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4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joao.pereira\Documents\tb_in_work\Padronização PR\"/>
    </mc:Choice>
  </mc:AlternateContent>
  <xr:revisionPtr revIDLastSave="4" documentId="13_ncr:1_{041F97AF-5367-4D9A-9D4D-3D0CD124CD1A}" xr6:coauthVersionLast="47" xr6:coauthVersionMax="47" xr10:uidLastSave="{54FAA647-1933-41DD-9C85-C7F20D2BE847}"/>
  <bookViews>
    <workbookView xWindow="20370" yWindow="-2355" windowWidth="29040" windowHeight="15840" tabRatio="778" firstSheet="6" activeTab="11" xr2:uid="{00000000-000D-0000-FFFF-FFFF00000000}"/>
  </bookViews>
  <sheets>
    <sheet name="Cronograma Fis-fin R$" sheetId="16" r:id="rId1"/>
    <sheet name="AVALIAÇÃO" sheetId="13" r:id="rId2"/>
    <sheet name="CRONOG. DE RECEBIMENTO" sheetId="11" r:id="rId3"/>
    <sheet name="Resumo" sheetId="3" r:id="rId4"/>
    <sheet name="Venda" sheetId="10" r:id="rId5"/>
    <sheet name="Preços Unitários" sheetId="9" r:id="rId6"/>
    <sheet name="Composições Desp. Diretas" sheetId="5" r:id="rId7"/>
    <sheet name="Comp. Desp. Indiretas" sheetId="6" r:id="rId8"/>
    <sheet name="Insumos" sheetId="4" r:id="rId9"/>
    <sheet name="Encargos" sheetId="7" r:id="rId10"/>
    <sheet name="EAP" sheetId="8" r:id="rId11"/>
    <sheet name="PBI" sheetId="12" r:id="rId12"/>
    <sheet name="DESP. TRIBUTÁVEIS" sheetId="17" r:id="rId13"/>
    <sheet name="EQUIPE" sheetId="15" r:id="rId14"/>
  </sheets>
  <externalReferences>
    <externalReference r:id="rId15"/>
  </externalReferences>
  <definedNames>
    <definedName name="_xlnm._FilterDatabase" localSheetId="6" hidden="1">'Composições Desp. Diretas'!$A$4:$H$15</definedName>
    <definedName name="_xlnm._FilterDatabase" localSheetId="11" hidden="1">PBI!$A$1:$G$66199</definedName>
    <definedName name="_xlnm.Print_Area" localSheetId="0">'Cronograma Fis-fin R$'!$A$1:$N$41</definedName>
    <definedName name="_xlnm.Print_Area" localSheetId="9">Encargos!$A$1:$I$59</definedName>
    <definedName name="_xlnm.Print_Area" localSheetId="3">Resumo!$A$1:$C$28</definedName>
    <definedName name="Z_CEB2E329_645A_4035_9025_2F628EC18F0C_.wvu.PrintArea" localSheetId="3" hidden="1">Resumo!$A$1:$C$22</definedName>
  </definedNames>
  <calcPr calcId="191028"/>
  <customWorkbookViews>
    <customWorkbookView name="Victor - Modo de exibição pessoal" guid="{CEB2E329-645A-4035-9025-2F628EC18F0C}" mergeInterval="0" personalView="1" maximized="1" xWindow="-8" yWindow="-8" windowWidth="1552" windowHeight="848" tabRatio="762" activeSheetId="5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690" i="12" l="1"/>
  <c r="E15690" i="12"/>
  <c r="F15689" i="12"/>
  <c r="E15689" i="12"/>
  <c r="G15688" i="12"/>
  <c r="F15688" i="12"/>
  <c r="E15688" i="12"/>
  <c r="F15687" i="12"/>
  <c r="E15687" i="12"/>
  <c r="F15686" i="12"/>
  <c r="E15686" i="12"/>
  <c r="F15685" i="12"/>
  <c r="E15685" i="12"/>
  <c r="F15684" i="12"/>
  <c r="E15684" i="12"/>
  <c r="F15683" i="12"/>
  <c r="E15683" i="12"/>
  <c r="F15682" i="12"/>
  <c r="E15682" i="12"/>
  <c r="F15681" i="12"/>
  <c r="E15681" i="12"/>
  <c r="F15680" i="12"/>
  <c r="E15680" i="12"/>
  <c r="F15679" i="12"/>
  <c r="E15679" i="12"/>
  <c r="F15678" i="12"/>
  <c r="E15678" i="12"/>
  <c r="F15677" i="12"/>
  <c r="E15677" i="12"/>
  <c r="F15676" i="12"/>
  <c r="E15676" i="12"/>
  <c r="F15675" i="12"/>
  <c r="E15675" i="12"/>
  <c r="F15674" i="12"/>
  <c r="E15674" i="12"/>
  <c r="F15673" i="12"/>
  <c r="E15673" i="12"/>
  <c r="F15672" i="12"/>
  <c r="E15672" i="12"/>
  <c r="F15671" i="12"/>
  <c r="E15671" i="12"/>
  <c r="F15670" i="12"/>
  <c r="E15670" i="12"/>
  <c r="F15669" i="12"/>
  <c r="E15669" i="12"/>
  <c r="G15668" i="12"/>
  <c r="F15668" i="12"/>
  <c r="E15668" i="12"/>
  <c r="G15667" i="12"/>
  <c r="F15667" i="12"/>
  <c r="E15667" i="12"/>
  <c r="F15666" i="12"/>
  <c r="E15666" i="12"/>
  <c r="F15665" i="12"/>
  <c r="E15665" i="12"/>
  <c r="F15664" i="12"/>
  <c r="E15664" i="12"/>
  <c r="F15663" i="12"/>
  <c r="E15663" i="12"/>
  <c r="F15662" i="12"/>
  <c r="E15662" i="12"/>
  <c r="F15661" i="12"/>
  <c r="E15661" i="12"/>
  <c r="F15660" i="12"/>
  <c r="E15660" i="12"/>
  <c r="F15659" i="12"/>
  <c r="E15659" i="12"/>
  <c r="F15658" i="12"/>
  <c r="E15658" i="12"/>
  <c r="F15657" i="12"/>
  <c r="E15657" i="12"/>
  <c r="F15656" i="12"/>
  <c r="E15656" i="12"/>
  <c r="F15655" i="12"/>
  <c r="E15655" i="12"/>
  <c r="F15654" i="12"/>
  <c r="E15654" i="12"/>
  <c r="F15653" i="12"/>
  <c r="E15653" i="12"/>
  <c r="F15652" i="12"/>
  <c r="E15652" i="12"/>
  <c r="F15651" i="12"/>
  <c r="E15651" i="12"/>
  <c r="F15650" i="12"/>
  <c r="E15650" i="12"/>
  <c r="F15649" i="12"/>
  <c r="E15649" i="12"/>
  <c r="F15648" i="12"/>
  <c r="E15648" i="12"/>
  <c r="F15647" i="12"/>
  <c r="E15647" i="12"/>
  <c r="G15646" i="12"/>
  <c r="F15646" i="12"/>
  <c r="E15646" i="12"/>
  <c r="G15645" i="12"/>
  <c r="F15645" i="12"/>
  <c r="E15645" i="12"/>
  <c r="A15652" i="12"/>
  <c r="A15653" i="12"/>
  <c r="A15654" i="12"/>
  <c r="A15655" i="12"/>
  <c r="A15656" i="12"/>
  <c r="A15657" i="12"/>
  <c r="A15658" i="12"/>
  <c r="A15659" i="12"/>
  <c r="A15660" i="12"/>
  <c r="A15661" i="12"/>
  <c r="A15662" i="12"/>
  <c r="A15663" i="12"/>
  <c r="A15664" i="12"/>
  <c r="A15665" i="12"/>
  <c r="A15666" i="12"/>
  <c r="A15667" i="12"/>
  <c r="A15668" i="12"/>
  <c r="A15669" i="12"/>
  <c r="A15670" i="12"/>
  <c r="A15671" i="12"/>
  <c r="A15672" i="12"/>
  <c r="A15673" i="12"/>
  <c r="A15674" i="12"/>
  <c r="A15675" i="12"/>
  <c r="A15676" i="12"/>
  <c r="A15677" i="12"/>
  <c r="A15678" i="12"/>
  <c r="A15679" i="12"/>
  <c r="A15680" i="12"/>
  <c r="A15681" i="12"/>
  <c r="A15682" i="12"/>
  <c r="A15683" i="12"/>
  <c r="A15684" i="12"/>
  <c r="A15685" i="12"/>
  <c r="A15686" i="12"/>
  <c r="A15687" i="12"/>
  <c r="F14566" i="12"/>
  <c r="E14566" i="12"/>
  <c r="F14565" i="12"/>
  <c r="E14565" i="12"/>
  <c r="G14564" i="12"/>
  <c r="F14564" i="12"/>
  <c r="E14564" i="12"/>
  <c r="F14563" i="12"/>
  <c r="E14563" i="12"/>
  <c r="F14562" i="12"/>
  <c r="E14562" i="12"/>
  <c r="F14561" i="12"/>
  <c r="E14561" i="12"/>
  <c r="F14560" i="12"/>
  <c r="E14560" i="12"/>
  <c r="F14559" i="12"/>
  <c r="E14559" i="12"/>
  <c r="F14558" i="12"/>
  <c r="E14558" i="12"/>
  <c r="F14557" i="12"/>
  <c r="E14557" i="12"/>
  <c r="F14556" i="12"/>
  <c r="E14556" i="12"/>
  <c r="F14555" i="12"/>
  <c r="E14555" i="12"/>
  <c r="F14554" i="12"/>
  <c r="E14554" i="12"/>
  <c r="F14553" i="12"/>
  <c r="E14553" i="12"/>
  <c r="F14552" i="12"/>
  <c r="E14552" i="12"/>
  <c r="F14551" i="12"/>
  <c r="E14551" i="12"/>
  <c r="F14550" i="12"/>
  <c r="E14550" i="12"/>
  <c r="F14549" i="12"/>
  <c r="E14549" i="12"/>
  <c r="F14548" i="12"/>
  <c r="E14548" i="12"/>
  <c r="F14547" i="12"/>
  <c r="E14547" i="12"/>
  <c r="F14546" i="12"/>
  <c r="E14546" i="12"/>
  <c r="F14545" i="12"/>
  <c r="E14545" i="12"/>
  <c r="G14544" i="12"/>
  <c r="F14544" i="12"/>
  <c r="E14544" i="12"/>
  <c r="G14543" i="12"/>
  <c r="F14543" i="12"/>
  <c r="E14543" i="12"/>
  <c r="F14542" i="12"/>
  <c r="E14542" i="12"/>
  <c r="F14541" i="12"/>
  <c r="E14541" i="12"/>
  <c r="F14540" i="12"/>
  <c r="E14540" i="12"/>
  <c r="F14539" i="12"/>
  <c r="E14539" i="12"/>
  <c r="F14538" i="12"/>
  <c r="E14538" i="12"/>
  <c r="F14537" i="12"/>
  <c r="E14537" i="12"/>
  <c r="F14536" i="12"/>
  <c r="E14536" i="12"/>
  <c r="F14535" i="12"/>
  <c r="E14535" i="12"/>
  <c r="F14534" i="12"/>
  <c r="E14534" i="12"/>
  <c r="F14533" i="12"/>
  <c r="E14533" i="12"/>
  <c r="F14532" i="12"/>
  <c r="E14532" i="12"/>
  <c r="F14531" i="12"/>
  <c r="E14531" i="12"/>
  <c r="F14530" i="12"/>
  <c r="E14530" i="12"/>
  <c r="F14529" i="12"/>
  <c r="E14529" i="12"/>
  <c r="F14528" i="12"/>
  <c r="E14528" i="12"/>
  <c r="F14527" i="12"/>
  <c r="E14527" i="12"/>
  <c r="F14526" i="12"/>
  <c r="E14526" i="12"/>
  <c r="F14525" i="12"/>
  <c r="E14525" i="12"/>
  <c r="F14524" i="12"/>
  <c r="E14524" i="12"/>
  <c r="F14523" i="12"/>
  <c r="E14523" i="12"/>
  <c r="G14522" i="12"/>
  <c r="F14522" i="12"/>
  <c r="E14522" i="12"/>
  <c r="G14521" i="12"/>
  <c r="F14521" i="12"/>
  <c r="E14521" i="12"/>
  <c r="A14529" i="12"/>
  <c r="A14530" i="12"/>
  <c r="A14531" i="12"/>
  <c r="A14532" i="12"/>
  <c r="A14533" i="12"/>
  <c r="A14534" i="12"/>
  <c r="A14535" i="12"/>
  <c r="A14536" i="12"/>
  <c r="A14537" i="12"/>
  <c r="A14538" i="12"/>
  <c r="A14539" i="12"/>
  <c r="A14540" i="12"/>
  <c r="A14541" i="12"/>
  <c r="A14542" i="12"/>
  <c r="A14543" i="12"/>
  <c r="A14544" i="12"/>
  <c r="A14545" i="12"/>
  <c r="A14546" i="12"/>
  <c r="A14547" i="12"/>
  <c r="A14548" i="12"/>
  <c r="A14549" i="12"/>
  <c r="A14550" i="12"/>
  <c r="A14551" i="12"/>
  <c r="A14552" i="12"/>
  <c r="A14553" i="12"/>
  <c r="A14554" i="12"/>
  <c r="A14555" i="12"/>
  <c r="A14556" i="12"/>
  <c r="A14557" i="12"/>
  <c r="A14558" i="12"/>
  <c r="A14559" i="12"/>
  <c r="A14560" i="12"/>
  <c r="A14561" i="12"/>
  <c r="A14562" i="12"/>
  <c r="A14563" i="12"/>
  <c r="A14564" i="12"/>
  <c r="F13442" i="12"/>
  <c r="E13442" i="12"/>
  <c r="F13441" i="12"/>
  <c r="E13441" i="12"/>
  <c r="G13440" i="12"/>
  <c r="F13440" i="12"/>
  <c r="E13440" i="12"/>
  <c r="F13439" i="12"/>
  <c r="E13439" i="12"/>
  <c r="F13438" i="12"/>
  <c r="E13438" i="12"/>
  <c r="F13437" i="12"/>
  <c r="E13437" i="12"/>
  <c r="F13436" i="12"/>
  <c r="E13436" i="12"/>
  <c r="F13435" i="12"/>
  <c r="E13435" i="12"/>
  <c r="F13434" i="12"/>
  <c r="E13434" i="12"/>
  <c r="F13433" i="12"/>
  <c r="E13433" i="12"/>
  <c r="F13432" i="12"/>
  <c r="E13432" i="12"/>
  <c r="F13431" i="12"/>
  <c r="E13431" i="12"/>
  <c r="F13430" i="12"/>
  <c r="E13430" i="12"/>
  <c r="F13429" i="12"/>
  <c r="E13429" i="12"/>
  <c r="F13428" i="12"/>
  <c r="E13428" i="12"/>
  <c r="F13427" i="12"/>
  <c r="E13427" i="12"/>
  <c r="F13426" i="12"/>
  <c r="E13426" i="12"/>
  <c r="F13425" i="12"/>
  <c r="E13425" i="12"/>
  <c r="F13424" i="12"/>
  <c r="E13424" i="12"/>
  <c r="F13423" i="12"/>
  <c r="E13423" i="12"/>
  <c r="F13422" i="12"/>
  <c r="E13422" i="12"/>
  <c r="F13421" i="12"/>
  <c r="E13421" i="12"/>
  <c r="G13420" i="12"/>
  <c r="F13420" i="12"/>
  <c r="E13420" i="12"/>
  <c r="G13419" i="12"/>
  <c r="F13419" i="12"/>
  <c r="E13419" i="12"/>
  <c r="F13418" i="12"/>
  <c r="E13418" i="12"/>
  <c r="F13417" i="12"/>
  <c r="E13417" i="12"/>
  <c r="F13416" i="12"/>
  <c r="E13416" i="12"/>
  <c r="F13415" i="12"/>
  <c r="E13415" i="12"/>
  <c r="F13414" i="12"/>
  <c r="E13414" i="12"/>
  <c r="F13413" i="12"/>
  <c r="E13413" i="12"/>
  <c r="F13412" i="12"/>
  <c r="E13412" i="12"/>
  <c r="F13411" i="12"/>
  <c r="E13411" i="12"/>
  <c r="F13410" i="12"/>
  <c r="E13410" i="12"/>
  <c r="F13409" i="12"/>
  <c r="E13409" i="12"/>
  <c r="F13408" i="12"/>
  <c r="E13408" i="12"/>
  <c r="F13407" i="12"/>
  <c r="E13407" i="12"/>
  <c r="F13406" i="12"/>
  <c r="E13406" i="12"/>
  <c r="F13405" i="12"/>
  <c r="E13405" i="12"/>
  <c r="F13404" i="12"/>
  <c r="E13404" i="12"/>
  <c r="F13403" i="12"/>
  <c r="E13403" i="12"/>
  <c r="F13402" i="12"/>
  <c r="E13402" i="12"/>
  <c r="F13401" i="12"/>
  <c r="E13401" i="12"/>
  <c r="F13400" i="12"/>
  <c r="E13400" i="12"/>
  <c r="F13399" i="12"/>
  <c r="E13399" i="12"/>
  <c r="G13398" i="12"/>
  <c r="F13398" i="12"/>
  <c r="E13398" i="12"/>
  <c r="G13397" i="12"/>
  <c r="F13397" i="12"/>
  <c r="E13397" i="12"/>
  <c r="A13404" i="12"/>
  <c r="A13405" i="12"/>
  <c r="A13406" i="12"/>
  <c r="A13407" i="12"/>
  <c r="A13408" i="12"/>
  <c r="A13409" i="12"/>
  <c r="A13410" i="12"/>
  <c r="A13411" i="12"/>
  <c r="A13412" i="12"/>
  <c r="A13413" i="12"/>
  <c r="A13414" i="12"/>
  <c r="A13415" i="12"/>
  <c r="A13416" i="12"/>
  <c r="A13417" i="12"/>
  <c r="A13418" i="12"/>
  <c r="A13419" i="12"/>
  <c r="A13420" i="12"/>
  <c r="A13421" i="12"/>
  <c r="A13422" i="12"/>
  <c r="A13423" i="12"/>
  <c r="A13424" i="12"/>
  <c r="A13425" i="12"/>
  <c r="A13426" i="12"/>
  <c r="A13427" i="12"/>
  <c r="A13428" i="12"/>
  <c r="A13429" i="12"/>
  <c r="A13430" i="12"/>
  <c r="A13431" i="12"/>
  <c r="A13432" i="12"/>
  <c r="A13433" i="12"/>
  <c r="A13434" i="12"/>
  <c r="A13435" i="12"/>
  <c r="A13436" i="12"/>
  <c r="A13437" i="12"/>
  <c r="A13438" i="12"/>
  <c r="A13439" i="12"/>
  <c r="A13440" i="12"/>
  <c r="F12318" i="12"/>
  <c r="E12318" i="12"/>
  <c r="F12317" i="12"/>
  <c r="E12317" i="12"/>
  <c r="G12316" i="12"/>
  <c r="F12316" i="12"/>
  <c r="E12316" i="12"/>
  <c r="F12315" i="12"/>
  <c r="E12315" i="12"/>
  <c r="F12314" i="12"/>
  <c r="E12314" i="12"/>
  <c r="F12313" i="12"/>
  <c r="E12313" i="12"/>
  <c r="F12312" i="12"/>
  <c r="E12312" i="12"/>
  <c r="F12311" i="12"/>
  <c r="E12311" i="12"/>
  <c r="F12310" i="12"/>
  <c r="E12310" i="12"/>
  <c r="F12309" i="12"/>
  <c r="E12309" i="12"/>
  <c r="F12308" i="12"/>
  <c r="E12308" i="12"/>
  <c r="F12307" i="12"/>
  <c r="E12307" i="12"/>
  <c r="F12306" i="12"/>
  <c r="E12306" i="12"/>
  <c r="F12305" i="12"/>
  <c r="E12305" i="12"/>
  <c r="F12304" i="12"/>
  <c r="E12304" i="12"/>
  <c r="F12303" i="12"/>
  <c r="E12303" i="12"/>
  <c r="F12302" i="12"/>
  <c r="E12302" i="12"/>
  <c r="F12301" i="12"/>
  <c r="E12301" i="12"/>
  <c r="F12300" i="12"/>
  <c r="E12300" i="12"/>
  <c r="F12299" i="12"/>
  <c r="E12299" i="12"/>
  <c r="F12298" i="12"/>
  <c r="E12298" i="12"/>
  <c r="F12297" i="12"/>
  <c r="E12297" i="12"/>
  <c r="G12296" i="12"/>
  <c r="F12296" i="12"/>
  <c r="E12296" i="12"/>
  <c r="G12295" i="12"/>
  <c r="F12295" i="12"/>
  <c r="E12295" i="12"/>
  <c r="F12294" i="12"/>
  <c r="E12294" i="12"/>
  <c r="F12293" i="12"/>
  <c r="E12293" i="12"/>
  <c r="F12292" i="12"/>
  <c r="E12292" i="12"/>
  <c r="F12291" i="12"/>
  <c r="E12291" i="12"/>
  <c r="F12290" i="12"/>
  <c r="E12290" i="12"/>
  <c r="F12289" i="12"/>
  <c r="E12289" i="12"/>
  <c r="F12288" i="12"/>
  <c r="E12288" i="12"/>
  <c r="F12287" i="12"/>
  <c r="E12287" i="12"/>
  <c r="F12286" i="12"/>
  <c r="E12286" i="12"/>
  <c r="F12285" i="12"/>
  <c r="E12285" i="12"/>
  <c r="F12284" i="12"/>
  <c r="E12284" i="12"/>
  <c r="F12283" i="12"/>
  <c r="E12283" i="12"/>
  <c r="F12282" i="12"/>
  <c r="E12282" i="12"/>
  <c r="F12281" i="12"/>
  <c r="E12281" i="12"/>
  <c r="F12280" i="12"/>
  <c r="E12280" i="12"/>
  <c r="F12279" i="12"/>
  <c r="E12279" i="12"/>
  <c r="F12278" i="12"/>
  <c r="E12278" i="12"/>
  <c r="F12277" i="12"/>
  <c r="E12277" i="12"/>
  <c r="F12276" i="12"/>
  <c r="E12276" i="12"/>
  <c r="F12275" i="12"/>
  <c r="E12275" i="12"/>
  <c r="G12274" i="12"/>
  <c r="F12274" i="12"/>
  <c r="E12274" i="12"/>
  <c r="G12273" i="12"/>
  <c r="F12273" i="12"/>
  <c r="E12273" i="12"/>
  <c r="A12281" i="12"/>
  <c r="A12282" i="12"/>
  <c r="A12283" i="12"/>
  <c r="A12284" i="12"/>
  <c r="A12285" i="12"/>
  <c r="A12286" i="12"/>
  <c r="A12287" i="12"/>
  <c r="A12288" i="12"/>
  <c r="A12289" i="12"/>
  <c r="A12290" i="12"/>
  <c r="A12291" i="12"/>
  <c r="A12292" i="12"/>
  <c r="A12293" i="12"/>
  <c r="A12294" i="12"/>
  <c r="A12295" i="12"/>
  <c r="A12296" i="12"/>
  <c r="A12297" i="12"/>
  <c r="A12298" i="12"/>
  <c r="A12299" i="12"/>
  <c r="A12300" i="12"/>
  <c r="A12301" i="12"/>
  <c r="A12302" i="12"/>
  <c r="A12303" i="12"/>
  <c r="A12304" i="12"/>
  <c r="A12305" i="12"/>
  <c r="A12306" i="12"/>
  <c r="A12307" i="12"/>
  <c r="A12308" i="12"/>
  <c r="A12309" i="12"/>
  <c r="A12310" i="12"/>
  <c r="A12311" i="12"/>
  <c r="A12312" i="12"/>
  <c r="A12313" i="12"/>
  <c r="A12314" i="12"/>
  <c r="A12315" i="12"/>
  <c r="A12316" i="12"/>
  <c r="A12317" i="12"/>
  <c r="A12318" i="12"/>
  <c r="F11194" i="12"/>
  <c r="E11194" i="12"/>
  <c r="F11193" i="12"/>
  <c r="E11193" i="12"/>
  <c r="G11192" i="12"/>
  <c r="F11192" i="12"/>
  <c r="E11192" i="12"/>
  <c r="F11191" i="12"/>
  <c r="E11191" i="12"/>
  <c r="F11190" i="12"/>
  <c r="E11190" i="12"/>
  <c r="F11189" i="12"/>
  <c r="E11189" i="12"/>
  <c r="F11188" i="12"/>
  <c r="E11188" i="12"/>
  <c r="F11187" i="12"/>
  <c r="E11187" i="12"/>
  <c r="F11186" i="12"/>
  <c r="E11186" i="12"/>
  <c r="F11185" i="12"/>
  <c r="E11185" i="12"/>
  <c r="F11184" i="12"/>
  <c r="E11184" i="12"/>
  <c r="F11183" i="12"/>
  <c r="E11183" i="12"/>
  <c r="F11182" i="12"/>
  <c r="E11182" i="12"/>
  <c r="F11181" i="12"/>
  <c r="E11181" i="12"/>
  <c r="F11180" i="12"/>
  <c r="E11180" i="12"/>
  <c r="F11179" i="12"/>
  <c r="E11179" i="12"/>
  <c r="F11178" i="12"/>
  <c r="E11178" i="12"/>
  <c r="F11177" i="12"/>
  <c r="E11177" i="12"/>
  <c r="F11176" i="12"/>
  <c r="E11176" i="12"/>
  <c r="F11175" i="12"/>
  <c r="E11175" i="12"/>
  <c r="F11174" i="12"/>
  <c r="E11174" i="12"/>
  <c r="F11173" i="12"/>
  <c r="E11173" i="12"/>
  <c r="G11172" i="12"/>
  <c r="F11172" i="12"/>
  <c r="E11172" i="12"/>
  <c r="G11171" i="12"/>
  <c r="F11171" i="12"/>
  <c r="E11171" i="12"/>
  <c r="F11170" i="12"/>
  <c r="E11170" i="12"/>
  <c r="F11169" i="12"/>
  <c r="E11169" i="12"/>
  <c r="F11168" i="12"/>
  <c r="E11168" i="12"/>
  <c r="F11167" i="12"/>
  <c r="E11167" i="12"/>
  <c r="F11166" i="12"/>
  <c r="E11166" i="12"/>
  <c r="F11165" i="12"/>
  <c r="E11165" i="12"/>
  <c r="F11164" i="12"/>
  <c r="E11164" i="12"/>
  <c r="F11163" i="12"/>
  <c r="E11163" i="12"/>
  <c r="F11162" i="12"/>
  <c r="E11162" i="12"/>
  <c r="F11161" i="12"/>
  <c r="E11161" i="12"/>
  <c r="F11160" i="12"/>
  <c r="E11160" i="12"/>
  <c r="F11159" i="12"/>
  <c r="E11159" i="12"/>
  <c r="F11158" i="12"/>
  <c r="E11158" i="12"/>
  <c r="F11157" i="12"/>
  <c r="E11157" i="12"/>
  <c r="F11156" i="12"/>
  <c r="E11156" i="12"/>
  <c r="F11155" i="12"/>
  <c r="E11155" i="12"/>
  <c r="F11154" i="12"/>
  <c r="E11154" i="12"/>
  <c r="F11153" i="12"/>
  <c r="E11153" i="12"/>
  <c r="F11152" i="12"/>
  <c r="E11152" i="12"/>
  <c r="F11151" i="12"/>
  <c r="E11151" i="12"/>
  <c r="G11150" i="12"/>
  <c r="F11150" i="12"/>
  <c r="E11150" i="12"/>
  <c r="G11149" i="12"/>
  <c r="F11149" i="12"/>
  <c r="E11149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F10070" i="12"/>
  <c r="E10070" i="12"/>
  <c r="F10069" i="12"/>
  <c r="E10069" i="12"/>
  <c r="G10068" i="12"/>
  <c r="F10068" i="12"/>
  <c r="E10068" i="12"/>
  <c r="F10067" i="12"/>
  <c r="E10067" i="12"/>
  <c r="F10066" i="12"/>
  <c r="E10066" i="12"/>
  <c r="F10065" i="12"/>
  <c r="E10065" i="12"/>
  <c r="F10064" i="12"/>
  <c r="E10064" i="12"/>
  <c r="F10063" i="12"/>
  <c r="E10063" i="12"/>
  <c r="F10062" i="12"/>
  <c r="E10062" i="12"/>
  <c r="F10061" i="12"/>
  <c r="E10061" i="12"/>
  <c r="F10060" i="12"/>
  <c r="E10060" i="12"/>
  <c r="F10059" i="12"/>
  <c r="E10059" i="12"/>
  <c r="F10058" i="12"/>
  <c r="E10058" i="12"/>
  <c r="F10057" i="12"/>
  <c r="E10057" i="12"/>
  <c r="F10056" i="12"/>
  <c r="E10056" i="12"/>
  <c r="F10055" i="12"/>
  <c r="E10055" i="12"/>
  <c r="F10054" i="12"/>
  <c r="E10054" i="12"/>
  <c r="F10053" i="12"/>
  <c r="E10053" i="12"/>
  <c r="F10052" i="12"/>
  <c r="E10052" i="12"/>
  <c r="F10051" i="12"/>
  <c r="E10051" i="12"/>
  <c r="F10050" i="12"/>
  <c r="E10050" i="12"/>
  <c r="F10049" i="12"/>
  <c r="E10049" i="12"/>
  <c r="G10048" i="12"/>
  <c r="F10048" i="12"/>
  <c r="E10048" i="12"/>
  <c r="G10047" i="12"/>
  <c r="F10047" i="12"/>
  <c r="E10047" i="12"/>
  <c r="F10046" i="12"/>
  <c r="E10046" i="12"/>
  <c r="F10045" i="12"/>
  <c r="E10045" i="12"/>
  <c r="F10044" i="12"/>
  <c r="E10044" i="12"/>
  <c r="F10043" i="12"/>
  <c r="E10043" i="12"/>
  <c r="F10042" i="12"/>
  <c r="E10042" i="12"/>
  <c r="F10041" i="12"/>
  <c r="E10041" i="12"/>
  <c r="F10040" i="12"/>
  <c r="E10040" i="12"/>
  <c r="F10039" i="12"/>
  <c r="E10039" i="12"/>
  <c r="F10038" i="12"/>
  <c r="E10038" i="12"/>
  <c r="F10037" i="12"/>
  <c r="E10037" i="12"/>
  <c r="F10036" i="12"/>
  <c r="E10036" i="12"/>
  <c r="F10035" i="12"/>
  <c r="E10035" i="12"/>
  <c r="F10034" i="12"/>
  <c r="E10034" i="12"/>
  <c r="F10033" i="12"/>
  <c r="E10033" i="12"/>
  <c r="F10032" i="12"/>
  <c r="E10032" i="12"/>
  <c r="F10031" i="12"/>
  <c r="E10031" i="12"/>
  <c r="F10030" i="12"/>
  <c r="E10030" i="12"/>
  <c r="F10029" i="12"/>
  <c r="E10029" i="12"/>
  <c r="F10028" i="12"/>
  <c r="E10028" i="12"/>
  <c r="F10027" i="12"/>
  <c r="E10027" i="12"/>
  <c r="G10026" i="12"/>
  <c r="F10026" i="12"/>
  <c r="E10026" i="12"/>
  <c r="G10025" i="12"/>
  <c r="F10025" i="12"/>
  <c r="E10025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F8946" i="12"/>
  <c r="E8946" i="12"/>
  <c r="F8945" i="12"/>
  <c r="E8945" i="12"/>
  <c r="G8944" i="12"/>
  <c r="F8944" i="12"/>
  <c r="E8944" i="12"/>
  <c r="F8943" i="12"/>
  <c r="E8943" i="12"/>
  <c r="F8942" i="12"/>
  <c r="E8942" i="12"/>
  <c r="F8941" i="12"/>
  <c r="E8941" i="12"/>
  <c r="F8940" i="12"/>
  <c r="E8940" i="12"/>
  <c r="F8939" i="12"/>
  <c r="E8939" i="12"/>
  <c r="F8938" i="12"/>
  <c r="E8938" i="12"/>
  <c r="F8937" i="12"/>
  <c r="E8937" i="12"/>
  <c r="F8936" i="12"/>
  <c r="E8936" i="12"/>
  <c r="F8935" i="12"/>
  <c r="E8935" i="12"/>
  <c r="F8934" i="12"/>
  <c r="E8934" i="12"/>
  <c r="F8933" i="12"/>
  <c r="E8933" i="12"/>
  <c r="F8932" i="12"/>
  <c r="E8932" i="12"/>
  <c r="F8931" i="12"/>
  <c r="E8931" i="12"/>
  <c r="F8930" i="12"/>
  <c r="E8930" i="12"/>
  <c r="F8929" i="12"/>
  <c r="E8929" i="12"/>
  <c r="F8928" i="12"/>
  <c r="E8928" i="12"/>
  <c r="F8927" i="12"/>
  <c r="E8927" i="12"/>
  <c r="F8926" i="12"/>
  <c r="E8926" i="12"/>
  <c r="F8925" i="12"/>
  <c r="E8925" i="12"/>
  <c r="G8924" i="12"/>
  <c r="F8924" i="12"/>
  <c r="E8924" i="12"/>
  <c r="G8923" i="12"/>
  <c r="F8923" i="12"/>
  <c r="E8923" i="12"/>
  <c r="F8922" i="12"/>
  <c r="E8922" i="12"/>
  <c r="F8921" i="12"/>
  <c r="E8921" i="12"/>
  <c r="F8920" i="12"/>
  <c r="E8920" i="12"/>
  <c r="F8919" i="12"/>
  <c r="E8919" i="12"/>
  <c r="F8918" i="12"/>
  <c r="E8918" i="12"/>
  <c r="F8917" i="12"/>
  <c r="E8917" i="12"/>
  <c r="F8916" i="12"/>
  <c r="E8916" i="12"/>
  <c r="F8915" i="12"/>
  <c r="E8915" i="12"/>
  <c r="F8914" i="12"/>
  <c r="E8914" i="12"/>
  <c r="F8913" i="12"/>
  <c r="E8913" i="12"/>
  <c r="F8912" i="12"/>
  <c r="E8912" i="12"/>
  <c r="F8911" i="12"/>
  <c r="E8911" i="12"/>
  <c r="F8910" i="12"/>
  <c r="E8910" i="12"/>
  <c r="F8909" i="12"/>
  <c r="E8909" i="12"/>
  <c r="F8908" i="12"/>
  <c r="E8908" i="12"/>
  <c r="F8907" i="12"/>
  <c r="E8907" i="12"/>
  <c r="F8906" i="12"/>
  <c r="E8906" i="12"/>
  <c r="F8905" i="12"/>
  <c r="E8905" i="12"/>
  <c r="F8904" i="12"/>
  <c r="E8904" i="12"/>
  <c r="F8903" i="12"/>
  <c r="E8903" i="12"/>
  <c r="G8902" i="12"/>
  <c r="F8902" i="12"/>
  <c r="E8902" i="12"/>
  <c r="G8901" i="12"/>
  <c r="F8901" i="12"/>
  <c r="E8901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F7822" i="12"/>
  <c r="E7822" i="12"/>
  <c r="F7821" i="12"/>
  <c r="E7821" i="12"/>
  <c r="G7820" i="12"/>
  <c r="F7820" i="12"/>
  <c r="E7820" i="12"/>
  <c r="F7819" i="12"/>
  <c r="E7819" i="12"/>
  <c r="F7818" i="12"/>
  <c r="E7818" i="12"/>
  <c r="F7817" i="12"/>
  <c r="E7817" i="12"/>
  <c r="F7816" i="12"/>
  <c r="E7816" i="12"/>
  <c r="F7815" i="12"/>
  <c r="E7815" i="12"/>
  <c r="F7814" i="12"/>
  <c r="E7814" i="12"/>
  <c r="F7813" i="12"/>
  <c r="E7813" i="12"/>
  <c r="F7812" i="12"/>
  <c r="E7812" i="12"/>
  <c r="F7811" i="12"/>
  <c r="E7811" i="12"/>
  <c r="F7810" i="12"/>
  <c r="E7810" i="12"/>
  <c r="F7809" i="12"/>
  <c r="E7809" i="12"/>
  <c r="F7808" i="12"/>
  <c r="E7808" i="12"/>
  <c r="F7807" i="12"/>
  <c r="E7807" i="12"/>
  <c r="F7806" i="12"/>
  <c r="E7806" i="12"/>
  <c r="F7805" i="12"/>
  <c r="E7805" i="12"/>
  <c r="F7804" i="12"/>
  <c r="E7804" i="12"/>
  <c r="F7803" i="12"/>
  <c r="E7803" i="12"/>
  <c r="F7802" i="12"/>
  <c r="E7802" i="12"/>
  <c r="F7801" i="12"/>
  <c r="E7801" i="12"/>
  <c r="G7800" i="12"/>
  <c r="F7800" i="12"/>
  <c r="E7800" i="12"/>
  <c r="G7799" i="12"/>
  <c r="F7799" i="12"/>
  <c r="E7799" i="12"/>
  <c r="F7798" i="12"/>
  <c r="E7798" i="12"/>
  <c r="F7797" i="12"/>
  <c r="E7797" i="12"/>
  <c r="F7796" i="12"/>
  <c r="E7796" i="12"/>
  <c r="F7795" i="12"/>
  <c r="E7795" i="12"/>
  <c r="F7794" i="12"/>
  <c r="E7794" i="12"/>
  <c r="F7793" i="12"/>
  <c r="E7793" i="12"/>
  <c r="F7792" i="12"/>
  <c r="E7792" i="12"/>
  <c r="F7791" i="12"/>
  <c r="E7791" i="12"/>
  <c r="F7790" i="12"/>
  <c r="E7790" i="12"/>
  <c r="F7789" i="12"/>
  <c r="E7789" i="12"/>
  <c r="F7788" i="12"/>
  <c r="E7788" i="12"/>
  <c r="F7787" i="12"/>
  <c r="E7787" i="12"/>
  <c r="F7786" i="12"/>
  <c r="E7786" i="12"/>
  <c r="F7785" i="12"/>
  <c r="E7785" i="12"/>
  <c r="F7784" i="12"/>
  <c r="E7784" i="12"/>
  <c r="F7783" i="12"/>
  <c r="E7783" i="12"/>
  <c r="F7782" i="12"/>
  <c r="E7782" i="12"/>
  <c r="F7781" i="12"/>
  <c r="E7781" i="12"/>
  <c r="F7780" i="12"/>
  <c r="E7780" i="12"/>
  <c r="F7779" i="12"/>
  <c r="E7779" i="12"/>
  <c r="G7778" i="12"/>
  <c r="F7778" i="12"/>
  <c r="E7778" i="12"/>
  <c r="G7777" i="12"/>
  <c r="F7777" i="12"/>
  <c r="E7777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F6698" i="12"/>
  <c r="E6698" i="12"/>
  <c r="F6697" i="12"/>
  <c r="E6697" i="12"/>
  <c r="G6696" i="12"/>
  <c r="F6696" i="12"/>
  <c r="E6696" i="12"/>
  <c r="F6695" i="12"/>
  <c r="E6695" i="12"/>
  <c r="F6694" i="12"/>
  <c r="E6694" i="12"/>
  <c r="F6693" i="12"/>
  <c r="E6693" i="12"/>
  <c r="F6692" i="12"/>
  <c r="E6692" i="12"/>
  <c r="F6691" i="12"/>
  <c r="E6691" i="12"/>
  <c r="F6690" i="12"/>
  <c r="E6690" i="12"/>
  <c r="F6689" i="12"/>
  <c r="E6689" i="12"/>
  <c r="F6688" i="12"/>
  <c r="E6688" i="12"/>
  <c r="F6687" i="12"/>
  <c r="E6687" i="12"/>
  <c r="F6686" i="12"/>
  <c r="E6686" i="12"/>
  <c r="F6685" i="12"/>
  <c r="E6685" i="12"/>
  <c r="F6684" i="12"/>
  <c r="E6684" i="12"/>
  <c r="F6683" i="12"/>
  <c r="E6683" i="12"/>
  <c r="F6682" i="12"/>
  <c r="E6682" i="12"/>
  <c r="F6681" i="12"/>
  <c r="E6681" i="12"/>
  <c r="F6680" i="12"/>
  <c r="E6680" i="12"/>
  <c r="F6679" i="12"/>
  <c r="E6679" i="12"/>
  <c r="F6678" i="12"/>
  <c r="E6678" i="12"/>
  <c r="F6677" i="12"/>
  <c r="E6677" i="12"/>
  <c r="G6676" i="12"/>
  <c r="F6676" i="12"/>
  <c r="E6676" i="12"/>
  <c r="G6675" i="12"/>
  <c r="F6675" i="12"/>
  <c r="E6675" i="12"/>
  <c r="F6674" i="12"/>
  <c r="E6674" i="12"/>
  <c r="F6673" i="12"/>
  <c r="E6673" i="12"/>
  <c r="F6672" i="12"/>
  <c r="E6672" i="12"/>
  <c r="F6671" i="12"/>
  <c r="E6671" i="12"/>
  <c r="F6670" i="12"/>
  <c r="E6670" i="12"/>
  <c r="F6669" i="12"/>
  <c r="E6669" i="12"/>
  <c r="F6668" i="12"/>
  <c r="E6668" i="12"/>
  <c r="F6667" i="12"/>
  <c r="E6667" i="12"/>
  <c r="F6666" i="12"/>
  <c r="E6666" i="12"/>
  <c r="F6665" i="12"/>
  <c r="E6665" i="12"/>
  <c r="F6664" i="12"/>
  <c r="E6664" i="12"/>
  <c r="F6663" i="12"/>
  <c r="E6663" i="12"/>
  <c r="F6662" i="12"/>
  <c r="E6662" i="12"/>
  <c r="F6661" i="12"/>
  <c r="E6661" i="12"/>
  <c r="F6660" i="12"/>
  <c r="E6660" i="12"/>
  <c r="F6659" i="12"/>
  <c r="E6659" i="12"/>
  <c r="F6658" i="12"/>
  <c r="E6658" i="12"/>
  <c r="F6657" i="12"/>
  <c r="E6657" i="12"/>
  <c r="F6656" i="12"/>
  <c r="E6656" i="12"/>
  <c r="F6655" i="12"/>
  <c r="E6655" i="12"/>
  <c r="G6654" i="12"/>
  <c r="F6654" i="12"/>
  <c r="E6654" i="12"/>
  <c r="G6653" i="12"/>
  <c r="F6653" i="12"/>
  <c r="E6653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F5574" i="12"/>
  <c r="E5574" i="12"/>
  <c r="F5573" i="12"/>
  <c r="E5573" i="12"/>
  <c r="G5572" i="12"/>
  <c r="F5572" i="12"/>
  <c r="E5572" i="12"/>
  <c r="F5571" i="12"/>
  <c r="E5571" i="12"/>
  <c r="F5570" i="12"/>
  <c r="E5570" i="12"/>
  <c r="F5569" i="12"/>
  <c r="E5569" i="12"/>
  <c r="F5568" i="12"/>
  <c r="E5568" i="12"/>
  <c r="F5567" i="12"/>
  <c r="E5567" i="12"/>
  <c r="F5566" i="12"/>
  <c r="E5566" i="12"/>
  <c r="F5565" i="12"/>
  <c r="E5565" i="12"/>
  <c r="F5564" i="12"/>
  <c r="E5564" i="12"/>
  <c r="F5563" i="12"/>
  <c r="E5563" i="12"/>
  <c r="F5562" i="12"/>
  <c r="E5562" i="12"/>
  <c r="F5561" i="12"/>
  <c r="E5561" i="12"/>
  <c r="F5560" i="12"/>
  <c r="E5560" i="12"/>
  <c r="F5559" i="12"/>
  <c r="E5559" i="12"/>
  <c r="F5558" i="12"/>
  <c r="E5558" i="12"/>
  <c r="F5557" i="12"/>
  <c r="E5557" i="12"/>
  <c r="F5556" i="12"/>
  <c r="E5556" i="12"/>
  <c r="F5555" i="12"/>
  <c r="E5555" i="12"/>
  <c r="F5554" i="12"/>
  <c r="E5554" i="12"/>
  <c r="F5553" i="12"/>
  <c r="E5553" i="12"/>
  <c r="G5552" i="12"/>
  <c r="F5552" i="12"/>
  <c r="E5552" i="12"/>
  <c r="G5551" i="12"/>
  <c r="F5551" i="12"/>
  <c r="E5551" i="12"/>
  <c r="F5550" i="12"/>
  <c r="E5550" i="12"/>
  <c r="F5549" i="12"/>
  <c r="E5549" i="12"/>
  <c r="F5548" i="12"/>
  <c r="E5548" i="12"/>
  <c r="F5547" i="12"/>
  <c r="E5547" i="12"/>
  <c r="F5546" i="12"/>
  <c r="E5546" i="12"/>
  <c r="F5545" i="12"/>
  <c r="E5545" i="12"/>
  <c r="F5544" i="12"/>
  <c r="E5544" i="12"/>
  <c r="F5543" i="12"/>
  <c r="E5543" i="12"/>
  <c r="F5542" i="12"/>
  <c r="E5542" i="12"/>
  <c r="F5541" i="12"/>
  <c r="E5541" i="12"/>
  <c r="F5540" i="12"/>
  <c r="E5540" i="12"/>
  <c r="F5539" i="12"/>
  <c r="E5539" i="12"/>
  <c r="F5538" i="12"/>
  <c r="E5538" i="12"/>
  <c r="F5537" i="12"/>
  <c r="E5537" i="12"/>
  <c r="F5536" i="12"/>
  <c r="E5536" i="12"/>
  <c r="F5535" i="12"/>
  <c r="E5535" i="12"/>
  <c r="F5534" i="12"/>
  <c r="E5534" i="12"/>
  <c r="F5533" i="12"/>
  <c r="E5533" i="12"/>
  <c r="F5532" i="12"/>
  <c r="E5532" i="12"/>
  <c r="F5531" i="12"/>
  <c r="E5531" i="12"/>
  <c r="G5530" i="12"/>
  <c r="F5530" i="12"/>
  <c r="E5530" i="12"/>
  <c r="G5529" i="12"/>
  <c r="F5529" i="12"/>
  <c r="E5529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F4450" i="12"/>
  <c r="E4450" i="12"/>
  <c r="F4449" i="12"/>
  <c r="E4449" i="12"/>
  <c r="G4448" i="12"/>
  <c r="F4448" i="12"/>
  <c r="E4448" i="12"/>
  <c r="F4447" i="12"/>
  <c r="E4447" i="12"/>
  <c r="F4446" i="12"/>
  <c r="E4446" i="12"/>
  <c r="F4445" i="12"/>
  <c r="E4445" i="12"/>
  <c r="F4444" i="12"/>
  <c r="E4444" i="12"/>
  <c r="F4443" i="12"/>
  <c r="E4443" i="12"/>
  <c r="F4442" i="12"/>
  <c r="E4442" i="12"/>
  <c r="F4441" i="12"/>
  <c r="E4441" i="12"/>
  <c r="F4440" i="12"/>
  <c r="E4440" i="12"/>
  <c r="F4439" i="12"/>
  <c r="E4439" i="12"/>
  <c r="F4438" i="12"/>
  <c r="E4438" i="12"/>
  <c r="F4437" i="12"/>
  <c r="E4437" i="12"/>
  <c r="F4436" i="12"/>
  <c r="E4436" i="12"/>
  <c r="F4435" i="12"/>
  <c r="E4435" i="12"/>
  <c r="F4434" i="12"/>
  <c r="E4434" i="12"/>
  <c r="F4433" i="12"/>
  <c r="E4433" i="12"/>
  <c r="F4432" i="12"/>
  <c r="E4432" i="12"/>
  <c r="F4431" i="12"/>
  <c r="E4431" i="12"/>
  <c r="F4430" i="12"/>
  <c r="E4430" i="12"/>
  <c r="F4429" i="12"/>
  <c r="E4429" i="12"/>
  <c r="G4428" i="12"/>
  <c r="F4428" i="12"/>
  <c r="E4428" i="12"/>
  <c r="G4427" i="12"/>
  <c r="F4427" i="12"/>
  <c r="E4427" i="12"/>
  <c r="F4426" i="12"/>
  <c r="E4426" i="12"/>
  <c r="F4425" i="12"/>
  <c r="E4425" i="12"/>
  <c r="F4424" i="12"/>
  <c r="E4424" i="12"/>
  <c r="F4423" i="12"/>
  <c r="E4423" i="12"/>
  <c r="F4422" i="12"/>
  <c r="E4422" i="12"/>
  <c r="F4421" i="12"/>
  <c r="E4421" i="12"/>
  <c r="F4420" i="12"/>
  <c r="E4420" i="12"/>
  <c r="F4419" i="12"/>
  <c r="E4419" i="12"/>
  <c r="F4418" i="12"/>
  <c r="E4418" i="12"/>
  <c r="F4417" i="12"/>
  <c r="E4417" i="12"/>
  <c r="F4416" i="12"/>
  <c r="E4416" i="12"/>
  <c r="F4415" i="12"/>
  <c r="E4415" i="12"/>
  <c r="F4414" i="12"/>
  <c r="E4414" i="12"/>
  <c r="F4413" i="12"/>
  <c r="E4413" i="12"/>
  <c r="F4412" i="12"/>
  <c r="E4412" i="12"/>
  <c r="F4411" i="12"/>
  <c r="E4411" i="12"/>
  <c r="F4410" i="12"/>
  <c r="E4410" i="12"/>
  <c r="F4409" i="12"/>
  <c r="E4409" i="12"/>
  <c r="F4408" i="12"/>
  <c r="E4408" i="12"/>
  <c r="F4407" i="12"/>
  <c r="E4407" i="12"/>
  <c r="G4406" i="12"/>
  <c r="F4406" i="12"/>
  <c r="E4406" i="12"/>
  <c r="G4405" i="12"/>
  <c r="F4405" i="12"/>
  <c r="E4405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F3326" i="12"/>
  <c r="E3326" i="12"/>
  <c r="F3325" i="12"/>
  <c r="E3325" i="12"/>
  <c r="G3324" i="12"/>
  <c r="F3324" i="12"/>
  <c r="E3324" i="12"/>
  <c r="F3323" i="12"/>
  <c r="E3323" i="12"/>
  <c r="F3322" i="12"/>
  <c r="E3322" i="12"/>
  <c r="F3321" i="12"/>
  <c r="E3321" i="12"/>
  <c r="F3320" i="12"/>
  <c r="E3320" i="12"/>
  <c r="F3319" i="12"/>
  <c r="E3319" i="12"/>
  <c r="F3318" i="12"/>
  <c r="E3318" i="12"/>
  <c r="F3317" i="12"/>
  <c r="E3317" i="12"/>
  <c r="F3316" i="12"/>
  <c r="E3316" i="12"/>
  <c r="F3315" i="12"/>
  <c r="E3315" i="12"/>
  <c r="F3314" i="12"/>
  <c r="E3314" i="12"/>
  <c r="F3313" i="12"/>
  <c r="E3313" i="12"/>
  <c r="F3312" i="12"/>
  <c r="E3312" i="12"/>
  <c r="F3311" i="12"/>
  <c r="E3311" i="12"/>
  <c r="F3310" i="12"/>
  <c r="E3310" i="12"/>
  <c r="F3309" i="12"/>
  <c r="E3309" i="12"/>
  <c r="F3308" i="12"/>
  <c r="E3308" i="12"/>
  <c r="F3307" i="12"/>
  <c r="E3307" i="12"/>
  <c r="F3306" i="12"/>
  <c r="E3306" i="12"/>
  <c r="F3305" i="12"/>
  <c r="E3305" i="12"/>
  <c r="F3304" i="12"/>
  <c r="E3304" i="12"/>
  <c r="G3303" i="12"/>
  <c r="F3303" i="12"/>
  <c r="E3303" i="12"/>
  <c r="F3302" i="12"/>
  <c r="E3302" i="12"/>
  <c r="F3301" i="12"/>
  <c r="E3301" i="12"/>
  <c r="F3300" i="12"/>
  <c r="E3300" i="12"/>
  <c r="F3299" i="12"/>
  <c r="E3299" i="12"/>
  <c r="F3298" i="12"/>
  <c r="E3298" i="12"/>
  <c r="F3297" i="12"/>
  <c r="E3297" i="12"/>
  <c r="F3296" i="12"/>
  <c r="E3296" i="12"/>
  <c r="F3295" i="12"/>
  <c r="E3295" i="12"/>
  <c r="F3294" i="12"/>
  <c r="E3294" i="12"/>
  <c r="F3293" i="12"/>
  <c r="E3293" i="12"/>
  <c r="F3292" i="12"/>
  <c r="E3292" i="12"/>
  <c r="F3291" i="12"/>
  <c r="E3291" i="12"/>
  <c r="F3290" i="12"/>
  <c r="E3290" i="12"/>
  <c r="F3289" i="12"/>
  <c r="E3289" i="12"/>
  <c r="F3288" i="12"/>
  <c r="E3288" i="12"/>
  <c r="F3287" i="12"/>
  <c r="E3287" i="12"/>
  <c r="F3286" i="12"/>
  <c r="E3286" i="12"/>
  <c r="F3285" i="12"/>
  <c r="E3285" i="12"/>
  <c r="F3284" i="12"/>
  <c r="E3284" i="12"/>
  <c r="F3283" i="12"/>
  <c r="E3283" i="12"/>
  <c r="F3282" i="12"/>
  <c r="E3282" i="12"/>
  <c r="G3281" i="12"/>
  <c r="F3281" i="12"/>
  <c r="E3281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G2162" i="12"/>
  <c r="F2162" i="12"/>
  <c r="E2162" i="12"/>
  <c r="G2161" i="12"/>
  <c r="F2161" i="12"/>
  <c r="E2161" i="12"/>
  <c r="G2160" i="12"/>
  <c r="F2160" i="12"/>
  <c r="E2160" i="12"/>
  <c r="G2159" i="12"/>
  <c r="F2159" i="12"/>
  <c r="E2159" i="12"/>
  <c r="G2158" i="12"/>
  <c r="F2158" i="12"/>
  <c r="E2158" i="12"/>
  <c r="G2157" i="12"/>
  <c r="F2157" i="12"/>
  <c r="E2157" i="12"/>
  <c r="G2202" i="12"/>
  <c r="F2202" i="12"/>
  <c r="E2202" i="12"/>
  <c r="G2201" i="12"/>
  <c r="F2201" i="12"/>
  <c r="E2201" i="12"/>
  <c r="G2200" i="12"/>
  <c r="F2200" i="12"/>
  <c r="E2200" i="12"/>
  <c r="G2199" i="12"/>
  <c r="F2199" i="12"/>
  <c r="E2199" i="12"/>
  <c r="G2198" i="12"/>
  <c r="F2198" i="12"/>
  <c r="E2198" i="12"/>
  <c r="G2197" i="12"/>
  <c r="F2197" i="12"/>
  <c r="E2197" i="12"/>
  <c r="G2196" i="12"/>
  <c r="F2196" i="12"/>
  <c r="E2196" i="12"/>
  <c r="G2195" i="12"/>
  <c r="F2195" i="12"/>
  <c r="E2195" i="12"/>
  <c r="G2194" i="12"/>
  <c r="F2194" i="12"/>
  <c r="E2194" i="12"/>
  <c r="G2193" i="12"/>
  <c r="F2193" i="12"/>
  <c r="E2193" i="12"/>
  <c r="G2192" i="12"/>
  <c r="F2192" i="12"/>
  <c r="E2192" i="12"/>
  <c r="G2191" i="12"/>
  <c r="F2191" i="12"/>
  <c r="E2191" i="12"/>
  <c r="G2190" i="12"/>
  <c r="F2190" i="12"/>
  <c r="E2190" i="12"/>
  <c r="G2189" i="12"/>
  <c r="F2189" i="12"/>
  <c r="E2189" i="12"/>
  <c r="G2188" i="12"/>
  <c r="F2188" i="12"/>
  <c r="E2188" i="12"/>
  <c r="G2187" i="12"/>
  <c r="F2187" i="12"/>
  <c r="E2187" i="12"/>
  <c r="G2186" i="12"/>
  <c r="F2186" i="12"/>
  <c r="E2186" i="12"/>
  <c r="G2185" i="12"/>
  <c r="F2185" i="12"/>
  <c r="E2185" i="12"/>
  <c r="G2184" i="12"/>
  <c r="F2184" i="12"/>
  <c r="E2184" i="12"/>
  <c r="G2183" i="12"/>
  <c r="F2183" i="12"/>
  <c r="E2183" i="12"/>
  <c r="G2182" i="12"/>
  <c r="F2182" i="12"/>
  <c r="E2182" i="12"/>
  <c r="G2181" i="12"/>
  <c r="F2181" i="12"/>
  <c r="E2181" i="12"/>
  <c r="G2180" i="12"/>
  <c r="F2180" i="12"/>
  <c r="E2180" i="12"/>
  <c r="G2179" i="12"/>
  <c r="F2179" i="12"/>
  <c r="E2179" i="12"/>
  <c r="G2178" i="12"/>
  <c r="F2178" i="12"/>
  <c r="E2178" i="12"/>
  <c r="G2177" i="12"/>
  <c r="F2177" i="12"/>
  <c r="E2177" i="12"/>
  <c r="G2176" i="12"/>
  <c r="F2176" i="12"/>
  <c r="E2176" i="12"/>
  <c r="G2175" i="12"/>
  <c r="F2175" i="12"/>
  <c r="E2175" i="12"/>
  <c r="G2174" i="12"/>
  <c r="F2174" i="12"/>
  <c r="E2174" i="12"/>
  <c r="G2173" i="12"/>
  <c r="F2173" i="12"/>
  <c r="E2173" i="12"/>
  <c r="G2172" i="12"/>
  <c r="F2172" i="12"/>
  <c r="E2172" i="12"/>
  <c r="G2171" i="12"/>
  <c r="F2171" i="12"/>
  <c r="E2171" i="12"/>
  <c r="G2170" i="12"/>
  <c r="F2170" i="12"/>
  <c r="E2170" i="12"/>
  <c r="G2169" i="12"/>
  <c r="F2169" i="12"/>
  <c r="E2169" i="12"/>
  <c r="G2168" i="12"/>
  <c r="F2168" i="12"/>
  <c r="E2168" i="12"/>
  <c r="G2167" i="12"/>
  <c r="F2167" i="12"/>
  <c r="E2167" i="12"/>
  <c r="G2166" i="12"/>
  <c r="F2166" i="12"/>
  <c r="E2166" i="12"/>
  <c r="G2165" i="12"/>
  <c r="F2165" i="12"/>
  <c r="E2165" i="12"/>
  <c r="G2164" i="12"/>
  <c r="F2164" i="12"/>
  <c r="E2164" i="12"/>
  <c r="G2163" i="12"/>
  <c r="F2163" i="12"/>
  <c r="E2163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G1078" i="12"/>
  <c r="F1078" i="12"/>
  <c r="E1078" i="12"/>
  <c r="G1077" i="12"/>
  <c r="F1077" i="12"/>
  <c r="E1077" i="12"/>
  <c r="G1076" i="12"/>
  <c r="F1076" i="12"/>
  <c r="E1076" i="12"/>
  <c r="G1075" i="12"/>
  <c r="F1075" i="12"/>
  <c r="E1075" i="12"/>
  <c r="G1074" i="12"/>
  <c r="F1074" i="12"/>
  <c r="E1074" i="12"/>
  <c r="G1073" i="12"/>
  <c r="F1073" i="12"/>
  <c r="E1073" i="12"/>
  <c r="G1072" i="12"/>
  <c r="F1072" i="12"/>
  <c r="E1072" i="12"/>
  <c r="G1071" i="12"/>
  <c r="F1071" i="12"/>
  <c r="E1071" i="12"/>
  <c r="G1070" i="12"/>
  <c r="F1070" i="12"/>
  <c r="E1070" i="12"/>
  <c r="G1069" i="12"/>
  <c r="F1069" i="12"/>
  <c r="E1069" i="12"/>
  <c r="G1068" i="12"/>
  <c r="F1068" i="12"/>
  <c r="E1068" i="12"/>
  <c r="G1067" i="12"/>
  <c r="F1067" i="12"/>
  <c r="E1067" i="12"/>
  <c r="G1066" i="12"/>
  <c r="F1066" i="12"/>
  <c r="E1066" i="12"/>
  <c r="G1065" i="12"/>
  <c r="F1065" i="12"/>
  <c r="E1065" i="12"/>
  <c r="G1064" i="12"/>
  <c r="F1064" i="12"/>
  <c r="E1064" i="12"/>
  <c r="G1063" i="12"/>
  <c r="F1063" i="12"/>
  <c r="E1063" i="12"/>
  <c r="G1062" i="12"/>
  <c r="F1062" i="12"/>
  <c r="E1062" i="12"/>
  <c r="G1061" i="12"/>
  <c r="F1061" i="12"/>
  <c r="E1061" i="12"/>
  <c r="G1060" i="12"/>
  <c r="F1060" i="12"/>
  <c r="E1060" i="12"/>
  <c r="G1059" i="12"/>
  <c r="F1059" i="12"/>
  <c r="E1059" i="12"/>
  <c r="G1058" i="12"/>
  <c r="F1058" i="12"/>
  <c r="E1058" i="12"/>
  <c r="G1057" i="12"/>
  <c r="F1057" i="12"/>
  <c r="E1057" i="12"/>
  <c r="G1056" i="12"/>
  <c r="F1056" i="12"/>
  <c r="E1056" i="12"/>
  <c r="G1055" i="12"/>
  <c r="F1055" i="12"/>
  <c r="E1055" i="12"/>
  <c r="G1054" i="12"/>
  <c r="F1054" i="12"/>
  <c r="E1054" i="12"/>
  <c r="G1053" i="12"/>
  <c r="F1053" i="12"/>
  <c r="E1053" i="12"/>
  <c r="G1052" i="12"/>
  <c r="F1052" i="12"/>
  <c r="E1052" i="12"/>
  <c r="G1051" i="12"/>
  <c r="F1051" i="12"/>
  <c r="E1051" i="12"/>
  <c r="G1050" i="12"/>
  <c r="F1050" i="12"/>
  <c r="E1050" i="12"/>
  <c r="G1049" i="12"/>
  <c r="F1049" i="12"/>
  <c r="E1049" i="12"/>
  <c r="G1048" i="12"/>
  <c r="F1048" i="12"/>
  <c r="E1048" i="12"/>
  <c r="G1047" i="12"/>
  <c r="F1047" i="12"/>
  <c r="E1047" i="12"/>
  <c r="G1046" i="12"/>
  <c r="F1046" i="12"/>
  <c r="E1046" i="12"/>
  <c r="G1045" i="12"/>
  <c r="F1045" i="12"/>
  <c r="E1045" i="12"/>
  <c r="G1044" i="12"/>
  <c r="F1044" i="12"/>
  <c r="E1044" i="12"/>
  <c r="G1043" i="12"/>
  <c r="F1043" i="12"/>
  <c r="E1043" i="12"/>
  <c r="G1042" i="12"/>
  <c r="F1042" i="12"/>
  <c r="E1042" i="12"/>
  <c r="G1041" i="12"/>
  <c r="F1041" i="12"/>
  <c r="E1041" i="12"/>
  <c r="G1040" i="12"/>
  <c r="F1040" i="12"/>
  <c r="E1040" i="12"/>
  <c r="G1039" i="12"/>
  <c r="F1039" i="12"/>
  <c r="E1039" i="12"/>
  <c r="G1038" i="12"/>
  <c r="F1038" i="12"/>
  <c r="E1038" i="12"/>
  <c r="G1037" i="12"/>
  <c r="F1037" i="12"/>
  <c r="E1037" i="12"/>
  <c r="G1036" i="12"/>
  <c r="F1036" i="12"/>
  <c r="E1036" i="12"/>
  <c r="G1035" i="12"/>
  <c r="F1035" i="12"/>
  <c r="E1035" i="12"/>
  <c r="G1034" i="12"/>
  <c r="F1034" i="12"/>
  <c r="E1034" i="12"/>
  <c r="G1033" i="12"/>
  <c r="F1033" i="12"/>
  <c r="E1033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48" i="11" l="1"/>
  <c r="A27" i="11"/>
  <c r="B51" i="11"/>
  <c r="A9" i="11"/>
  <c r="A11" i="11"/>
  <c r="A13" i="11"/>
  <c r="A15" i="11"/>
  <c r="A17" i="11"/>
  <c r="A19" i="11"/>
  <c r="A21" i="11"/>
  <c r="A23" i="11"/>
  <c r="A26" i="11"/>
  <c r="A32" i="11"/>
  <c r="A34" i="11"/>
  <c r="A36" i="11"/>
  <c r="A38" i="11"/>
  <c r="A40" i="11"/>
  <c r="A42" i="11"/>
  <c r="A44" i="11"/>
  <c r="A47" i="11"/>
  <c r="A5" i="11"/>
  <c r="J18" i="5"/>
  <c r="A86" i="11" l="1"/>
  <c r="D5547" i="12"/>
  <c r="D14539" i="12"/>
  <c r="D11167" i="12"/>
  <c r="D15663" i="12"/>
  <c r="D13415" i="12"/>
  <c r="D12291" i="12"/>
  <c r="D4423" i="12"/>
  <c r="D2175" i="12"/>
  <c r="D1051" i="12"/>
  <c r="D10043" i="12"/>
  <c r="D3299" i="12"/>
  <c r="D8919" i="12"/>
  <c r="D7795" i="12"/>
  <c r="D6671" i="12"/>
  <c r="A78" i="11"/>
  <c r="D5539" i="12"/>
  <c r="D14531" i="12"/>
  <c r="D11159" i="12"/>
  <c r="D15655" i="12"/>
  <c r="D13407" i="12"/>
  <c r="D12283" i="12"/>
  <c r="D4415" i="12"/>
  <c r="D2167" i="12"/>
  <c r="D1043" i="12"/>
  <c r="D3291" i="12"/>
  <c r="D8911" i="12"/>
  <c r="D7787" i="12"/>
  <c r="D6663" i="12"/>
  <c r="D10035" i="12"/>
  <c r="A99" i="11"/>
  <c r="D14552" i="12"/>
  <c r="D5560" i="12"/>
  <c r="D15676" i="12"/>
  <c r="D11180" i="12"/>
  <c r="D13428" i="12"/>
  <c r="D8932" i="12"/>
  <c r="D10056" i="12"/>
  <c r="D2188" i="12"/>
  <c r="D1064" i="12"/>
  <c r="D7808" i="12"/>
  <c r="D4436" i="12"/>
  <c r="D3312" i="12"/>
  <c r="D12304" i="12"/>
  <c r="D6684" i="12"/>
  <c r="A105" i="11"/>
  <c r="D5566" i="12"/>
  <c r="D11186" i="12"/>
  <c r="D15682" i="12"/>
  <c r="D13434" i="12"/>
  <c r="D8938" i="12"/>
  <c r="D12310" i="12"/>
  <c r="D10062" i="12"/>
  <c r="D14558" i="12"/>
  <c r="D6690" i="12"/>
  <c r="D4442" i="12"/>
  <c r="D2194" i="12"/>
  <c r="D7814" i="12"/>
  <c r="D3318" i="12"/>
  <c r="D1070" i="12"/>
  <c r="A97" i="11"/>
  <c r="D5558" i="12"/>
  <c r="D11178" i="12"/>
  <c r="D13426" i="12"/>
  <c r="D8930" i="12"/>
  <c r="D12302" i="12"/>
  <c r="D10054" i="12"/>
  <c r="D15674" i="12"/>
  <c r="D14550" i="12"/>
  <c r="D6682" i="12"/>
  <c r="D4434" i="12"/>
  <c r="D2186" i="12"/>
  <c r="D3310" i="12"/>
  <c r="D1062" i="12"/>
  <c r="D7806" i="12"/>
  <c r="A84" i="11"/>
  <c r="D15661" i="12"/>
  <c r="D5545" i="12"/>
  <c r="D11165" i="12"/>
  <c r="D13413" i="12"/>
  <c r="D12289" i="12"/>
  <c r="D10041" i="12"/>
  <c r="D14537" i="12"/>
  <c r="D6669" i="12"/>
  <c r="D4421" i="12"/>
  <c r="D8917" i="12"/>
  <c r="D7793" i="12"/>
  <c r="D2173" i="12"/>
  <c r="D1049" i="12"/>
  <c r="D3297" i="12"/>
  <c r="A76" i="11"/>
  <c r="D15653" i="12"/>
  <c r="D5537" i="12"/>
  <c r="D11157" i="12"/>
  <c r="D13405" i="12"/>
  <c r="D12281" i="12"/>
  <c r="D10033" i="12"/>
  <c r="D6661" i="12"/>
  <c r="D4413" i="12"/>
  <c r="D8909" i="12"/>
  <c r="D7785" i="12"/>
  <c r="D2165" i="12"/>
  <c r="D3289" i="12"/>
  <c r="D14529" i="12"/>
  <c r="D1041" i="12"/>
  <c r="A90" i="11"/>
  <c r="D5551" i="12"/>
  <c r="D14543" i="12"/>
  <c r="D11171" i="12"/>
  <c r="D15667" i="12"/>
  <c r="D13419" i="12"/>
  <c r="D12295" i="12"/>
  <c r="D4427" i="12"/>
  <c r="D10047" i="12"/>
  <c r="D6675" i="12"/>
  <c r="D2179" i="12"/>
  <c r="D3303" i="12"/>
  <c r="D8923" i="12"/>
  <c r="D7799" i="12"/>
  <c r="D1055" i="12"/>
  <c r="D5529" i="12"/>
  <c r="D14521" i="12"/>
  <c r="D11149" i="12"/>
  <c r="D13397" i="12"/>
  <c r="D12273" i="12"/>
  <c r="D15645" i="12"/>
  <c r="D4405" i="12"/>
  <c r="D2157" i="12"/>
  <c r="D1033" i="12"/>
  <c r="D10025" i="12"/>
  <c r="D3281" i="12"/>
  <c r="D8901" i="12"/>
  <c r="D7777" i="12"/>
  <c r="D6653" i="12"/>
  <c r="A103" i="11"/>
  <c r="D14556" i="12"/>
  <c r="D5564" i="12"/>
  <c r="D15680" i="12"/>
  <c r="D11184" i="12"/>
  <c r="D13432" i="12"/>
  <c r="D8936" i="12"/>
  <c r="D10060" i="12"/>
  <c r="D12308" i="12"/>
  <c r="D2192" i="12"/>
  <c r="D7812" i="12"/>
  <c r="D6688" i="12"/>
  <c r="D3316" i="12"/>
  <c r="D4440" i="12"/>
  <c r="D1068" i="12"/>
  <c r="A95" i="11"/>
  <c r="D14548" i="12"/>
  <c r="D5556" i="12"/>
  <c r="D15672" i="12"/>
  <c r="D11176" i="12"/>
  <c r="D13424" i="12"/>
  <c r="D12300" i="12"/>
  <c r="D10052" i="12"/>
  <c r="D4432" i="12"/>
  <c r="D2184" i="12"/>
  <c r="D1060" i="12"/>
  <c r="D8928" i="12"/>
  <c r="D7804" i="12"/>
  <c r="D6680" i="12"/>
  <c r="D3308" i="12"/>
  <c r="A82" i="11"/>
  <c r="D5543" i="12"/>
  <c r="D14535" i="12"/>
  <c r="D11163" i="12"/>
  <c r="D15659" i="12"/>
  <c r="D13411" i="12"/>
  <c r="D12287" i="12"/>
  <c r="D4419" i="12"/>
  <c r="D6667" i="12"/>
  <c r="D2171" i="12"/>
  <c r="D3295" i="12"/>
  <c r="D1047" i="12"/>
  <c r="D10039" i="12"/>
  <c r="D8915" i="12"/>
  <c r="D7791" i="12"/>
  <c r="A74" i="11"/>
  <c r="D5535" i="12"/>
  <c r="D14527" i="12"/>
  <c r="D11155" i="12"/>
  <c r="D15651" i="12"/>
  <c r="D13403" i="12"/>
  <c r="D12279" i="12"/>
  <c r="D4411" i="12"/>
  <c r="D10031" i="12"/>
  <c r="D6659" i="12"/>
  <c r="D2163" i="12"/>
  <c r="D3287" i="12"/>
  <c r="D8907" i="12"/>
  <c r="D7783" i="12"/>
  <c r="D1039" i="12"/>
  <c r="A111" i="11"/>
  <c r="D14564" i="12"/>
  <c r="D5572" i="12"/>
  <c r="D15688" i="12"/>
  <c r="D11192" i="12"/>
  <c r="D8944" i="12"/>
  <c r="D13440" i="12"/>
  <c r="D10068" i="12"/>
  <c r="D12316" i="12"/>
  <c r="D7820" i="12"/>
  <c r="D4448" i="12"/>
  <c r="D2200" i="12"/>
  <c r="D1076" i="12"/>
  <c r="D6696" i="12"/>
  <c r="D3324" i="12"/>
  <c r="A107" i="11"/>
  <c r="D14560" i="12"/>
  <c r="D5568" i="12"/>
  <c r="D15684" i="12"/>
  <c r="D11188" i="12"/>
  <c r="D13436" i="12"/>
  <c r="D8940" i="12"/>
  <c r="D10064" i="12"/>
  <c r="D12312" i="12"/>
  <c r="D2196" i="12"/>
  <c r="D4444" i="12"/>
  <c r="D1072" i="12"/>
  <c r="D7816" i="12"/>
  <c r="D3320" i="12"/>
  <c r="D6692" i="12"/>
  <c r="A110" i="11"/>
  <c r="D15687" i="12"/>
  <c r="D5571" i="12"/>
  <c r="D11191" i="12"/>
  <c r="D8943" i="12"/>
  <c r="D13439" i="12"/>
  <c r="D14563" i="12"/>
  <c r="D10067" i="12"/>
  <c r="D12315" i="12"/>
  <c r="D7819" i="12"/>
  <c r="D6695" i="12"/>
  <c r="D3323" i="12"/>
  <c r="D2199" i="12"/>
  <c r="D4447" i="12"/>
  <c r="D1075" i="12"/>
  <c r="A101" i="11"/>
  <c r="D5562" i="12"/>
  <c r="D11182" i="12"/>
  <c r="D14554" i="12"/>
  <c r="D13430" i="12"/>
  <c r="D8934" i="12"/>
  <c r="D15678" i="12"/>
  <c r="D12306" i="12"/>
  <c r="D10058" i="12"/>
  <c r="D6686" i="12"/>
  <c r="D4438" i="12"/>
  <c r="D2190" i="12"/>
  <c r="D3314" i="12"/>
  <c r="D1066" i="12"/>
  <c r="D7810" i="12"/>
  <c r="A89" i="11"/>
  <c r="D14542" i="12"/>
  <c r="D5550" i="12"/>
  <c r="D15666" i="12"/>
  <c r="D11170" i="12"/>
  <c r="D13418" i="12"/>
  <c r="D10046" i="12"/>
  <c r="D4426" i="12"/>
  <c r="D2178" i="12"/>
  <c r="D1054" i="12"/>
  <c r="D8922" i="12"/>
  <c r="D7798" i="12"/>
  <c r="D3302" i="12"/>
  <c r="D6674" i="12"/>
  <c r="D12294" i="12"/>
  <c r="A80" i="11"/>
  <c r="D15657" i="12"/>
  <c r="D5541" i="12"/>
  <c r="D11161" i="12"/>
  <c r="D13409" i="12"/>
  <c r="D14533" i="12"/>
  <c r="D12285" i="12"/>
  <c r="D10037" i="12"/>
  <c r="D6665" i="12"/>
  <c r="D4417" i="12"/>
  <c r="D8913" i="12"/>
  <c r="D7789" i="12"/>
  <c r="D2169" i="12"/>
  <c r="D1045" i="12"/>
  <c r="D3293" i="12"/>
  <c r="A72" i="11"/>
  <c r="D15649" i="12"/>
  <c r="D5533" i="12"/>
  <c r="D11153" i="12"/>
  <c r="D13401" i="12"/>
  <c r="D14525" i="12"/>
  <c r="D12277" i="12"/>
  <c r="D10029" i="12"/>
  <c r="D6657" i="12"/>
  <c r="D4409" i="12"/>
  <c r="D8905" i="12"/>
  <c r="D7781" i="12"/>
  <c r="D2161" i="12"/>
  <c r="D1037" i="12"/>
  <c r="D3285" i="12"/>
  <c r="K22" i="10"/>
  <c r="N14" i="5"/>
  <c r="N10" i="5"/>
  <c r="D30" i="15"/>
  <c r="N20" i="6" l="1"/>
  <c r="L21" i="6"/>
  <c r="E21" i="6" s="1"/>
  <c r="N22" i="6"/>
  <c r="N23" i="6"/>
  <c r="O20" i="6" l="1"/>
  <c r="O22" i="6"/>
  <c r="O23" i="6"/>
  <c r="P20" i="6" l="1"/>
  <c r="P22" i="6"/>
  <c r="P23" i="6"/>
  <c r="Q20" i="6" l="1"/>
  <c r="Q22" i="6"/>
  <c r="Q23" i="6"/>
  <c r="R20" i="6" l="1"/>
  <c r="R22" i="6"/>
  <c r="R23" i="6"/>
  <c r="S20" i="6" l="1"/>
  <c r="S22" i="6"/>
  <c r="S23" i="6"/>
  <c r="T20" i="6" l="1"/>
  <c r="T22" i="6"/>
  <c r="T23" i="6"/>
  <c r="U20" i="6" l="1"/>
  <c r="U22" i="6"/>
  <c r="U23" i="6"/>
  <c r="V20" i="6" l="1"/>
  <c r="V22" i="6"/>
  <c r="V23" i="6"/>
  <c r="W20" i="6" l="1"/>
  <c r="W22" i="6"/>
  <c r="W23" i="6"/>
  <c r="L20" i="6" l="1"/>
  <c r="E20" i="6" s="1"/>
  <c r="L22" i="6"/>
  <c r="E22" i="6" s="1"/>
  <c r="L23" i="6"/>
  <c r="E23" i="6" s="1"/>
  <c r="J17" i="5" l="1"/>
  <c r="N17" i="5" s="1"/>
  <c r="C21" i="15"/>
  <c r="E21" i="15"/>
  <c r="F21" i="15"/>
  <c r="G21" i="15"/>
  <c r="H21" i="15"/>
  <c r="I21" i="15"/>
  <c r="J21" i="15"/>
  <c r="K21" i="15"/>
  <c r="C86" i="15"/>
  <c r="C87" i="15"/>
  <c r="C88" i="15"/>
  <c r="C89" i="15"/>
  <c r="C90" i="15"/>
  <c r="C91" i="15"/>
  <c r="C92" i="15"/>
  <c r="C85" i="15"/>
  <c r="C95" i="15" s="1"/>
  <c r="F97" i="15"/>
  <c r="D46" i="15" l="1"/>
  <c r="N19" i="5"/>
  <c r="N23" i="5" s="1"/>
  <c r="J7" i="5"/>
  <c r="N18" i="5"/>
  <c r="N13" i="5"/>
  <c r="N11" i="5"/>
  <c r="G343" i="17" l="1"/>
  <c r="D343" i="17"/>
  <c r="G323" i="17"/>
  <c r="D323" i="17"/>
  <c r="D303" i="17"/>
  <c r="D283" i="17"/>
  <c r="D263" i="17"/>
  <c r="D243" i="17"/>
  <c r="D223" i="17"/>
  <c r="G203" i="17"/>
  <c r="D203" i="17"/>
  <c r="G183" i="17"/>
  <c r="D183" i="17"/>
  <c r="G163" i="17"/>
  <c r="D163" i="17"/>
  <c r="G143" i="17"/>
  <c r="D143" i="17"/>
  <c r="G123" i="17"/>
  <c r="D123" i="17"/>
  <c r="G103" i="17"/>
  <c r="D103" i="17"/>
  <c r="G83" i="17"/>
  <c r="D83" i="17"/>
  <c r="G63" i="17"/>
  <c r="D63" i="17"/>
  <c r="G43" i="17"/>
  <c r="D43" i="17"/>
  <c r="E25" i="17"/>
  <c r="E45" i="17" s="1"/>
  <c r="E65" i="17" s="1"/>
  <c r="E85" i="17" s="1"/>
  <c r="E105" i="17" s="1"/>
  <c r="E125" i="17" s="1"/>
  <c r="E145" i="17" s="1"/>
  <c r="E165" i="17" s="1"/>
  <c r="E185" i="17" s="1"/>
  <c r="E205" i="17" s="1"/>
  <c r="E225" i="17" s="1"/>
  <c r="E245" i="17" s="1"/>
  <c r="E265" i="17" s="1"/>
  <c r="E285" i="17" s="1"/>
  <c r="E305" i="17" s="1"/>
  <c r="E325" i="17" s="1"/>
  <c r="E345" i="17" s="1"/>
  <c r="E26" i="17"/>
  <c r="E46" i="17" s="1"/>
  <c r="E66" i="17" s="1"/>
  <c r="E86" i="17" s="1"/>
  <c r="E106" i="17" s="1"/>
  <c r="E126" i="17" s="1"/>
  <c r="E146" i="17" s="1"/>
  <c r="E166" i="17" s="1"/>
  <c r="E186" i="17" s="1"/>
  <c r="E206" i="17" s="1"/>
  <c r="E226" i="17" s="1"/>
  <c r="E246" i="17" s="1"/>
  <c r="E266" i="17" s="1"/>
  <c r="E286" i="17" s="1"/>
  <c r="E306" i="17" s="1"/>
  <c r="E326" i="17" s="1"/>
  <c r="E346" i="17" s="1"/>
  <c r="E27" i="17"/>
  <c r="E47" i="17" s="1"/>
  <c r="E67" i="17" s="1"/>
  <c r="E87" i="17" s="1"/>
  <c r="E107" i="17" s="1"/>
  <c r="E127" i="17" s="1"/>
  <c r="E147" i="17" s="1"/>
  <c r="E167" i="17" s="1"/>
  <c r="E187" i="17" s="1"/>
  <c r="E207" i="17" s="1"/>
  <c r="E227" i="17" s="1"/>
  <c r="E247" i="17" s="1"/>
  <c r="E267" i="17" s="1"/>
  <c r="E287" i="17" s="1"/>
  <c r="E307" i="17" s="1"/>
  <c r="E327" i="17" s="1"/>
  <c r="E347" i="17" s="1"/>
  <c r="E28" i="17"/>
  <c r="E48" i="17" s="1"/>
  <c r="E68" i="17" s="1"/>
  <c r="E88" i="17" s="1"/>
  <c r="E108" i="17" s="1"/>
  <c r="E128" i="17" s="1"/>
  <c r="E148" i="17" s="1"/>
  <c r="E168" i="17" s="1"/>
  <c r="E188" i="17" s="1"/>
  <c r="E208" i="17" s="1"/>
  <c r="E228" i="17" s="1"/>
  <c r="E248" i="17" s="1"/>
  <c r="E268" i="17" s="1"/>
  <c r="E288" i="17" s="1"/>
  <c r="E308" i="17" s="1"/>
  <c r="E328" i="17" s="1"/>
  <c r="E348" i="17" s="1"/>
  <c r="E29" i="17"/>
  <c r="E49" i="17" s="1"/>
  <c r="E69" i="17" s="1"/>
  <c r="E89" i="17" s="1"/>
  <c r="E109" i="17" s="1"/>
  <c r="E129" i="17" s="1"/>
  <c r="E149" i="17" s="1"/>
  <c r="E169" i="17" s="1"/>
  <c r="E189" i="17" s="1"/>
  <c r="E209" i="17" s="1"/>
  <c r="E229" i="17" s="1"/>
  <c r="E249" i="17" s="1"/>
  <c r="E269" i="17" s="1"/>
  <c r="E289" i="17" s="1"/>
  <c r="E309" i="17" s="1"/>
  <c r="E329" i="17" s="1"/>
  <c r="E349" i="17" s="1"/>
  <c r="E30" i="17"/>
  <c r="E50" i="17" s="1"/>
  <c r="E70" i="17" s="1"/>
  <c r="E90" i="17" s="1"/>
  <c r="E110" i="17" s="1"/>
  <c r="E130" i="17" s="1"/>
  <c r="E150" i="17" s="1"/>
  <c r="E170" i="17" s="1"/>
  <c r="E190" i="17" s="1"/>
  <c r="E210" i="17" s="1"/>
  <c r="E230" i="17" s="1"/>
  <c r="E250" i="17" s="1"/>
  <c r="E270" i="17" s="1"/>
  <c r="E290" i="17" s="1"/>
  <c r="E310" i="17" s="1"/>
  <c r="E330" i="17" s="1"/>
  <c r="E350" i="17" s="1"/>
  <c r="E31" i="17"/>
  <c r="E51" i="17" s="1"/>
  <c r="E71" i="17" s="1"/>
  <c r="E91" i="17" s="1"/>
  <c r="E111" i="17" s="1"/>
  <c r="E131" i="17" s="1"/>
  <c r="E151" i="17" s="1"/>
  <c r="E171" i="17" s="1"/>
  <c r="E191" i="17" s="1"/>
  <c r="E211" i="17" s="1"/>
  <c r="E231" i="17" s="1"/>
  <c r="E251" i="17" s="1"/>
  <c r="E271" i="17" s="1"/>
  <c r="E291" i="17" s="1"/>
  <c r="E311" i="17" s="1"/>
  <c r="E331" i="17" s="1"/>
  <c r="E351" i="17" s="1"/>
  <c r="E32" i="17"/>
  <c r="E52" i="17" s="1"/>
  <c r="E72" i="17" s="1"/>
  <c r="E92" i="17" s="1"/>
  <c r="E112" i="17" s="1"/>
  <c r="E132" i="17" s="1"/>
  <c r="E152" i="17" s="1"/>
  <c r="E172" i="17" s="1"/>
  <c r="E192" i="17" s="1"/>
  <c r="E212" i="17" s="1"/>
  <c r="E232" i="17" s="1"/>
  <c r="E252" i="17" s="1"/>
  <c r="E272" i="17" s="1"/>
  <c r="E292" i="17" s="1"/>
  <c r="E312" i="17" s="1"/>
  <c r="E332" i="17" s="1"/>
  <c r="E352" i="17" s="1"/>
  <c r="E33" i="17"/>
  <c r="E53" i="17" s="1"/>
  <c r="E73" i="17" s="1"/>
  <c r="E93" i="17" s="1"/>
  <c r="E113" i="17" s="1"/>
  <c r="E133" i="17" s="1"/>
  <c r="E153" i="17" s="1"/>
  <c r="E173" i="17" s="1"/>
  <c r="E193" i="17" s="1"/>
  <c r="E213" i="17" s="1"/>
  <c r="E233" i="17" s="1"/>
  <c r="E253" i="17" s="1"/>
  <c r="E273" i="17" s="1"/>
  <c r="E293" i="17" s="1"/>
  <c r="E313" i="17" s="1"/>
  <c r="E333" i="17" s="1"/>
  <c r="E353" i="17" s="1"/>
  <c r="E34" i="17"/>
  <c r="E54" i="17" s="1"/>
  <c r="E74" i="17" s="1"/>
  <c r="E94" i="17" s="1"/>
  <c r="E114" i="17" s="1"/>
  <c r="E134" i="17" s="1"/>
  <c r="E154" i="17" s="1"/>
  <c r="E174" i="17" s="1"/>
  <c r="E194" i="17" s="1"/>
  <c r="E214" i="17" s="1"/>
  <c r="E234" i="17" s="1"/>
  <c r="E254" i="17" s="1"/>
  <c r="E274" i="17" s="1"/>
  <c r="E294" i="17" s="1"/>
  <c r="E314" i="17" s="1"/>
  <c r="E334" i="17" s="1"/>
  <c r="E354" i="17" s="1"/>
  <c r="E35" i="17"/>
  <c r="E55" i="17" s="1"/>
  <c r="E75" i="17" s="1"/>
  <c r="E95" i="17" s="1"/>
  <c r="E115" i="17" s="1"/>
  <c r="E135" i="17" s="1"/>
  <c r="E155" i="17" s="1"/>
  <c r="E175" i="17" s="1"/>
  <c r="E195" i="17" s="1"/>
  <c r="E215" i="17" s="1"/>
  <c r="E235" i="17" s="1"/>
  <c r="E255" i="17" s="1"/>
  <c r="E275" i="17" s="1"/>
  <c r="E295" i="17" s="1"/>
  <c r="E315" i="17" s="1"/>
  <c r="E335" i="17" s="1"/>
  <c r="E355" i="17" s="1"/>
  <c r="E36" i="17"/>
  <c r="E56" i="17" s="1"/>
  <c r="E76" i="17" s="1"/>
  <c r="E96" i="17" s="1"/>
  <c r="E116" i="17" s="1"/>
  <c r="E136" i="17" s="1"/>
  <c r="E156" i="17" s="1"/>
  <c r="E176" i="17" s="1"/>
  <c r="E196" i="17" s="1"/>
  <c r="E216" i="17" s="1"/>
  <c r="E236" i="17" s="1"/>
  <c r="E256" i="17" s="1"/>
  <c r="E276" i="17" s="1"/>
  <c r="E296" i="17" s="1"/>
  <c r="E316" i="17" s="1"/>
  <c r="E336" i="17" s="1"/>
  <c r="E356" i="17" s="1"/>
  <c r="E37" i="17"/>
  <c r="E57" i="17" s="1"/>
  <c r="E77" i="17" s="1"/>
  <c r="E97" i="17" s="1"/>
  <c r="E117" i="17" s="1"/>
  <c r="E137" i="17" s="1"/>
  <c r="E157" i="17" s="1"/>
  <c r="E177" i="17" s="1"/>
  <c r="E197" i="17" s="1"/>
  <c r="E217" i="17" s="1"/>
  <c r="E237" i="17" s="1"/>
  <c r="E257" i="17" s="1"/>
  <c r="E277" i="17" s="1"/>
  <c r="E297" i="17" s="1"/>
  <c r="E317" i="17" s="1"/>
  <c r="E337" i="17" s="1"/>
  <c r="E357" i="17" s="1"/>
  <c r="E38" i="17"/>
  <c r="E58" i="17" s="1"/>
  <c r="E78" i="17" s="1"/>
  <c r="E98" i="17" s="1"/>
  <c r="E118" i="17" s="1"/>
  <c r="E138" i="17" s="1"/>
  <c r="E158" i="17" s="1"/>
  <c r="E178" i="17" s="1"/>
  <c r="E198" i="17" s="1"/>
  <c r="E218" i="17" s="1"/>
  <c r="E238" i="17" s="1"/>
  <c r="E258" i="17" s="1"/>
  <c r="E278" i="17" s="1"/>
  <c r="E298" i="17" s="1"/>
  <c r="E318" i="17" s="1"/>
  <c r="E338" i="17" s="1"/>
  <c r="E358" i="17" s="1"/>
  <c r="E39" i="17"/>
  <c r="E59" i="17" s="1"/>
  <c r="E79" i="17" s="1"/>
  <c r="E99" i="17" s="1"/>
  <c r="E119" i="17" s="1"/>
  <c r="E139" i="17" s="1"/>
  <c r="E159" i="17" s="1"/>
  <c r="E179" i="17" s="1"/>
  <c r="E199" i="17" s="1"/>
  <c r="E219" i="17" s="1"/>
  <c r="E239" i="17" s="1"/>
  <c r="E259" i="17" s="1"/>
  <c r="E279" i="17" s="1"/>
  <c r="E299" i="17" s="1"/>
  <c r="E319" i="17" s="1"/>
  <c r="E339" i="17" s="1"/>
  <c r="E359" i="17" s="1"/>
  <c r="E40" i="17"/>
  <c r="E60" i="17" s="1"/>
  <c r="E80" i="17" s="1"/>
  <c r="E100" i="17" s="1"/>
  <c r="E120" i="17" s="1"/>
  <c r="E140" i="17" s="1"/>
  <c r="E160" i="17" s="1"/>
  <c r="E180" i="17" s="1"/>
  <c r="E200" i="17" s="1"/>
  <c r="E220" i="17" s="1"/>
  <c r="E240" i="17" s="1"/>
  <c r="E260" i="17" s="1"/>
  <c r="E280" i="17" s="1"/>
  <c r="E300" i="17" s="1"/>
  <c r="E320" i="17" s="1"/>
  <c r="E340" i="17" s="1"/>
  <c r="E360" i="17" s="1"/>
  <c r="E24" i="17"/>
  <c r="E44" i="17" s="1"/>
  <c r="E64" i="17" s="1"/>
  <c r="E84" i="17" s="1"/>
  <c r="E104" i="17" s="1"/>
  <c r="E124" i="17" s="1"/>
  <c r="E144" i="17" s="1"/>
  <c r="E164" i="17" s="1"/>
  <c r="E184" i="17" s="1"/>
  <c r="E204" i="17" s="1"/>
  <c r="E224" i="17" s="1"/>
  <c r="E244" i="17" s="1"/>
  <c r="E264" i="17" s="1"/>
  <c r="E284" i="17" s="1"/>
  <c r="E304" i="17" s="1"/>
  <c r="E324" i="17" s="1"/>
  <c r="E344" i="17" s="1"/>
  <c r="D25" i="17"/>
  <c r="D45" i="17" s="1"/>
  <c r="D65" i="17" s="1"/>
  <c r="D85" i="17" s="1"/>
  <c r="D105" i="17" s="1"/>
  <c r="D125" i="17" s="1"/>
  <c r="D145" i="17" s="1"/>
  <c r="D165" i="17" s="1"/>
  <c r="D185" i="17" s="1"/>
  <c r="D205" i="17" s="1"/>
  <c r="D225" i="17" s="1"/>
  <c r="D245" i="17" s="1"/>
  <c r="D265" i="17" s="1"/>
  <c r="D285" i="17" s="1"/>
  <c r="D305" i="17" s="1"/>
  <c r="D325" i="17" s="1"/>
  <c r="D345" i="17" s="1"/>
  <c r="D26" i="17"/>
  <c r="D46" i="17" s="1"/>
  <c r="D66" i="17" s="1"/>
  <c r="D86" i="17" s="1"/>
  <c r="D106" i="17" s="1"/>
  <c r="D126" i="17" s="1"/>
  <c r="D146" i="17" s="1"/>
  <c r="D166" i="17" s="1"/>
  <c r="D186" i="17" s="1"/>
  <c r="D206" i="17" s="1"/>
  <c r="D226" i="17" s="1"/>
  <c r="D246" i="17" s="1"/>
  <c r="D266" i="17" s="1"/>
  <c r="D286" i="17" s="1"/>
  <c r="D306" i="17" s="1"/>
  <c r="D326" i="17" s="1"/>
  <c r="D346" i="17" s="1"/>
  <c r="D27" i="17"/>
  <c r="D47" i="17" s="1"/>
  <c r="D67" i="17" s="1"/>
  <c r="D87" i="17" s="1"/>
  <c r="D107" i="17" s="1"/>
  <c r="D127" i="17" s="1"/>
  <c r="D147" i="17" s="1"/>
  <c r="D167" i="17" s="1"/>
  <c r="D187" i="17" s="1"/>
  <c r="D207" i="17" s="1"/>
  <c r="D227" i="17" s="1"/>
  <c r="D247" i="17" s="1"/>
  <c r="D267" i="17" s="1"/>
  <c r="D287" i="17" s="1"/>
  <c r="D307" i="17" s="1"/>
  <c r="D327" i="17" s="1"/>
  <c r="D347" i="17" s="1"/>
  <c r="D28" i="17"/>
  <c r="D48" i="17" s="1"/>
  <c r="D68" i="17" s="1"/>
  <c r="D88" i="17" s="1"/>
  <c r="D108" i="17" s="1"/>
  <c r="D128" i="17" s="1"/>
  <c r="D148" i="17" s="1"/>
  <c r="D168" i="17" s="1"/>
  <c r="D188" i="17" s="1"/>
  <c r="D208" i="17" s="1"/>
  <c r="D228" i="17" s="1"/>
  <c r="D248" i="17" s="1"/>
  <c r="D268" i="17" s="1"/>
  <c r="D288" i="17" s="1"/>
  <c r="D308" i="17" s="1"/>
  <c r="D328" i="17" s="1"/>
  <c r="D348" i="17" s="1"/>
  <c r="D29" i="17"/>
  <c r="D49" i="17" s="1"/>
  <c r="D69" i="17" s="1"/>
  <c r="D89" i="17" s="1"/>
  <c r="D109" i="17" s="1"/>
  <c r="D129" i="17" s="1"/>
  <c r="D149" i="17" s="1"/>
  <c r="D169" i="17" s="1"/>
  <c r="D189" i="17" s="1"/>
  <c r="D209" i="17" s="1"/>
  <c r="D229" i="17" s="1"/>
  <c r="D249" i="17" s="1"/>
  <c r="D269" i="17" s="1"/>
  <c r="D289" i="17" s="1"/>
  <c r="D309" i="17" s="1"/>
  <c r="D329" i="17" s="1"/>
  <c r="D349" i="17" s="1"/>
  <c r="D30" i="17"/>
  <c r="D50" i="17" s="1"/>
  <c r="D70" i="17" s="1"/>
  <c r="D90" i="17" s="1"/>
  <c r="D110" i="17" s="1"/>
  <c r="D130" i="17" s="1"/>
  <c r="D150" i="17" s="1"/>
  <c r="D170" i="17" s="1"/>
  <c r="D190" i="17" s="1"/>
  <c r="D210" i="17" s="1"/>
  <c r="D230" i="17" s="1"/>
  <c r="D250" i="17" s="1"/>
  <c r="D270" i="17" s="1"/>
  <c r="D290" i="17" s="1"/>
  <c r="D310" i="17" s="1"/>
  <c r="D330" i="17" s="1"/>
  <c r="D350" i="17" s="1"/>
  <c r="D31" i="17"/>
  <c r="D51" i="17" s="1"/>
  <c r="D71" i="17" s="1"/>
  <c r="D91" i="17" s="1"/>
  <c r="D111" i="17" s="1"/>
  <c r="D131" i="17" s="1"/>
  <c r="D151" i="17" s="1"/>
  <c r="D171" i="17" s="1"/>
  <c r="D191" i="17" s="1"/>
  <c r="D211" i="17" s="1"/>
  <c r="D231" i="17" s="1"/>
  <c r="D251" i="17" s="1"/>
  <c r="D271" i="17" s="1"/>
  <c r="D291" i="17" s="1"/>
  <c r="D311" i="17" s="1"/>
  <c r="D331" i="17" s="1"/>
  <c r="D351" i="17" s="1"/>
  <c r="D32" i="17"/>
  <c r="D52" i="17" s="1"/>
  <c r="D72" i="17" s="1"/>
  <c r="D92" i="17" s="1"/>
  <c r="D112" i="17" s="1"/>
  <c r="D132" i="17" s="1"/>
  <c r="D152" i="17" s="1"/>
  <c r="D172" i="17" s="1"/>
  <c r="D192" i="17" s="1"/>
  <c r="D212" i="17" s="1"/>
  <c r="D232" i="17" s="1"/>
  <c r="D252" i="17" s="1"/>
  <c r="D272" i="17" s="1"/>
  <c r="D292" i="17" s="1"/>
  <c r="D312" i="17" s="1"/>
  <c r="D332" i="17" s="1"/>
  <c r="D352" i="17" s="1"/>
  <c r="D33" i="17"/>
  <c r="D53" i="17" s="1"/>
  <c r="D73" i="17" s="1"/>
  <c r="D93" i="17" s="1"/>
  <c r="D113" i="17" s="1"/>
  <c r="D133" i="17" s="1"/>
  <c r="D153" i="17" s="1"/>
  <c r="D173" i="17" s="1"/>
  <c r="D193" i="17" s="1"/>
  <c r="D213" i="17" s="1"/>
  <c r="D233" i="17" s="1"/>
  <c r="D253" i="17" s="1"/>
  <c r="D273" i="17" s="1"/>
  <c r="D293" i="17" s="1"/>
  <c r="D313" i="17" s="1"/>
  <c r="D333" i="17" s="1"/>
  <c r="D353" i="17" s="1"/>
  <c r="D34" i="17"/>
  <c r="D54" i="17" s="1"/>
  <c r="D74" i="17" s="1"/>
  <c r="D94" i="17" s="1"/>
  <c r="D114" i="17" s="1"/>
  <c r="D134" i="17" s="1"/>
  <c r="D154" i="17" s="1"/>
  <c r="D174" i="17" s="1"/>
  <c r="D194" i="17" s="1"/>
  <c r="D214" i="17" s="1"/>
  <c r="D234" i="17" s="1"/>
  <c r="D254" i="17" s="1"/>
  <c r="D274" i="17" s="1"/>
  <c r="D294" i="17" s="1"/>
  <c r="D314" i="17" s="1"/>
  <c r="D334" i="17" s="1"/>
  <c r="D354" i="17" s="1"/>
  <c r="D35" i="17"/>
  <c r="D55" i="17" s="1"/>
  <c r="D75" i="17" s="1"/>
  <c r="D95" i="17" s="1"/>
  <c r="D115" i="17" s="1"/>
  <c r="D135" i="17" s="1"/>
  <c r="D155" i="17" s="1"/>
  <c r="D175" i="17" s="1"/>
  <c r="D195" i="17" s="1"/>
  <c r="D215" i="17" s="1"/>
  <c r="D235" i="17" s="1"/>
  <c r="D255" i="17" s="1"/>
  <c r="D275" i="17" s="1"/>
  <c r="D295" i="17" s="1"/>
  <c r="D315" i="17" s="1"/>
  <c r="D335" i="17" s="1"/>
  <c r="D355" i="17" s="1"/>
  <c r="D36" i="17"/>
  <c r="D56" i="17" s="1"/>
  <c r="D76" i="17" s="1"/>
  <c r="D96" i="17" s="1"/>
  <c r="D116" i="17" s="1"/>
  <c r="D136" i="17" s="1"/>
  <c r="D156" i="17" s="1"/>
  <c r="D176" i="17" s="1"/>
  <c r="D196" i="17" s="1"/>
  <c r="D216" i="17" s="1"/>
  <c r="D236" i="17" s="1"/>
  <c r="D256" i="17" s="1"/>
  <c r="D276" i="17" s="1"/>
  <c r="D296" i="17" s="1"/>
  <c r="D316" i="17" s="1"/>
  <c r="D336" i="17" s="1"/>
  <c r="D356" i="17" s="1"/>
  <c r="D37" i="17"/>
  <c r="D57" i="17" s="1"/>
  <c r="D77" i="17" s="1"/>
  <c r="D97" i="17" s="1"/>
  <c r="D117" i="17" s="1"/>
  <c r="D137" i="17" s="1"/>
  <c r="D157" i="17" s="1"/>
  <c r="D177" i="17" s="1"/>
  <c r="D197" i="17" s="1"/>
  <c r="D217" i="17" s="1"/>
  <c r="D237" i="17" s="1"/>
  <c r="D257" i="17" s="1"/>
  <c r="D277" i="17" s="1"/>
  <c r="D297" i="17" s="1"/>
  <c r="D317" i="17" s="1"/>
  <c r="D337" i="17" s="1"/>
  <c r="D357" i="17" s="1"/>
  <c r="D38" i="17"/>
  <c r="D58" i="17" s="1"/>
  <c r="D78" i="17" s="1"/>
  <c r="D98" i="17" s="1"/>
  <c r="D118" i="17" s="1"/>
  <c r="D138" i="17" s="1"/>
  <c r="D158" i="17" s="1"/>
  <c r="D178" i="17" s="1"/>
  <c r="D198" i="17" s="1"/>
  <c r="D218" i="17" s="1"/>
  <c r="D238" i="17" s="1"/>
  <c r="D258" i="17" s="1"/>
  <c r="D278" i="17" s="1"/>
  <c r="D298" i="17" s="1"/>
  <c r="D318" i="17" s="1"/>
  <c r="D338" i="17" s="1"/>
  <c r="D358" i="17" s="1"/>
  <c r="D39" i="17"/>
  <c r="D59" i="17" s="1"/>
  <c r="D79" i="17" s="1"/>
  <c r="D99" i="17" s="1"/>
  <c r="D119" i="17" s="1"/>
  <c r="D139" i="17" s="1"/>
  <c r="D159" i="17" s="1"/>
  <c r="D179" i="17" s="1"/>
  <c r="D199" i="17" s="1"/>
  <c r="D219" i="17" s="1"/>
  <c r="D239" i="17" s="1"/>
  <c r="D259" i="17" s="1"/>
  <c r="D279" i="17" s="1"/>
  <c r="D299" i="17" s="1"/>
  <c r="D319" i="17" s="1"/>
  <c r="D339" i="17" s="1"/>
  <c r="D359" i="17" s="1"/>
  <c r="D40" i="17"/>
  <c r="D60" i="17" s="1"/>
  <c r="D80" i="17" s="1"/>
  <c r="D100" i="17" s="1"/>
  <c r="D120" i="17" s="1"/>
  <c r="D140" i="17" s="1"/>
  <c r="D160" i="17" s="1"/>
  <c r="D180" i="17" s="1"/>
  <c r="D200" i="17" s="1"/>
  <c r="D220" i="17" s="1"/>
  <c r="D240" i="17" s="1"/>
  <c r="D260" i="17" s="1"/>
  <c r="D280" i="17" s="1"/>
  <c r="D300" i="17" s="1"/>
  <c r="D320" i="17" s="1"/>
  <c r="D340" i="17" s="1"/>
  <c r="D360" i="17" s="1"/>
  <c r="D24" i="17"/>
  <c r="D44" i="17" s="1"/>
  <c r="D64" i="17" s="1"/>
  <c r="D84" i="17" s="1"/>
  <c r="D104" i="17" s="1"/>
  <c r="D124" i="17" s="1"/>
  <c r="D144" i="17" s="1"/>
  <c r="D164" i="17" s="1"/>
  <c r="D184" i="17" s="1"/>
  <c r="D204" i="17" s="1"/>
  <c r="D224" i="17" s="1"/>
  <c r="D244" i="17" s="1"/>
  <c r="D264" i="17" s="1"/>
  <c r="D284" i="17" s="1"/>
  <c r="D304" i="17" s="1"/>
  <c r="D324" i="17" s="1"/>
  <c r="D344" i="17" s="1"/>
  <c r="G23" i="17"/>
  <c r="D23" i="17"/>
  <c r="N38" i="10"/>
  <c r="D6" i="16"/>
  <c r="E6" i="16"/>
  <c r="F6" i="16"/>
  <c r="G6" i="16"/>
  <c r="H6" i="16"/>
  <c r="I6" i="16"/>
  <c r="J6" i="16"/>
  <c r="K6" i="16"/>
  <c r="L6" i="16"/>
  <c r="M6" i="16"/>
  <c r="N6" i="16"/>
  <c r="C51" i="11"/>
  <c r="P51" i="11"/>
  <c r="Q51" i="11"/>
  <c r="R51" i="11"/>
  <c r="EI58" i="5"/>
  <c r="O58" i="5"/>
  <c r="EI57" i="5"/>
  <c r="O57" i="5"/>
  <c r="P57" i="5" s="1"/>
  <c r="Q57" i="5" s="1"/>
  <c r="EI56" i="5"/>
  <c r="O56" i="5"/>
  <c r="P56" i="5" s="1"/>
  <c r="EI55" i="5"/>
  <c r="O55" i="5"/>
  <c r="EI54" i="5"/>
  <c r="O54" i="5"/>
  <c r="P54" i="5" s="1"/>
  <c r="EI53" i="5"/>
  <c r="O53" i="5"/>
  <c r="P53" i="5" s="1"/>
  <c r="EI52" i="5"/>
  <c r="O52" i="5"/>
  <c r="EI51" i="5"/>
  <c r="O51" i="5"/>
  <c r="P51" i="5" s="1"/>
  <c r="EI50" i="5"/>
  <c r="EI49" i="5"/>
  <c r="EI48" i="5"/>
  <c r="EI47" i="5"/>
  <c r="EI46" i="5"/>
  <c r="EI45" i="5"/>
  <c r="EI44" i="5"/>
  <c r="EI43" i="5"/>
  <c r="EI42" i="5"/>
  <c r="EI24" i="5"/>
  <c r="O24" i="5"/>
  <c r="P24" i="5" s="1"/>
  <c r="Q24" i="5" s="1"/>
  <c r="N42" i="5"/>
  <c r="N50" i="5" s="1"/>
  <c r="D59" i="15"/>
  <c r="L21" i="15"/>
  <c r="N43" i="5" l="1"/>
  <c r="O43" i="5" s="1"/>
  <c r="P43" i="5" s="1"/>
  <c r="Q43" i="5" s="1"/>
  <c r="O42" i="5"/>
  <c r="P42" i="5" s="1"/>
  <c r="N44" i="5"/>
  <c r="O44" i="5" s="1"/>
  <c r="P44" i="5" s="1"/>
  <c r="N47" i="5"/>
  <c r="M47" i="5" s="1"/>
  <c r="E47" i="5" s="1"/>
  <c r="N45" i="5"/>
  <c r="N49" i="5"/>
  <c r="X49" i="5" s="1"/>
  <c r="N39" i="10"/>
  <c r="G223" i="17"/>
  <c r="Q51" i="5"/>
  <c r="Q53" i="5"/>
  <c r="O50" i="5"/>
  <c r="P52" i="5"/>
  <c r="Q54" i="5"/>
  <c r="R57" i="5"/>
  <c r="P55" i="5"/>
  <c r="Q56" i="5"/>
  <c r="P58" i="5"/>
  <c r="R24" i="5"/>
  <c r="Q44" i="5" l="1"/>
  <c r="F9" i="17"/>
  <c r="X48" i="5"/>
  <c r="M48" i="5" s="1"/>
  <c r="E48" i="5" s="1"/>
  <c r="Q42" i="5"/>
  <c r="R42" i="5" s="1"/>
  <c r="X46" i="5"/>
  <c r="M45" i="5"/>
  <c r="E45" i="5" s="1"/>
  <c r="N40" i="10"/>
  <c r="G243" i="17"/>
  <c r="Q58" i="5"/>
  <c r="R54" i="5"/>
  <c r="R51" i="5"/>
  <c r="R56" i="5"/>
  <c r="R43" i="5"/>
  <c r="Q55" i="5"/>
  <c r="S57" i="5"/>
  <c r="Q52" i="5"/>
  <c r="P50" i="5"/>
  <c r="R53" i="5"/>
  <c r="S24" i="5"/>
  <c r="R44" i="5" l="1"/>
  <c r="S44" i="5" s="1"/>
  <c r="F10" i="17"/>
  <c r="F250" i="17" s="1"/>
  <c r="F7" i="17"/>
  <c r="F247" i="17" s="1"/>
  <c r="F329" i="17"/>
  <c r="F109" i="17"/>
  <c r="F69" i="17"/>
  <c r="F189" i="17"/>
  <c r="F49" i="17"/>
  <c r="F169" i="17"/>
  <c r="F149" i="17"/>
  <c r="F209" i="17"/>
  <c r="F89" i="17"/>
  <c r="F229" i="17"/>
  <c r="F129" i="17"/>
  <c r="F29" i="17"/>
  <c r="F349" i="17"/>
  <c r="F249" i="17"/>
  <c r="N41" i="10"/>
  <c r="G263" i="17"/>
  <c r="S51" i="5"/>
  <c r="Q50" i="5"/>
  <c r="T57" i="5"/>
  <c r="S43" i="5"/>
  <c r="S56" i="5"/>
  <c r="R52" i="5"/>
  <c r="S42" i="5"/>
  <c r="S54" i="5"/>
  <c r="R58" i="5"/>
  <c r="S53" i="5"/>
  <c r="R55" i="5"/>
  <c r="T24" i="5"/>
  <c r="F90" i="17" l="1"/>
  <c r="F350" i="17"/>
  <c r="F330" i="17"/>
  <c r="F70" i="17"/>
  <c r="F130" i="17"/>
  <c r="F30" i="17"/>
  <c r="F170" i="17"/>
  <c r="F150" i="17"/>
  <c r="F190" i="17"/>
  <c r="F110" i="17"/>
  <c r="F50" i="17"/>
  <c r="F210" i="17"/>
  <c r="F230" i="17"/>
  <c r="F87" i="17"/>
  <c r="F167" i="17"/>
  <c r="F187" i="17"/>
  <c r="F67" i="17"/>
  <c r="F147" i="17"/>
  <c r="F27" i="17"/>
  <c r="F227" i="17"/>
  <c r="F327" i="17"/>
  <c r="F107" i="17"/>
  <c r="F207" i="17"/>
  <c r="F47" i="17"/>
  <c r="F347" i="17"/>
  <c r="F127" i="17"/>
  <c r="F269" i="17"/>
  <c r="F267" i="17"/>
  <c r="F270" i="17"/>
  <c r="N42" i="10"/>
  <c r="G303" i="17" s="1"/>
  <c r="G283" i="17"/>
  <c r="N48" i="10"/>
  <c r="T54" i="5"/>
  <c r="S52" i="5"/>
  <c r="R50" i="5"/>
  <c r="T53" i="5"/>
  <c r="T56" i="5"/>
  <c r="S55" i="5"/>
  <c r="T42" i="5"/>
  <c r="U57" i="5"/>
  <c r="T51" i="5"/>
  <c r="S58" i="5"/>
  <c r="T44" i="5"/>
  <c r="T43" i="5"/>
  <c r="U24" i="5"/>
  <c r="F287" i="17" l="1"/>
  <c r="F289" i="17"/>
  <c r="F290" i="17"/>
  <c r="F310" i="17"/>
  <c r="F309" i="17"/>
  <c r="F307" i="17"/>
  <c r="U43" i="5"/>
  <c r="T55" i="5"/>
  <c r="S50" i="5"/>
  <c r="T52" i="5"/>
  <c r="U51" i="5"/>
  <c r="U54" i="5"/>
  <c r="U44" i="5"/>
  <c r="U42" i="5"/>
  <c r="T58" i="5"/>
  <c r="V57" i="5"/>
  <c r="U56" i="5"/>
  <c r="U53" i="5"/>
  <c r="V24" i="5"/>
  <c r="V56" i="5" l="1"/>
  <c r="W57" i="5"/>
  <c r="V44" i="5"/>
  <c r="V51" i="5"/>
  <c r="T50" i="5"/>
  <c r="U55" i="5"/>
  <c r="V53" i="5"/>
  <c r="U58" i="5"/>
  <c r="V42" i="5"/>
  <c r="V54" i="5"/>
  <c r="U52" i="5"/>
  <c r="V43" i="5"/>
  <c r="W24" i="5"/>
  <c r="V52" i="5" l="1"/>
  <c r="W53" i="5"/>
  <c r="W43" i="5"/>
  <c r="W54" i="5"/>
  <c r="V55" i="5"/>
  <c r="W51" i="5"/>
  <c r="W44" i="5"/>
  <c r="W56" i="5"/>
  <c r="V58" i="5"/>
  <c r="W42" i="5"/>
  <c r="U50" i="5"/>
  <c r="X57" i="5"/>
  <c r="X24" i="5"/>
  <c r="X44" i="5" l="1"/>
  <c r="X54" i="5"/>
  <c r="X53" i="5"/>
  <c r="X42" i="5"/>
  <c r="X51" i="5"/>
  <c r="W55" i="5"/>
  <c r="V50" i="5"/>
  <c r="W58" i="5"/>
  <c r="X56" i="5"/>
  <c r="X43" i="5"/>
  <c r="W52" i="5"/>
  <c r="X52" i="5" l="1"/>
  <c r="M57" i="5"/>
  <c r="E57" i="5" s="1"/>
  <c r="W50" i="5"/>
  <c r="X58" i="5"/>
  <c r="X55" i="5"/>
  <c r="M24" i="5"/>
  <c r="E24" i="5" s="1"/>
  <c r="F19" i="17" l="1"/>
  <c r="X50" i="5"/>
  <c r="M54" i="5"/>
  <c r="E54" i="5" s="1"/>
  <c r="M53" i="5"/>
  <c r="E53" i="5" s="1"/>
  <c r="M56" i="5"/>
  <c r="E56" i="5" s="1"/>
  <c r="M42" i="5"/>
  <c r="E42" i="5" s="1"/>
  <c r="M44" i="5"/>
  <c r="E44" i="5" s="1"/>
  <c r="M43" i="5"/>
  <c r="E43" i="5" s="1"/>
  <c r="M51" i="5"/>
  <c r="E51" i="5" s="1"/>
  <c r="F13" i="17" s="1"/>
  <c r="F213" i="17" l="1"/>
  <c r="F153" i="17"/>
  <c r="F73" i="17"/>
  <c r="F113" i="17"/>
  <c r="F173" i="17"/>
  <c r="F333" i="17"/>
  <c r="F93" i="17"/>
  <c r="F233" i="17"/>
  <c r="F193" i="17"/>
  <c r="F53" i="17"/>
  <c r="F133" i="17"/>
  <c r="F353" i="17"/>
  <c r="F33" i="17"/>
  <c r="F253" i="17"/>
  <c r="F273" i="17"/>
  <c r="F293" i="17"/>
  <c r="F313" i="17"/>
  <c r="F18" i="17"/>
  <c r="F15" i="17"/>
  <c r="F16" i="17"/>
  <c r="F219" i="17"/>
  <c r="F179" i="17"/>
  <c r="F119" i="17"/>
  <c r="F159" i="17"/>
  <c r="F79" i="17"/>
  <c r="F59" i="17"/>
  <c r="F139" i="17"/>
  <c r="F239" i="17"/>
  <c r="F199" i="17"/>
  <c r="F39" i="17"/>
  <c r="F99" i="17"/>
  <c r="F359" i="17"/>
  <c r="F339" i="17"/>
  <c r="F259" i="17"/>
  <c r="F279" i="17"/>
  <c r="F299" i="17"/>
  <c r="F319" i="17"/>
  <c r="F6" i="17"/>
  <c r="F5" i="17"/>
  <c r="F4" i="17"/>
  <c r="M49" i="5"/>
  <c r="E49" i="5" s="1"/>
  <c r="M55" i="5"/>
  <c r="E55" i="5" s="1"/>
  <c r="M46" i="5"/>
  <c r="E46" i="5" s="1"/>
  <c r="M52" i="5"/>
  <c r="E52" i="5" s="1"/>
  <c r="M58" i="5"/>
  <c r="E58" i="5" s="1"/>
  <c r="F20" i="17" l="1"/>
  <c r="F14" i="17"/>
  <c r="F17" i="17"/>
  <c r="F56" i="17"/>
  <c r="F136" i="17"/>
  <c r="F336" i="17"/>
  <c r="F356" i="17"/>
  <c r="F116" i="17"/>
  <c r="F236" i="17"/>
  <c r="F96" i="17"/>
  <c r="F36" i="17"/>
  <c r="F76" i="17"/>
  <c r="F156" i="17"/>
  <c r="F196" i="17"/>
  <c r="F176" i="17"/>
  <c r="F216" i="17"/>
  <c r="F256" i="17"/>
  <c r="F276" i="17"/>
  <c r="F296" i="17"/>
  <c r="F316" i="17"/>
  <c r="F115" i="17"/>
  <c r="F175" i="17"/>
  <c r="F155" i="17"/>
  <c r="F215" i="17"/>
  <c r="F75" i="17"/>
  <c r="F55" i="17"/>
  <c r="F135" i="17"/>
  <c r="F235" i="17"/>
  <c r="F35" i="17"/>
  <c r="F195" i="17"/>
  <c r="F95" i="17"/>
  <c r="F355" i="17"/>
  <c r="F335" i="17"/>
  <c r="F255" i="17"/>
  <c r="F275" i="17"/>
  <c r="F295" i="17"/>
  <c r="F315" i="17"/>
  <c r="F58" i="17"/>
  <c r="F98" i="17"/>
  <c r="F78" i="17"/>
  <c r="F158" i="17"/>
  <c r="F138" i="17"/>
  <c r="F198" i="17"/>
  <c r="F118" i="17"/>
  <c r="F178" i="17"/>
  <c r="F218" i="17"/>
  <c r="F358" i="17"/>
  <c r="F338" i="17"/>
  <c r="F38" i="17"/>
  <c r="F238" i="17"/>
  <c r="F258" i="17"/>
  <c r="F278" i="17"/>
  <c r="F298" i="17"/>
  <c r="F318" i="17"/>
  <c r="F8" i="17"/>
  <c r="F11" i="17"/>
  <c r="F165" i="17"/>
  <c r="F125" i="17"/>
  <c r="F145" i="17"/>
  <c r="F65" i="17"/>
  <c r="F105" i="17"/>
  <c r="F225" i="17"/>
  <c r="F345" i="17"/>
  <c r="F325" i="17"/>
  <c r="F85" i="17"/>
  <c r="F185" i="17"/>
  <c r="F205" i="17"/>
  <c r="F45" i="17"/>
  <c r="F25" i="17"/>
  <c r="F245" i="17"/>
  <c r="F265" i="17"/>
  <c r="F285" i="17"/>
  <c r="F305" i="17"/>
  <c r="F324" i="17"/>
  <c r="F44" i="17"/>
  <c r="F144" i="17"/>
  <c r="F344" i="17"/>
  <c r="F204" i="17"/>
  <c r="F224" i="17"/>
  <c r="F64" i="17"/>
  <c r="F104" i="17"/>
  <c r="F84" i="17"/>
  <c r="F184" i="17"/>
  <c r="F24" i="17"/>
  <c r="F164" i="17"/>
  <c r="F124" i="17"/>
  <c r="F244" i="17"/>
  <c r="F264" i="17"/>
  <c r="F284" i="17"/>
  <c r="F304" i="17"/>
  <c r="F46" i="17"/>
  <c r="F186" i="17"/>
  <c r="F166" i="17"/>
  <c r="F206" i="17"/>
  <c r="F346" i="17"/>
  <c r="F86" i="17"/>
  <c r="F146" i="17"/>
  <c r="F106" i="17"/>
  <c r="F326" i="17"/>
  <c r="F66" i="17"/>
  <c r="F226" i="17"/>
  <c r="F126" i="17"/>
  <c r="F26" i="17"/>
  <c r="F246" i="17"/>
  <c r="F266" i="17"/>
  <c r="F306" i="17"/>
  <c r="F286" i="17"/>
  <c r="M50" i="5"/>
  <c r="E50" i="5" s="1"/>
  <c r="F337" i="17" l="1"/>
  <c r="F177" i="17"/>
  <c r="F117" i="17"/>
  <c r="F157" i="17"/>
  <c r="F217" i="17"/>
  <c r="F77" i="17"/>
  <c r="F97" i="17"/>
  <c r="F237" i="17"/>
  <c r="F197" i="17"/>
  <c r="F57" i="17"/>
  <c r="F137" i="17"/>
  <c r="F357" i="17"/>
  <c r="F37" i="17"/>
  <c r="F257" i="17"/>
  <c r="F277" i="17"/>
  <c r="F297" i="17"/>
  <c r="F317" i="17"/>
  <c r="F54" i="17"/>
  <c r="F74" i="17"/>
  <c r="F154" i="17"/>
  <c r="F94" i="17"/>
  <c r="F134" i="17"/>
  <c r="F194" i="17"/>
  <c r="F114" i="17"/>
  <c r="F234" i="17"/>
  <c r="F174" i="17"/>
  <c r="F214" i="17"/>
  <c r="F354" i="17"/>
  <c r="F334" i="17"/>
  <c r="F34" i="17"/>
  <c r="F254" i="17"/>
  <c r="F274" i="17"/>
  <c r="F294" i="17"/>
  <c r="F314" i="17"/>
  <c r="F340" i="17"/>
  <c r="F60" i="17"/>
  <c r="F140" i="17"/>
  <c r="F360" i="17"/>
  <c r="F40" i="17"/>
  <c r="F120" i="17"/>
  <c r="F200" i="17"/>
  <c r="F240" i="17"/>
  <c r="F100" i="17"/>
  <c r="F80" i="17"/>
  <c r="F160" i="17"/>
  <c r="F180" i="17"/>
  <c r="F220" i="17"/>
  <c r="F260" i="17"/>
  <c r="F280" i="17"/>
  <c r="F300" i="17"/>
  <c r="F320" i="17"/>
  <c r="F12" i="17"/>
  <c r="F348" i="17"/>
  <c r="F328" i="17"/>
  <c r="F68" i="17"/>
  <c r="F28" i="17"/>
  <c r="F228" i="17"/>
  <c r="F208" i="17"/>
  <c r="F108" i="17"/>
  <c r="F168" i="17"/>
  <c r="F48" i="17"/>
  <c r="F128" i="17"/>
  <c r="F88" i="17"/>
  <c r="F148" i="17"/>
  <c r="F188" i="17"/>
  <c r="F248" i="17"/>
  <c r="F268" i="17"/>
  <c r="F288" i="17"/>
  <c r="F308" i="17"/>
  <c r="F111" i="17"/>
  <c r="F331" i="17"/>
  <c r="F151" i="17"/>
  <c r="F51" i="17"/>
  <c r="F191" i="17"/>
  <c r="F31" i="17"/>
  <c r="F351" i="17"/>
  <c r="F171" i="17"/>
  <c r="F71" i="17"/>
  <c r="F131" i="17"/>
  <c r="F231" i="17"/>
  <c r="F211" i="17"/>
  <c r="F91" i="17"/>
  <c r="F251" i="17"/>
  <c r="F271" i="17"/>
  <c r="F291" i="17"/>
  <c r="F311" i="17"/>
  <c r="F52" i="17" l="1"/>
  <c r="F192" i="17"/>
  <c r="F332" i="17"/>
  <c r="F72" i="17"/>
  <c r="F212" i="17"/>
  <c r="F352" i="17"/>
  <c r="F132" i="17"/>
  <c r="F92" i="17"/>
  <c r="F152" i="17"/>
  <c r="F172" i="17"/>
  <c r="F32" i="17"/>
  <c r="F112" i="17"/>
  <c r="F232" i="17"/>
  <c r="F252" i="17"/>
  <c r="F272" i="17"/>
  <c r="F292" i="17"/>
  <c r="F312" i="17"/>
  <c r="I122" i="4"/>
  <c r="A122" i="4"/>
  <c r="I121" i="4"/>
  <c r="A121" i="4"/>
  <c r="Q4" i="10" l="1"/>
  <c r="I116" i="4" l="1"/>
  <c r="A116" i="4"/>
  <c r="I115" i="4"/>
  <c r="A115" i="4"/>
  <c r="I114" i="4"/>
  <c r="A114" i="4"/>
  <c r="I119" i="4"/>
  <c r="A119" i="4"/>
  <c r="I118" i="4"/>
  <c r="A118" i="4"/>
  <c r="I117" i="4"/>
  <c r="A117" i="4"/>
  <c r="EI23" i="5"/>
  <c r="EI22" i="5"/>
  <c r="M22" i="5"/>
  <c r="E22" i="5" s="1"/>
  <c r="EI21" i="5"/>
  <c r="EI20" i="5"/>
  <c r="EI19" i="5"/>
  <c r="T19" i="5"/>
  <c r="U19" i="5" s="1"/>
  <c r="X20" i="5"/>
  <c r="EI18" i="5"/>
  <c r="EI17" i="5"/>
  <c r="O17" i="5"/>
  <c r="EI16" i="5"/>
  <c r="N16" i="5"/>
  <c r="EI15" i="5"/>
  <c r="N15" i="5"/>
  <c r="EI14" i="5"/>
  <c r="O14" i="5"/>
  <c r="EI13" i="5"/>
  <c r="O13" i="5"/>
  <c r="EI12" i="5"/>
  <c r="N12" i="5"/>
  <c r="O12" i="5" s="1"/>
  <c r="EI11" i="5"/>
  <c r="O11" i="5"/>
  <c r="EI10" i="5"/>
  <c r="O10" i="5"/>
  <c r="P10" i="5" l="1"/>
  <c r="P11" i="5"/>
  <c r="P13" i="5"/>
  <c r="P14" i="5"/>
  <c r="P12" i="5"/>
  <c r="P17" i="5"/>
  <c r="O15" i="5"/>
  <c r="O16" i="5"/>
  <c r="O18" i="5"/>
  <c r="V19" i="5"/>
  <c r="M23" i="5"/>
  <c r="E23" i="5" s="1"/>
  <c r="N20" i="5"/>
  <c r="N21" i="5" s="1"/>
  <c r="N21" i="15"/>
  <c r="N28" i="6"/>
  <c r="O28" i="6" s="1"/>
  <c r="P28" i="6" s="1"/>
  <c r="Q28" i="6" s="1"/>
  <c r="R28" i="6" s="1"/>
  <c r="S28" i="6" s="1"/>
  <c r="T28" i="6" s="1"/>
  <c r="U28" i="6" s="1"/>
  <c r="V28" i="6" s="1"/>
  <c r="W28" i="6" s="1"/>
  <c r="N27" i="6"/>
  <c r="O27" i="6" s="1"/>
  <c r="P27" i="6" s="1"/>
  <c r="Q27" i="6" s="1"/>
  <c r="R27" i="6" s="1"/>
  <c r="S27" i="6" s="1"/>
  <c r="T27" i="6" s="1"/>
  <c r="U27" i="6" s="1"/>
  <c r="V27" i="6" s="1"/>
  <c r="W27" i="6" s="1"/>
  <c r="H111" i="4"/>
  <c r="N10" i="6"/>
  <c r="O10" i="6" s="1"/>
  <c r="P10" i="6" s="1"/>
  <c r="Q10" i="6" s="1"/>
  <c r="R10" i="6" s="1"/>
  <c r="S10" i="6" s="1"/>
  <c r="T10" i="6" s="1"/>
  <c r="U10" i="6" s="1"/>
  <c r="V10" i="6" s="1"/>
  <c r="W10" i="6" s="1"/>
  <c r="N11" i="6"/>
  <c r="O11" i="6" s="1"/>
  <c r="P11" i="6" s="1"/>
  <c r="Q11" i="6" s="1"/>
  <c r="R11" i="6" s="1"/>
  <c r="S11" i="6" s="1"/>
  <c r="T11" i="6" s="1"/>
  <c r="U11" i="6" s="1"/>
  <c r="V11" i="6" s="1"/>
  <c r="W11" i="6" s="1"/>
  <c r="N12" i="6"/>
  <c r="O12" i="6" s="1"/>
  <c r="P12" i="6" s="1"/>
  <c r="Q12" i="6" s="1"/>
  <c r="R12" i="6" s="1"/>
  <c r="S12" i="6" s="1"/>
  <c r="T12" i="6" s="1"/>
  <c r="U12" i="6" s="1"/>
  <c r="V12" i="6" s="1"/>
  <c r="W12" i="6" s="1"/>
  <c r="N13" i="6"/>
  <c r="O13" i="6" s="1"/>
  <c r="P13" i="6" s="1"/>
  <c r="Q13" i="6" s="1"/>
  <c r="R13" i="6" s="1"/>
  <c r="S13" i="6" s="1"/>
  <c r="T13" i="6" s="1"/>
  <c r="U13" i="6" s="1"/>
  <c r="V13" i="6" s="1"/>
  <c r="W13" i="6" s="1"/>
  <c r="N14" i="6"/>
  <c r="O14" i="6" s="1"/>
  <c r="P14" i="6" s="1"/>
  <c r="Q14" i="6" s="1"/>
  <c r="R14" i="6" s="1"/>
  <c r="S14" i="6" s="1"/>
  <c r="T14" i="6" s="1"/>
  <c r="U14" i="6" s="1"/>
  <c r="V14" i="6" s="1"/>
  <c r="W14" i="6" s="1"/>
  <c r="N15" i="6"/>
  <c r="O15" i="6" s="1"/>
  <c r="P15" i="6" s="1"/>
  <c r="Q15" i="6" s="1"/>
  <c r="R15" i="6" s="1"/>
  <c r="S15" i="6" s="1"/>
  <c r="T15" i="6" s="1"/>
  <c r="U15" i="6" s="1"/>
  <c r="V15" i="6" s="1"/>
  <c r="W15" i="6" s="1"/>
  <c r="N16" i="6"/>
  <c r="O16" i="6" s="1"/>
  <c r="P16" i="6" s="1"/>
  <c r="Q16" i="6" s="1"/>
  <c r="R16" i="6" s="1"/>
  <c r="S16" i="6" s="1"/>
  <c r="T16" i="6" s="1"/>
  <c r="U16" i="6" s="1"/>
  <c r="V16" i="6" s="1"/>
  <c r="W16" i="6" s="1"/>
  <c r="N17" i="6"/>
  <c r="O17" i="6" s="1"/>
  <c r="P17" i="6" s="1"/>
  <c r="Q17" i="6" s="1"/>
  <c r="R17" i="6" s="1"/>
  <c r="S17" i="6" s="1"/>
  <c r="T17" i="6" s="1"/>
  <c r="U17" i="6" s="1"/>
  <c r="V17" i="6" s="1"/>
  <c r="W17" i="6" s="1"/>
  <c r="N18" i="6"/>
  <c r="O18" i="6" s="1"/>
  <c r="P18" i="6" s="1"/>
  <c r="Q18" i="6" s="1"/>
  <c r="R18" i="6" s="1"/>
  <c r="S18" i="6" s="1"/>
  <c r="T18" i="6" s="1"/>
  <c r="U18" i="6" s="1"/>
  <c r="V18" i="6" s="1"/>
  <c r="W18" i="6" s="1"/>
  <c r="N9" i="6"/>
  <c r="O9" i="6" s="1"/>
  <c r="P9" i="6" s="1"/>
  <c r="Q9" i="6" s="1"/>
  <c r="R9" i="6" s="1"/>
  <c r="S9" i="6" s="1"/>
  <c r="T9" i="6" s="1"/>
  <c r="U9" i="6" s="1"/>
  <c r="V9" i="6" s="1"/>
  <c r="W9" i="6" s="1"/>
  <c r="N8" i="6"/>
  <c r="O8" i="6" s="1"/>
  <c r="P8" i="6" s="1"/>
  <c r="Q8" i="6" s="1"/>
  <c r="R8" i="6" s="1"/>
  <c r="S8" i="6" s="1"/>
  <c r="T8" i="6" s="1"/>
  <c r="U8" i="6" s="1"/>
  <c r="V8" i="6" s="1"/>
  <c r="W8" i="6" s="1"/>
  <c r="O4" i="10"/>
  <c r="P4" i="10" s="1"/>
  <c r="Q10" i="5" l="1"/>
  <c r="S20" i="5"/>
  <c r="P16" i="5"/>
  <c r="Q11" i="5"/>
  <c r="P18" i="5"/>
  <c r="Q13" i="5"/>
  <c r="Q17" i="5"/>
  <c r="Q14" i="5"/>
  <c r="W19" i="5"/>
  <c r="P15" i="5"/>
  <c r="Q12" i="5"/>
  <c r="R11" i="5" l="1"/>
  <c r="R13" i="5"/>
  <c r="R17" i="5"/>
  <c r="R10" i="5"/>
  <c r="R12" i="5"/>
  <c r="X19" i="5"/>
  <c r="R14" i="5"/>
  <c r="Q18" i="5"/>
  <c r="Q16" i="5"/>
  <c r="Q15" i="5"/>
  <c r="M21" i="5"/>
  <c r="E21" i="5" s="1"/>
  <c r="R18" i="5" l="1"/>
  <c r="S14" i="5"/>
  <c r="R15" i="5"/>
  <c r="S10" i="5"/>
  <c r="S12" i="5"/>
  <c r="S17" i="5"/>
  <c r="R16" i="5"/>
  <c r="M20" i="5"/>
  <c r="E20" i="5" s="1"/>
  <c r="S13" i="5"/>
  <c r="S11" i="5"/>
  <c r="T12" i="5" l="1"/>
  <c r="T17" i="5"/>
  <c r="T10" i="5"/>
  <c r="S15" i="5"/>
  <c r="T14" i="5"/>
  <c r="M19" i="5"/>
  <c r="E19" i="5" s="1"/>
  <c r="T13" i="5"/>
  <c r="T11" i="5"/>
  <c r="S16" i="5"/>
  <c r="S18" i="5"/>
  <c r="U14" i="5" l="1"/>
  <c r="U12" i="5"/>
  <c r="U13" i="5"/>
  <c r="U10" i="5"/>
  <c r="U17" i="5"/>
  <c r="T16" i="5"/>
  <c r="T18" i="5"/>
  <c r="U11" i="5"/>
  <c r="T15" i="5"/>
  <c r="V10" i="5" l="1"/>
  <c r="V11" i="5"/>
  <c r="U18" i="5"/>
  <c r="V17" i="5"/>
  <c r="V12" i="5"/>
  <c r="V14" i="5"/>
  <c r="U15" i="5"/>
  <c r="U16" i="5"/>
  <c r="V13" i="5"/>
  <c r="E66" i="4"/>
  <c r="E65" i="4"/>
  <c r="H65" i="4" s="1"/>
  <c r="E64" i="4"/>
  <c r="H64" i="4" s="1"/>
  <c r="E63" i="4"/>
  <c r="H63" i="4" s="1"/>
  <c r="E61" i="4"/>
  <c r="E60" i="4"/>
  <c r="G67" i="4"/>
  <c r="H67" i="4"/>
  <c r="I67" i="4" s="1"/>
  <c r="G68" i="4"/>
  <c r="H68" i="4"/>
  <c r="A65" i="4"/>
  <c r="A64" i="4"/>
  <c r="A63" i="4"/>
  <c r="H59" i="4"/>
  <c r="G59" i="4"/>
  <c r="A59" i="4"/>
  <c r="H58" i="4"/>
  <c r="G58" i="4"/>
  <c r="A58" i="4"/>
  <c r="H57" i="4"/>
  <c r="G57" i="4"/>
  <c r="A57" i="4"/>
  <c r="H56" i="4"/>
  <c r="A56" i="4"/>
  <c r="H55" i="4"/>
  <c r="G55" i="4"/>
  <c r="A55" i="4"/>
  <c r="H54" i="4"/>
  <c r="G54" i="4"/>
  <c r="A54" i="4"/>
  <c r="D72" i="15"/>
  <c r="C78" i="15"/>
  <c r="D43" i="15"/>
  <c r="E62" i="4"/>
  <c r="C65" i="15"/>
  <c r="C52" i="15"/>
  <c r="C34" i="15"/>
  <c r="I65" i="4" l="1"/>
  <c r="I55" i="4"/>
  <c r="I59" i="4"/>
  <c r="I63" i="4"/>
  <c r="I64" i="4"/>
  <c r="V16" i="5"/>
  <c r="W13" i="5"/>
  <c r="W10" i="5"/>
  <c r="V15" i="5"/>
  <c r="W12" i="5"/>
  <c r="W11" i="5"/>
  <c r="W14" i="5"/>
  <c r="W17" i="5"/>
  <c r="V18" i="5"/>
  <c r="I68" i="4"/>
  <c r="I54" i="4"/>
  <c r="I57" i="4"/>
  <c r="I58" i="4"/>
  <c r="X14" i="5" l="1"/>
  <c r="X17" i="5"/>
  <c r="X11" i="5"/>
  <c r="W15" i="5"/>
  <c r="W16" i="5"/>
  <c r="X13" i="5"/>
  <c r="W18" i="5"/>
  <c r="X12" i="5"/>
  <c r="X10" i="5"/>
  <c r="X18" i="5" l="1"/>
  <c r="X16" i="5"/>
  <c r="X15" i="5"/>
  <c r="M14" i="5" l="1"/>
  <c r="E14" i="5" s="1"/>
  <c r="M13" i="5"/>
  <c r="E13" i="5" s="1"/>
  <c r="M17" i="5"/>
  <c r="E17" i="5" s="1"/>
  <c r="M10" i="5"/>
  <c r="E10" i="5" s="1"/>
  <c r="M12" i="5"/>
  <c r="E12" i="5" s="1"/>
  <c r="M11" i="5"/>
  <c r="E11" i="5" s="1"/>
  <c r="M18" i="5" l="1"/>
  <c r="E18" i="5" s="1"/>
  <c r="M16" i="5"/>
  <c r="E16" i="5" s="1"/>
  <c r="M15" i="5"/>
  <c r="E15" i="5" s="1"/>
  <c r="A31" i="16"/>
  <c r="A32" i="16"/>
  <c r="A33" i="16"/>
  <c r="A34" i="16"/>
  <c r="A35" i="16"/>
  <c r="A36" i="16"/>
  <c r="A37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5" i="16"/>
  <c r="B20" i="16"/>
  <c r="B35" i="16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A68" i="11"/>
  <c r="D75" i="10"/>
  <c r="A24" i="11" s="1"/>
  <c r="D76" i="10"/>
  <c r="A25" i="11" s="1"/>
  <c r="D101" i="10"/>
  <c r="A50" i="11" s="1"/>
  <c r="D100" i="10"/>
  <c r="A49" i="11" s="1"/>
  <c r="D97" i="10"/>
  <c r="A46" i="11" s="1"/>
  <c r="D96" i="10"/>
  <c r="A45" i="11" s="1"/>
  <c r="D94" i="10"/>
  <c r="A43" i="11" s="1"/>
  <c r="D92" i="10"/>
  <c r="A41" i="11" s="1"/>
  <c r="D90" i="10"/>
  <c r="A39" i="11" s="1"/>
  <c r="D88" i="10"/>
  <c r="A37" i="11" s="1"/>
  <c r="D86" i="10"/>
  <c r="A35" i="11" s="1"/>
  <c r="D84" i="10"/>
  <c r="A33" i="11" s="1"/>
  <c r="D82" i="10"/>
  <c r="A31" i="11" s="1"/>
  <c r="D81" i="10"/>
  <c r="A30" i="11" s="1"/>
  <c r="D80" i="10"/>
  <c r="A29" i="11" s="1"/>
  <c r="D79" i="10"/>
  <c r="A28" i="11" s="1"/>
  <c r="D73" i="10"/>
  <c r="A22" i="11" s="1"/>
  <c r="D71" i="10"/>
  <c r="A20" i="11" s="1"/>
  <c r="D69" i="10"/>
  <c r="A18" i="11" s="1"/>
  <c r="D67" i="10"/>
  <c r="A16" i="11" s="1"/>
  <c r="D65" i="10"/>
  <c r="A14" i="11" s="1"/>
  <c r="D63" i="10"/>
  <c r="A12" i="11" s="1"/>
  <c r="D61" i="10"/>
  <c r="A10" i="11" s="1"/>
  <c r="D59" i="10"/>
  <c r="A8" i="11" s="1"/>
  <c r="D58" i="10"/>
  <c r="A7" i="11" s="1"/>
  <c r="D57" i="10"/>
  <c r="A6" i="11" s="1"/>
  <c r="K48" i="10"/>
  <c r="K46" i="10"/>
  <c r="A69" i="11" l="1"/>
  <c r="D5530" i="12"/>
  <c r="D14522" i="12"/>
  <c r="D11150" i="12"/>
  <c r="D15646" i="12"/>
  <c r="D13398" i="12"/>
  <c r="D12274" i="12"/>
  <c r="D4406" i="12"/>
  <c r="D2158" i="12"/>
  <c r="D3282" i="12"/>
  <c r="D10026" i="12"/>
  <c r="D8902" i="12"/>
  <c r="D7778" i="12"/>
  <c r="D6654" i="12"/>
  <c r="D1034" i="12"/>
  <c r="A75" i="11"/>
  <c r="D5536" i="12"/>
  <c r="D11156" i="12"/>
  <c r="D13404" i="12"/>
  <c r="D15652" i="12"/>
  <c r="D12280" i="12"/>
  <c r="D14528" i="12"/>
  <c r="D10032" i="12"/>
  <c r="D6660" i="12"/>
  <c r="D4412" i="12"/>
  <c r="D2164" i="12"/>
  <c r="D3288" i="12"/>
  <c r="D8908" i="12"/>
  <c r="D7784" i="12"/>
  <c r="D1040" i="12"/>
  <c r="A83" i="11"/>
  <c r="D5544" i="12"/>
  <c r="D11164" i="12"/>
  <c r="D13412" i="12"/>
  <c r="D12288" i="12"/>
  <c r="D14536" i="12"/>
  <c r="D10040" i="12"/>
  <c r="D6668" i="12"/>
  <c r="D4420" i="12"/>
  <c r="D2172" i="12"/>
  <c r="D3296" i="12"/>
  <c r="D15660" i="12"/>
  <c r="D8916" i="12"/>
  <c r="D7792" i="12"/>
  <c r="D1048" i="12"/>
  <c r="A93" i="11"/>
  <c r="D5554" i="12"/>
  <c r="D11174" i="12"/>
  <c r="D14546" i="12"/>
  <c r="D13422" i="12"/>
  <c r="D12298" i="12"/>
  <c r="D15670" i="12"/>
  <c r="D10050" i="12"/>
  <c r="D6678" i="12"/>
  <c r="D4430" i="12"/>
  <c r="D2182" i="12"/>
  <c r="D7802" i="12"/>
  <c r="D1058" i="12"/>
  <c r="D3306" i="12"/>
  <c r="D8926" i="12"/>
  <c r="A100" i="11"/>
  <c r="D5561" i="12"/>
  <c r="D14553" i="12"/>
  <c r="D11181" i="12"/>
  <c r="D15677" i="12"/>
  <c r="D13429" i="12"/>
  <c r="D12305" i="12"/>
  <c r="D8933" i="12"/>
  <c r="D10057" i="12"/>
  <c r="D6685" i="12"/>
  <c r="D2189" i="12"/>
  <c r="D7809" i="12"/>
  <c r="D4437" i="12"/>
  <c r="D3313" i="12"/>
  <c r="D1065" i="12"/>
  <c r="A108" i="11"/>
  <c r="D5569" i="12"/>
  <c r="D14561" i="12"/>
  <c r="D11189" i="12"/>
  <c r="D15685" i="12"/>
  <c r="D13437" i="12"/>
  <c r="D12313" i="12"/>
  <c r="D8941" i="12"/>
  <c r="D10065" i="12"/>
  <c r="D6693" i="12"/>
  <c r="D4445" i="12"/>
  <c r="D2197" i="12"/>
  <c r="D7817" i="12"/>
  <c r="D3321" i="12"/>
  <c r="D1073" i="12"/>
  <c r="A88" i="11"/>
  <c r="D15665" i="12"/>
  <c r="D5549" i="12"/>
  <c r="D11169" i="12"/>
  <c r="D13417" i="12"/>
  <c r="D14541" i="12"/>
  <c r="D12293" i="12"/>
  <c r="D10045" i="12"/>
  <c r="D6673" i="12"/>
  <c r="D4425" i="12"/>
  <c r="D8921" i="12"/>
  <c r="D7797" i="12"/>
  <c r="D2177" i="12"/>
  <c r="D1053" i="12"/>
  <c r="D3301" i="12"/>
  <c r="A77" i="11"/>
  <c r="D14530" i="12"/>
  <c r="D5538" i="12"/>
  <c r="D15654" i="12"/>
  <c r="D11158" i="12"/>
  <c r="D13406" i="12"/>
  <c r="D12282" i="12"/>
  <c r="D10034" i="12"/>
  <c r="D4414" i="12"/>
  <c r="D2166" i="12"/>
  <c r="D3290" i="12"/>
  <c r="D1042" i="12"/>
  <c r="D8910" i="12"/>
  <c r="D7786" i="12"/>
  <c r="D6662" i="12"/>
  <c r="A85" i="11"/>
  <c r="D14538" i="12"/>
  <c r="D5546" i="12"/>
  <c r="D15662" i="12"/>
  <c r="D11166" i="12"/>
  <c r="D13414" i="12"/>
  <c r="D12290" i="12"/>
  <c r="D10042" i="12"/>
  <c r="D4422" i="12"/>
  <c r="D2174" i="12"/>
  <c r="D8918" i="12"/>
  <c r="D7794" i="12"/>
  <c r="D6670" i="12"/>
  <c r="D3298" i="12"/>
  <c r="D1050" i="12"/>
  <c r="A94" i="11"/>
  <c r="D15671" i="12"/>
  <c r="D5555" i="12"/>
  <c r="D11175" i="12"/>
  <c r="D13423" i="12"/>
  <c r="D14547" i="12"/>
  <c r="D12299" i="12"/>
  <c r="D10051" i="12"/>
  <c r="D6679" i="12"/>
  <c r="D8927" i="12"/>
  <c r="D7803" i="12"/>
  <c r="D2183" i="12"/>
  <c r="D3307" i="12"/>
  <c r="D4431" i="12"/>
  <c r="D1059" i="12"/>
  <c r="A102" i="11"/>
  <c r="D15679" i="12"/>
  <c r="D5563" i="12"/>
  <c r="D11183" i="12"/>
  <c r="D13431" i="12"/>
  <c r="D8935" i="12"/>
  <c r="D14555" i="12"/>
  <c r="D10059" i="12"/>
  <c r="D12307" i="12"/>
  <c r="D6687" i="12"/>
  <c r="D7811" i="12"/>
  <c r="D3315" i="12"/>
  <c r="D2191" i="12"/>
  <c r="D1067" i="12"/>
  <c r="D4439" i="12"/>
  <c r="A109" i="11"/>
  <c r="D5570" i="12"/>
  <c r="D11190" i="12"/>
  <c r="D14562" i="12"/>
  <c r="D13438" i="12"/>
  <c r="D8942" i="12"/>
  <c r="D12314" i="12"/>
  <c r="D10066" i="12"/>
  <c r="D6694" i="12"/>
  <c r="D4446" i="12"/>
  <c r="D2198" i="12"/>
  <c r="D15686" i="12"/>
  <c r="D1074" i="12"/>
  <c r="D3322" i="12"/>
  <c r="D7818" i="12"/>
  <c r="A87" i="11"/>
  <c r="D5548" i="12"/>
  <c r="D11168" i="12"/>
  <c r="D14540" i="12"/>
  <c r="D13416" i="12"/>
  <c r="D12292" i="12"/>
  <c r="D15664" i="12"/>
  <c r="D10044" i="12"/>
  <c r="D6672" i="12"/>
  <c r="D4424" i="12"/>
  <c r="D2176" i="12"/>
  <c r="D7796" i="12"/>
  <c r="D3300" i="12"/>
  <c r="D8920" i="12"/>
  <c r="D1052" i="12"/>
  <c r="A71" i="11"/>
  <c r="D5532" i="12"/>
  <c r="D11152" i="12"/>
  <c r="D14524" i="12"/>
  <c r="D13400" i="12"/>
  <c r="D12276" i="12"/>
  <c r="D15648" i="12"/>
  <c r="D10028" i="12"/>
  <c r="D6656" i="12"/>
  <c r="D4408" i="12"/>
  <c r="D2160" i="12"/>
  <c r="D3284" i="12"/>
  <c r="D7780" i="12"/>
  <c r="D8904" i="12"/>
  <c r="D1036" i="12"/>
  <c r="A79" i="11"/>
  <c r="D5540" i="12"/>
  <c r="D11160" i="12"/>
  <c r="D15656" i="12"/>
  <c r="D14532" i="12"/>
  <c r="D13408" i="12"/>
  <c r="D12284" i="12"/>
  <c r="D10036" i="12"/>
  <c r="D6664" i="12"/>
  <c r="D4416" i="12"/>
  <c r="D2168" i="12"/>
  <c r="D3292" i="12"/>
  <c r="D7788" i="12"/>
  <c r="D8912" i="12"/>
  <c r="D1044" i="12"/>
  <c r="A91" i="11"/>
  <c r="D5552" i="12"/>
  <c r="D14544" i="12"/>
  <c r="D11172" i="12"/>
  <c r="D15668" i="12"/>
  <c r="D13420" i="12"/>
  <c r="D12296" i="12"/>
  <c r="D4428" i="12"/>
  <c r="D10048" i="12"/>
  <c r="D6676" i="12"/>
  <c r="D2180" i="12"/>
  <c r="D1056" i="12"/>
  <c r="D3304" i="12"/>
  <c r="D8924" i="12"/>
  <c r="D7800" i="12"/>
  <c r="A96" i="11"/>
  <c r="D5557" i="12"/>
  <c r="D14549" i="12"/>
  <c r="D11177" i="12"/>
  <c r="D15673" i="12"/>
  <c r="D13425" i="12"/>
  <c r="D12301" i="12"/>
  <c r="D10053" i="12"/>
  <c r="D2185" i="12"/>
  <c r="D4433" i="12"/>
  <c r="D8929" i="12"/>
  <c r="D7805" i="12"/>
  <c r="D6681" i="12"/>
  <c r="D3309" i="12"/>
  <c r="D1061" i="12"/>
  <c r="A104" i="11"/>
  <c r="D5565" i="12"/>
  <c r="D14557" i="12"/>
  <c r="D11185" i="12"/>
  <c r="D15681" i="12"/>
  <c r="D13433" i="12"/>
  <c r="D12309" i="12"/>
  <c r="D8937" i="12"/>
  <c r="D10061" i="12"/>
  <c r="D2193" i="12"/>
  <c r="D1069" i="12"/>
  <c r="D4441" i="12"/>
  <c r="D7813" i="12"/>
  <c r="D6689" i="12"/>
  <c r="D3317" i="12"/>
  <c r="A112" i="11"/>
  <c r="D14565" i="12"/>
  <c r="D5573" i="12"/>
  <c r="D15689" i="12"/>
  <c r="D11193" i="12"/>
  <c r="D8945" i="12"/>
  <c r="D13441" i="12"/>
  <c r="D10069" i="12"/>
  <c r="D12317" i="12"/>
  <c r="D7821" i="12"/>
  <c r="D4449" i="12"/>
  <c r="D2201" i="12"/>
  <c r="D6697" i="12"/>
  <c r="D3325" i="12"/>
  <c r="D1077" i="12"/>
  <c r="A70" i="11"/>
  <c r="D5531" i="12"/>
  <c r="D14523" i="12"/>
  <c r="D11151" i="12"/>
  <c r="D15647" i="12"/>
  <c r="D13399" i="12"/>
  <c r="D12275" i="12"/>
  <c r="D4407" i="12"/>
  <c r="D2159" i="12"/>
  <c r="D1035" i="12"/>
  <c r="D10027" i="12"/>
  <c r="D3283" i="12"/>
  <c r="D8903" i="12"/>
  <c r="D7779" i="12"/>
  <c r="D6655" i="12"/>
  <c r="A73" i="11"/>
  <c r="D14526" i="12"/>
  <c r="D5534" i="12"/>
  <c r="D15650" i="12"/>
  <c r="D11154" i="12"/>
  <c r="D13402" i="12"/>
  <c r="D10030" i="12"/>
  <c r="D4410" i="12"/>
  <c r="D2162" i="12"/>
  <c r="D3286" i="12"/>
  <c r="D6658" i="12"/>
  <c r="D8906" i="12"/>
  <c r="D7782" i="12"/>
  <c r="D12278" i="12"/>
  <c r="D1038" i="12"/>
  <c r="A81" i="11"/>
  <c r="D14534" i="12"/>
  <c r="D5542" i="12"/>
  <c r="D15658" i="12"/>
  <c r="D11162" i="12"/>
  <c r="D13410" i="12"/>
  <c r="D12286" i="12"/>
  <c r="D10038" i="12"/>
  <c r="D4418" i="12"/>
  <c r="D2170" i="12"/>
  <c r="D6666" i="12"/>
  <c r="D8914" i="12"/>
  <c r="D7790" i="12"/>
  <c r="D3294" i="12"/>
  <c r="D1046" i="12"/>
  <c r="A92" i="11"/>
  <c r="D5553" i="12"/>
  <c r="D14545" i="12"/>
  <c r="D11173" i="12"/>
  <c r="D15669" i="12"/>
  <c r="D13421" i="12"/>
  <c r="D12297" i="12"/>
  <c r="D4429" i="12"/>
  <c r="D10049" i="12"/>
  <c r="D6677" i="12"/>
  <c r="D2181" i="12"/>
  <c r="D3305" i="12"/>
  <c r="D8925" i="12"/>
  <c r="D7801" i="12"/>
  <c r="D1057" i="12"/>
  <c r="A98" i="11"/>
  <c r="D15675" i="12"/>
  <c r="D5559" i="12"/>
  <c r="D11179" i="12"/>
  <c r="D13427" i="12"/>
  <c r="D8931" i="12"/>
  <c r="D10055" i="12"/>
  <c r="D12303" i="12"/>
  <c r="D6683" i="12"/>
  <c r="D14551" i="12"/>
  <c r="D7807" i="12"/>
  <c r="D4435" i="12"/>
  <c r="D3311" i="12"/>
  <c r="D2187" i="12"/>
  <c r="D1063" i="12"/>
  <c r="A106" i="11"/>
  <c r="D15683" i="12"/>
  <c r="D5567" i="12"/>
  <c r="D11187" i="12"/>
  <c r="D13435" i="12"/>
  <c r="D8939" i="12"/>
  <c r="D10063" i="12"/>
  <c r="D12311" i="12"/>
  <c r="D14559" i="12"/>
  <c r="D6691" i="12"/>
  <c r="D7815" i="12"/>
  <c r="D3319" i="12"/>
  <c r="D2195" i="12"/>
  <c r="D1071" i="12"/>
  <c r="D4443" i="12"/>
  <c r="A113" i="11"/>
  <c r="D13442" i="12"/>
  <c r="D5574" i="12"/>
  <c r="D14566" i="12"/>
  <c r="D11194" i="12"/>
  <c r="D8946" i="12"/>
  <c r="D15690" i="12"/>
  <c r="D12318" i="12"/>
  <c r="D10070" i="12"/>
  <c r="D7822" i="12"/>
  <c r="D2202" i="12"/>
  <c r="D1078" i="12"/>
  <c r="D4450" i="12"/>
  <c r="D6698" i="12"/>
  <c r="D3326" i="12"/>
  <c r="B7" i="16"/>
  <c r="B9" i="16"/>
  <c r="B13" i="16"/>
  <c r="B22" i="16"/>
  <c r="B26" i="16"/>
  <c r="B30" i="16"/>
  <c r="B37" i="16"/>
  <c r="B6" i="16"/>
  <c r="B10" i="16"/>
  <c r="B23" i="16"/>
  <c r="B27" i="16"/>
  <c r="B32" i="16"/>
  <c r="B11" i="16"/>
  <c r="B15" i="16"/>
  <c r="B24" i="16"/>
  <c r="B28" i="16"/>
  <c r="B34" i="16"/>
  <c r="B17" i="16"/>
  <c r="B8" i="16"/>
  <c r="B12" i="16"/>
  <c r="B21" i="16"/>
  <c r="B25" i="16"/>
  <c r="B29" i="16"/>
  <c r="B36" i="16"/>
  <c r="B16" i="16"/>
  <c r="B31" i="16"/>
  <c r="B18" i="16"/>
  <c r="B33" i="16"/>
  <c r="B14" i="16"/>
  <c r="B19" i="16"/>
  <c r="E7" i="4" l="1"/>
  <c r="H19" i="4"/>
  <c r="G19" i="4"/>
  <c r="I176" i="4"/>
  <c r="A176" i="4"/>
  <c r="I175" i="4"/>
  <c r="A175" i="4"/>
  <c r="I138" i="4"/>
  <c r="A138" i="4"/>
  <c r="I137" i="4"/>
  <c r="A137" i="4"/>
  <c r="I136" i="4"/>
  <c r="A136" i="4"/>
  <c r="I135" i="4"/>
  <c r="A135" i="4"/>
  <c r="I134" i="4"/>
  <c r="A134" i="4"/>
  <c r="I133" i="4"/>
  <c r="A133" i="4"/>
  <c r="H130" i="4"/>
  <c r="I130" i="4" s="1"/>
  <c r="H128" i="4"/>
  <c r="I139" i="4"/>
  <c r="A139" i="4"/>
  <c r="I132" i="4"/>
  <c r="A132" i="4"/>
  <c r="I131" i="4"/>
  <c r="A131" i="4"/>
  <c r="A130" i="4"/>
  <c r="I129" i="4"/>
  <c r="A129" i="4"/>
  <c r="I19" i="4" l="1"/>
  <c r="C35" i="15"/>
  <c r="C36" i="15" s="1"/>
  <c r="A90" i="4"/>
  <c r="A89" i="4"/>
  <c r="A88" i="4"/>
  <c r="A87" i="4"/>
  <c r="A86" i="4"/>
  <c r="A85" i="4"/>
  <c r="A84" i="4"/>
  <c r="A83" i="4"/>
  <c r="A82" i="4"/>
  <c r="H81" i="4"/>
  <c r="I81" i="4" s="1"/>
  <c r="A81" i="4"/>
  <c r="H80" i="4"/>
  <c r="I80" i="4" s="1"/>
  <c r="A80" i="4"/>
  <c r="H79" i="4"/>
  <c r="I79" i="4" s="1"/>
  <c r="A79" i="4"/>
  <c r="H78" i="4"/>
  <c r="I78" i="4" s="1"/>
  <c r="A78" i="4"/>
  <c r="H77" i="4"/>
  <c r="I77" i="4" s="1"/>
  <c r="A77" i="4"/>
  <c r="H76" i="4"/>
  <c r="I76" i="4" s="1"/>
  <c r="A76" i="4"/>
  <c r="H75" i="4"/>
  <c r="I75" i="4" s="1"/>
  <c r="A75" i="4"/>
  <c r="H74" i="4"/>
  <c r="I74" i="4" s="1"/>
  <c r="A74" i="4"/>
  <c r="H73" i="4"/>
  <c r="I73" i="4" s="1"/>
  <c r="A73" i="4"/>
  <c r="H72" i="4"/>
  <c r="I72" i="4" s="1"/>
  <c r="A72" i="4"/>
  <c r="A71" i="4"/>
  <c r="A69" i="4"/>
  <c r="A68" i="4"/>
  <c r="A67" i="4"/>
  <c r="H66" i="4"/>
  <c r="A66" i="4"/>
  <c r="H62" i="4"/>
  <c r="A62" i="4"/>
  <c r="H61" i="4"/>
  <c r="A61" i="4"/>
  <c r="H60" i="4"/>
  <c r="A60" i="4"/>
  <c r="H53" i="4"/>
  <c r="G53" i="4"/>
  <c r="A53" i="4"/>
  <c r="H52" i="4"/>
  <c r="G52" i="4"/>
  <c r="A52" i="4"/>
  <c r="H51" i="4"/>
  <c r="G51" i="4"/>
  <c r="A51" i="4"/>
  <c r="H50" i="4"/>
  <c r="G50" i="4"/>
  <c r="A50" i="4"/>
  <c r="H49" i="4"/>
  <c r="G49" i="4"/>
  <c r="A49" i="4"/>
  <c r="H48" i="4"/>
  <c r="G48" i="4"/>
  <c r="A48" i="4"/>
  <c r="H47" i="4"/>
  <c r="G47" i="4"/>
  <c r="A47" i="4"/>
  <c r="H46" i="4"/>
  <c r="G46" i="4"/>
  <c r="A46" i="4"/>
  <c r="H45" i="4"/>
  <c r="G45" i="4"/>
  <c r="A45" i="4"/>
  <c r="H44" i="4"/>
  <c r="A44" i="4"/>
  <c r="L24" i="6"/>
  <c r="E24" i="6" s="1"/>
  <c r="L25" i="6"/>
  <c r="E25" i="6" s="1"/>
  <c r="L26" i="6"/>
  <c r="E26" i="6" s="1"/>
  <c r="L27" i="6"/>
  <c r="E27" i="6" s="1"/>
  <c r="L28" i="6"/>
  <c r="E28" i="6" s="1"/>
  <c r="L29" i="6"/>
  <c r="E29" i="6" s="1"/>
  <c r="L30" i="6"/>
  <c r="E30" i="6" s="1"/>
  <c r="L31" i="6"/>
  <c r="E31" i="6" s="1"/>
  <c r="L32" i="6"/>
  <c r="E32" i="6" s="1"/>
  <c r="L33" i="6"/>
  <c r="E33" i="6" s="1"/>
  <c r="L34" i="6"/>
  <c r="E34" i="6" s="1"/>
  <c r="L35" i="6"/>
  <c r="E35" i="6" s="1"/>
  <c r="L36" i="6"/>
  <c r="E36" i="6" s="1"/>
  <c r="L37" i="6"/>
  <c r="E37" i="6" s="1"/>
  <c r="L38" i="6"/>
  <c r="E38" i="6" s="1"/>
  <c r="L39" i="6"/>
  <c r="E39" i="6" s="1"/>
  <c r="L40" i="6"/>
  <c r="E40" i="6" s="1"/>
  <c r="L41" i="6"/>
  <c r="E41" i="6" s="1"/>
  <c r="L42" i="6"/>
  <c r="E42" i="6" s="1"/>
  <c r="L43" i="6"/>
  <c r="E43" i="6" s="1"/>
  <c r="L44" i="6"/>
  <c r="E44" i="6" s="1"/>
  <c r="L45" i="6"/>
  <c r="E45" i="6" s="1"/>
  <c r="L46" i="6"/>
  <c r="E46" i="6" s="1"/>
  <c r="L47" i="6"/>
  <c r="E47" i="6" s="1"/>
  <c r="L48" i="6"/>
  <c r="E48" i="6" s="1"/>
  <c r="L49" i="6"/>
  <c r="E49" i="6" s="1"/>
  <c r="L50" i="6"/>
  <c r="E50" i="6" s="1"/>
  <c r="L51" i="6"/>
  <c r="E51" i="6" s="1"/>
  <c r="L52" i="6"/>
  <c r="E52" i="6" s="1"/>
  <c r="L53" i="6"/>
  <c r="E53" i="6" s="1"/>
  <c r="L54" i="6"/>
  <c r="E54" i="6" s="1"/>
  <c r="L55" i="6"/>
  <c r="E55" i="6" s="1"/>
  <c r="L56" i="6"/>
  <c r="E56" i="6" s="1"/>
  <c r="B4" i="11"/>
  <c r="I128" i="4"/>
  <c r="A66166" i="12"/>
  <c r="A65069" i="12"/>
  <c r="A63972" i="12"/>
  <c r="A62875" i="12"/>
  <c r="A61777" i="12"/>
  <c r="A60680" i="12"/>
  <c r="A59583" i="12"/>
  <c r="A58487" i="12"/>
  <c r="A57390" i="12"/>
  <c r="A56292" i="12"/>
  <c r="A55195" i="12"/>
  <c r="A54098" i="12"/>
  <c r="A53001" i="12"/>
  <c r="A51904" i="12"/>
  <c r="A50808" i="12"/>
  <c r="A49711" i="12"/>
  <c r="A48614" i="12"/>
  <c r="A47517" i="12"/>
  <c r="A46420" i="12"/>
  <c r="A45322" i="12"/>
  <c r="A44225" i="12"/>
  <c r="A43129" i="12"/>
  <c r="A42032" i="12"/>
  <c r="A40935" i="12"/>
  <c r="A39837" i="12"/>
  <c r="A38741" i="12"/>
  <c r="A37643" i="12"/>
  <c r="A36547" i="12"/>
  <c r="A35450" i="12"/>
  <c r="A34352" i="12"/>
  <c r="A33255" i="12"/>
  <c r="A32159" i="12"/>
  <c r="A31061" i="12"/>
  <c r="A29964" i="12"/>
  <c r="A28867" i="12"/>
  <c r="A27771" i="12"/>
  <c r="A26673" i="12"/>
  <c r="A25577" i="12"/>
  <c r="A24479" i="12"/>
  <c r="A23382" i="12"/>
  <c r="A22285" i="12"/>
  <c r="A21188" i="12"/>
  <c r="A20092" i="12"/>
  <c r="A18994" i="12"/>
  <c r="A17897" i="12"/>
  <c r="A16801" i="12"/>
  <c r="A15704" i="12"/>
  <c r="A14580" i="12"/>
  <c r="A13456" i="12"/>
  <c r="A12332" i="12"/>
  <c r="A11208" i="12"/>
  <c r="A10083" i="12"/>
  <c r="A8959" i="12"/>
  <c r="A7835" i="12"/>
  <c r="A6712" i="12"/>
  <c r="A5588" i="12"/>
  <c r="A4464" i="12"/>
  <c r="A3339" i="12"/>
  <c r="A2214" i="12"/>
  <c r="A1090" i="12"/>
  <c r="I45" i="4" l="1"/>
  <c r="I49" i="4"/>
  <c r="I53" i="4"/>
  <c r="I66" i="4"/>
  <c r="I48" i="4"/>
  <c r="I52" i="4"/>
  <c r="I47" i="4"/>
  <c r="I51" i="4"/>
  <c r="I61" i="4"/>
  <c r="I46" i="4"/>
  <c r="I50" i="4"/>
  <c r="I60" i="4"/>
  <c r="O4" i="11" l="1"/>
  <c r="N4" i="11"/>
  <c r="M4" i="11"/>
  <c r="L4" i="11"/>
  <c r="K4" i="11"/>
  <c r="J4" i="11"/>
  <c r="I4" i="11"/>
  <c r="H4" i="11"/>
  <c r="G4" i="11"/>
  <c r="F4" i="11"/>
  <c r="E4" i="11"/>
  <c r="D4" i="11"/>
  <c r="C4" i="11"/>
  <c r="I172" i="4"/>
  <c r="I173" i="4"/>
  <c r="L106" i="6"/>
  <c r="E106" i="6" s="1"/>
  <c r="L74" i="6"/>
  <c r="E74" i="6" s="1"/>
  <c r="H18" i="4"/>
  <c r="G18" i="4"/>
  <c r="H17" i="4"/>
  <c r="G17" i="4"/>
  <c r="H16" i="4"/>
  <c r="G15" i="4"/>
  <c r="H15" i="4"/>
  <c r="Q14" i="9"/>
  <c r="O14" i="9"/>
  <c r="M14" i="9"/>
  <c r="K14" i="9"/>
  <c r="I18" i="4" l="1"/>
  <c r="I15" i="4"/>
  <c r="I17" i="4"/>
  <c r="E10087" i="12"/>
  <c r="E10086" i="12"/>
  <c r="E8963" i="12"/>
  <c r="E8962" i="12"/>
  <c r="E7839" i="12"/>
  <c r="E7838" i="12"/>
  <c r="E66169" i="12"/>
  <c r="E66168" i="12"/>
  <c r="E6715" i="12"/>
  <c r="E6714" i="12"/>
  <c r="E65072" i="12"/>
  <c r="E65071" i="12"/>
  <c r="E63975" i="12"/>
  <c r="E63974" i="12"/>
  <c r="E62878" i="12"/>
  <c r="E62877" i="12"/>
  <c r="E61781" i="12"/>
  <c r="E61780" i="12"/>
  <c r="E60684" i="12"/>
  <c r="E60683" i="12"/>
  <c r="E59587" i="12"/>
  <c r="E59586" i="12"/>
  <c r="E58490" i="12"/>
  <c r="E58489" i="12"/>
  <c r="E57393" i="12"/>
  <c r="E57392" i="12"/>
  <c r="E56296" i="12"/>
  <c r="E56295" i="12"/>
  <c r="E55199" i="12"/>
  <c r="E55198" i="12"/>
  <c r="E5591" i="12"/>
  <c r="E5590" i="12"/>
  <c r="E54102" i="12"/>
  <c r="E54101" i="12"/>
  <c r="E53005" i="12"/>
  <c r="E53004" i="12"/>
  <c r="E51908" i="12"/>
  <c r="E51907" i="12"/>
  <c r="E50811" i="12"/>
  <c r="E50810" i="12"/>
  <c r="E49714" i="12"/>
  <c r="E49713" i="12"/>
  <c r="E48617" i="12"/>
  <c r="E48616" i="12"/>
  <c r="E47520" i="12"/>
  <c r="E47519" i="12"/>
  <c r="E46423" i="12"/>
  <c r="E46422" i="12"/>
  <c r="E45326" i="12"/>
  <c r="E45325" i="12"/>
  <c r="E44229" i="12"/>
  <c r="E44228" i="12"/>
  <c r="E4467" i="12"/>
  <c r="E4466" i="12"/>
  <c r="E43132" i="12"/>
  <c r="E43131" i="12"/>
  <c r="E42035" i="12"/>
  <c r="E42034" i="12"/>
  <c r="E40938" i="12"/>
  <c r="E40937" i="12"/>
  <c r="E39841" i="12"/>
  <c r="E39840" i="12"/>
  <c r="E38744" i="12"/>
  <c r="E38743" i="12"/>
  <c r="E37647" i="12"/>
  <c r="E37646" i="12"/>
  <c r="E36550" i="12"/>
  <c r="E36549" i="12"/>
  <c r="E35453" i="12"/>
  <c r="E35452" i="12"/>
  <c r="E34356" i="12"/>
  <c r="E34355" i="12"/>
  <c r="E33259" i="12"/>
  <c r="E33258" i="12"/>
  <c r="E3343" i="12"/>
  <c r="E3342" i="12"/>
  <c r="E32162" i="12"/>
  <c r="E32161" i="12"/>
  <c r="E31065" i="12"/>
  <c r="E31064" i="12"/>
  <c r="E29968" i="12"/>
  <c r="E29967" i="12"/>
  <c r="E28871" i="12"/>
  <c r="E28870" i="12"/>
  <c r="E27774" i="12"/>
  <c r="E27773" i="12"/>
  <c r="E26677" i="12"/>
  <c r="E26676" i="12"/>
  <c r="E25580" i="12"/>
  <c r="E25579" i="12"/>
  <c r="E24483" i="12"/>
  <c r="E24482" i="12"/>
  <c r="E23386" i="12"/>
  <c r="E23385" i="12"/>
  <c r="E22289" i="12"/>
  <c r="E22288" i="12"/>
  <c r="E2219" i="12"/>
  <c r="E2218" i="12"/>
  <c r="E21192" i="12"/>
  <c r="E21191" i="12"/>
  <c r="E20095" i="12"/>
  <c r="E20094" i="12"/>
  <c r="E18998" i="12"/>
  <c r="E18997" i="12"/>
  <c r="E17901" i="12"/>
  <c r="E17900" i="12"/>
  <c r="E16804" i="12"/>
  <c r="E16803" i="12"/>
  <c r="E15707" i="12"/>
  <c r="E15706" i="12"/>
  <c r="E14583" i="12"/>
  <c r="E14582" i="12"/>
  <c r="E13459" i="12"/>
  <c r="E13458" i="12"/>
  <c r="E12335" i="12"/>
  <c r="E12334" i="12"/>
  <c r="E11211" i="12"/>
  <c r="E11210" i="12"/>
  <c r="E1095" i="12"/>
  <c r="E1094" i="12"/>
  <c r="F10087" i="12" l="1"/>
  <c r="D10087" i="12"/>
  <c r="A10087" i="12"/>
  <c r="F10086" i="12"/>
  <c r="D10086" i="12"/>
  <c r="A10086" i="12"/>
  <c r="F10085" i="12"/>
  <c r="E10085" i="12"/>
  <c r="D10085" i="12"/>
  <c r="A10085" i="12"/>
  <c r="F10084" i="12"/>
  <c r="E10084" i="12"/>
  <c r="D10084" i="12"/>
  <c r="A10084" i="12"/>
  <c r="F10083" i="12"/>
  <c r="E10083" i="12"/>
  <c r="D10083" i="12"/>
  <c r="F10082" i="12"/>
  <c r="E10082" i="12"/>
  <c r="D10082" i="12"/>
  <c r="A10082" i="12"/>
  <c r="A10070" i="12"/>
  <c r="A10069" i="12"/>
  <c r="A10068" i="12"/>
  <c r="A10032" i="12"/>
  <c r="A10031" i="12"/>
  <c r="A10030" i="12"/>
  <c r="A10029" i="12"/>
  <c r="A10028" i="12"/>
  <c r="A10027" i="12"/>
  <c r="A10026" i="12"/>
  <c r="A10025" i="12"/>
  <c r="G9156" i="12"/>
  <c r="F9156" i="12"/>
  <c r="E9156" i="12"/>
  <c r="D9156" i="12"/>
  <c r="C9156" i="12"/>
  <c r="B9156" i="12"/>
  <c r="A9156" i="12"/>
  <c r="G9155" i="12"/>
  <c r="F9155" i="12"/>
  <c r="E9155" i="12"/>
  <c r="D9155" i="12"/>
  <c r="C9155" i="12"/>
  <c r="B9155" i="12"/>
  <c r="A9155" i="12"/>
  <c r="G9154" i="12"/>
  <c r="F9154" i="12"/>
  <c r="E9154" i="12"/>
  <c r="D9154" i="12"/>
  <c r="C9154" i="12"/>
  <c r="B9154" i="12"/>
  <c r="A9154" i="12"/>
  <c r="G9153" i="12"/>
  <c r="F9153" i="12"/>
  <c r="E9153" i="12"/>
  <c r="D9153" i="12"/>
  <c r="C9153" i="12"/>
  <c r="B9153" i="12"/>
  <c r="A9153" i="12"/>
  <c r="G9152" i="12"/>
  <c r="F9152" i="12"/>
  <c r="E9152" i="12"/>
  <c r="D9152" i="12"/>
  <c r="C9152" i="12"/>
  <c r="B9152" i="12"/>
  <c r="A9152" i="12"/>
  <c r="G9151" i="12"/>
  <c r="F9151" i="12"/>
  <c r="E9151" i="12"/>
  <c r="D9151" i="12"/>
  <c r="C9151" i="12"/>
  <c r="B9151" i="12"/>
  <c r="A9151" i="12"/>
  <c r="G9150" i="12"/>
  <c r="F9150" i="12"/>
  <c r="E9150" i="12"/>
  <c r="D9150" i="12"/>
  <c r="C9150" i="12"/>
  <c r="B9150" i="12"/>
  <c r="A9150" i="12"/>
  <c r="G9149" i="12"/>
  <c r="F9149" i="12"/>
  <c r="E9149" i="12"/>
  <c r="D9149" i="12"/>
  <c r="C9149" i="12"/>
  <c r="B9149" i="12"/>
  <c r="A9149" i="12"/>
  <c r="G9148" i="12"/>
  <c r="F9148" i="12"/>
  <c r="E9148" i="12"/>
  <c r="D9148" i="12"/>
  <c r="C9148" i="12"/>
  <c r="B9148" i="12"/>
  <c r="A9148" i="12"/>
  <c r="G9147" i="12"/>
  <c r="F9147" i="12"/>
  <c r="E9147" i="12"/>
  <c r="D9147" i="12"/>
  <c r="C9147" i="12"/>
  <c r="B9147" i="12"/>
  <c r="A9147" i="12"/>
  <c r="G9146" i="12"/>
  <c r="F9146" i="12"/>
  <c r="E9146" i="12"/>
  <c r="D9146" i="12"/>
  <c r="C9146" i="12"/>
  <c r="B9146" i="12"/>
  <c r="A9146" i="12"/>
  <c r="G9145" i="12"/>
  <c r="F9145" i="12"/>
  <c r="E9145" i="12"/>
  <c r="D9145" i="12"/>
  <c r="C9145" i="12"/>
  <c r="B9145" i="12"/>
  <c r="A9145" i="12"/>
  <c r="G9144" i="12"/>
  <c r="F9144" i="12"/>
  <c r="E9144" i="12"/>
  <c r="D9144" i="12"/>
  <c r="C9144" i="12"/>
  <c r="B9144" i="12"/>
  <c r="A9144" i="12"/>
  <c r="G9143" i="12"/>
  <c r="F9143" i="12"/>
  <c r="E9143" i="12"/>
  <c r="D9143" i="12"/>
  <c r="C9143" i="12"/>
  <c r="B9143" i="12"/>
  <c r="A9143" i="12"/>
  <c r="F9142" i="12"/>
  <c r="E9142" i="12"/>
  <c r="C9142" i="12"/>
  <c r="B9142" i="12"/>
  <c r="A9142" i="12"/>
  <c r="F9141" i="12"/>
  <c r="E9141" i="12"/>
  <c r="C9141" i="12"/>
  <c r="B9141" i="12"/>
  <c r="A9141" i="12"/>
  <c r="F9140" i="12"/>
  <c r="E9140" i="12"/>
  <c r="C9140" i="12"/>
  <c r="B9140" i="12"/>
  <c r="A9140" i="12"/>
  <c r="F9139" i="12"/>
  <c r="E9139" i="12"/>
  <c r="C9139" i="12"/>
  <c r="B9139" i="12"/>
  <c r="A9139" i="12"/>
  <c r="F9138" i="12"/>
  <c r="E9138" i="12"/>
  <c r="C9138" i="12"/>
  <c r="B9138" i="12"/>
  <c r="A9138" i="12"/>
  <c r="F9137" i="12"/>
  <c r="E9137" i="12"/>
  <c r="C9137" i="12"/>
  <c r="B9137" i="12"/>
  <c r="A9137" i="12"/>
  <c r="F9136" i="12"/>
  <c r="E9136" i="12"/>
  <c r="C9136" i="12"/>
  <c r="B9136" i="12"/>
  <c r="A9136" i="12"/>
  <c r="F9135" i="12"/>
  <c r="E9135" i="12"/>
  <c r="C9135" i="12"/>
  <c r="B9135" i="12"/>
  <c r="A9135" i="12"/>
  <c r="F9134" i="12"/>
  <c r="E9134" i="12"/>
  <c r="C9134" i="12"/>
  <c r="B9134" i="12"/>
  <c r="A9134" i="12"/>
  <c r="F9133" i="12"/>
  <c r="E9133" i="12"/>
  <c r="C9133" i="12"/>
  <c r="B9133" i="12"/>
  <c r="A9133" i="12"/>
  <c r="F9132" i="12"/>
  <c r="E9132" i="12"/>
  <c r="C9132" i="12"/>
  <c r="B9132" i="12"/>
  <c r="A9132" i="12"/>
  <c r="F9131" i="12"/>
  <c r="E9131" i="12"/>
  <c r="C9131" i="12"/>
  <c r="B9131" i="12"/>
  <c r="A9131" i="12"/>
  <c r="F9130" i="12"/>
  <c r="E9130" i="12"/>
  <c r="C9130" i="12"/>
  <c r="B9130" i="12"/>
  <c r="A9130" i="12"/>
  <c r="F9129" i="12"/>
  <c r="E9129" i="12"/>
  <c r="C9129" i="12"/>
  <c r="B9129" i="12"/>
  <c r="A9129" i="12"/>
  <c r="F9128" i="12"/>
  <c r="E9128" i="12"/>
  <c r="C9128" i="12"/>
  <c r="B9128" i="12"/>
  <c r="A9128" i="12"/>
  <c r="F9127" i="12"/>
  <c r="E9127" i="12"/>
  <c r="C9127" i="12"/>
  <c r="B9127" i="12"/>
  <c r="A9127" i="12"/>
  <c r="F9126" i="12"/>
  <c r="E9126" i="12"/>
  <c r="C9126" i="12"/>
  <c r="B9126" i="12"/>
  <c r="A9126" i="12"/>
  <c r="G9125" i="12"/>
  <c r="F9125" i="12"/>
  <c r="E9125" i="12"/>
  <c r="D9125" i="12"/>
  <c r="C9125" i="12"/>
  <c r="B9125" i="12"/>
  <c r="A9125" i="12"/>
  <c r="G9124" i="12"/>
  <c r="F9124" i="12"/>
  <c r="E9124" i="12"/>
  <c r="D9124" i="12"/>
  <c r="C9124" i="12"/>
  <c r="B9124" i="12"/>
  <c r="A9124" i="12"/>
  <c r="G9123" i="12"/>
  <c r="F9123" i="12"/>
  <c r="E9123" i="12"/>
  <c r="D9123" i="12"/>
  <c r="C9123" i="12"/>
  <c r="B9123" i="12"/>
  <c r="A9123" i="12"/>
  <c r="G9122" i="12"/>
  <c r="F9122" i="12"/>
  <c r="E9122" i="12"/>
  <c r="D9122" i="12"/>
  <c r="C9122" i="12"/>
  <c r="B9122" i="12"/>
  <c r="A9122" i="12"/>
  <c r="G9121" i="12"/>
  <c r="F9121" i="12"/>
  <c r="E9121" i="12"/>
  <c r="D9121" i="12"/>
  <c r="C9121" i="12"/>
  <c r="B9121" i="12"/>
  <c r="A9121" i="12"/>
  <c r="G9120" i="12"/>
  <c r="F9120" i="12"/>
  <c r="E9120" i="12"/>
  <c r="D9120" i="12"/>
  <c r="C9120" i="12"/>
  <c r="B9120" i="12"/>
  <c r="A9120" i="12"/>
  <c r="G9119" i="12"/>
  <c r="F9119" i="12"/>
  <c r="E9119" i="12"/>
  <c r="D9119" i="12"/>
  <c r="C9119" i="12"/>
  <c r="B9119" i="12"/>
  <c r="A9119" i="12"/>
  <c r="G9118" i="12"/>
  <c r="F9118" i="12"/>
  <c r="E9118" i="12"/>
  <c r="D9118" i="12"/>
  <c r="C9118" i="12"/>
  <c r="B9118" i="12"/>
  <c r="A9118" i="12"/>
  <c r="G9117" i="12"/>
  <c r="F9117" i="12"/>
  <c r="E9117" i="12"/>
  <c r="D9117" i="12"/>
  <c r="C9117" i="12"/>
  <c r="B9117" i="12"/>
  <c r="A9117" i="12"/>
  <c r="G9116" i="12"/>
  <c r="F9116" i="12"/>
  <c r="E9116" i="12"/>
  <c r="D9116" i="12"/>
  <c r="C9116" i="12"/>
  <c r="B9116" i="12"/>
  <c r="A9116" i="12"/>
  <c r="G9115" i="12"/>
  <c r="F9115" i="12"/>
  <c r="E9115" i="12"/>
  <c r="D9115" i="12"/>
  <c r="C9115" i="12"/>
  <c r="B9115" i="12"/>
  <c r="A9115" i="12"/>
  <c r="G9114" i="12"/>
  <c r="F9114" i="12"/>
  <c r="E9114" i="12"/>
  <c r="D9114" i="12"/>
  <c r="C9114" i="12"/>
  <c r="B9114" i="12"/>
  <c r="A9114" i="12"/>
  <c r="G9113" i="12"/>
  <c r="F9113" i="12"/>
  <c r="E9113" i="12"/>
  <c r="D9113" i="12"/>
  <c r="C9113" i="12"/>
  <c r="B9113" i="12"/>
  <c r="A9113" i="12"/>
  <c r="G9112" i="12"/>
  <c r="F9112" i="12"/>
  <c r="E9112" i="12"/>
  <c r="D9112" i="12"/>
  <c r="C9112" i="12"/>
  <c r="B9112" i="12"/>
  <c r="A9112" i="12"/>
  <c r="G9111" i="12"/>
  <c r="F9111" i="12"/>
  <c r="E9111" i="12"/>
  <c r="D9111" i="12"/>
  <c r="C9111" i="12"/>
  <c r="B9111" i="12"/>
  <c r="A9111" i="12"/>
  <c r="F9110" i="12"/>
  <c r="E9110" i="12"/>
  <c r="C9110" i="12"/>
  <c r="B9110" i="12"/>
  <c r="A9110" i="12"/>
  <c r="F9109" i="12"/>
  <c r="E9109" i="12"/>
  <c r="C9109" i="12"/>
  <c r="B9109" i="12"/>
  <c r="A9109" i="12"/>
  <c r="F9108" i="12"/>
  <c r="E9108" i="12"/>
  <c r="C9108" i="12"/>
  <c r="B9108" i="12"/>
  <c r="A9108" i="12"/>
  <c r="F9107" i="12"/>
  <c r="E9107" i="12"/>
  <c r="C9107" i="12"/>
  <c r="B9107" i="12"/>
  <c r="A9107" i="12"/>
  <c r="F9106" i="12"/>
  <c r="E9106" i="12"/>
  <c r="C9106" i="12"/>
  <c r="B9106" i="12"/>
  <c r="A9106" i="12"/>
  <c r="F9105" i="12"/>
  <c r="E9105" i="12"/>
  <c r="C9105" i="12"/>
  <c r="B9105" i="12"/>
  <c r="A9105" i="12"/>
  <c r="F9104" i="12"/>
  <c r="E9104" i="12"/>
  <c r="C9104" i="12"/>
  <c r="B9104" i="12"/>
  <c r="A9104" i="12"/>
  <c r="F9103" i="12"/>
  <c r="E9103" i="12"/>
  <c r="C9103" i="12"/>
  <c r="B9103" i="12"/>
  <c r="A9103" i="12"/>
  <c r="F9102" i="12"/>
  <c r="E9102" i="12"/>
  <c r="C9102" i="12"/>
  <c r="B9102" i="12"/>
  <c r="A9102" i="12"/>
  <c r="F9101" i="12"/>
  <c r="E9101" i="12"/>
  <c r="C9101" i="12"/>
  <c r="B9101" i="12"/>
  <c r="A9101" i="12"/>
  <c r="F9100" i="12"/>
  <c r="E9100" i="12"/>
  <c r="C9100" i="12"/>
  <c r="B9100" i="12"/>
  <c r="A9100" i="12"/>
  <c r="F9099" i="12"/>
  <c r="E9099" i="12"/>
  <c r="C9099" i="12"/>
  <c r="B9099" i="12"/>
  <c r="A9099" i="12"/>
  <c r="F9098" i="12"/>
  <c r="E9098" i="12"/>
  <c r="C9098" i="12"/>
  <c r="B9098" i="12"/>
  <c r="A9098" i="12"/>
  <c r="F9097" i="12"/>
  <c r="E9097" i="12"/>
  <c r="C9097" i="12"/>
  <c r="B9097" i="12"/>
  <c r="A9097" i="12"/>
  <c r="F9096" i="12"/>
  <c r="E9096" i="12"/>
  <c r="C9096" i="12"/>
  <c r="B9096" i="12"/>
  <c r="A9096" i="12"/>
  <c r="F9095" i="12"/>
  <c r="E9095" i="12"/>
  <c r="C9095" i="12"/>
  <c r="B9095" i="12"/>
  <c r="A9095" i="12"/>
  <c r="F9094" i="12"/>
  <c r="E9094" i="12"/>
  <c r="B9094" i="12"/>
  <c r="A9094" i="12"/>
  <c r="F9093" i="12"/>
  <c r="E9093" i="12"/>
  <c r="B9093" i="12"/>
  <c r="A9093" i="12"/>
  <c r="F9092" i="12"/>
  <c r="E9092" i="12"/>
  <c r="B9092" i="12"/>
  <c r="A9092" i="12"/>
  <c r="F9091" i="12"/>
  <c r="E9091" i="12"/>
  <c r="B9091" i="12"/>
  <c r="A9091" i="12"/>
  <c r="F9090" i="12"/>
  <c r="E9090" i="12"/>
  <c r="B9090" i="12"/>
  <c r="A9090" i="12"/>
  <c r="F9089" i="12"/>
  <c r="E9089" i="12"/>
  <c r="B9089" i="12"/>
  <c r="A9089" i="12"/>
  <c r="F9088" i="12"/>
  <c r="E9088" i="12"/>
  <c r="B9088" i="12"/>
  <c r="A9088" i="12"/>
  <c r="F9087" i="12"/>
  <c r="E9087" i="12"/>
  <c r="B9087" i="12"/>
  <c r="A9087" i="12"/>
  <c r="F9086" i="12"/>
  <c r="E9086" i="12"/>
  <c r="B9086" i="12"/>
  <c r="A9086" i="12"/>
  <c r="F9085" i="12"/>
  <c r="E9085" i="12"/>
  <c r="B9085" i="12"/>
  <c r="A9085" i="12"/>
  <c r="F9084" i="12"/>
  <c r="E9084" i="12"/>
  <c r="B9084" i="12"/>
  <c r="A9084" i="12"/>
  <c r="F9083" i="12"/>
  <c r="E9083" i="12"/>
  <c r="B9083" i="12"/>
  <c r="A9083" i="12"/>
  <c r="F9082" i="12"/>
  <c r="E9082" i="12"/>
  <c r="B9082" i="12"/>
  <c r="A9082" i="12"/>
  <c r="F9081" i="12"/>
  <c r="E9081" i="12"/>
  <c r="B9081" i="12"/>
  <c r="A9081" i="12"/>
  <c r="F9080" i="12"/>
  <c r="E9080" i="12"/>
  <c r="B9080" i="12"/>
  <c r="A9080" i="12"/>
  <c r="F9079" i="12"/>
  <c r="E9079" i="12"/>
  <c r="B9079" i="12"/>
  <c r="A9079" i="12"/>
  <c r="F9078" i="12"/>
  <c r="E9078" i="12"/>
  <c r="B9078" i="12"/>
  <c r="A9078" i="12"/>
  <c r="F9077" i="12"/>
  <c r="E9077" i="12"/>
  <c r="B9077" i="12"/>
  <c r="A9077" i="12"/>
  <c r="F9076" i="12"/>
  <c r="E9076" i="12"/>
  <c r="B9076" i="12"/>
  <c r="A9076" i="12"/>
  <c r="F9075" i="12"/>
  <c r="E9075" i="12"/>
  <c r="B9075" i="12"/>
  <c r="A9075" i="12"/>
  <c r="F9074" i="12"/>
  <c r="E9074" i="12"/>
  <c r="B9074" i="12"/>
  <c r="A9074" i="12"/>
  <c r="F9073" i="12"/>
  <c r="E9073" i="12"/>
  <c r="B9073" i="12"/>
  <c r="A9073" i="12"/>
  <c r="F9072" i="12"/>
  <c r="E9072" i="12"/>
  <c r="B9072" i="12"/>
  <c r="A9072" i="12"/>
  <c r="F9071" i="12"/>
  <c r="E9071" i="12"/>
  <c r="B9071" i="12"/>
  <c r="A9071" i="12"/>
  <c r="F9070" i="12"/>
  <c r="E9070" i="12"/>
  <c r="B9070" i="12"/>
  <c r="A9070" i="12"/>
  <c r="F9069" i="12"/>
  <c r="E9069" i="12"/>
  <c r="B9069" i="12"/>
  <c r="A9069" i="12"/>
  <c r="F9068" i="12"/>
  <c r="E9068" i="12"/>
  <c r="B9068" i="12"/>
  <c r="A9068" i="12"/>
  <c r="F9067" i="12"/>
  <c r="E9067" i="12"/>
  <c r="B9067" i="12"/>
  <c r="A9067" i="12"/>
  <c r="F9066" i="12"/>
  <c r="E9066" i="12"/>
  <c r="B9066" i="12"/>
  <c r="A9066" i="12"/>
  <c r="F9065" i="12"/>
  <c r="E9065" i="12"/>
  <c r="B9065" i="12"/>
  <c r="A9065" i="12"/>
  <c r="F9064" i="12"/>
  <c r="E9064" i="12"/>
  <c r="B9064" i="12"/>
  <c r="A9064" i="12"/>
  <c r="F9063" i="12"/>
  <c r="E9063" i="12"/>
  <c r="B9063" i="12"/>
  <c r="A9063" i="12"/>
  <c r="F9062" i="12"/>
  <c r="E9062" i="12"/>
  <c r="B9062" i="12"/>
  <c r="A9062" i="12"/>
  <c r="F9061" i="12"/>
  <c r="E9061" i="12"/>
  <c r="B9061" i="12"/>
  <c r="A9061" i="12"/>
  <c r="F9060" i="12"/>
  <c r="E9060" i="12"/>
  <c r="B9060" i="12"/>
  <c r="A9060" i="12"/>
  <c r="F9059" i="12"/>
  <c r="E9059" i="12"/>
  <c r="B9059" i="12"/>
  <c r="A9059" i="12"/>
  <c r="F9058" i="12"/>
  <c r="E9058" i="12"/>
  <c r="B9058" i="12"/>
  <c r="A9058" i="12"/>
  <c r="F9057" i="12"/>
  <c r="E9057" i="12"/>
  <c r="B9057" i="12"/>
  <c r="A9057" i="12"/>
  <c r="F9056" i="12"/>
  <c r="E9056" i="12"/>
  <c r="B9056" i="12"/>
  <c r="A9056" i="12"/>
  <c r="F9055" i="12"/>
  <c r="E9055" i="12"/>
  <c r="B9055" i="12"/>
  <c r="A9055" i="12"/>
  <c r="F9054" i="12"/>
  <c r="E9054" i="12"/>
  <c r="B9054" i="12"/>
  <c r="A9054" i="12"/>
  <c r="F9053" i="12"/>
  <c r="E9053" i="12"/>
  <c r="B9053" i="12"/>
  <c r="A9053" i="12"/>
  <c r="F9052" i="12"/>
  <c r="E9052" i="12"/>
  <c r="B9052" i="12"/>
  <c r="A9052" i="12"/>
  <c r="F9051" i="12"/>
  <c r="E9051" i="12"/>
  <c r="B9051" i="12"/>
  <c r="A9051" i="12"/>
  <c r="F9050" i="12"/>
  <c r="E9050" i="12"/>
  <c r="B9050" i="12"/>
  <c r="A9050" i="12"/>
  <c r="F9049" i="12"/>
  <c r="E9049" i="12"/>
  <c r="B9049" i="12"/>
  <c r="A9049" i="12"/>
  <c r="F9048" i="12"/>
  <c r="E9048" i="12"/>
  <c r="B9048" i="12"/>
  <c r="A9048" i="12"/>
  <c r="F9047" i="12"/>
  <c r="E9047" i="12"/>
  <c r="B9047" i="12"/>
  <c r="A9047" i="12"/>
  <c r="F9046" i="12"/>
  <c r="E9046" i="12"/>
  <c r="B9046" i="12"/>
  <c r="A9046" i="12"/>
  <c r="F9045" i="12"/>
  <c r="E9045" i="12"/>
  <c r="B9045" i="12"/>
  <c r="A9045" i="12"/>
  <c r="F9044" i="12"/>
  <c r="E9044" i="12"/>
  <c r="B9044" i="12"/>
  <c r="A9044" i="12"/>
  <c r="F9043" i="12"/>
  <c r="E9043" i="12"/>
  <c r="B9043" i="12"/>
  <c r="A9043" i="12"/>
  <c r="F9042" i="12"/>
  <c r="E9042" i="12"/>
  <c r="B9042" i="12"/>
  <c r="A9042" i="12"/>
  <c r="F9041" i="12"/>
  <c r="E9041" i="12"/>
  <c r="B9041" i="12"/>
  <c r="A9041" i="12"/>
  <c r="F9040" i="12"/>
  <c r="E9040" i="12"/>
  <c r="B9040" i="12"/>
  <c r="A9040" i="12"/>
  <c r="F9039" i="12"/>
  <c r="E9039" i="12"/>
  <c r="B9039" i="12"/>
  <c r="A9039" i="12"/>
  <c r="F9038" i="12"/>
  <c r="E9038" i="12"/>
  <c r="B9038" i="12"/>
  <c r="A9038" i="12"/>
  <c r="F9037" i="12"/>
  <c r="E9037" i="12"/>
  <c r="B9037" i="12"/>
  <c r="A9037" i="12"/>
  <c r="F9036" i="12"/>
  <c r="E9036" i="12"/>
  <c r="B9036" i="12"/>
  <c r="A9036" i="12"/>
  <c r="F9035" i="12"/>
  <c r="E9035" i="12"/>
  <c r="B9035" i="12"/>
  <c r="A9035" i="12"/>
  <c r="F9034" i="12"/>
  <c r="E9034" i="12"/>
  <c r="B9034" i="12"/>
  <c r="A9034" i="12"/>
  <c r="F9033" i="12"/>
  <c r="E9033" i="12"/>
  <c r="B9033" i="12"/>
  <c r="A9033" i="12"/>
  <c r="F9032" i="12"/>
  <c r="E9032" i="12"/>
  <c r="B9032" i="12"/>
  <c r="A9032" i="12"/>
  <c r="F9031" i="12"/>
  <c r="E9031" i="12"/>
  <c r="B9031" i="12"/>
  <c r="A9031" i="12"/>
  <c r="F9030" i="12"/>
  <c r="E9030" i="12"/>
  <c r="B9030" i="12"/>
  <c r="A9030" i="12"/>
  <c r="F9029" i="12"/>
  <c r="E9029" i="12"/>
  <c r="B9029" i="12"/>
  <c r="A9029" i="12"/>
  <c r="F9028" i="12"/>
  <c r="E9028" i="12"/>
  <c r="B9028" i="12"/>
  <c r="A9028" i="12"/>
  <c r="F9027" i="12"/>
  <c r="E9027" i="12"/>
  <c r="B9027" i="12"/>
  <c r="A9027" i="12"/>
  <c r="F9026" i="12"/>
  <c r="E9026" i="12"/>
  <c r="B9026" i="12"/>
  <c r="A9026" i="12"/>
  <c r="F9025" i="12"/>
  <c r="E9025" i="12"/>
  <c r="B9025" i="12"/>
  <c r="A9025" i="12"/>
  <c r="F9024" i="12"/>
  <c r="E9024" i="12"/>
  <c r="B9024" i="12"/>
  <c r="A9024" i="12"/>
  <c r="F9023" i="12"/>
  <c r="E9023" i="12"/>
  <c r="B9023" i="12"/>
  <c r="A9023" i="12"/>
  <c r="F9022" i="12"/>
  <c r="E9022" i="12"/>
  <c r="B9022" i="12"/>
  <c r="A9022" i="12"/>
  <c r="F9021" i="12"/>
  <c r="E9021" i="12"/>
  <c r="B9021" i="12"/>
  <c r="A9021" i="12"/>
  <c r="F9020" i="12"/>
  <c r="E9020" i="12"/>
  <c r="B9020" i="12"/>
  <c r="A9020" i="12"/>
  <c r="F9019" i="12"/>
  <c r="E9019" i="12"/>
  <c r="B9019" i="12"/>
  <c r="A9019" i="12"/>
  <c r="F9018" i="12"/>
  <c r="E9018" i="12"/>
  <c r="B9018" i="12"/>
  <c r="A9018" i="12"/>
  <c r="F9017" i="12"/>
  <c r="E9017" i="12"/>
  <c r="B9017" i="12"/>
  <c r="A9017" i="12"/>
  <c r="F9016" i="12"/>
  <c r="E9016" i="12"/>
  <c r="B9016" i="12"/>
  <c r="A9016" i="12"/>
  <c r="F9015" i="12"/>
  <c r="E9015" i="12"/>
  <c r="B9015" i="12"/>
  <c r="A9015" i="12"/>
  <c r="F9014" i="12"/>
  <c r="E9014" i="12"/>
  <c r="B9014" i="12"/>
  <c r="A9014" i="12"/>
  <c r="F9013" i="12"/>
  <c r="E9013" i="12"/>
  <c r="B9013" i="12"/>
  <c r="A9013" i="12"/>
  <c r="F9012" i="12"/>
  <c r="E9012" i="12"/>
  <c r="B9012" i="12"/>
  <c r="A9012" i="12"/>
  <c r="F9011" i="12"/>
  <c r="E9011" i="12"/>
  <c r="B9011" i="12"/>
  <c r="A9011" i="12"/>
  <c r="F9010" i="12"/>
  <c r="E9010" i="12"/>
  <c r="B9010" i="12"/>
  <c r="A9010" i="12"/>
  <c r="F9009" i="12"/>
  <c r="E9009" i="12"/>
  <c r="B9009" i="12"/>
  <c r="A9009" i="12"/>
  <c r="F9008" i="12"/>
  <c r="E9008" i="12"/>
  <c r="B9008" i="12"/>
  <c r="A9008" i="12"/>
  <c r="F9007" i="12"/>
  <c r="E9007" i="12"/>
  <c r="B9007" i="12"/>
  <c r="A9007" i="12"/>
  <c r="F9006" i="12"/>
  <c r="E9006" i="12"/>
  <c r="B9006" i="12"/>
  <c r="A9006" i="12"/>
  <c r="F9005" i="12"/>
  <c r="E9005" i="12"/>
  <c r="B9005" i="12"/>
  <c r="A9005" i="12"/>
  <c r="F9004" i="12"/>
  <c r="E9004" i="12"/>
  <c r="B9004" i="12"/>
  <c r="A9004" i="12"/>
  <c r="F9003" i="12"/>
  <c r="E9003" i="12"/>
  <c r="B9003" i="12"/>
  <c r="A9003" i="12"/>
  <c r="F9002" i="12"/>
  <c r="E9002" i="12"/>
  <c r="B9002" i="12"/>
  <c r="A9002" i="12"/>
  <c r="F9001" i="12"/>
  <c r="E9001" i="12"/>
  <c r="B9001" i="12"/>
  <c r="A9001" i="12"/>
  <c r="F9000" i="12"/>
  <c r="E9000" i="12"/>
  <c r="B9000" i="12"/>
  <c r="A9000" i="12"/>
  <c r="F8999" i="12"/>
  <c r="E8999" i="12"/>
  <c r="B8999" i="12"/>
  <c r="A8999" i="12"/>
  <c r="F8998" i="12"/>
  <c r="E8998" i="12"/>
  <c r="B8998" i="12"/>
  <c r="A8998" i="12"/>
  <c r="F8997" i="12"/>
  <c r="E8997" i="12"/>
  <c r="B8997" i="12"/>
  <c r="A8997" i="12"/>
  <c r="F8996" i="12"/>
  <c r="E8996" i="12"/>
  <c r="B8996" i="12"/>
  <c r="A8996" i="12"/>
  <c r="F8995" i="12"/>
  <c r="E8995" i="12"/>
  <c r="B8995" i="12"/>
  <c r="A8995" i="12"/>
  <c r="F8994" i="12"/>
  <c r="E8994" i="12"/>
  <c r="B8994" i="12"/>
  <c r="A8994" i="12"/>
  <c r="F8963" i="12"/>
  <c r="D8963" i="12"/>
  <c r="A8963" i="12"/>
  <c r="F8962" i="12"/>
  <c r="D8962" i="12"/>
  <c r="A8962" i="12"/>
  <c r="F8961" i="12"/>
  <c r="E8961" i="12"/>
  <c r="D8961" i="12"/>
  <c r="A8961" i="12"/>
  <c r="F8960" i="12"/>
  <c r="E8960" i="12"/>
  <c r="D8960" i="12"/>
  <c r="A8960" i="12"/>
  <c r="F8959" i="12"/>
  <c r="E8959" i="12"/>
  <c r="D8959" i="12"/>
  <c r="F8958" i="12"/>
  <c r="E8958" i="12"/>
  <c r="D8958" i="12"/>
  <c r="A8958" i="12"/>
  <c r="A8946" i="12"/>
  <c r="A8945" i="12"/>
  <c r="A8907" i="12"/>
  <c r="A8906" i="12"/>
  <c r="A8905" i="12"/>
  <c r="A8904" i="12"/>
  <c r="A8903" i="12"/>
  <c r="A8902" i="12"/>
  <c r="A8901" i="12"/>
  <c r="G8032" i="12"/>
  <c r="F8032" i="12"/>
  <c r="E8032" i="12"/>
  <c r="D8032" i="12"/>
  <c r="C8032" i="12"/>
  <c r="B8032" i="12"/>
  <c r="A8032" i="12"/>
  <c r="G8031" i="12"/>
  <c r="F8031" i="12"/>
  <c r="E8031" i="12"/>
  <c r="D8031" i="12"/>
  <c r="C8031" i="12"/>
  <c r="B8031" i="12"/>
  <c r="A8031" i="12"/>
  <c r="G8030" i="12"/>
  <c r="F8030" i="12"/>
  <c r="E8030" i="12"/>
  <c r="D8030" i="12"/>
  <c r="C8030" i="12"/>
  <c r="B8030" i="12"/>
  <c r="A8030" i="12"/>
  <c r="G8029" i="12"/>
  <c r="F8029" i="12"/>
  <c r="E8029" i="12"/>
  <c r="D8029" i="12"/>
  <c r="C8029" i="12"/>
  <c r="B8029" i="12"/>
  <c r="A8029" i="12"/>
  <c r="G8028" i="12"/>
  <c r="F8028" i="12"/>
  <c r="E8028" i="12"/>
  <c r="D8028" i="12"/>
  <c r="C8028" i="12"/>
  <c r="B8028" i="12"/>
  <c r="A8028" i="12"/>
  <c r="G8027" i="12"/>
  <c r="F8027" i="12"/>
  <c r="E8027" i="12"/>
  <c r="D8027" i="12"/>
  <c r="C8027" i="12"/>
  <c r="B8027" i="12"/>
  <c r="A8027" i="12"/>
  <c r="G8026" i="12"/>
  <c r="F8026" i="12"/>
  <c r="E8026" i="12"/>
  <c r="D8026" i="12"/>
  <c r="C8026" i="12"/>
  <c r="B8026" i="12"/>
  <c r="A8026" i="12"/>
  <c r="G8025" i="12"/>
  <c r="F8025" i="12"/>
  <c r="E8025" i="12"/>
  <c r="D8025" i="12"/>
  <c r="C8025" i="12"/>
  <c r="B8025" i="12"/>
  <c r="A8025" i="12"/>
  <c r="G8024" i="12"/>
  <c r="F8024" i="12"/>
  <c r="E8024" i="12"/>
  <c r="D8024" i="12"/>
  <c r="C8024" i="12"/>
  <c r="B8024" i="12"/>
  <c r="A8024" i="12"/>
  <c r="G8023" i="12"/>
  <c r="F8023" i="12"/>
  <c r="E8023" i="12"/>
  <c r="D8023" i="12"/>
  <c r="C8023" i="12"/>
  <c r="B8023" i="12"/>
  <c r="A8023" i="12"/>
  <c r="G8022" i="12"/>
  <c r="F8022" i="12"/>
  <c r="E8022" i="12"/>
  <c r="D8022" i="12"/>
  <c r="C8022" i="12"/>
  <c r="B8022" i="12"/>
  <c r="A8022" i="12"/>
  <c r="G8021" i="12"/>
  <c r="F8021" i="12"/>
  <c r="E8021" i="12"/>
  <c r="D8021" i="12"/>
  <c r="C8021" i="12"/>
  <c r="B8021" i="12"/>
  <c r="A8021" i="12"/>
  <c r="G8020" i="12"/>
  <c r="F8020" i="12"/>
  <c r="E8020" i="12"/>
  <c r="D8020" i="12"/>
  <c r="C8020" i="12"/>
  <c r="B8020" i="12"/>
  <c r="A8020" i="12"/>
  <c r="G8019" i="12"/>
  <c r="F8019" i="12"/>
  <c r="E8019" i="12"/>
  <c r="D8019" i="12"/>
  <c r="C8019" i="12"/>
  <c r="B8019" i="12"/>
  <c r="A8019" i="12"/>
  <c r="F8018" i="12"/>
  <c r="E8018" i="12"/>
  <c r="C8018" i="12"/>
  <c r="B8018" i="12"/>
  <c r="A8018" i="12"/>
  <c r="F8017" i="12"/>
  <c r="E8017" i="12"/>
  <c r="C8017" i="12"/>
  <c r="B8017" i="12"/>
  <c r="A8017" i="12"/>
  <c r="F8016" i="12"/>
  <c r="E8016" i="12"/>
  <c r="C8016" i="12"/>
  <c r="B8016" i="12"/>
  <c r="A8016" i="12"/>
  <c r="F8015" i="12"/>
  <c r="E8015" i="12"/>
  <c r="C8015" i="12"/>
  <c r="B8015" i="12"/>
  <c r="A8015" i="12"/>
  <c r="F8014" i="12"/>
  <c r="E8014" i="12"/>
  <c r="C8014" i="12"/>
  <c r="B8014" i="12"/>
  <c r="A8014" i="12"/>
  <c r="F8013" i="12"/>
  <c r="E8013" i="12"/>
  <c r="C8013" i="12"/>
  <c r="B8013" i="12"/>
  <c r="A8013" i="12"/>
  <c r="F8012" i="12"/>
  <c r="E8012" i="12"/>
  <c r="C8012" i="12"/>
  <c r="B8012" i="12"/>
  <c r="A8012" i="12"/>
  <c r="F8011" i="12"/>
  <c r="E8011" i="12"/>
  <c r="C8011" i="12"/>
  <c r="B8011" i="12"/>
  <c r="A8011" i="12"/>
  <c r="F8010" i="12"/>
  <c r="E8010" i="12"/>
  <c r="C8010" i="12"/>
  <c r="B8010" i="12"/>
  <c r="A8010" i="12"/>
  <c r="F8009" i="12"/>
  <c r="E8009" i="12"/>
  <c r="C8009" i="12"/>
  <c r="B8009" i="12"/>
  <c r="A8009" i="12"/>
  <c r="F8008" i="12"/>
  <c r="E8008" i="12"/>
  <c r="C8008" i="12"/>
  <c r="B8008" i="12"/>
  <c r="A8008" i="12"/>
  <c r="F8007" i="12"/>
  <c r="E8007" i="12"/>
  <c r="C8007" i="12"/>
  <c r="B8007" i="12"/>
  <c r="A8007" i="12"/>
  <c r="F8006" i="12"/>
  <c r="E8006" i="12"/>
  <c r="C8006" i="12"/>
  <c r="B8006" i="12"/>
  <c r="A8006" i="12"/>
  <c r="F8005" i="12"/>
  <c r="E8005" i="12"/>
  <c r="C8005" i="12"/>
  <c r="B8005" i="12"/>
  <c r="A8005" i="12"/>
  <c r="F8004" i="12"/>
  <c r="E8004" i="12"/>
  <c r="C8004" i="12"/>
  <c r="B8004" i="12"/>
  <c r="A8004" i="12"/>
  <c r="F8003" i="12"/>
  <c r="E8003" i="12"/>
  <c r="C8003" i="12"/>
  <c r="B8003" i="12"/>
  <c r="A8003" i="12"/>
  <c r="F8002" i="12"/>
  <c r="E8002" i="12"/>
  <c r="C8002" i="12"/>
  <c r="B8002" i="12"/>
  <c r="A8002" i="12"/>
  <c r="G8001" i="12"/>
  <c r="F8001" i="12"/>
  <c r="E8001" i="12"/>
  <c r="D8001" i="12"/>
  <c r="C8001" i="12"/>
  <c r="B8001" i="12"/>
  <c r="A8001" i="12"/>
  <c r="G8000" i="12"/>
  <c r="F8000" i="12"/>
  <c r="E8000" i="12"/>
  <c r="D8000" i="12"/>
  <c r="C8000" i="12"/>
  <c r="B8000" i="12"/>
  <c r="A8000" i="12"/>
  <c r="G7999" i="12"/>
  <c r="F7999" i="12"/>
  <c r="E7999" i="12"/>
  <c r="D7999" i="12"/>
  <c r="C7999" i="12"/>
  <c r="B7999" i="12"/>
  <c r="A7999" i="12"/>
  <c r="G7998" i="12"/>
  <c r="F7998" i="12"/>
  <c r="E7998" i="12"/>
  <c r="D7998" i="12"/>
  <c r="C7998" i="12"/>
  <c r="B7998" i="12"/>
  <c r="A7998" i="12"/>
  <c r="G7997" i="12"/>
  <c r="F7997" i="12"/>
  <c r="E7997" i="12"/>
  <c r="D7997" i="12"/>
  <c r="C7997" i="12"/>
  <c r="B7997" i="12"/>
  <c r="A7997" i="12"/>
  <c r="G7996" i="12"/>
  <c r="F7996" i="12"/>
  <c r="E7996" i="12"/>
  <c r="D7996" i="12"/>
  <c r="C7996" i="12"/>
  <c r="B7996" i="12"/>
  <c r="A7996" i="12"/>
  <c r="G7995" i="12"/>
  <c r="F7995" i="12"/>
  <c r="E7995" i="12"/>
  <c r="D7995" i="12"/>
  <c r="C7995" i="12"/>
  <c r="B7995" i="12"/>
  <c r="A7995" i="12"/>
  <c r="G7994" i="12"/>
  <c r="F7994" i="12"/>
  <c r="E7994" i="12"/>
  <c r="D7994" i="12"/>
  <c r="C7994" i="12"/>
  <c r="B7994" i="12"/>
  <c r="A7994" i="12"/>
  <c r="G7993" i="12"/>
  <c r="F7993" i="12"/>
  <c r="E7993" i="12"/>
  <c r="D7993" i="12"/>
  <c r="C7993" i="12"/>
  <c r="B7993" i="12"/>
  <c r="A7993" i="12"/>
  <c r="G7992" i="12"/>
  <c r="F7992" i="12"/>
  <c r="E7992" i="12"/>
  <c r="D7992" i="12"/>
  <c r="C7992" i="12"/>
  <c r="B7992" i="12"/>
  <c r="A7992" i="12"/>
  <c r="G7991" i="12"/>
  <c r="F7991" i="12"/>
  <c r="E7991" i="12"/>
  <c r="D7991" i="12"/>
  <c r="C7991" i="12"/>
  <c r="B7991" i="12"/>
  <c r="A7991" i="12"/>
  <c r="G7990" i="12"/>
  <c r="F7990" i="12"/>
  <c r="E7990" i="12"/>
  <c r="D7990" i="12"/>
  <c r="C7990" i="12"/>
  <c r="B7990" i="12"/>
  <c r="A7990" i="12"/>
  <c r="G7989" i="12"/>
  <c r="F7989" i="12"/>
  <c r="E7989" i="12"/>
  <c r="D7989" i="12"/>
  <c r="C7989" i="12"/>
  <c r="B7989" i="12"/>
  <c r="A7989" i="12"/>
  <c r="G7988" i="12"/>
  <c r="F7988" i="12"/>
  <c r="E7988" i="12"/>
  <c r="D7988" i="12"/>
  <c r="C7988" i="12"/>
  <c r="B7988" i="12"/>
  <c r="A7988" i="12"/>
  <c r="G7987" i="12"/>
  <c r="F7987" i="12"/>
  <c r="E7987" i="12"/>
  <c r="D7987" i="12"/>
  <c r="C7987" i="12"/>
  <c r="B7987" i="12"/>
  <c r="A7987" i="12"/>
  <c r="F7986" i="12"/>
  <c r="E7986" i="12"/>
  <c r="C7986" i="12"/>
  <c r="B7986" i="12"/>
  <c r="A7986" i="12"/>
  <c r="F7985" i="12"/>
  <c r="E7985" i="12"/>
  <c r="C7985" i="12"/>
  <c r="B7985" i="12"/>
  <c r="A7985" i="12"/>
  <c r="F7984" i="12"/>
  <c r="E7984" i="12"/>
  <c r="C7984" i="12"/>
  <c r="B7984" i="12"/>
  <c r="A7984" i="12"/>
  <c r="F7983" i="12"/>
  <c r="E7983" i="12"/>
  <c r="C7983" i="12"/>
  <c r="B7983" i="12"/>
  <c r="A7983" i="12"/>
  <c r="F7982" i="12"/>
  <c r="E7982" i="12"/>
  <c r="C7982" i="12"/>
  <c r="B7982" i="12"/>
  <c r="A7982" i="12"/>
  <c r="F7981" i="12"/>
  <c r="E7981" i="12"/>
  <c r="C7981" i="12"/>
  <c r="B7981" i="12"/>
  <c r="A7981" i="12"/>
  <c r="F7980" i="12"/>
  <c r="E7980" i="12"/>
  <c r="C7980" i="12"/>
  <c r="B7980" i="12"/>
  <c r="A7980" i="12"/>
  <c r="F7979" i="12"/>
  <c r="E7979" i="12"/>
  <c r="C7979" i="12"/>
  <c r="B7979" i="12"/>
  <c r="A7979" i="12"/>
  <c r="F7978" i="12"/>
  <c r="E7978" i="12"/>
  <c r="C7978" i="12"/>
  <c r="B7978" i="12"/>
  <c r="A7978" i="12"/>
  <c r="F7977" i="12"/>
  <c r="E7977" i="12"/>
  <c r="C7977" i="12"/>
  <c r="B7977" i="12"/>
  <c r="A7977" i="12"/>
  <c r="F7976" i="12"/>
  <c r="E7976" i="12"/>
  <c r="C7976" i="12"/>
  <c r="B7976" i="12"/>
  <c r="A7976" i="12"/>
  <c r="F7975" i="12"/>
  <c r="E7975" i="12"/>
  <c r="C7975" i="12"/>
  <c r="B7975" i="12"/>
  <c r="A7975" i="12"/>
  <c r="F7974" i="12"/>
  <c r="E7974" i="12"/>
  <c r="C7974" i="12"/>
  <c r="B7974" i="12"/>
  <c r="A7974" i="12"/>
  <c r="F7973" i="12"/>
  <c r="E7973" i="12"/>
  <c r="C7973" i="12"/>
  <c r="B7973" i="12"/>
  <c r="A7973" i="12"/>
  <c r="F7972" i="12"/>
  <c r="E7972" i="12"/>
  <c r="C7972" i="12"/>
  <c r="B7972" i="12"/>
  <c r="A7972" i="12"/>
  <c r="F7971" i="12"/>
  <c r="E7971" i="12"/>
  <c r="C7971" i="12"/>
  <c r="B7971" i="12"/>
  <c r="A7971" i="12"/>
  <c r="F7970" i="12"/>
  <c r="E7970" i="12"/>
  <c r="B7970" i="12"/>
  <c r="A7970" i="12"/>
  <c r="F7969" i="12"/>
  <c r="E7969" i="12"/>
  <c r="B7969" i="12"/>
  <c r="A7969" i="12"/>
  <c r="F7968" i="12"/>
  <c r="E7968" i="12"/>
  <c r="B7968" i="12"/>
  <c r="A7968" i="12"/>
  <c r="F7967" i="12"/>
  <c r="E7967" i="12"/>
  <c r="B7967" i="12"/>
  <c r="A7967" i="12"/>
  <c r="F7966" i="12"/>
  <c r="E7966" i="12"/>
  <c r="B7966" i="12"/>
  <c r="A7966" i="12"/>
  <c r="F7965" i="12"/>
  <c r="E7965" i="12"/>
  <c r="B7965" i="12"/>
  <c r="A7965" i="12"/>
  <c r="F7964" i="12"/>
  <c r="E7964" i="12"/>
  <c r="B7964" i="12"/>
  <c r="A7964" i="12"/>
  <c r="F7963" i="12"/>
  <c r="E7963" i="12"/>
  <c r="B7963" i="12"/>
  <c r="A7963" i="12"/>
  <c r="F7962" i="12"/>
  <c r="E7962" i="12"/>
  <c r="B7962" i="12"/>
  <c r="A7962" i="12"/>
  <c r="F7961" i="12"/>
  <c r="E7961" i="12"/>
  <c r="B7961" i="12"/>
  <c r="A7961" i="12"/>
  <c r="F7960" i="12"/>
  <c r="E7960" i="12"/>
  <c r="B7960" i="12"/>
  <c r="A7960" i="12"/>
  <c r="F7959" i="12"/>
  <c r="E7959" i="12"/>
  <c r="B7959" i="12"/>
  <c r="A7959" i="12"/>
  <c r="F7958" i="12"/>
  <c r="E7958" i="12"/>
  <c r="B7958" i="12"/>
  <c r="A7958" i="12"/>
  <c r="F7957" i="12"/>
  <c r="E7957" i="12"/>
  <c r="B7957" i="12"/>
  <c r="A7957" i="12"/>
  <c r="F7956" i="12"/>
  <c r="E7956" i="12"/>
  <c r="B7956" i="12"/>
  <c r="A7956" i="12"/>
  <c r="F7955" i="12"/>
  <c r="E7955" i="12"/>
  <c r="B7955" i="12"/>
  <c r="A7955" i="12"/>
  <c r="F7954" i="12"/>
  <c r="E7954" i="12"/>
  <c r="B7954" i="12"/>
  <c r="A7954" i="12"/>
  <c r="F7953" i="12"/>
  <c r="E7953" i="12"/>
  <c r="B7953" i="12"/>
  <c r="A7953" i="12"/>
  <c r="F7952" i="12"/>
  <c r="E7952" i="12"/>
  <c r="B7952" i="12"/>
  <c r="A7952" i="12"/>
  <c r="F7951" i="12"/>
  <c r="E7951" i="12"/>
  <c r="B7951" i="12"/>
  <c r="A7951" i="12"/>
  <c r="F7950" i="12"/>
  <c r="E7950" i="12"/>
  <c r="B7950" i="12"/>
  <c r="A7950" i="12"/>
  <c r="F7949" i="12"/>
  <c r="E7949" i="12"/>
  <c r="B7949" i="12"/>
  <c r="A7949" i="12"/>
  <c r="F7948" i="12"/>
  <c r="E7948" i="12"/>
  <c r="B7948" i="12"/>
  <c r="A7948" i="12"/>
  <c r="F7947" i="12"/>
  <c r="E7947" i="12"/>
  <c r="B7947" i="12"/>
  <c r="A7947" i="12"/>
  <c r="F7946" i="12"/>
  <c r="E7946" i="12"/>
  <c r="B7946" i="12"/>
  <c r="A7946" i="12"/>
  <c r="F7945" i="12"/>
  <c r="E7945" i="12"/>
  <c r="B7945" i="12"/>
  <c r="A7945" i="12"/>
  <c r="F7944" i="12"/>
  <c r="E7944" i="12"/>
  <c r="B7944" i="12"/>
  <c r="A7944" i="12"/>
  <c r="F7943" i="12"/>
  <c r="E7943" i="12"/>
  <c r="B7943" i="12"/>
  <c r="A7943" i="12"/>
  <c r="F7942" i="12"/>
  <c r="E7942" i="12"/>
  <c r="B7942" i="12"/>
  <c r="A7942" i="12"/>
  <c r="F7941" i="12"/>
  <c r="E7941" i="12"/>
  <c r="B7941" i="12"/>
  <c r="A7941" i="12"/>
  <c r="F7940" i="12"/>
  <c r="E7940" i="12"/>
  <c r="B7940" i="12"/>
  <c r="A7940" i="12"/>
  <c r="F7939" i="12"/>
  <c r="E7939" i="12"/>
  <c r="B7939" i="12"/>
  <c r="A7939" i="12"/>
  <c r="F7938" i="12"/>
  <c r="E7938" i="12"/>
  <c r="B7938" i="12"/>
  <c r="A7938" i="12"/>
  <c r="F7937" i="12"/>
  <c r="E7937" i="12"/>
  <c r="B7937" i="12"/>
  <c r="A7937" i="12"/>
  <c r="F7936" i="12"/>
  <c r="E7936" i="12"/>
  <c r="B7936" i="12"/>
  <c r="A7936" i="12"/>
  <c r="F7935" i="12"/>
  <c r="E7935" i="12"/>
  <c r="B7935" i="12"/>
  <c r="A7935" i="12"/>
  <c r="F7934" i="12"/>
  <c r="E7934" i="12"/>
  <c r="B7934" i="12"/>
  <c r="A7934" i="12"/>
  <c r="F7933" i="12"/>
  <c r="E7933" i="12"/>
  <c r="B7933" i="12"/>
  <c r="A7933" i="12"/>
  <c r="F7932" i="12"/>
  <c r="E7932" i="12"/>
  <c r="B7932" i="12"/>
  <c r="A7932" i="12"/>
  <c r="F7931" i="12"/>
  <c r="E7931" i="12"/>
  <c r="B7931" i="12"/>
  <c r="A7931" i="12"/>
  <c r="F7930" i="12"/>
  <c r="E7930" i="12"/>
  <c r="B7930" i="12"/>
  <c r="A7930" i="12"/>
  <c r="F7929" i="12"/>
  <c r="E7929" i="12"/>
  <c r="B7929" i="12"/>
  <c r="A7929" i="12"/>
  <c r="F7928" i="12"/>
  <c r="E7928" i="12"/>
  <c r="B7928" i="12"/>
  <c r="A7928" i="12"/>
  <c r="F7927" i="12"/>
  <c r="E7927" i="12"/>
  <c r="B7927" i="12"/>
  <c r="A7927" i="12"/>
  <c r="F7926" i="12"/>
  <c r="E7926" i="12"/>
  <c r="B7926" i="12"/>
  <c r="A7926" i="12"/>
  <c r="F7925" i="12"/>
  <c r="E7925" i="12"/>
  <c r="B7925" i="12"/>
  <c r="A7925" i="12"/>
  <c r="F7924" i="12"/>
  <c r="E7924" i="12"/>
  <c r="B7924" i="12"/>
  <c r="A7924" i="12"/>
  <c r="F7923" i="12"/>
  <c r="E7923" i="12"/>
  <c r="B7923" i="12"/>
  <c r="A7923" i="12"/>
  <c r="F7922" i="12"/>
  <c r="E7922" i="12"/>
  <c r="B7922" i="12"/>
  <c r="A7922" i="12"/>
  <c r="F7921" i="12"/>
  <c r="E7921" i="12"/>
  <c r="B7921" i="12"/>
  <c r="A7921" i="12"/>
  <c r="F7920" i="12"/>
  <c r="E7920" i="12"/>
  <c r="B7920" i="12"/>
  <c r="A7920" i="12"/>
  <c r="F7919" i="12"/>
  <c r="E7919" i="12"/>
  <c r="B7919" i="12"/>
  <c r="A7919" i="12"/>
  <c r="F7918" i="12"/>
  <c r="E7918" i="12"/>
  <c r="B7918" i="12"/>
  <c r="A7918" i="12"/>
  <c r="F7917" i="12"/>
  <c r="E7917" i="12"/>
  <c r="B7917" i="12"/>
  <c r="A7917" i="12"/>
  <c r="F7916" i="12"/>
  <c r="E7916" i="12"/>
  <c r="B7916" i="12"/>
  <c r="A7916" i="12"/>
  <c r="F7915" i="12"/>
  <c r="E7915" i="12"/>
  <c r="B7915" i="12"/>
  <c r="A7915" i="12"/>
  <c r="F7914" i="12"/>
  <c r="E7914" i="12"/>
  <c r="B7914" i="12"/>
  <c r="A7914" i="12"/>
  <c r="F7913" i="12"/>
  <c r="E7913" i="12"/>
  <c r="B7913" i="12"/>
  <c r="A7913" i="12"/>
  <c r="F7912" i="12"/>
  <c r="E7912" i="12"/>
  <c r="B7912" i="12"/>
  <c r="A7912" i="12"/>
  <c r="F7911" i="12"/>
  <c r="E7911" i="12"/>
  <c r="B7911" i="12"/>
  <c r="A7911" i="12"/>
  <c r="F7910" i="12"/>
  <c r="E7910" i="12"/>
  <c r="B7910" i="12"/>
  <c r="A7910" i="12"/>
  <c r="F7909" i="12"/>
  <c r="E7909" i="12"/>
  <c r="B7909" i="12"/>
  <c r="A7909" i="12"/>
  <c r="F7908" i="12"/>
  <c r="E7908" i="12"/>
  <c r="B7908" i="12"/>
  <c r="A7908" i="12"/>
  <c r="F7907" i="12"/>
  <c r="E7907" i="12"/>
  <c r="B7907" i="12"/>
  <c r="A7907" i="12"/>
  <c r="F7906" i="12"/>
  <c r="E7906" i="12"/>
  <c r="B7906" i="12"/>
  <c r="A7906" i="12"/>
  <c r="F7905" i="12"/>
  <c r="E7905" i="12"/>
  <c r="B7905" i="12"/>
  <c r="A7905" i="12"/>
  <c r="F7904" i="12"/>
  <c r="E7904" i="12"/>
  <c r="B7904" i="12"/>
  <c r="A7904" i="12"/>
  <c r="F7903" i="12"/>
  <c r="E7903" i="12"/>
  <c r="B7903" i="12"/>
  <c r="A7903" i="12"/>
  <c r="F7902" i="12"/>
  <c r="E7902" i="12"/>
  <c r="B7902" i="12"/>
  <c r="A7902" i="12"/>
  <c r="F7901" i="12"/>
  <c r="E7901" i="12"/>
  <c r="B7901" i="12"/>
  <c r="A7901" i="12"/>
  <c r="F7900" i="12"/>
  <c r="E7900" i="12"/>
  <c r="B7900" i="12"/>
  <c r="A7900" i="12"/>
  <c r="F7899" i="12"/>
  <c r="E7899" i="12"/>
  <c r="B7899" i="12"/>
  <c r="A7899" i="12"/>
  <c r="F7898" i="12"/>
  <c r="E7898" i="12"/>
  <c r="B7898" i="12"/>
  <c r="A7898" i="12"/>
  <c r="F7897" i="12"/>
  <c r="E7897" i="12"/>
  <c r="B7897" i="12"/>
  <c r="A7897" i="12"/>
  <c r="F7896" i="12"/>
  <c r="E7896" i="12"/>
  <c r="B7896" i="12"/>
  <c r="A7896" i="12"/>
  <c r="F7895" i="12"/>
  <c r="E7895" i="12"/>
  <c r="B7895" i="12"/>
  <c r="A7895" i="12"/>
  <c r="F7894" i="12"/>
  <c r="E7894" i="12"/>
  <c r="B7894" i="12"/>
  <c r="A7894" i="12"/>
  <c r="F7893" i="12"/>
  <c r="E7893" i="12"/>
  <c r="B7893" i="12"/>
  <c r="A7893" i="12"/>
  <c r="F7892" i="12"/>
  <c r="E7892" i="12"/>
  <c r="B7892" i="12"/>
  <c r="A7892" i="12"/>
  <c r="F7891" i="12"/>
  <c r="E7891" i="12"/>
  <c r="B7891" i="12"/>
  <c r="A7891" i="12"/>
  <c r="F7890" i="12"/>
  <c r="E7890" i="12"/>
  <c r="B7890" i="12"/>
  <c r="A7890" i="12"/>
  <c r="F7889" i="12"/>
  <c r="E7889" i="12"/>
  <c r="B7889" i="12"/>
  <c r="A7889" i="12"/>
  <c r="F7888" i="12"/>
  <c r="E7888" i="12"/>
  <c r="B7888" i="12"/>
  <c r="A7888" i="12"/>
  <c r="F7887" i="12"/>
  <c r="E7887" i="12"/>
  <c r="B7887" i="12"/>
  <c r="A7887" i="12"/>
  <c r="F7886" i="12"/>
  <c r="E7886" i="12"/>
  <c r="B7886" i="12"/>
  <c r="A7886" i="12"/>
  <c r="F7885" i="12"/>
  <c r="E7885" i="12"/>
  <c r="B7885" i="12"/>
  <c r="A7885" i="12"/>
  <c r="F7884" i="12"/>
  <c r="E7884" i="12"/>
  <c r="B7884" i="12"/>
  <c r="A7884" i="12"/>
  <c r="F7883" i="12"/>
  <c r="E7883" i="12"/>
  <c r="B7883" i="12"/>
  <c r="A7883" i="12"/>
  <c r="F7882" i="12"/>
  <c r="E7882" i="12"/>
  <c r="B7882" i="12"/>
  <c r="A7882" i="12"/>
  <c r="F7881" i="12"/>
  <c r="E7881" i="12"/>
  <c r="B7881" i="12"/>
  <c r="A7881" i="12"/>
  <c r="F7880" i="12"/>
  <c r="E7880" i="12"/>
  <c r="B7880" i="12"/>
  <c r="A7880" i="12"/>
  <c r="F7879" i="12"/>
  <c r="E7879" i="12"/>
  <c r="B7879" i="12"/>
  <c r="A7879" i="12"/>
  <c r="F7878" i="12"/>
  <c r="E7878" i="12"/>
  <c r="B7878" i="12"/>
  <c r="A7878" i="12"/>
  <c r="F7877" i="12"/>
  <c r="E7877" i="12"/>
  <c r="B7877" i="12"/>
  <c r="A7877" i="12"/>
  <c r="F7876" i="12"/>
  <c r="E7876" i="12"/>
  <c r="B7876" i="12"/>
  <c r="A7876" i="12"/>
  <c r="F7875" i="12"/>
  <c r="E7875" i="12"/>
  <c r="B7875" i="12"/>
  <c r="A7875" i="12"/>
  <c r="F7874" i="12"/>
  <c r="E7874" i="12"/>
  <c r="B7874" i="12"/>
  <c r="A7874" i="12"/>
  <c r="F7873" i="12"/>
  <c r="E7873" i="12"/>
  <c r="B7873" i="12"/>
  <c r="A7873" i="12"/>
  <c r="F7872" i="12"/>
  <c r="E7872" i="12"/>
  <c r="B7872" i="12"/>
  <c r="A7872" i="12"/>
  <c r="F7871" i="12"/>
  <c r="E7871" i="12"/>
  <c r="B7871" i="12"/>
  <c r="A7871" i="12"/>
  <c r="F7870" i="12"/>
  <c r="E7870" i="12"/>
  <c r="B7870" i="12"/>
  <c r="A7870" i="12"/>
  <c r="F7839" i="12"/>
  <c r="D7839" i="12"/>
  <c r="A7839" i="12"/>
  <c r="F7838" i="12"/>
  <c r="D7838" i="12"/>
  <c r="A7838" i="12"/>
  <c r="F7837" i="12"/>
  <c r="E7837" i="12"/>
  <c r="D7837" i="12"/>
  <c r="A7837" i="12"/>
  <c r="F7836" i="12"/>
  <c r="E7836" i="12"/>
  <c r="D7836" i="12"/>
  <c r="A7836" i="12"/>
  <c r="F7835" i="12"/>
  <c r="E7835" i="12"/>
  <c r="D7835" i="12"/>
  <c r="F7834" i="12"/>
  <c r="E7834" i="12"/>
  <c r="D7834" i="12"/>
  <c r="A7834" i="12"/>
  <c r="A7822" i="12"/>
  <c r="A7821" i="12"/>
  <c r="A7783" i="12"/>
  <c r="A7782" i="12"/>
  <c r="A7781" i="12"/>
  <c r="A7780" i="12"/>
  <c r="A7779" i="12"/>
  <c r="A7778" i="12"/>
  <c r="A7777" i="12"/>
  <c r="G6908" i="12"/>
  <c r="F6908" i="12"/>
  <c r="E6908" i="12"/>
  <c r="D6908" i="12"/>
  <c r="C6908" i="12"/>
  <c r="B6908" i="12"/>
  <c r="A6908" i="12"/>
  <c r="G6907" i="12"/>
  <c r="F6907" i="12"/>
  <c r="E6907" i="12"/>
  <c r="D6907" i="12"/>
  <c r="C6907" i="12"/>
  <c r="B6907" i="12"/>
  <c r="A6907" i="12"/>
  <c r="G6906" i="12"/>
  <c r="F6906" i="12"/>
  <c r="E6906" i="12"/>
  <c r="D6906" i="12"/>
  <c r="C6906" i="12"/>
  <c r="B6906" i="12"/>
  <c r="A6906" i="12"/>
  <c r="G6905" i="12"/>
  <c r="F6905" i="12"/>
  <c r="E6905" i="12"/>
  <c r="D6905" i="12"/>
  <c r="C6905" i="12"/>
  <c r="B6905" i="12"/>
  <c r="A6905" i="12"/>
  <c r="G6904" i="12"/>
  <c r="F6904" i="12"/>
  <c r="E6904" i="12"/>
  <c r="D6904" i="12"/>
  <c r="C6904" i="12"/>
  <c r="B6904" i="12"/>
  <c r="A6904" i="12"/>
  <c r="G6903" i="12"/>
  <c r="F6903" i="12"/>
  <c r="E6903" i="12"/>
  <c r="D6903" i="12"/>
  <c r="C6903" i="12"/>
  <c r="B6903" i="12"/>
  <c r="A6903" i="12"/>
  <c r="G6902" i="12"/>
  <c r="F6902" i="12"/>
  <c r="E6902" i="12"/>
  <c r="D6902" i="12"/>
  <c r="C6902" i="12"/>
  <c r="B6902" i="12"/>
  <c r="A6902" i="12"/>
  <c r="G6901" i="12"/>
  <c r="F6901" i="12"/>
  <c r="E6901" i="12"/>
  <c r="D6901" i="12"/>
  <c r="C6901" i="12"/>
  <c r="B6901" i="12"/>
  <c r="A6901" i="12"/>
  <c r="G6900" i="12"/>
  <c r="F6900" i="12"/>
  <c r="E6900" i="12"/>
  <c r="D6900" i="12"/>
  <c r="C6900" i="12"/>
  <c r="B6900" i="12"/>
  <c r="A6900" i="12"/>
  <c r="G6899" i="12"/>
  <c r="F6899" i="12"/>
  <c r="E6899" i="12"/>
  <c r="D6899" i="12"/>
  <c r="C6899" i="12"/>
  <c r="B6899" i="12"/>
  <c r="A6899" i="12"/>
  <c r="G6898" i="12"/>
  <c r="F6898" i="12"/>
  <c r="E6898" i="12"/>
  <c r="D6898" i="12"/>
  <c r="C6898" i="12"/>
  <c r="B6898" i="12"/>
  <c r="A6898" i="12"/>
  <c r="G6897" i="12"/>
  <c r="F6897" i="12"/>
  <c r="E6897" i="12"/>
  <c r="D6897" i="12"/>
  <c r="C6897" i="12"/>
  <c r="B6897" i="12"/>
  <c r="A6897" i="12"/>
  <c r="G6896" i="12"/>
  <c r="F6896" i="12"/>
  <c r="E6896" i="12"/>
  <c r="D6896" i="12"/>
  <c r="C6896" i="12"/>
  <c r="B6896" i="12"/>
  <c r="A6896" i="12"/>
  <c r="G6895" i="12"/>
  <c r="F6895" i="12"/>
  <c r="E6895" i="12"/>
  <c r="D6895" i="12"/>
  <c r="C6895" i="12"/>
  <c r="B6895" i="12"/>
  <c r="A6895" i="12"/>
  <c r="F6894" i="12"/>
  <c r="E6894" i="12"/>
  <c r="C6894" i="12"/>
  <c r="B6894" i="12"/>
  <c r="A6894" i="12"/>
  <c r="F6893" i="12"/>
  <c r="E6893" i="12"/>
  <c r="C6893" i="12"/>
  <c r="B6893" i="12"/>
  <c r="A6893" i="12"/>
  <c r="F6892" i="12"/>
  <c r="E6892" i="12"/>
  <c r="C6892" i="12"/>
  <c r="B6892" i="12"/>
  <c r="A6892" i="12"/>
  <c r="F6891" i="12"/>
  <c r="E6891" i="12"/>
  <c r="C6891" i="12"/>
  <c r="B6891" i="12"/>
  <c r="A6891" i="12"/>
  <c r="F6890" i="12"/>
  <c r="E6890" i="12"/>
  <c r="C6890" i="12"/>
  <c r="B6890" i="12"/>
  <c r="A6890" i="12"/>
  <c r="F6889" i="12"/>
  <c r="E6889" i="12"/>
  <c r="C6889" i="12"/>
  <c r="B6889" i="12"/>
  <c r="A6889" i="12"/>
  <c r="F6888" i="12"/>
  <c r="E6888" i="12"/>
  <c r="C6888" i="12"/>
  <c r="B6888" i="12"/>
  <c r="A6888" i="12"/>
  <c r="F6887" i="12"/>
  <c r="E6887" i="12"/>
  <c r="C6887" i="12"/>
  <c r="B6887" i="12"/>
  <c r="A6887" i="12"/>
  <c r="F6886" i="12"/>
  <c r="E6886" i="12"/>
  <c r="C6886" i="12"/>
  <c r="B6886" i="12"/>
  <c r="A6886" i="12"/>
  <c r="F6885" i="12"/>
  <c r="E6885" i="12"/>
  <c r="C6885" i="12"/>
  <c r="B6885" i="12"/>
  <c r="A6885" i="12"/>
  <c r="F6884" i="12"/>
  <c r="E6884" i="12"/>
  <c r="C6884" i="12"/>
  <c r="B6884" i="12"/>
  <c r="A6884" i="12"/>
  <c r="F6883" i="12"/>
  <c r="E6883" i="12"/>
  <c r="C6883" i="12"/>
  <c r="B6883" i="12"/>
  <c r="A6883" i="12"/>
  <c r="F6882" i="12"/>
  <c r="E6882" i="12"/>
  <c r="C6882" i="12"/>
  <c r="B6882" i="12"/>
  <c r="A6882" i="12"/>
  <c r="F6881" i="12"/>
  <c r="E6881" i="12"/>
  <c r="C6881" i="12"/>
  <c r="B6881" i="12"/>
  <c r="A6881" i="12"/>
  <c r="F6880" i="12"/>
  <c r="E6880" i="12"/>
  <c r="C6880" i="12"/>
  <c r="B6880" i="12"/>
  <c r="A6880" i="12"/>
  <c r="F6879" i="12"/>
  <c r="E6879" i="12"/>
  <c r="C6879" i="12"/>
  <c r="B6879" i="12"/>
  <c r="A6879" i="12"/>
  <c r="F6878" i="12"/>
  <c r="E6878" i="12"/>
  <c r="C6878" i="12"/>
  <c r="B6878" i="12"/>
  <c r="A6878" i="12"/>
  <c r="G6877" i="12"/>
  <c r="F6877" i="12"/>
  <c r="E6877" i="12"/>
  <c r="D6877" i="12"/>
  <c r="C6877" i="12"/>
  <c r="B6877" i="12"/>
  <c r="A6877" i="12"/>
  <c r="G6876" i="12"/>
  <c r="F6876" i="12"/>
  <c r="E6876" i="12"/>
  <c r="D6876" i="12"/>
  <c r="C6876" i="12"/>
  <c r="B6876" i="12"/>
  <c r="A6876" i="12"/>
  <c r="G6875" i="12"/>
  <c r="F6875" i="12"/>
  <c r="E6875" i="12"/>
  <c r="D6875" i="12"/>
  <c r="C6875" i="12"/>
  <c r="B6875" i="12"/>
  <c r="A6875" i="12"/>
  <c r="G6874" i="12"/>
  <c r="F6874" i="12"/>
  <c r="E6874" i="12"/>
  <c r="D6874" i="12"/>
  <c r="C6874" i="12"/>
  <c r="B6874" i="12"/>
  <c r="A6874" i="12"/>
  <c r="G6873" i="12"/>
  <c r="F6873" i="12"/>
  <c r="E6873" i="12"/>
  <c r="D6873" i="12"/>
  <c r="C6873" i="12"/>
  <c r="B6873" i="12"/>
  <c r="A6873" i="12"/>
  <c r="G6872" i="12"/>
  <c r="F6872" i="12"/>
  <c r="E6872" i="12"/>
  <c r="D6872" i="12"/>
  <c r="C6872" i="12"/>
  <c r="B6872" i="12"/>
  <c r="A6872" i="12"/>
  <c r="G6871" i="12"/>
  <c r="F6871" i="12"/>
  <c r="E6871" i="12"/>
  <c r="D6871" i="12"/>
  <c r="C6871" i="12"/>
  <c r="B6871" i="12"/>
  <c r="A6871" i="12"/>
  <c r="G6870" i="12"/>
  <c r="F6870" i="12"/>
  <c r="E6870" i="12"/>
  <c r="D6870" i="12"/>
  <c r="C6870" i="12"/>
  <c r="B6870" i="12"/>
  <c r="A6870" i="12"/>
  <c r="G6869" i="12"/>
  <c r="F6869" i="12"/>
  <c r="E6869" i="12"/>
  <c r="D6869" i="12"/>
  <c r="C6869" i="12"/>
  <c r="B6869" i="12"/>
  <c r="A6869" i="12"/>
  <c r="G6868" i="12"/>
  <c r="F6868" i="12"/>
  <c r="E6868" i="12"/>
  <c r="D6868" i="12"/>
  <c r="C6868" i="12"/>
  <c r="B6868" i="12"/>
  <c r="A6868" i="12"/>
  <c r="G6867" i="12"/>
  <c r="F6867" i="12"/>
  <c r="E6867" i="12"/>
  <c r="D6867" i="12"/>
  <c r="C6867" i="12"/>
  <c r="B6867" i="12"/>
  <c r="A6867" i="12"/>
  <c r="G6866" i="12"/>
  <c r="F6866" i="12"/>
  <c r="E6866" i="12"/>
  <c r="D6866" i="12"/>
  <c r="C6866" i="12"/>
  <c r="B6866" i="12"/>
  <c r="A6866" i="12"/>
  <c r="G6865" i="12"/>
  <c r="F6865" i="12"/>
  <c r="E6865" i="12"/>
  <c r="D6865" i="12"/>
  <c r="C6865" i="12"/>
  <c r="B6865" i="12"/>
  <c r="A6865" i="12"/>
  <c r="G6864" i="12"/>
  <c r="F6864" i="12"/>
  <c r="E6864" i="12"/>
  <c r="D6864" i="12"/>
  <c r="C6864" i="12"/>
  <c r="B6864" i="12"/>
  <c r="A6864" i="12"/>
  <c r="G6863" i="12"/>
  <c r="F6863" i="12"/>
  <c r="E6863" i="12"/>
  <c r="D6863" i="12"/>
  <c r="C6863" i="12"/>
  <c r="B6863" i="12"/>
  <c r="A6863" i="12"/>
  <c r="F6862" i="12"/>
  <c r="E6862" i="12"/>
  <c r="C6862" i="12"/>
  <c r="B6862" i="12"/>
  <c r="A6862" i="12"/>
  <c r="F6861" i="12"/>
  <c r="E6861" i="12"/>
  <c r="C6861" i="12"/>
  <c r="B6861" i="12"/>
  <c r="A6861" i="12"/>
  <c r="F6860" i="12"/>
  <c r="E6860" i="12"/>
  <c r="C6860" i="12"/>
  <c r="B6860" i="12"/>
  <c r="A6860" i="12"/>
  <c r="F6859" i="12"/>
  <c r="E6859" i="12"/>
  <c r="C6859" i="12"/>
  <c r="B6859" i="12"/>
  <c r="A6859" i="12"/>
  <c r="F6858" i="12"/>
  <c r="E6858" i="12"/>
  <c r="C6858" i="12"/>
  <c r="B6858" i="12"/>
  <c r="A6858" i="12"/>
  <c r="F6857" i="12"/>
  <c r="E6857" i="12"/>
  <c r="C6857" i="12"/>
  <c r="B6857" i="12"/>
  <c r="A6857" i="12"/>
  <c r="F6856" i="12"/>
  <c r="E6856" i="12"/>
  <c r="C6856" i="12"/>
  <c r="B6856" i="12"/>
  <c r="A6856" i="12"/>
  <c r="F6855" i="12"/>
  <c r="E6855" i="12"/>
  <c r="C6855" i="12"/>
  <c r="B6855" i="12"/>
  <c r="A6855" i="12"/>
  <c r="F6854" i="12"/>
  <c r="E6854" i="12"/>
  <c r="C6854" i="12"/>
  <c r="B6854" i="12"/>
  <c r="A6854" i="12"/>
  <c r="F6853" i="12"/>
  <c r="E6853" i="12"/>
  <c r="C6853" i="12"/>
  <c r="B6853" i="12"/>
  <c r="A6853" i="12"/>
  <c r="F6852" i="12"/>
  <c r="E6852" i="12"/>
  <c r="C6852" i="12"/>
  <c r="B6852" i="12"/>
  <c r="A6852" i="12"/>
  <c r="F6851" i="12"/>
  <c r="E6851" i="12"/>
  <c r="C6851" i="12"/>
  <c r="B6851" i="12"/>
  <c r="A6851" i="12"/>
  <c r="F6850" i="12"/>
  <c r="E6850" i="12"/>
  <c r="C6850" i="12"/>
  <c r="B6850" i="12"/>
  <c r="A6850" i="12"/>
  <c r="F6849" i="12"/>
  <c r="E6849" i="12"/>
  <c r="C6849" i="12"/>
  <c r="B6849" i="12"/>
  <c r="A6849" i="12"/>
  <c r="F6848" i="12"/>
  <c r="E6848" i="12"/>
  <c r="C6848" i="12"/>
  <c r="B6848" i="12"/>
  <c r="A6848" i="12"/>
  <c r="F6847" i="12"/>
  <c r="E6847" i="12"/>
  <c r="C6847" i="12"/>
  <c r="B6847" i="12"/>
  <c r="A6847" i="12"/>
  <c r="F6846" i="12"/>
  <c r="E6846" i="12"/>
  <c r="B6846" i="12"/>
  <c r="A6846" i="12"/>
  <c r="F6845" i="12"/>
  <c r="E6845" i="12"/>
  <c r="B6845" i="12"/>
  <c r="A6845" i="12"/>
  <c r="F6844" i="12"/>
  <c r="E6844" i="12"/>
  <c r="B6844" i="12"/>
  <c r="A6844" i="12"/>
  <c r="F6843" i="12"/>
  <c r="E6843" i="12"/>
  <c r="B6843" i="12"/>
  <c r="A6843" i="12"/>
  <c r="F6842" i="12"/>
  <c r="E6842" i="12"/>
  <c r="B6842" i="12"/>
  <c r="A6842" i="12"/>
  <c r="F6841" i="12"/>
  <c r="E6841" i="12"/>
  <c r="B6841" i="12"/>
  <c r="A6841" i="12"/>
  <c r="F6840" i="12"/>
  <c r="E6840" i="12"/>
  <c r="B6840" i="12"/>
  <c r="A6840" i="12"/>
  <c r="F6839" i="12"/>
  <c r="E6839" i="12"/>
  <c r="B6839" i="12"/>
  <c r="A6839" i="12"/>
  <c r="F6838" i="12"/>
  <c r="E6838" i="12"/>
  <c r="B6838" i="12"/>
  <c r="A6838" i="12"/>
  <c r="F6837" i="12"/>
  <c r="E6837" i="12"/>
  <c r="B6837" i="12"/>
  <c r="A6837" i="12"/>
  <c r="F6836" i="12"/>
  <c r="E6836" i="12"/>
  <c r="B6836" i="12"/>
  <c r="A6836" i="12"/>
  <c r="F6835" i="12"/>
  <c r="E6835" i="12"/>
  <c r="B6835" i="12"/>
  <c r="A6835" i="12"/>
  <c r="F6834" i="12"/>
  <c r="E6834" i="12"/>
  <c r="B6834" i="12"/>
  <c r="A6834" i="12"/>
  <c r="F6833" i="12"/>
  <c r="E6833" i="12"/>
  <c r="B6833" i="12"/>
  <c r="A6833" i="12"/>
  <c r="F6832" i="12"/>
  <c r="E6832" i="12"/>
  <c r="B6832" i="12"/>
  <c r="A6832" i="12"/>
  <c r="F6831" i="12"/>
  <c r="E6831" i="12"/>
  <c r="B6831" i="12"/>
  <c r="A6831" i="12"/>
  <c r="F6830" i="12"/>
  <c r="E6830" i="12"/>
  <c r="B6830" i="12"/>
  <c r="A6830" i="12"/>
  <c r="F6829" i="12"/>
  <c r="E6829" i="12"/>
  <c r="B6829" i="12"/>
  <c r="A6829" i="12"/>
  <c r="F6828" i="12"/>
  <c r="E6828" i="12"/>
  <c r="B6828" i="12"/>
  <c r="A6828" i="12"/>
  <c r="F6827" i="12"/>
  <c r="E6827" i="12"/>
  <c r="B6827" i="12"/>
  <c r="A6827" i="12"/>
  <c r="F6826" i="12"/>
  <c r="E6826" i="12"/>
  <c r="B6826" i="12"/>
  <c r="A6826" i="12"/>
  <c r="F6825" i="12"/>
  <c r="E6825" i="12"/>
  <c r="B6825" i="12"/>
  <c r="A6825" i="12"/>
  <c r="F6824" i="12"/>
  <c r="E6824" i="12"/>
  <c r="B6824" i="12"/>
  <c r="A6824" i="12"/>
  <c r="F6823" i="12"/>
  <c r="E6823" i="12"/>
  <c r="B6823" i="12"/>
  <c r="A6823" i="12"/>
  <c r="F6822" i="12"/>
  <c r="E6822" i="12"/>
  <c r="B6822" i="12"/>
  <c r="A6822" i="12"/>
  <c r="F6821" i="12"/>
  <c r="E6821" i="12"/>
  <c r="B6821" i="12"/>
  <c r="A6821" i="12"/>
  <c r="F6820" i="12"/>
  <c r="E6820" i="12"/>
  <c r="B6820" i="12"/>
  <c r="A6820" i="12"/>
  <c r="F6819" i="12"/>
  <c r="E6819" i="12"/>
  <c r="B6819" i="12"/>
  <c r="A6819" i="12"/>
  <c r="F6818" i="12"/>
  <c r="E6818" i="12"/>
  <c r="B6818" i="12"/>
  <c r="A6818" i="12"/>
  <c r="F6817" i="12"/>
  <c r="E6817" i="12"/>
  <c r="B6817" i="12"/>
  <c r="A6817" i="12"/>
  <c r="F6816" i="12"/>
  <c r="E6816" i="12"/>
  <c r="B6816" i="12"/>
  <c r="A6816" i="12"/>
  <c r="F6815" i="12"/>
  <c r="E6815" i="12"/>
  <c r="B6815" i="12"/>
  <c r="A6815" i="12"/>
  <c r="F6814" i="12"/>
  <c r="E6814" i="12"/>
  <c r="B6814" i="12"/>
  <c r="A6814" i="12"/>
  <c r="F6813" i="12"/>
  <c r="E6813" i="12"/>
  <c r="B6813" i="12"/>
  <c r="A6813" i="12"/>
  <c r="F6812" i="12"/>
  <c r="E6812" i="12"/>
  <c r="B6812" i="12"/>
  <c r="A6812" i="12"/>
  <c r="F6811" i="12"/>
  <c r="E6811" i="12"/>
  <c r="B6811" i="12"/>
  <c r="A6811" i="12"/>
  <c r="F6810" i="12"/>
  <c r="E6810" i="12"/>
  <c r="B6810" i="12"/>
  <c r="A6810" i="12"/>
  <c r="F6809" i="12"/>
  <c r="E6809" i="12"/>
  <c r="B6809" i="12"/>
  <c r="A6809" i="12"/>
  <c r="F6808" i="12"/>
  <c r="E6808" i="12"/>
  <c r="B6808" i="12"/>
  <c r="A6808" i="12"/>
  <c r="F6807" i="12"/>
  <c r="E6807" i="12"/>
  <c r="B6807" i="12"/>
  <c r="A6807" i="12"/>
  <c r="F6806" i="12"/>
  <c r="E6806" i="12"/>
  <c r="B6806" i="12"/>
  <c r="A6806" i="12"/>
  <c r="F6805" i="12"/>
  <c r="E6805" i="12"/>
  <c r="B6805" i="12"/>
  <c r="A6805" i="12"/>
  <c r="F6804" i="12"/>
  <c r="E6804" i="12"/>
  <c r="B6804" i="12"/>
  <c r="A6804" i="12"/>
  <c r="F6803" i="12"/>
  <c r="E6803" i="12"/>
  <c r="B6803" i="12"/>
  <c r="A6803" i="12"/>
  <c r="F6802" i="12"/>
  <c r="E6802" i="12"/>
  <c r="B6802" i="12"/>
  <c r="A6802" i="12"/>
  <c r="F6801" i="12"/>
  <c r="E6801" i="12"/>
  <c r="B6801" i="12"/>
  <c r="A6801" i="12"/>
  <c r="F6800" i="12"/>
  <c r="E6800" i="12"/>
  <c r="B6800" i="12"/>
  <c r="A6800" i="12"/>
  <c r="F6799" i="12"/>
  <c r="E6799" i="12"/>
  <c r="B6799" i="12"/>
  <c r="A6799" i="12"/>
  <c r="F6798" i="12"/>
  <c r="E6798" i="12"/>
  <c r="B6798" i="12"/>
  <c r="A6798" i="12"/>
  <c r="F6797" i="12"/>
  <c r="E6797" i="12"/>
  <c r="B6797" i="12"/>
  <c r="A6797" i="12"/>
  <c r="F6796" i="12"/>
  <c r="E6796" i="12"/>
  <c r="B6796" i="12"/>
  <c r="A6796" i="12"/>
  <c r="F6795" i="12"/>
  <c r="E6795" i="12"/>
  <c r="B6795" i="12"/>
  <c r="A6795" i="12"/>
  <c r="F6794" i="12"/>
  <c r="E6794" i="12"/>
  <c r="B6794" i="12"/>
  <c r="A6794" i="12"/>
  <c r="F6793" i="12"/>
  <c r="E6793" i="12"/>
  <c r="B6793" i="12"/>
  <c r="A6793" i="12"/>
  <c r="F6792" i="12"/>
  <c r="E6792" i="12"/>
  <c r="B6792" i="12"/>
  <c r="A6792" i="12"/>
  <c r="F6791" i="12"/>
  <c r="E6791" i="12"/>
  <c r="B6791" i="12"/>
  <c r="A6791" i="12"/>
  <c r="F6790" i="12"/>
  <c r="E6790" i="12"/>
  <c r="B6790" i="12"/>
  <c r="A6790" i="12"/>
  <c r="F6789" i="12"/>
  <c r="E6789" i="12"/>
  <c r="B6789" i="12"/>
  <c r="A6789" i="12"/>
  <c r="F6788" i="12"/>
  <c r="E6788" i="12"/>
  <c r="B6788" i="12"/>
  <c r="A6788" i="12"/>
  <c r="F6787" i="12"/>
  <c r="E6787" i="12"/>
  <c r="B6787" i="12"/>
  <c r="A6787" i="12"/>
  <c r="F6786" i="12"/>
  <c r="E6786" i="12"/>
  <c r="B6786" i="12"/>
  <c r="A6786" i="12"/>
  <c r="F6785" i="12"/>
  <c r="E6785" i="12"/>
  <c r="B6785" i="12"/>
  <c r="A6785" i="12"/>
  <c r="F6784" i="12"/>
  <c r="E6784" i="12"/>
  <c r="B6784" i="12"/>
  <c r="A6784" i="12"/>
  <c r="F6783" i="12"/>
  <c r="E6783" i="12"/>
  <c r="B6783" i="12"/>
  <c r="A6783" i="12"/>
  <c r="F6782" i="12"/>
  <c r="E6782" i="12"/>
  <c r="B6782" i="12"/>
  <c r="A6782" i="12"/>
  <c r="F6781" i="12"/>
  <c r="E6781" i="12"/>
  <c r="B6781" i="12"/>
  <c r="A6781" i="12"/>
  <c r="F6780" i="12"/>
  <c r="E6780" i="12"/>
  <c r="B6780" i="12"/>
  <c r="A6780" i="12"/>
  <c r="F6779" i="12"/>
  <c r="E6779" i="12"/>
  <c r="B6779" i="12"/>
  <c r="A6779" i="12"/>
  <c r="F6778" i="12"/>
  <c r="E6778" i="12"/>
  <c r="B6778" i="12"/>
  <c r="A6778" i="12"/>
  <c r="F6777" i="12"/>
  <c r="E6777" i="12"/>
  <c r="B6777" i="12"/>
  <c r="A6777" i="12"/>
  <c r="F6776" i="12"/>
  <c r="E6776" i="12"/>
  <c r="B6776" i="12"/>
  <c r="A6776" i="12"/>
  <c r="F6775" i="12"/>
  <c r="E6775" i="12"/>
  <c r="B6775" i="12"/>
  <c r="A6775" i="12"/>
  <c r="F6774" i="12"/>
  <c r="E6774" i="12"/>
  <c r="B6774" i="12"/>
  <c r="A6774" i="12"/>
  <c r="F6773" i="12"/>
  <c r="E6773" i="12"/>
  <c r="B6773" i="12"/>
  <c r="A6773" i="12"/>
  <c r="F6772" i="12"/>
  <c r="E6772" i="12"/>
  <c r="B6772" i="12"/>
  <c r="A6772" i="12"/>
  <c r="F6771" i="12"/>
  <c r="E6771" i="12"/>
  <c r="B6771" i="12"/>
  <c r="A6771" i="12"/>
  <c r="F6770" i="12"/>
  <c r="E6770" i="12"/>
  <c r="B6770" i="12"/>
  <c r="A6770" i="12"/>
  <c r="F6769" i="12"/>
  <c r="E6769" i="12"/>
  <c r="B6769" i="12"/>
  <c r="A6769" i="12"/>
  <c r="F6768" i="12"/>
  <c r="E6768" i="12"/>
  <c r="B6768" i="12"/>
  <c r="A6768" i="12"/>
  <c r="F6767" i="12"/>
  <c r="E6767" i="12"/>
  <c r="B6767" i="12"/>
  <c r="A6767" i="12"/>
  <c r="F6766" i="12"/>
  <c r="E6766" i="12"/>
  <c r="B6766" i="12"/>
  <c r="A6766" i="12"/>
  <c r="F6765" i="12"/>
  <c r="E6765" i="12"/>
  <c r="B6765" i="12"/>
  <c r="A6765" i="12"/>
  <c r="F6764" i="12"/>
  <c r="E6764" i="12"/>
  <c r="B6764" i="12"/>
  <c r="A6764" i="12"/>
  <c r="F6763" i="12"/>
  <c r="E6763" i="12"/>
  <c r="B6763" i="12"/>
  <c r="A6763" i="12"/>
  <c r="F6762" i="12"/>
  <c r="E6762" i="12"/>
  <c r="B6762" i="12"/>
  <c r="A6762" i="12"/>
  <c r="F6761" i="12"/>
  <c r="E6761" i="12"/>
  <c r="B6761" i="12"/>
  <c r="A6761" i="12"/>
  <c r="F6760" i="12"/>
  <c r="E6760" i="12"/>
  <c r="B6760" i="12"/>
  <c r="A6760" i="12"/>
  <c r="F6759" i="12"/>
  <c r="E6759" i="12"/>
  <c r="B6759" i="12"/>
  <c r="A6759" i="12"/>
  <c r="F6758" i="12"/>
  <c r="E6758" i="12"/>
  <c r="B6758" i="12"/>
  <c r="A6758" i="12"/>
  <c r="F6757" i="12"/>
  <c r="E6757" i="12"/>
  <c r="B6757" i="12"/>
  <c r="A6757" i="12"/>
  <c r="F6756" i="12"/>
  <c r="E6756" i="12"/>
  <c r="B6756" i="12"/>
  <c r="A6756" i="12"/>
  <c r="F6755" i="12"/>
  <c r="E6755" i="12"/>
  <c r="B6755" i="12"/>
  <c r="A6755" i="12"/>
  <c r="F6754" i="12"/>
  <c r="E6754" i="12"/>
  <c r="B6754" i="12"/>
  <c r="A6754" i="12"/>
  <c r="F6753" i="12"/>
  <c r="E6753" i="12"/>
  <c r="B6753" i="12"/>
  <c r="A6753" i="12"/>
  <c r="F6752" i="12"/>
  <c r="E6752" i="12"/>
  <c r="B6752" i="12"/>
  <c r="A6752" i="12"/>
  <c r="F6751" i="12"/>
  <c r="E6751" i="12"/>
  <c r="B6751" i="12"/>
  <c r="A6751" i="12"/>
  <c r="F6750" i="12"/>
  <c r="E6750" i="12"/>
  <c r="B6750" i="12"/>
  <c r="A6750" i="12"/>
  <c r="F6749" i="12"/>
  <c r="E6749" i="12"/>
  <c r="B6749" i="12"/>
  <c r="A6749" i="12"/>
  <c r="F6748" i="12"/>
  <c r="E6748" i="12"/>
  <c r="B6748" i="12"/>
  <c r="A6748" i="12"/>
  <c r="F6747" i="12"/>
  <c r="E6747" i="12"/>
  <c r="B6747" i="12"/>
  <c r="A6747" i="12"/>
  <c r="F6746" i="12"/>
  <c r="E6746" i="12"/>
  <c r="B6746" i="12"/>
  <c r="A6746" i="12"/>
  <c r="F66169" i="12"/>
  <c r="D66169" i="12"/>
  <c r="A66169" i="12"/>
  <c r="F66168" i="12"/>
  <c r="D66168" i="12"/>
  <c r="A66168" i="12"/>
  <c r="F66167" i="12"/>
  <c r="E66167" i="12"/>
  <c r="D66167" i="12"/>
  <c r="A66167" i="12"/>
  <c r="F66166" i="12"/>
  <c r="E66166" i="12"/>
  <c r="D66166" i="12"/>
  <c r="F66165" i="12"/>
  <c r="E66165" i="12"/>
  <c r="D66165" i="12"/>
  <c r="A66165" i="12"/>
  <c r="F66164" i="12"/>
  <c r="E66164" i="12"/>
  <c r="D66164" i="12"/>
  <c r="A66164" i="12"/>
  <c r="G66150" i="12"/>
  <c r="F66150" i="12"/>
  <c r="E66150" i="12"/>
  <c r="A66150" i="12"/>
  <c r="G66149" i="12"/>
  <c r="F66149" i="12"/>
  <c r="E66149" i="12"/>
  <c r="A66149" i="12"/>
  <c r="G66148" i="12"/>
  <c r="F66148" i="12"/>
  <c r="E66148" i="12"/>
  <c r="A66148" i="12"/>
  <c r="G66147" i="12"/>
  <c r="F66147" i="12"/>
  <c r="E66147" i="12"/>
  <c r="A66147" i="12"/>
  <c r="G66145" i="12"/>
  <c r="F66145" i="12"/>
  <c r="E66145" i="12"/>
  <c r="A66145" i="12"/>
  <c r="G66144" i="12"/>
  <c r="F66144" i="12"/>
  <c r="E66144" i="12"/>
  <c r="A66144" i="12"/>
  <c r="G66143" i="12"/>
  <c r="F66143" i="12"/>
  <c r="E66143" i="12"/>
  <c r="A66143" i="12"/>
  <c r="G66142" i="12"/>
  <c r="F66142" i="12"/>
  <c r="E66142" i="12"/>
  <c r="A66142" i="12"/>
  <c r="G66141" i="12"/>
  <c r="F66141" i="12"/>
  <c r="E66141" i="12"/>
  <c r="A66141" i="12"/>
  <c r="G66140" i="12"/>
  <c r="F66140" i="12"/>
  <c r="E66140" i="12"/>
  <c r="A66140" i="12"/>
  <c r="G66139" i="12"/>
  <c r="F66139" i="12"/>
  <c r="E66139" i="12"/>
  <c r="A66139" i="12"/>
  <c r="G66138" i="12"/>
  <c r="F66138" i="12"/>
  <c r="E66138" i="12"/>
  <c r="A66138" i="12"/>
  <c r="G66137" i="12"/>
  <c r="F66137" i="12"/>
  <c r="E66137" i="12"/>
  <c r="A66137" i="12"/>
  <c r="G66136" i="12"/>
  <c r="F66136" i="12"/>
  <c r="E66136" i="12"/>
  <c r="A66136" i="12"/>
  <c r="G66135" i="12"/>
  <c r="F66135" i="12"/>
  <c r="E66135" i="12"/>
  <c r="A66135" i="12"/>
  <c r="G66134" i="12"/>
  <c r="F66134" i="12"/>
  <c r="E66134" i="12"/>
  <c r="A66134" i="12"/>
  <c r="G65265" i="12"/>
  <c r="F65265" i="12"/>
  <c r="E65265" i="12"/>
  <c r="D65265" i="12"/>
  <c r="C65265" i="12"/>
  <c r="B65265" i="12"/>
  <c r="A65265" i="12"/>
  <c r="G65264" i="12"/>
  <c r="F65264" i="12"/>
  <c r="E65264" i="12"/>
  <c r="D65264" i="12"/>
  <c r="C65264" i="12"/>
  <c r="B65264" i="12"/>
  <c r="A65264" i="12"/>
  <c r="G65263" i="12"/>
  <c r="F65263" i="12"/>
  <c r="E65263" i="12"/>
  <c r="D65263" i="12"/>
  <c r="C65263" i="12"/>
  <c r="B65263" i="12"/>
  <c r="A65263" i="12"/>
  <c r="G65262" i="12"/>
  <c r="F65262" i="12"/>
  <c r="E65262" i="12"/>
  <c r="D65262" i="12"/>
  <c r="C65262" i="12"/>
  <c r="B65262" i="12"/>
  <c r="A65262" i="12"/>
  <c r="G65261" i="12"/>
  <c r="F65261" i="12"/>
  <c r="E65261" i="12"/>
  <c r="D65261" i="12"/>
  <c r="C65261" i="12"/>
  <c r="B65261" i="12"/>
  <c r="A65261" i="12"/>
  <c r="G65260" i="12"/>
  <c r="F65260" i="12"/>
  <c r="E65260" i="12"/>
  <c r="D65260" i="12"/>
  <c r="C65260" i="12"/>
  <c r="B65260" i="12"/>
  <c r="A65260" i="12"/>
  <c r="G65259" i="12"/>
  <c r="F65259" i="12"/>
  <c r="E65259" i="12"/>
  <c r="D65259" i="12"/>
  <c r="C65259" i="12"/>
  <c r="B65259" i="12"/>
  <c r="A65259" i="12"/>
  <c r="G65258" i="12"/>
  <c r="F65258" i="12"/>
  <c r="E65258" i="12"/>
  <c r="D65258" i="12"/>
  <c r="C65258" i="12"/>
  <c r="B65258" i="12"/>
  <c r="A65258" i="12"/>
  <c r="G65257" i="12"/>
  <c r="F65257" i="12"/>
  <c r="E65257" i="12"/>
  <c r="D65257" i="12"/>
  <c r="C65257" i="12"/>
  <c r="B65257" i="12"/>
  <c r="A65257" i="12"/>
  <c r="G65256" i="12"/>
  <c r="F65256" i="12"/>
  <c r="E65256" i="12"/>
  <c r="D65256" i="12"/>
  <c r="C65256" i="12"/>
  <c r="B65256" i="12"/>
  <c r="A65256" i="12"/>
  <c r="G65255" i="12"/>
  <c r="F65255" i="12"/>
  <c r="E65255" i="12"/>
  <c r="D65255" i="12"/>
  <c r="C65255" i="12"/>
  <c r="B65255" i="12"/>
  <c r="A65255" i="12"/>
  <c r="G65254" i="12"/>
  <c r="F65254" i="12"/>
  <c r="E65254" i="12"/>
  <c r="D65254" i="12"/>
  <c r="C65254" i="12"/>
  <c r="B65254" i="12"/>
  <c r="A65254" i="12"/>
  <c r="G65253" i="12"/>
  <c r="F65253" i="12"/>
  <c r="E65253" i="12"/>
  <c r="D65253" i="12"/>
  <c r="C65253" i="12"/>
  <c r="B65253" i="12"/>
  <c r="A65253" i="12"/>
  <c r="G65252" i="12"/>
  <c r="F65252" i="12"/>
  <c r="E65252" i="12"/>
  <c r="D65252" i="12"/>
  <c r="C65252" i="12"/>
  <c r="B65252" i="12"/>
  <c r="A65252" i="12"/>
  <c r="F65251" i="12"/>
  <c r="E65251" i="12"/>
  <c r="C65251" i="12"/>
  <c r="B65251" i="12"/>
  <c r="A65251" i="12"/>
  <c r="F65250" i="12"/>
  <c r="E65250" i="12"/>
  <c r="C65250" i="12"/>
  <c r="B65250" i="12"/>
  <c r="A65250" i="12"/>
  <c r="F65249" i="12"/>
  <c r="E65249" i="12"/>
  <c r="C65249" i="12"/>
  <c r="B65249" i="12"/>
  <c r="A65249" i="12"/>
  <c r="F65248" i="12"/>
  <c r="E65248" i="12"/>
  <c r="C65248" i="12"/>
  <c r="B65248" i="12"/>
  <c r="A65248" i="12"/>
  <c r="F65247" i="12"/>
  <c r="E65247" i="12"/>
  <c r="C65247" i="12"/>
  <c r="B65247" i="12"/>
  <c r="A65247" i="12"/>
  <c r="F65246" i="12"/>
  <c r="E65246" i="12"/>
  <c r="C65246" i="12"/>
  <c r="B65246" i="12"/>
  <c r="A65246" i="12"/>
  <c r="F65245" i="12"/>
  <c r="E65245" i="12"/>
  <c r="C65245" i="12"/>
  <c r="B65245" i="12"/>
  <c r="A65245" i="12"/>
  <c r="F65244" i="12"/>
  <c r="E65244" i="12"/>
  <c r="C65244" i="12"/>
  <c r="B65244" i="12"/>
  <c r="A65244" i="12"/>
  <c r="F65243" i="12"/>
  <c r="E65243" i="12"/>
  <c r="C65243" i="12"/>
  <c r="B65243" i="12"/>
  <c r="A65243" i="12"/>
  <c r="F65242" i="12"/>
  <c r="E65242" i="12"/>
  <c r="C65242" i="12"/>
  <c r="B65242" i="12"/>
  <c r="A65242" i="12"/>
  <c r="F65241" i="12"/>
  <c r="E65241" i="12"/>
  <c r="C65241" i="12"/>
  <c r="B65241" i="12"/>
  <c r="A65241" i="12"/>
  <c r="F65240" i="12"/>
  <c r="E65240" i="12"/>
  <c r="C65240" i="12"/>
  <c r="B65240" i="12"/>
  <c r="A65240" i="12"/>
  <c r="F65239" i="12"/>
  <c r="E65239" i="12"/>
  <c r="C65239" i="12"/>
  <c r="B65239" i="12"/>
  <c r="A65239" i="12"/>
  <c r="F65238" i="12"/>
  <c r="E65238" i="12"/>
  <c r="C65238" i="12"/>
  <c r="B65238" i="12"/>
  <c r="A65238" i="12"/>
  <c r="F65237" i="12"/>
  <c r="E65237" i="12"/>
  <c r="C65237" i="12"/>
  <c r="B65237" i="12"/>
  <c r="A65237" i="12"/>
  <c r="F65236" i="12"/>
  <c r="E65236" i="12"/>
  <c r="C65236" i="12"/>
  <c r="B65236" i="12"/>
  <c r="A65236" i="12"/>
  <c r="F65235" i="12"/>
  <c r="E65235" i="12"/>
  <c r="C65235" i="12"/>
  <c r="B65235" i="12"/>
  <c r="A65235" i="12"/>
  <c r="G65234" i="12"/>
  <c r="F65234" i="12"/>
  <c r="E65234" i="12"/>
  <c r="D65234" i="12"/>
  <c r="C65234" i="12"/>
  <c r="B65234" i="12"/>
  <c r="A65234" i="12"/>
  <c r="G65233" i="12"/>
  <c r="F65233" i="12"/>
  <c r="E65233" i="12"/>
  <c r="D65233" i="12"/>
  <c r="C65233" i="12"/>
  <c r="B65233" i="12"/>
  <c r="A65233" i="12"/>
  <c r="G65232" i="12"/>
  <c r="F65232" i="12"/>
  <c r="E65232" i="12"/>
  <c r="D65232" i="12"/>
  <c r="C65232" i="12"/>
  <c r="B65232" i="12"/>
  <c r="A65232" i="12"/>
  <c r="G65231" i="12"/>
  <c r="F65231" i="12"/>
  <c r="E65231" i="12"/>
  <c r="D65231" i="12"/>
  <c r="C65231" i="12"/>
  <c r="B65231" i="12"/>
  <c r="A65231" i="12"/>
  <c r="G65230" i="12"/>
  <c r="F65230" i="12"/>
  <c r="E65230" i="12"/>
  <c r="D65230" i="12"/>
  <c r="C65230" i="12"/>
  <c r="B65230" i="12"/>
  <c r="A65230" i="12"/>
  <c r="G65229" i="12"/>
  <c r="F65229" i="12"/>
  <c r="E65229" i="12"/>
  <c r="D65229" i="12"/>
  <c r="C65229" i="12"/>
  <c r="B65229" i="12"/>
  <c r="A65229" i="12"/>
  <c r="G65228" i="12"/>
  <c r="F65228" i="12"/>
  <c r="E65228" i="12"/>
  <c r="D65228" i="12"/>
  <c r="C65228" i="12"/>
  <c r="B65228" i="12"/>
  <c r="A65228" i="12"/>
  <c r="G65227" i="12"/>
  <c r="F65227" i="12"/>
  <c r="E65227" i="12"/>
  <c r="D65227" i="12"/>
  <c r="C65227" i="12"/>
  <c r="B65227" i="12"/>
  <c r="A65227" i="12"/>
  <c r="G65226" i="12"/>
  <c r="F65226" i="12"/>
  <c r="E65226" i="12"/>
  <c r="D65226" i="12"/>
  <c r="C65226" i="12"/>
  <c r="B65226" i="12"/>
  <c r="A65226" i="12"/>
  <c r="G65225" i="12"/>
  <c r="F65225" i="12"/>
  <c r="E65225" i="12"/>
  <c r="D65225" i="12"/>
  <c r="C65225" i="12"/>
  <c r="B65225" i="12"/>
  <c r="A65225" i="12"/>
  <c r="G65224" i="12"/>
  <c r="F65224" i="12"/>
  <c r="E65224" i="12"/>
  <c r="D65224" i="12"/>
  <c r="C65224" i="12"/>
  <c r="B65224" i="12"/>
  <c r="A65224" i="12"/>
  <c r="G65223" i="12"/>
  <c r="F65223" i="12"/>
  <c r="E65223" i="12"/>
  <c r="D65223" i="12"/>
  <c r="C65223" i="12"/>
  <c r="B65223" i="12"/>
  <c r="A65223" i="12"/>
  <c r="G65222" i="12"/>
  <c r="F65222" i="12"/>
  <c r="E65222" i="12"/>
  <c r="D65222" i="12"/>
  <c r="C65222" i="12"/>
  <c r="B65222" i="12"/>
  <c r="A65222" i="12"/>
  <c r="G65221" i="12"/>
  <c r="F65221" i="12"/>
  <c r="E65221" i="12"/>
  <c r="D65221" i="12"/>
  <c r="C65221" i="12"/>
  <c r="B65221" i="12"/>
  <c r="A65221" i="12"/>
  <c r="G65220" i="12"/>
  <c r="F65220" i="12"/>
  <c r="E65220" i="12"/>
  <c r="D65220" i="12"/>
  <c r="C65220" i="12"/>
  <c r="B65220" i="12"/>
  <c r="A65220" i="12"/>
  <c r="F65219" i="12"/>
  <c r="E65219" i="12"/>
  <c r="C65219" i="12"/>
  <c r="B65219" i="12"/>
  <c r="A65219" i="12"/>
  <c r="F65218" i="12"/>
  <c r="E65218" i="12"/>
  <c r="C65218" i="12"/>
  <c r="B65218" i="12"/>
  <c r="A65218" i="12"/>
  <c r="F65217" i="12"/>
  <c r="E65217" i="12"/>
  <c r="C65217" i="12"/>
  <c r="B65217" i="12"/>
  <c r="A65217" i="12"/>
  <c r="F65216" i="12"/>
  <c r="E65216" i="12"/>
  <c r="C65216" i="12"/>
  <c r="B65216" i="12"/>
  <c r="A65216" i="12"/>
  <c r="F65215" i="12"/>
  <c r="E65215" i="12"/>
  <c r="C65215" i="12"/>
  <c r="B65215" i="12"/>
  <c r="A65215" i="12"/>
  <c r="F65214" i="12"/>
  <c r="E65214" i="12"/>
  <c r="C65214" i="12"/>
  <c r="B65214" i="12"/>
  <c r="A65214" i="12"/>
  <c r="F65213" i="12"/>
  <c r="E65213" i="12"/>
  <c r="C65213" i="12"/>
  <c r="B65213" i="12"/>
  <c r="A65213" i="12"/>
  <c r="F65212" i="12"/>
  <c r="E65212" i="12"/>
  <c r="C65212" i="12"/>
  <c r="B65212" i="12"/>
  <c r="A65212" i="12"/>
  <c r="F65211" i="12"/>
  <c r="E65211" i="12"/>
  <c r="C65211" i="12"/>
  <c r="B65211" i="12"/>
  <c r="A65211" i="12"/>
  <c r="F65210" i="12"/>
  <c r="E65210" i="12"/>
  <c r="C65210" i="12"/>
  <c r="B65210" i="12"/>
  <c r="A65210" i="12"/>
  <c r="F65209" i="12"/>
  <c r="E65209" i="12"/>
  <c r="C65209" i="12"/>
  <c r="B65209" i="12"/>
  <c r="A65209" i="12"/>
  <c r="F65208" i="12"/>
  <c r="E65208" i="12"/>
  <c r="C65208" i="12"/>
  <c r="B65208" i="12"/>
  <c r="A65208" i="12"/>
  <c r="F65207" i="12"/>
  <c r="E65207" i="12"/>
  <c r="C65207" i="12"/>
  <c r="B65207" i="12"/>
  <c r="A65207" i="12"/>
  <c r="F65206" i="12"/>
  <c r="E65206" i="12"/>
  <c r="C65206" i="12"/>
  <c r="B65206" i="12"/>
  <c r="A65206" i="12"/>
  <c r="F65205" i="12"/>
  <c r="E65205" i="12"/>
  <c r="C65205" i="12"/>
  <c r="B65205" i="12"/>
  <c r="A65205" i="12"/>
  <c r="F65204" i="12"/>
  <c r="E65204" i="12"/>
  <c r="C65204" i="12"/>
  <c r="B65204" i="12"/>
  <c r="A65204" i="12"/>
  <c r="F65203" i="12"/>
  <c r="E65203" i="12"/>
  <c r="B65203" i="12"/>
  <c r="A65203" i="12"/>
  <c r="F65202" i="12"/>
  <c r="E65202" i="12"/>
  <c r="B65202" i="12"/>
  <c r="A65202" i="12"/>
  <c r="F65201" i="12"/>
  <c r="E65201" i="12"/>
  <c r="B65201" i="12"/>
  <c r="A65201" i="12"/>
  <c r="F65200" i="12"/>
  <c r="E65200" i="12"/>
  <c r="B65200" i="12"/>
  <c r="A65200" i="12"/>
  <c r="F65199" i="12"/>
  <c r="E65199" i="12"/>
  <c r="B65199" i="12"/>
  <c r="A65199" i="12"/>
  <c r="F65198" i="12"/>
  <c r="E65198" i="12"/>
  <c r="B65198" i="12"/>
  <c r="A65198" i="12"/>
  <c r="F65197" i="12"/>
  <c r="E65197" i="12"/>
  <c r="B65197" i="12"/>
  <c r="A65197" i="12"/>
  <c r="F65196" i="12"/>
  <c r="E65196" i="12"/>
  <c r="B65196" i="12"/>
  <c r="A65196" i="12"/>
  <c r="F65195" i="12"/>
  <c r="E65195" i="12"/>
  <c r="B65195" i="12"/>
  <c r="A65195" i="12"/>
  <c r="F65194" i="12"/>
  <c r="E65194" i="12"/>
  <c r="B65194" i="12"/>
  <c r="A65194" i="12"/>
  <c r="F65193" i="12"/>
  <c r="E65193" i="12"/>
  <c r="B65193" i="12"/>
  <c r="A65193" i="12"/>
  <c r="F65192" i="12"/>
  <c r="E65192" i="12"/>
  <c r="B65192" i="12"/>
  <c r="A65192" i="12"/>
  <c r="F65191" i="12"/>
  <c r="E65191" i="12"/>
  <c r="B65191" i="12"/>
  <c r="A65191" i="12"/>
  <c r="F65190" i="12"/>
  <c r="E65190" i="12"/>
  <c r="B65190" i="12"/>
  <c r="A65190" i="12"/>
  <c r="F65189" i="12"/>
  <c r="E65189" i="12"/>
  <c r="B65189" i="12"/>
  <c r="A65189" i="12"/>
  <c r="F65188" i="12"/>
  <c r="E65188" i="12"/>
  <c r="B65188" i="12"/>
  <c r="A65188" i="12"/>
  <c r="F65187" i="12"/>
  <c r="E65187" i="12"/>
  <c r="B65187" i="12"/>
  <c r="A65187" i="12"/>
  <c r="F65186" i="12"/>
  <c r="E65186" i="12"/>
  <c r="B65186" i="12"/>
  <c r="A65186" i="12"/>
  <c r="F65185" i="12"/>
  <c r="E65185" i="12"/>
  <c r="B65185" i="12"/>
  <c r="A65185" i="12"/>
  <c r="F65184" i="12"/>
  <c r="E65184" i="12"/>
  <c r="B65184" i="12"/>
  <c r="A65184" i="12"/>
  <c r="F65183" i="12"/>
  <c r="E65183" i="12"/>
  <c r="B65183" i="12"/>
  <c r="A65183" i="12"/>
  <c r="F65182" i="12"/>
  <c r="E65182" i="12"/>
  <c r="B65182" i="12"/>
  <c r="A65182" i="12"/>
  <c r="F65181" i="12"/>
  <c r="E65181" i="12"/>
  <c r="B65181" i="12"/>
  <c r="A65181" i="12"/>
  <c r="F65180" i="12"/>
  <c r="E65180" i="12"/>
  <c r="B65180" i="12"/>
  <c r="A65180" i="12"/>
  <c r="F65179" i="12"/>
  <c r="E65179" i="12"/>
  <c r="B65179" i="12"/>
  <c r="A65179" i="12"/>
  <c r="F65178" i="12"/>
  <c r="E65178" i="12"/>
  <c r="B65178" i="12"/>
  <c r="A65178" i="12"/>
  <c r="F65177" i="12"/>
  <c r="E65177" i="12"/>
  <c r="B65177" i="12"/>
  <c r="A65177" i="12"/>
  <c r="F65176" i="12"/>
  <c r="E65176" i="12"/>
  <c r="B65176" i="12"/>
  <c r="A65176" i="12"/>
  <c r="F65175" i="12"/>
  <c r="E65175" i="12"/>
  <c r="B65175" i="12"/>
  <c r="A65175" i="12"/>
  <c r="F65174" i="12"/>
  <c r="E65174" i="12"/>
  <c r="B65174" i="12"/>
  <c r="A65174" i="12"/>
  <c r="F65173" i="12"/>
  <c r="E65173" i="12"/>
  <c r="B65173" i="12"/>
  <c r="A65173" i="12"/>
  <c r="F65172" i="12"/>
  <c r="E65172" i="12"/>
  <c r="B65172" i="12"/>
  <c r="A65172" i="12"/>
  <c r="F65171" i="12"/>
  <c r="E65171" i="12"/>
  <c r="B65171" i="12"/>
  <c r="A65171" i="12"/>
  <c r="F65170" i="12"/>
  <c r="E65170" i="12"/>
  <c r="B65170" i="12"/>
  <c r="A65170" i="12"/>
  <c r="F65169" i="12"/>
  <c r="E65169" i="12"/>
  <c r="B65169" i="12"/>
  <c r="A65169" i="12"/>
  <c r="F65168" i="12"/>
  <c r="E65168" i="12"/>
  <c r="B65168" i="12"/>
  <c r="A65168" i="12"/>
  <c r="F65167" i="12"/>
  <c r="E65167" i="12"/>
  <c r="B65167" i="12"/>
  <c r="A65167" i="12"/>
  <c r="F65166" i="12"/>
  <c r="E65166" i="12"/>
  <c r="B65166" i="12"/>
  <c r="A65166" i="12"/>
  <c r="F65165" i="12"/>
  <c r="E65165" i="12"/>
  <c r="B65165" i="12"/>
  <c r="A65165" i="12"/>
  <c r="F65164" i="12"/>
  <c r="E65164" i="12"/>
  <c r="B65164" i="12"/>
  <c r="A65164" i="12"/>
  <c r="F65163" i="12"/>
  <c r="E65163" i="12"/>
  <c r="B65163" i="12"/>
  <c r="A65163" i="12"/>
  <c r="F65162" i="12"/>
  <c r="E65162" i="12"/>
  <c r="B65162" i="12"/>
  <c r="A65162" i="12"/>
  <c r="F65161" i="12"/>
  <c r="E65161" i="12"/>
  <c r="B65161" i="12"/>
  <c r="A65161" i="12"/>
  <c r="F65160" i="12"/>
  <c r="E65160" i="12"/>
  <c r="B65160" i="12"/>
  <c r="A65160" i="12"/>
  <c r="F65159" i="12"/>
  <c r="E65159" i="12"/>
  <c r="B65159" i="12"/>
  <c r="A65159" i="12"/>
  <c r="F65158" i="12"/>
  <c r="E65158" i="12"/>
  <c r="B65158" i="12"/>
  <c r="A65158" i="12"/>
  <c r="F65157" i="12"/>
  <c r="E65157" i="12"/>
  <c r="B65157" i="12"/>
  <c r="A65157" i="12"/>
  <c r="F65156" i="12"/>
  <c r="E65156" i="12"/>
  <c r="B65156" i="12"/>
  <c r="A65156" i="12"/>
  <c r="F65155" i="12"/>
  <c r="E65155" i="12"/>
  <c r="B65155" i="12"/>
  <c r="A65155" i="12"/>
  <c r="F65154" i="12"/>
  <c r="E65154" i="12"/>
  <c r="B65154" i="12"/>
  <c r="A65154" i="12"/>
  <c r="F65153" i="12"/>
  <c r="E65153" i="12"/>
  <c r="B65153" i="12"/>
  <c r="A65153" i="12"/>
  <c r="F65152" i="12"/>
  <c r="E65152" i="12"/>
  <c r="B65152" i="12"/>
  <c r="A65152" i="12"/>
  <c r="F65151" i="12"/>
  <c r="E65151" i="12"/>
  <c r="B65151" i="12"/>
  <c r="A65151" i="12"/>
  <c r="F65150" i="12"/>
  <c r="E65150" i="12"/>
  <c r="B65150" i="12"/>
  <c r="A65150" i="12"/>
  <c r="F65149" i="12"/>
  <c r="E65149" i="12"/>
  <c r="B65149" i="12"/>
  <c r="A65149" i="12"/>
  <c r="F65148" i="12"/>
  <c r="E65148" i="12"/>
  <c r="B65148" i="12"/>
  <c r="A65148" i="12"/>
  <c r="F65147" i="12"/>
  <c r="E65147" i="12"/>
  <c r="B65147" i="12"/>
  <c r="A65147" i="12"/>
  <c r="F65146" i="12"/>
  <c r="E65146" i="12"/>
  <c r="B65146" i="12"/>
  <c r="A65146" i="12"/>
  <c r="F65145" i="12"/>
  <c r="E65145" i="12"/>
  <c r="B65145" i="12"/>
  <c r="A65145" i="12"/>
  <c r="F65144" i="12"/>
  <c r="E65144" i="12"/>
  <c r="B65144" i="12"/>
  <c r="A65144" i="12"/>
  <c r="F65143" i="12"/>
  <c r="E65143" i="12"/>
  <c r="B65143" i="12"/>
  <c r="A65143" i="12"/>
  <c r="F65142" i="12"/>
  <c r="E65142" i="12"/>
  <c r="B65142" i="12"/>
  <c r="A65142" i="12"/>
  <c r="F65141" i="12"/>
  <c r="E65141" i="12"/>
  <c r="B65141" i="12"/>
  <c r="A65141" i="12"/>
  <c r="F65140" i="12"/>
  <c r="E65140" i="12"/>
  <c r="B65140" i="12"/>
  <c r="A65140" i="12"/>
  <c r="F65139" i="12"/>
  <c r="E65139" i="12"/>
  <c r="B65139" i="12"/>
  <c r="A65139" i="12"/>
  <c r="F65138" i="12"/>
  <c r="E65138" i="12"/>
  <c r="B65138" i="12"/>
  <c r="A65138" i="12"/>
  <c r="F65137" i="12"/>
  <c r="E65137" i="12"/>
  <c r="B65137" i="12"/>
  <c r="A65137" i="12"/>
  <c r="F65136" i="12"/>
  <c r="E65136" i="12"/>
  <c r="B65136" i="12"/>
  <c r="A65136" i="12"/>
  <c r="F65135" i="12"/>
  <c r="E65135" i="12"/>
  <c r="B65135" i="12"/>
  <c r="A65135" i="12"/>
  <c r="F65134" i="12"/>
  <c r="E65134" i="12"/>
  <c r="B65134" i="12"/>
  <c r="A65134" i="12"/>
  <c r="F65133" i="12"/>
  <c r="E65133" i="12"/>
  <c r="B65133" i="12"/>
  <c r="A65133" i="12"/>
  <c r="F65132" i="12"/>
  <c r="E65132" i="12"/>
  <c r="B65132" i="12"/>
  <c r="A65132" i="12"/>
  <c r="F65131" i="12"/>
  <c r="E65131" i="12"/>
  <c r="B65131" i="12"/>
  <c r="A65131" i="12"/>
  <c r="F65130" i="12"/>
  <c r="E65130" i="12"/>
  <c r="B65130" i="12"/>
  <c r="A65130" i="12"/>
  <c r="F65129" i="12"/>
  <c r="E65129" i="12"/>
  <c r="B65129" i="12"/>
  <c r="A65129" i="12"/>
  <c r="F65128" i="12"/>
  <c r="E65128" i="12"/>
  <c r="B65128" i="12"/>
  <c r="A65128" i="12"/>
  <c r="F65127" i="12"/>
  <c r="E65127" i="12"/>
  <c r="B65127" i="12"/>
  <c r="A65127" i="12"/>
  <c r="F65126" i="12"/>
  <c r="E65126" i="12"/>
  <c r="B65126" i="12"/>
  <c r="A65126" i="12"/>
  <c r="F65125" i="12"/>
  <c r="E65125" i="12"/>
  <c r="B65125" i="12"/>
  <c r="A65125" i="12"/>
  <c r="F65124" i="12"/>
  <c r="E65124" i="12"/>
  <c r="B65124" i="12"/>
  <c r="A65124" i="12"/>
  <c r="F65123" i="12"/>
  <c r="E65123" i="12"/>
  <c r="B65123" i="12"/>
  <c r="A65123" i="12"/>
  <c r="F65122" i="12"/>
  <c r="E65122" i="12"/>
  <c r="B65122" i="12"/>
  <c r="A65122" i="12"/>
  <c r="F65121" i="12"/>
  <c r="E65121" i="12"/>
  <c r="B65121" i="12"/>
  <c r="A65121" i="12"/>
  <c r="F65120" i="12"/>
  <c r="E65120" i="12"/>
  <c r="B65120" i="12"/>
  <c r="A65120" i="12"/>
  <c r="F65119" i="12"/>
  <c r="E65119" i="12"/>
  <c r="B65119" i="12"/>
  <c r="A65119" i="12"/>
  <c r="F65118" i="12"/>
  <c r="E65118" i="12"/>
  <c r="B65118" i="12"/>
  <c r="A65118" i="12"/>
  <c r="F65117" i="12"/>
  <c r="E65117" i="12"/>
  <c r="B65117" i="12"/>
  <c r="A65117" i="12"/>
  <c r="F65116" i="12"/>
  <c r="E65116" i="12"/>
  <c r="B65116" i="12"/>
  <c r="A65116" i="12"/>
  <c r="F65115" i="12"/>
  <c r="E65115" i="12"/>
  <c r="B65115" i="12"/>
  <c r="A65115" i="12"/>
  <c r="F65114" i="12"/>
  <c r="E65114" i="12"/>
  <c r="B65114" i="12"/>
  <c r="A65114" i="12"/>
  <c r="F65113" i="12"/>
  <c r="E65113" i="12"/>
  <c r="B65113" i="12"/>
  <c r="A65113" i="12"/>
  <c r="F65112" i="12"/>
  <c r="E65112" i="12"/>
  <c r="B65112" i="12"/>
  <c r="A65112" i="12"/>
  <c r="F65111" i="12"/>
  <c r="E65111" i="12"/>
  <c r="B65111" i="12"/>
  <c r="A65111" i="12"/>
  <c r="F65110" i="12"/>
  <c r="E65110" i="12"/>
  <c r="B65110" i="12"/>
  <c r="A65110" i="12"/>
  <c r="F65109" i="12"/>
  <c r="E65109" i="12"/>
  <c r="B65109" i="12"/>
  <c r="A65109" i="12"/>
  <c r="F65108" i="12"/>
  <c r="E65108" i="12"/>
  <c r="B65108" i="12"/>
  <c r="A65108" i="12"/>
  <c r="F65107" i="12"/>
  <c r="E65107" i="12"/>
  <c r="B65107" i="12"/>
  <c r="A65107" i="12"/>
  <c r="F65106" i="12"/>
  <c r="E65106" i="12"/>
  <c r="B65106" i="12"/>
  <c r="A65106" i="12"/>
  <c r="F65105" i="12"/>
  <c r="E65105" i="12"/>
  <c r="B65105" i="12"/>
  <c r="A65105" i="12"/>
  <c r="F65104" i="12"/>
  <c r="E65104" i="12"/>
  <c r="B65104" i="12"/>
  <c r="A65104" i="12"/>
  <c r="F65103" i="12"/>
  <c r="E65103" i="12"/>
  <c r="B65103" i="12"/>
  <c r="A65103" i="12"/>
  <c r="F6715" i="12"/>
  <c r="D6715" i="12"/>
  <c r="A6715" i="12"/>
  <c r="F6714" i="12"/>
  <c r="D6714" i="12"/>
  <c r="A6714" i="12"/>
  <c r="F6713" i="12"/>
  <c r="E6713" i="12"/>
  <c r="D6713" i="12"/>
  <c r="A6713" i="12"/>
  <c r="F6712" i="12"/>
  <c r="E6712" i="12"/>
  <c r="D6712" i="12"/>
  <c r="F6711" i="12"/>
  <c r="E6711" i="12"/>
  <c r="D6711" i="12"/>
  <c r="A6711" i="12"/>
  <c r="F6710" i="12"/>
  <c r="E6710" i="12"/>
  <c r="D6710" i="12"/>
  <c r="A6710" i="12"/>
  <c r="A6698" i="12"/>
  <c r="A6697" i="12"/>
  <c r="A6659" i="12"/>
  <c r="A6658" i="12"/>
  <c r="A6657" i="12"/>
  <c r="A6656" i="12"/>
  <c r="A6655" i="12"/>
  <c r="A6654" i="12"/>
  <c r="A6653" i="12"/>
  <c r="G5784" i="12"/>
  <c r="F5784" i="12"/>
  <c r="E5784" i="12"/>
  <c r="D5784" i="12"/>
  <c r="C5784" i="12"/>
  <c r="B5784" i="12"/>
  <c r="A5784" i="12"/>
  <c r="G5783" i="12"/>
  <c r="F5783" i="12"/>
  <c r="E5783" i="12"/>
  <c r="D5783" i="12"/>
  <c r="C5783" i="12"/>
  <c r="B5783" i="12"/>
  <c r="A5783" i="12"/>
  <c r="G5782" i="12"/>
  <c r="F5782" i="12"/>
  <c r="E5782" i="12"/>
  <c r="D5782" i="12"/>
  <c r="C5782" i="12"/>
  <c r="B5782" i="12"/>
  <c r="A5782" i="12"/>
  <c r="G5781" i="12"/>
  <c r="F5781" i="12"/>
  <c r="E5781" i="12"/>
  <c r="D5781" i="12"/>
  <c r="C5781" i="12"/>
  <c r="B5781" i="12"/>
  <c r="A5781" i="12"/>
  <c r="G5780" i="12"/>
  <c r="F5780" i="12"/>
  <c r="E5780" i="12"/>
  <c r="D5780" i="12"/>
  <c r="C5780" i="12"/>
  <c r="B5780" i="12"/>
  <c r="A5780" i="12"/>
  <c r="G5779" i="12"/>
  <c r="F5779" i="12"/>
  <c r="E5779" i="12"/>
  <c r="D5779" i="12"/>
  <c r="C5779" i="12"/>
  <c r="B5779" i="12"/>
  <c r="A5779" i="12"/>
  <c r="G5778" i="12"/>
  <c r="F5778" i="12"/>
  <c r="E5778" i="12"/>
  <c r="D5778" i="12"/>
  <c r="C5778" i="12"/>
  <c r="B5778" i="12"/>
  <c r="A5778" i="12"/>
  <c r="G5777" i="12"/>
  <c r="F5777" i="12"/>
  <c r="E5777" i="12"/>
  <c r="D5777" i="12"/>
  <c r="C5777" i="12"/>
  <c r="B5777" i="12"/>
  <c r="A5777" i="12"/>
  <c r="G5776" i="12"/>
  <c r="F5776" i="12"/>
  <c r="E5776" i="12"/>
  <c r="D5776" i="12"/>
  <c r="C5776" i="12"/>
  <c r="B5776" i="12"/>
  <c r="A5776" i="12"/>
  <c r="G5775" i="12"/>
  <c r="F5775" i="12"/>
  <c r="E5775" i="12"/>
  <c r="D5775" i="12"/>
  <c r="C5775" i="12"/>
  <c r="B5775" i="12"/>
  <c r="A5775" i="12"/>
  <c r="G5774" i="12"/>
  <c r="F5774" i="12"/>
  <c r="E5774" i="12"/>
  <c r="D5774" i="12"/>
  <c r="C5774" i="12"/>
  <c r="B5774" i="12"/>
  <c r="A5774" i="12"/>
  <c r="G5773" i="12"/>
  <c r="F5773" i="12"/>
  <c r="E5773" i="12"/>
  <c r="D5773" i="12"/>
  <c r="C5773" i="12"/>
  <c r="B5773" i="12"/>
  <c r="A5773" i="12"/>
  <c r="G5772" i="12"/>
  <c r="F5772" i="12"/>
  <c r="E5772" i="12"/>
  <c r="D5772" i="12"/>
  <c r="C5772" i="12"/>
  <c r="B5772" i="12"/>
  <c r="A5772" i="12"/>
  <c r="G5771" i="12"/>
  <c r="F5771" i="12"/>
  <c r="E5771" i="12"/>
  <c r="D5771" i="12"/>
  <c r="C5771" i="12"/>
  <c r="B5771" i="12"/>
  <c r="A5771" i="12"/>
  <c r="F5770" i="12"/>
  <c r="E5770" i="12"/>
  <c r="C5770" i="12"/>
  <c r="B5770" i="12"/>
  <c r="A5770" i="12"/>
  <c r="F5769" i="12"/>
  <c r="E5769" i="12"/>
  <c r="C5769" i="12"/>
  <c r="B5769" i="12"/>
  <c r="A5769" i="12"/>
  <c r="F5768" i="12"/>
  <c r="E5768" i="12"/>
  <c r="C5768" i="12"/>
  <c r="B5768" i="12"/>
  <c r="A5768" i="12"/>
  <c r="F5767" i="12"/>
  <c r="E5767" i="12"/>
  <c r="C5767" i="12"/>
  <c r="B5767" i="12"/>
  <c r="A5767" i="12"/>
  <c r="F5766" i="12"/>
  <c r="E5766" i="12"/>
  <c r="C5766" i="12"/>
  <c r="B5766" i="12"/>
  <c r="A5766" i="12"/>
  <c r="F5765" i="12"/>
  <c r="E5765" i="12"/>
  <c r="C5765" i="12"/>
  <c r="B5765" i="12"/>
  <c r="A5765" i="12"/>
  <c r="F5764" i="12"/>
  <c r="E5764" i="12"/>
  <c r="C5764" i="12"/>
  <c r="B5764" i="12"/>
  <c r="A5764" i="12"/>
  <c r="F5763" i="12"/>
  <c r="E5763" i="12"/>
  <c r="C5763" i="12"/>
  <c r="B5763" i="12"/>
  <c r="A5763" i="12"/>
  <c r="F5762" i="12"/>
  <c r="E5762" i="12"/>
  <c r="C5762" i="12"/>
  <c r="B5762" i="12"/>
  <c r="A5762" i="12"/>
  <c r="F5761" i="12"/>
  <c r="E5761" i="12"/>
  <c r="C5761" i="12"/>
  <c r="B5761" i="12"/>
  <c r="A5761" i="12"/>
  <c r="F5760" i="12"/>
  <c r="E5760" i="12"/>
  <c r="C5760" i="12"/>
  <c r="B5760" i="12"/>
  <c r="A5760" i="12"/>
  <c r="F5759" i="12"/>
  <c r="E5759" i="12"/>
  <c r="C5759" i="12"/>
  <c r="B5759" i="12"/>
  <c r="A5759" i="12"/>
  <c r="F5758" i="12"/>
  <c r="E5758" i="12"/>
  <c r="C5758" i="12"/>
  <c r="B5758" i="12"/>
  <c r="A5758" i="12"/>
  <c r="F5757" i="12"/>
  <c r="E5757" i="12"/>
  <c r="C5757" i="12"/>
  <c r="B5757" i="12"/>
  <c r="A5757" i="12"/>
  <c r="F5756" i="12"/>
  <c r="E5756" i="12"/>
  <c r="C5756" i="12"/>
  <c r="B5756" i="12"/>
  <c r="A5756" i="12"/>
  <c r="F5755" i="12"/>
  <c r="E5755" i="12"/>
  <c r="C5755" i="12"/>
  <c r="B5755" i="12"/>
  <c r="A5755" i="12"/>
  <c r="F5754" i="12"/>
  <c r="E5754" i="12"/>
  <c r="C5754" i="12"/>
  <c r="B5754" i="12"/>
  <c r="A5754" i="12"/>
  <c r="G5753" i="12"/>
  <c r="F5753" i="12"/>
  <c r="E5753" i="12"/>
  <c r="D5753" i="12"/>
  <c r="C5753" i="12"/>
  <c r="B5753" i="12"/>
  <c r="A5753" i="12"/>
  <c r="G5752" i="12"/>
  <c r="F5752" i="12"/>
  <c r="E5752" i="12"/>
  <c r="D5752" i="12"/>
  <c r="C5752" i="12"/>
  <c r="B5752" i="12"/>
  <c r="A5752" i="12"/>
  <c r="G5751" i="12"/>
  <c r="F5751" i="12"/>
  <c r="E5751" i="12"/>
  <c r="D5751" i="12"/>
  <c r="C5751" i="12"/>
  <c r="B5751" i="12"/>
  <c r="A5751" i="12"/>
  <c r="G5750" i="12"/>
  <c r="F5750" i="12"/>
  <c r="E5750" i="12"/>
  <c r="D5750" i="12"/>
  <c r="C5750" i="12"/>
  <c r="B5750" i="12"/>
  <c r="A5750" i="12"/>
  <c r="G5749" i="12"/>
  <c r="F5749" i="12"/>
  <c r="E5749" i="12"/>
  <c r="D5749" i="12"/>
  <c r="C5749" i="12"/>
  <c r="B5749" i="12"/>
  <c r="A5749" i="12"/>
  <c r="G5748" i="12"/>
  <c r="F5748" i="12"/>
  <c r="E5748" i="12"/>
  <c r="D5748" i="12"/>
  <c r="C5748" i="12"/>
  <c r="B5748" i="12"/>
  <c r="A5748" i="12"/>
  <c r="G5747" i="12"/>
  <c r="F5747" i="12"/>
  <c r="E5747" i="12"/>
  <c r="D5747" i="12"/>
  <c r="C5747" i="12"/>
  <c r="B5747" i="12"/>
  <c r="A5747" i="12"/>
  <c r="G5746" i="12"/>
  <c r="F5746" i="12"/>
  <c r="E5746" i="12"/>
  <c r="D5746" i="12"/>
  <c r="C5746" i="12"/>
  <c r="B5746" i="12"/>
  <c r="A5746" i="12"/>
  <c r="G5745" i="12"/>
  <c r="F5745" i="12"/>
  <c r="E5745" i="12"/>
  <c r="D5745" i="12"/>
  <c r="C5745" i="12"/>
  <c r="B5745" i="12"/>
  <c r="A5745" i="12"/>
  <c r="G5744" i="12"/>
  <c r="F5744" i="12"/>
  <c r="E5744" i="12"/>
  <c r="D5744" i="12"/>
  <c r="C5744" i="12"/>
  <c r="B5744" i="12"/>
  <c r="A5744" i="12"/>
  <c r="G5743" i="12"/>
  <c r="F5743" i="12"/>
  <c r="E5743" i="12"/>
  <c r="D5743" i="12"/>
  <c r="C5743" i="12"/>
  <c r="B5743" i="12"/>
  <c r="A5743" i="12"/>
  <c r="G5742" i="12"/>
  <c r="F5742" i="12"/>
  <c r="E5742" i="12"/>
  <c r="D5742" i="12"/>
  <c r="C5742" i="12"/>
  <c r="B5742" i="12"/>
  <c r="A5742" i="12"/>
  <c r="G5741" i="12"/>
  <c r="F5741" i="12"/>
  <c r="E5741" i="12"/>
  <c r="D5741" i="12"/>
  <c r="C5741" i="12"/>
  <c r="B5741" i="12"/>
  <c r="A5741" i="12"/>
  <c r="G5740" i="12"/>
  <c r="F5740" i="12"/>
  <c r="E5740" i="12"/>
  <c r="D5740" i="12"/>
  <c r="C5740" i="12"/>
  <c r="B5740" i="12"/>
  <c r="A5740" i="12"/>
  <c r="G5739" i="12"/>
  <c r="F5739" i="12"/>
  <c r="E5739" i="12"/>
  <c r="D5739" i="12"/>
  <c r="C5739" i="12"/>
  <c r="B5739" i="12"/>
  <c r="A5739" i="12"/>
  <c r="F5738" i="12"/>
  <c r="E5738" i="12"/>
  <c r="C5738" i="12"/>
  <c r="B5738" i="12"/>
  <c r="A5738" i="12"/>
  <c r="F5737" i="12"/>
  <c r="E5737" i="12"/>
  <c r="C5737" i="12"/>
  <c r="B5737" i="12"/>
  <c r="A5737" i="12"/>
  <c r="F5736" i="12"/>
  <c r="E5736" i="12"/>
  <c r="C5736" i="12"/>
  <c r="B5736" i="12"/>
  <c r="A5736" i="12"/>
  <c r="F5735" i="12"/>
  <c r="E5735" i="12"/>
  <c r="C5735" i="12"/>
  <c r="B5735" i="12"/>
  <c r="A5735" i="12"/>
  <c r="F5734" i="12"/>
  <c r="E5734" i="12"/>
  <c r="C5734" i="12"/>
  <c r="B5734" i="12"/>
  <c r="A5734" i="12"/>
  <c r="F5733" i="12"/>
  <c r="E5733" i="12"/>
  <c r="C5733" i="12"/>
  <c r="B5733" i="12"/>
  <c r="A5733" i="12"/>
  <c r="F5732" i="12"/>
  <c r="E5732" i="12"/>
  <c r="C5732" i="12"/>
  <c r="B5732" i="12"/>
  <c r="A5732" i="12"/>
  <c r="F5731" i="12"/>
  <c r="E5731" i="12"/>
  <c r="C5731" i="12"/>
  <c r="B5731" i="12"/>
  <c r="A5731" i="12"/>
  <c r="F5730" i="12"/>
  <c r="E5730" i="12"/>
  <c r="C5730" i="12"/>
  <c r="B5730" i="12"/>
  <c r="A5730" i="12"/>
  <c r="F5729" i="12"/>
  <c r="E5729" i="12"/>
  <c r="C5729" i="12"/>
  <c r="B5729" i="12"/>
  <c r="A5729" i="12"/>
  <c r="F5728" i="12"/>
  <c r="E5728" i="12"/>
  <c r="C5728" i="12"/>
  <c r="B5728" i="12"/>
  <c r="A5728" i="12"/>
  <c r="F5727" i="12"/>
  <c r="E5727" i="12"/>
  <c r="C5727" i="12"/>
  <c r="B5727" i="12"/>
  <c r="A5727" i="12"/>
  <c r="F5726" i="12"/>
  <c r="E5726" i="12"/>
  <c r="C5726" i="12"/>
  <c r="B5726" i="12"/>
  <c r="A5726" i="12"/>
  <c r="F5725" i="12"/>
  <c r="E5725" i="12"/>
  <c r="C5725" i="12"/>
  <c r="B5725" i="12"/>
  <c r="A5725" i="12"/>
  <c r="F5724" i="12"/>
  <c r="E5724" i="12"/>
  <c r="C5724" i="12"/>
  <c r="B5724" i="12"/>
  <c r="A5724" i="12"/>
  <c r="F5723" i="12"/>
  <c r="E5723" i="12"/>
  <c r="C5723" i="12"/>
  <c r="B5723" i="12"/>
  <c r="A5723" i="12"/>
  <c r="F5722" i="12"/>
  <c r="E5722" i="12"/>
  <c r="B5722" i="12"/>
  <c r="A5722" i="12"/>
  <c r="F5721" i="12"/>
  <c r="E5721" i="12"/>
  <c r="B5721" i="12"/>
  <c r="A5721" i="12"/>
  <c r="F5720" i="12"/>
  <c r="E5720" i="12"/>
  <c r="B5720" i="12"/>
  <c r="A5720" i="12"/>
  <c r="F5719" i="12"/>
  <c r="E5719" i="12"/>
  <c r="B5719" i="12"/>
  <c r="A5719" i="12"/>
  <c r="F5718" i="12"/>
  <c r="E5718" i="12"/>
  <c r="B5718" i="12"/>
  <c r="A5718" i="12"/>
  <c r="F5717" i="12"/>
  <c r="E5717" i="12"/>
  <c r="B5717" i="12"/>
  <c r="A5717" i="12"/>
  <c r="F5716" i="12"/>
  <c r="E5716" i="12"/>
  <c r="B5716" i="12"/>
  <c r="A5716" i="12"/>
  <c r="F5715" i="12"/>
  <c r="E5715" i="12"/>
  <c r="B5715" i="12"/>
  <c r="A5715" i="12"/>
  <c r="F5714" i="12"/>
  <c r="E5714" i="12"/>
  <c r="B5714" i="12"/>
  <c r="A5714" i="12"/>
  <c r="F5713" i="12"/>
  <c r="E5713" i="12"/>
  <c r="B5713" i="12"/>
  <c r="A5713" i="12"/>
  <c r="F5712" i="12"/>
  <c r="E5712" i="12"/>
  <c r="B5712" i="12"/>
  <c r="A5712" i="12"/>
  <c r="F5711" i="12"/>
  <c r="E5711" i="12"/>
  <c r="B5711" i="12"/>
  <c r="A5711" i="12"/>
  <c r="F5710" i="12"/>
  <c r="E5710" i="12"/>
  <c r="B5710" i="12"/>
  <c r="A5710" i="12"/>
  <c r="F5709" i="12"/>
  <c r="E5709" i="12"/>
  <c r="B5709" i="12"/>
  <c r="A5709" i="12"/>
  <c r="F5708" i="12"/>
  <c r="E5708" i="12"/>
  <c r="B5708" i="12"/>
  <c r="A5708" i="12"/>
  <c r="F5707" i="12"/>
  <c r="E5707" i="12"/>
  <c r="B5707" i="12"/>
  <c r="A5707" i="12"/>
  <c r="F5706" i="12"/>
  <c r="E5706" i="12"/>
  <c r="B5706" i="12"/>
  <c r="A5706" i="12"/>
  <c r="F5705" i="12"/>
  <c r="E5705" i="12"/>
  <c r="B5705" i="12"/>
  <c r="A5705" i="12"/>
  <c r="F5704" i="12"/>
  <c r="E5704" i="12"/>
  <c r="B5704" i="12"/>
  <c r="A5704" i="12"/>
  <c r="F5703" i="12"/>
  <c r="E5703" i="12"/>
  <c r="B5703" i="12"/>
  <c r="A5703" i="12"/>
  <c r="F5702" i="12"/>
  <c r="E5702" i="12"/>
  <c r="B5702" i="12"/>
  <c r="A5702" i="12"/>
  <c r="F5701" i="12"/>
  <c r="E5701" i="12"/>
  <c r="B5701" i="12"/>
  <c r="A5701" i="12"/>
  <c r="F5700" i="12"/>
  <c r="E5700" i="12"/>
  <c r="B5700" i="12"/>
  <c r="A5700" i="12"/>
  <c r="F5699" i="12"/>
  <c r="E5699" i="12"/>
  <c r="B5699" i="12"/>
  <c r="A5699" i="12"/>
  <c r="F5698" i="12"/>
  <c r="E5698" i="12"/>
  <c r="B5698" i="12"/>
  <c r="A5698" i="12"/>
  <c r="F5697" i="12"/>
  <c r="E5697" i="12"/>
  <c r="B5697" i="12"/>
  <c r="A5697" i="12"/>
  <c r="F5696" i="12"/>
  <c r="E5696" i="12"/>
  <c r="B5696" i="12"/>
  <c r="A5696" i="12"/>
  <c r="F5695" i="12"/>
  <c r="E5695" i="12"/>
  <c r="B5695" i="12"/>
  <c r="A5695" i="12"/>
  <c r="F5694" i="12"/>
  <c r="E5694" i="12"/>
  <c r="B5694" i="12"/>
  <c r="A5694" i="12"/>
  <c r="F5693" i="12"/>
  <c r="E5693" i="12"/>
  <c r="B5693" i="12"/>
  <c r="A5693" i="12"/>
  <c r="F5692" i="12"/>
  <c r="E5692" i="12"/>
  <c r="B5692" i="12"/>
  <c r="A5692" i="12"/>
  <c r="F5691" i="12"/>
  <c r="E5691" i="12"/>
  <c r="B5691" i="12"/>
  <c r="A5691" i="12"/>
  <c r="F5690" i="12"/>
  <c r="E5690" i="12"/>
  <c r="B5690" i="12"/>
  <c r="A5690" i="12"/>
  <c r="F5689" i="12"/>
  <c r="E5689" i="12"/>
  <c r="B5689" i="12"/>
  <c r="A5689" i="12"/>
  <c r="F5688" i="12"/>
  <c r="E5688" i="12"/>
  <c r="B5688" i="12"/>
  <c r="A5688" i="12"/>
  <c r="F5687" i="12"/>
  <c r="E5687" i="12"/>
  <c r="B5687" i="12"/>
  <c r="A5687" i="12"/>
  <c r="F5686" i="12"/>
  <c r="E5686" i="12"/>
  <c r="B5686" i="12"/>
  <c r="A5686" i="12"/>
  <c r="F5685" i="12"/>
  <c r="E5685" i="12"/>
  <c r="B5685" i="12"/>
  <c r="A5685" i="12"/>
  <c r="F5684" i="12"/>
  <c r="E5684" i="12"/>
  <c r="B5684" i="12"/>
  <c r="A5684" i="12"/>
  <c r="F5683" i="12"/>
  <c r="E5683" i="12"/>
  <c r="B5683" i="12"/>
  <c r="A5683" i="12"/>
  <c r="F5682" i="12"/>
  <c r="E5682" i="12"/>
  <c r="B5682" i="12"/>
  <c r="A5682" i="12"/>
  <c r="F5681" i="12"/>
  <c r="E5681" i="12"/>
  <c r="B5681" i="12"/>
  <c r="A5681" i="12"/>
  <c r="F5680" i="12"/>
  <c r="E5680" i="12"/>
  <c r="B5680" i="12"/>
  <c r="A5680" i="12"/>
  <c r="F5679" i="12"/>
  <c r="E5679" i="12"/>
  <c r="B5679" i="12"/>
  <c r="A5679" i="12"/>
  <c r="F5678" i="12"/>
  <c r="E5678" i="12"/>
  <c r="B5678" i="12"/>
  <c r="A5678" i="12"/>
  <c r="F5677" i="12"/>
  <c r="E5677" i="12"/>
  <c r="B5677" i="12"/>
  <c r="A5677" i="12"/>
  <c r="F5676" i="12"/>
  <c r="E5676" i="12"/>
  <c r="B5676" i="12"/>
  <c r="A5676" i="12"/>
  <c r="F5675" i="12"/>
  <c r="E5675" i="12"/>
  <c r="B5675" i="12"/>
  <c r="A5675" i="12"/>
  <c r="F5674" i="12"/>
  <c r="E5674" i="12"/>
  <c r="B5674" i="12"/>
  <c r="A5674" i="12"/>
  <c r="F5673" i="12"/>
  <c r="E5673" i="12"/>
  <c r="B5673" i="12"/>
  <c r="A5673" i="12"/>
  <c r="F5672" i="12"/>
  <c r="E5672" i="12"/>
  <c r="B5672" i="12"/>
  <c r="A5672" i="12"/>
  <c r="F5671" i="12"/>
  <c r="E5671" i="12"/>
  <c r="B5671" i="12"/>
  <c r="A5671" i="12"/>
  <c r="F5670" i="12"/>
  <c r="E5670" i="12"/>
  <c r="B5670" i="12"/>
  <c r="A5670" i="12"/>
  <c r="F5669" i="12"/>
  <c r="E5669" i="12"/>
  <c r="B5669" i="12"/>
  <c r="A5669" i="12"/>
  <c r="F5668" i="12"/>
  <c r="E5668" i="12"/>
  <c r="B5668" i="12"/>
  <c r="A5668" i="12"/>
  <c r="F5667" i="12"/>
  <c r="E5667" i="12"/>
  <c r="B5667" i="12"/>
  <c r="A5667" i="12"/>
  <c r="F5666" i="12"/>
  <c r="E5666" i="12"/>
  <c r="B5666" i="12"/>
  <c r="A5666" i="12"/>
  <c r="F5665" i="12"/>
  <c r="E5665" i="12"/>
  <c r="B5665" i="12"/>
  <c r="A5665" i="12"/>
  <c r="F5664" i="12"/>
  <c r="E5664" i="12"/>
  <c r="B5664" i="12"/>
  <c r="A5664" i="12"/>
  <c r="F5663" i="12"/>
  <c r="E5663" i="12"/>
  <c r="B5663" i="12"/>
  <c r="A5663" i="12"/>
  <c r="F5662" i="12"/>
  <c r="E5662" i="12"/>
  <c r="B5662" i="12"/>
  <c r="A5662" i="12"/>
  <c r="F5661" i="12"/>
  <c r="E5661" i="12"/>
  <c r="B5661" i="12"/>
  <c r="A5661" i="12"/>
  <c r="F5660" i="12"/>
  <c r="E5660" i="12"/>
  <c r="B5660" i="12"/>
  <c r="A5660" i="12"/>
  <c r="F5659" i="12"/>
  <c r="E5659" i="12"/>
  <c r="B5659" i="12"/>
  <c r="A5659" i="12"/>
  <c r="F5658" i="12"/>
  <c r="E5658" i="12"/>
  <c r="B5658" i="12"/>
  <c r="A5658" i="12"/>
  <c r="F5657" i="12"/>
  <c r="E5657" i="12"/>
  <c r="B5657" i="12"/>
  <c r="A5657" i="12"/>
  <c r="F5656" i="12"/>
  <c r="E5656" i="12"/>
  <c r="B5656" i="12"/>
  <c r="A5656" i="12"/>
  <c r="F5655" i="12"/>
  <c r="E5655" i="12"/>
  <c r="B5655" i="12"/>
  <c r="A5655" i="12"/>
  <c r="F5654" i="12"/>
  <c r="E5654" i="12"/>
  <c r="B5654" i="12"/>
  <c r="A5654" i="12"/>
  <c r="F5653" i="12"/>
  <c r="E5653" i="12"/>
  <c r="B5653" i="12"/>
  <c r="A5653" i="12"/>
  <c r="F5652" i="12"/>
  <c r="E5652" i="12"/>
  <c r="B5652" i="12"/>
  <c r="A5652" i="12"/>
  <c r="F5651" i="12"/>
  <c r="E5651" i="12"/>
  <c r="B5651" i="12"/>
  <c r="A5651" i="12"/>
  <c r="F5650" i="12"/>
  <c r="E5650" i="12"/>
  <c r="B5650" i="12"/>
  <c r="A5650" i="12"/>
  <c r="F5649" i="12"/>
  <c r="E5649" i="12"/>
  <c r="B5649" i="12"/>
  <c r="A5649" i="12"/>
  <c r="F5648" i="12"/>
  <c r="E5648" i="12"/>
  <c r="B5648" i="12"/>
  <c r="A5648" i="12"/>
  <c r="F5647" i="12"/>
  <c r="E5647" i="12"/>
  <c r="B5647" i="12"/>
  <c r="A5647" i="12"/>
  <c r="F5646" i="12"/>
  <c r="E5646" i="12"/>
  <c r="B5646" i="12"/>
  <c r="A5646" i="12"/>
  <c r="F5645" i="12"/>
  <c r="E5645" i="12"/>
  <c r="B5645" i="12"/>
  <c r="A5645" i="12"/>
  <c r="F5644" i="12"/>
  <c r="E5644" i="12"/>
  <c r="B5644" i="12"/>
  <c r="A5644" i="12"/>
  <c r="F5643" i="12"/>
  <c r="E5643" i="12"/>
  <c r="B5643" i="12"/>
  <c r="A5643" i="12"/>
  <c r="F5642" i="12"/>
  <c r="E5642" i="12"/>
  <c r="B5642" i="12"/>
  <c r="A5642" i="12"/>
  <c r="F5641" i="12"/>
  <c r="E5641" i="12"/>
  <c r="B5641" i="12"/>
  <c r="A5641" i="12"/>
  <c r="F5640" i="12"/>
  <c r="E5640" i="12"/>
  <c r="B5640" i="12"/>
  <c r="A5640" i="12"/>
  <c r="F5639" i="12"/>
  <c r="E5639" i="12"/>
  <c r="B5639" i="12"/>
  <c r="A5639" i="12"/>
  <c r="F5638" i="12"/>
  <c r="E5638" i="12"/>
  <c r="B5638" i="12"/>
  <c r="A5638" i="12"/>
  <c r="F5637" i="12"/>
  <c r="E5637" i="12"/>
  <c r="B5637" i="12"/>
  <c r="A5637" i="12"/>
  <c r="F5636" i="12"/>
  <c r="E5636" i="12"/>
  <c r="B5636" i="12"/>
  <c r="A5636" i="12"/>
  <c r="F5635" i="12"/>
  <c r="E5635" i="12"/>
  <c r="B5635" i="12"/>
  <c r="A5635" i="12"/>
  <c r="F5634" i="12"/>
  <c r="E5634" i="12"/>
  <c r="B5634" i="12"/>
  <c r="A5634" i="12"/>
  <c r="F5633" i="12"/>
  <c r="E5633" i="12"/>
  <c r="B5633" i="12"/>
  <c r="A5633" i="12"/>
  <c r="F5632" i="12"/>
  <c r="E5632" i="12"/>
  <c r="B5632" i="12"/>
  <c r="A5632" i="12"/>
  <c r="F5631" i="12"/>
  <c r="E5631" i="12"/>
  <c r="B5631" i="12"/>
  <c r="A5631" i="12"/>
  <c r="F5630" i="12"/>
  <c r="E5630" i="12"/>
  <c r="B5630" i="12"/>
  <c r="A5630" i="12"/>
  <c r="F5629" i="12"/>
  <c r="E5629" i="12"/>
  <c r="B5629" i="12"/>
  <c r="A5629" i="12"/>
  <c r="F5628" i="12"/>
  <c r="E5628" i="12"/>
  <c r="B5628" i="12"/>
  <c r="A5628" i="12"/>
  <c r="F5627" i="12"/>
  <c r="E5627" i="12"/>
  <c r="B5627" i="12"/>
  <c r="A5627" i="12"/>
  <c r="F5626" i="12"/>
  <c r="E5626" i="12"/>
  <c r="B5626" i="12"/>
  <c r="A5626" i="12"/>
  <c r="F5625" i="12"/>
  <c r="E5625" i="12"/>
  <c r="B5625" i="12"/>
  <c r="A5625" i="12"/>
  <c r="F5624" i="12"/>
  <c r="E5624" i="12"/>
  <c r="B5624" i="12"/>
  <c r="A5624" i="12"/>
  <c r="F5623" i="12"/>
  <c r="E5623" i="12"/>
  <c r="B5623" i="12"/>
  <c r="A5623" i="12"/>
  <c r="F5622" i="12"/>
  <c r="E5622" i="12"/>
  <c r="B5622" i="12"/>
  <c r="A5622" i="12"/>
  <c r="F65072" i="12"/>
  <c r="D65072" i="12"/>
  <c r="A65072" i="12"/>
  <c r="F65071" i="12"/>
  <c r="D65071" i="12"/>
  <c r="A65071" i="12"/>
  <c r="F65070" i="12"/>
  <c r="E65070" i="12"/>
  <c r="D65070" i="12"/>
  <c r="A65070" i="12"/>
  <c r="F65069" i="12"/>
  <c r="E65069" i="12"/>
  <c r="D65069" i="12"/>
  <c r="F65068" i="12"/>
  <c r="E65068" i="12"/>
  <c r="D65068" i="12"/>
  <c r="A65068" i="12"/>
  <c r="F65067" i="12"/>
  <c r="E65067" i="12"/>
  <c r="D65067" i="12"/>
  <c r="A65067" i="12"/>
  <c r="G65053" i="12"/>
  <c r="F65053" i="12"/>
  <c r="E65053" i="12"/>
  <c r="A65053" i="12"/>
  <c r="G65052" i="12"/>
  <c r="F65052" i="12"/>
  <c r="E65052" i="12"/>
  <c r="A65052" i="12"/>
  <c r="G65051" i="12"/>
  <c r="F65051" i="12"/>
  <c r="E65051" i="12"/>
  <c r="A65051" i="12"/>
  <c r="G65050" i="12"/>
  <c r="F65050" i="12"/>
  <c r="E65050" i="12"/>
  <c r="A65050" i="12"/>
  <c r="G65048" i="12"/>
  <c r="F65048" i="12"/>
  <c r="E65048" i="12"/>
  <c r="A65048" i="12"/>
  <c r="G65047" i="12"/>
  <c r="F65047" i="12"/>
  <c r="E65047" i="12"/>
  <c r="A65047" i="12"/>
  <c r="G65046" i="12"/>
  <c r="F65046" i="12"/>
  <c r="E65046" i="12"/>
  <c r="A65046" i="12"/>
  <c r="G65045" i="12"/>
  <c r="F65045" i="12"/>
  <c r="E65045" i="12"/>
  <c r="A65045" i="12"/>
  <c r="G65044" i="12"/>
  <c r="F65044" i="12"/>
  <c r="E65044" i="12"/>
  <c r="A65044" i="12"/>
  <c r="G65043" i="12"/>
  <c r="F65043" i="12"/>
  <c r="E65043" i="12"/>
  <c r="A65043" i="12"/>
  <c r="G65042" i="12"/>
  <c r="F65042" i="12"/>
  <c r="E65042" i="12"/>
  <c r="A65042" i="12"/>
  <c r="G65041" i="12"/>
  <c r="F65041" i="12"/>
  <c r="E65041" i="12"/>
  <c r="A65041" i="12"/>
  <c r="G65040" i="12"/>
  <c r="F65040" i="12"/>
  <c r="E65040" i="12"/>
  <c r="A65040" i="12"/>
  <c r="G65039" i="12"/>
  <c r="F65039" i="12"/>
  <c r="E65039" i="12"/>
  <c r="A65039" i="12"/>
  <c r="G65038" i="12"/>
  <c r="F65038" i="12"/>
  <c r="E65038" i="12"/>
  <c r="A65038" i="12"/>
  <c r="G65037" i="12"/>
  <c r="F65037" i="12"/>
  <c r="E65037" i="12"/>
  <c r="A65037" i="12"/>
  <c r="G64168" i="12"/>
  <c r="F64168" i="12"/>
  <c r="E64168" i="12"/>
  <c r="D64168" i="12"/>
  <c r="C64168" i="12"/>
  <c r="B64168" i="12"/>
  <c r="A64168" i="12"/>
  <c r="G64167" i="12"/>
  <c r="F64167" i="12"/>
  <c r="E64167" i="12"/>
  <c r="D64167" i="12"/>
  <c r="C64167" i="12"/>
  <c r="B64167" i="12"/>
  <c r="A64167" i="12"/>
  <c r="G64166" i="12"/>
  <c r="F64166" i="12"/>
  <c r="E64166" i="12"/>
  <c r="D64166" i="12"/>
  <c r="C64166" i="12"/>
  <c r="B64166" i="12"/>
  <c r="A64166" i="12"/>
  <c r="G64165" i="12"/>
  <c r="F64165" i="12"/>
  <c r="E64165" i="12"/>
  <c r="D64165" i="12"/>
  <c r="C64165" i="12"/>
  <c r="B64165" i="12"/>
  <c r="A64165" i="12"/>
  <c r="G64164" i="12"/>
  <c r="F64164" i="12"/>
  <c r="E64164" i="12"/>
  <c r="D64164" i="12"/>
  <c r="C64164" i="12"/>
  <c r="B64164" i="12"/>
  <c r="A64164" i="12"/>
  <c r="G64163" i="12"/>
  <c r="F64163" i="12"/>
  <c r="E64163" i="12"/>
  <c r="D64163" i="12"/>
  <c r="C64163" i="12"/>
  <c r="B64163" i="12"/>
  <c r="A64163" i="12"/>
  <c r="G64162" i="12"/>
  <c r="F64162" i="12"/>
  <c r="E64162" i="12"/>
  <c r="D64162" i="12"/>
  <c r="C64162" i="12"/>
  <c r="B64162" i="12"/>
  <c r="A64162" i="12"/>
  <c r="G64161" i="12"/>
  <c r="F64161" i="12"/>
  <c r="E64161" i="12"/>
  <c r="D64161" i="12"/>
  <c r="C64161" i="12"/>
  <c r="B64161" i="12"/>
  <c r="A64161" i="12"/>
  <c r="G64160" i="12"/>
  <c r="F64160" i="12"/>
  <c r="E64160" i="12"/>
  <c r="D64160" i="12"/>
  <c r="C64160" i="12"/>
  <c r="B64160" i="12"/>
  <c r="A64160" i="12"/>
  <c r="G64159" i="12"/>
  <c r="F64159" i="12"/>
  <c r="E64159" i="12"/>
  <c r="D64159" i="12"/>
  <c r="C64159" i="12"/>
  <c r="B64159" i="12"/>
  <c r="A64159" i="12"/>
  <c r="G64158" i="12"/>
  <c r="F64158" i="12"/>
  <c r="E64158" i="12"/>
  <c r="D64158" i="12"/>
  <c r="C64158" i="12"/>
  <c r="B64158" i="12"/>
  <c r="A64158" i="12"/>
  <c r="G64157" i="12"/>
  <c r="F64157" i="12"/>
  <c r="E64157" i="12"/>
  <c r="D64157" i="12"/>
  <c r="C64157" i="12"/>
  <c r="B64157" i="12"/>
  <c r="A64157" i="12"/>
  <c r="G64156" i="12"/>
  <c r="F64156" i="12"/>
  <c r="E64156" i="12"/>
  <c r="D64156" i="12"/>
  <c r="C64156" i="12"/>
  <c r="B64156" i="12"/>
  <c r="A64156" i="12"/>
  <c r="G64155" i="12"/>
  <c r="F64155" i="12"/>
  <c r="E64155" i="12"/>
  <c r="D64155" i="12"/>
  <c r="C64155" i="12"/>
  <c r="B64155" i="12"/>
  <c r="A64155" i="12"/>
  <c r="F64154" i="12"/>
  <c r="E64154" i="12"/>
  <c r="C64154" i="12"/>
  <c r="B64154" i="12"/>
  <c r="A64154" i="12"/>
  <c r="F64153" i="12"/>
  <c r="E64153" i="12"/>
  <c r="C64153" i="12"/>
  <c r="B64153" i="12"/>
  <c r="A64153" i="12"/>
  <c r="F64152" i="12"/>
  <c r="E64152" i="12"/>
  <c r="C64152" i="12"/>
  <c r="B64152" i="12"/>
  <c r="A64152" i="12"/>
  <c r="F64151" i="12"/>
  <c r="E64151" i="12"/>
  <c r="C64151" i="12"/>
  <c r="B64151" i="12"/>
  <c r="A64151" i="12"/>
  <c r="F64150" i="12"/>
  <c r="E64150" i="12"/>
  <c r="C64150" i="12"/>
  <c r="B64150" i="12"/>
  <c r="A64150" i="12"/>
  <c r="F64149" i="12"/>
  <c r="E64149" i="12"/>
  <c r="C64149" i="12"/>
  <c r="B64149" i="12"/>
  <c r="A64149" i="12"/>
  <c r="F64148" i="12"/>
  <c r="E64148" i="12"/>
  <c r="C64148" i="12"/>
  <c r="B64148" i="12"/>
  <c r="A64148" i="12"/>
  <c r="F64147" i="12"/>
  <c r="E64147" i="12"/>
  <c r="C64147" i="12"/>
  <c r="B64147" i="12"/>
  <c r="A64147" i="12"/>
  <c r="F64146" i="12"/>
  <c r="E64146" i="12"/>
  <c r="C64146" i="12"/>
  <c r="B64146" i="12"/>
  <c r="A64146" i="12"/>
  <c r="F64145" i="12"/>
  <c r="E64145" i="12"/>
  <c r="C64145" i="12"/>
  <c r="B64145" i="12"/>
  <c r="A64145" i="12"/>
  <c r="F64144" i="12"/>
  <c r="E64144" i="12"/>
  <c r="C64144" i="12"/>
  <c r="B64144" i="12"/>
  <c r="A64144" i="12"/>
  <c r="F64143" i="12"/>
  <c r="E64143" i="12"/>
  <c r="C64143" i="12"/>
  <c r="B64143" i="12"/>
  <c r="A64143" i="12"/>
  <c r="F64142" i="12"/>
  <c r="E64142" i="12"/>
  <c r="C64142" i="12"/>
  <c r="B64142" i="12"/>
  <c r="A64142" i="12"/>
  <c r="F64141" i="12"/>
  <c r="E64141" i="12"/>
  <c r="C64141" i="12"/>
  <c r="B64141" i="12"/>
  <c r="A64141" i="12"/>
  <c r="F64140" i="12"/>
  <c r="E64140" i="12"/>
  <c r="C64140" i="12"/>
  <c r="B64140" i="12"/>
  <c r="A64140" i="12"/>
  <c r="F64139" i="12"/>
  <c r="E64139" i="12"/>
  <c r="C64139" i="12"/>
  <c r="B64139" i="12"/>
  <c r="A64139" i="12"/>
  <c r="F64138" i="12"/>
  <c r="E64138" i="12"/>
  <c r="C64138" i="12"/>
  <c r="B64138" i="12"/>
  <c r="A64138" i="12"/>
  <c r="G64137" i="12"/>
  <c r="F64137" i="12"/>
  <c r="E64137" i="12"/>
  <c r="D64137" i="12"/>
  <c r="C64137" i="12"/>
  <c r="B64137" i="12"/>
  <c r="A64137" i="12"/>
  <c r="G64136" i="12"/>
  <c r="F64136" i="12"/>
  <c r="E64136" i="12"/>
  <c r="D64136" i="12"/>
  <c r="C64136" i="12"/>
  <c r="B64136" i="12"/>
  <c r="A64136" i="12"/>
  <c r="G64135" i="12"/>
  <c r="F64135" i="12"/>
  <c r="E64135" i="12"/>
  <c r="D64135" i="12"/>
  <c r="C64135" i="12"/>
  <c r="B64135" i="12"/>
  <c r="A64135" i="12"/>
  <c r="G64134" i="12"/>
  <c r="F64134" i="12"/>
  <c r="E64134" i="12"/>
  <c r="D64134" i="12"/>
  <c r="C64134" i="12"/>
  <c r="B64134" i="12"/>
  <c r="A64134" i="12"/>
  <c r="G64133" i="12"/>
  <c r="F64133" i="12"/>
  <c r="E64133" i="12"/>
  <c r="D64133" i="12"/>
  <c r="C64133" i="12"/>
  <c r="B64133" i="12"/>
  <c r="A64133" i="12"/>
  <c r="G64132" i="12"/>
  <c r="F64132" i="12"/>
  <c r="E64132" i="12"/>
  <c r="D64132" i="12"/>
  <c r="C64132" i="12"/>
  <c r="B64132" i="12"/>
  <c r="A64132" i="12"/>
  <c r="G64131" i="12"/>
  <c r="F64131" i="12"/>
  <c r="E64131" i="12"/>
  <c r="D64131" i="12"/>
  <c r="C64131" i="12"/>
  <c r="B64131" i="12"/>
  <c r="A64131" i="12"/>
  <c r="G64130" i="12"/>
  <c r="F64130" i="12"/>
  <c r="E64130" i="12"/>
  <c r="D64130" i="12"/>
  <c r="C64130" i="12"/>
  <c r="B64130" i="12"/>
  <c r="A64130" i="12"/>
  <c r="G64129" i="12"/>
  <c r="F64129" i="12"/>
  <c r="E64129" i="12"/>
  <c r="D64129" i="12"/>
  <c r="C64129" i="12"/>
  <c r="B64129" i="12"/>
  <c r="A64129" i="12"/>
  <c r="G64128" i="12"/>
  <c r="F64128" i="12"/>
  <c r="E64128" i="12"/>
  <c r="D64128" i="12"/>
  <c r="C64128" i="12"/>
  <c r="B64128" i="12"/>
  <c r="A64128" i="12"/>
  <c r="G64127" i="12"/>
  <c r="F64127" i="12"/>
  <c r="E64127" i="12"/>
  <c r="D64127" i="12"/>
  <c r="C64127" i="12"/>
  <c r="B64127" i="12"/>
  <c r="A64127" i="12"/>
  <c r="G64126" i="12"/>
  <c r="F64126" i="12"/>
  <c r="E64126" i="12"/>
  <c r="D64126" i="12"/>
  <c r="C64126" i="12"/>
  <c r="B64126" i="12"/>
  <c r="A64126" i="12"/>
  <c r="G64125" i="12"/>
  <c r="F64125" i="12"/>
  <c r="E64125" i="12"/>
  <c r="D64125" i="12"/>
  <c r="C64125" i="12"/>
  <c r="B64125" i="12"/>
  <c r="A64125" i="12"/>
  <c r="G64124" i="12"/>
  <c r="F64124" i="12"/>
  <c r="E64124" i="12"/>
  <c r="D64124" i="12"/>
  <c r="C64124" i="12"/>
  <c r="B64124" i="12"/>
  <c r="A64124" i="12"/>
  <c r="G64123" i="12"/>
  <c r="F64123" i="12"/>
  <c r="E64123" i="12"/>
  <c r="D64123" i="12"/>
  <c r="C64123" i="12"/>
  <c r="B64123" i="12"/>
  <c r="A64123" i="12"/>
  <c r="F64122" i="12"/>
  <c r="E64122" i="12"/>
  <c r="C64122" i="12"/>
  <c r="B64122" i="12"/>
  <c r="A64122" i="12"/>
  <c r="F64121" i="12"/>
  <c r="E64121" i="12"/>
  <c r="C64121" i="12"/>
  <c r="B64121" i="12"/>
  <c r="A64121" i="12"/>
  <c r="F64120" i="12"/>
  <c r="E64120" i="12"/>
  <c r="C64120" i="12"/>
  <c r="B64120" i="12"/>
  <c r="A64120" i="12"/>
  <c r="F64119" i="12"/>
  <c r="E64119" i="12"/>
  <c r="C64119" i="12"/>
  <c r="B64119" i="12"/>
  <c r="A64119" i="12"/>
  <c r="F64118" i="12"/>
  <c r="E64118" i="12"/>
  <c r="C64118" i="12"/>
  <c r="B64118" i="12"/>
  <c r="A64118" i="12"/>
  <c r="F64117" i="12"/>
  <c r="E64117" i="12"/>
  <c r="C64117" i="12"/>
  <c r="B64117" i="12"/>
  <c r="A64117" i="12"/>
  <c r="F64116" i="12"/>
  <c r="E64116" i="12"/>
  <c r="C64116" i="12"/>
  <c r="B64116" i="12"/>
  <c r="A64116" i="12"/>
  <c r="F64115" i="12"/>
  <c r="E64115" i="12"/>
  <c r="C64115" i="12"/>
  <c r="B64115" i="12"/>
  <c r="A64115" i="12"/>
  <c r="F64114" i="12"/>
  <c r="E64114" i="12"/>
  <c r="C64114" i="12"/>
  <c r="B64114" i="12"/>
  <c r="A64114" i="12"/>
  <c r="F64113" i="12"/>
  <c r="E64113" i="12"/>
  <c r="C64113" i="12"/>
  <c r="B64113" i="12"/>
  <c r="A64113" i="12"/>
  <c r="F64112" i="12"/>
  <c r="E64112" i="12"/>
  <c r="C64112" i="12"/>
  <c r="B64112" i="12"/>
  <c r="A64112" i="12"/>
  <c r="F64111" i="12"/>
  <c r="E64111" i="12"/>
  <c r="C64111" i="12"/>
  <c r="B64111" i="12"/>
  <c r="A64111" i="12"/>
  <c r="F64110" i="12"/>
  <c r="E64110" i="12"/>
  <c r="C64110" i="12"/>
  <c r="B64110" i="12"/>
  <c r="A64110" i="12"/>
  <c r="F64109" i="12"/>
  <c r="E64109" i="12"/>
  <c r="C64109" i="12"/>
  <c r="B64109" i="12"/>
  <c r="A64109" i="12"/>
  <c r="F64108" i="12"/>
  <c r="E64108" i="12"/>
  <c r="C64108" i="12"/>
  <c r="B64108" i="12"/>
  <c r="A64108" i="12"/>
  <c r="F64107" i="12"/>
  <c r="E64107" i="12"/>
  <c r="C64107" i="12"/>
  <c r="B64107" i="12"/>
  <c r="A64107" i="12"/>
  <c r="F64106" i="12"/>
  <c r="E64106" i="12"/>
  <c r="B64106" i="12"/>
  <c r="A64106" i="12"/>
  <c r="F64105" i="12"/>
  <c r="E64105" i="12"/>
  <c r="B64105" i="12"/>
  <c r="A64105" i="12"/>
  <c r="F64104" i="12"/>
  <c r="E64104" i="12"/>
  <c r="B64104" i="12"/>
  <c r="A64104" i="12"/>
  <c r="F64103" i="12"/>
  <c r="E64103" i="12"/>
  <c r="B64103" i="12"/>
  <c r="A64103" i="12"/>
  <c r="F64102" i="12"/>
  <c r="E64102" i="12"/>
  <c r="B64102" i="12"/>
  <c r="A64102" i="12"/>
  <c r="F64101" i="12"/>
  <c r="E64101" i="12"/>
  <c r="B64101" i="12"/>
  <c r="A64101" i="12"/>
  <c r="F64100" i="12"/>
  <c r="E64100" i="12"/>
  <c r="B64100" i="12"/>
  <c r="A64100" i="12"/>
  <c r="F64099" i="12"/>
  <c r="E64099" i="12"/>
  <c r="B64099" i="12"/>
  <c r="A64099" i="12"/>
  <c r="F64098" i="12"/>
  <c r="E64098" i="12"/>
  <c r="B64098" i="12"/>
  <c r="A64098" i="12"/>
  <c r="F64097" i="12"/>
  <c r="E64097" i="12"/>
  <c r="B64097" i="12"/>
  <c r="A64097" i="12"/>
  <c r="F64096" i="12"/>
  <c r="E64096" i="12"/>
  <c r="B64096" i="12"/>
  <c r="A64096" i="12"/>
  <c r="F64095" i="12"/>
  <c r="E64095" i="12"/>
  <c r="B64095" i="12"/>
  <c r="A64095" i="12"/>
  <c r="F64094" i="12"/>
  <c r="E64094" i="12"/>
  <c r="B64094" i="12"/>
  <c r="A64094" i="12"/>
  <c r="F64093" i="12"/>
  <c r="E64093" i="12"/>
  <c r="B64093" i="12"/>
  <c r="A64093" i="12"/>
  <c r="F64092" i="12"/>
  <c r="E64092" i="12"/>
  <c r="B64092" i="12"/>
  <c r="A64092" i="12"/>
  <c r="F64091" i="12"/>
  <c r="E64091" i="12"/>
  <c r="B64091" i="12"/>
  <c r="A64091" i="12"/>
  <c r="F64090" i="12"/>
  <c r="E64090" i="12"/>
  <c r="B64090" i="12"/>
  <c r="A64090" i="12"/>
  <c r="F64089" i="12"/>
  <c r="E64089" i="12"/>
  <c r="B64089" i="12"/>
  <c r="A64089" i="12"/>
  <c r="F64088" i="12"/>
  <c r="E64088" i="12"/>
  <c r="B64088" i="12"/>
  <c r="A64088" i="12"/>
  <c r="F64087" i="12"/>
  <c r="E64087" i="12"/>
  <c r="B64087" i="12"/>
  <c r="A64087" i="12"/>
  <c r="F64086" i="12"/>
  <c r="E64086" i="12"/>
  <c r="B64086" i="12"/>
  <c r="A64086" i="12"/>
  <c r="F64085" i="12"/>
  <c r="E64085" i="12"/>
  <c r="B64085" i="12"/>
  <c r="A64085" i="12"/>
  <c r="F64084" i="12"/>
  <c r="E64084" i="12"/>
  <c r="B64084" i="12"/>
  <c r="A64084" i="12"/>
  <c r="F64083" i="12"/>
  <c r="E64083" i="12"/>
  <c r="B64083" i="12"/>
  <c r="A64083" i="12"/>
  <c r="F64082" i="12"/>
  <c r="E64082" i="12"/>
  <c r="B64082" i="12"/>
  <c r="A64082" i="12"/>
  <c r="F64081" i="12"/>
  <c r="E64081" i="12"/>
  <c r="B64081" i="12"/>
  <c r="A64081" i="12"/>
  <c r="F64080" i="12"/>
  <c r="E64080" i="12"/>
  <c r="B64080" i="12"/>
  <c r="A64080" i="12"/>
  <c r="F64079" i="12"/>
  <c r="E64079" i="12"/>
  <c r="B64079" i="12"/>
  <c r="A64079" i="12"/>
  <c r="F64078" i="12"/>
  <c r="E64078" i="12"/>
  <c r="B64078" i="12"/>
  <c r="A64078" i="12"/>
  <c r="F64077" i="12"/>
  <c r="E64077" i="12"/>
  <c r="B64077" i="12"/>
  <c r="A64077" i="12"/>
  <c r="F64076" i="12"/>
  <c r="E64076" i="12"/>
  <c r="B64076" i="12"/>
  <c r="A64076" i="12"/>
  <c r="F64075" i="12"/>
  <c r="E64075" i="12"/>
  <c r="B64075" i="12"/>
  <c r="A64075" i="12"/>
  <c r="F64074" i="12"/>
  <c r="E64074" i="12"/>
  <c r="B64074" i="12"/>
  <c r="A64074" i="12"/>
  <c r="F64073" i="12"/>
  <c r="E64073" i="12"/>
  <c r="B64073" i="12"/>
  <c r="A64073" i="12"/>
  <c r="F64072" i="12"/>
  <c r="E64072" i="12"/>
  <c r="B64072" i="12"/>
  <c r="A64072" i="12"/>
  <c r="F64071" i="12"/>
  <c r="E64071" i="12"/>
  <c r="B64071" i="12"/>
  <c r="A64071" i="12"/>
  <c r="F64070" i="12"/>
  <c r="E64070" i="12"/>
  <c r="B64070" i="12"/>
  <c r="A64070" i="12"/>
  <c r="F64069" i="12"/>
  <c r="E64069" i="12"/>
  <c r="B64069" i="12"/>
  <c r="A64069" i="12"/>
  <c r="F64068" i="12"/>
  <c r="E64068" i="12"/>
  <c r="B64068" i="12"/>
  <c r="A64068" i="12"/>
  <c r="F64067" i="12"/>
  <c r="E64067" i="12"/>
  <c r="B64067" i="12"/>
  <c r="A64067" i="12"/>
  <c r="F64066" i="12"/>
  <c r="E64066" i="12"/>
  <c r="B64066" i="12"/>
  <c r="A64066" i="12"/>
  <c r="F64065" i="12"/>
  <c r="E64065" i="12"/>
  <c r="B64065" i="12"/>
  <c r="A64065" i="12"/>
  <c r="F64064" i="12"/>
  <c r="E64064" i="12"/>
  <c r="B64064" i="12"/>
  <c r="A64064" i="12"/>
  <c r="F64063" i="12"/>
  <c r="E64063" i="12"/>
  <c r="B64063" i="12"/>
  <c r="A64063" i="12"/>
  <c r="F64062" i="12"/>
  <c r="E64062" i="12"/>
  <c r="B64062" i="12"/>
  <c r="A64062" i="12"/>
  <c r="F64061" i="12"/>
  <c r="E64061" i="12"/>
  <c r="B64061" i="12"/>
  <c r="A64061" i="12"/>
  <c r="F64060" i="12"/>
  <c r="E64060" i="12"/>
  <c r="B64060" i="12"/>
  <c r="A64060" i="12"/>
  <c r="F64059" i="12"/>
  <c r="E64059" i="12"/>
  <c r="B64059" i="12"/>
  <c r="A64059" i="12"/>
  <c r="F64058" i="12"/>
  <c r="E64058" i="12"/>
  <c r="B64058" i="12"/>
  <c r="A64058" i="12"/>
  <c r="F64057" i="12"/>
  <c r="E64057" i="12"/>
  <c r="B64057" i="12"/>
  <c r="A64057" i="12"/>
  <c r="F64056" i="12"/>
  <c r="E64056" i="12"/>
  <c r="B64056" i="12"/>
  <c r="A64056" i="12"/>
  <c r="F64055" i="12"/>
  <c r="E64055" i="12"/>
  <c r="B64055" i="12"/>
  <c r="A64055" i="12"/>
  <c r="F64054" i="12"/>
  <c r="E64054" i="12"/>
  <c r="B64054" i="12"/>
  <c r="A64054" i="12"/>
  <c r="F64053" i="12"/>
  <c r="E64053" i="12"/>
  <c r="B64053" i="12"/>
  <c r="A64053" i="12"/>
  <c r="F64052" i="12"/>
  <c r="E64052" i="12"/>
  <c r="B64052" i="12"/>
  <c r="A64052" i="12"/>
  <c r="F64051" i="12"/>
  <c r="E64051" i="12"/>
  <c r="B64051" i="12"/>
  <c r="A64051" i="12"/>
  <c r="F64050" i="12"/>
  <c r="E64050" i="12"/>
  <c r="B64050" i="12"/>
  <c r="A64050" i="12"/>
  <c r="F64049" i="12"/>
  <c r="E64049" i="12"/>
  <c r="B64049" i="12"/>
  <c r="A64049" i="12"/>
  <c r="F64048" i="12"/>
  <c r="E64048" i="12"/>
  <c r="B64048" i="12"/>
  <c r="A64048" i="12"/>
  <c r="F64047" i="12"/>
  <c r="E64047" i="12"/>
  <c r="B64047" i="12"/>
  <c r="A64047" i="12"/>
  <c r="F64046" i="12"/>
  <c r="E64046" i="12"/>
  <c r="B64046" i="12"/>
  <c r="A64046" i="12"/>
  <c r="F64045" i="12"/>
  <c r="E64045" i="12"/>
  <c r="B64045" i="12"/>
  <c r="A64045" i="12"/>
  <c r="F64044" i="12"/>
  <c r="E64044" i="12"/>
  <c r="B64044" i="12"/>
  <c r="A64044" i="12"/>
  <c r="F64043" i="12"/>
  <c r="E64043" i="12"/>
  <c r="B64043" i="12"/>
  <c r="A64043" i="12"/>
  <c r="F64042" i="12"/>
  <c r="E64042" i="12"/>
  <c r="B64042" i="12"/>
  <c r="A64042" i="12"/>
  <c r="F64041" i="12"/>
  <c r="E64041" i="12"/>
  <c r="B64041" i="12"/>
  <c r="A64041" i="12"/>
  <c r="F64040" i="12"/>
  <c r="E64040" i="12"/>
  <c r="B64040" i="12"/>
  <c r="A64040" i="12"/>
  <c r="F64039" i="12"/>
  <c r="E64039" i="12"/>
  <c r="B64039" i="12"/>
  <c r="A64039" i="12"/>
  <c r="F64038" i="12"/>
  <c r="E64038" i="12"/>
  <c r="B64038" i="12"/>
  <c r="A64038" i="12"/>
  <c r="F64037" i="12"/>
  <c r="E64037" i="12"/>
  <c r="B64037" i="12"/>
  <c r="A64037" i="12"/>
  <c r="F64036" i="12"/>
  <c r="E64036" i="12"/>
  <c r="B64036" i="12"/>
  <c r="A64036" i="12"/>
  <c r="F64035" i="12"/>
  <c r="E64035" i="12"/>
  <c r="B64035" i="12"/>
  <c r="A64035" i="12"/>
  <c r="F64034" i="12"/>
  <c r="E64034" i="12"/>
  <c r="B64034" i="12"/>
  <c r="A64034" i="12"/>
  <c r="F64033" i="12"/>
  <c r="E64033" i="12"/>
  <c r="B64033" i="12"/>
  <c r="A64033" i="12"/>
  <c r="F64032" i="12"/>
  <c r="E64032" i="12"/>
  <c r="B64032" i="12"/>
  <c r="A64032" i="12"/>
  <c r="F64031" i="12"/>
  <c r="E64031" i="12"/>
  <c r="B64031" i="12"/>
  <c r="A64031" i="12"/>
  <c r="F64030" i="12"/>
  <c r="E64030" i="12"/>
  <c r="B64030" i="12"/>
  <c r="A64030" i="12"/>
  <c r="F64029" i="12"/>
  <c r="E64029" i="12"/>
  <c r="B64029" i="12"/>
  <c r="A64029" i="12"/>
  <c r="F64028" i="12"/>
  <c r="E64028" i="12"/>
  <c r="B64028" i="12"/>
  <c r="A64028" i="12"/>
  <c r="F64027" i="12"/>
  <c r="E64027" i="12"/>
  <c r="B64027" i="12"/>
  <c r="A64027" i="12"/>
  <c r="F64026" i="12"/>
  <c r="E64026" i="12"/>
  <c r="B64026" i="12"/>
  <c r="A64026" i="12"/>
  <c r="F64025" i="12"/>
  <c r="E64025" i="12"/>
  <c r="B64025" i="12"/>
  <c r="A64025" i="12"/>
  <c r="F64024" i="12"/>
  <c r="E64024" i="12"/>
  <c r="B64024" i="12"/>
  <c r="A64024" i="12"/>
  <c r="F64023" i="12"/>
  <c r="E64023" i="12"/>
  <c r="B64023" i="12"/>
  <c r="A64023" i="12"/>
  <c r="F64022" i="12"/>
  <c r="E64022" i="12"/>
  <c r="B64022" i="12"/>
  <c r="A64022" i="12"/>
  <c r="F64021" i="12"/>
  <c r="E64021" i="12"/>
  <c r="B64021" i="12"/>
  <c r="A64021" i="12"/>
  <c r="F64020" i="12"/>
  <c r="E64020" i="12"/>
  <c r="B64020" i="12"/>
  <c r="A64020" i="12"/>
  <c r="F64019" i="12"/>
  <c r="E64019" i="12"/>
  <c r="B64019" i="12"/>
  <c r="A64019" i="12"/>
  <c r="F64018" i="12"/>
  <c r="E64018" i="12"/>
  <c r="B64018" i="12"/>
  <c r="A64018" i="12"/>
  <c r="F64017" i="12"/>
  <c r="E64017" i="12"/>
  <c r="B64017" i="12"/>
  <c r="A64017" i="12"/>
  <c r="F64016" i="12"/>
  <c r="E64016" i="12"/>
  <c r="B64016" i="12"/>
  <c r="A64016" i="12"/>
  <c r="F64015" i="12"/>
  <c r="E64015" i="12"/>
  <c r="B64015" i="12"/>
  <c r="A64015" i="12"/>
  <c r="F64014" i="12"/>
  <c r="E64014" i="12"/>
  <c r="B64014" i="12"/>
  <c r="A64014" i="12"/>
  <c r="F64013" i="12"/>
  <c r="E64013" i="12"/>
  <c r="B64013" i="12"/>
  <c r="A64013" i="12"/>
  <c r="F64012" i="12"/>
  <c r="E64012" i="12"/>
  <c r="B64012" i="12"/>
  <c r="A64012" i="12"/>
  <c r="F64011" i="12"/>
  <c r="E64011" i="12"/>
  <c r="B64011" i="12"/>
  <c r="A64011" i="12"/>
  <c r="F64010" i="12"/>
  <c r="E64010" i="12"/>
  <c r="B64010" i="12"/>
  <c r="A64010" i="12"/>
  <c r="F64009" i="12"/>
  <c r="E64009" i="12"/>
  <c r="B64009" i="12"/>
  <c r="A64009" i="12"/>
  <c r="F64008" i="12"/>
  <c r="E64008" i="12"/>
  <c r="B64008" i="12"/>
  <c r="A64008" i="12"/>
  <c r="F64007" i="12"/>
  <c r="E64007" i="12"/>
  <c r="B64007" i="12"/>
  <c r="A64007" i="12"/>
  <c r="F64006" i="12"/>
  <c r="E64006" i="12"/>
  <c r="B64006" i="12"/>
  <c r="A64006" i="12"/>
  <c r="F63975" i="12"/>
  <c r="D63975" i="12"/>
  <c r="A63975" i="12"/>
  <c r="F63974" i="12"/>
  <c r="D63974" i="12"/>
  <c r="A63974" i="12"/>
  <c r="F63973" i="12"/>
  <c r="E63973" i="12"/>
  <c r="D63973" i="12"/>
  <c r="A63973" i="12"/>
  <c r="F63972" i="12"/>
  <c r="E63972" i="12"/>
  <c r="D63972" i="12"/>
  <c r="F63971" i="12"/>
  <c r="E63971" i="12"/>
  <c r="D63971" i="12"/>
  <c r="A63971" i="12"/>
  <c r="F63970" i="12"/>
  <c r="E63970" i="12"/>
  <c r="D63970" i="12"/>
  <c r="A63970" i="12"/>
  <c r="G63956" i="12"/>
  <c r="F63956" i="12"/>
  <c r="E63956" i="12"/>
  <c r="A63956" i="12"/>
  <c r="G63955" i="12"/>
  <c r="F63955" i="12"/>
  <c r="E63955" i="12"/>
  <c r="A63955" i="12"/>
  <c r="G63954" i="12"/>
  <c r="F63954" i="12"/>
  <c r="E63954" i="12"/>
  <c r="A63954" i="12"/>
  <c r="G63953" i="12"/>
  <c r="F63953" i="12"/>
  <c r="E63953" i="12"/>
  <c r="A63953" i="12"/>
  <c r="G63951" i="12"/>
  <c r="F63951" i="12"/>
  <c r="E63951" i="12"/>
  <c r="A63951" i="12"/>
  <c r="G63950" i="12"/>
  <c r="F63950" i="12"/>
  <c r="E63950" i="12"/>
  <c r="A63950" i="12"/>
  <c r="G63949" i="12"/>
  <c r="F63949" i="12"/>
  <c r="E63949" i="12"/>
  <c r="A63949" i="12"/>
  <c r="G63948" i="12"/>
  <c r="F63948" i="12"/>
  <c r="E63948" i="12"/>
  <c r="A63948" i="12"/>
  <c r="G63947" i="12"/>
  <c r="F63947" i="12"/>
  <c r="E63947" i="12"/>
  <c r="A63947" i="12"/>
  <c r="G63946" i="12"/>
  <c r="F63946" i="12"/>
  <c r="E63946" i="12"/>
  <c r="A63946" i="12"/>
  <c r="G63945" i="12"/>
  <c r="F63945" i="12"/>
  <c r="E63945" i="12"/>
  <c r="A63945" i="12"/>
  <c r="G63944" i="12"/>
  <c r="F63944" i="12"/>
  <c r="E63944" i="12"/>
  <c r="A63944" i="12"/>
  <c r="G63943" i="12"/>
  <c r="F63943" i="12"/>
  <c r="E63943" i="12"/>
  <c r="A63943" i="12"/>
  <c r="G63942" i="12"/>
  <c r="F63942" i="12"/>
  <c r="E63942" i="12"/>
  <c r="A63942" i="12"/>
  <c r="G63941" i="12"/>
  <c r="F63941" i="12"/>
  <c r="E63941" i="12"/>
  <c r="A63941" i="12"/>
  <c r="G63940" i="12"/>
  <c r="F63940" i="12"/>
  <c r="E63940" i="12"/>
  <c r="A63940" i="12"/>
  <c r="G63071" i="12"/>
  <c r="F63071" i="12"/>
  <c r="E63071" i="12"/>
  <c r="D63071" i="12"/>
  <c r="C63071" i="12"/>
  <c r="B63071" i="12"/>
  <c r="A63071" i="12"/>
  <c r="G63070" i="12"/>
  <c r="F63070" i="12"/>
  <c r="E63070" i="12"/>
  <c r="D63070" i="12"/>
  <c r="C63070" i="12"/>
  <c r="B63070" i="12"/>
  <c r="A63070" i="12"/>
  <c r="G63069" i="12"/>
  <c r="F63069" i="12"/>
  <c r="E63069" i="12"/>
  <c r="D63069" i="12"/>
  <c r="C63069" i="12"/>
  <c r="B63069" i="12"/>
  <c r="A63069" i="12"/>
  <c r="G63068" i="12"/>
  <c r="F63068" i="12"/>
  <c r="E63068" i="12"/>
  <c r="D63068" i="12"/>
  <c r="C63068" i="12"/>
  <c r="B63068" i="12"/>
  <c r="A63068" i="12"/>
  <c r="G63067" i="12"/>
  <c r="F63067" i="12"/>
  <c r="E63067" i="12"/>
  <c r="D63067" i="12"/>
  <c r="C63067" i="12"/>
  <c r="B63067" i="12"/>
  <c r="A63067" i="12"/>
  <c r="G63066" i="12"/>
  <c r="F63066" i="12"/>
  <c r="E63066" i="12"/>
  <c r="D63066" i="12"/>
  <c r="C63066" i="12"/>
  <c r="B63066" i="12"/>
  <c r="A63066" i="12"/>
  <c r="G63065" i="12"/>
  <c r="F63065" i="12"/>
  <c r="E63065" i="12"/>
  <c r="D63065" i="12"/>
  <c r="C63065" i="12"/>
  <c r="B63065" i="12"/>
  <c r="A63065" i="12"/>
  <c r="G63064" i="12"/>
  <c r="F63064" i="12"/>
  <c r="E63064" i="12"/>
  <c r="D63064" i="12"/>
  <c r="C63064" i="12"/>
  <c r="B63064" i="12"/>
  <c r="A63064" i="12"/>
  <c r="G63063" i="12"/>
  <c r="F63063" i="12"/>
  <c r="E63063" i="12"/>
  <c r="D63063" i="12"/>
  <c r="C63063" i="12"/>
  <c r="B63063" i="12"/>
  <c r="A63063" i="12"/>
  <c r="G63062" i="12"/>
  <c r="F63062" i="12"/>
  <c r="E63062" i="12"/>
  <c r="D63062" i="12"/>
  <c r="C63062" i="12"/>
  <c r="B63062" i="12"/>
  <c r="A63062" i="12"/>
  <c r="G63061" i="12"/>
  <c r="F63061" i="12"/>
  <c r="E63061" i="12"/>
  <c r="D63061" i="12"/>
  <c r="C63061" i="12"/>
  <c r="B63061" i="12"/>
  <c r="A63061" i="12"/>
  <c r="G63060" i="12"/>
  <c r="F63060" i="12"/>
  <c r="E63060" i="12"/>
  <c r="D63060" i="12"/>
  <c r="C63060" i="12"/>
  <c r="B63060" i="12"/>
  <c r="A63060" i="12"/>
  <c r="G63059" i="12"/>
  <c r="F63059" i="12"/>
  <c r="E63059" i="12"/>
  <c r="D63059" i="12"/>
  <c r="C63059" i="12"/>
  <c r="B63059" i="12"/>
  <c r="A63059" i="12"/>
  <c r="G63058" i="12"/>
  <c r="F63058" i="12"/>
  <c r="E63058" i="12"/>
  <c r="D63058" i="12"/>
  <c r="C63058" i="12"/>
  <c r="B63058" i="12"/>
  <c r="A63058" i="12"/>
  <c r="F63057" i="12"/>
  <c r="E63057" i="12"/>
  <c r="C63057" i="12"/>
  <c r="B63057" i="12"/>
  <c r="A63057" i="12"/>
  <c r="F63056" i="12"/>
  <c r="E63056" i="12"/>
  <c r="C63056" i="12"/>
  <c r="B63056" i="12"/>
  <c r="A63056" i="12"/>
  <c r="F63055" i="12"/>
  <c r="E63055" i="12"/>
  <c r="C63055" i="12"/>
  <c r="B63055" i="12"/>
  <c r="A63055" i="12"/>
  <c r="F63054" i="12"/>
  <c r="E63054" i="12"/>
  <c r="C63054" i="12"/>
  <c r="B63054" i="12"/>
  <c r="A63054" i="12"/>
  <c r="F63053" i="12"/>
  <c r="E63053" i="12"/>
  <c r="C63053" i="12"/>
  <c r="B63053" i="12"/>
  <c r="A63053" i="12"/>
  <c r="F63052" i="12"/>
  <c r="E63052" i="12"/>
  <c r="C63052" i="12"/>
  <c r="B63052" i="12"/>
  <c r="A63052" i="12"/>
  <c r="F63051" i="12"/>
  <c r="E63051" i="12"/>
  <c r="C63051" i="12"/>
  <c r="B63051" i="12"/>
  <c r="A63051" i="12"/>
  <c r="F63050" i="12"/>
  <c r="E63050" i="12"/>
  <c r="C63050" i="12"/>
  <c r="B63050" i="12"/>
  <c r="A63050" i="12"/>
  <c r="F63049" i="12"/>
  <c r="E63049" i="12"/>
  <c r="C63049" i="12"/>
  <c r="B63049" i="12"/>
  <c r="A63049" i="12"/>
  <c r="F63048" i="12"/>
  <c r="E63048" i="12"/>
  <c r="C63048" i="12"/>
  <c r="B63048" i="12"/>
  <c r="A63048" i="12"/>
  <c r="F63047" i="12"/>
  <c r="E63047" i="12"/>
  <c r="C63047" i="12"/>
  <c r="B63047" i="12"/>
  <c r="A63047" i="12"/>
  <c r="F63046" i="12"/>
  <c r="E63046" i="12"/>
  <c r="C63046" i="12"/>
  <c r="B63046" i="12"/>
  <c r="A63046" i="12"/>
  <c r="F63045" i="12"/>
  <c r="E63045" i="12"/>
  <c r="C63045" i="12"/>
  <c r="B63045" i="12"/>
  <c r="A63045" i="12"/>
  <c r="F63044" i="12"/>
  <c r="E63044" i="12"/>
  <c r="C63044" i="12"/>
  <c r="B63044" i="12"/>
  <c r="A63044" i="12"/>
  <c r="F63043" i="12"/>
  <c r="E63043" i="12"/>
  <c r="C63043" i="12"/>
  <c r="B63043" i="12"/>
  <c r="A63043" i="12"/>
  <c r="F63042" i="12"/>
  <c r="E63042" i="12"/>
  <c r="C63042" i="12"/>
  <c r="B63042" i="12"/>
  <c r="A63042" i="12"/>
  <c r="F63041" i="12"/>
  <c r="E63041" i="12"/>
  <c r="C63041" i="12"/>
  <c r="B63041" i="12"/>
  <c r="A63041" i="12"/>
  <c r="G63040" i="12"/>
  <c r="F63040" i="12"/>
  <c r="E63040" i="12"/>
  <c r="D63040" i="12"/>
  <c r="C63040" i="12"/>
  <c r="B63040" i="12"/>
  <c r="A63040" i="12"/>
  <c r="G63039" i="12"/>
  <c r="F63039" i="12"/>
  <c r="E63039" i="12"/>
  <c r="D63039" i="12"/>
  <c r="C63039" i="12"/>
  <c r="B63039" i="12"/>
  <c r="A63039" i="12"/>
  <c r="G63038" i="12"/>
  <c r="F63038" i="12"/>
  <c r="E63038" i="12"/>
  <c r="D63038" i="12"/>
  <c r="C63038" i="12"/>
  <c r="B63038" i="12"/>
  <c r="A63038" i="12"/>
  <c r="G63037" i="12"/>
  <c r="F63037" i="12"/>
  <c r="E63037" i="12"/>
  <c r="D63037" i="12"/>
  <c r="C63037" i="12"/>
  <c r="B63037" i="12"/>
  <c r="A63037" i="12"/>
  <c r="G63036" i="12"/>
  <c r="F63036" i="12"/>
  <c r="E63036" i="12"/>
  <c r="D63036" i="12"/>
  <c r="C63036" i="12"/>
  <c r="B63036" i="12"/>
  <c r="A63036" i="12"/>
  <c r="G63035" i="12"/>
  <c r="F63035" i="12"/>
  <c r="E63035" i="12"/>
  <c r="D63035" i="12"/>
  <c r="C63035" i="12"/>
  <c r="B63035" i="12"/>
  <c r="A63035" i="12"/>
  <c r="G63034" i="12"/>
  <c r="F63034" i="12"/>
  <c r="E63034" i="12"/>
  <c r="D63034" i="12"/>
  <c r="C63034" i="12"/>
  <c r="B63034" i="12"/>
  <c r="A63034" i="12"/>
  <c r="G63033" i="12"/>
  <c r="F63033" i="12"/>
  <c r="E63033" i="12"/>
  <c r="D63033" i="12"/>
  <c r="C63033" i="12"/>
  <c r="B63033" i="12"/>
  <c r="A63033" i="12"/>
  <c r="G63032" i="12"/>
  <c r="F63032" i="12"/>
  <c r="E63032" i="12"/>
  <c r="D63032" i="12"/>
  <c r="C63032" i="12"/>
  <c r="B63032" i="12"/>
  <c r="A63032" i="12"/>
  <c r="G63031" i="12"/>
  <c r="F63031" i="12"/>
  <c r="E63031" i="12"/>
  <c r="D63031" i="12"/>
  <c r="C63031" i="12"/>
  <c r="B63031" i="12"/>
  <c r="A63031" i="12"/>
  <c r="G63030" i="12"/>
  <c r="F63030" i="12"/>
  <c r="E63030" i="12"/>
  <c r="D63030" i="12"/>
  <c r="C63030" i="12"/>
  <c r="B63030" i="12"/>
  <c r="A63030" i="12"/>
  <c r="G63029" i="12"/>
  <c r="F63029" i="12"/>
  <c r="E63029" i="12"/>
  <c r="D63029" i="12"/>
  <c r="C63029" i="12"/>
  <c r="B63029" i="12"/>
  <c r="A63029" i="12"/>
  <c r="G63028" i="12"/>
  <c r="F63028" i="12"/>
  <c r="E63028" i="12"/>
  <c r="D63028" i="12"/>
  <c r="C63028" i="12"/>
  <c r="B63028" i="12"/>
  <c r="A63028" i="12"/>
  <c r="G63027" i="12"/>
  <c r="F63027" i="12"/>
  <c r="E63027" i="12"/>
  <c r="D63027" i="12"/>
  <c r="C63027" i="12"/>
  <c r="B63027" i="12"/>
  <c r="A63027" i="12"/>
  <c r="G63026" i="12"/>
  <c r="F63026" i="12"/>
  <c r="E63026" i="12"/>
  <c r="D63026" i="12"/>
  <c r="C63026" i="12"/>
  <c r="B63026" i="12"/>
  <c r="A63026" i="12"/>
  <c r="F63025" i="12"/>
  <c r="E63025" i="12"/>
  <c r="C63025" i="12"/>
  <c r="B63025" i="12"/>
  <c r="A63025" i="12"/>
  <c r="F63024" i="12"/>
  <c r="E63024" i="12"/>
  <c r="C63024" i="12"/>
  <c r="B63024" i="12"/>
  <c r="A63024" i="12"/>
  <c r="F63023" i="12"/>
  <c r="E63023" i="12"/>
  <c r="C63023" i="12"/>
  <c r="B63023" i="12"/>
  <c r="A63023" i="12"/>
  <c r="F63022" i="12"/>
  <c r="E63022" i="12"/>
  <c r="C63022" i="12"/>
  <c r="B63022" i="12"/>
  <c r="A63022" i="12"/>
  <c r="F63021" i="12"/>
  <c r="E63021" i="12"/>
  <c r="C63021" i="12"/>
  <c r="B63021" i="12"/>
  <c r="A63021" i="12"/>
  <c r="F63020" i="12"/>
  <c r="E63020" i="12"/>
  <c r="C63020" i="12"/>
  <c r="B63020" i="12"/>
  <c r="A63020" i="12"/>
  <c r="F63019" i="12"/>
  <c r="E63019" i="12"/>
  <c r="C63019" i="12"/>
  <c r="B63019" i="12"/>
  <c r="A63019" i="12"/>
  <c r="F63018" i="12"/>
  <c r="E63018" i="12"/>
  <c r="C63018" i="12"/>
  <c r="B63018" i="12"/>
  <c r="A63018" i="12"/>
  <c r="F63017" i="12"/>
  <c r="E63017" i="12"/>
  <c r="C63017" i="12"/>
  <c r="B63017" i="12"/>
  <c r="A63017" i="12"/>
  <c r="F63016" i="12"/>
  <c r="E63016" i="12"/>
  <c r="C63016" i="12"/>
  <c r="B63016" i="12"/>
  <c r="A63016" i="12"/>
  <c r="F63015" i="12"/>
  <c r="E63015" i="12"/>
  <c r="C63015" i="12"/>
  <c r="B63015" i="12"/>
  <c r="A63015" i="12"/>
  <c r="F63014" i="12"/>
  <c r="E63014" i="12"/>
  <c r="C63014" i="12"/>
  <c r="B63014" i="12"/>
  <c r="A63014" i="12"/>
  <c r="F63013" i="12"/>
  <c r="E63013" i="12"/>
  <c r="C63013" i="12"/>
  <c r="B63013" i="12"/>
  <c r="A63013" i="12"/>
  <c r="F63012" i="12"/>
  <c r="E63012" i="12"/>
  <c r="C63012" i="12"/>
  <c r="B63012" i="12"/>
  <c r="A63012" i="12"/>
  <c r="F63011" i="12"/>
  <c r="E63011" i="12"/>
  <c r="C63011" i="12"/>
  <c r="B63011" i="12"/>
  <c r="A63011" i="12"/>
  <c r="F63010" i="12"/>
  <c r="E63010" i="12"/>
  <c r="C63010" i="12"/>
  <c r="B63010" i="12"/>
  <c r="A63010" i="12"/>
  <c r="F63009" i="12"/>
  <c r="E63009" i="12"/>
  <c r="B63009" i="12"/>
  <c r="A63009" i="12"/>
  <c r="F63008" i="12"/>
  <c r="E63008" i="12"/>
  <c r="B63008" i="12"/>
  <c r="A63008" i="12"/>
  <c r="F63007" i="12"/>
  <c r="E63007" i="12"/>
  <c r="B63007" i="12"/>
  <c r="A63007" i="12"/>
  <c r="F63006" i="12"/>
  <c r="E63006" i="12"/>
  <c r="B63006" i="12"/>
  <c r="A63006" i="12"/>
  <c r="F63005" i="12"/>
  <c r="E63005" i="12"/>
  <c r="B63005" i="12"/>
  <c r="A63005" i="12"/>
  <c r="F63004" i="12"/>
  <c r="E63004" i="12"/>
  <c r="B63004" i="12"/>
  <c r="A63004" i="12"/>
  <c r="F63003" i="12"/>
  <c r="E63003" i="12"/>
  <c r="B63003" i="12"/>
  <c r="A63003" i="12"/>
  <c r="F63002" i="12"/>
  <c r="E63002" i="12"/>
  <c r="B63002" i="12"/>
  <c r="A63002" i="12"/>
  <c r="F63001" i="12"/>
  <c r="E63001" i="12"/>
  <c r="B63001" i="12"/>
  <c r="A63001" i="12"/>
  <c r="F63000" i="12"/>
  <c r="E63000" i="12"/>
  <c r="B63000" i="12"/>
  <c r="A63000" i="12"/>
  <c r="F62999" i="12"/>
  <c r="E62999" i="12"/>
  <c r="B62999" i="12"/>
  <c r="A62999" i="12"/>
  <c r="F62998" i="12"/>
  <c r="E62998" i="12"/>
  <c r="B62998" i="12"/>
  <c r="A62998" i="12"/>
  <c r="F62997" i="12"/>
  <c r="E62997" i="12"/>
  <c r="B62997" i="12"/>
  <c r="A62997" i="12"/>
  <c r="F62996" i="12"/>
  <c r="E62996" i="12"/>
  <c r="B62996" i="12"/>
  <c r="A62996" i="12"/>
  <c r="F62995" i="12"/>
  <c r="E62995" i="12"/>
  <c r="B62995" i="12"/>
  <c r="A62995" i="12"/>
  <c r="F62994" i="12"/>
  <c r="E62994" i="12"/>
  <c r="B62994" i="12"/>
  <c r="A62994" i="12"/>
  <c r="F62993" i="12"/>
  <c r="E62993" i="12"/>
  <c r="B62993" i="12"/>
  <c r="A62993" i="12"/>
  <c r="F62992" i="12"/>
  <c r="E62992" i="12"/>
  <c r="B62992" i="12"/>
  <c r="A62992" i="12"/>
  <c r="F62991" i="12"/>
  <c r="E62991" i="12"/>
  <c r="B62991" i="12"/>
  <c r="A62991" i="12"/>
  <c r="F62990" i="12"/>
  <c r="E62990" i="12"/>
  <c r="B62990" i="12"/>
  <c r="A62990" i="12"/>
  <c r="F62989" i="12"/>
  <c r="E62989" i="12"/>
  <c r="B62989" i="12"/>
  <c r="A62989" i="12"/>
  <c r="F62988" i="12"/>
  <c r="E62988" i="12"/>
  <c r="B62988" i="12"/>
  <c r="A62988" i="12"/>
  <c r="F62987" i="12"/>
  <c r="E62987" i="12"/>
  <c r="B62987" i="12"/>
  <c r="A62987" i="12"/>
  <c r="F62986" i="12"/>
  <c r="E62986" i="12"/>
  <c r="B62986" i="12"/>
  <c r="A62986" i="12"/>
  <c r="F62985" i="12"/>
  <c r="E62985" i="12"/>
  <c r="B62985" i="12"/>
  <c r="A62985" i="12"/>
  <c r="F62984" i="12"/>
  <c r="E62984" i="12"/>
  <c r="B62984" i="12"/>
  <c r="A62984" i="12"/>
  <c r="F62983" i="12"/>
  <c r="E62983" i="12"/>
  <c r="B62983" i="12"/>
  <c r="A62983" i="12"/>
  <c r="F62982" i="12"/>
  <c r="E62982" i="12"/>
  <c r="B62982" i="12"/>
  <c r="A62982" i="12"/>
  <c r="F62981" i="12"/>
  <c r="E62981" i="12"/>
  <c r="B62981" i="12"/>
  <c r="A62981" i="12"/>
  <c r="F62980" i="12"/>
  <c r="E62980" i="12"/>
  <c r="B62980" i="12"/>
  <c r="A62980" i="12"/>
  <c r="F62979" i="12"/>
  <c r="E62979" i="12"/>
  <c r="B62979" i="12"/>
  <c r="A62979" i="12"/>
  <c r="F62978" i="12"/>
  <c r="E62978" i="12"/>
  <c r="B62978" i="12"/>
  <c r="A62978" i="12"/>
  <c r="F62977" i="12"/>
  <c r="E62977" i="12"/>
  <c r="B62977" i="12"/>
  <c r="A62977" i="12"/>
  <c r="F62976" i="12"/>
  <c r="E62976" i="12"/>
  <c r="B62976" i="12"/>
  <c r="A62976" i="12"/>
  <c r="F62975" i="12"/>
  <c r="E62975" i="12"/>
  <c r="B62975" i="12"/>
  <c r="A62975" i="12"/>
  <c r="F62974" i="12"/>
  <c r="E62974" i="12"/>
  <c r="B62974" i="12"/>
  <c r="A62974" i="12"/>
  <c r="F62973" i="12"/>
  <c r="E62973" i="12"/>
  <c r="B62973" i="12"/>
  <c r="A62973" i="12"/>
  <c r="F62972" i="12"/>
  <c r="E62972" i="12"/>
  <c r="B62972" i="12"/>
  <c r="A62972" i="12"/>
  <c r="F62971" i="12"/>
  <c r="E62971" i="12"/>
  <c r="B62971" i="12"/>
  <c r="A62971" i="12"/>
  <c r="F62970" i="12"/>
  <c r="E62970" i="12"/>
  <c r="B62970" i="12"/>
  <c r="A62970" i="12"/>
  <c r="F62969" i="12"/>
  <c r="E62969" i="12"/>
  <c r="B62969" i="12"/>
  <c r="A62969" i="12"/>
  <c r="F62968" i="12"/>
  <c r="E62968" i="12"/>
  <c r="B62968" i="12"/>
  <c r="A62968" i="12"/>
  <c r="F62967" i="12"/>
  <c r="E62967" i="12"/>
  <c r="B62967" i="12"/>
  <c r="A62967" i="12"/>
  <c r="F62966" i="12"/>
  <c r="E62966" i="12"/>
  <c r="B62966" i="12"/>
  <c r="A62966" i="12"/>
  <c r="F62965" i="12"/>
  <c r="E62965" i="12"/>
  <c r="B62965" i="12"/>
  <c r="A62965" i="12"/>
  <c r="F62964" i="12"/>
  <c r="E62964" i="12"/>
  <c r="B62964" i="12"/>
  <c r="A62964" i="12"/>
  <c r="F62963" i="12"/>
  <c r="E62963" i="12"/>
  <c r="B62963" i="12"/>
  <c r="A62963" i="12"/>
  <c r="F62962" i="12"/>
  <c r="E62962" i="12"/>
  <c r="B62962" i="12"/>
  <c r="A62962" i="12"/>
  <c r="F62961" i="12"/>
  <c r="E62961" i="12"/>
  <c r="B62961" i="12"/>
  <c r="A62961" i="12"/>
  <c r="F62960" i="12"/>
  <c r="E62960" i="12"/>
  <c r="B62960" i="12"/>
  <c r="A62960" i="12"/>
  <c r="F62959" i="12"/>
  <c r="E62959" i="12"/>
  <c r="B62959" i="12"/>
  <c r="A62959" i="12"/>
  <c r="F62958" i="12"/>
  <c r="E62958" i="12"/>
  <c r="B62958" i="12"/>
  <c r="A62958" i="12"/>
  <c r="F62957" i="12"/>
  <c r="E62957" i="12"/>
  <c r="B62957" i="12"/>
  <c r="A62957" i="12"/>
  <c r="F62956" i="12"/>
  <c r="E62956" i="12"/>
  <c r="B62956" i="12"/>
  <c r="A62956" i="12"/>
  <c r="F62955" i="12"/>
  <c r="E62955" i="12"/>
  <c r="B62955" i="12"/>
  <c r="A62955" i="12"/>
  <c r="F62954" i="12"/>
  <c r="E62954" i="12"/>
  <c r="B62954" i="12"/>
  <c r="A62954" i="12"/>
  <c r="F62953" i="12"/>
  <c r="E62953" i="12"/>
  <c r="B62953" i="12"/>
  <c r="A62953" i="12"/>
  <c r="F62952" i="12"/>
  <c r="E62952" i="12"/>
  <c r="B62952" i="12"/>
  <c r="A62952" i="12"/>
  <c r="F62951" i="12"/>
  <c r="E62951" i="12"/>
  <c r="B62951" i="12"/>
  <c r="A62951" i="12"/>
  <c r="F62950" i="12"/>
  <c r="E62950" i="12"/>
  <c r="B62950" i="12"/>
  <c r="A62950" i="12"/>
  <c r="F62949" i="12"/>
  <c r="E62949" i="12"/>
  <c r="B62949" i="12"/>
  <c r="A62949" i="12"/>
  <c r="F62948" i="12"/>
  <c r="E62948" i="12"/>
  <c r="B62948" i="12"/>
  <c r="A62948" i="12"/>
  <c r="F62947" i="12"/>
  <c r="E62947" i="12"/>
  <c r="B62947" i="12"/>
  <c r="A62947" i="12"/>
  <c r="F62946" i="12"/>
  <c r="E62946" i="12"/>
  <c r="B62946" i="12"/>
  <c r="A62946" i="12"/>
  <c r="F62945" i="12"/>
  <c r="E62945" i="12"/>
  <c r="B62945" i="12"/>
  <c r="A62945" i="12"/>
  <c r="F62944" i="12"/>
  <c r="E62944" i="12"/>
  <c r="B62944" i="12"/>
  <c r="A62944" i="12"/>
  <c r="F62943" i="12"/>
  <c r="E62943" i="12"/>
  <c r="B62943" i="12"/>
  <c r="A62943" i="12"/>
  <c r="F62942" i="12"/>
  <c r="E62942" i="12"/>
  <c r="B62942" i="12"/>
  <c r="A62942" i="12"/>
  <c r="F62941" i="12"/>
  <c r="E62941" i="12"/>
  <c r="B62941" i="12"/>
  <c r="A62941" i="12"/>
  <c r="F62940" i="12"/>
  <c r="E62940" i="12"/>
  <c r="B62940" i="12"/>
  <c r="A62940" i="12"/>
  <c r="F62939" i="12"/>
  <c r="E62939" i="12"/>
  <c r="B62939" i="12"/>
  <c r="A62939" i="12"/>
  <c r="F62938" i="12"/>
  <c r="E62938" i="12"/>
  <c r="B62938" i="12"/>
  <c r="A62938" i="12"/>
  <c r="F62937" i="12"/>
  <c r="E62937" i="12"/>
  <c r="B62937" i="12"/>
  <c r="A62937" i="12"/>
  <c r="F62936" i="12"/>
  <c r="E62936" i="12"/>
  <c r="B62936" i="12"/>
  <c r="A62936" i="12"/>
  <c r="F62935" i="12"/>
  <c r="E62935" i="12"/>
  <c r="B62935" i="12"/>
  <c r="A62935" i="12"/>
  <c r="F62934" i="12"/>
  <c r="E62934" i="12"/>
  <c r="B62934" i="12"/>
  <c r="A62934" i="12"/>
  <c r="F62933" i="12"/>
  <c r="E62933" i="12"/>
  <c r="B62933" i="12"/>
  <c r="A62933" i="12"/>
  <c r="F62932" i="12"/>
  <c r="E62932" i="12"/>
  <c r="B62932" i="12"/>
  <c r="A62932" i="12"/>
  <c r="F62931" i="12"/>
  <c r="E62931" i="12"/>
  <c r="B62931" i="12"/>
  <c r="A62931" i="12"/>
  <c r="F62930" i="12"/>
  <c r="E62930" i="12"/>
  <c r="B62930" i="12"/>
  <c r="A62930" i="12"/>
  <c r="F62929" i="12"/>
  <c r="E62929" i="12"/>
  <c r="B62929" i="12"/>
  <c r="A62929" i="12"/>
  <c r="F62928" i="12"/>
  <c r="E62928" i="12"/>
  <c r="B62928" i="12"/>
  <c r="A62928" i="12"/>
  <c r="F62927" i="12"/>
  <c r="E62927" i="12"/>
  <c r="B62927" i="12"/>
  <c r="A62927" i="12"/>
  <c r="F62926" i="12"/>
  <c r="E62926" i="12"/>
  <c r="B62926" i="12"/>
  <c r="A62926" i="12"/>
  <c r="F62925" i="12"/>
  <c r="E62925" i="12"/>
  <c r="B62925" i="12"/>
  <c r="A62925" i="12"/>
  <c r="F62924" i="12"/>
  <c r="E62924" i="12"/>
  <c r="B62924" i="12"/>
  <c r="A62924" i="12"/>
  <c r="F62923" i="12"/>
  <c r="E62923" i="12"/>
  <c r="B62923" i="12"/>
  <c r="A62923" i="12"/>
  <c r="F62922" i="12"/>
  <c r="E62922" i="12"/>
  <c r="B62922" i="12"/>
  <c r="A62922" i="12"/>
  <c r="F62921" i="12"/>
  <c r="E62921" i="12"/>
  <c r="B62921" i="12"/>
  <c r="A62921" i="12"/>
  <c r="F62920" i="12"/>
  <c r="E62920" i="12"/>
  <c r="B62920" i="12"/>
  <c r="A62920" i="12"/>
  <c r="F62919" i="12"/>
  <c r="E62919" i="12"/>
  <c r="B62919" i="12"/>
  <c r="A62919" i="12"/>
  <c r="F62918" i="12"/>
  <c r="E62918" i="12"/>
  <c r="B62918" i="12"/>
  <c r="A62918" i="12"/>
  <c r="F62917" i="12"/>
  <c r="E62917" i="12"/>
  <c r="B62917" i="12"/>
  <c r="A62917" i="12"/>
  <c r="F62916" i="12"/>
  <c r="E62916" i="12"/>
  <c r="B62916" i="12"/>
  <c r="A62916" i="12"/>
  <c r="F62915" i="12"/>
  <c r="E62915" i="12"/>
  <c r="B62915" i="12"/>
  <c r="A62915" i="12"/>
  <c r="F62914" i="12"/>
  <c r="E62914" i="12"/>
  <c r="B62914" i="12"/>
  <c r="A62914" i="12"/>
  <c r="F62913" i="12"/>
  <c r="E62913" i="12"/>
  <c r="B62913" i="12"/>
  <c r="A62913" i="12"/>
  <c r="F62912" i="12"/>
  <c r="E62912" i="12"/>
  <c r="B62912" i="12"/>
  <c r="A62912" i="12"/>
  <c r="F62911" i="12"/>
  <c r="E62911" i="12"/>
  <c r="B62911" i="12"/>
  <c r="A62911" i="12"/>
  <c r="F62910" i="12"/>
  <c r="E62910" i="12"/>
  <c r="B62910" i="12"/>
  <c r="A62910" i="12"/>
  <c r="F62909" i="12"/>
  <c r="E62909" i="12"/>
  <c r="B62909" i="12"/>
  <c r="A62909" i="12"/>
  <c r="F62878" i="12"/>
  <c r="D62878" i="12"/>
  <c r="A62878" i="12"/>
  <c r="F62877" i="12"/>
  <c r="D62877" i="12"/>
  <c r="A62877" i="12"/>
  <c r="F62876" i="12"/>
  <c r="E62876" i="12"/>
  <c r="D62876" i="12"/>
  <c r="A62876" i="12"/>
  <c r="F62875" i="12"/>
  <c r="E62875" i="12"/>
  <c r="D62875" i="12"/>
  <c r="F62874" i="12"/>
  <c r="E62874" i="12"/>
  <c r="D62874" i="12"/>
  <c r="A62874" i="12"/>
  <c r="F62873" i="12"/>
  <c r="E62873" i="12"/>
  <c r="D62873" i="12"/>
  <c r="A62873" i="12"/>
  <c r="G62859" i="12"/>
  <c r="F62859" i="12"/>
  <c r="E62859" i="12"/>
  <c r="A62859" i="12"/>
  <c r="G62858" i="12"/>
  <c r="F62858" i="12"/>
  <c r="E62858" i="12"/>
  <c r="A62858" i="12"/>
  <c r="G62857" i="12"/>
  <c r="F62857" i="12"/>
  <c r="E62857" i="12"/>
  <c r="A62857" i="12"/>
  <c r="G62856" i="12"/>
  <c r="F62856" i="12"/>
  <c r="E62856" i="12"/>
  <c r="A62856" i="12"/>
  <c r="G62854" i="12"/>
  <c r="F62854" i="12"/>
  <c r="E62854" i="12"/>
  <c r="A62854" i="12"/>
  <c r="G62853" i="12"/>
  <c r="F62853" i="12"/>
  <c r="E62853" i="12"/>
  <c r="A62853" i="12"/>
  <c r="G62852" i="12"/>
  <c r="F62852" i="12"/>
  <c r="E62852" i="12"/>
  <c r="A62852" i="12"/>
  <c r="G62851" i="12"/>
  <c r="F62851" i="12"/>
  <c r="E62851" i="12"/>
  <c r="A62851" i="12"/>
  <c r="G62850" i="12"/>
  <c r="F62850" i="12"/>
  <c r="E62850" i="12"/>
  <c r="A62850" i="12"/>
  <c r="G62849" i="12"/>
  <c r="F62849" i="12"/>
  <c r="E62849" i="12"/>
  <c r="A62849" i="12"/>
  <c r="G62848" i="12"/>
  <c r="F62848" i="12"/>
  <c r="E62848" i="12"/>
  <c r="A62848" i="12"/>
  <c r="G62847" i="12"/>
  <c r="F62847" i="12"/>
  <c r="E62847" i="12"/>
  <c r="A62847" i="12"/>
  <c r="G62846" i="12"/>
  <c r="F62846" i="12"/>
  <c r="E62846" i="12"/>
  <c r="A62846" i="12"/>
  <c r="G62845" i="12"/>
  <c r="F62845" i="12"/>
  <c r="E62845" i="12"/>
  <c r="A62845" i="12"/>
  <c r="G62844" i="12"/>
  <c r="F62844" i="12"/>
  <c r="E62844" i="12"/>
  <c r="A62844" i="12"/>
  <c r="G62843" i="12"/>
  <c r="F62843" i="12"/>
  <c r="E62843" i="12"/>
  <c r="A62843" i="12"/>
  <c r="G61974" i="12"/>
  <c r="F61974" i="12"/>
  <c r="E61974" i="12"/>
  <c r="D61974" i="12"/>
  <c r="C61974" i="12"/>
  <c r="B61974" i="12"/>
  <c r="A61974" i="12"/>
  <c r="G61973" i="12"/>
  <c r="F61973" i="12"/>
  <c r="E61973" i="12"/>
  <c r="D61973" i="12"/>
  <c r="C61973" i="12"/>
  <c r="B61973" i="12"/>
  <c r="A61973" i="12"/>
  <c r="G61972" i="12"/>
  <c r="F61972" i="12"/>
  <c r="E61972" i="12"/>
  <c r="D61972" i="12"/>
  <c r="C61972" i="12"/>
  <c r="B61972" i="12"/>
  <c r="A61972" i="12"/>
  <c r="G61971" i="12"/>
  <c r="F61971" i="12"/>
  <c r="E61971" i="12"/>
  <c r="D61971" i="12"/>
  <c r="C61971" i="12"/>
  <c r="B61971" i="12"/>
  <c r="A61971" i="12"/>
  <c r="G61970" i="12"/>
  <c r="F61970" i="12"/>
  <c r="E61970" i="12"/>
  <c r="D61970" i="12"/>
  <c r="C61970" i="12"/>
  <c r="B61970" i="12"/>
  <c r="A61970" i="12"/>
  <c r="G61969" i="12"/>
  <c r="F61969" i="12"/>
  <c r="E61969" i="12"/>
  <c r="D61969" i="12"/>
  <c r="C61969" i="12"/>
  <c r="B61969" i="12"/>
  <c r="A61969" i="12"/>
  <c r="G61968" i="12"/>
  <c r="F61968" i="12"/>
  <c r="E61968" i="12"/>
  <c r="D61968" i="12"/>
  <c r="C61968" i="12"/>
  <c r="B61968" i="12"/>
  <c r="A61968" i="12"/>
  <c r="G61967" i="12"/>
  <c r="F61967" i="12"/>
  <c r="E61967" i="12"/>
  <c r="D61967" i="12"/>
  <c r="C61967" i="12"/>
  <c r="B61967" i="12"/>
  <c r="A61967" i="12"/>
  <c r="G61966" i="12"/>
  <c r="F61966" i="12"/>
  <c r="E61966" i="12"/>
  <c r="D61966" i="12"/>
  <c r="C61966" i="12"/>
  <c r="B61966" i="12"/>
  <c r="A61966" i="12"/>
  <c r="G61965" i="12"/>
  <c r="F61965" i="12"/>
  <c r="E61965" i="12"/>
  <c r="D61965" i="12"/>
  <c r="C61965" i="12"/>
  <c r="B61965" i="12"/>
  <c r="A61965" i="12"/>
  <c r="G61964" i="12"/>
  <c r="F61964" i="12"/>
  <c r="E61964" i="12"/>
  <c r="D61964" i="12"/>
  <c r="C61964" i="12"/>
  <c r="B61964" i="12"/>
  <c r="A61964" i="12"/>
  <c r="G61963" i="12"/>
  <c r="F61963" i="12"/>
  <c r="E61963" i="12"/>
  <c r="D61963" i="12"/>
  <c r="C61963" i="12"/>
  <c r="B61963" i="12"/>
  <c r="A61963" i="12"/>
  <c r="G61962" i="12"/>
  <c r="F61962" i="12"/>
  <c r="E61962" i="12"/>
  <c r="D61962" i="12"/>
  <c r="C61962" i="12"/>
  <c r="B61962" i="12"/>
  <c r="A61962" i="12"/>
  <c r="G61961" i="12"/>
  <c r="F61961" i="12"/>
  <c r="E61961" i="12"/>
  <c r="D61961" i="12"/>
  <c r="C61961" i="12"/>
  <c r="B61961" i="12"/>
  <c r="A61961" i="12"/>
  <c r="F61960" i="12"/>
  <c r="E61960" i="12"/>
  <c r="C61960" i="12"/>
  <c r="B61960" i="12"/>
  <c r="A61960" i="12"/>
  <c r="F61959" i="12"/>
  <c r="E61959" i="12"/>
  <c r="C61959" i="12"/>
  <c r="B61959" i="12"/>
  <c r="A61959" i="12"/>
  <c r="F61958" i="12"/>
  <c r="E61958" i="12"/>
  <c r="C61958" i="12"/>
  <c r="B61958" i="12"/>
  <c r="A61958" i="12"/>
  <c r="F61957" i="12"/>
  <c r="E61957" i="12"/>
  <c r="C61957" i="12"/>
  <c r="B61957" i="12"/>
  <c r="A61957" i="12"/>
  <c r="F61956" i="12"/>
  <c r="E61956" i="12"/>
  <c r="C61956" i="12"/>
  <c r="B61956" i="12"/>
  <c r="A61956" i="12"/>
  <c r="F61955" i="12"/>
  <c r="E61955" i="12"/>
  <c r="C61955" i="12"/>
  <c r="B61955" i="12"/>
  <c r="A61955" i="12"/>
  <c r="F61954" i="12"/>
  <c r="E61954" i="12"/>
  <c r="C61954" i="12"/>
  <c r="B61954" i="12"/>
  <c r="A61954" i="12"/>
  <c r="F61953" i="12"/>
  <c r="E61953" i="12"/>
  <c r="C61953" i="12"/>
  <c r="B61953" i="12"/>
  <c r="A61953" i="12"/>
  <c r="F61952" i="12"/>
  <c r="E61952" i="12"/>
  <c r="C61952" i="12"/>
  <c r="B61952" i="12"/>
  <c r="A61952" i="12"/>
  <c r="F61951" i="12"/>
  <c r="E61951" i="12"/>
  <c r="C61951" i="12"/>
  <c r="B61951" i="12"/>
  <c r="A61951" i="12"/>
  <c r="F61950" i="12"/>
  <c r="E61950" i="12"/>
  <c r="C61950" i="12"/>
  <c r="B61950" i="12"/>
  <c r="A61950" i="12"/>
  <c r="F61949" i="12"/>
  <c r="E61949" i="12"/>
  <c r="C61949" i="12"/>
  <c r="B61949" i="12"/>
  <c r="A61949" i="12"/>
  <c r="F61948" i="12"/>
  <c r="E61948" i="12"/>
  <c r="C61948" i="12"/>
  <c r="B61948" i="12"/>
  <c r="A61948" i="12"/>
  <c r="F61947" i="12"/>
  <c r="E61947" i="12"/>
  <c r="C61947" i="12"/>
  <c r="B61947" i="12"/>
  <c r="A61947" i="12"/>
  <c r="F61946" i="12"/>
  <c r="E61946" i="12"/>
  <c r="C61946" i="12"/>
  <c r="B61946" i="12"/>
  <c r="A61946" i="12"/>
  <c r="F61945" i="12"/>
  <c r="E61945" i="12"/>
  <c r="C61945" i="12"/>
  <c r="B61945" i="12"/>
  <c r="A61945" i="12"/>
  <c r="F61944" i="12"/>
  <c r="E61944" i="12"/>
  <c r="C61944" i="12"/>
  <c r="B61944" i="12"/>
  <c r="A61944" i="12"/>
  <c r="G61943" i="12"/>
  <c r="F61943" i="12"/>
  <c r="E61943" i="12"/>
  <c r="D61943" i="12"/>
  <c r="C61943" i="12"/>
  <c r="B61943" i="12"/>
  <c r="A61943" i="12"/>
  <c r="G61942" i="12"/>
  <c r="F61942" i="12"/>
  <c r="E61942" i="12"/>
  <c r="D61942" i="12"/>
  <c r="C61942" i="12"/>
  <c r="B61942" i="12"/>
  <c r="A61942" i="12"/>
  <c r="G61941" i="12"/>
  <c r="F61941" i="12"/>
  <c r="E61941" i="12"/>
  <c r="D61941" i="12"/>
  <c r="C61941" i="12"/>
  <c r="B61941" i="12"/>
  <c r="A61941" i="12"/>
  <c r="G61940" i="12"/>
  <c r="F61940" i="12"/>
  <c r="E61940" i="12"/>
  <c r="D61940" i="12"/>
  <c r="C61940" i="12"/>
  <c r="B61940" i="12"/>
  <c r="A61940" i="12"/>
  <c r="G61939" i="12"/>
  <c r="F61939" i="12"/>
  <c r="E61939" i="12"/>
  <c r="D61939" i="12"/>
  <c r="C61939" i="12"/>
  <c r="B61939" i="12"/>
  <c r="A61939" i="12"/>
  <c r="G61938" i="12"/>
  <c r="F61938" i="12"/>
  <c r="E61938" i="12"/>
  <c r="D61938" i="12"/>
  <c r="C61938" i="12"/>
  <c r="B61938" i="12"/>
  <c r="A61938" i="12"/>
  <c r="G61937" i="12"/>
  <c r="F61937" i="12"/>
  <c r="E61937" i="12"/>
  <c r="D61937" i="12"/>
  <c r="C61937" i="12"/>
  <c r="B61937" i="12"/>
  <c r="A61937" i="12"/>
  <c r="G61936" i="12"/>
  <c r="F61936" i="12"/>
  <c r="E61936" i="12"/>
  <c r="D61936" i="12"/>
  <c r="C61936" i="12"/>
  <c r="B61936" i="12"/>
  <c r="A61936" i="12"/>
  <c r="G61935" i="12"/>
  <c r="F61935" i="12"/>
  <c r="E61935" i="12"/>
  <c r="D61935" i="12"/>
  <c r="C61935" i="12"/>
  <c r="B61935" i="12"/>
  <c r="A61935" i="12"/>
  <c r="G61934" i="12"/>
  <c r="F61934" i="12"/>
  <c r="E61934" i="12"/>
  <c r="D61934" i="12"/>
  <c r="C61934" i="12"/>
  <c r="B61934" i="12"/>
  <c r="A61934" i="12"/>
  <c r="G61933" i="12"/>
  <c r="F61933" i="12"/>
  <c r="E61933" i="12"/>
  <c r="D61933" i="12"/>
  <c r="C61933" i="12"/>
  <c r="B61933" i="12"/>
  <c r="A61933" i="12"/>
  <c r="G61932" i="12"/>
  <c r="F61932" i="12"/>
  <c r="E61932" i="12"/>
  <c r="D61932" i="12"/>
  <c r="C61932" i="12"/>
  <c r="B61932" i="12"/>
  <c r="A61932" i="12"/>
  <c r="G61931" i="12"/>
  <c r="F61931" i="12"/>
  <c r="E61931" i="12"/>
  <c r="D61931" i="12"/>
  <c r="C61931" i="12"/>
  <c r="B61931" i="12"/>
  <c r="A61931" i="12"/>
  <c r="G61930" i="12"/>
  <c r="F61930" i="12"/>
  <c r="E61930" i="12"/>
  <c r="D61930" i="12"/>
  <c r="C61930" i="12"/>
  <c r="B61930" i="12"/>
  <c r="A61930" i="12"/>
  <c r="G61929" i="12"/>
  <c r="F61929" i="12"/>
  <c r="E61929" i="12"/>
  <c r="D61929" i="12"/>
  <c r="C61929" i="12"/>
  <c r="B61929" i="12"/>
  <c r="A61929" i="12"/>
  <c r="F61928" i="12"/>
  <c r="E61928" i="12"/>
  <c r="C61928" i="12"/>
  <c r="B61928" i="12"/>
  <c r="A61928" i="12"/>
  <c r="F61927" i="12"/>
  <c r="E61927" i="12"/>
  <c r="C61927" i="12"/>
  <c r="B61927" i="12"/>
  <c r="A61927" i="12"/>
  <c r="F61926" i="12"/>
  <c r="E61926" i="12"/>
  <c r="C61926" i="12"/>
  <c r="B61926" i="12"/>
  <c r="A61926" i="12"/>
  <c r="F61925" i="12"/>
  <c r="E61925" i="12"/>
  <c r="C61925" i="12"/>
  <c r="B61925" i="12"/>
  <c r="A61925" i="12"/>
  <c r="F61924" i="12"/>
  <c r="E61924" i="12"/>
  <c r="C61924" i="12"/>
  <c r="B61924" i="12"/>
  <c r="A61924" i="12"/>
  <c r="F61923" i="12"/>
  <c r="E61923" i="12"/>
  <c r="C61923" i="12"/>
  <c r="B61923" i="12"/>
  <c r="A61923" i="12"/>
  <c r="F61922" i="12"/>
  <c r="E61922" i="12"/>
  <c r="C61922" i="12"/>
  <c r="B61922" i="12"/>
  <c r="A61922" i="12"/>
  <c r="F61921" i="12"/>
  <c r="E61921" i="12"/>
  <c r="C61921" i="12"/>
  <c r="B61921" i="12"/>
  <c r="A61921" i="12"/>
  <c r="F61920" i="12"/>
  <c r="E61920" i="12"/>
  <c r="C61920" i="12"/>
  <c r="B61920" i="12"/>
  <c r="A61920" i="12"/>
  <c r="F61919" i="12"/>
  <c r="E61919" i="12"/>
  <c r="C61919" i="12"/>
  <c r="B61919" i="12"/>
  <c r="A61919" i="12"/>
  <c r="F61918" i="12"/>
  <c r="E61918" i="12"/>
  <c r="C61918" i="12"/>
  <c r="B61918" i="12"/>
  <c r="A61918" i="12"/>
  <c r="F61917" i="12"/>
  <c r="E61917" i="12"/>
  <c r="C61917" i="12"/>
  <c r="B61917" i="12"/>
  <c r="A61917" i="12"/>
  <c r="F61916" i="12"/>
  <c r="E61916" i="12"/>
  <c r="C61916" i="12"/>
  <c r="B61916" i="12"/>
  <c r="A61916" i="12"/>
  <c r="F61915" i="12"/>
  <c r="E61915" i="12"/>
  <c r="C61915" i="12"/>
  <c r="B61915" i="12"/>
  <c r="A61915" i="12"/>
  <c r="F61914" i="12"/>
  <c r="E61914" i="12"/>
  <c r="C61914" i="12"/>
  <c r="B61914" i="12"/>
  <c r="A61914" i="12"/>
  <c r="F61913" i="12"/>
  <c r="E61913" i="12"/>
  <c r="C61913" i="12"/>
  <c r="B61913" i="12"/>
  <c r="A61913" i="12"/>
  <c r="F61912" i="12"/>
  <c r="E61912" i="12"/>
  <c r="B61912" i="12"/>
  <c r="A61912" i="12"/>
  <c r="F61911" i="12"/>
  <c r="E61911" i="12"/>
  <c r="B61911" i="12"/>
  <c r="A61911" i="12"/>
  <c r="F61910" i="12"/>
  <c r="E61910" i="12"/>
  <c r="B61910" i="12"/>
  <c r="A61910" i="12"/>
  <c r="F61909" i="12"/>
  <c r="E61909" i="12"/>
  <c r="B61909" i="12"/>
  <c r="A61909" i="12"/>
  <c r="F61908" i="12"/>
  <c r="E61908" i="12"/>
  <c r="B61908" i="12"/>
  <c r="A61908" i="12"/>
  <c r="F61907" i="12"/>
  <c r="E61907" i="12"/>
  <c r="B61907" i="12"/>
  <c r="A61907" i="12"/>
  <c r="F61906" i="12"/>
  <c r="E61906" i="12"/>
  <c r="B61906" i="12"/>
  <c r="A61906" i="12"/>
  <c r="F61905" i="12"/>
  <c r="E61905" i="12"/>
  <c r="B61905" i="12"/>
  <c r="A61905" i="12"/>
  <c r="F61904" i="12"/>
  <c r="E61904" i="12"/>
  <c r="B61904" i="12"/>
  <c r="A61904" i="12"/>
  <c r="F61903" i="12"/>
  <c r="E61903" i="12"/>
  <c r="B61903" i="12"/>
  <c r="A61903" i="12"/>
  <c r="F61902" i="12"/>
  <c r="E61902" i="12"/>
  <c r="B61902" i="12"/>
  <c r="A61902" i="12"/>
  <c r="F61901" i="12"/>
  <c r="E61901" i="12"/>
  <c r="B61901" i="12"/>
  <c r="A61901" i="12"/>
  <c r="F61900" i="12"/>
  <c r="E61900" i="12"/>
  <c r="B61900" i="12"/>
  <c r="A61900" i="12"/>
  <c r="F61899" i="12"/>
  <c r="E61899" i="12"/>
  <c r="B61899" i="12"/>
  <c r="A61899" i="12"/>
  <c r="F61898" i="12"/>
  <c r="E61898" i="12"/>
  <c r="B61898" i="12"/>
  <c r="A61898" i="12"/>
  <c r="F61897" i="12"/>
  <c r="E61897" i="12"/>
  <c r="B61897" i="12"/>
  <c r="A61897" i="12"/>
  <c r="F61896" i="12"/>
  <c r="E61896" i="12"/>
  <c r="B61896" i="12"/>
  <c r="A61896" i="12"/>
  <c r="F61895" i="12"/>
  <c r="E61895" i="12"/>
  <c r="B61895" i="12"/>
  <c r="A61895" i="12"/>
  <c r="F61894" i="12"/>
  <c r="E61894" i="12"/>
  <c r="B61894" i="12"/>
  <c r="A61894" i="12"/>
  <c r="F61893" i="12"/>
  <c r="E61893" i="12"/>
  <c r="B61893" i="12"/>
  <c r="A61893" i="12"/>
  <c r="F61892" i="12"/>
  <c r="E61892" i="12"/>
  <c r="B61892" i="12"/>
  <c r="A61892" i="12"/>
  <c r="F61891" i="12"/>
  <c r="E61891" i="12"/>
  <c r="B61891" i="12"/>
  <c r="A61891" i="12"/>
  <c r="F61890" i="12"/>
  <c r="E61890" i="12"/>
  <c r="B61890" i="12"/>
  <c r="A61890" i="12"/>
  <c r="F61889" i="12"/>
  <c r="E61889" i="12"/>
  <c r="B61889" i="12"/>
  <c r="A61889" i="12"/>
  <c r="F61888" i="12"/>
  <c r="E61888" i="12"/>
  <c r="B61888" i="12"/>
  <c r="A61888" i="12"/>
  <c r="F61887" i="12"/>
  <c r="E61887" i="12"/>
  <c r="B61887" i="12"/>
  <c r="A61887" i="12"/>
  <c r="F61886" i="12"/>
  <c r="E61886" i="12"/>
  <c r="B61886" i="12"/>
  <c r="A61886" i="12"/>
  <c r="F61885" i="12"/>
  <c r="E61885" i="12"/>
  <c r="B61885" i="12"/>
  <c r="A61885" i="12"/>
  <c r="F61884" i="12"/>
  <c r="E61884" i="12"/>
  <c r="B61884" i="12"/>
  <c r="A61884" i="12"/>
  <c r="F61883" i="12"/>
  <c r="E61883" i="12"/>
  <c r="B61883" i="12"/>
  <c r="A61883" i="12"/>
  <c r="F61882" i="12"/>
  <c r="E61882" i="12"/>
  <c r="B61882" i="12"/>
  <c r="A61882" i="12"/>
  <c r="F61881" i="12"/>
  <c r="E61881" i="12"/>
  <c r="B61881" i="12"/>
  <c r="A61881" i="12"/>
  <c r="F61880" i="12"/>
  <c r="E61880" i="12"/>
  <c r="B61880" i="12"/>
  <c r="A61880" i="12"/>
  <c r="F61879" i="12"/>
  <c r="E61879" i="12"/>
  <c r="B61879" i="12"/>
  <c r="A61879" i="12"/>
  <c r="F61878" i="12"/>
  <c r="E61878" i="12"/>
  <c r="B61878" i="12"/>
  <c r="A61878" i="12"/>
  <c r="F61877" i="12"/>
  <c r="E61877" i="12"/>
  <c r="B61877" i="12"/>
  <c r="A61877" i="12"/>
  <c r="F61876" i="12"/>
  <c r="E61876" i="12"/>
  <c r="B61876" i="12"/>
  <c r="A61876" i="12"/>
  <c r="F61875" i="12"/>
  <c r="E61875" i="12"/>
  <c r="B61875" i="12"/>
  <c r="A61875" i="12"/>
  <c r="F61874" i="12"/>
  <c r="E61874" i="12"/>
  <c r="B61874" i="12"/>
  <c r="A61874" i="12"/>
  <c r="F61873" i="12"/>
  <c r="E61873" i="12"/>
  <c r="B61873" i="12"/>
  <c r="A61873" i="12"/>
  <c r="F61872" i="12"/>
  <c r="E61872" i="12"/>
  <c r="B61872" i="12"/>
  <c r="A61872" i="12"/>
  <c r="F61871" i="12"/>
  <c r="E61871" i="12"/>
  <c r="B61871" i="12"/>
  <c r="A61871" i="12"/>
  <c r="F61870" i="12"/>
  <c r="E61870" i="12"/>
  <c r="B61870" i="12"/>
  <c r="A61870" i="12"/>
  <c r="F61869" i="12"/>
  <c r="E61869" i="12"/>
  <c r="B61869" i="12"/>
  <c r="A61869" i="12"/>
  <c r="F61868" i="12"/>
  <c r="E61868" i="12"/>
  <c r="B61868" i="12"/>
  <c r="A61868" i="12"/>
  <c r="F61867" i="12"/>
  <c r="E61867" i="12"/>
  <c r="B61867" i="12"/>
  <c r="A61867" i="12"/>
  <c r="F61866" i="12"/>
  <c r="E61866" i="12"/>
  <c r="B61866" i="12"/>
  <c r="A61866" i="12"/>
  <c r="F61865" i="12"/>
  <c r="E61865" i="12"/>
  <c r="B61865" i="12"/>
  <c r="A61865" i="12"/>
  <c r="F61864" i="12"/>
  <c r="E61864" i="12"/>
  <c r="B61864" i="12"/>
  <c r="A61864" i="12"/>
  <c r="F61863" i="12"/>
  <c r="E61863" i="12"/>
  <c r="B61863" i="12"/>
  <c r="A61863" i="12"/>
  <c r="F61862" i="12"/>
  <c r="E61862" i="12"/>
  <c r="B61862" i="12"/>
  <c r="A61862" i="12"/>
  <c r="F61861" i="12"/>
  <c r="E61861" i="12"/>
  <c r="B61861" i="12"/>
  <c r="A61861" i="12"/>
  <c r="F61860" i="12"/>
  <c r="E61860" i="12"/>
  <c r="B61860" i="12"/>
  <c r="A61860" i="12"/>
  <c r="F61859" i="12"/>
  <c r="E61859" i="12"/>
  <c r="B61859" i="12"/>
  <c r="A61859" i="12"/>
  <c r="F61858" i="12"/>
  <c r="E61858" i="12"/>
  <c r="B61858" i="12"/>
  <c r="A61858" i="12"/>
  <c r="F61857" i="12"/>
  <c r="E61857" i="12"/>
  <c r="B61857" i="12"/>
  <c r="A61857" i="12"/>
  <c r="F61856" i="12"/>
  <c r="E61856" i="12"/>
  <c r="B61856" i="12"/>
  <c r="A61856" i="12"/>
  <c r="F61855" i="12"/>
  <c r="E61855" i="12"/>
  <c r="B61855" i="12"/>
  <c r="A61855" i="12"/>
  <c r="F61854" i="12"/>
  <c r="E61854" i="12"/>
  <c r="B61854" i="12"/>
  <c r="A61854" i="12"/>
  <c r="F61853" i="12"/>
  <c r="E61853" i="12"/>
  <c r="B61853" i="12"/>
  <c r="A61853" i="12"/>
  <c r="F61852" i="12"/>
  <c r="E61852" i="12"/>
  <c r="B61852" i="12"/>
  <c r="A61852" i="12"/>
  <c r="F61851" i="12"/>
  <c r="E61851" i="12"/>
  <c r="B61851" i="12"/>
  <c r="A61851" i="12"/>
  <c r="F61850" i="12"/>
  <c r="E61850" i="12"/>
  <c r="B61850" i="12"/>
  <c r="A61850" i="12"/>
  <c r="F61849" i="12"/>
  <c r="E61849" i="12"/>
  <c r="B61849" i="12"/>
  <c r="A61849" i="12"/>
  <c r="F61848" i="12"/>
  <c r="E61848" i="12"/>
  <c r="B61848" i="12"/>
  <c r="A61848" i="12"/>
  <c r="F61847" i="12"/>
  <c r="E61847" i="12"/>
  <c r="B61847" i="12"/>
  <c r="A61847" i="12"/>
  <c r="F61846" i="12"/>
  <c r="E61846" i="12"/>
  <c r="B61846" i="12"/>
  <c r="A61846" i="12"/>
  <c r="F61845" i="12"/>
  <c r="E61845" i="12"/>
  <c r="B61845" i="12"/>
  <c r="A61845" i="12"/>
  <c r="F61844" i="12"/>
  <c r="E61844" i="12"/>
  <c r="B61844" i="12"/>
  <c r="A61844" i="12"/>
  <c r="F61843" i="12"/>
  <c r="E61843" i="12"/>
  <c r="B61843" i="12"/>
  <c r="A61843" i="12"/>
  <c r="F61842" i="12"/>
  <c r="E61842" i="12"/>
  <c r="B61842" i="12"/>
  <c r="A61842" i="12"/>
  <c r="F61841" i="12"/>
  <c r="E61841" i="12"/>
  <c r="B61841" i="12"/>
  <c r="A61841" i="12"/>
  <c r="F61840" i="12"/>
  <c r="E61840" i="12"/>
  <c r="B61840" i="12"/>
  <c r="A61840" i="12"/>
  <c r="F61839" i="12"/>
  <c r="E61839" i="12"/>
  <c r="B61839" i="12"/>
  <c r="A61839" i="12"/>
  <c r="F61838" i="12"/>
  <c r="E61838" i="12"/>
  <c r="B61838" i="12"/>
  <c r="A61838" i="12"/>
  <c r="F61837" i="12"/>
  <c r="E61837" i="12"/>
  <c r="B61837" i="12"/>
  <c r="A61837" i="12"/>
  <c r="F61836" i="12"/>
  <c r="E61836" i="12"/>
  <c r="B61836" i="12"/>
  <c r="A61836" i="12"/>
  <c r="F61835" i="12"/>
  <c r="E61835" i="12"/>
  <c r="B61835" i="12"/>
  <c r="A61835" i="12"/>
  <c r="F61834" i="12"/>
  <c r="E61834" i="12"/>
  <c r="B61834" i="12"/>
  <c r="A61834" i="12"/>
  <c r="F61833" i="12"/>
  <c r="E61833" i="12"/>
  <c r="B61833" i="12"/>
  <c r="A61833" i="12"/>
  <c r="F61832" i="12"/>
  <c r="E61832" i="12"/>
  <c r="B61832" i="12"/>
  <c r="A61832" i="12"/>
  <c r="F61831" i="12"/>
  <c r="E61831" i="12"/>
  <c r="B61831" i="12"/>
  <c r="A61831" i="12"/>
  <c r="F61830" i="12"/>
  <c r="E61830" i="12"/>
  <c r="B61830" i="12"/>
  <c r="A61830" i="12"/>
  <c r="F61829" i="12"/>
  <c r="E61829" i="12"/>
  <c r="B61829" i="12"/>
  <c r="A61829" i="12"/>
  <c r="F61828" i="12"/>
  <c r="E61828" i="12"/>
  <c r="B61828" i="12"/>
  <c r="A61828" i="12"/>
  <c r="F61827" i="12"/>
  <c r="E61827" i="12"/>
  <c r="B61827" i="12"/>
  <c r="A61827" i="12"/>
  <c r="F61826" i="12"/>
  <c r="E61826" i="12"/>
  <c r="B61826" i="12"/>
  <c r="A61826" i="12"/>
  <c r="F61825" i="12"/>
  <c r="E61825" i="12"/>
  <c r="B61825" i="12"/>
  <c r="A61825" i="12"/>
  <c r="F61824" i="12"/>
  <c r="E61824" i="12"/>
  <c r="B61824" i="12"/>
  <c r="A61824" i="12"/>
  <c r="F61823" i="12"/>
  <c r="E61823" i="12"/>
  <c r="B61823" i="12"/>
  <c r="A61823" i="12"/>
  <c r="F61822" i="12"/>
  <c r="E61822" i="12"/>
  <c r="B61822" i="12"/>
  <c r="A61822" i="12"/>
  <c r="F61821" i="12"/>
  <c r="E61821" i="12"/>
  <c r="B61821" i="12"/>
  <c r="A61821" i="12"/>
  <c r="F61820" i="12"/>
  <c r="E61820" i="12"/>
  <c r="B61820" i="12"/>
  <c r="A61820" i="12"/>
  <c r="F61819" i="12"/>
  <c r="E61819" i="12"/>
  <c r="B61819" i="12"/>
  <c r="A61819" i="12"/>
  <c r="F61818" i="12"/>
  <c r="E61818" i="12"/>
  <c r="B61818" i="12"/>
  <c r="A61818" i="12"/>
  <c r="F61817" i="12"/>
  <c r="E61817" i="12"/>
  <c r="B61817" i="12"/>
  <c r="A61817" i="12"/>
  <c r="F61816" i="12"/>
  <c r="E61816" i="12"/>
  <c r="B61816" i="12"/>
  <c r="A61816" i="12"/>
  <c r="F61815" i="12"/>
  <c r="E61815" i="12"/>
  <c r="B61815" i="12"/>
  <c r="A61815" i="12"/>
  <c r="F61814" i="12"/>
  <c r="E61814" i="12"/>
  <c r="B61814" i="12"/>
  <c r="A61814" i="12"/>
  <c r="F61813" i="12"/>
  <c r="E61813" i="12"/>
  <c r="B61813" i="12"/>
  <c r="A61813" i="12"/>
  <c r="F61812" i="12"/>
  <c r="E61812" i="12"/>
  <c r="B61812" i="12"/>
  <c r="A61812" i="12"/>
  <c r="F61781" i="12"/>
  <c r="D61781" i="12"/>
  <c r="A61781" i="12"/>
  <c r="F61780" i="12"/>
  <c r="D61780" i="12"/>
  <c r="A61780" i="12"/>
  <c r="F61779" i="12"/>
  <c r="E61779" i="12"/>
  <c r="D61779" i="12"/>
  <c r="A61779" i="12"/>
  <c r="F61778" i="12"/>
  <c r="E61778" i="12"/>
  <c r="D61778" i="12"/>
  <c r="A61778" i="12"/>
  <c r="F61777" i="12"/>
  <c r="E61777" i="12"/>
  <c r="D61777" i="12"/>
  <c r="F61776" i="12"/>
  <c r="E61776" i="12"/>
  <c r="D61776" i="12"/>
  <c r="A61776" i="12"/>
  <c r="G61762" i="12"/>
  <c r="F61762" i="12"/>
  <c r="E61762" i="12"/>
  <c r="A61762" i="12"/>
  <c r="G61761" i="12"/>
  <c r="F61761" i="12"/>
  <c r="E61761" i="12"/>
  <c r="A61761" i="12"/>
  <c r="G61760" i="12"/>
  <c r="F61760" i="12"/>
  <c r="E61760" i="12"/>
  <c r="A61760" i="12"/>
  <c r="G61759" i="12"/>
  <c r="F61759" i="12"/>
  <c r="E61759" i="12"/>
  <c r="A61759" i="12"/>
  <c r="G61757" i="12"/>
  <c r="F61757" i="12"/>
  <c r="E61757" i="12"/>
  <c r="A61757" i="12"/>
  <c r="G61756" i="12"/>
  <c r="F61756" i="12"/>
  <c r="E61756" i="12"/>
  <c r="A61756" i="12"/>
  <c r="G61755" i="12"/>
  <c r="F61755" i="12"/>
  <c r="E61755" i="12"/>
  <c r="A61755" i="12"/>
  <c r="G61754" i="12"/>
  <c r="F61754" i="12"/>
  <c r="E61754" i="12"/>
  <c r="A61754" i="12"/>
  <c r="G61753" i="12"/>
  <c r="F61753" i="12"/>
  <c r="E61753" i="12"/>
  <c r="A61753" i="12"/>
  <c r="G61752" i="12"/>
  <c r="F61752" i="12"/>
  <c r="E61752" i="12"/>
  <c r="A61752" i="12"/>
  <c r="G61751" i="12"/>
  <c r="F61751" i="12"/>
  <c r="E61751" i="12"/>
  <c r="A61751" i="12"/>
  <c r="G61750" i="12"/>
  <c r="F61750" i="12"/>
  <c r="E61750" i="12"/>
  <c r="A61750" i="12"/>
  <c r="G61749" i="12"/>
  <c r="F61749" i="12"/>
  <c r="E61749" i="12"/>
  <c r="A61749" i="12"/>
  <c r="G61748" i="12"/>
  <c r="F61748" i="12"/>
  <c r="E61748" i="12"/>
  <c r="A61748" i="12"/>
  <c r="G61747" i="12"/>
  <c r="F61747" i="12"/>
  <c r="E61747" i="12"/>
  <c r="A61747" i="12"/>
  <c r="G61746" i="12"/>
  <c r="F61746" i="12"/>
  <c r="E61746" i="12"/>
  <c r="A61746" i="12"/>
  <c r="G60877" i="12"/>
  <c r="F60877" i="12"/>
  <c r="E60877" i="12"/>
  <c r="D60877" i="12"/>
  <c r="C60877" i="12"/>
  <c r="B60877" i="12"/>
  <c r="A60877" i="12"/>
  <c r="G60876" i="12"/>
  <c r="F60876" i="12"/>
  <c r="E60876" i="12"/>
  <c r="D60876" i="12"/>
  <c r="C60876" i="12"/>
  <c r="B60876" i="12"/>
  <c r="A60876" i="12"/>
  <c r="G60875" i="12"/>
  <c r="F60875" i="12"/>
  <c r="E60875" i="12"/>
  <c r="D60875" i="12"/>
  <c r="C60875" i="12"/>
  <c r="B60875" i="12"/>
  <c r="A60875" i="12"/>
  <c r="G60874" i="12"/>
  <c r="F60874" i="12"/>
  <c r="E60874" i="12"/>
  <c r="D60874" i="12"/>
  <c r="C60874" i="12"/>
  <c r="B60874" i="12"/>
  <c r="A60874" i="12"/>
  <c r="G60873" i="12"/>
  <c r="F60873" i="12"/>
  <c r="E60873" i="12"/>
  <c r="D60873" i="12"/>
  <c r="C60873" i="12"/>
  <c r="B60873" i="12"/>
  <c r="A60873" i="12"/>
  <c r="G60872" i="12"/>
  <c r="F60872" i="12"/>
  <c r="E60872" i="12"/>
  <c r="D60872" i="12"/>
  <c r="C60872" i="12"/>
  <c r="B60872" i="12"/>
  <c r="A60872" i="12"/>
  <c r="G60871" i="12"/>
  <c r="F60871" i="12"/>
  <c r="E60871" i="12"/>
  <c r="D60871" i="12"/>
  <c r="C60871" i="12"/>
  <c r="B60871" i="12"/>
  <c r="A60871" i="12"/>
  <c r="G60870" i="12"/>
  <c r="F60870" i="12"/>
  <c r="E60870" i="12"/>
  <c r="D60870" i="12"/>
  <c r="C60870" i="12"/>
  <c r="B60870" i="12"/>
  <c r="A60870" i="12"/>
  <c r="G60869" i="12"/>
  <c r="F60869" i="12"/>
  <c r="E60869" i="12"/>
  <c r="D60869" i="12"/>
  <c r="C60869" i="12"/>
  <c r="B60869" i="12"/>
  <c r="A60869" i="12"/>
  <c r="G60868" i="12"/>
  <c r="F60868" i="12"/>
  <c r="E60868" i="12"/>
  <c r="D60868" i="12"/>
  <c r="C60868" i="12"/>
  <c r="B60868" i="12"/>
  <c r="A60868" i="12"/>
  <c r="G60867" i="12"/>
  <c r="F60867" i="12"/>
  <c r="E60867" i="12"/>
  <c r="D60867" i="12"/>
  <c r="C60867" i="12"/>
  <c r="B60867" i="12"/>
  <c r="A60867" i="12"/>
  <c r="G60866" i="12"/>
  <c r="F60866" i="12"/>
  <c r="E60866" i="12"/>
  <c r="D60866" i="12"/>
  <c r="C60866" i="12"/>
  <c r="B60866" i="12"/>
  <c r="A60866" i="12"/>
  <c r="G60865" i="12"/>
  <c r="F60865" i="12"/>
  <c r="E60865" i="12"/>
  <c r="D60865" i="12"/>
  <c r="C60865" i="12"/>
  <c r="B60865" i="12"/>
  <c r="A60865" i="12"/>
  <c r="G60864" i="12"/>
  <c r="F60864" i="12"/>
  <c r="E60864" i="12"/>
  <c r="D60864" i="12"/>
  <c r="C60864" i="12"/>
  <c r="B60864" i="12"/>
  <c r="A60864" i="12"/>
  <c r="F60863" i="12"/>
  <c r="E60863" i="12"/>
  <c r="C60863" i="12"/>
  <c r="B60863" i="12"/>
  <c r="A60863" i="12"/>
  <c r="F60862" i="12"/>
  <c r="E60862" i="12"/>
  <c r="C60862" i="12"/>
  <c r="B60862" i="12"/>
  <c r="A60862" i="12"/>
  <c r="F60861" i="12"/>
  <c r="E60861" i="12"/>
  <c r="C60861" i="12"/>
  <c r="B60861" i="12"/>
  <c r="A60861" i="12"/>
  <c r="F60860" i="12"/>
  <c r="E60860" i="12"/>
  <c r="C60860" i="12"/>
  <c r="B60860" i="12"/>
  <c r="A60860" i="12"/>
  <c r="F60859" i="12"/>
  <c r="E60859" i="12"/>
  <c r="C60859" i="12"/>
  <c r="B60859" i="12"/>
  <c r="A60859" i="12"/>
  <c r="F60858" i="12"/>
  <c r="E60858" i="12"/>
  <c r="C60858" i="12"/>
  <c r="B60858" i="12"/>
  <c r="A60858" i="12"/>
  <c r="F60857" i="12"/>
  <c r="E60857" i="12"/>
  <c r="C60857" i="12"/>
  <c r="B60857" i="12"/>
  <c r="A60857" i="12"/>
  <c r="F60856" i="12"/>
  <c r="E60856" i="12"/>
  <c r="C60856" i="12"/>
  <c r="B60856" i="12"/>
  <c r="A60856" i="12"/>
  <c r="F60855" i="12"/>
  <c r="E60855" i="12"/>
  <c r="C60855" i="12"/>
  <c r="B60855" i="12"/>
  <c r="A60855" i="12"/>
  <c r="F60854" i="12"/>
  <c r="E60854" i="12"/>
  <c r="C60854" i="12"/>
  <c r="B60854" i="12"/>
  <c r="A60854" i="12"/>
  <c r="F60853" i="12"/>
  <c r="E60853" i="12"/>
  <c r="C60853" i="12"/>
  <c r="B60853" i="12"/>
  <c r="A60853" i="12"/>
  <c r="F60852" i="12"/>
  <c r="E60852" i="12"/>
  <c r="C60852" i="12"/>
  <c r="B60852" i="12"/>
  <c r="A60852" i="12"/>
  <c r="F60851" i="12"/>
  <c r="E60851" i="12"/>
  <c r="C60851" i="12"/>
  <c r="B60851" i="12"/>
  <c r="A60851" i="12"/>
  <c r="F60850" i="12"/>
  <c r="E60850" i="12"/>
  <c r="C60850" i="12"/>
  <c r="B60850" i="12"/>
  <c r="A60850" i="12"/>
  <c r="F60849" i="12"/>
  <c r="E60849" i="12"/>
  <c r="C60849" i="12"/>
  <c r="B60849" i="12"/>
  <c r="A60849" i="12"/>
  <c r="F60848" i="12"/>
  <c r="E60848" i="12"/>
  <c r="C60848" i="12"/>
  <c r="B60848" i="12"/>
  <c r="A60848" i="12"/>
  <c r="F60847" i="12"/>
  <c r="E60847" i="12"/>
  <c r="C60847" i="12"/>
  <c r="B60847" i="12"/>
  <c r="A60847" i="12"/>
  <c r="G60846" i="12"/>
  <c r="F60846" i="12"/>
  <c r="E60846" i="12"/>
  <c r="D60846" i="12"/>
  <c r="C60846" i="12"/>
  <c r="B60846" i="12"/>
  <c r="A60846" i="12"/>
  <c r="G60845" i="12"/>
  <c r="F60845" i="12"/>
  <c r="E60845" i="12"/>
  <c r="D60845" i="12"/>
  <c r="C60845" i="12"/>
  <c r="B60845" i="12"/>
  <c r="A60845" i="12"/>
  <c r="G60844" i="12"/>
  <c r="F60844" i="12"/>
  <c r="E60844" i="12"/>
  <c r="D60844" i="12"/>
  <c r="C60844" i="12"/>
  <c r="B60844" i="12"/>
  <c r="A60844" i="12"/>
  <c r="G60843" i="12"/>
  <c r="F60843" i="12"/>
  <c r="E60843" i="12"/>
  <c r="D60843" i="12"/>
  <c r="C60843" i="12"/>
  <c r="B60843" i="12"/>
  <c r="A60843" i="12"/>
  <c r="G60842" i="12"/>
  <c r="F60842" i="12"/>
  <c r="E60842" i="12"/>
  <c r="D60842" i="12"/>
  <c r="C60842" i="12"/>
  <c r="B60842" i="12"/>
  <c r="A60842" i="12"/>
  <c r="G60841" i="12"/>
  <c r="F60841" i="12"/>
  <c r="E60841" i="12"/>
  <c r="D60841" i="12"/>
  <c r="C60841" i="12"/>
  <c r="B60841" i="12"/>
  <c r="A60841" i="12"/>
  <c r="G60840" i="12"/>
  <c r="F60840" i="12"/>
  <c r="E60840" i="12"/>
  <c r="D60840" i="12"/>
  <c r="C60840" i="12"/>
  <c r="B60840" i="12"/>
  <c r="A60840" i="12"/>
  <c r="G60839" i="12"/>
  <c r="F60839" i="12"/>
  <c r="E60839" i="12"/>
  <c r="D60839" i="12"/>
  <c r="C60839" i="12"/>
  <c r="B60839" i="12"/>
  <c r="A60839" i="12"/>
  <c r="G60838" i="12"/>
  <c r="F60838" i="12"/>
  <c r="E60838" i="12"/>
  <c r="D60838" i="12"/>
  <c r="C60838" i="12"/>
  <c r="B60838" i="12"/>
  <c r="A60838" i="12"/>
  <c r="G60837" i="12"/>
  <c r="F60837" i="12"/>
  <c r="E60837" i="12"/>
  <c r="D60837" i="12"/>
  <c r="C60837" i="12"/>
  <c r="B60837" i="12"/>
  <c r="A60837" i="12"/>
  <c r="G60836" i="12"/>
  <c r="F60836" i="12"/>
  <c r="E60836" i="12"/>
  <c r="D60836" i="12"/>
  <c r="C60836" i="12"/>
  <c r="B60836" i="12"/>
  <c r="A60836" i="12"/>
  <c r="G60835" i="12"/>
  <c r="F60835" i="12"/>
  <c r="E60835" i="12"/>
  <c r="D60835" i="12"/>
  <c r="C60835" i="12"/>
  <c r="B60835" i="12"/>
  <c r="A60835" i="12"/>
  <c r="G60834" i="12"/>
  <c r="F60834" i="12"/>
  <c r="E60834" i="12"/>
  <c r="D60834" i="12"/>
  <c r="C60834" i="12"/>
  <c r="B60834" i="12"/>
  <c r="A60834" i="12"/>
  <c r="G60833" i="12"/>
  <c r="F60833" i="12"/>
  <c r="E60833" i="12"/>
  <c r="D60833" i="12"/>
  <c r="C60833" i="12"/>
  <c r="B60833" i="12"/>
  <c r="A60833" i="12"/>
  <c r="G60832" i="12"/>
  <c r="F60832" i="12"/>
  <c r="E60832" i="12"/>
  <c r="D60832" i="12"/>
  <c r="C60832" i="12"/>
  <c r="B60832" i="12"/>
  <c r="A60832" i="12"/>
  <c r="F60831" i="12"/>
  <c r="E60831" i="12"/>
  <c r="C60831" i="12"/>
  <c r="B60831" i="12"/>
  <c r="A60831" i="12"/>
  <c r="F60830" i="12"/>
  <c r="E60830" i="12"/>
  <c r="C60830" i="12"/>
  <c r="B60830" i="12"/>
  <c r="A60830" i="12"/>
  <c r="F60829" i="12"/>
  <c r="E60829" i="12"/>
  <c r="C60829" i="12"/>
  <c r="B60829" i="12"/>
  <c r="A60829" i="12"/>
  <c r="F60828" i="12"/>
  <c r="E60828" i="12"/>
  <c r="C60828" i="12"/>
  <c r="B60828" i="12"/>
  <c r="A60828" i="12"/>
  <c r="F60827" i="12"/>
  <c r="E60827" i="12"/>
  <c r="C60827" i="12"/>
  <c r="B60827" i="12"/>
  <c r="A60827" i="12"/>
  <c r="F60826" i="12"/>
  <c r="E60826" i="12"/>
  <c r="C60826" i="12"/>
  <c r="B60826" i="12"/>
  <c r="A60826" i="12"/>
  <c r="F60825" i="12"/>
  <c r="E60825" i="12"/>
  <c r="C60825" i="12"/>
  <c r="B60825" i="12"/>
  <c r="A60825" i="12"/>
  <c r="F60824" i="12"/>
  <c r="E60824" i="12"/>
  <c r="C60824" i="12"/>
  <c r="B60824" i="12"/>
  <c r="A60824" i="12"/>
  <c r="F60823" i="12"/>
  <c r="E60823" i="12"/>
  <c r="C60823" i="12"/>
  <c r="B60823" i="12"/>
  <c r="A60823" i="12"/>
  <c r="F60822" i="12"/>
  <c r="E60822" i="12"/>
  <c r="C60822" i="12"/>
  <c r="B60822" i="12"/>
  <c r="A60822" i="12"/>
  <c r="F60821" i="12"/>
  <c r="E60821" i="12"/>
  <c r="C60821" i="12"/>
  <c r="B60821" i="12"/>
  <c r="A60821" i="12"/>
  <c r="F60820" i="12"/>
  <c r="E60820" i="12"/>
  <c r="C60820" i="12"/>
  <c r="B60820" i="12"/>
  <c r="A60820" i="12"/>
  <c r="F60819" i="12"/>
  <c r="E60819" i="12"/>
  <c r="C60819" i="12"/>
  <c r="B60819" i="12"/>
  <c r="A60819" i="12"/>
  <c r="F60818" i="12"/>
  <c r="E60818" i="12"/>
  <c r="C60818" i="12"/>
  <c r="B60818" i="12"/>
  <c r="A60818" i="12"/>
  <c r="F60817" i="12"/>
  <c r="E60817" i="12"/>
  <c r="C60817" i="12"/>
  <c r="B60817" i="12"/>
  <c r="A60817" i="12"/>
  <c r="F60816" i="12"/>
  <c r="E60816" i="12"/>
  <c r="C60816" i="12"/>
  <c r="B60816" i="12"/>
  <c r="A60816" i="12"/>
  <c r="F60815" i="12"/>
  <c r="E60815" i="12"/>
  <c r="B60815" i="12"/>
  <c r="A60815" i="12"/>
  <c r="F60814" i="12"/>
  <c r="E60814" i="12"/>
  <c r="B60814" i="12"/>
  <c r="A60814" i="12"/>
  <c r="F60813" i="12"/>
  <c r="E60813" i="12"/>
  <c r="B60813" i="12"/>
  <c r="A60813" i="12"/>
  <c r="F60812" i="12"/>
  <c r="E60812" i="12"/>
  <c r="B60812" i="12"/>
  <c r="A60812" i="12"/>
  <c r="F60811" i="12"/>
  <c r="E60811" i="12"/>
  <c r="B60811" i="12"/>
  <c r="A60811" i="12"/>
  <c r="F60810" i="12"/>
  <c r="E60810" i="12"/>
  <c r="B60810" i="12"/>
  <c r="A60810" i="12"/>
  <c r="F60809" i="12"/>
  <c r="E60809" i="12"/>
  <c r="B60809" i="12"/>
  <c r="A60809" i="12"/>
  <c r="F60808" i="12"/>
  <c r="E60808" i="12"/>
  <c r="B60808" i="12"/>
  <c r="A60808" i="12"/>
  <c r="F60807" i="12"/>
  <c r="E60807" i="12"/>
  <c r="B60807" i="12"/>
  <c r="A60807" i="12"/>
  <c r="F60806" i="12"/>
  <c r="E60806" i="12"/>
  <c r="B60806" i="12"/>
  <c r="A60806" i="12"/>
  <c r="F60805" i="12"/>
  <c r="E60805" i="12"/>
  <c r="B60805" i="12"/>
  <c r="A60805" i="12"/>
  <c r="F60804" i="12"/>
  <c r="E60804" i="12"/>
  <c r="B60804" i="12"/>
  <c r="A60804" i="12"/>
  <c r="F60803" i="12"/>
  <c r="E60803" i="12"/>
  <c r="B60803" i="12"/>
  <c r="A60803" i="12"/>
  <c r="F60802" i="12"/>
  <c r="E60802" i="12"/>
  <c r="B60802" i="12"/>
  <c r="A60802" i="12"/>
  <c r="F60801" i="12"/>
  <c r="E60801" i="12"/>
  <c r="B60801" i="12"/>
  <c r="A60801" i="12"/>
  <c r="F60800" i="12"/>
  <c r="E60800" i="12"/>
  <c r="B60800" i="12"/>
  <c r="A60800" i="12"/>
  <c r="F60799" i="12"/>
  <c r="E60799" i="12"/>
  <c r="B60799" i="12"/>
  <c r="A60799" i="12"/>
  <c r="F60798" i="12"/>
  <c r="E60798" i="12"/>
  <c r="B60798" i="12"/>
  <c r="A60798" i="12"/>
  <c r="F60797" i="12"/>
  <c r="E60797" i="12"/>
  <c r="B60797" i="12"/>
  <c r="A60797" i="12"/>
  <c r="F60796" i="12"/>
  <c r="E60796" i="12"/>
  <c r="B60796" i="12"/>
  <c r="A60796" i="12"/>
  <c r="F60795" i="12"/>
  <c r="E60795" i="12"/>
  <c r="B60795" i="12"/>
  <c r="A60795" i="12"/>
  <c r="F60794" i="12"/>
  <c r="E60794" i="12"/>
  <c r="B60794" i="12"/>
  <c r="A60794" i="12"/>
  <c r="F60793" i="12"/>
  <c r="E60793" i="12"/>
  <c r="B60793" i="12"/>
  <c r="A60793" i="12"/>
  <c r="F60792" i="12"/>
  <c r="E60792" i="12"/>
  <c r="B60792" i="12"/>
  <c r="A60792" i="12"/>
  <c r="F60791" i="12"/>
  <c r="E60791" i="12"/>
  <c r="B60791" i="12"/>
  <c r="A60791" i="12"/>
  <c r="F60790" i="12"/>
  <c r="E60790" i="12"/>
  <c r="B60790" i="12"/>
  <c r="A60790" i="12"/>
  <c r="F60789" i="12"/>
  <c r="E60789" i="12"/>
  <c r="B60789" i="12"/>
  <c r="A60789" i="12"/>
  <c r="F60788" i="12"/>
  <c r="E60788" i="12"/>
  <c r="B60788" i="12"/>
  <c r="A60788" i="12"/>
  <c r="F60787" i="12"/>
  <c r="E60787" i="12"/>
  <c r="B60787" i="12"/>
  <c r="A60787" i="12"/>
  <c r="F60786" i="12"/>
  <c r="E60786" i="12"/>
  <c r="B60786" i="12"/>
  <c r="A60786" i="12"/>
  <c r="F60785" i="12"/>
  <c r="E60785" i="12"/>
  <c r="B60785" i="12"/>
  <c r="A60785" i="12"/>
  <c r="F60784" i="12"/>
  <c r="E60784" i="12"/>
  <c r="B60784" i="12"/>
  <c r="A60784" i="12"/>
  <c r="F60783" i="12"/>
  <c r="E60783" i="12"/>
  <c r="B60783" i="12"/>
  <c r="A60783" i="12"/>
  <c r="F60782" i="12"/>
  <c r="E60782" i="12"/>
  <c r="B60782" i="12"/>
  <c r="A60782" i="12"/>
  <c r="F60781" i="12"/>
  <c r="E60781" i="12"/>
  <c r="B60781" i="12"/>
  <c r="A60781" i="12"/>
  <c r="F60780" i="12"/>
  <c r="E60780" i="12"/>
  <c r="B60780" i="12"/>
  <c r="A60780" i="12"/>
  <c r="F60779" i="12"/>
  <c r="E60779" i="12"/>
  <c r="B60779" i="12"/>
  <c r="A60779" i="12"/>
  <c r="F60778" i="12"/>
  <c r="E60778" i="12"/>
  <c r="B60778" i="12"/>
  <c r="A60778" i="12"/>
  <c r="F60777" i="12"/>
  <c r="E60777" i="12"/>
  <c r="B60777" i="12"/>
  <c r="A60777" i="12"/>
  <c r="F60776" i="12"/>
  <c r="E60776" i="12"/>
  <c r="B60776" i="12"/>
  <c r="A60776" i="12"/>
  <c r="F60775" i="12"/>
  <c r="E60775" i="12"/>
  <c r="B60775" i="12"/>
  <c r="A60775" i="12"/>
  <c r="F60774" i="12"/>
  <c r="E60774" i="12"/>
  <c r="B60774" i="12"/>
  <c r="A60774" i="12"/>
  <c r="F60773" i="12"/>
  <c r="E60773" i="12"/>
  <c r="B60773" i="12"/>
  <c r="A60773" i="12"/>
  <c r="F60772" i="12"/>
  <c r="E60772" i="12"/>
  <c r="B60772" i="12"/>
  <c r="A60772" i="12"/>
  <c r="F60771" i="12"/>
  <c r="E60771" i="12"/>
  <c r="B60771" i="12"/>
  <c r="A60771" i="12"/>
  <c r="F60770" i="12"/>
  <c r="E60770" i="12"/>
  <c r="B60770" i="12"/>
  <c r="A60770" i="12"/>
  <c r="F60769" i="12"/>
  <c r="E60769" i="12"/>
  <c r="B60769" i="12"/>
  <c r="A60769" i="12"/>
  <c r="F60768" i="12"/>
  <c r="E60768" i="12"/>
  <c r="B60768" i="12"/>
  <c r="A60768" i="12"/>
  <c r="F60767" i="12"/>
  <c r="E60767" i="12"/>
  <c r="B60767" i="12"/>
  <c r="A60767" i="12"/>
  <c r="F60766" i="12"/>
  <c r="E60766" i="12"/>
  <c r="B60766" i="12"/>
  <c r="A60766" i="12"/>
  <c r="F60765" i="12"/>
  <c r="E60765" i="12"/>
  <c r="B60765" i="12"/>
  <c r="A60765" i="12"/>
  <c r="F60764" i="12"/>
  <c r="E60764" i="12"/>
  <c r="B60764" i="12"/>
  <c r="A60764" i="12"/>
  <c r="F60763" i="12"/>
  <c r="E60763" i="12"/>
  <c r="B60763" i="12"/>
  <c r="A60763" i="12"/>
  <c r="F60762" i="12"/>
  <c r="E60762" i="12"/>
  <c r="B60762" i="12"/>
  <c r="A60762" i="12"/>
  <c r="F60761" i="12"/>
  <c r="E60761" i="12"/>
  <c r="B60761" i="12"/>
  <c r="A60761" i="12"/>
  <c r="F60760" i="12"/>
  <c r="E60760" i="12"/>
  <c r="B60760" i="12"/>
  <c r="A60760" i="12"/>
  <c r="F60759" i="12"/>
  <c r="E60759" i="12"/>
  <c r="B60759" i="12"/>
  <c r="A60759" i="12"/>
  <c r="F60758" i="12"/>
  <c r="E60758" i="12"/>
  <c r="B60758" i="12"/>
  <c r="A60758" i="12"/>
  <c r="F60757" i="12"/>
  <c r="E60757" i="12"/>
  <c r="B60757" i="12"/>
  <c r="A60757" i="12"/>
  <c r="F60756" i="12"/>
  <c r="E60756" i="12"/>
  <c r="B60756" i="12"/>
  <c r="A60756" i="12"/>
  <c r="F60755" i="12"/>
  <c r="E60755" i="12"/>
  <c r="B60755" i="12"/>
  <c r="A60755" i="12"/>
  <c r="F60754" i="12"/>
  <c r="E60754" i="12"/>
  <c r="B60754" i="12"/>
  <c r="A60754" i="12"/>
  <c r="F60753" i="12"/>
  <c r="E60753" i="12"/>
  <c r="B60753" i="12"/>
  <c r="A60753" i="12"/>
  <c r="F60752" i="12"/>
  <c r="E60752" i="12"/>
  <c r="B60752" i="12"/>
  <c r="A60752" i="12"/>
  <c r="F60751" i="12"/>
  <c r="E60751" i="12"/>
  <c r="B60751" i="12"/>
  <c r="A60751" i="12"/>
  <c r="F60750" i="12"/>
  <c r="E60750" i="12"/>
  <c r="B60750" i="12"/>
  <c r="A60750" i="12"/>
  <c r="F60749" i="12"/>
  <c r="E60749" i="12"/>
  <c r="B60749" i="12"/>
  <c r="A60749" i="12"/>
  <c r="F60748" i="12"/>
  <c r="E60748" i="12"/>
  <c r="B60748" i="12"/>
  <c r="A60748" i="12"/>
  <c r="F60747" i="12"/>
  <c r="E60747" i="12"/>
  <c r="B60747" i="12"/>
  <c r="A60747" i="12"/>
  <c r="F60746" i="12"/>
  <c r="E60746" i="12"/>
  <c r="B60746" i="12"/>
  <c r="A60746" i="12"/>
  <c r="F60745" i="12"/>
  <c r="E60745" i="12"/>
  <c r="B60745" i="12"/>
  <c r="A60745" i="12"/>
  <c r="F60744" i="12"/>
  <c r="E60744" i="12"/>
  <c r="B60744" i="12"/>
  <c r="A60744" i="12"/>
  <c r="F60743" i="12"/>
  <c r="E60743" i="12"/>
  <c r="B60743" i="12"/>
  <c r="A60743" i="12"/>
  <c r="F60742" i="12"/>
  <c r="E60742" i="12"/>
  <c r="B60742" i="12"/>
  <c r="A60742" i="12"/>
  <c r="F60741" i="12"/>
  <c r="E60741" i="12"/>
  <c r="B60741" i="12"/>
  <c r="A60741" i="12"/>
  <c r="F60740" i="12"/>
  <c r="E60740" i="12"/>
  <c r="B60740" i="12"/>
  <c r="A60740" i="12"/>
  <c r="F60739" i="12"/>
  <c r="E60739" i="12"/>
  <c r="B60739" i="12"/>
  <c r="A60739" i="12"/>
  <c r="F60738" i="12"/>
  <c r="E60738" i="12"/>
  <c r="B60738" i="12"/>
  <c r="A60738" i="12"/>
  <c r="F60737" i="12"/>
  <c r="E60737" i="12"/>
  <c r="B60737" i="12"/>
  <c r="A60737" i="12"/>
  <c r="F60736" i="12"/>
  <c r="E60736" i="12"/>
  <c r="B60736" i="12"/>
  <c r="A60736" i="12"/>
  <c r="F60735" i="12"/>
  <c r="E60735" i="12"/>
  <c r="B60735" i="12"/>
  <c r="A60735" i="12"/>
  <c r="F60734" i="12"/>
  <c r="E60734" i="12"/>
  <c r="B60734" i="12"/>
  <c r="A60734" i="12"/>
  <c r="F60733" i="12"/>
  <c r="E60733" i="12"/>
  <c r="B60733" i="12"/>
  <c r="A60733" i="12"/>
  <c r="F60732" i="12"/>
  <c r="E60732" i="12"/>
  <c r="B60732" i="12"/>
  <c r="A60732" i="12"/>
  <c r="F60731" i="12"/>
  <c r="E60731" i="12"/>
  <c r="B60731" i="12"/>
  <c r="A60731" i="12"/>
  <c r="F60730" i="12"/>
  <c r="E60730" i="12"/>
  <c r="B60730" i="12"/>
  <c r="A60730" i="12"/>
  <c r="F60729" i="12"/>
  <c r="E60729" i="12"/>
  <c r="B60729" i="12"/>
  <c r="A60729" i="12"/>
  <c r="F60728" i="12"/>
  <c r="E60728" i="12"/>
  <c r="B60728" i="12"/>
  <c r="A60728" i="12"/>
  <c r="F60727" i="12"/>
  <c r="E60727" i="12"/>
  <c r="B60727" i="12"/>
  <c r="A60727" i="12"/>
  <c r="F60726" i="12"/>
  <c r="E60726" i="12"/>
  <c r="B60726" i="12"/>
  <c r="A60726" i="12"/>
  <c r="F60725" i="12"/>
  <c r="E60725" i="12"/>
  <c r="B60725" i="12"/>
  <c r="A60725" i="12"/>
  <c r="F60724" i="12"/>
  <c r="E60724" i="12"/>
  <c r="B60724" i="12"/>
  <c r="A60724" i="12"/>
  <c r="F60723" i="12"/>
  <c r="E60723" i="12"/>
  <c r="B60723" i="12"/>
  <c r="A60723" i="12"/>
  <c r="F60722" i="12"/>
  <c r="E60722" i="12"/>
  <c r="B60722" i="12"/>
  <c r="A60722" i="12"/>
  <c r="F60721" i="12"/>
  <c r="E60721" i="12"/>
  <c r="B60721" i="12"/>
  <c r="A60721" i="12"/>
  <c r="F60720" i="12"/>
  <c r="E60720" i="12"/>
  <c r="B60720" i="12"/>
  <c r="A60720" i="12"/>
  <c r="F60719" i="12"/>
  <c r="E60719" i="12"/>
  <c r="B60719" i="12"/>
  <c r="A60719" i="12"/>
  <c r="F60718" i="12"/>
  <c r="E60718" i="12"/>
  <c r="B60718" i="12"/>
  <c r="A60718" i="12"/>
  <c r="F60717" i="12"/>
  <c r="E60717" i="12"/>
  <c r="B60717" i="12"/>
  <c r="A60717" i="12"/>
  <c r="F60716" i="12"/>
  <c r="E60716" i="12"/>
  <c r="B60716" i="12"/>
  <c r="A60716" i="12"/>
  <c r="F60715" i="12"/>
  <c r="E60715" i="12"/>
  <c r="B60715" i="12"/>
  <c r="A60715" i="12"/>
  <c r="F60684" i="12"/>
  <c r="D60684" i="12"/>
  <c r="A60684" i="12"/>
  <c r="F60683" i="12"/>
  <c r="D60683" i="12"/>
  <c r="A60683" i="12"/>
  <c r="F60682" i="12"/>
  <c r="E60682" i="12"/>
  <c r="D60682" i="12"/>
  <c r="A60682" i="12"/>
  <c r="F60681" i="12"/>
  <c r="E60681" i="12"/>
  <c r="D60681" i="12"/>
  <c r="A60681" i="12"/>
  <c r="F60680" i="12"/>
  <c r="E60680" i="12"/>
  <c r="D60680" i="12"/>
  <c r="F60679" i="12"/>
  <c r="E60679" i="12"/>
  <c r="D60679" i="12"/>
  <c r="A60679" i="12"/>
  <c r="G60665" i="12"/>
  <c r="F60665" i="12"/>
  <c r="E60665" i="12"/>
  <c r="A60665" i="12"/>
  <c r="G60664" i="12"/>
  <c r="F60664" i="12"/>
  <c r="E60664" i="12"/>
  <c r="A60664" i="12"/>
  <c r="G60663" i="12"/>
  <c r="F60663" i="12"/>
  <c r="E60663" i="12"/>
  <c r="A60663" i="12"/>
  <c r="G60662" i="12"/>
  <c r="F60662" i="12"/>
  <c r="E60662" i="12"/>
  <c r="A60662" i="12"/>
  <c r="G60660" i="12"/>
  <c r="F60660" i="12"/>
  <c r="E60660" i="12"/>
  <c r="A60660" i="12"/>
  <c r="G60659" i="12"/>
  <c r="F60659" i="12"/>
  <c r="E60659" i="12"/>
  <c r="A60659" i="12"/>
  <c r="G60658" i="12"/>
  <c r="F60658" i="12"/>
  <c r="E60658" i="12"/>
  <c r="A60658" i="12"/>
  <c r="G60657" i="12"/>
  <c r="F60657" i="12"/>
  <c r="E60657" i="12"/>
  <c r="A60657" i="12"/>
  <c r="G60656" i="12"/>
  <c r="F60656" i="12"/>
  <c r="E60656" i="12"/>
  <c r="A60656" i="12"/>
  <c r="G60655" i="12"/>
  <c r="F60655" i="12"/>
  <c r="E60655" i="12"/>
  <c r="A60655" i="12"/>
  <c r="G60654" i="12"/>
  <c r="F60654" i="12"/>
  <c r="E60654" i="12"/>
  <c r="A60654" i="12"/>
  <c r="G60653" i="12"/>
  <c r="F60653" i="12"/>
  <c r="E60653" i="12"/>
  <c r="A60653" i="12"/>
  <c r="G60652" i="12"/>
  <c r="F60652" i="12"/>
  <c r="E60652" i="12"/>
  <c r="A60652" i="12"/>
  <c r="G60651" i="12"/>
  <c r="F60651" i="12"/>
  <c r="E60651" i="12"/>
  <c r="A60651" i="12"/>
  <c r="G60650" i="12"/>
  <c r="F60650" i="12"/>
  <c r="E60650" i="12"/>
  <c r="A60650" i="12"/>
  <c r="G60649" i="12"/>
  <c r="F60649" i="12"/>
  <c r="E60649" i="12"/>
  <c r="A60649" i="12"/>
  <c r="G59780" i="12"/>
  <c r="F59780" i="12"/>
  <c r="E59780" i="12"/>
  <c r="D59780" i="12"/>
  <c r="C59780" i="12"/>
  <c r="B59780" i="12"/>
  <c r="A59780" i="12"/>
  <c r="G59779" i="12"/>
  <c r="F59779" i="12"/>
  <c r="E59779" i="12"/>
  <c r="D59779" i="12"/>
  <c r="C59779" i="12"/>
  <c r="B59779" i="12"/>
  <c r="A59779" i="12"/>
  <c r="G59778" i="12"/>
  <c r="F59778" i="12"/>
  <c r="E59778" i="12"/>
  <c r="D59778" i="12"/>
  <c r="C59778" i="12"/>
  <c r="B59778" i="12"/>
  <c r="A59778" i="12"/>
  <c r="G59777" i="12"/>
  <c r="F59777" i="12"/>
  <c r="E59777" i="12"/>
  <c r="D59777" i="12"/>
  <c r="C59777" i="12"/>
  <c r="B59777" i="12"/>
  <c r="A59777" i="12"/>
  <c r="G59776" i="12"/>
  <c r="F59776" i="12"/>
  <c r="E59776" i="12"/>
  <c r="D59776" i="12"/>
  <c r="C59776" i="12"/>
  <c r="B59776" i="12"/>
  <c r="A59776" i="12"/>
  <c r="G59775" i="12"/>
  <c r="F59775" i="12"/>
  <c r="E59775" i="12"/>
  <c r="D59775" i="12"/>
  <c r="C59775" i="12"/>
  <c r="B59775" i="12"/>
  <c r="A59775" i="12"/>
  <c r="G59774" i="12"/>
  <c r="F59774" i="12"/>
  <c r="E59774" i="12"/>
  <c r="D59774" i="12"/>
  <c r="C59774" i="12"/>
  <c r="B59774" i="12"/>
  <c r="A59774" i="12"/>
  <c r="G59773" i="12"/>
  <c r="F59773" i="12"/>
  <c r="E59773" i="12"/>
  <c r="D59773" i="12"/>
  <c r="C59773" i="12"/>
  <c r="B59773" i="12"/>
  <c r="A59773" i="12"/>
  <c r="G59772" i="12"/>
  <c r="F59772" i="12"/>
  <c r="E59772" i="12"/>
  <c r="D59772" i="12"/>
  <c r="C59772" i="12"/>
  <c r="B59772" i="12"/>
  <c r="A59772" i="12"/>
  <c r="G59771" i="12"/>
  <c r="F59771" i="12"/>
  <c r="E59771" i="12"/>
  <c r="D59771" i="12"/>
  <c r="C59771" i="12"/>
  <c r="B59771" i="12"/>
  <c r="A59771" i="12"/>
  <c r="G59770" i="12"/>
  <c r="F59770" i="12"/>
  <c r="E59770" i="12"/>
  <c r="D59770" i="12"/>
  <c r="C59770" i="12"/>
  <c r="B59770" i="12"/>
  <c r="A59770" i="12"/>
  <c r="G59769" i="12"/>
  <c r="F59769" i="12"/>
  <c r="E59769" i="12"/>
  <c r="D59769" i="12"/>
  <c r="C59769" i="12"/>
  <c r="B59769" i="12"/>
  <c r="A59769" i="12"/>
  <c r="G59768" i="12"/>
  <c r="F59768" i="12"/>
  <c r="E59768" i="12"/>
  <c r="D59768" i="12"/>
  <c r="C59768" i="12"/>
  <c r="B59768" i="12"/>
  <c r="A59768" i="12"/>
  <c r="G59767" i="12"/>
  <c r="F59767" i="12"/>
  <c r="E59767" i="12"/>
  <c r="D59767" i="12"/>
  <c r="C59767" i="12"/>
  <c r="B59767" i="12"/>
  <c r="A59767" i="12"/>
  <c r="F59766" i="12"/>
  <c r="E59766" i="12"/>
  <c r="C59766" i="12"/>
  <c r="B59766" i="12"/>
  <c r="A59766" i="12"/>
  <c r="F59765" i="12"/>
  <c r="E59765" i="12"/>
  <c r="C59765" i="12"/>
  <c r="B59765" i="12"/>
  <c r="A59765" i="12"/>
  <c r="F59764" i="12"/>
  <c r="E59764" i="12"/>
  <c r="C59764" i="12"/>
  <c r="B59764" i="12"/>
  <c r="A59764" i="12"/>
  <c r="F59763" i="12"/>
  <c r="E59763" i="12"/>
  <c r="C59763" i="12"/>
  <c r="B59763" i="12"/>
  <c r="A59763" i="12"/>
  <c r="F59762" i="12"/>
  <c r="E59762" i="12"/>
  <c r="C59762" i="12"/>
  <c r="B59762" i="12"/>
  <c r="A59762" i="12"/>
  <c r="F59761" i="12"/>
  <c r="E59761" i="12"/>
  <c r="C59761" i="12"/>
  <c r="B59761" i="12"/>
  <c r="A59761" i="12"/>
  <c r="F59760" i="12"/>
  <c r="E59760" i="12"/>
  <c r="C59760" i="12"/>
  <c r="B59760" i="12"/>
  <c r="A59760" i="12"/>
  <c r="F59759" i="12"/>
  <c r="E59759" i="12"/>
  <c r="C59759" i="12"/>
  <c r="B59759" i="12"/>
  <c r="A59759" i="12"/>
  <c r="F59758" i="12"/>
  <c r="E59758" i="12"/>
  <c r="C59758" i="12"/>
  <c r="B59758" i="12"/>
  <c r="A59758" i="12"/>
  <c r="F59757" i="12"/>
  <c r="E59757" i="12"/>
  <c r="C59757" i="12"/>
  <c r="B59757" i="12"/>
  <c r="A59757" i="12"/>
  <c r="F59756" i="12"/>
  <c r="E59756" i="12"/>
  <c r="C59756" i="12"/>
  <c r="B59756" i="12"/>
  <c r="A59756" i="12"/>
  <c r="F59755" i="12"/>
  <c r="E59755" i="12"/>
  <c r="C59755" i="12"/>
  <c r="B59755" i="12"/>
  <c r="A59755" i="12"/>
  <c r="F59754" i="12"/>
  <c r="E59754" i="12"/>
  <c r="C59754" i="12"/>
  <c r="B59754" i="12"/>
  <c r="A59754" i="12"/>
  <c r="F59753" i="12"/>
  <c r="E59753" i="12"/>
  <c r="C59753" i="12"/>
  <c r="B59753" i="12"/>
  <c r="A59753" i="12"/>
  <c r="F59752" i="12"/>
  <c r="E59752" i="12"/>
  <c r="C59752" i="12"/>
  <c r="B59752" i="12"/>
  <c r="A59752" i="12"/>
  <c r="F59751" i="12"/>
  <c r="E59751" i="12"/>
  <c r="C59751" i="12"/>
  <c r="B59751" i="12"/>
  <c r="A59751" i="12"/>
  <c r="F59750" i="12"/>
  <c r="E59750" i="12"/>
  <c r="C59750" i="12"/>
  <c r="B59750" i="12"/>
  <c r="A59750" i="12"/>
  <c r="G59749" i="12"/>
  <c r="F59749" i="12"/>
  <c r="E59749" i="12"/>
  <c r="D59749" i="12"/>
  <c r="C59749" i="12"/>
  <c r="B59749" i="12"/>
  <c r="A59749" i="12"/>
  <c r="G59748" i="12"/>
  <c r="F59748" i="12"/>
  <c r="E59748" i="12"/>
  <c r="D59748" i="12"/>
  <c r="C59748" i="12"/>
  <c r="B59748" i="12"/>
  <c r="A59748" i="12"/>
  <c r="G59747" i="12"/>
  <c r="F59747" i="12"/>
  <c r="E59747" i="12"/>
  <c r="D59747" i="12"/>
  <c r="C59747" i="12"/>
  <c r="B59747" i="12"/>
  <c r="A59747" i="12"/>
  <c r="G59746" i="12"/>
  <c r="F59746" i="12"/>
  <c r="E59746" i="12"/>
  <c r="D59746" i="12"/>
  <c r="C59746" i="12"/>
  <c r="B59746" i="12"/>
  <c r="A59746" i="12"/>
  <c r="G59745" i="12"/>
  <c r="F59745" i="12"/>
  <c r="E59745" i="12"/>
  <c r="D59745" i="12"/>
  <c r="C59745" i="12"/>
  <c r="B59745" i="12"/>
  <c r="A59745" i="12"/>
  <c r="G59744" i="12"/>
  <c r="F59744" i="12"/>
  <c r="E59744" i="12"/>
  <c r="D59744" i="12"/>
  <c r="C59744" i="12"/>
  <c r="B59744" i="12"/>
  <c r="A59744" i="12"/>
  <c r="G59743" i="12"/>
  <c r="F59743" i="12"/>
  <c r="E59743" i="12"/>
  <c r="D59743" i="12"/>
  <c r="C59743" i="12"/>
  <c r="B59743" i="12"/>
  <c r="A59743" i="12"/>
  <c r="G59742" i="12"/>
  <c r="F59742" i="12"/>
  <c r="E59742" i="12"/>
  <c r="D59742" i="12"/>
  <c r="C59742" i="12"/>
  <c r="B59742" i="12"/>
  <c r="A59742" i="12"/>
  <c r="G59741" i="12"/>
  <c r="F59741" i="12"/>
  <c r="E59741" i="12"/>
  <c r="D59741" i="12"/>
  <c r="C59741" i="12"/>
  <c r="B59741" i="12"/>
  <c r="A59741" i="12"/>
  <c r="G59740" i="12"/>
  <c r="F59740" i="12"/>
  <c r="E59740" i="12"/>
  <c r="D59740" i="12"/>
  <c r="C59740" i="12"/>
  <c r="B59740" i="12"/>
  <c r="A59740" i="12"/>
  <c r="G59739" i="12"/>
  <c r="F59739" i="12"/>
  <c r="E59739" i="12"/>
  <c r="D59739" i="12"/>
  <c r="C59739" i="12"/>
  <c r="B59739" i="12"/>
  <c r="A59739" i="12"/>
  <c r="G59738" i="12"/>
  <c r="F59738" i="12"/>
  <c r="E59738" i="12"/>
  <c r="D59738" i="12"/>
  <c r="C59738" i="12"/>
  <c r="B59738" i="12"/>
  <c r="A59738" i="12"/>
  <c r="G59737" i="12"/>
  <c r="F59737" i="12"/>
  <c r="E59737" i="12"/>
  <c r="D59737" i="12"/>
  <c r="C59737" i="12"/>
  <c r="B59737" i="12"/>
  <c r="A59737" i="12"/>
  <c r="G59736" i="12"/>
  <c r="F59736" i="12"/>
  <c r="E59736" i="12"/>
  <c r="D59736" i="12"/>
  <c r="C59736" i="12"/>
  <c r="B59736" i="12"/>
  <c r="A59736" i="12"/>
  <c r="G59735" i="12"/>
  <c r="F59735" i="12"/>
  <c r="E59735" i="12"/>
  <c r="D59735" i="12"/>
  <c r="C59735" i="12"/>
  <c r="B59735" i="12"/>
  <c r="A59735" i="12"/>
  <c r="F59734" i="12"/>
  <c r="E59734" i="12"/>
  <c r="C59734" i="12"/>
  <c r="B59734" i="12"/>
  <c r="A59734" i="12"/>
  <c r="F59733" i="12"/>
  <c r="E59733" i="12"/>
  <c r="C59733" i="12"/>
  <c r="B59733" i="12"/>
  <c r="A59733" i="12"/>
  <c r="F59732" i="12"/>
  <c r="E59732" i="12"/>
  <c r="C59732" i="12"/>
  <c r="B59732" i="12"/>
  <c r="A59732" i="12"/>
  <c r="F59731" i="12"/>
  <c r="E59731" i="12"/>
  <c r="C59731" i="12"/>
  <c r="B59731" i="12"/>
  <c r="A59731" i="12"/>
  <c r="F59730" i="12"/>
  <c r="E59730" i="12"/>
  <c r="C59730" i="12"/>
  <c r="B59730" i="12"/>
  <c r="A59730" i="12"/>
  <c r="F59729" i="12"/>
  <c r="E59729" i="12"/>
  <c r="C59729" i="12"/>
  <c r="B59729" i="12"/>
  <c r="A59729" i="12"/>
  <c r="F59728" i="12"/>
  <c r="E59728" i="12"/>
  <c r="C59728" i="12"/>
  <c r="B59728" i="12"/>
  <c r="A59728" i="12"/>
  <c r="F59727" i="12"/>
  <c r="E59727" i="12"/>
  <c r="C59727" i="12"/>
  <c r="B59727" i="12"/>
  <c r="A59727" i="12"/>
  <c r="F59726" i="12"/>
  <c r="E59726" i="12"/>
  <c r="C59726" i="12"/>
  <c r="B59726" i="12"/>
  <c r="A59726" i="12"/>
  <c r="F59725" i="12"/>
  <c r="E59725" i="12"/>
  <c r="C59725" i="12"/>
  <c r="B59725" i="12"/>
  <c r="A59725" i="12"/>
  <c r="F59724" i="12"/>
  <c r="E59724" i="12"/>
  <c r="C59724" i="12"/>
  <c r="B59724" i="12"/>
  <c r="A59724" i="12"/>
  <c r="F59723" i="12"/>
  <c r="E59723" i="12"/>
  <c r="C59723" i="12"/>
  <c r="B59723" i="12"/>
  <c r="A59723" i="12"/>
  <c r="F59722" i="12"/>
  <c r="E59722" i="12"/>
  <c r="C59722" i="12"/>
  <c r="B59722" i="12"/>
  <c r="A59722" i="12"/>
  <c r="F59721" i="12"/>
  <c r="E59721" i="12"/>
  <c r="C59721" i="12"/>
  <c r="B59721" i="12"/>
  <c r="A59721" i="12"/>
  <c r="F59720" i="12"/>
  <c r="E59720" i="12"/>
  <c r="C59720" i="12"/>
  <c r="B59720" i="12"/>
  <c r="A59720" i="12"/>
  <c r="F59719" i="12"/>
  <c r="E59719" i="12"/>
  <c r="C59719" i="12"/>
  <c r="B59719" i="12"/>
  <c r="A59719" i="12"/>
  <c r="F59718" i="12"/>
  <c r="E59718" i="12"/>
  <c r="B59718" i="12"/>
  <c r="A59718" i="12"/>
  <c r="F59717" i="12"/>
  <c r="E59717" i="12"/>
  <c r="B59717" i="12"/>
  <c r="A59717" i="12"/>
  <c r="F59716" i="12"/>
  <c r="E59716" i="12"/>
  <c r="B59716" i="12"/>
  <c r="A59716" i="12"/>
  <c r="F59715" i="12"/>
  <c r="E59715" i="12"/>
  <c r="B59715" i="12"/>
  <c r="A59715" i="12"/>
  <c r="F59714" i="12"/>
  <c r="E59714" i="12"/>
  <c r="B59714" i="12"/>
  <c r="A59714" i="12"/>
  <c r="F59713" i="12"/>
  <c r="E59713" i="12"/>
  <c r="B59713" i="12"/>
  <c r="A59713" i="12"/>
  <c r="F59712" i="12"/>
  <c r="E59712" i="12"/>
  <c r="B59712" i="12"/>
  <c r="A59712" i="12"/>
  <c r="F59711" i="12"/>
  <c r="E59711" i="12"/>
  <c r="B59711" i="12"/>
  <c r="A59711" i="12"/>
  <c r="F59710" i="12"/>
  <c r="E59710" i="12"/>
  <c r="B59710" i="12"/>
  <c r="A59710" i="12"/>
  <c r="F59709" i="12"/>
  <c r="E59709" i="12"/>
  <c r="B59709" i="12"/>
  <c r="A59709" i="12"/>
  <c r="F59708" i="12"/>
  <c r="E59708" i="12"/>
  <c r="B59708" i="12"/>
  <c r="A59708" i="12"/>
  <c r="F59707" i="12"/>
  <c r="E59707" i="12"/>
  <c r="B59707" i="12"/>
  <c r="A59707" i="12"/>
  <c r="F59706" i="12"/>
  <c r="E59706" i="12"/>
  <c r="B59706" i="12"/>
  <c r="A59706" i="12"/>
  <c r="F59705" i="12"/>
  <c r="E59705" i="12"/>
  <c r="B59705" i="12"/>
  <c r="A59705" i="12"/>
  <c r="F59704" i="12"/>
  <c r="E59704" i="12"/>
  <c r="B59704" i="12"/>
  <c r="A59704" i="12"/>
  <c r="F59703" i="12"/>
  <c r="E59703" i="12"/>
  <c r="B59703" i="12"/>
  <c r="A59703" i="12"/>
  <c r="F59702" i="12"/>
  <c r="E59702" i="12"/>
  <c r="B59702" i="12"/>
  <c r="A59702" i="12"/>
  <c r="F59701" i="12"/>
  <c r="E59701" i="12"/>
  <c r="B59701" i="12"/>
  <c r="A59701" i="12"/>
  <c r="F59700" i="12"/>
  <c r="E59700" i="12"/>
  <c r="B59700" i="12"/>
  <c r="A59700" i="12"/>
  <c r="F59699" i="12"/>
  <c r="E59699" i="12"/>
  <c r="B59699" i="12"/>
  <c r="A59699" i="12"/>
  <c r="F59698" i="12"/>
  <c r="E59698" i="12"/>
  <c r="B59698" i="12"/>
  <c r="A59698" i="12"/>
  <c r="F59697" i="12"/>
  <c r="E59697" i="12"/>
  <c r="B59697" i="12"/>
  <c r="A59697" i="12"/>
  <c r="F59696" i="12"/>
  <c r="E59696" i="12"/>
  <c r="B59696" i="12"/>
  <c r="A59696" i="12"/>
  <c r="F59695" i="12"/>
  <c r="E59695" i="12"/>
  <c r="B59695" i="12"/>
  <c r="A59695" i="12"/>
  <c r="F59694" i="12"/>
  <c r="E59694" i="12"/>
  <c r="B59694" i="12"/>
  <c r="A59694" i="12"/>
  <c r="F59693" i="12"/>
  <c r="E59693" i="12"/>
  <c r="B59693" i="12"/>
  <c r="A59693" i="12"/>
  <c r="F59692" i="12"/>
  <c r="E59692" i="12"/>
  <c r="B59692" i="12"/>
  <c r="A59692" i="12"/>
  <c r="F59691" i="12"/>
  <c r="E59691" i="12"/>
  <c r="B59691" i="12"/>
  <c r="A59691" i="12"/>
  <c r="F59690" i="12"/>
  <c r="E59690" i="12"/>
  <c r="B59690" i="12"/>
  <c r="A59690" i="12"/>
  <c r="F59689" i="12"/>
  <c r="E59689" i="12"/>
  <c r="B59689" i="12"/>
  <c r="A59689" i="12"/>
  <c r="F59688" i="12"/>
  <c r="E59688" i="12"/>
  <c r="B59688" i="12"/>
  <c r="A59688" i="12"/>
  <c r="F59687" i="12"/>
  <c r="E59687" i="12"/>
  <c r="B59687" i="12"/>
  <c r="A59687" i="12"/>
  <c r="F59686" i="12"/>
  <c r="E59686" i="12"/>
  <c r="B59686" i="12"/>
  <c r="A59686" i="12"/>
  <c r="F59685" i="12"/>
  <c r="E59685" i="12"/>
  <c r="B59685" i="12"/>
  <c r="A59685" i="12"/>
  <c r="F59684" i="12"/>
  <c r="E59684" i="12"/>
  <c r="B59684" i="12"/>
  <c r="A59684" i="12"/>
  <c r="F59683" i="12"/>
  <c r="E59683" i="12"/>
  <c r="B59683" i="12"/>
  <c r="A59683" i="12"/>
  <c r="F59682" i="12"/>
  <c r="E59682" i="12"/>
  <c r="B59682" i="12"/>
  <c r="A59682" i="12"/>
  <c r="F59681" i="12"/>
  <c r="E59681" i="12"/>
  <c r="B59681" i="12"/>
  <c r="A59681" i="12"/>
  <c r="F59680" i="12"/>
  <c r="E59680" i="12"/>
  <c r="B59680" i="12"/>
  <c r="A59680" i="12"/>
  <c r="F59679" i="12"/>
  <c r="E59679" i="12"/>
  <c r="B59679" i="12"/>
  <c r="A59679" i="12"/>
  <c r="F59678" i="12"/>
  <c r="E59678" i="12"/>
  <c r="B59678" i="12"/>
  <c r="A59678" i="12"/>
  <c r="F59677" i="12"/>
  <c r="E59677" i="12"/>
  <c r="B59677" i="12"/>
  <c r="A59677" i="12"/>
  <c r="F59676" i="12"/>
  <c r="E59676" i="12"/>
  <c r="B59676" i="12"/>
  <c r="A59676" i="12"/>
  <c r="F59675" i="12"/>
  <c r="E59675" i="12"/>
  <c r="B59675" i="12"/>
  <c r="A59675" i="12"/>
  <c r="F59674" i="12"/>
  <c r="E59674" i="12"/>
  <c r="B59674" i="12"/>
  <c r="A59674" i="12"/>
  <c r="F59673" i="12"/>
  <c r="E59673" i="12"/>
  <c r="B59673" i="12"/>
  <c r="A59673" i="12"/>
  <c r="F59672" i="12"/>
  <c r="E59672" i="12"/>
  <c r="B59672" i="12"/>
  <c r="A59672" i="12"/>
  <c r="F59671" i="12"/>
  <c r="E59671" i="12"/>
  <c r="B59671" i="12"/>
  <c r="A59671" i="12"/>
  <c r="F59670" i="12"/>
  <c r="E59670" i="12"/>
  <c r="B59670" i="12"/>
  <c r="A59670" i="12"/>
  <c r="F59669" i="12"/>
  <c r="E59669" i="12"/>
  <c r="B59669" i="12"/>
  <c r="A59669" i="12"/>
  <c r="F59668" i="12"/>
  <c r="E59668" i="12"/>
  <c r="B59668" i="12"/>
  <c r="A59668" i="12"/>
  <c r="F59667" i="12"/>
  <c r="E59667" i="12"/>
  <c r="B59667" i="12"/>
  <c r="A59667" i="12"/>
  <c r="F59666" i="12"/>
  <c r="E59666" i="12"/>
  <c r="B59666" i="12"/>
  <c r="A59666" i="12"/>
  <c r="F59665" i="12"/>
  <c r="E59665" i="12"/>
  <c r="B59665" i="12"/>
  <c r="A59665" i="12"/>
  <c r="F59664" i="12"/>
  <c r="E59664" i="12"/>
  <c r="B59664" i="12"/>
  <c r="A59664" i="12"/>
  <c r="F59663" i="12"/>
  <c r="E59663" i="12"/>
  <c r="B59663" i="12"/>
  <c r="A59663" i="12"/>
  <c r="F59662" i="12"/>
  <c r="E59662" i="12"/>
  <c r="B59662" i="12"/>
  <c r="A59662" i="12"/>
  <c r="F59661" i="12"/>
  <c r="E59661" i="12"/>
  <c r="B59661" i="12"/>
  <c r="A59661" i="12"/>
  <c r="F59660" i="12"/>
  <c r="E59660" i="12"/>
  <c r="B59660" i="12"/>
  <c r="A59660" i="12"/>
  <c r="F59659" i="12"/>
  <c r="E59659" i="12"/>
  <c r="B59659" i="12"/>
  <c r="A59659" i="12"/>
  <c r="F59658" i="12"/>
  <c r="E59658" i="12"/>
  <c r="B59658" i="12"/>
  <c r="A59658" i="12"/>
  <c r="F59657" i="12"/>
  <c r="E59657" i="12"/>
  <c r="B59657" i="12"/>
  <c r="A59657" i="12"/>
  <c r="F59656" i="12"/>
  <c r="E59656" i="12"/>
  <c r="B59656" i="12"/>
  <c r="A59656" i="12"/>
  <c r="F59655" i="12"/>
  <c r="E59655" i="12"/>
  <c r="B59655" i="12"/>
  <c r="A59655" i="12"/>
  <c r="F59654" i="12"/>
  <c r="E59654" i="12"/>
  <c r="B59654" i="12"/>
  <c r="A59654" i="12"/>
  <c r="F59653" i="12"/>
  <c r="E59653" i="12"/>
  <c r="B59653" i="12"/>
  <c r="A59653" i="12"/>
  <c r="F59652" i="12"/>
  <c r="E59652" i="12"/>
  <c r="B59652" i="12"/>
  <c r="A59652" i="12"/>
  <c r="F59651" i="12"/>
  <c r="E59651" i="12"/>
  <c r="B59651" i="12"/>
  <c r="A59651" i="12"/>
  <c r="F59650" i="12"/>
  <c r="E59650" i="12"/>
  <c r="B59650" i="12"/>
  <c r="A59650" i="12"/>
  <c r="F59649" i="12"/>
  <c r="E59649" i="12"/>
  <c r="B59649" i="12"/>
  <c r="A59649" i="12"/>
  <c r="F59648" i="12"/>
  <c r="E59648" i="12"/>
  <c r="B59648" i="12"/>
  <c r="A59648" i="12"/>
  <c r="F59647" i="12"/>
  <c r="E59647" i="12"/>
  <c r="B59647" i="12"/>
  <c r="A59647" i="12"/>
  <c r="F59646" i="12"/>
  <c r="E59646" i="12"/>
  <c r="B59646" i="12"/>
  <c r="A59646" i="12"/>
  <c r="F59645" i="12"/>
  <c r="E59645" i="12"/>
  <c r="B59645" i="12"/>
  <c r="A59645" i="12"/>
  <c r="F59644" i="12"/>
  <c r="E59644" i="12"/>
  <c r="B59644" i="12"/>
  <c r="A59644" i="12"/>
  <c r="F59643" i="12"/>
  <c r="E59643" i="12"/>
  <c r="B59643" i="12"/>
  <c r="A59643" i="12"/>
  <c r="F59642" i="12"/>
  <c r="E59642" i="12"/>
  <c r="B59642" i="12"/>
  <c r="A59642" i="12"/>
  <c r="F59641" i="12"/>
  <c r="E59641" i="12"/>
  <c r="B59641" i="12"/>
  <c r="A59641" i="12"/>
  <c r="F59640" i="12"/>
  <c r="E59640" i="12"/>
  <c r="B59640" i="12"/>
  <c r="A59640" i="12"/>
  <c r="F59639" i="12"/>
  <c r="E59639" i="12"/>
  <c r="B59639" i="12"/>
  <c r="A59639" i="12"/>
  <c r="F59638" i="12"/>
  <c r="E59638" i="12"/>
  <c r="B59638" i="12"/>
  <c r="A59638" i="12"/>
  <c r="F59637" i="12"/>
  <c r="E59637" i="12"/>
  <c r="B59637" i="12"/>
  <c r="A59637" i="12"/>
  <c r="F59636" i="12"/>
  <c r="E59636" i="12"/>
  <c r="B59636" i="12"/>
  <c r="A59636" i="12"/>
  <c r="F59635" i="12"/>
  <c r="E59635" i="12"/>
  <c r="B59635" i="12"/>
  <c r="A59635" i="12"/>
  <c r="F59634" i="12"/>
  <c r="E59634" i="12"/>
  <c r="B59634" i="12"/>
  <c r="A59634" i="12"/>
  <c r="F59633" i="12"/>
  <c r="E59633" i="12"/>
  <c r="B59633" i="12"/>
  <c r="A59633" i="12"/>
  <c r="F59632" i="12"/>
  <c r="E59632" i="12"/>
  <c r="B59632" i="12"/>
  <c r="A59632" i="12"/>
  <c r="F59631" i="12"/>
  <c r="E59631" i="12"/>
  <c r="B59631" i="12"/>
  <c r="A59631" i="12"/>
  <c r="F59630" i="12"/>
  <c r="E59630" i="12"/>
  <c r="B59630" i="12"/>
  <c r="A59630" i="12"/>
  <c r="F59629" i="12"/>
  <c r="E59629" i="12"/>
  <c r="B59629" i="12"/>
  <c r="A59629" i="12"/>
  <c r="F59628" i="12"/>
  <c r="E59628" i="12"/>
  <c r="B59628" i="12"/>
  <c r="A59628" i="12"/>
  <c r="F59627" i="12"/>
  <c r="E59627" i="12"/>
  <c r="B59627" i="12"/>
  <c r="A59627" i="12"/>
  <c r="F59626" i="12"/>
  <c r="E59626" i="12"/>
  <c r="B59626" i="12"/>
  <c r="A59626" i="12"/>
  <c r="F59625" i="12"/>
  <c r="E59625" i="12"/>
  <c r="B59625" i="12"/>
  <c r="A59625" i="12"/>
  <c r="F59624" i="12"/>
  <c r="E59624" i="12"/>
  <c r="B59624" i="12"/>
  <c r="A59624" i="12"/>
  <c r="F59623" i="12"/>
  <c r="E59623" i="12"/>
  <c r="B59623" i="12"/>
  <c r="A59623" i="12"/>
  <c r="F59622" i="12"/>
  <c r="E59622" i="12"/>
  <c r="B59622" i="12"/>
  <c r="A59622" i="12"/>
  <c r="F59621" i="12"/>
  <c r="E59621" i="12"/>
  <c r="B59621" i="12"/>
  <c r="A59621" i="12"/>
  <c r="F59620" i="12"/>
  <c r="E59620" i="12"/>
  <c r="B59620" i="12"/>
  <c r="A59620" i="12"/>
  <c r="F59619" i="12"/>
  <c r="E59619" i="12"/>
  <c r="B59619" i="12"/>
  <c r="A59619" i="12"/>
  <c r="F59618" i="12"/>
  <c r="E59618" i="12"/>
  <c r="B59618" i="12"/>
  <c r="A59618" i="12"/>
  <c r="F59587" i="12"/>
  <c r="D59587" i="12"/>
  <c r="A59587" i="12"/>
  <c r="F59586" i="12"/>
  <c r="D59586" i="12"/>
  <c r="A59586" i="12"/>
  <c r="F59585" i="12"/>
  <c r="E59585" i="12"/>
  <c r="D59585" i="12"/>
  <c r="A59585" i="12"/>
  <c r="F59584" i="12"/>
  <c r="E59584" i="12"/>
  <c r="D59584" i="12"/>
  <c r="A59584" i="12"/>
  <c r="F59583" i="12"/>
  <c r="E59583" i="12"/>
  <c r="D59583" i="12"/>
  <c r="F59582" i="12"/>
  <c r="E59582" i="12"/>
  <c r="D59582" i="12"/>
  <c r="A59582" i="12"/>
  <c r="G59568" i="12"/>
  <c r="F59568" i="12"/>
  <c r="E59568" i="12"/>
  <c r="A59568" i="12"/>
  <c r="G59567" i="12"/>
  <c r="F59567" i="12"/>
  <c r="E59567" i="12"/>
  <c r="A59567" i="12"/>
  <c r="G59566" i="12"/>
  <c r="F59566" i="12"/>
  <c r="E59566" i="12"/>
  <c r="A59566" i="12"/>
  <c r="G59565" i="12"/>
  <c r="F59565" i="12"/>
  <c r="E59565" i="12"/>
  <c r="A59565" i="12"/>
  <c r="G59563" i="12"/>
  <c r="F59563" i="12"/>
  <c r="E59563" i="12"/>
  <c r="A59563" i="12"/>
  <c r="G59562" i="12"/>
  <c r="F59562" i="12"/>
  <c r="E59562" i="12"/>
  <c r="A59562" i="12"/>
  <c r="G59561" i="12"/>
  <c r="F59561" i="12"/>
  <c r="E59561" i="12"/>
  <c r="A59561" i="12"/>
  <c r="G59560" i="12"/>
  <c r="F59560" i="12"/>
  <c r="E59560" i="12"/>
  <c r="A59560" i="12"/>
  <c r="G59559" i="12"/>
  <c r="F59559" i="12"/>
  <c r="E59559" i="12"/>
  <c r="A59559" i="12"/>
  <c r="G59558" i="12"/>
  <c r="F59558" i="12"/>
  <c r="E59558" i="12"/>
  <c r="A59558" i="12"/>
  <c r="G59557" i="12"/>
  <c r="F59557" i="12"/>
  <c r="E59557" i="12"/>
  <c r="A59557" i="12"/>
  <c r="G59556" i="12"/>
  <c r="F59556" i="12"/>
  <c r="E59556" i="12"/>
  <c r="A59556" i="12"/>
  <c r="G59555" i="12"/>
  <c r="F59555" i="12"/>
  <c r="E59555" i="12"/>
  <c r="A59555" i="12"/>
  <c r="G59554" i="12"/>
  <c r="F59554" i="12"/>
  <c r="E59554" i="12"/>
  <c r="A59554" i="12"/>
  <c r="G59553" i="12"/>
  <c r="F59553" i="12"/>
  <c r="E59553" i="12"/>
  <c r="A59553" i="12"/>
  <c r="G59552" i="12"/>
  <c r="F59552" i="12"/>
  <c r="E59552" i="12"/>
  <c r="A59552" i="12"/>
  <c r="G58683" i="12"/>
  <c r="F58683" i="12"/>
  <c r="E58683" i="12"/>
  <c r="D58683" i="12"/>
  <c r="C58683" i="12"/>
  <c r="B58683" i="12"/>
  <c r="A58683" i="12"/>
  <c r="G58682" i="12"/>
  <c r="F58682" i="12"/>
  <c r="E58682" i="12"/>
  <c r="D58682" i="12"/>
  <c r="C58682" i="12"/>
  <c r="B58682" i="12"/>
  <c r="A58682" i="12"/>
  <c r="G58681" i="12"/>
  <c r="F58681" i="12"/>
  <c r="E58681" i="12"/>
  <c r="D58681" i="12"/>
  <c r="C58681" i="12"/>
  <c r="B58681" i="12"/>
  <c r="A58681" i="12"/>
  <c r="G58680" i="12"/>
  <c r="F58680" i="12"/>
  <c r="E58680" i="12"/>
  <c r="D58680" i="12"/>
  <c r="C58680" i="12"/>
  <c r="B58680" i="12"/>
  <c r="A58680" i="12"/>
  <c r="G58679" i="12"/>
  <c r="F58679" i="12"/>
  <c r="E58679" i="12"/>
  <c r="D58679" i="12"/>
  <c r="C58679" i="12"/>
  <c r="B58679" i="12"/>
  <c r="A58679" i="12"/>
  <c r="G58678" i="12"/>
  <c r="F58678" i="12"/>
  <c r="E58678" i="12"/>
  <c r="D58678" i="12"/>
  <c r="C58678" i="12"/>
  <c r="B58678" i="12"/>
  <c r="A58678" i="12"/>
  <c r="G58677" i="12"/>
  <c r="F58677" i="12"/>
  <c r="E58677" i="12"/>
  <c r="D58677" i="12"/>
  <c r="C58677" i="12"/>
  <c r="B58677" i="12"/>
  <c r="A58677" i="12"/>
  <c r="G58676" i="12"/>
  <c r="F58676" i="12"/>
  <c r="E58676" i="12"/>
  <c r="D58676" i="12"/>
  <c r="C58676" i="12"/>
  <c r="B58676" i="12"/>
  <c r="A58676" i="12"/>
  <c r="G58675" i="12"/>
  <c r="F58675" i="12"/>
  <c r="E58675" i="12"/>
  <c r="D58675" i="12"/>
  <c r="C58675" i="12"/>
  <c r="B58675" i="12"/>
  <c r="A58675" i="12"/>
  <c r="G58674" i="12"/>
  <c r="F58674" i="12"/>
  <c r="E58674" i="12"/>
  <c r="D58674" i="12"/>
  <c r="C58674" i="12"/>
  <c r="B58674" i="12"/>
  <c r="A58674" i="12"/>
  <c r="G58673" i="12"/>
  <c r="F58673" i="12"/>
  <c r="E58673" i="12"/>
  <c r="D58673" i="12"/>
  <c r="C58673" i="12"/>
  <c r="B58673" i="12"/>
  <c r="A58673" i="12"/>
  <c r="G58672" i="12"/>
  <c r="F58672" i="12"/>
  <c r="E58672" i="12"/>
  <c r="D58672" i="12"/>
  <c r="C58672" i="12"/>
  <c r="B58672" i="12"/>
  <c r="A58672" i="12"/>
  <c r="G58671" i="12"/>
  <c r="F58671" i="12"/>
  <c r="E58671" i="12"/>
  <c r="D58671" i="12"/>
  <c r="C58671" i="12"/>
  <c r="B58671" i="12"/>
  <c r="A58671" i="12"/>
  <c r="G58670" i="12"/>
  <c r="F58670" i="12"/>
  <c r="E58670" i="12"/>
  <c r="D58670" i="12"/>
  <c r="C58670" i="12"/>
  <c r="B58670" i="12"/>
  <c r="A58670" i="12"/>
  <c r="F58669" i="12"/>
  <c r="E58669" i="12"/>
  <c r="C58669" i="12"/>
  <c r="B58669" i="12"/>
  <c r="A58669" i="12"/>
  <c r="F58668" i="12"/>
  <c r="E58668" i="12"/>
  <c r="C58668" i="12"/>
  <c r="B58668" i="12"/>
  <c r="A58668" i="12"/>
  <c r="F58667" i="12"/>
  <c r="E58667" i="12"/>
  <c r="C58667" i="12"/>
  <c r="B58667" i="12"/>
  <c r="A58667" i="12"/>
  <c r="F58666" i="12"/>
  <c r="E58666" i="12"/>
  <c r="C58666" i="12"/>
  <c r="B58666" i="12"/>
  <c r="A58666" i="12"/>
  <c r="F58665" i="12"/>
  <c r="E58665" i="12"/>
  <c r="C58665" i="12"/>
  <c r="B58665" i="12"/>
  <c r="A58665" i="12"/>
  <c r="F58664" i="12"/>
  <c r="E58664" i="12"/>
  <c r="C58664" i="12"/>
  <c r="B58664" i="12"/>
  <c r="A58664" i="12"/>
  <c r="F58663" i="12"/>
  <c r="E58663" i="12"/>
  <c r="C58663" i="12"/>
  <c r="B58663" i="12"/>
  <c r="A58663" i="12"/>
  <c r="F58662" i="12"/>
  <c r="E58662" i="12"/>
  <c r="C58662" i="12"/>
  <c r="B58662" i="12"/>
  <c r="A58662" i="12"/>
  <c r="F58661" i="12"/>
  <c r="E58661" i="12"/>
  <c r="C58661" i="12"/>
  <c r="B58661" i="12"/>
  <c r="A58661" i="12"/>
  <c r="F58660" i="12"/>
  <c r="E58660" i="12"/>
  <c r="C58660" i="12"/>
  <c r="B58660" i="12"/>
  <c r="A58660" i="12"/>
  <c r="F58659" i="12"/>
  <c r="E58659" i="12"/>
  <c r="C58659" i="12"/>
  <c r="B58659" i="12"/>
  <c r="A58659" i="12"/>
  <c r="F58658" i="12"/>
  <c r="E58658" i="12"/>
  <c r="C58658" i="12"/>
  <c r="B58658" i="12"/>
  <c r="A58658" i="12"/>
  <c r="F58657" i="12"/>
  <c r="E58657" i="12"/>
  <c r="C58657" i="12"/>
  <c r="B58657" i="12"/>
  <c r="A58657" i="12"/>
  <c r="F58656" i="12"/>
  <c r="E58656" i="12"/>
  <c r="C58656" i="12"/>
  <c r="B58656" i="12"/>
  <c r="A58656" i="12"/>
  <c r="F58655" i="12"/>
  <c r="E58655" i="12"/>
  <c r="C58655" i="12"/>
  <c r="B58655" i="12"/>
  <c r="A58655" i="12"/>
  <c r="F58654" i="12"/>
  <c r="E58654" i="12"/>
  <c r="C58654" i="12"/>
  <c r="B58654" i="12"/>
  <c r="A58654" i="12"/>
  <c r="F58653" i="12"/>
  <c r="E58653" i="12"/>
  <c r="C58653" i="12"/>
  <c r="B58653" i="12"/>
  <c r="A58653" i="12"/>
  <c r="G58652" i="12"/>
  <c r="F58652" i="12"/>
  <c r="E58652" i="12"/>
  <c r="D58652" i="12"/>
  <c r="C58652" i="12"/>
  <c r="B58652" i="12"/>
  <c r="A58652" i="12"/>
  <c r="G58651" i="12"/>
  <c r="F58651" i="12"/>
  <c r="E58651" i="12"/>
  <c r="D58651" i="12"/>
  <c r="C58651" i="12"/>
  <c r="B58651" i="12"/>
  <c r="A58651" i="12"/>
  <c r="G58650" i="12"/>
  <c r="F58650" i="12"/>
  <c r="E58650" i="12"/>
  <c r="D58650" i="12"/>
  <c r="C58650" i="12"/>
  <c r="B58650" i="12"/>
  <c r="A58650" i="12"/>
  <c r="G58649" i="12"/>
  <c r="F58649" i="12"/>
  <c r="E58649" i="12"/>
  <c r="D58649" i="12"/>
  <c r="C58649" i="12"/>
  <c r="B58649" i="12"/>
  <c r="A58649" i="12"/>
  <c r="G58648" i="12"/>
  <c r="F58648" i="12"/>
  <c r="E58648" i="12"/>
  <c r="D58648" i="12"/>
  <c r="C58648" i="12"/>
  <c r="B58648" i="12"/>
  <c r="A58648" i="12"/>
  <c r="G58647" i="12"/>
  <c r="F58647" i="12"/>
  <c r="E58647" i="12"/>
  <c r="D58647" i="12"/>
  <c r="C58647" i="12"/>
  <c r="B58647" i="12"/>
  <c r="A58647" i="12"/>
  <c r="G58646" i="12"/>
  <c r="F58646" i="12"/>
  <c r="E58646" i="12"/>
  <c r="D58646" i="12"/>
  <c r="C58646" i="12"/>
  <c r="B58646" i="12"/>
  <c r="A58646" i="12"/>
  <c r="G58645" i="12"/>
  <c r="F58645" i="12"/>
  <c r="E58645" i="12"/>
  <c r="D58645" i="12"/>
  <c r="C58645" i="12"/>
  <c r="B58645" i="12"/>
  <c r="A58645" i="12"/>
  <c r="G58644" i="12"/>
  <c r="F58644" i="12"/>
  <c r="E58644" i="12"/>
  <c r="D58644" i="12"/>
  <c r="C58644" i="12"/>
  <c r="B58644" i="12"/>
  <c r="A58644" i="12"/>
  <c r="G58643" i="12"/>
  <c r="F58643" i="12"/>
  <c r="E58643" i="12"/>
  <c r="D58643" i="12"/>
  <c r="C58643" i="12"/>
  <c r="B58643" i="12"/>
  <c r="A58643" i="12"/>
  <c r="G58642" i="12"/>
  <c r="F58642" i="12"/>
  <c r="E58642" i="12"/>
  <c r="D58642" i="12"/>
  <c r="C58642" i="12"/>
  <c r="B58642" i="12"/>
  <c r="A58642" i="12"/>
  <c r="G58641" i="12"/>
  <c r="F58641" i="12"/>
  <c r="E58641" i="12"/>
  <c r="D58641" i="12"/>
  <c r="C58641" i="12"/>
  <c r="B58641" i="12"/>
  <c r="A58641" i="12"/>
  <c r="G58640" i="12"/>
  <c r="F58640" i="12"/>
  <c r="E58640" i="12"/>
  <c r="D58640" i="12"/>
  <c r="C58640" i="12"/>
  <c r="B58640" i="12"/>
  <c r="A58640" i="12"/>
  <c r="G58639" i="12"/>
  <c r="F58639" i="12"/>
  <c r="E58639" i="12"/>
  <c r="D58639" i="12"/>
  <c r="C58639" i="12"/>
  <c r="B58639" i="12"/>
  <c r="A58639" i="12"/>
  <c r="G58638" i="12"/>
  <c r="F58638" i="12"/>
  <c r="E58638" i="12"/>
  <c r="D58638" i="12"/>
  <c r="C58638" i="12"/>
  <c r="B58638" i="12"/>
  <c r="A58638" i="12"/>
  <c r="F58637" i="12"/>
  <c r="E58637" i="12"/>
  <c r="C58637" i="12"/>
  <c r="B58637" i="12"/>
  <c r="A58637" i="12"/>
  <c r="F58636" i="12"/>
  <c r="E58636" i="12"/>
  <c r="C58636" i="12"/>
  <c r="B58636" i="12"/>
  <c r="A58636" i="12"/>
  <c r="F58635" i="12"/>
  <c r="E58635" i="12"/>
  <c r="C58635" i="12"/>
  <c r="B58635" i="12"/>
  <c r="A58635" i="12"/>
  <c r="F58634" i="12"/>
  <c r="E58634" i="12"/>
  <c r="C58634" i="12"/>
  <c r="B58634" i="12"/>
  <c r="A58634" i="12"/>
  <c r="F58633" i="12"/>
  <c r="E58633" i="12"/>
  <c r="C58633" i="12"/>
  <c r="B58633" i="12"/>
  <c r="A58633" i="12"/>
  <c r="F58632" i="12"/>
  <c r="E58632" i="12"/>
  <c r="C58632" i="12"/>
  <c r="B58632" i="12"/>
  <c r="A58632" i="12"/>
  <c r="F58631" i="12"/>
  <c r="E58631" i="12"/>
  <c r="C58631" i="12"/>
  <c r="B58631" i="12"/>
  <c r="A58631" i="12"/>
  <c r="F58630" i="12"/>
  <c r="E58630" i="12"/>
  <c r="C58630" i="12"/>
  <c r="B58630" i="12"/>
  <c r="A58630" i="12"/>
  <c r="F58629" i="12"/>
  <c r="E58629" i="12"/>
  <c r="C58629" i="12"/>
  <c r="B58629" i="12"/>
  <c r="A58629" i="12"/>
  <c r="F58628" i="12"/>
  <c r="E58628" i="12"/>
  <c r="C58628" i="12"/>
  <c r="B58628" i="12"/>
  <c r="A58628" i="12"/>
  <c r="F58627" i="12"/>
  <c r="E58627" i="12"/>
  <c r="C58627" i="12"/>
  <c r="B58627" i="12"/>
  <c r="A58627" i="12"/>
  <c r="F58626" i="12"/>
  <c r="E58626" i="12"/>
  <c r="C58626" i="12"/>
  <c r="B58626" i="12"/>
  <c r="A58626" i="12"/>
  <c r="F58625" i="12"/>
  <c r="E58625" i="12"/>
  <c r="C58625" i="12"/>
  <c r="B58625" i="12"/>
  <c r="A58625" i="12"/>
  <c r="F58624" i="12"/>
  <c r="E58624" i="12"/>
  <c r="C58624" i="12"/>
  <c r="B58624" i="12"/>
  <c r="A58624" i="12"/>
  <c r="F58623" i="12"/>
  <c r="E58623" i="12"/>
  <c r="C58623" i="12"/>
  <c r="B58623" i="12"/>
  <c r="A58623" i="12"/>
  <c r="F58622" i="12"/>
  <c r="E58622" i="12"/>
  <c r="C58622" i="12"/>
  <c r="B58622" i="12"/>
  <c r="A58622" i="12"/>
  <c r="F58621" i="12"/>
  <c r="E58621" i="12"/>
  <c r="B58621" i="12"/>
  <c r="A58621" i="12"/>
  <c r="F58620" i="12"/>
  <c r="E58620" i="12"/>
  <c r="B58620" i="12"/>
  <c r="A58620" i="12"/>
  <c r="F58619" i="12"/>
  <c r="E58619" i="12"/>
  <c r="B58619" i="12"/>
  <c r="A58619" i="12"/>
  <c r="F58618" i="12"/>
  <c r="E58618" i="12"/>
  <c r="B58618" i="12"/>
  <c r="A58618" i="12"/>
  <c r="F58617" i="12"/>
  <c r="E58617" i="12"/>
  <c r="B58617" i="12"/>
  <c r="A58617" i="12"/>
  <c r="F58616" i="12"/>
  <c r="E58616" i="12"/>
  <c r="B58616" i="12"/>
  <c r="A58616" i="12"/>
  <c r="F58615" i="12"/>
  <c r="E58615" i="12"/>
  <c r="B58615" i="12"/>
  <c r="A58615" i="12"/>
  <c r="F58614" i="12"/>
  <c r="E58614" i="12"/>
  <c r="B58614" i="12"/>
  <c r="A58614" i="12"/>
  <c r="F58613" i="12"/>
  <c r="E58613" i="12"/>
  <c r="B58613" i="12"/>
  <c r="A58613" i="12"/>
  <c r="F58612" i="12"/>
  <c r="E58612" i="12"/>
  <c r="B58612" i="12"/>
  <c r="A58612" i="12"/>
  <c r="F58611" i="12"/>
  <c r="E58611" i="12"/>
  <c r="B58611" i="12"/>
  <c r="A58611" i="12"/>
  <c r="F58610" i="12"/>
  <c r="E58610" i="12"/>
  <c r="B58610" i="12"/>
  <c r="A58610" i="12"/>
  <c r="F58609" i="12"/>
  <c r="E58609" i="12"/>
  <c r="B58609" i="12"/>
  <c r="A58609" i="12"/>
  <c r="F58608" i="12"/>
  <c r="E58608" i="12"/>
  <c r="B58608" i="12"/>
  <c r="A58608" i="12"/>
  <c r="F58607" i="12"/>
  <c r="E58607" i="12"/>
  <c r="B58607" i="12"/>
  <c r="A58607" i="12"/>
  <c r="F58606" i="12"/>
  <c r="E58606" i="12"/>
  <c r="B58606" i="12"/>
  <c r="A58606" i="12"/>
  <c r="F58605" i="12"/>
  <c r="E58605" i="12"/>
  <c r="B58605" i="12"/>
  <c r="A58605" i="12"/>
  <c r="F58604" i="12"/>
  <c r="E58604" i="12"/>
  <c r="B58604" i="12"/>
  <c r="A58604" i="12"/>
  <c r="F58603" i="12"/>
  <c r="E58603" i="12"/>
  <c r="B58603" i="12"/>
  <c r="A58603" i="12"/>
  <c r="F58602" i="12"/>
  <c r="E58602" i="12"/>
  <c r="B58602" i="12"/>
  <c r="A58602" i="12"/>
  <c r="F58601" i="12"/>
  <c r="E58601" i="12"/>
  <c r="B58601" i="12"/>
  <c r="A58601" i="12"/>
  <c r="F58600" i="12"/>
  <c r="E58600" i="12"/>
  <c r="B58600" i="12"/>
  <c r="A58600" i="12"/>
  <c r="F58599" i="12"/>
  <c r="E58599" i="12"/>
  <c r="B58599" i="12"/>
  <c r="A58599" i="12"/>
  <c r="F58598" i="12"/>
  <c r="E58598" i="12"/>
  <c r="B58598" i="12"/>
  <c r="A58598" i="12"/>
  <c r="F58597" i="12"/>
  <c r="E58597" i="12"/>
  <c r="B58597" i="12"/>
  <c r="A58597" i="12"/>
  <c r="F58596" i="12"/>
  <c r="E58596" i="12"/>
  <c r="B58596" i="12"/>
  <c r="A58596" i="12"/>
  <c r="F58595" i="12"/>
  <c r="E58595" i="12"/>
  <c r="B58595" i="12"/>
  <c r="A58595" i="12"/>
  <c r="F58594" i="12"/>
  <c r="E58594" i="12"/>
  <c r="B58594" i="12"/>
  <c r="A58594" i="12"/>
  <c r="F58593" i="12"/>
  <c r="E58593" i="12"/>
  <c r="B58593" i="12"/>
  <c r="A58593" i="12"/>
  <c r="F58592" i="12"/>
  <c r="E58592" i="12"/>
  <c r="B58592" i="12"/>
  <c r="A58592" i="12"/>
  <c r="F58591" i="12"/>
  <c r="E58591" i="12"/>
  <c r="B58591" i="12"/>
  <c r="A58591" i="12"/>
  <c r="F58590" i="12"/>
  <c r="E58590" i="12"/>
  <c r="B58590" i="12"/>
  <c r="A58590" i="12"/>
  <c r="F58589" i="12"/>
  <c r="E58589" i="12"/>
  <c r="B58589" i="12"/>
  <c r="A58589" i="12"/>
  <c r="F58588" i="12"/>
  <c r="E58588" i="12"/>
  <c r="B58588" i="12"/>
  <c r="A58588" i="12"/>
  <c r="F58587" i="12"/>
  <c r="E58587" i="12"/>
  <c r="B58587" i="12"/>
  <c r="A58587" i="12"/>
  <c r="F58586" i="12"/>
  <c r="E58586" i="12"/>
  <c r="B58586" i="12"/>
  <c r="A58586" i="12"/>
  <c r="F58585" i="12"/>
  <c r="E58585" i="12"/>
  <c r="B58585" i="12"/>
  <c r="A58585" i="12"/>
  <c r="F58584" i="12"/>
  <c r="E58584" i="12"/>
  <c r="B58584" i="12"/>
  <c r="A58584" i="12"/>
  <c r="F58583" i="12"/>
  <c r="E58583" i="12"/>
  <c r="B58583" i="12"/>
  <c r="A58583" i="12"/>
  <c r="F58582" i="12"/>
  <c r="E58582" i="12"/>
  <c r="B58582" i="12"/>
  <c r="A58582" i="12"/>
  <c r="F58581" i="12"/>
  <c r="E58581" i="12"/>
  <c r="B58581" i="12"/>
  <c r="A58581" i="12"/>
  <c r="F58580" i="12"/>
  <c r="E58580" i="12"/>
  <c r="B58580" i="12"/>
  <c r="A58580" i="12"/>
  <c r="F58579" i="12"/>
  <c r="E58579" i="12"/>
  <c r="B58579" i="12"/>
  <c r="A58579" i="12"/>
  <c r="F58578" i="12"/>
  <c r="E58578" i="12"/>
  <c r="B58578" i="12"/>
  <c r="A58578" i="12"/>
  <c r="F58577" i="12"/>
  <c r="E58577" i="12"/>
  <c r="B58577" i="12"/>
  <c r="A58577" i="12"/>
  <c r="F58576" i="12"/>
  <c r="E58576" i="12"/>
  <c r="B58576" i="12"/>
  <c r="A58576" i="12"/>
  <c r="F58575" i="12"/>
  <c r="E58575" i="12"/>
  <c r="B58575" i="12"/>
  <c r="A58575" i="12"/>
  <c r="F58574" i="12"/>
  <c r="E58574" i="12"/>
  <c r="B58574" i="12"/>
  <c r="A58574" i="12"/>
  <c r="F58573" i="12"/>
  <c r="E58573" i="12"/>
  <c r="B58573" i="12"/>
  <c r="A58573" i="12"/>
  <c r="F58572" i="12"/>
  <c r="E58572" i="12"/>
  <c r="B58572" i="12"/>
  <c r="A58572" i="12"/>
  <c r="F58571" i="12"/>
  <c r="E58571" i="12"/>
  <c r="B58571" i="12"/>
  <c r="A58571" i="12"/>
  <c r="F58570" i="12"/>
  <c r="E58570" i="12"/>
  <c r="B58570" i="12"/>
  <c r="A58570" i="12"/>
  <c r="F58569" i="12"/>
  <c r="E58569" i="12"/>
  <c r="B58569" i="12"/>
  <c r="A58569" i="12"/>
  <c r="F58568" i="12"/>
  <c r="E58568" i="12"/>
  <c r="B58568" i="12"/>
  <c r="A58568" i="12"/>
  <c r="F58567" i="12"/>
  <c r="E58567" i="12"/>
  <c r="B58567" i="12"/>
  <c r="A58567" i="12"/>
  <c r="F58566" i="12"/>
  <c r="E58566" i="12"/>
  <c r="B58566" i="12"/>
  <c r="A58566" i="12"/>
  <c r="F58565" i="12"/>
  <c r="E58565" i="12"/>
  <c r="B58565" i="12"/>
  <c r="A58565" i="12"/>
  <c r="F58564" i="12"/>
  <c r="E58564" i="12"/>
  <c r="B58564" i="12"/>
  <c r="A58564" i="12"/>
  <c r="F58563" i="12"/>
  <c r="E58563" i="12"/>
  <c r="B58563" i="12"/>
  <c r="A58563" i="12"/>
  <c r="F58562" i="12"/>
  <c r="E58562" i="12"/>
  <c r="B58562" i="12"/>
  <c r="A58562" i="12"/>
  <c r="F58561" i="12"/>
  <c r="E58561" i="12"/>
  <c r="B58561" i="12"/>
  <c r="A58561" i="12"/>
  <c r="F58560" i="12"/>
  <c r="E58560" i="12"/>
  <c r="B58560" i="12"/>
  <c r="A58560" i="12"/>
  <c r="F58559" i="12"/>
  <c r="E58559" i="12"/>
  <c r="B58559" i="12"/>
  <c r="A58559" i="12"/>
  <c r="F58558" i="12"/>
  <c r="E58558" i="12"/>
  <c r="B58558" i="12"/>
  <c r="A58558" i="12"/>
  <c r="F58557" i="12"/>
  <c r="E58557" i="12"/>
  <c r="B58557" i="12"/>
  <c r="A58557" i="12"/>
  <c r="F58556" i="12"/>
  <c r="E58556" i="12"/>
  <c r="B58556" i="12"/>
  <c r="A58556" i="12"/>
  <c r="F58555" i="12"/>
  <c r="E58555" i="12"/>
  <c r="B58555" i="12"/>
  <c r="A58555" i="12"/>
  <c r="F58554" i="12"/>
  <c r="E58554" i="12"/>
  <c r="B58554" i="12"/>
  <c r="A58554" i="12"/>
  <c r="F58553" i="12"/>
  <c r="E58553" i="12"/>
  <c r="B58553" i="12"/>
  <c r="A58553" i="12"/>
  <c r="F58552" i="12"/>
  <c r="E58552" i="12"/>
  <c r="B58552" i="12"/>
  <c r="A58552" i="12"/>
  <c r="F58551" i="12"/>
  <c r="E58551" i="12"/>
  <c r="B58551" i="12"/>
  <c r="A58551" i="12"/>
  <c r="F58550" i="12"/>
  <c r="E58550" i="12"/>
  <c r="B58550" i="12"/>
  <c r="A58550" i="12"/>
  <c r="F58549" i="12"/>
  <c r="E58549" i="12"/>
  <c r="B58549" i="12"/>
  <c r="A58549" i="12"/>
  <c r="F58548" i="12"/>
  <c r="E58548" i="12"/>
  <c r="B58548" i="12"/>
  <c r="A58548" i="12"/>
  <c r="F58547" i="12"/>
  <c r="E58547" i="12"/>
  <c r="B58547" i="12"/>
  <c r="A58547" i="12"/>
  <c r="F58546" i="12"/>
  <c r="E58546" i="12"/>
  <c r="B58546" i="12"/>
  <c r="A58546" i="12"/>
  <c r="F58545" i="12"/>
  <c r="E58545" i="12"/>
  <c r="B58545" i="12"/>
  <c r="A58545" i="12"/>
  <c r="F58544" i="12"/>
  <c r="E58544" i="12"/>
  <c r="B58544" i="12"/>
  <c r="A58544" i="12"/>
  <c r="F58543" i="12"/>
  <c r="E58543" i="12"/>
  <c r="B58543" i="12"/>
  <c r="A58543" i="12"/>
  <c r="F58542" i="12"/>
  <c r="E58542" i="12"/>
  <c r="B58542" i="12"/>
  <c r="A58542" i="12"/>
  <c r="F58541" i="12"/>
  <c r="E58541" i="12"/>
  <c r="B58541" i="12"/>
  <c r="A58541" i="12"/>
  <c r="F58540" i="12"/>
  <c r="E58540" i="12"/>
  <c r="B58540" i="12"/>
  <c r="A58540" i="12"/>
  <c r="F58539" i="12"/>
  <c r="E58539" i="12"/>
  <c r="B58539" i="12"/>
  <c r="A58539" i="12"/>
  <c r="F58538" i="12"/>
  <c r="E58538" i="12"/>
  <c r="B58538" i="12"/>
  <c r="A58538" i="12"/>
  <c r="F58537" i="12"/>
  <c r="E58537" i="12"/>
  <c r="B58537" i="12"/>
  <c r="A58537" i="12"/>
  <c r="F58536" i="12"/>
  <c r="E58536" i="12"/>
  <c r="B58536" i="12"/>
  <c r="A58536" i="12"/>
  <c r="F58535" i="12"/>
  <c r="E58535" i="12"/>
  <c r="B58535" i="12"/>
  <c r="A58535" i="12"/>
  <c r="F58534" i="12"/>
  <c r="E58534" i="12"/>
  <c r="B58534" i="12"/>
  <c r="A58534" i="12"/>
  <c r="F58533" i="12"/>
  <c r="E58533" i="12"/>
  <c r="B58533" i="12"/>
  <c r="A58533" i="12"/>
  <c r="F58532" i="12"/>
  <c r="E58532" i="12"/>
  <c r="B58532" i="12"/>
  <c r="A58532" i="12"/>
  <c r="F58531" i="12"/>
  <c r="E58531" i="12"/>
  <c r="B58531" i="12"/>
  <c r="A58531" i="12"/>
  <c r="F58530" i="12"/>
  <c r="E58530" i="12"/>
  <c r="B58530" i="12"/>
  <c r="A58530" i="12"/>
  <c r="F58529" i="12"/>
  <c r="E58529" i="12"/>
  <c r="B58529" i="12"/>
  <c r="A58529" i="12"/>
  <c r="F58528" i="12"/>
  <c r="E58528" i="12"/>
  <c r="B58528" i="12"/>
  <c r="A58528" i="12"/>
  <c r="F58527" i="12"/>
  <c r="E58527" i="12"/>
  <c r="B58527" i="12"/>
  <c r="A58527" i="12"/>
  <c r="F58526" i="12"/>
  <c r="E58526" i="12"/>
  <c r="B58526" i="12"/>
  <c r="A58526" i="12"/>
  <c r="F58525" i="12"/>
  <c r="E58525" i="12"/>
  <c r="B58525" i="12"/>
  <c r="A58525" i="12"/>
  <c r="F58524" i="12"/>
  <c r="E58524" i="12"/>
  <c r="B58524" i="12"/>
  <c r="A58524" i="12"/>
  <c r="F58523" i="12"/>
  <c r="E58523" i="12"/>
  <c r="B58523" i="12"/>
  <c r="A58523" i="12"/>
  <c r="F58522" i="12"/>
  <c r="E58522" i="12"/>
  <c r="B58522" i="12"/>
  <c r="A58522" i="12"/>
  <c r="F58521" i="12"/>
  <c r="E58521" i="12"/>
  <c r="B58521" i="12"/>
  <c r="A58521" i="12"/>
  <c r="F58490" i="12"/>
  <c r="D58490" i="12"/>
  <c r="A58490" i="12"/>
  <c r="F58489" i="12"/>
  <c r="D58489" i="12"/>
  <c r="A58489" i="12"/>
  <c r="F58488" i="12"/>
  <c r="E58488" i="12"/>
  <c r="D58488" i="12"/>
  <c r="A58488" i="12"/>
  <c r="F58487" i="12"/>
  <c r="E58487" i="12"/>
  <c r="D58487" i="12"/>
  <c r="F58486" i="12"/>
  <c r="E58486" i="12"/>
  <c r="D58486" i="12"/>
  <c r="A58486" i="12"/>
  <c r="F58485" i="12"/>
  <c r="E58485" i="12"/>
  <c r="D58485" i="12"/>
  <c r="A58485" i="12"/>
  <c r="G58471" i="12"/>
  <c r="F58471" i="12"/>
  <c r="E58471" i="12"/>
  <c r="A58471" i="12"/>
  <c r="G58470" i="12"/>
  <c r="F58470" i="12"/>
  <c r="E58470" i="12"/>
  <c r="A58470" i="12"/>
  <c r="G58469" i="12"/>
  <c r="F58469" i="12"/>
  <c r="E58469" i="12"/>
  <c r="A58469" i="12"/>
  <c r="G58468" i="12"/>
  <c r="F58468" i="12"/>
  <c r="E58468" i="12"/>
  <c r="A58468" i="12"/>
  <c r="G58466" i="12"/>
  <c r="F58466" i="12"/>
  <c r="E58466" i="12"/>
  <c r="A58466" i="12"/>
  <c r="G58465" i="12"/>
  <c r="F58465" i="12"/>
  <c r="E58465" i="12"/>
  <c r="A58465" i="12"/>
  <c r="G58464" i="12"/>
  <c r="F58464" i="12"/>
  <c r="E58464" i="12"/>
  <c r="A58464" i="12"/>
  <c r="G58463" i="12"/>
  <c r="F58463" i="12"/>
  <c r="E58463" i="12"/>
  <c r="A58463" i="12"/>
  <c r="G58462" i="12"/>
  <c r="F58462" i="12"/>
  <c r="E58462" i="12"/>
  <c r="A58462" i="12"/>
  <c r="G58461" i="12"/>
  <c r="F58461" i="12"/>
  <c r="E58461" i="12"/>
  <c r="A58461" i="12"/>
  <c r="G58460" i="12"/>
  <c r="F58460" i="12"/>
  <c r="E58460" i="12"/>
  <c r="A58460" i="12"/>
  <c r="G58459" i="12"/>
  <c r="F58459" i="12"/>
  <c r="E58459" i="12"/>
  <c r="A58459" i="12"/>
  <c r="G58458" i="12"/>
  <c r="F58458" i="12"/>
  <c r="E58458" i="12"/>
  <c r="A58458" i="12"/>
  <c r="G58457" i="12"/>
  <c r="F58457" i="12"/>
  <c r="E58457" i="12"/>
  <c r="A58457" i="12"/>
  <c r="G58456" i="12"/>
  <c r="F58456" i="12"/>
  <c r="E58456" i="12"/>
  <c r="A58456" i="12"/>
  <c r="G58455" i="12"/>
  <c r="F58455" i="12"/>
  <c r="E58455" i="12"/>
  <c r="A58455" i="12"/>
  <c r="G57586" i="12"/>
  <c r="F57586" i="12"/>
  <c r="E57586" i="12"/>
  <c r="D57586" i="12"/>
  <c r="C57586" i="12"/>
  <c r="B57586" i="12"/>
  <c r="A57586" i="12"/>
  <c r="G57585" i="12"/>
  <c r="F57585" i="12"/>
  <c r="E57585" i="12"/>
  <c r="D57585" i="12"/>
  <c r="C57585" i="12"/>
  <c r="B57585" i="12"/>
  <c r="A57585" i="12"/>
  <c r="G57584" i="12"/>
  <c r="F57584" i="12"/>
  <c r="E57584" i="12"/>
  <c r="D57584" i="12"/>
  <c r="C57584" i="12"/>
  <c r="B57584" i="12"/>
  <c r="A57584" i="12"/>
  <c r="G57583" i="12"/>
  <c r="F57583" i="12"/>
  <c r="E57583" i="12"/>
  <c r="D57583" i="12"/>
  <c r="C57583" i="12"/>
  <c r="B57583" i="12"/>
  <c r="A57583" i="12"/>
  <c r="G57582" i="12"/>
  <c r="F57582" i="12"/>
  <c r="E57582" i="12"/>
  <c r="D57582" i="12"/>
  <c r="C57582" i="12"/>
  <c r="B57582" i="12"/>
  <c r="A57582" i="12"/>
  <c r="G57581" i="12"/>
  <c r="F57581" i="12"/>
  <c r="E57581" i="12"/>
  <c r="D57581" i="12"/>
  <c r="C57581" i="12"/>
  <c r="B57581" i="12"/>
  <c r="A57581" i="12"/>
  <c r="G57580" i="12"/>
  <c r="F57580" i="12"/>
  <c r="E57580" i="12"/>
  <c r="D57580" i="12"/>
  <c r="C57580" i="12"/>
  <c r="B57580" i="12"/>
  <c r="A57580" i="12"/>
  <c r="G57579" i="12"/>
  <c r="F57579" i="12"/>
  <c r="E57579" i="12"/>
  <c r="D57579" i="12"/>
  <c r="C57579" i="12"/>
  <c r="B57579" i="12"/>
  <c r="A57579" i="12"/>
  <c r="G57578" i="12"/>
  <c r="F57578" i="12"/>
  <c r="E57578" i="12"/>
  <c r="D57578" i="12"/>
  <c r="C57578" i="12"/>
  <c r="B57578" i="12"/>
  <c r="A57578" i="12"/>
  <c r="G57577" i="12"/>
  <c r="F57577" i="12"/>
  <c r="E57577" i="12"/>
  <c r="D57577" i="12"/>
  <c r="C57577" i="12"/>
  <c r="B57577" i="12"/>
  <c r="A57577" i="12"/>
  <c r="G57576" i="12"/>
  <c r="F57576" i="12"/>
  <c r="E57576" i="12"/>
  <c r="D57576" i="12"/>
  <c r="C57576" i="12"/>
  <c r="B57576" i="12"/>
  <c r="A57576" i="12"/>
  <c r="G57575" i="12"/>
  <c r="F57575" i="12"/>
  <c r="E57575" i="12"/>
  <c r="D57575" i="12"/>
  <c r="C57575" i="12"/>
  <c r="B57575" i="12"/>
  <c r="A57575" i="12"/>
  <c r="G57574" i="12"/>
  <c r="F57574" i="12"/>
  <c r="E57574" i="12"/>
  <c r="D57574" i="12"/>
  <c r="C57574" i="12"/>
  <c r="B57574" i="12"/>
  <c r="A57574" i="12"/>
  <c r="G57573" i="12"/>
  <c r="F57573" i="12"/>
  <c r="E57573" i="12"/>
  <c r="D57573" i="12"/>
  <c r="C57573" i="12"/>
  <c r="B57573" i="12"/>
  <c r="A57573" i="12"/>
  <c r="F57572" i="12"/>
  <c r="E57572" i="12"/>
  <c r="C57572" i="12"/>
  <c r="B57572" i="12"/>
  <c r="A57572" i="12"/>
  <c r="F57571" i="12"/>
  <c r="E57571" i="12"/>
  <c r="C57571" i="12"/>
  <c r="B57571" i="12"/>
  <c r="A57571" i="12"/>
  <c r="F57570" i="12"/>
  <c r="E57570" i="12"/>
  <c r="C57570" i="12"/>
  <c r="B57570" i="12"/>
  <c r="A57570" i="12"/>
  <c r="F57569" i="12"/>
  <c r="E57569" i="12"/>
  <c r="C57569" i="12"/>
  <c r="B57569" i="12"/>
  <c r="A57569" i="12"/>
  <c r="F57568" i="12"/>
  <c r="E57568" i="12"/>
  <c r="C57568" i="12"/>
  <c r="B57568" i="12"/>
  <c r="A57568" i="12"/>
  <c r="F57567" i="12"/>
  <c r="E57567" i="12"/>
  <c r="C57567" i="12"/>
  <c r="B57567" i="12"/>
  <c r="A57567" i="12"/>
  <c r="F57566" i="12"/>
  <c r="E57566" i="12"/>
  <c r="C57566" i="12"/>
  <c r="B57566" i="12"/>
  <c r="A57566" i="12"/>
  <c r="F57565" i="12"/>
  <c r="E57565" i="12"/>
  <c r="C57565" i="12"/>
  <c r="B57565" i="12"/>
  <c r="A57565" i="12"/>
  <c r="F57564" i="12"/>
  <c r="E57564" i="12"/>
  <c r="C57564" i="12"/>
  <c r="B57564" i="12"/>
  <c r="A57564" i="12"/>
  <c r="F57563" i="12"/>
  <c r="E57563" i="12"/>
  <c r="C57563" i="12"/>
  <c r="B57563" i="12"/>
  <c r="A57563" i="12"/>
  <c r="F57562" i="12"/>
  <c r="E57562" i="12"/>
  <c r="C57562" i="12"/>
  <c r="B57562" i="12"/>
  <c r="A57562" i="12"/>
  <c r="F57561" i="12"/>
  <c r="E57561" i="12"/>
  <c r="C57561" i="12"/>
  <c r="B57561" i="12"/>
  <c r="A57561" i="12"/>
  <c r="F57560" i="12"/>
  <c r="E57560" i="12"/>
  <c r="C57560" i="12"/>
  <c r="B57560" i="12"/>
  <c r="A57560" i="12"/>
  <c r="F57559" i="12"/>
  <c r="E57559" i="12"/>
  <c r="C57559" i="12"/>
  <c r="B57559" i="12"/>
  <c r="A57559" i="12"/>
  <c r="F57558" i="12"/>
  <c r="E57558" i="12"/>
  <c r="C57558" i="12"/>
  <c r="B57558" i="12"/>
  <c r="A57558" i="12"/>
  <c r="F57557" i="12"/>
  <c r="E57557" i="12"/>
  <c r="C57557" i="12"/>
  <c r="B57557" i="12"/>
  <c r="A57557" i="12"/>
  <c r="F57556" i="12"/>
  <c r="E57556" i="12"/>
  <c r="C57556" i="12"/>
  <c r="B57556" i="12"/>
  <c r="A57556" i="12"/>
  <c r="G57555" i="12"/>
  <c r="F57555" i="12"/>
  <c r="E57555" i="12"/>
  <c r="D57555" i="12"/>
  <c r="C57555" i="12"/>
  <c r="B57555" i="12"/>
  <c r="A57555" i="12"/>
  <c r="G57554" i="12"/>
  <c r="F57554" i="12"/>
  <c r="E57554" i="12"/>
  <c r="D57554" i="12"/>
  <c r="C57554" i="12"/>
  <c r="B57554" i="12"/>
  <c r="A57554" i="12"/>
  <c r="G57553" i="12"/>
  <c r="F57553" i="12"/>
  <c r="E57553" i="12"/>
  <c r="D57553" i="12"/>
  <c r="C57553" i="12"/>
  <c r="B57553" i="12"/>
  <c r="A57553" i="12"/>
  <c r="G57552" i="12"/>
  <c r="F57552" i="12"/>
  <c r="E57552" i="12"/>
  <c r="D57552" i="12"/>
  <c r="C57552" i="12"/>
  <c r="B57552" i="12"/>
  <c r="A57552" i="12"/>
  <c r="G57551" i="12"/>
  <c r="F57551" i="12"/>
  <c r="E57551" i="12"/>
  <c r="D57551" i="12"/>
  <c r="C57551" i="12"/>
  <c r="B57551" i="12"/>
  <c r="A57551" i="12"/>
  <c r="G57550" i="12"/>
  <c r="F57550" i="12"/>
  <c r="E57550" i="12"/>
  <c r="D57550" i="12"/>
  <c r="C57550" i="12"/>
  <c r="B57550" i="12"/>
  <c r="A57550" i="12"/>
  <c r="G57549" i="12"/>
  <c r="F57549" i="12"/>
  <c r="E57549" i="12"/>
  <c r="D57549" i="12"/>
  <c r="C57549" i="12"/>
  <c r="B57549" i="12"/>
  <c r="A57549" i="12"/>
  <c r="G57548" i="12"/>
  <c r="F57548" i="12"/>
  <c r="E57548" i="12"/>
  <c r="D57548" i="12"/>
  <c r="C57548" i="12"/>
  <c r="B57548" i="12"/>
  <c r="A57548" i="12"/>
  <c r="G57547" i="12"/>
  <c r="F57547" i="12"/>
  <c r="E57547" i="12"/>
  <c r="D57547" i="12"/>
  <c r="C57547" i="12"/>
  <c r="B57547" i="12"/>
  <c r="A57547" i="12"/>
  <c r="G57546" i="12"/>
  <c r="F57546" i="12"/>
  <c r="E57546" i="12"/>
  <c r="D57546" i="12"/>
  <c r="C57546" i="12"/>
  <c r="B57546" i="12"/>
  <c r="A57546" i="12"/>
  <c r="G57545" i="12"/>
  <c r="F57545" i="12"/>
  <c r="E57545" i="12"/>
  <c r="D57545" i="12"/>
  <c r="C57545" i="12"/>
  <c r="B57545" i="12"/>
  <c r="A57545" i="12"/>
  <c r="G57544" i="12"/>
  <c r="F57544" i="12"/>
  <c r="E57544" i="12"/>
  <c r="D57544" i="12"/>
  <c r="C57544" i="12"/>
  <c r="B57544" i="12"/>
  <c r="A57544" i="12"/>
  <c r="G57543" i="12"/>
  <c r="F57543" i="12"/>
  <c r="E57543" i="12"/>
  <c r="D57543" i="12"/>
  <c r="C57543" i="12"/>
  <c r="B57543" i="12"/>
  <c r="A57543" i="12"/>
  <c r="G57542" i="12"/>
  <c r="F57542" i="12"/>
  <c r="E57542" i="12"/>
  <c r="D57542" i="12"/>
  <c r="C57542" i="12"/>
  <c r="B57542" i="12"/>
  <c r="A57542" i="12"/>
  <c r="G57541" i="12"/>
  <c r="F57541" i="12"/>
  <c r="E57541" i="12"/>
  <c r="D57541" i="12"/>
  <c r="C57541" i="12"/>
  <c r="B57541" i="12"/>
  <c r="A57541" i="12"/>
  <c r="F57540" i="12"/>
  <c r="E57540" i="12"/>
  <c r="C57540" i="12"/>
  <c r="B57540" i="12"/>
  <c r="A57540" i="12"/>
  <c r="F57539" i="12"/>
  <c r="E57539" i="12"/>
  <c r="C57539" i="12"/>
  <c r="B57539" i="12"/>
  <c r="A57539" i="12"/>
  <c r="F57538" i="12"/>
  <c r="E57538" i="12"/>
  <c r="C57538" i="12"/>
  <c r="B57538" i="12"/>
  <c r="A57538" i="12"/>
  <c r="F57537" i="12"/>
  <c r="E57537" i="12"/>
  <c r="C57537" i="12"/>
  <c r="B57537" i="12"/>
  <c r="A57537" i="12"/>
  <c r="F57536" i="12"/>
  <c r="E57536" i="12"/>
  <c r="C57536" i="12"/>
  <c r="B57536" i="12"/>
  <c r="A57536" i="12"/>
  <c r="F57535" i="12"/>
  <c r="E57535" i="12"/>
  <c r="C57535" i="12"/>
  <c r="B57535" i="12"/>
  <c r="A57535" i="12"/>
  <c r="F57534" i="12"/>
  <c r="E57534" i="12"/>
  <c r="C57534" i="12"/>
  <c r="B57534" i="12"/>
  <c r="A57534" i="12"/>
  <c r="F57533" i="12"/>
  <c r="E57533" i="12"/>
  <c r="C57533" i="12"/>
  <c r="B57533" i="12"/>
  <c r="A57533" i="12"/>
  <c r="F57532" i="12"/>
  <c r="E57532" i="12"/>
  <c r="C57532" i="12"/>
  <c r="B57532" i="12"/>
  <c r="A57532" i="12"/>
  <c r="F57531" i="12"/>
  <c r="E57531" i="12"/>
  <c r="C57531" i="12"/>
  <c r="B57531" i="12"/>
  <c r="A57531" i="12"/>
  <c r="F57530" i="12"/>
  <c r="E57530" i="12"/>
  <c r="C57530" i="12"/>
  <c r="B57530" i="12"/>
  <c r="A57530" i="12"/>
  <c r="F57529" i="12"/>
  <c r="E57529" i="12"/>
  <c r="C57529" i="12"/>
  <c r="B57529" i="12"/>
  <c r="A57529" i="12"/>
  <c r="F57528" i="12"/>
  <c r="E57528" i="12"/>
  <c r="C57528" i="12"/>
  <c r="B57528" i="12"/>
  <c r="A57528" i="12"/>
  <c r="F57527" i="12"/>
  <c r="E57527" i="12"/>
  <c r="C57527" i="12"/>
  <c r="B57527" i="12"/>
  <c r="A57527" i="12"/>
  <c r="F57526" i="12"/>
  <c r="E57526" i="12"/>
  <c r="C57526" i="12"/>
  <c r="B57526" i="12"/>
  <c r="A57526" i="12"/>
  <c r="F57525" i="12"/>
  <c r="E57525" i="12"/>
  <c r="C57525" i="12"/>
  <c r="B57525" i="12"/>
  <c r="A57525" i="12"/>
  <c r="F57524" i="12"/>
  <c r="E57524" i="12"/>
  <c r="B57524" i="12"/>
  <c r="A57524" i="12"/>
  <c r="F57523" i="12"/>
  <c r="E57523" i="12"/>
  <c r="B57523" i="12"/>
  <c r="A57523" i="12"/>
  <c r="F57522" i="12"/>
  <c r="E57522" i="12"/>
  <c r="B57522" i="12"/>
  <c r="A57522" i="12"/>
  <c r="F57521" i="12"/>
  <c r="E57521" i="12"/>
  <c r="B57521" i="12"/>
  <c r="A57521" i="12"/>
  <c r="F57520" i="12"/>
  <c r="E57520" i="12"/>
  <c r="B57520" i="12"/>
  <c r="A57520" i="12"/>
  <c r="F57519" i="12"/>
  <c r="E57519" i="12"/>
  <c r="B57519" i="12"/>
  <c r="A57519" i="12"/>
  <c r="F57518" i="12"/>
  <c r="E57518" i="12"/>
  <c r="B57518" i="12"/>
  <c r="A57518" i="12"/>
  <c r="F57517" i="12"/>
  <c r="E57517" i="12"/>
  <c r="B57517" i="12"/>
  <c r="A57517" i="12"/>
  <c r="F57516" i="12"/>
  <c r="E57516" i="12"/>
  <c r="B57516" i="12"/>
  <c r="A57516" i="12"/>
  <c r="F57515" i="12"/>
  <c r="E57515" i="12"/>
  <c r="B57515" i="12"/>
  <c r="A57515" i="12"/>
  <c r="F57514" i="12"/>
  <c r="E57514" i="12"/>
  <c r="B57514" i="12"/>
  <c r="A57514" i="12"/>
  <c r="F57513" i="12"/>
  <c r="E57513" i="12"/>
  <c r="B57513" i="12"/>
  <c r="A57513" i="12"/>
  <c r="F57512" i="12"/>
  <c r="E57512" i="12"/>
  <c r="B57512" i="12"/>
  <c r="A57512" i="12"/>
  <c r="F57511" i="12"/>
  <c r="E57511" i="12"/>
  <c r="B57511" i="12"/>
  <c r="A57511" i="12"/>
  <c r="F57510" i="12"/>
  <c r="E57510" i="12"/>
  <c r="B57510" i="12"/>
  <c r="A57510" i="12"/>
  <c r="F57509" i="12"/>
  <c r="E57509" i="12"/>
  <c r="B57509" i="12"/>
  <c r="A57509" i="12"/>
  <c r="F57508" i="12"/>
  <c r="E57508" i="12"/>
  <c r="B57508" i="12"/>
  <c r="A57508" i="12"/>
  <c r="F57507" i="12"/>
  <c r="E57507" i="12"/>
  <c r="B57507" i="12"/>
  <c r="A57507" i="12"/>
  <c r="F57506" i="12"/>
  <c r="E57506" i="12"/>
  <c r="B57506" i="12"/>
  <c r="A57506" i="12"/>
  <c r="F57505" i="12"/>
  <c r="E57505" i="12"/>
  <c r="B57505" i="12"/>
  <c r="A57505" i="12"/>
  <c r="F57504" i="12"/>
  <c r="E57504" i="12"/>
  <c r="B57504" i="12"/>
  <c r="A57504" i="12"/>
  <c r="F57503" i="12"/>
  <c r="E57503" i="12"/>
  <c r="B57503" i="12"/>
  <c r="A57503" i="12"/>
  <c r="F57502" i="12"/>
  <c r="E57502" i="12"/>
  <c r="B57502" i="12"/>
  <c r="A57502" i="12"/>
  <c r="F57501" i="12"/>
  <c r="E57501" i="12"/>
  <c r="B57501" i="12"/>
  <c r="A57501" i="12"/>
  <c r="F57500" i="12"/>
  <c r="E57500" i="12"/>
  <c r="B57500" i="12"/>
  <c r="A57500" i="12"/>
  <c r="F57499" i="12"/>
  <c r="E57499" i="12"/>
  <c r="B57499" i="12"/>
  <c r="A57499" i="12"/>
  <c r="F57498" i="12"/>
  <c r="E57498" i="12"/>
  <c r="B57498" i="12"/>
  <c r="A57498" i="12"/>
  <c r="F57497" i="12"/>
  <c r="E57497" i="12"/>
  <c r="B57497" i="12"/>
  <c r="A57497" i="12"/>
  <c r="F57496" i="12"/>
  <c r="E57496" i="12"/>
  <c r="B57496" i="12"/>
  <c r="A57496" i="12"/>
  <c r="F57495" i="12"/>
  <c r="E57495" i="12"/>
  <c r="B57495" i="12"/>
  <c r="A57495" i="12"/>
  <c r="F57494" i="12"/>
  <c r="E57494" i="12"/>
  <c r="B57494" i="12"/>
  <c r="A57494" i="12"/>
  <c r="F57493" i="12"/>
  <c r="E57493" i="12"/>
  <c r="B57493" i="12"/>
  <c r="A57493" i="12"/>
  <c r="F57492" i="12"/>
  <c r="E57492" i="12"/>
  <c r="B57492" i="12"/>
  <c r="A57492" i="12"/>
  <c r="F57491" i="12"/>
  <c r="E57491" i="12"/>
  <c r="B57491" i="12"/>
  <c r="A57491" i="12"/>
  <c r="F57490" i="12"/>
  <c r="E57490" i="12"/>
  <c r="B57490" i="12"/>
  <c r="A57490" i="12"/>
  <c r="F57489" i="12"/>
  <c r="E57489" i="12"/>
  <c r="B57489" i="12"/>
  <c r="A57489" i="12"/>
  <c r="F57488" i="12"/>
  <c r="E57488" i="12"/>
  <c r="B57488" i="12"/>
  <c r="A57488" i="12"/>
  <c r="F57487" i="12"/>
  <c r="E57487" i="12"/>
  <c r="B57487" i="12"/>
  <c r="A57487" i="12"/>
  <c r="F57486" i="12"/>
  <c r="E57486" i="12"/>
  <c r="B57486" i="12"/>
  <c r="A57486" i="12"/>
  <c r="F57485" i="12"/>
  <c r="E57485" i="12"/>
  <c r="B57485" i="12"/>
  <c r="A57485" i="12"/>
  <c r="F57484" i="12"/>
  <c r="E57484" i="12"/>
  <c r="B57484" i="12"/>
  <c r="A57484" i="12"/>
  <c r="F57483" i="12"/>
  <c r="E57483" i="12"/>
  <c r="B57483" i="12"/>
  <c r="A57483" i="12"/>
  <c r="F57482" i="12"/>
  <c r="E57482" i="12"/>
  <c r="B57482" i="12"/>
  <c r="A57482" i="12"/>
  <c r="F57481" i="12"/>
  <c r="E57481" i="12"/>
  <c r="B57481" i="12"/>
  <c r="A57481" i="12"/>
  <c r="F57480" i="12"/>
  <c r="E57480" i="12"/>
  <c r="B57480" i="12"/>
  <c r="A57480" i="12"/>
  <c r="F57479" i="12"/>
  <c r="E57479" i="12"/>
  <c r="B57479" i="12"/>
  <c r="A57479" i="12"/>
  <c r="F57478" i="12"/>
  <c r="E57478" i="12"/>
  <c r="B57478" i="12"/>
  <c r="A57478" i="12"/>
  <c r="F57477" i="12"/>
  <c r="E57477" i="12"/>
  <c r="B57477" i="12"/>
  <c r="A57477" i="12"/>
  <c r="F57476" i="12"/>
  <c r="E57476" i="12"/>
  <c r="B57476" i="12"/>
  <c r="A57476" i="12"/>
  <c r="F57475" i="12"/>
  <c r="E57475" i="12"/>
  <c r="B57475" i="12"/>
  <c r="A57475" i="12"/>
  <c r="F57474" i="12"/>
  <c r="E57474" i="12"/>
  <c r="B57474" i="12"/>
  <c r="A57474" i="12"/>
  <c r="F57473" i="12"/>
  <c r="E57473" i="12"/>
  <c r="B57473" i="12"/>
  <c r="A57473" i="12"/>
  <c r="F57472" i="12"/>
  <c r="E57472" i="12"/>
  <c r="B57472" i="12"/>
  <c r="A57472" i="12"/>
  <c r="F57471" i="12"/>
  <c r="E57471" i="12"/>
  <c r="B57471" i="12"/>
  <c r="A57471" i="12"/>
  <c r="F57470" i="12"/>
  <c r="E57470" i="12"/>
  <c r="B57470" i="12"/>
  <c r="A57470" i="12"/>
  <c r="F57469" i="12"/>
  <c r="E57469" i="12"/>
  <c r="B57469" i="12"/>
  <c r="A57469" i="12"/>
  <c r="F57468" i="12"/>
  <c r="E57468" i="12"/>
  <c r="B57468" i="12"/>
  <c r="A57468" i="12"/>
  <c r="F57467" i="12"/>
  <c r="E57467" i="12"/>
  <c r="B57467" i="12"/>
  <c r="A57467" i="12"/>
  <c r="F57466" i="12"/>
  <c r="E57466" i="12"/>
  <c r="B57466" i="12"/>
  <c r="A57466" i="12"/>
  <c r="F57465" i="12"/>
  <c r="E57465" i="12"/>
  <c r="B57465" i="12"/>
  <c r="A57465" i="12"/>
  <c r="F57464" i="12"/>
  <c r="E57464" i="12"/>
  <c r="B57464" i="12"/>
  <c r="A57464" i="12"/>
  <c r="F57463" i="12"/>
  <c r="E57463" i="12"/>
  <c r="B57463" i="12"/>
  <c r="A57463" i="12"/>
  <c r="F57462" i="12"/>
  <c r="E57462" i="12"/>
  <c r="B57462" i="12"/>
  <c r="A57462" i="12"/>
  <c r="F57461" i="12"/>
  <c r="E57461" i="12"/>
  <c r="B57461" i="12"/>
  <c r="A57461" i="12"/>
  <c r="F57460" i="12"/>
  <c r="E57460" i="12"/>
  <c r="B57460" i="12"/>
  <c r="A57460" i="12"/>
  <c r="F57459" i="12"/>
  <c r="E57459" i="12"/>
  <c r="B57459" i="12"/>
  <c r="A57459" i="12"/>
  <c r="F57458" i="12"/>
  <c r="E57458" i="12"/>
  <c r="B57458" i="12"/>
  <c r="A57458" i="12"/>
  <c r="F57457" i="12"/>
  <c r="E57457" i="12"/>
  <c r="B57457" i="12"/>
  <c r="A57457" i="12"/>
  <c r="F57456" i="12"/>
  <c r="E57456" i="12"/>
  <c r="B57456" i="12"/>
  <c r="A57456" i="12"/>
  <c r="F57455" i="12"/>
  <c r="E57455" i="12"/>
  <c r="B57455" i="12"/>
  <c r="A57455" i="12"/>
  <c r="F57454" i="12"/>
  <c r="E57454" i="12"/>
  <c r="B57454" i="12"/>
  <c r="A57454" i="12"/>
  <c r="F57453" i="12"/>
  <c r="E57453" i="12"/>
  <c r="B57453" i="12"/>
  <c r="A57453" i="12"/>
  <c r="F57452" i="12"/>
  <c r="E57452" i="12"/>
  <c r="B57452" i="12"/>
  <c r="A57452" i="12"/>
  <c r="F57451" i="12"/>
  <c r="E57451" i="12"/>
  <c r="B57451" i="12"/>
  <c r="A57451" i="12"/>
  <c r="F57450" i="12"/>
  <c r="E57450" i="12"/>
  <c r="B57450" i="12"/>
  <c r="A57450" i="12"/>
  <c r="F57449" i="12"/>
  <c r="E57449" i="12"/>
  <c r="B57449" i="12"/>
  <c r="A57449" i="12"/>
  <c r="F57448" i="12"/>
  <c r="E57448" i="12"/>
  <c r="B57448" i="12"/>
  <c r="A57448" i="12"/>
  <c r="F57447" i="12"/>
  <c r="E57447" i="12"/>
  <c r="B57447" i="12"/>
  <c r="A57447" i="12"/>
  <c r="F57446" i="12"/>
  <c r="E57446" i="12"/>
  <c r="B57446" i="12"/>
  <c r="A57446" i="12"/>
  <c r="F57445" i="12"/>
  <c r="E57445" i="12"/>
  <c r="B57445" i="12"/>
  <c r="A57445" i="12"/>
  <c r="F57444" i="12"/>
  <c r="E57444" i="12"/>
  <c r="B57444" i="12"/>
  <c r="A57444" i="12"/>
  <c r="F57443" i="12"/>
  <c r="E57443" i="12"/>
  <c r="B57443" i="12"/>
  <c r="A57443" i="12"/>
  <c r="F57442" i="12"/>
  <c r="E57442" i="12"/>
  <c r="B57442" i="12"/>
  <c r="A57442" i="12"/>
  <c r="F57441" i="12"/>
  <c r="E57441" i="12"/>
  <c r="B57441" i="12"/>
  <c r="A57441" i="12"/>
  <c r="F57440" i="12"/>
  <c r="E57440" i="12"/>
  <c r="B57440" i="12"/>
  <c r="A57440" i="12"/>
  <c r="F57439" i="12"/>
  <c r="E57439" i="12"/>
  <c r="B57439" i="12"/>
  <c r="A57439" i="12"/>
  <c r="F57438" i="12"/>
  <c r="E57438" i="12"/>
  <c r="B57438" i="12"/>
  <c r="A57438" i="12"/>
  <c r="F57437" i="12"/>
  <c r="E57437" i="12"/>
  <c r="B57437" i="12"/>
  <c r="A57437" i="12"/>
  <c r="F57436" i="12"/>
  <c r="E57436" i="12"/>
  <c r="B57436" i="12"/>
  <c r="A57436" i="12"/>
  <c r="F57435" i="12"/>
  <c r="E57435" i="12"/>
  <c r="B57435" i="12"/>
  <c r="A57435" i="12"/>
  <c r="F57434" i="12"/>
  <c r="E57434" i="12"/>
  <c r="B57434" i="12"/>
  <c r="A57434" i="12"/>
  <c r="F57433" i="12"/>
  <c r="E57433" i="12"/>
  <c r="B57433" i="12"/>
  <c r="A57433" i="12"/>
  <c r="F57432" i="12"/>
  <c r="E57432" i="12"/>
  <c r="B57432" i="12"/>
  <c r="A57432" i="12"/>
  <c r="F57431" i="12"/>
  <c r="E57431" i="12"/>
  <c r="B57431" i="12"/>
  <c r="A57431" i="12"/>
  <c r="F57430" i="12"/>
  <c r="E57430" i="12"/>
  <c r="B57430" i="12"/>
  <c r="A57430" i="12"/>
  <c r="F57429" i="12"/>
  <c r="E57429" i="12"/>
  <c r="B57429" i="12"/>
  <c r="A57429" i="12"/>
  <c r="F57428" i="12"/>
  <c r="E57428" i="12"/>
  <c r="B57428" i="12"/>
  <c r="A57428" i="12"/>
  <c r="F57427" i="12"/>
  <c r="E57427" i="12"/>
  <c r="B57427" i="12"/>
  <c r="A57427" i="12"/>
  <c r="F57426" i="12"/>
  <c r="E57426" i="12"/>
  <c r="B57426" i="12"/>
  <c r="A57426" i="12"/>
  <c r="F57425" i="12"/>
  <c r="E57425" i="12"/>
  <c r="B57425" i="12"/>
  <c r="A57425" i="12"/>
  <c r="F57424" i="12"/>
  <c r="E57424" i="12"/>
  <c r="B57424" i="12"/>
  <c r="A57424" i="12"/>
  <c r="F57393" i="12"/>
  <c r="D57393" i="12"/>
  <c r="A57393" i="12"/>
  <c r="F57392" i="12"/>
  <c r="D57392" i="12"/>
  <c r="A57392" i="12"/>
  <c r="F57391" i="12"/>
  <c r="E57391" i="12"/>
  <c r="D57391" i="12"/>
  <c r="A57391" i="12"/>
  <c r="F57390" i="12"/>
  <c r="E57390" i="12"/>
  <c r="D57390" i="12"/>
  <c r="F57389" i="12"/>
  <c r="E57389" i="12"/>
  <c r="D57389" i="12"/>
  <c r="A57389" i="12"/>
  <c r="F57388" i="12"/>
  <c r="E57388" i="12"/>
  <c r="D57388" i="12"/>
  <c r="A57388" i="12"/>
  <c r="G57374" i="12"/>
  <c r="F57374" i="12"/>
  <c r="E57374" i="12"/>
  <c r="A57374" i="12"/>
  <c r="G57373" i="12"/>
  <c r="F57373" i="12"/>
  <c r="E57373" i="12"/>
  <c r="A57373" i="12"/>
  <c r="G57372" i="12"/>
  <c r="F57372" i="12"/>
  <c r="E57372" i="12"/>
  <c r="A57372" i="12"/>
  <c r="G57371" i="12"/>
  <c r="F57371" i="12"/>
  <c r="E57371" i="12"/>
  <c r="A57371" i="12"/>
  <c r="G57369" i="12"/>
  <c r="F57369" i="12"/>
  <c r="E57369" i="12"/>
  <c r="A57369" i="12"/>
  <c r="G57368" i="12"/>
  <c r="F57368" i="12"/>
  <c r="E57368" i="12"/>
  <c r="A57368" i="12"/>
  <c r="G57367" i="12"/>
  <c r="F57367" i="12"/>
  <c r="E57367" i="12"/>
  <c r="A57367" i="12"/>
  <c r="G57366" i="12"/>
  <c r="F57366" i="12"/>
  <c r="E57366" i="12"/>
  <c r="A57366" i="12"/>
  <c r="G57365" i="12"/>
  <c r="F57365" i="12"/>
  <c r="E57365" i="12"/>
  <c r="A57365" i="12"/>
  <c r="G57364" i="12"/>
  <c r="F57364" i="12"/>
  <c r="E57364" i="12"/>
  <c r="A57364" i="12"/>
  <c r="G57363" i="12"/>
  <c r="F57363" i="12"/>
  <c r="E57363" i="12"/>
  <c r="A57363" i="12"/>
  <c r="G57362" i="12"/>
  <c r="F57362" i="12"/>
  <c r="E57362" i="12"/>
  <c r="A57362" i="12"/>
  <c r="G57361" i="12"/>
  <c r="F57361" i="12"/>
  <c r="E57361" i="12"/>
  <c r="A57361" i="12"/>
  <c r="G57360" i="12"/>
  <c r="F57360" i="12"/>
  <c r="E57360" i="12"/>
  <c r="A57360" i="12"/>
  <c r="G57359" i="12"/>
  <c r="F57359" i="12"/>
  <c r="E57359" i="12"/>
  <c r="A57359" i="12"/>
  <c r="G57358" i="12"/>
  <c r="F57358" i="12"/>
  <c r="E57358" i="12"/>
  <c r="A57358" i="12"/>
  <c r="G56489" i="12"/>
  <c r="F56489" i="12"/>
  <c r="E56489" i="12"/>
  <c r="D56489" i="12"/>
  <c r="C56489" i="12"/>
  <c r="B56489" i="12"/>
  <c r="A56489" i="12"/>
  <c r="G56488" i="12"/>
  <c r="F56488" i="12"/>
  <c r="E56488" i="12"/>
  <c r="D56488" i="12"/>
  <c r="C56488" i="12"/>
  <c r="B56488" i="12"/>
  <c r="A56488" i="12"/>
  <c r="G56487" i="12"/>
  <c r="F56487" i="12"/>
  <c r="E56487" i="12"/>
  <c r="D56487" i="12"/>
  <c r="C56487" i="12"/>
  <c r="B56487" i="12"/>
  <c r="A56487" i="12"/>
  <c r="G56486" i="12"/>
  <c r="F56486" i="12"/>
  <c r="E56486" i="12"/>
  <c r="D56486" i="12"/>
  <c r="C56486" i="12"/>
  <c r="B56486" i="12"/>
  <c r="A56486" i="12"/>
  <c r="G56485" i="12"/>
  <c r="F56485" i="12"/>
  <c r="E56485" i="12"/>
  <c r="D56485" i="12"/>
  <c r="C56485" i="12"/>
  <c r="B56485" i="12"/>
  <c r="A56485" i="12"/>
  <c r="G56484" i="12"/>
  <c r="F56484" i="12"/>
  <c r="E56484" i="12"/>
  <c r="D56484" i="12"/>
  <c r="C56484" i="12"/>
  <c r="B56484" i="12"/>
  <c r="A56484" i="12"/>
  <c r="G56483" i="12"/>
  <c r="F56483" i="12"/>
  <c r="E56483" i="12"/>
  <c r="D56483" i="12"/>
  <c r="C56483" i="12"/>
  <c r="B56483" i="12"/>
  <c r="A56483" i="12"/>
  <c r="G56482" i="12"/>
  <c r="F56482" i="12"/>
  <c r="E56482" i="12"/>
  <c r="D56482" i="12"/>
  <c r="C56482" i="12"/>
  <c r="B56482" i="12"/>
  <c r="A56482" i="12"/>
  <c r="G56481" i="12"/>
  <c r="F56481" i="12"/>
  <c r="E56481" i="12"/>
  <c r="D56481" i="12"/>
  <c r="C56481" i="12"/>
  <c r="B56481" i="12"/>
  <c r="A56481" i="12"/>
  <c r="G56480" i="12"/>
  <c r="F56480" i="12"/>
  <c r="E56480" i="12"/>
  <c r="D56480" i="12"/>
  <c r="C56480" i="12"/>
  <c r="B56480" i="12"/>
  <c r="A56480" i="12"/>
  <c r="G56479" i="12"/>
  <c r="F56479" i="12"/>
  <c r="E56479" i="12"/>
  <c r="D56479" i="12"/>
  <c r="C56479" i="12"/>
  <c r="B56479" i="12"/>
  <c r="A56479" i="12"/>
  <c r="G56478" i="12"/>
  <c r="F56478" i="12"/>
  <c r="E56478" i="12"/>
  <c r="D56478" i="12"/>
  <c r="C56478" i="12"/>
  <c r="B56478" i="12"/>
  <c r="A56478" i="12"/>
  <c r="G56477" i="12"/>
  <c r="F56477" i="12"/>
  <c r="E56477" i="12"/>
  <c r="D56477" i="12"/>
  <c r="C56477" i="12"/>
  <c r="B56477" i="12"/>
  <c r="A56477" i="12"/>
  <c r="G56476" i="12"/>
  <c r="F56476" i="12"/>
  <c r="E56476" i="12"/>
  <c r="D56476" i="12"/>
  <c r="C56476" i="12"/>
  <c r="B56476" i="12"/>
  <c r="A56476" i="12"/>
  <c r="F56475" i="12"/>
  <c r="E56475" i="12"/>
  <c r="C56475" i="12"/>
  <c r="B56475" i="12"/>
  <c r="A56475" i="12"/>
  <c r="F56474" i="12"/>
  <c r="E56474" i="12"/>
  <c r="C56474" i="12"/>
  <c r="B56474" i="12"/>
  <c r="A56474" i="12"/>
  <c r="F56473" i="12"/>
  <c r="E56473" i="12"/>
  <c r="C56473" i="12"/>
  <c r="B56473" i="12"/>
  <c r="A56473" i="12"/>
  <c r="F56472" i="12"/>
  <c r="E56472" i="12"/>
  <c r="C56472" i="12"/>
  <c r="B56472" i="12"/>
  <c r="A56472" i="12"/>
  <c r="F56471" i="12"/>
  <c r="E56471" i="12"/>
  <c r="C56471" i="12"/>
  <c r="B56471" i="12"/>
  <c r="A56471" i="12"/>
  <c r="F56470" i="12"/>
  <c r="E56470" i="12"/>
  <c r="C56470" i="12"/>
  <c r="B56470" i="12"/>
  <c r="A56470" i="12"/>
  <c r="F56469" i="12"/>
  <c r="E56469" i="12"/>
  <c r="C56469" i="12"/>
  <c r="B56469" i="12"/>
  <c r="A56469" i="12"/>
  <c r="F56468" i="12"/>
  <c r="E56468" i="12"/>
  <c r="C56468" i="12"/>
  <c r="B56468" i="12"/>
  <c r="A56468" i="12"/>
  <c r="F56467" i="12"/>
  <c r="E56467" i="12"/>
  <c r="C56467" i="12"/>
  <c r="B56467" i="12"/>
  <c r="A56467" i="12"/>
  <c r="F56466" i="12"/>
  <c r="E56466" i="12"/>
  <c r="C56466" i="12"/>
  <c r="B56466" i="12"/>
  <c r="A56466" i="12"/>
  <c r="F56465" i="12"/>
  <c r="E56465" i="12"/>
  <c r="C56465" i="12"/>
  <c r="B56465" i="12"/>
  <c r="A56465" i="12"/>
  <c r="F56464" i="12"/>
  <c r="E56464" i="12"/>
  <c r="C56464" i="12"/>
  <c r="B56464" i="12"/>
  <c r="A56464" i="12"/>
  <c r="F56463" i="12"/>
  <c r="E56463" i="12"/>
  <c r="C56463" i="12"/>
  <c r="B56463" i="12"/>
  <c r="A56463" i="12"/>
  <c r="F56462" i="12"/>
  <c r="E56462" i="12"/>
  <c r="C56462" i="12"/>
  <c r="B56462" i="12"/>
  <c r="A56462" i="12"/>
  <c r="F56461" i="12"/>
  <c r="E56461" i="12"/>
  <c r="C56461" i="12"/>
  <c r="B56461" i="12"/>
  <c r="A56461" i="12"/>
  <c r="F56460" i="12"/>
  <c r="E56460" i="12"/>
  <c r="C56460" i="12"/>
  <c r="B56460" i="12"/>
  <c r="A56460" i="12"/>
  <c r="F56459" i="12"/>
  <c r="E56459" i="12"/>
  <c r="C56459" i="12"/>
  <c r="B56459" i="12"/>
  <c r="A56459" i="12"/>
  <c r="G56458" i="12"/>
  <c r="F56458" i="12"/>
  <c r="E56458" i="12"/>
  <c r="D56458" i="12"/>
  <c r="C56458" i="12"/>
  <c r="B56458" i="12"/>
  <c r="A56458" i="12"/>
  <c r="G56457" i="12"/>
  <c r="F56457" i="12"/>
  <c r="E56457" i="12"/>
  <c r="D56457" i="12"/>
  <c r="C56457" i="12"/>
  <c r="B56457" i="12"/>
  <c r="A56457" i="12"/>
  <c r="G56456" i="12"/>
  <c r="F56456" i="12"/>
  <c r="E56456" i="12"/>
  <c r="D56456" i="12"/>
  <c r="C56456" i="12"/>
  <c r="B56456" i="12"/>
  <c r="A56456" i="12"/>
  <c r="G56455" i="12"/>
  <c r="F56455" i="12"/>
  <c r="E56455" i="12"/>
  <c r="D56455" i="12"/>
  <c r="C56455" i="12"/>
  <c r="B56455" i="12"/>
  <c r="A56455" i="12"/>
  <c r="G56454" i="12"/>
  <c r="F56454" i="12"/>
  <c r="E56454" i="12"/>
  <c r="D56454" i="12"/>
  <c r="C56454" i="12"/>
  <c r="B56454" i="12"/>
  <c r="A56454" i="12"/>
  <c r="G56453" i="12"/>
  <c r="F56453" i="12"/>
  <c r="E56453" i="12"/>
  <c r="D56453" i="12"/>
  <c r="C56453" i="12"/>
  <c r="B56453" i="12"/>
  <c r="A56453" i="12"/>
  <c r="G56452" i="12"/>
  <c r="F56452" i="12"/>
  <c r="E56452" i="12"/>
  <c r="D56452" i="12"/>
  <c r="C56452" i="12"/>
  <c r="B56452" i="12"/>
  <c r="A56452" i="12"/>
  <c r="G56451" i="12"/>
  <c r="F56451" i="12"/>
  <c r="E56451" i="12"/>
  <c r="D56451" i="12"/>
  <c r="C56451" i="12"/>
  <c r="B56451" i="12"/>
  <c r="A56451" i="12"/>
  <c r="G56450" i="12"/>
  <c r="F56450" i="12"/>
  <c r="E56450" i="12"/>
  <c r="D56450" i="12"/>
  <c r="C56450" i="12"/>
  <c r="B56450" i="12"/>
  <c r="A56450" i="12"/>
  <c r="G56449" i="12"/>
  <c r="F56449" i="12"/>
  <c r="E56449" i="12"/>
  <c r="D56449" i="12"/>
  <c r="C56449" i="12"/>
  <c r="B56449" i="12"/>
  <c r="A56449" i="12"/>
  <c r="G56448" i="12"/>
  <c r="F56448" i="12"/>
  <c r="E56448" i="12"/>
  <c r="D56448" i="12"/>
  <c r="C56448" i="12"/>
  <c r="B56448" i="12"/>
  <c r="A56448" i="12"/>
  <c r="G56447" i="12"/>
  <c r="F56447" i="12"/>
  <c r="E56447" i="12"/>
  <c r="D56447" i="12"/>
  <c r="C56447" i="12"/>
  <c r="B56447" i="12"/>
  <c r="A56447" i="12"/>
  <c r="G56446" i="12"/>
  <c r="F56446" i="12"/>
  <c r="E56446" i="12"/>
  <c r="D56446" i="12"/>
  <c r="C56446" i="12"/>
  <c r="B56446" i="12"/>
  <c r="A56446" i="12"/>
  <c r="G56445" i="12"/>
  <c r="F56445" i="12"/>
  <c r="E56445" i="12"/>
  <c r="D56445" i="12"/>
  <c r="C56445" i="12"/>
  <c r="B56445" i="12"/>
  <c r="A56445" i="12"/>
  <c r="G56444" i="12"/>
  <c r="F56444" i="12"/>
  <c r="E56444" i="12"/>
  <c r="D56444" i="12"/>
  <c r="C56444" i="12"/>
  <c r="B56444" i="12"/>
  <c r="A56444" i="12"/>
  <c r="F56443" i="12"/>
  <c r="E56443" i="12"/>
  <c r="C56443" i="12"/>
  <c r="B56443" i="12"/>
  <c r="A56443" i="12"/>
  <c r="F56442" i="12"/>
  <c r="E56442" i="12"/>
  <c r="C56442" i="12"/>
  <c r="B56442" i="12"/>
  <c r="A56442" i="12"/>
  <c r="F56441" i="12"/>
  <c r="E56441" i="12"/>
  <c r="C56441" i="12"/>
  <c r="B56441" i="12"/>
  <c r="A56441" i="12"/>
  <c r="F56440" i="12"/>
  <c r="E56440" i="12"/>
  <c r="C56440" i="12"/>
  <c r="B56440" i="12"/>
  <c r="A56440" i="12"/>
  <c r="F56439" i="12"/>
  <c r="E56439" i="12"/>
  <c r="C56439" i="12"/>
  <c r="B56439" i="12"/>
  <c r="A56439" i="12"/>
  <c r="F56438" i="12"/>
  <c r="E56438" i="12"/>
  <c r="C56438" i="12"/>
  <c r="B56438" i="12"/>
  <c r="A56438" i="12"/>
  <c r="F56437" i="12"/>
  <c r="E56437" i="12"/>
  <c r="C56437" i="12"/>
  <c r="B56437" i="12"/>
  <c r="A56437" i="12"/>
  <c r="F56436" i="12"/>
  <c r="E56436" i="12"/>
  <c r="C56436" i="12"/>
  <c r="B56436" i="12"/>
  <c r="A56436" i="12"/>
  <c r="F56435" i="12"/>
  <c r="E56435" i="12"/>
  <c r="C56435" i="12"/>
  <c r="B56435" i="12"/>
  <c r="A56435" i="12"/>
  <c r="F56434" i="12"/>
  <c r="E56434" i="12"/>
  <c r="C56434" i="12"/>
  <c r="B56434" i="12"/>
  <c r="A56434" i="12"/>
  <c r="F56433" i="12"/>
  <c r="E56433" i="12"/>
  <c r="C56433" i="12"/>
  <c r="B56433" i="12"/>
  <c r="A56433" i="12"/>
  <c r="F56432" i="12"/>
  <c r="E56432" i="12"/>
  <c r="C56432" i="12"/>
  <c r="B56432" i="12"/>
  <c r="A56432" i="12"/>
  <c r="F56431" i="12"/>
  <c r="E56431" i="12"/>
  <c r="C56431" i="12"/>
  <c r="B56431" i="12"/>
  <c r="A56431" i="12"/>
  <c r="F56430" i="12"/>
  <c r="E56430" i="12"/>
  <c r="C56430" i="12"/>
  <c r="B56430" i="12"/>
  <c r="A56430" i="12"/>
  <c r="F56429" i="12"/>
  <c r="E56429" i="12"/>
  <c r="C56429" i="12"/>
  <c r="B56429" i="12"/>
  <c r="A56429" i="12"/>
  <c r="F56428" i="12"/>
  <c r="E56428" i="12"/>
  <c r="C56428" i="12"/>
  <c r="B56428" i="12"/>
  <c r="A56428" i="12"/>
  <c r="F56427" i="12"/>
  <c r="E56427" i="12"/>
  <c r="B56427" i="12"/>
  <c r="A56427" i="12"/>
  <c r="F56426" i="12"/>
  <c r="E56426" i="12"/>
  <c r="B56426" i="12"/>
  <c r="A56426" i="12"/>
  <c r="F56425" i="12"/>
  <c r="E56425" i="12"/>
  <c r="B56425" i="12"/>
  <c r="A56425" i="12"/>
  <c r="F56424" i="12"/>
  <c r="E56424" i="12"/>
  <c r="B56424" i="12"/>
  <c r="A56424" i="12"/>
  <c r="F56423" i="12"/>
  <c r="E56423" i="12"/>
  <c r="B56423" i="12"/>
  <c r="A56423" i="12"/>
  <c r="F56422" i="12"/>
  <c r="E56422" i="12"/>
  <c r="B56422" i="12"/>
  <c r="A56422" i="12"/>
  <c r="F56421" i="12"/>
  <c r="E56421" i="12"/>
  <c r="B56421" i="12"/>
  <c r="A56421" i="12"/>
  <c r="F56420" i="12"/>
  <c r="E56420" i="12"/>
  <c r="B56420" i="12"/>
  <c r="A56420" i="12"/>
  <c r="F56419" i="12"/>
  <c r="E56419" i="12"/>
  <c r="B56419" i="12"/>
  <c r="A56419" i="12"/>
  <c r="F56418" i="12"/>
  <c r="E56418" i="12"/>
  <c r="B56418" i="12"/>
  <c r="A56418" i="12"/>
  <c r="F56417" i="12"/>
  <c r="E56417" i="12"/>
  <c r="B56417" i="12"/>
  <c r="A56417" i="12"/>
  <c r="F56416" i="12"/>
  <c r="E56416" i="12"/>
  <c r="B56416" i="12"/>
  <c r="A56416" i="12"/>
  <c r="F56415" i="12"/>
  <c r="E56415" i="12"/>
  <c r="B56415" i="12"/>
  <c r="A56415" i="12"/>
  <c r="F56414" i="12"/>
  <c r="E56414" i="12"/>
  <c r="B56414" i="12"/>
  <c r="A56414" i="12"/>
  <c r="F56413" i="12"/>
  <c r="E56413" i="12"/>
  <c r="B56413" i="12"/>
  <c r="A56413" i="12"/>
  <c r="F56412" i="12"/>
  <c r="E56412" i="12"/>
  <c r="B56412" i="12"/>
  <c r="A56412" i="12"/>
  <c r="F56411" i="12"/>
  <c r="E56411" i="12"/>
  <c r="B56411" i="12"/>
  <c r="A56411" i="12"/>
  <c r="F56410" i="12"/>
  <c r="E56410" i="12"/>
  <c r="B56410" i="12"/>
  <c r="A56410" i="12"/>
  <c r="F56409" i="12"/>
  <c r="E56409" i="12"/>
  <c r="B56409" i="12"/>
  <c r="A56409" i="12"/>
  <c r="F56408" i="12"/>
  <c r="E56408" i="12"/>
  <c r="B56408" i="12"/>
  <c r="A56408" i="12"/>
  <c r="F56407" i="12"/>
  <c r="E56407" i="12"/>
  <c r="B56407" i="12"/>
  <c r="A56407" i="12"/>
  <c r="F56406" i="12"/>
  <c r="E56406" i="12"/>
  <c r="B56406" i="12"/>
  <c r="A56406" i="12"/>
  <c r="F56405" i="12"/>
  <c r="E56405" i="12"/>
  <c r="B56405" i="12"/>
  <c r="A56405" i="12"/>
  <c r="F56404" i="12"/>
  <c r="E56404" i="12"/>
  <c r="B56404" i="12"/>
  <c r="A56404" i="12"/>
  <c r="F56403" i="12"/>
  <c r="E56403" i="12"/>
  <c r="B56403" i="12"/>
  <c r="A56403" i="12"/>
  <c r="F56402" i="12"/>
  <c r="E56402" i="12"/>
  <c r="B56402" i="12"/>
  <c r="A56402" i="12"/>
  <c r="F56401" i="12"/>
  <c r="E56401" i="12"/>
  <c r="B56401" i="12"/>
  <c r="A56401" i="12"/>
  <c r="F56400" i="12"/>
  <c r="E56400" i="12"/>
  <c r="B56400" i="12"/>
  <c r="A56400" i="12"/>
  <c r="F56399" i="12"/>
  <c r="E56399" i="12"/>
  <c r="B56399" i="12"/>
  <c r="A56399" i="12"/>
  <c r="F56398" i="12"/>
  <c r="E56398" i="12"/>
  <c r="B56398" i="12"/>
  <c r="A56398" i="12"/>
  <c r="F56397" i="12"/>
  <c r="E56397" i="12"/>
  <c r="B56397" i="12"/>
  <c r="A56397" i="12"/>
  <c r="F56396" i="12"/>
  <c r="E56396" i="12"/>
  <c r="B56396" i="12"/>
  <c r="A56396" i="12"/>
  <c r="F56395" i="12"/>
  <c r="E56395" i="12"/>
  <c r="B56395" i="12"/>
  <c r="A56395" i="12"/>
  <c r="F56394" i="12"/>
  <c r="E56394" i="12"/>
  <c r="B56394" i="12"/>
  <c r="A56394" i="12"/>
  <c r="F56393" i="12"/>
  <c r="E56393" i="12"/>
  <c r="B56393" i="12"/>
  <c r="A56393" i="12"/>
  <c r="F56392" i="12"/>
  <c r="E56392" i="12"/>
  <c r="B56392" i="12"/>
  <c r="A56392" i="12"/>
  <c r="F56391" i="12"/>
  <c r="E56391" i="12"/>
  <c r="B56391" i="12"/>
  <c r="A56391" i="12"/>
  <c r="F56390" i="12"/>
  <c r="E56390" i="12"/>
  <c r="B56390" i="12"/>
  <c r="A56390" i="12"/>
  <c r="F56389" i="12"/>
  <c r="E56389" i="12"/>
  <c r="B56389" i="12"/>
  <c r="A56389" i="12"/>
  <c r="F56388" i="12"/>
  <c r="E56388" i="12"/>
  <c r="B56388" i="12"/>
  <c r="A56388" i="12"/>
  <c r="F56387" i="12"/>
  <c r="E56387" i="12"/>
  <c r="B56387" i="12"/>
  <c r="A56387" i="12"/>
  <c r="F56386" i="12"/>
  <c r="E56386" i="12"/>
  <c r="B56386" i="12"/>
  <c r="A56386" i="12"/>
  <c r="F56385" i="12"/>
  <c r="E56385" i="12"/>
  <c r="B56385" i="12"/>
  <c r="A56385" i="12"/>
  <c r="F56384" i="12"/>
  <c r="E56384" i="12"/>
  <c r="B56384" i="12"/>
  <c r="A56384" i="12"/>
  <c r="F56383" i="12"/>
  <c r="E56383" i="12"/>
  <c r="B56383" i="12"/>
  <c r="A56383" i="12"/>
  <c r="F56382" i="12"/>
  <c r="E56382" i="12"/>
  <c r="B56382" i="12"/>
  <c r="A56382" i="12"/>
  <c r="F56381" i="12"/>
  <c r="E56381" i="12"/>
  <c r="B56381" i="12"/>
  <c r="A56381" i="12"/>
  <c r="F56380" i="12"/>
  <c r="E56380" i="12"/>
  <c r="B56380" i="12"/>
  <c r="A56380" i="12"/>
  <c r="F56379" i="12"/>
  <c r="E56379" i="12"/>
  <c r="B56379" i="12"/>
  <c r="A56379" i="12"/>
  <c r="F56378" i="12"/>
  <c r="E56378" i="12"/>
  <c r="B56378" i="12"/>
  <c r="A56378" i="12"/>
  <c r="F56377" i="12"/>
  <c r="E56377" i="12"/>
  <c r="B56377" i="12"/>
  <c r="A56377" i="12"/>
  <c r="F56376" i="12"/>
  <c r="E56376" i="12"/>
  <c r="B56376" i="12"/>
  <c r="A56376" i="12"/>
  <c r="F56375" i="12"/>
  <c r="E56375" i="12"/>
  <c r="B56375" i="12"/>
  <c r="A56375" i="12"/>
  <c r="F56374" i="12"/>
  <c r="E56374" i="12"/>
  <c r="B56374" i="12"/>
  <c r="A56374" i="12"/>
  <c r="F56373" i="12"/>
  <c r="E56373" i="12"/>
  <c r="B56373" i="12"/>
  <c r="A56373" i="12"/>
  <c r="F56372" i="12"/>
  <c r="E56372" i="12"/>
  <c r="B56372" i="12"/>
  <c r="A56372" i="12"/>
  <c r="F56371" i="12"/>
  <c r="E56371" i="12"/>
  <c r="B56371" i="12"/>
  <c r="A56371" i="12"/>
  <c r="F56370" i="12"/>
  <c r="E56370" i="12"/>
  <c r="B56370" i="12"/>
  <c r="A56370" i="12"/>
  <c r="F56369" i="12"/>
  <c r="E56369" i="12"/>
  <c r="B56369" i="12"/>
  <c r="A56369" i="12"/>
  <c r="F56368" i="12"/>
  <c r="E56368" i="12"/>
  <c r="B56368" i="12"/>
  <c r="A56368" i="12"/>
  <c r="F56367" i="12"/>
  <c r="E56367" i="12"/>
  <c r="B56367" i="12"/>
  <c r="A56367" i="12"/>
  <c r="F56366" i="12"/>
  <c r="E56366" i="12"/>
  <c r="B56366" i="12"/>
  <c r="A56366" i="12"/>
  <c r="F56365" i="12"/>
  <c r="E56365" i="12"/>
  <c r="B56365" i="12"/>
  <c r="A56365" i="12"/>
  <c r="F56364" i="12"/>
  <c r="E56364" i="12"/>
  <c r="B56364" i="12"/>
  <c r="A56364" i="12"/>
  <c r="F56363" i="12"/>
  <c r="E56363" i="12"/>
  <c r="B56363" i="12"/>
  <c r="A56363" i="12"/>
  <c r="F56362" i="12"/>
  <c r="E56362" i="12"/>
  <c r="B56362" i="12"/>
  <c r="A56362" i="12"/>
  <c r="F56361" i="12"/>
  <c r="E56361" i="12"/>
  <c r="B56361" i="12"/>
  <c r="A56361" i="12"/>
  <c r="F56360" i="12"/>
  <c r="E56360" i="12"/>
  <c r="B56360" i="12"/>
  <c r="A56360" i="12"/>
  <c r="F56359" i="12"/>
  <c r="E56359" i="12"/>
  <c r="B56359" i="12"/>
  <c r="A56359" i="12"/>
  <c r="F56358" i="12"/>
  <c r="E56358" i="12"/>
  <c r="B56358" i="12"/>
  <c r="A56358" i="12"/>
  <c r="F56357" i="12"/>
  <c r="E56357" i="12"/>
  <c r="B56357" i="12"/>
  <c r="A56357" i="12"/>
  <c r="F56356" i="12"/>
  <c r="E56356" i="12"/>
  <c r="B56356" i="12"/>
  <c r="A56356" i="12"/>
  <c r="F56355" i="12"/>
  <c r="E56355" i="12"/>
  <c r="B56355" i="12"/>
  <c r="A56355" i="12"/>
  <c r="F56354" i="12"/>
  <c r="E56354" i="12"/>
  <c r="B56354" i="12"/>
  <c r="A56354" i="12"/>
  <c r="F56353" i="12"/>
  <c r="E56353" i="12"/>
  <c r="B56353" i="12"/>
  <c r="A56353" i="12"/>
  <c r="F56352" i="12"/>
  <c r="E56352" i="12"/>
  <c r="B56352" i="12"/>
  <c r="A56352" i="12"/>
  <c r="F56351" i="12"/>
  <c r="E56351" i="12"/>
  <c r="B56351" i="12"/>
  <c r="A56351" i="12"/>
  <c r="F56350" i="12"/>
  <c r="E56350" i="12"/>
  <c r="B56350" i="12"/>
  <c r="A56350" i="12"/>
  <c r="F56349" i="12"/>
  <c r="E56349" i="12"/>
  <c r="B56349" i="12"/>
  <c r="A56349" i="12"/>
  <c r="F56348" i="12"/>
  <c r="E56348" i="12"/>
  <c r="B56348" i="12"/>
  <c r="A56348" i="12"/>
  <c r="F56347" i="12"/>
  <c r="E56347" i="12"/>
  <c r="B56347" i="12"/>
  <c r="A56347" i="12"/>
  <c r="F56346" i="12"/>
  <c r="E56346" i="12"/>
  <c r="B56346" i="12"/>
  <c r="A56346" i="12"/>
  <c r="F56345" i="12"/>
  <c r="E56345" i="12"/>
  <c r="B56345" i="12"/>
  <c r="A56345" i="12"/>
  <c r="F56344" i="12"/>
  <c r="E56344" i="12"/>
  <c r="B56344" i="12"/>
  <c r="A56344" i="12"/>
  <c r="F56343" i="12"/>
  <c r="E56343" i="12"/>
  <c r="B56343" i="12"/>
  <c r="A56343" i="12"/>
  <c r="F56342" i="12"/>
  <c r="E56342" i="12"/>
  <c r="B56342" i="12"/>
  <c r="A56342" i="12"/>
  <c r="F56341" i="12"/>
  <c r="E56341" i="12"/>
  <c r="B56341" i="12"/>
  <c r="A56341" i="12"/>
  <c r="F56340" i="12"/>
  <c r="E56340" i="12"/>
  <c r="B56340" i="12"/>
  <c r="A56340" i="12"/>
  <c r="F56339" i="12"/>
  <c r="E56339" i="12"/>
  <c r="B56339" i="12"/>
  <c r="A56339" i="12"/>
  <c r="F56338" i="12"/>
  <c r="E56338" i="12"/>
  <c r="B56338" i="12"/>
  <c r="A56338" i="12"/>
  <c r="F56337" i="12"/>
  <c r="E56337" i="12"/>
  <c r="B56337" i="12"/>
  <c r="A56337" i="12"/>
  <c r="F56336" i="12"/>
  <c r="E56336" i="12"/>
  <c r="B56336" i="12"/>
  <c r="A56336" i="12"/>
  <c r="F56335" i="12"/>
  <c r="E56335" i="12"/>
  <c r="B56335" i="12"/>
  <c r="A56335" i="12"/>
  <c r="F56334" i="12"/>
  <c r="E56334" i="12"/>
  <c r="B56334" i="12"/>
  <c r="A56334" i="12"/>
  <c r="F56333" i="12"/>
  <c r="E56333" i="12"/>
  <c r="B56333" i="12"/>
  <c r="A56333" i="12"/>
  <c r="F56332" i="12"/>
  <c r="E56332" i="12"/>
  <c r="B56332" i="12"/>
  <c r="A56332" i="12"/>
  <c r="F56331" i="12"/>
  <c r="E56331" i="12"/>
  <c r="B56331" i="12"/>
  <c r="A56331" i="12"/>
  <c r="F56330" i="12"/>
  <c r="E56330" i="12"/>
  <c r="B56330" i="12"/>
  <c r="A56330" i="12"/>
  <c r="F56329" i="12"/>
  <c r="E56329" i="12"/>
  <c r="B56329" i="12"/>
  <c r="A56329" i="12"/>
  <c r="F56328" i="12"/>
  <c r="E56328" i="12"/>
  <c r="B56328" i="12"/>
  <c r="A56328" i="12"/>
  <c r="F56327" i="12"/>
  <c r="E56327" i="12"/>
  <c r="B56327" i="12"/>
  <c r="A56327" i="12"/>
  <c r="F56296" i="12"/>
  <c r="D56296" i="12"/>
  <c r="A56296" i="12"/>
  <c r="F56295" i="12"/>
  <c r="D56295" i="12"/>
  <c r="A56295" i="12"/>
  <c r="F56294" i="12"/>
  <c r="E56294" i="12"/>
  <c r="D56294" i="12"/>
  <c r="A56294" i="12"/>
  <c r="F56293" i="12"/>
  <c r="E56293" i="12"/>
  <c r="D56293" i="12"/>
  <c r="A56293" i="12"/>
  <c r="F56292" i="12"/>
  <c r="E56292" i="12"/>
  <c r="D56292" i="12"/>
  <c r="F56291" i="12"/>
  <c r="E56291" i="12"/>
  <c r="D56291" i="12"/>
  <c r="A56291" i="12"/>
  <c r="G56277" i="12"/>
  <c r="F56277" i="12"/>
  <c r="E56277" i="12"/>
  <c r="A56277" i="12"/>
  <c r="G56276" i="12"/>
  <c r="F56276" i="12"/>
  <c r="E56276" i="12"/>
  <c r="A56276" i="12"/>
  <c r="G56275" i="12"/>
  <c r="F56275" i="12"/>
  <c r="E56275" i="12"/>
  <c r="A56275" i="12"/>
  <c r="G56274" i="12"/>
  <c r="F56274" i="12"/>
  <c r="E56274" i="12"/>
  <c r="A56274" i="12"/>
  <c r="G56272" i="12"/>
  <c r="F56272" i="12"/>
  <c r="E56272" i="12"/>
  <c r="A56272" i="12"/>
  <c r="G56271" i="12"/>
  <c r="F56271" i="12"/>
  <c r="E56271" i="12"/>
  <c r="A56271" i="12"/>
  <c r="G56270" i="12"/>
  <c r="F56270" i="12"/>
  <c r="E56270" i="12"/>
  <c r="A56270" i="12"/>
  <c r="G56269" i="12"/>
  <c r="F56269" i="12"/>
  <c r="E56269" i="12"/>
  <c r="A56269" i="12"/>
  <c r="G56268" i="12"/>
  <c r="F56268" i="12"/>
  <c r="E56268" i="12"/>
  <c r="A56268" i="12"/>
  <c r="G56267" i="12"/>
  <c r="F56267" i="12"/>
  <c r="E56267" i="12"/>
  <c r="A56267" i="12"/>
  <c r="G56266" i="12"/>
  <c r="F56266" i="12"/>
  <c r="E56266" i="12"/>
  <c r="A56266" i="12"/>
  <c r="G56265" i="12"/>
  <c r="F56265" i="12"/>
  <c r="E56265" i="12"/>
  <c r="A56265" i="12"/>
  <c r="G56264" i="12"/>
  <c r="F56264" i="12"/>
  <c r="E56264" i="12"/>
  <c r="A56264" i="12"/>
  <c r="G56263" i="12"/>
  <c r="F56263" i="12"/>
  <c r="E56263" i="12"/>
  <c r="A56263" i="12"/>
  <c r="G56262" i="12"/>
  <c r="F56262" i="12"/>
  <c r="E56262" i="12"/>
  <c r="A56262" i="12"/>
  <c r="G56261" i="12"/>
  <c r="F56261" i="12"/>
  <c r="E56261" i="12"/>
  <c r="A56261" i="12"/>
  <c r="G55392" i="12"/>
  <c r="F55392" i="12"/>
  <c r="E55392" i="12"/>
  <c r="D55392" i="12"/>
  <c r="C55392" i="12"/>
  <c r="B55392" i="12"/>
  <c r="A55392" i="12"/>
  <c r="G55391" i="12"/>
  <c r="F55391" i="12"/>
  <c r="E55391" i="12"/>
  <c r="D55391" i="12"/>
  <c r="C55391" i="12"/>
  <c r="B55391" i="12"/>
  <c r="A55391" i="12"/>
  <c r="G55390" i="12"/>
  <c r="F55390" i="12"/>
  <c r="E55390" i="12"/>
  <c r="D55390" i="12"/>
  <c r="C55390" i="12"/>
  <c r="B55390" i="12"/>
  <c r="A55390" i="12"/>
  <c r="G55389" i="12"/>
  <c r="F55389" i="12"/>
  <c r="E55389" i="12"/>
  <c r="D55389" i="12"/>
  <c r="C55389" i="12"/>
  <c r="B55389" i="12"/>
  <c r="A55389" i="12"/>
  <c r="G55388" i="12"/>
  <c r="F55388" i="12"/>
  <c r="E55388" i="12"/>
  <c r="D55388" i="12"/>
  <c r="C55388" i="12"/>
  <c r="B55388" i="12"/>
  <c r="A55388" i="12"/>
  <c r="G55387" i="12"/>
  <c r="F55387" i="12"/>
  <c r="E55387" i="12"/>
  <c r="D55387" i="12"/>
  <c r="C55387" i="12"/>
  <c r="B55387" i="12"/>
  <c r="A55387" i="12"/>
  <c r="G55386" i="12"/>
  <c r="F55386" i="12"/>
  <c r="E55386" i="12"/>
  <c r="D55386" i="12"/>
  <c r="C55386" i="12"/>
  <c r="B55386" i="12"/>
  <c r="A55386" i="12"/>
  <c r="G55385" i="12"/>
  <c r="F55385" i="12"/>
  <c r="E55385" i="12"/>
  <c r="D55385" i="12"/>
  <c r="C55385" i="12"/>
  <c r="B55385" i="12"/>
  <c r="A55385" i="12"/>
  <c r="G55384" i="12"/>
  <c r="F55384" i="12"/>
  <c r="E55384" i="12"/>
  <c r="D55384" i="12"/>
  <c r="C55384" i="12"/>
  <c r="B55384" i="12"/>
  <c r="A55384" i="12"/>
  <c r="G55383" i="12"/>
  <c r="F55383" i="12"/>
  <c r="E55383" i="12"/>
  <c r="D55383" i="12"/>
  <c r="C55383" i="12"/>
  <c r="B55383" i="12"/>
  <c r="A55383" i="12"/>
  <c r="G55382" i="12"/>
  <c r="F55382" i="12"/>
  <c r="E55382" i="12"/>
  <c r="D55382" i="12"/>
  <c r="C55382" i="12"/>
  <c r="B55382" i="12"/>
  <c r="A55382" i="12"/>
  <c r="G55381" i="12"/>
  <c r="F55381" i="12"/>
  <c r="E55381" i="12"/>
  <c r="D55381" i="12"/>
  <c r="C55381" i="12"/>
  <c r="B55381" i="12"/>
  <c r="A55381" i="12"/>
  <c r="G55380" i="12"/>
  <c r="F55380" i="12"/>
  <c r="E55380" i="12"/>
  <c r="D55380" i="12"/>
  <c r="C55380" i="12"/>
  <c r="B55380" i="12"/>
  <c r="A55380" i="12"/>
  <c r="G55379" i="12"/>
  <c r="F55379" i="12"/>
  <c r="E55379" i="12"/>
  <c r="D55379" i="12"/>
  <c r="C55379" i="12"/>
  <c r="B55379" i="12"/>
  <c r="A55379" i="12"/>
  <c r="F55378" i="12"/>
  <c r="E55378" i="12"/>
  <c r="C55378" i="12"/>
  <c r="B55378" i="12"/>
  <c r="A55378" i="12"/>
  <c r="F55377" i="12"/>
  <c r="E55377" i="12"/>
  <c r="C55377" i="12"/>
  <c r="B55377" i="12"/>
  <c r="A55377" i="12"/>
  <c r="F55376" i="12"/>
  <c r="E55376" i="12"/>
  <c r="C55376" i="12"/>
  <c r="B55376" i="12"/>
  <c r="A55376" i="12"/>
  <c r="F55375" i="12"/>
  <c r="E55375" i="12"/>
  <c r="C55375" i="12"/>
  <c r="B55375" i="12"/>
  <c r="A55375" i="12"/>
  <c r="F55374" i="12"/>
  <c r="E55374" i="12"/>
  <c r="C55374" i="12"/>
  <c r="B55374" i="12"/>
  <c r="A55374" i="12"/>
  <c r="F55373" i="12"/>
  <c r="E55373" i="12"/>
  <c r="C55373" i="12"/>
  <c r="B55373" i="12"/>
  <c r="A55373" i="12"/>
  <c r="F55372" i="12"/>
  <c r="E55372" i="12"/>
  <c r="C55372" i="12"/>
  <c r="B55372" i="12"/>
  <c r="A55372" i="12"/>
  <c r="F55371" i="12"/>
  <c r="E55371" i="12"/>
  <c r="C55371" i="12"/>
  <c r="B55371" i="12"/>
  <c r="A55371" i="12"/>
  <c r="F55370" i="12"/>
  <c r="E55370" i="12"/>
  <c r="C55370" i="12"/>
  <c r="B55370" i="12"/>
  <c r="A55370" i="12"/>
  <c r="F55369" i="12"/>
  <c r="E55369" i="12"/>
  <c r="C55369" i="12"/>
  <c r="B55369" i="12"/>
  <c r="A55369" i="12"/>
  <c r="F55368" i="12"/>
  <c r="E55368" i="12"/>
  <c r="C55368" i="12"/>
  <c r="B55368" i="12"/>
  <c r="A55368" i="12"/>
  <c r="F55367" i="12"/>
  <c r="E55367" i="12"/>
  <c r="C55367" i="12"/>
  <c r="B55367" i="12"/>
  <c r="A55367" i="12"/>
  <c r="F55366" i="12"/>
  <c r="E55366" i="12"/>
  <c r="C55366" i="12"/>
  <c r="B55366" i="12"/>
  <c r="A55366" i="12"/>
  <c r="F55365" i="12"/>
  <c r="E55365" i="12"/>
  <c r="C55365" i="12"/>
  <c r="B55365" i="12"/>
  <c r="A55365" i="12"/>
  <c r="F55364" i="12"/>
  <c r="E55364" i="12"/>
  <c r="C55364" i="12"/>
  <c r="B55364" i="12"/>
  <c r="A55364" i="12"/>
  <c r="F55363" i="12"/>
  <c r="E55363" i="12"/>
  <c r="C55363" i="12"/>
  <c r="B55363" i="12"/>
  <c r="A55363" i="12"/>
  <c r="F55362" i="12"/>
  <c r="E55362" i="12"/>
  <c r="C55362" i="12"/>
  <c r="B55362" i="12"/>
  <c r="A55362" i="12"/>
  <c r="G55361" i="12"/>
  <c r="F55361" i="12"/>
  <c r="E55361" i="12"/>
  <c r="D55361" i="12"/>
  <c r="C55361" i="12"/>
  <c r="B55361" i="12"/>
  <c r="A55361" i="12"/>
  <c r="G55360" i="12"/>
  <c r="F55360" i="12"/>
  <c r="E55360" i="12"/>
  <c r="D55360" i="12"/>
  <c r="C55360" i="12"/>
  <c r="B55360" i="12"/>
  <c r="A55360" i="12"/>
  <c r="G55359" i="12"/>
  <c r="F55359" i="12"/>
  <c r="E55359" i="12"/>
  <c r="D55359" i="12"/>
  <c r="C55359" i="12"/>
  <c r="B55359" i="12"/>
  <c r="A55359" i="12"/>
  <c r="G55358" i="12"/>
  <c r="F55358" i="12"/>
  <c r="E55358" i="12"/>
  <c r="D55358" i="12"/>
  <c r="C55358" i="12"/>
  <c r="B55358" i="12"/>
  <c r="A55358" i="12"/>
  <c r="G55357" i="12"/>
  <c r="F55357" i="12"/>
  <c r="E55357" i="12"/>
  <c r="D55357" i="12"/>
  <c r="C55357" i="12"/>
  <c r="B55357" i="12"/>
  <c r="A55357" i="12"/>
  <c r="G55356" i="12"/>
  <c r="F55356" i="12"/>
  <c r="E55356" i="12"/>
  <c r="D55356" i="12"/>
  <c r="C55356" i="12"/>
  <c r="B55356" i="12"/>
  <c r="A55356" i="12"/>
  <c r="G55355" i="12"/>
  <c r="F55355" i="12"/>
  <c r="E55355" i="12"/>
  <c r="D55355" i="12"/>
  <c r="C55355" i="12"/>
  <c r="B55355" i="12"/>
  <c r="A55355" i="12"/>
  <c r="G55354" i="12"/>
  <c r="F55354" i="12"/>
  <c r="E55354" i="12"/>
  <c r="D55354" i="12"/>
  <c r="C55354" i="12"/>
  <c r="B55354" i="12"/>
  <c r="A55354" i="12"/>
  <c r="G55353" i="12"/>
  <c r="F55353" i="12"/>
  <c r="E55353" i="12"/>
  <c r="D55353" i="12"/>
  <c r="C55353" i="12"/>
  <c r="B55353" i="12"/>
  <c r="A55353" i="12"/>
  <c r="G55352" i="12"/>
  <c r="F55352" i="12"/>
  <c r="E55352" i="12"/>
  <c r="D55352" i="12"/>
  <c r="C55352" i="12"/>
  <c r="B55352" i="12"/>
  <c r="A55352" i="12"/>
  <c r="G55351" i="12"/>
  <c r="F55351" i="12"/>
  <c r="E55351" i="12"/>
  <c r="D55351" i="12"/>
  <c r="C55351" i="12"/>
  <c r="B55351" i="12"/>
  <c r="A55351" i="12"/>
  <c r="G55350" i="12"/>
  <c r="F55350" i="12"/>
  <c r="E55350" i="12"/>
  <c r="D55350" i="12"/>
  <c r="C55350" i="12"/>
  <c r="B55350" i="12"/>
  <c r="A55350" i="12"/>
  <c r="G55349" i="12"/>
  <c r="F55349" i="12"/>
  <c r="E55349" i="12"/>
  <c r="D55349" i="12"/>
  <c r="C55349" i="12"/>
  <c r="B55349" i="12"/>
  <c r="A55349" i="12"/>
  <c r="G55348" i="12"/>
  <c r="F55348" i="12"/>
  <c r="E55348" i="12"/>
  <c r="D55348" i="12"/>
  <c r="C55348" i="12"/>
  <c r="B55348" i="12"/>
  <c r="A55348" i="12"/>
  <c r="G55347" i="12"/>
  <c r="F55347" i="12"/>
  <c r="E55347" i="12"/>
  <c r="D55347" i="12"/>
  <c r="C55347" i="12"/>
  <c r="B55347" i="12"/>
  <c r="A55347" i="12"/>
  <c r="F55346" i="12"/>
  <c r="E55346" i="12"/>
  <c r="C55346" i="12"/>
  <c r="B55346" i="12"/>
  <c r="A55346" i="12"/>
  <c r="F55345" i="12"/>
  <c r="E55345" i="12"/>
  <c r="C55345" i="12"/>
  <c r="B55345" i="12"/>
  <c r="A55345" i="12"/>
  <c r="F55344" i="12"/>
  <c r="E55344" i="12"/>
  <c r="C55344" i="12"/>
  <c r="B55344" i="12"/>
  <c r="A55344" i="12"/>
  <c r="F55343" i="12"/>
  <c r="E55343" i="12"/>
  <c r="C55343" i="12"/>
  <c r="B55343" i="12"/>
  <c r="A55343" i="12"/>
  <c r="F55342" i="12"/>
  <c r="E55342" i="12"/>
  <c r="C55342" i="12"/>
  <c r="B55342" i="12"/>
  <c r="A55342" i="12"/>
  <c r="F55341" i="12"/>
  <c r="E55341" i="12"/>
  <c r="C55341" i="12"/>
  <c r="B55341" i="12"/>
  <c r="A55341" i="12"/>
  <c r="F55340" i="12"/>
  <c r="E55340" i="12"/>
  <c r="C55340" i="12"/>
  <c r="B55340" i="12"/>
  <c r="A55340" i="12"/>
  <c r="F55339" i="12"/>
  <c r="E55339" i="12"/>
  <c r="C55339" i="12"/>
  <c r="B55339" i="12"/>
  <c r="A55339" i="12"/>
  <c r="F55338" i="12"/>
  <c r="E55338" i="12"/>
  <c r="C55338" i="12"/>
  <c r="B55338" i="12"/>
  <c r="A55338" i="12"/>
  <c r="F55337" i="12"/>
  <c r="E55337" i="12"/>
  <c r="C55337" i="12"/>
  <c r="B55337" i="12"/>
  <c r="A55337" i="12"/>
  <c r="F55336" i="12"/>
  <c r="E55336" i="12"/>
  <c r="C55336" i="12"/>
  <c r="B55336" i="12"/>
  <c r="A55336" i="12"/>
  <c r="F55335" i="12"/>
  <c r="E55335" i="12"/>
  <c r="C55335" i="12"/>
  <c r="B55335" i="12"/>
  <c r="A55335" i="12"/>
  <c r="F55334" i="12"/>
  <c r="E55334" i="12"/>
  <c r="C55334" i="12"/>
  <c r="B55334" i="12"/>
  <c r="A55334" i="12"/>
  <c r="F55333" i="12"/>
  <c r="E55333" i="12"/>
  <c r="C55333" i="12"/>
  <c r="B55333" i="12"/>
  <c r="A55333" i="12"/>
  <c r="F55332" i="12"/>
  <c r="E55332" i="12"/>
  <c r="C55332" i="12"/>
  <c r="B55332" i="12"/>
  <c r="A55332" i="12"/>
  <c r="F55331" i="12"/>
  <c r="E55331" i="12"/>
  <c r="C55331" i="12"/>
  <c r="B55331" i="12"/>
  <c r="A55331" i="12"/>
  <c r="F55330" i="12"/>
  <c r="E55330" i="12"/>
  <c r="B55330" i="12"/>
  <c r="A55330" i="12"/>
  <c r="F55329" i="12"/>
  <c r="E55329" i="12"/>
  <c r="B55329" i="12"/>
  <c r="A55329" i="12"/>
  <c r="F55328" i="12"/>
  <c r="E55328" i="12"/>
  <c r="B55328" i="12"/>
  <c r="A55328" i="12"/>
  <c r="F55327" i="12"/>
  <c r="E55327" i="12"/>
  <c r="B55327" i="12"/>
  <c r="A55327" i="12"/>
  <c r="F55326" i="12"/>
  <c r="E55326" i="12"/>
  <c r="B55326" i="12"/>
  <c r="A55326" i="12"/>
  <c r="F55325" i="12"/>
  <c r="E55325" i="12"/>
  <c r="B55325" i="12"/>
  <c r="A55325" i="12"/>
  <c r="F55324" i="12"/>
  <c r="E55324" i="12"/>
  <c r="B55324" i="12"/>
  <c r="A55324" i="12"/>
  <c r="F55323" i="12"/>
  <c r="E55323" i="12"/>
  <c r="B55323" i="12"/>
  <c r="A55323" i="12"/>
  <c r="F55322" i="12"/>
  <c r="E55322" i="12"/>
  <c r="B55322" i="12"/>
  <c r="A55322" i="12"/>
  <c r="F55321" i="12"/>
  <c r="E55321" i="12"/>
  <c r="B55321" i="12"/>
  <c r="A55321" i="12"/>
  <c r="F55320" i="12"/>
  <c r="E55320" i="12"/>
  <c r="B55320" i="12"/>
  <c r="A55320" i="12"/>
  <c r="F55319" i="12"/>
  <c r="E55319" i="12"/>
  <c r="B55319" i="12"/>
  <c r="A55319" i="12"/>
  <c r="F55318" i="12"/>
  <c r="E55318" i="12"/>
  <c r="B55318" i="12"/>
  <c r="A55318" i="12"/>
  <c r="F55317" i="12"/>
  <c r="E55317" i="12"/>
  <c r="B55317" i="12"/>
  <c r="A55317" i="12"/>
  <c r="F55316" i="12"/>
  <c r="E55316" i="12"/>
  <c r="B55316" i="12"/>
  <c r="A55316" i="12"/>
  <c r="F55315" i="12"/>
  <c r="E55315" i="12"/>
  <c r="B55315" i="12"/>
  <c r="A55315" i="12"/>
  <c r="F55314" i="12"/>
  <c r="E55314" i="12"/>
  <c r="B55314" i="12"/>
  <c r="A55314" i="12"/>
  <c r="F55313" i="12"/>
  <c r="E55313" i="12"/>
  <c r="B55313" i="12"/>
  <c r="A55313" i="12"/>
  <c r="F55312" i="12"/>
  <c r="E55312" i="12"/>
  <c r="B55312" i="12"/>
  <c r="A55312" i="12"/>
  <c r="F55311" i="12"/>
  <c r="E55311" i="12"/>
  <c r="B55311" i="12"/>
  <c r="A55311" i="12"/>
  <c r="F55310" i="12"/>
  <c r="E55310" i="12"/>
  <c r="B55310" i="12"/>
  <c r="A55310" i="12"/>
  <c r="F55309" i="12"/>
  <c r="E55309" i="12"/>
  <c r="B55309" i="12"/>
  <c r="A55309" i="12"/>
  <c r="F55308" i="12"/>
  <c r="E55308" i="12"/>
  <c r="B55308" i="12"/>
  <c r="A55308" i="12"/>
  <c r="F55307" i="12"/>
  <c r="E55307" i="12"/>
  <c r="B55307" i="12"/>
  <c r="A55307" i="12"/>
  <c r="F55306" i="12"/>
  <c r="E55306" i="12"/>
  <c r="B55306" i="12"/>
  <c r="A55306" i="12"/>
  <c r="F55305" i="12"/>
  <c r="E55305" i="12"/>
  <c r="B55305" i="12"/>
  <c r="A55305" i="12"/>
  <c r="F55304" i="12"/>
  <c r="E55304" i="12"/>
  <c r="B55304" i="12"/>
  <c r="A55304" i="12"/>
  <c r="F55303" i="12"/>
  <c r="E55303" i="12"/>
  <c r="B55303" i="12"/>
  <c r="A55303" i="12"/>
  <c r="F55302" i="12"/>
  <c r="E55302" i="12"/>
  <c r="B55302" i="12"/>
  <c r="A55302" i="12"/>
  <c r="F55301" i="12"/>
  <c r="E55301" i="12"/>
  <c r="B55301" i="12"/>
  <c r="A55301" i="12"/>
  <c r="F55300" i="12"/>
  <c r="E55300" i="12"/>
  <c r="B55300" i="12"/>
  <c r="A55300" i="12"/>
  <c r="F55299" i="12"/>
  <c r="E55299" i="12"/>
  <c r="B55299" i="12"/>
  <c r="A55299" i="12"/>
  <c r="F55298" i="12"/>
  <c r="E55298" i="12"/>
  <c r="B55298" i="12"/>
  <c r="A55298" i="12"/>
  <c r="F55297" i="12"/>
  <c r="E55297" i="12"/>
  <c r="B55297" i="12"/>
  <c r="A55297" i="12"/>
  <c r="F55296" i="12"/>
  <c r="E55296" i="12"/>
  <c r="B55296" i="12"/>
  <c r="A55296" i="12"/>
  <c r="F55295" i="12"/>
  <c r="E55295" i="12"/>
  <c r="B55295" i="12"/>
  <c r="A55295" i="12"/>
  <c r="F55294" i="12"/>
  <c r="E55294" i="12"/>
  <c r="B55294" i="12"/>
  <c r="A55294" i="12"/>
  <c r="F55293" i="12"/>
  <c r="E55293" i="12"/>
  <c r="B55293" i="12"/>
  <c r="A55293" i="12"/>
  <c r="F55292" i="12"/>
  <c r="E55292" i="12"/>
  <c r="B55292" i="12"/>
  <c r="A55292" i="12"/>
  <c r="F55291" i="12"/>
  <c r="E55291" i="12"/>
  <c r="B55291" i="12"/>
  <c r="A55291" i="12"/>
  <c r="F55290" i="12"/>
  <c r="E55290" i="12"/>
  <c r="B55290" i="12"/>
  <c r="A55290" i="12"/>
  <c r="F55289" i="12"/>
  <c r="E55289" i="12"/>
  <c r="B55289" i="12"/>
  <c r="A55289" i="12"/>
  <c r="F55288" i="12"/>
  <c r="E55288" i="12"/>
  <c r="B55288" i="12"/>
  <c r="A55288" i="12"/>
  <c r="F55287" i="12"/>
  <c r="E55287" i="12"/>
  <c r="B55287" i="12"/>
  <c r="A55287" i="12"/>
  <c r="F55286" i="12"/>
  <c r="E55286" i="12"/>
  <c r="B55286" i="12"/>
  <c r="A55286" i="12"/>
  <c r="F55285" i="12"/>
  <c r="E55285" i="12"/>
  <c r="B55285" i="12"/>
  <c r="A55285" i="12"/>
  <c r="F55284" i="12"/>
  <c r="E55284" i="12"/>
  <c r="B55284" i="12"/>
  <c r="A55284" i="12"/>
  <c r="F55283" i="12"/>
  <c r="E55283" i="12"/>
  <c r="B55283" i="12"/>
  <c r="A55283" i="12"/>
  <c r="F55282" i="12"/>
  <c r="E55282" i="12"/>
  <c r="B55282" i="12"/>
  <c r="A55282" i="12"/>
  <c r="F55281" i="12"/>
  <c r="E55281" i="12"/>
  <c r="B55281" i="12"/>
  <c r="A55281" i="12"/>
  <c r="F55280" i="12"/>
  <c r="E55280" i="12"/>
  <c r="B55280" i="12"/>
  <c r="A55280" i="12"/>
  <c r="F55279" i="12"/>
  <c r="E55279" i="12"/>
  <c r="B55279" i="12"/>
  <c r="A55279" i="12"/>
  <c r="F55278" i="12"/>
  <c r="E55278" i="12"/>
  <c r="B55278" i="12"/>
  <c r="A55278" i="12"/>
  <c r="F55277" i="12"/>
  <c r="E55277" i="12"/>
  <c r="B55277" i="12"/>
  <c r="A55277" i="12"/>
  <c r="F55276" i="12"/>
  <c r="E55276" i="12"/>
  <c r="B55276" i="12"/>
  <c r="A55276" i="12"/>
  <c r="F55275" i="12"/>
  <c r="E55275" i="12"/>
  <c r="B55275" i="12"/>
  <c r="A55275" i="12"/>
  <c r="F55274" i="12"/>
  <c r="E55274" i="12"/>
  <c r="B55274" i="12"/>
  <c r="A55274" i="12"/>
  <c r="F55273" i="12"/>
  <c r="E55273" i="12"/>
  <c r="B55273" i="12"/>
  <c r="A55273" i="12"/>
  <c r="F55272" i="12"/>
  <c r="E55272" i="12"/>
  <c r="B55272" i="12"/>
  <c r="A55272" i="12"/>
  <c r="F55271" i="12"/>
  <c r="E55271" i="12"/>
  <c r="B55271" i="12"/>
  <c r="A55271" i="12"/>
  <c r="F55270" i="12"/>
  <c r="E55270" i="12"/>
  <c r="B55270" i="12"/>
  <c r="A55270" i="12"/>
  <c r="F55269" i="12"/>
  <c r="E55269" i="12"/>
  <c r="B55269" i="12"/>
  <c r="A55269" i="12"/>
  <c r="F55268" i="12"/>
  <c r="E55268" i="12"/>
  <c r="B55268" i="12"/>
  <c r="A55268" i="12"/>
  <c r="F55267" i="12"/>
  <c r="E55267" i="12"/>
  <c r="B55267" i="12"/>
  <c r="A55267" i="12"/>
  <c r="F55266" i="12"/>
  <c r="E55266" i="12"/>
  <c r="B55266" i="12"/>
  <c r="A55266" i="12"/>
  <c r="F55265" i="12"/>
  <c r="E55265" i="12"/>
  <c r="B55265" i="12"/>
  <c r="A55265" i="12"/>
  <c r="F55264" i="12"/>
  <c r="E55264" i="12"/>
  <c r="B55264" i="12"/>
  <c r="A55264" i="12"/>
  <c r="F55263" i="12"/>
  <c r="E55263" i="12"/>
  <c r="B55263" i="12"/>
  <c r="A55263" i="12"/>
  <c r="F55262" i="12"/>
  <c r="E55262" i="12"/>
  <c r="B55262" i="12"/>
  <c r="A55262" i="12"/>
  <c r="F55261" i="12"/>
  <c r="E55261" i="12"/>
  <c r="B55261" i="12"/>
  <c r="A55261" i="12"/>
  <c r="F55260" i="12"/>
  <c r="E55260" i="12"/>
  <c r="B55260" i="12"/>
  <c r="A55260" i="12"/>
  <c r="F55259" i="12"/>
  <c r="E55259" i="12"/>
  <c r="B55259" i="12"/>
  <c r="A55259" i="12"/>
  <c r="F55258" i="12"/>
  <c r="E55258" i="12"/>
  <c r="B55258" i="12"/>
  <c r="A55258" i="12"/>
  <c r="F55257" i="12"/>
  <c r="E55257" i="12"/>
  <c r="B55257" i="12"/>
  <c r="A55257" i="12"/>
  <c r="F55256" i="12"/>
  <c r="E55256" i="12"/>
  <c r="B55256" i="12"/>
  <c r="A55256" i="12"/>
  <c r="F55255" i="12"/>
  <c r="E55255" i="12"/>
  <c r="B55255" i="12"/>
  <c r="A55255" i="12"/>
  <c r="F55254" i="12"/>
  <c r="E55254" i="12"/>
  <c r="B55254" i="12"/>
  <c r="A55254" i="12"/>
  <c r="F55253" i="12"/>
  <c r="E55253" i="12"/>
  <c r="B55253" i="12"/>
  <c r="A55253" i="12"/>
  <c r="F55252" i="12"/>
  <c r="E55252" i="12"/>
  <c r="B55252" i="12"/>
  <c r="A55252" i="12"/>
  <c r="F55251" i="12"/>
  <c r="E55251" i="12"/>
  <c r="B55251" i="12"/>
  <c r="A55251" i="12"/>
  <c r="F55250" i="12"/>
  <c r="E55250" i="12"/>
  <c r="B55250" i="12"/>
  <c r="A55250" i="12"/>
  <c r="F55249" i="12"/>
  <c r="E55249" i="12"/>
  <c r="B55249" i="12"/>
  <c r="A55249" i="12"/>
  <c r="F55248" i="12"/>
  <c r="E55248" i="12"/>
  <c r="B55248" i="12"/>
  <c r="A55248" i="12"/>
  <c r="F55247" i="12"/>
  <c r="E55247" i="12"/>
  <c r="B55247" i="12"/>
  <c r="A55247" i="12"/>
  <c r="F55246" i="12"/>
  <c r="E55246" i="12"/>
  <c r="B55246" i="12"/>
  <c r="A55246" i="12"/>
  <c r="F55245" i="12"/>
  <c r="E55245" i="12"/>
  <c r="B55245" i="12"/>
  <c r="A55245" i="12"/>
  <c r="F55244" i="12"/>
  <c r="E55244" i="12"/>
  <c r="B55244" i="12"/>
  <c r="A55244" i="12"/>
  <c r="F55243" i="12"/>
  <c r="E55243" i="12"/>
  <c r="B55243" i="12"/>
  <c r="A55243" i="12"/>
  <c r="F55242" i="12"/>
  <c r="E55242" i="12"/>
  <c r="B55242" i="12"/>
  <c r="A55242" i="12"/>
  <c r="F55241" i="12"/>
  <c r="E55241" i="12"/>
  <c r="B55241" i="12"/>
  <c r="A55241" i="12"/>
  <c r="F55240" i="12"/>
  <c r="E55240" i="12"/>
  <c r="B55240" i="12"/>
  <c r="A55240" i="12"/>
  <c r="F55239" i="12"/>
  <c r="E55239" i="12"/>
  <c r="B55239" i="12"/>
  <c r="A55239" i="12"/>
  <c r="F55238" i="12"/>
  <c r="E55238" i="12"/>
  <c r="B55238" i="12"/>
  <c r="A55238" i="12"/>
  <c r="F55237" i="12"/>
  <c r="E55237" i="12"/>
  <c r="B55237" i="12"/>
  <c r="A55237" i="12"/>
  <c r="F55236" i="12"/>
  <c r="E55236" i="12"/>
  <c r="B55236" i="12"/>
  <c r="A55236" i="12"/>
  <c r="F55235" i="12"/>
  <c r="E55235" i="12"/>
  <c r="B55235" i="12"/>
  <c r="A55235" i="12"/>
  <c r="F55234" i="12"/>
  <c r="E55234" i="12"/>
  <c r="B55234" i="12"/>
  <c r="A55234" i="12"/>
  <c r="F55233" i="12"/>
  <c r="E55233" i="12"/>
  <c r="B55233" i="12"/>
  <c r="A55233" i="12"/>
  <c r="F55232" i="12"/>
  <c r="E55232" i="12"/>
  <c r="B55232" i="12"/>
  <c r="A55232" i="12"/>
  <c r="F55231" i="12"/>
  <c r="E55231" i="12"/>
  <c r="B55231" i="12"/>
  <c r="A55231" i="12"/>
  <c r="F55230" i="12"/>
  <c r="E55230" i="12"/>
  <c r="B55230" i="12"/>
  <c r="A55230" i="12"/>
  <c r="F55199" i="12"/>
  <c r="D55199" i="12"/>
  <c r="A55199" i="12"/>
  <c r="F55198" i="12"/>
  <c r="D55198" i="12"/>
  <c r="A55198" i="12"/>
  <c r="F55197" i="12"/>
  <c r="E55197" i="12"/>
  <c r="D55197" i="12"/>
  <c r="A55197" i="12"/>
  <c r="F55196" i="12"/>
  <c r="E55196" i="12"/>
  <c r="D55196" i="12"/>
  <c r="A55196" i="12"/>
  <c r="F55195" i="12"/>
  <c r="E55195" i="12"/>
  <c r="D55195" i="12"/>
  <c r="F55194" i="12"/>
  <c r="E55194" i="12"/>
  <c r="D55194" i="12"/>
  <c r="A55194" i="12"/>
  <c r="G55180" i="12"/>
  <c r="F55180" i="12"/>
  <c r="E55180" i="12"/>
  <c r="A55180" i="12"/>
  <c r="G55179" i="12"/>
  <c r="F55179" i="12"/>
  <c r="E55179" i="12"/>
  <c r="A55179" i="12"/>
  <c r="G55178" i="12"/>
  <c r="F55178" i="12"/>
  <c r="E55178" i="12"/>
  <c r="A55178" i="12"/>
  <c r="G55177" i="12"/>
  <c r="F55177" i="12"/>
  <c r="E55177" i="12"/>
  <c r="A55177" i="12"/>
  <c r="G55175" i="12"/>
  <c r="F55175" i="12"/>
  <c r="E55175" i="12"/>
  <c r="A55175" i="12"/>
  <c r="G55174" i="12"/>
  <c r="F55174" i="12"/>
  <c r="E55174" i="12"/>
  <c r="A55174" i="12"/>
  <c r="G55173" i="12"/>
  <c r="F55173" i="12"/>
  <c r="E55173" i="12"/>
  <c r="A55173" i="12"/>
  <c r="G55172" i="12"/>
  <c r="F55172" i="12"/>
  <c r="E55172" i="12"/>
  <c r="A55172" i="12"/>
  <c r="G55171" i="12"/>
  <c r="F55171" i="12"/>
  <c r="E55171" i="12"/>
  <c r="A55171" i="12"/>
  <c r="G55170" i="12"/>
  <c r="F55170" i="12"/>
  <c r="E55170" i="12"/>
  <c r="A55170" i="12"/>
  <c r="G55169" i="12"/>
  <c r="F55169" i="12"/>
  <c r="E55169" i="12"/>
  <c r="A55169" i="12"/>
  <c r="G55168" i="12"/>
  <c r="F55168" i="12"/>
  <c r="E55168" i="12"/>
  <c r="A55168" i="12"/>
  <c r="G55167" i="12"/>
  <c r="F55167" i="12"/>
  <c r="E55167" i="12"/>
  <c r="A55167" i="12"/>
  <c r="G55166" i="12"/>
  <c r="F55166" i="12"/>
  <c r="E55166" i="12"/>
  <c r="A55166" i="12"/>
  <c r="G55165" i="12"/>
  <c r="F55165" i="12"/>
  <c r="E55165" i="12"/>
  <c r="A55165" i="12"/>
  <c r="G55164" i="12"/>
  <c r="F55164" i="12"/>
  <c r="E55164" i="12"/>
  <c r="A55164" i="12"/>
  <c r="G54295" i="12"/>
  <c r="F54295" i="12"/>
  <c r="E54295" i="12"/>
  <c r="D54295" i="12"/>
  <c r="C54295" i="12"/>
  <c r="B54295" i="12"/>
  <c r="A54295" i="12"/>
  <c r="G54294" i="12"/>
  <c r="F54294" i="12"/>
  <c r="E54294" i="12"/>
  <c r="D54294" i="12"/>
  <c r="C54294" i="12"/>
  <c r="B54294" i="12"/>
  <c r="A54294" i="12"/>
  <c r="G54293" i="12"/>
  <c r="F54293" i="12"/>
  <c r="E54293" i="12"/>
  <c r="D54293" i="12"/>
  <c r="C54293" i="12"/>
  <c r="B54293" i="12"/>
  <c r="A54293" i="12"/>
  <c r="G54292" i="12"/>
  <c r="F54292" i="12"/>
  <c r="E54292" i="12"/>
  <c r="D54292" i="12"/>
  <c r="C54292" i="12"/>
  <c r="B54292" i="12"/>
  <c r="A54292" i="12"/>
  <c r="G54291" i="12"/>
  <c r="F54291" i="12"/>
  <c r="E54291" i="12"/>
  <c r="D54291" i="12"/>
  <c r="C54291" i="12"/>
  <c r="B54291" i="12"/>
  <c r="A54291" i="12"/>
  <c r="G54290" i="12"/>
  <c r="F54290" i="12"/>
  <c r="E54290" i="12"/>
  <c r="D54290" i="12"/>
  <c r="C54290" i="12"/>
  <c r="B54290" i="12"/>
  <c r="A54290" i="12"/>
  <c r="G54289" i="12"/>
  <c r="F54289" i="12"/>
  <c r="E54289" i="12"/>
  <c r="D54289" i="12"/>
  <c r="C54289" i="12"/>
  <c r="B54289" i="12"/>
  <c r="A54289" i="12"/>
  <c r="G54288" i="12"/>
  <c r="F54288" i="12"/>
  <c r="E54288" i="12"/>
  <c r="D54288" i="12"/>
  <c r="C54288" i="12"/>
  <c r="B54288" i="12"/>
  <c r="A54288" i="12"/>
  <c r="G54287" i="12"/>
  <c r="F54287" i="12"/>
  <c r="E54287" i="12"/>
  <c r="D54287" i="12"/>
  <c r="C54287" i="12"/>
  <c r="B54287" i="12"/>
  <c r="A54287" i="12"/>
  <c r="G54286" i="12"/>
  <c r="F54286" i="12"/>
  <c r="E54286" i="12"/>
  <c r="D54286" i="12"/>
  <c r="C54286" i="12"/>
  <c r="B54286" i="12"/>
  <c r="A54286" i="12"/>
  <c r="G54285" i="12"/>
  <c r="F54285" i="12"/>
  <c r="E54285" i="12"/>
  <c r="D54285" i="12"/>
  <c r="C54285" i="12"/>
  <c r="B54285" i="12"/>
  <c r="A54285" i="12"/>
  <c r="G54284" i="12"/>
  <c r="F54284" i="12"/>
  <c r="E54284" i="12"/>
  <c r="D54284" i="12"/>
  <c r="C54284" i="12"/>
  <c r="B54284" i="12"/>
  <c r="A54284" i="12"/>
  <c r="G54283" i="12"/>
  <c r="F54283" i="12"/>
  <c r="E54283" i="12"/>
  <c r="D54283" i="12"/>
  <c r="C54283" i="12"/>
  <c r="B54283" i="12"/>
  <c r="A54283" i="12"/>
  <c r="G54282" i="12"/>
  <c r="F54282" i="12"/>
  <c r="E54282" i="12"/>
  <c r="D54282" i="12"/>
  <c r="C54282" i="12"/>
  <c r="B54282" i="12"/>
  <c r="A54282" i="12"/>
  <c r="F54281" i="12"/>
  <c r="E54281" i="12"/>
  <c r="C54281" i="12"/>
  <c r="B54281" i="12"/>
  <c r="A54281" i="12"/>
  <c r="F54280" i="12"/>
  <c r="E54280" i="12"/>
  <c r="C54280" i="12"/>
  <c r="B54280" i="12"/>
  <c r="A54280" i="12"/>
  <c r="F54279" i="12"/>
  <c r="E54279" i="12"/>
  <c r="C54279" i="12"/>
  <c r="B54279" i="12"/>
  <c r="A54279" i="12"/>
  <c r="F54278" i="12"/>
  <c r="E54278" i="12"/>
  <c r="C54278" i="12"/>
  <c r="B54278" i="12"/>
  <c r="A54278" i="12"/>
  <c r="F54277" i="12"/>
  <c r="E54277" i="12"/>
  <c r="C54277" i="12"/>
  <c r="B54277" i="12"/>
  <c r="A54277" i="12"/>
  <c r="F54276" i="12"/>
  <c r="E54276" i="12"/>
  <c r="C54276" i="12"/>
  <c r="B54276" i="12"/>
  <c r="A54276" i="12"/>
  <c r="F54275" i="12"/>
  <c r="E54275" i="12"/>
  <c r="C54275" i="12"/>
  <c r="B54275" i="12"/>
  <c r="A54275" i="12"/>
  <c r="F54274" i="12"/>
  <c r="E54274" i="12"/>
  <c r="C54274" i="12"/>
  <c r="B54274" i="12"/>
  <c r="A54274" i="12"/>
  <c r="F54273" i="12"/>
  <c r="E54273" i="12"/>
  <c r="C54273" i="12"/>
  <c r="B54273" i="12"/>
  <c r="A54273" i="12"/>
  <c r="F54272" i="12"/>
  <c r="E54272" i="12"/>
  <c r="C54272" i="12"/>
  <c r="B54272" i="12"/>
  <c r="A54272" i="12"/>
  <c r="F54271" i="12"/>
  <c r="E54271" i="12"/>
  <c r="C54271" i="12"/>
  <c r="B54271" i="12"/>
  <c r="A54271" i="12"/>
  <c r="F54270" i="12"/>
  <c r="E54270" i="12"/>
  <c r="C54270" i="12"/>
  <c r="B54270" i="12"/>
  <c r="A54270" i="12"/>
  <c r="F54269" i="12"/>
  <c r="E54269" i="12"/>
  <c r="C54269" i="12"/>
  <c r="B54269" i="12"/>
  <c r="A54269" i="12"/>
  <c r="F54268" i="12"/>
  <c r="E54268" i="12"/>
  <c r="C54268" i="12"/>
  <c r="B54268" i="12"/>
  <c r="A54268" i="12"/>
  <c r="F54267" i="12"/>
  <c r="E54267" i="12"/>
  <c r="C54267" i="12"/>
  <c r="B54267" i="12"/>
  <c r="A54267" i="12"/>
  <c r="F54266" i="12"/>
  <c r="E54266" i="12"/>
  <c r="C54266" i="12"/>
  <c r="B54266" i="12"/>
  <c r="A54266" i="12"/>
  <c r="F54265" i="12"/>
  <c r="E54265" i="12"/>
  <c r="C54265" i="12"/>
  <c r="B54265" i="12"/>
  <c r="A54265" i="12"/>
  <c r="G54264" i="12"/>
  <c r="F54264" i="12"/>
  <c r="E54264" i="12"/>
  <c r="D54264" i="12"/>
  <c r="C54264" i="12"/>
  <c r="B54264" i="12"/>
  <c r="A54264" i="12"/>
  <c r="G54263" i="12"/>
  <c r="F54263" i="12"/>
  <c r="E54263" i="12"/>
  <c r="D54263" i="12"/>
  <c r="C54263" i="12"/>
  <c r="B54263" i="12"/>
  <c r="A54263" i="12"/>
  <c r="G54262" i="12"/>
  <c r="F54262" i="12"/>
  <c r="E54262" i="12"/>
  <c r="D54262" i="12"/>
  <c r="C54262" i="12"/>
  <c r="B54262" i="12"/>
  <c r="A54262" i="12"/>
  <c r="G54261" i="12"/>
  <c r="F54261" i="12"/>
  <c r="E54261" i="12"/>
  <c r="D54261" i="12"/>
  <c r="C54261" i="12"/>
  <c r="B54261" i="12"/>
  <c r="A54261" i="12"/>
  <c r="G54260" i="12"/>
  <c r="F54260" i="12"/>
  <c r="E54260" i="12"/>
  <c r="D54260" i="12"/>
  <c r="C54260" i="12"/>
  <c r="B54260" i="12"/>
  <c r="A54260" i="12"/>
  <c r="G54259" i="12"/>
  <c r="F54259" i="12"/>
  <c r="E54259" i="12"/>
  <c r="D54259" i="12"/>
  <c r="C54259" i="12"/>
  <c r="B54259" i="12"/>
  <c r="A54259" i="12"/>
  <c r="G54258" i="12"/>
  <c r="F54258" i="12"/>
  <c r="E54258" i="12"/>
  <c r="D54258" i="12"/>
  <c r="C54258" i="12"/>
  <c r="B54258" i="12"/>
  <c r="A54258" i="12"/>
  <c r="G54257" i="12"/>
  <c r="F54257" i="12"/>
  <c r="E54257" i="12"/>
  <c r="D54257" i="12"/>
  <c r="C54257" i="12"/>
  <c r="B54257" i="12"/>
  <c r="A54257" i="12"/>
  <c r="G54256" i="12"/>
  <c r="F54256" i="12"/>
  <c r="E54256" i="12"/>
  <c r="D54256" i="12"/>
  <c r="C54256" i="12"/>
  <c r="B54256" i="12"/>
  <c r="A54256" i="12"/>
  <c r="G54255" i="12"/>
  <c r="F54255" i="12"/>
  <c r="E54255" i="12"/>
  <c r="D54255" i="12"/>
  <c r="C54255" i="12"/>
  <c r="B54255" i="12"/>
  <c r="A54255" i="12"/>
  <c r="G54254" i="12"/>
  <c r="F54254" i="12"/>
  <c r="E54254" i="12"/>
  <c r="D54254" i="12"/>
  <c r="C54254" i="12"/>
  <c r="B54254" i="12"/>
  <c r="A54254" i="12"/>
  <c r="G54253" i="12"/>
  <c r="F54253" i="12"/>
  <c r="E54253" i="12"/>
  <c r="D54253" i="12"/>
  <c r="C54253" i="12"/>
  <c r="B54253" i="12"/>
  <c r="A54253" i="12"/>
  <c r="G54252" i="12"/>
  <c r="F54252" i="12"/>
  <c r="E54252" i="12"/>
  <c r="D54252" i="12"/>
  <c r="C54252" i="12"/>
  <c r="B54252" i="12"/>
  <c r="A54252" i="12"/>
  <c r="G54251" i="12"/>
  <c r="F54251" i="12"/>
  <c r="E54251" i="12"/>
  <c r="D54251" i="12"/>
  <c r="C54251" i="12"/>
  <c r="B54251" i="12"/>
  <c r="A54251" i="12"/>
  <c r="G54250" i="12"/>
  <c r="F54250" i="12"/>
  <c r="E54250" i="12"/>
  <c r="D54250" i="12"/>
  <c r="C54250" i="12"/>
  <c r="B54250" i="12"/>
  <c r="A54250" i="12"/>
  <c r="F54249" i="12"/>
  <c r="E54249" i="12"/>
  <c r="C54249" i="12"/>
  <c r="B54249" i="12"/>
  <c r="A54249" i="12"/>
  <c r="F54248" i="12"/>
  <c r="E54248" i="12"/>
  <c r="C54248" i="12"/>
  <c r="B54248" i="12"/>
  <c r="A54248" i="12"/>
  <c r="F54247" i="12"/>
  <c r="E54247" i="12"/>
  <c r="C54247" i="12"/>
  <c r="B54247" i="12"/>
  <c r="A54247" i="12"/>
  <c r="F54246" i="12"/>
  <c r="E54246" i="12"/>
  <c r="C54246" i="12"/>
  <c r="B54246" i="12"/>
  <c r="A54246" i="12"/>
  <c r="F54245" i="12"/>
  <c r="E54245" i="12"/>
  <c r="C54245" i="12"/>
  <c r="B54245" i="12"/>
  <c r="A54245" i="12"/>
  <c r="F54244" i="12"/>
  <c r="E54244" i="12"/>
  <c r="C54244" i="12"/>
  <c r="B54244" i="12"/>
  <c r="A54244" i="12"/>
  <c r="F54243" i="12"/>
  <c r="E54243" i="12"/>
  <c r="C54243" i="12"/>
  <c r="B54243" i="12"/>
  <c r="A54243" i="12"/>
  <c r="F54242" i="12"/>
  <c r="E54242" i="12"/>
  <c r="C54242" i="12"/>
  <c r="B54242" i="12"/>
  <c r="A54242" i="12"/>
  <c r="F54241" i="12"/>
  <c r="E54241" i="12"/>
  <c r="C54241" i="12"/>
  <c r="B54241" i="12"/>
  <c r="A54241" i="12"/>
  <c r="F54240" i="12"/>
  <c r="E54240" i="12"/>
  <c r="C54240" i="12"/>
  <c r="B54240" i="12"/>
  <c r="A54240" i="12"/>
  <c r="F54239" i="12"/>
  <c r="E54239" i="12"/>
  <c r="C54239" i="12"/>
  <c r="B54239" i="12"/>
  <c r="A54239" i="12"/>
  <c r="F54238" i="12"/>
  <c r="E54238" i="12"/>
  <c r="C54238" i="12"/>
  <c r="B54238" i="12"/>
  <c r="A54238" i="12"/>
  <c r="F54237" i="12"/>
  <c r="E54237" i="12"/>
  <c r="C54237" i="12"/>
  <c r="B54237" i="12"/>
  <c r="A54237" i="12"/>
  <c r="F54236" i="12"/>
  <c r="E54236" i="12"/>
  <c r="C54236" i="12"/>
  <c r="B54236" i="12"/>
  <c r="A54236" i="12"/>
  <c r="F54235" i="12"/>
  <c r="E54235" i="12"/>
  <c r="C54235" i="12"/>
  <c r="B54235" i="12"/>
  <c r="A54235" i="12"/>
  <c r="F54234" i="12"/>
  <c r="E54234" i="12"/>
  <c r="C54234" i="12"/>
  <c r="B54234" i="12"/>
  <c r="A54234" i="12"/>
  <c r="F54233" i="12"/>
  <c r="E54233" i="12"/>
  <c r="B54233" i="12"/>
  <c r="A54233" i="12"/>
  <c r="F54232" i="12"/>
  <c r="E54232" i="12"/>
  <c r="B54232" i="12"/>
  <c r="A54232" i="12"/>
  <c r="F54231" i="12"/>
  <c r="E54231" i="12"/>
  <c r="B54231" i="12"/>
  <c r="A54231" i="12"/>
  <c r="F54230" i="12"/>
  <c r="E54230" i="12"/>
  <c r="B54230" i="12"/>
  <c r="A54230" i="12"/>
  <c r="F54229" i="12"/>
  <c r="E54229" i="12"/>
  <c r="B54229" i="12"/>
  <c r="A54229" i="12"/>
  <c r="F54228" i="12"/>
  <c r="E54228" i="12"/>
  <c r="B54228" i="12"/>
  <c r="A54228" i="12"/>
  <c r="F54227" i="12"/>
  <c r="E54227" i="12"/>
  <c r="B54227" i="12"/>
  <c r="A54227" i="12"/>
  <c r="F54226" i="12"/>
  <c r="E54226" i="12"/>
  <c r="B54226" i="12"/>
  <c r="A54226" i="12"/>
  <c r="F54225" i="12"/>
  <c r="E54225" i="12"/>
  <c r="B54225" i="12"/>
  <c r="A54225" i="12"/>
  <c r="F54224" i="12"/>
  <c r="E54224" i="12"/>
  <c r="B54224" i="12"/>
  <c r="A54224" i="12"/>
  <c r="F54223" i="12"/>
  <c r="E54223" i="12"/>
  <c r="B54223" i="12"/>
  <c r="A54223" i="12"/>
  <c r="F54222" i="12"/>
  <c r="E54222" i="12"/>
  <c r="B54222" i="12"/>
  <c r="A54222" i="12"/>
  <c r="F54221" i="12"/>
  <c r="E54221" i="12"/>
  <c r="B54221" i="12"/>
  <c r="A54221" i="12"/>
  <c r="F54220" i="12"/>
  <c r="E54220" i="12"/>
  <c r="B54220" i="12"/>
  <c r="A54220" i="12"/>
  <c r="F54219" i="12"/>
  <c r="E54219" i="12"/>
  <c r="B54219" i="12"/>
  <c r="A54219" i="12"/>
  <c r="F54218" i="12"/>
  <c r="E54218" i="12"/>
  <c r="B54218" i="12"/>
  <c r="A54218" i="12"/>
  <c r="F54217" i="12"/>
  <c r="E54217" i="12"/>
  <c r="B54217" i="12"/>
  <c r="A54217" i="12"/>
  <c r="F54216" i="12"/>
  <c r="E54216" i="12"/>
  <c r="B54216" i="12"/>
  <c r="A54216" i="12"/>
  <c r="F54215" i="12"/>
  <c r="E54215" i="12"/>
  <c r="B54215" i="12"/>
  <c r="A54215" i="12"/>
  <c r="F54214" i="12"/>
  <c r="E54214" i="12"/>
  <c r="B54214" i="12"/>
  <c r="A54214" i="12"/>
  <c r="F54213" i="12"/>
  <c r="E54213" i="12"/>
  <c r="B54213" i="12"/>
  <c r="A54213" i="12"/>
  <c r="F54212" i="12"/>
  <c r="E54212" i="12"/>
  <c r="B54212" i="12"/>
  <c r="A54212" i="12"/>
  <c r="F54211" i="12"/>
  <c r="E54211" i="12"/>
  <c r="B54211" i="12"/>
  <c r="A54211" i="12"/>
  <c r="F54210" i="12"/>
  <c r="E54210" i="12"/>
  <c r="B54210" i="12"/>
  <c r="A54210" i="12"/>
  <c r="F54209" i="12"/>
  <c r="E54209" i="12"/>
  <c r="B54209" i="12"/>
  <c r="A54209" i="12"/>
  <c r="F54208" i="12"/>
  <c r="E54208" i="12"/>
  <c r="B54208" i="12"/>
  <c r="A54208" i="12"/>
  <c r="F54207" i="12"/>
  <c r="E54207" i="12"/>
  <c r="B54207" i="12"/>
  <c r="A54207" i="12"/>
  <c r="F54206" i="12"/>
  <c r="E54206" i="12"/>
  <c r="B54206" i="12"/>
  <c r="A54206" i="12"/>
  <c r="F54205" i="12"/>
  <c r="E54205" i="12"/>
  <c r="B54205" i="12"/>
  <c r="A54205" i="12"/>
  <c r="F54204" i="12"/>
  <c r="E54204" i="12"/>
  <c r="B54204" i="12"/>
  <c r="A54204" i="12"/>
  <c r="F54203" i="12"/>
  <c r="E54203" i="12"/>
  <c r="B54203" i="12"/>
  <c r="A54203" i="12"/>
  <c r="F54202" i="12"/>
  <c r="E54202" i="12"/>
  <c r="B54202" i="12"/>
  <c r="A54202" i="12"/>
  <c r="F54201" i="12"/>
  <c r="E54201" i="12"/>
  <c r="B54201" i="12"/>
  <c r="A54201" i="12"/>
  <c r="F54200" i="12"/>
  <c r="E54200" i="12"/>
  <c r="B54200" i="12"/>
  <c r="A54200" i="12"/>
  <c r="F54199" i="12"/>
  <c r="E54199" i="12"/>
  <c r="B54199" i="12"/>
  <c r="A54199" i="12"/>
  <c r="F54198" i="12"/>
  <c r="E54198" i="12"/>
  <c r="B54198" i="12"/>
  <c r="A54198" i="12"/>
  <c r="F54197" i="12"/>
  <c r="E54197" i="12"/>
  <c r="B54197" i="12"/>
  <c r="A54197" i="12"/>
  <c r="F54196" i="12"/>
  <c r="E54196" i="12"/>
  <c r="B54196" i="12"/>
  <c r="A54196" i="12"/>
  <c r="F54195" i="12"/>
  <c r="E54195" i="12"/>
  <c r="B54195" i="12"/>
  <c r="A54195" i="12"/>
  <c r="F54194" i="12"/>
  <c r="E54194" i="12"/>
  <c r="B54194" i="12"/>
  <c r="A54194" i="12"/>
  <c r="F54193" i="12"/>
  <c r="E54193" i="12"/>
  <c r="B54193" i="12"/>
  <c r="A54193" i="12"/>
  <c r="F54192" i="12"/>
  <c r="E54192" i="12"/>
  <c r="B54192" i="12"/>
  <c r="A54192" i="12"/>
  <c r="F54191" i="12"/>
  <c r="E54191" i="12"/>
  <c r="B54191" i="12"/>
  <c r="A54191" i="12"/>
  <c r="F54190" i="12"/>
  <c r="E54190" i="12"/>
  <c r="B54190" i="12"/>
  <c r="A54190" i="12"/>
  <c r="F54189" i="12"/>
  <c r="E54189" i="12"/>
  <c r="B54189" i="12"/>
  <c r="A54189" i="12"/>
  <c r="F54188" i="12"/>
  <c r="E54188" i="12"/>
  <c r="B54188" i="12"/>
  <c r="A54188" i="12"/>
  <c r="F54187" i="12"/>
  <c r="E54187" i="12"/>
  <c r="B54187" i="12"/>
  <c r="A54187" i="12"/>
  <c r="F54186" i="12"/>
  <c r="E54186" i="12"/>
  <c r="B54186" i="12"/>
  <c r="A54186" i="12"/>
  <c r="F54185" i="12"/>
  <c r="E54185" i="12"/>
  <c r="B54185" i="12"/>
  <c r="A54185" i="12"/>
  <c r="F54184" i="12"/>
  <c r="E54184" i="12"/>
  <c r="B54184" i="12"/>
  <c r="A54184" i="12"/>
  <c r="F54183" i="12"/>
  <c r="E54183" i="12"/>
  <c r="B54183" i="12"/>
  <c r="A54183" i="12"/>
  <c r="F54182" i="12"/>
  <c r="E54182" i="12"/>
  <c r="B54182" i="12"/>
  <c r="A54182" i="12"/>
  <c r="F54181" i="12"/>
  <c r="E54181" i="12"/>
  <c r="B54181" i="12"/>
  <c r="A54181" i="12"/>
  <c r="F54180" i="12"/>
  <c r="E54180" i="12"/>
  <c r="B54180" i="12"/>
  <c r="A54180" i="12"/>
  <c r="F54179" i="12"/>
  <c r="E54179" i="12"/>
  <c r="B54179" i="12"/>
  <c r="A54179" i="12"/>
  <c r="F54178" i="12"/>
  <c r="E54178" i="12"/>
  <c r="B54178" i="12"/>
  <c r="A54178" i="12"/>
  <c r="F54177" i="12"/>
  <c r="E54177" i="12"/>
  <c r="B54177" i="12"/>
  <c r="A54177" i="12"/>
  <c r="F54176" i="12"/>
  <c r="E54176" i="12"/>
  <c r="B54176" i="12"/>
  <c r="A54176" i="12"/>
  <c r="F54175" i="12"/>
  <c r="E54175" i="12"/>
  <c r="B54175" i="12"/>
  <c r="A54175" i="12"/>
  <c r="F54174" i="12"/>
  <c r="E54174" i="12"/>
  <c r="B54174" i="12"/>
  <c r="A54174" i="12"/>
  <c r="F54173" i="12"/>
  <c r="E54173" i="12"/>
  <c r="B54173" i="12"/>
  <c r="A54173" i="12"/>
  <c r="F54172" i="12"/>
  <c r="E54172" i="12"/>
  <c r="B54172" i="12"/>
  <c r="A54172" i="12"/>
  <c r="F54171" i="12"/>
  <c r="E54171" i="12"/>
  <c r="B54171" i="12"/>
  <c r="A54171" i="12"/>
  <c r="F54170" i="12"/>
  <c r="E54170" i="12"/>
  <c r="B54170" i="12"/>
  <c r="A54170" i="12"/>
  <c r="F54169" i="12"/>
  <c r="E54169" i="12"/>
  <c r="B54169" i="12"/>
  <c r="A54169" i="12"/>
  <c r="F54168" i="12"/>
  <c r="E54168" i="12"/>
  <c r="B54168" i="12"/>
  <c r="A54168" i="12"/>
  <c r="F54167" i="12"/>
  <c r="E54167" i="12"/>
  <c r="B54167" i="12"/>
  <c r="A54167" i="12"/>
  <c r="F54166" i="12"/>
  <c r="E54166" i="12"/>
  <c r="B54166" i="12"/>
  <c r="A54166" i="12"/>
  <c r="F54165" i="12"/>
  <c r="E54165" i="12"/>
  <c r="B54165" i="12"/>
  <c r="A54165" i="12"/>
  <c r="F54164" i="12"/>
  <c r="E54164" i="12"/>
  <c r="B54164" i="12"/>
  <c r="A54164" i="12"/>
  <c r="F54163" i="12"/>
  <c r="E54163" i="12"/>
  <c r="B54163" i="12"/>
  <c r="A54163" i="12"/>
  <c r="F54162" i="12"/>
  <c r="E54162" i="12"/>
  <c r="B54162" i="12"/>
  <c r="A54162" i="12"/>
  <c r="F54161" i="12"/>
  <c r="E54161" i="12"/>
  <c r="B54161" i="12"/>
  <c r="A54161" i="12"/>
  <c r="F54160" i="12"/>
  <c r="E54160" i="12"/>
  <c r="B54160" i="12"/>
  <c r="A54160" i="12"/>
  <c r="F54159" i="12"/>
  <c r="E54159" i="12"/>
  <c r="B54159" i="12"/>
  <c r="A54159" i="12"/>
  <c r="F54158" i="12"/>
  <c r="E54158" i="12"/>
  <c r="B54158" i="12"/>
  <c r="A54158" i="12"/>
  <c r="F54157" i="12"/>
  <c r="E54157" i="12"/>
  <c r="B54157" i="12"/>
  <c r="A54157" i="12"/>
  <c r="F54156" i="12"/>
  <c r="E54156" i="12"/>
  <c r="B54156" i="12"/>
  <c r="A54156" i="12"/>
  <c r="F54155" i="12"/>
  <c r="E54155" i="12"/>
  <c r="B54155" i="12"/>
  <c r="A54155" i="12"/>
  <c r="F54154" i="12"/>
  <c r="E54154" i="12"/>
  <c r="B54154" i="12"/>
  <c r="A54154" i="12"/>
  <c r="F54153" i="12"/>
  <c r="E54153" i="12"/>
  <c r="B54153" i="12"/>
  <c r="A54153" i="12"/>
  <c r="F54152" i="12"/>
  <c r="E54152" i="12"/>
  <c r="B54152" i="12"/>
  <c r="A54152" i="12"/>
  <c r="F54151" i="12"/>
  <c r="E54151" i="12"/>
  <c r="B54151" i="12"/>
  <c r="A54151" i="12"/>
  <c r="F54150" i="12"/>
  <c r="E54150" i="12"/>
  <c r="B54150" i="12"/>
  <c r="A54150" i="12"/>
  <c r="F54149" i="12"/>
  <c r="E54149" i="12"/>
  <c r="B54149" i="12"/>
  <c r="A54149" i="12"/>
  <c r="F54148" i="12"/>
  <c r="E54148" i="12"/>
  <c r="B54148" i="12"/>
  <c r="A54148" i="12"/>
  <c r="F54147" i="12"/>
  <c r="E54147" i="12"/>
  <c r="B54147" i="12"/>
  <c r="A54147" i="12"/>
  <c r="F54146" i="12"/>
  <c r="E54146" i="12"/>
  <c r="B54146" i="12"/>
  <c r="A54146" i="12"/>
  <c r="F54145" i="12"/>
  <c r="E54145" i="12"/>
  <c r="B54145" i="12"/>
  <c r="A54145" i="12"/>
  <c r="F54144" i="12"/>
  <c r="E54144" i="12"/>
  <c r="B54144" i="12"/>
  <c r="A54144" i="12"/>
  <c r="F54143" i="12"/>
  <c r="E54143" i="12"/>
  <c r="B54143" i="12"/>
  <c r="A54143" i="12"/>
  <c r="F54142" i="12"/>
  <c r="E54142" i="12"/>
  <c r="B54142" i="12"/>
  <c r="A54142" i="12"/>
  <c r="F54141" i="12"/>
  <c r="E54141" i="12"/>
  <c r="B54141" i="12"/>
  <c r="A54141" i="12"/>
  <c r="F54140" i="12"/>
  <c r="E54140" i="12"/>
  <c r="B54140" i="12"/>
  <c r="A54140" i="12"/>
  <c r="F54139" i="12"/>
  <c r="E54139" i="12"/>
  <c r="B54139" i="12"/>
  <c r="A54139" i="12"/>
  <c r="F54138" i="12"/>
  <c r="E54138" i="12"/>
  <c r="B54138" i="12"/>
  <c r="A54138" i="12"/>
  <c r="F54137" i="12"/>
  <c r="E54137" i="12"/>
  <c r="B54137" i="12"/>
  <c r="A54137" i="12"/>
  <c r="F54136" i="12"/>
  <c r="E54136" i="12"/>
  <c r="B54136" i="12"/>
  <c r="A54136" i="12"/>
  <c r="F54135" i="12"/>
  <c r="E54135" i="12"/>
  <c r="B54135" i="12"/>
  <c r="A54135" i="12"/>
  <c r="F54134" i="12"/>
  <c r="E54134" i="12"/>
  <c r="B54134" i="12"/>
  <c r="A54134" i="12"/>
  <c r="F54133" i="12"/>
  <c r="E54133" i="12"/>
  <c r="B54133" i="12"/>
  <c r="A54133" i="12"/>
  <c r="F5591" i="12"/>
  <c r="D5591" i="12"/>
  <c r="A5591" i="12"/>
  <c r="F5590" i="12"/>
  <c r="D5590" i="12"/>
  <c r="A5590" i="12"/>
  <c r="F5589" i="12"/>
  <c r="E5589" i="12"/>
  <c r="D5589" i="12"/>
  <c r="A5589" i="12"/>
  <c r="F5588" i="12"/>
  <c r="E5588" i="12"/>
  <c r="D5588" i="12"/>
  <c r="F5587" i="12"/>
  <c r="E5587" i="12"/>
  <c r="D5587" i="12"/>
  <c r="A5587" i="12"/>
  <c r="F5586" i="12"/>
  <c r="E5586" i="12"/>
  <c r="D5586" i="12"/>
  <c r="A5586" i="12"/>
  <c r="A5574" i="12"/>
  <c r="A5573" i="12"/>
  <c r="A5537" i="12"/>
  <c r="A5536" i="12"/>
  <c r="A5535" i="12"/>
  <c r="A5534" i="12"/>
  <c r="A5533" i="12"/>
  <c r="A5532" i="12"/>
  <c r="A5531" i="12"/>
  <c r="A5530" i="12"/>
  <c r="A5529" i="12"/>
  <c r="G4660" i="12"/>
  <c r="F4660" i="12"/>
  <c r="E4660" i="12"/>
  <c r="D4660" i="12"/>
  <c r="C4660" i="12"/>
  <c r="B4660" i="12"/>
  <c r="A4660" i="12"/>
  <c r="G4659" i="12"/>
  <c r="F4659" i="12"/>
  <c r="E4659" i="12"/>
  <c r="D4659" i="12"/>
  <c r="C4659" i="12"/>
  <c r="B4659" i="12"/>
  <c r="A4659" i="12"/>
  <c r="G4658" i="12"/>
  <c r="F4658" i="12"/>
  <c r="E4658" i="12"/>
  <c r="D4658" i="12"/>
  <c r="C4658" i="12"/>
  <c r="B4658" i="12"/>
  <c r="A4658" i="12"/>
  <c r="G4657" i="12"/>
  <c r="F4657" i="12"/>
  <c r="E4657" i="12"/>
  <c r="D4657" i="12"/>
  <c r="C4657" i="12"/>
  <c r="B4657" i="12"/>
  <c r="A4657" i="12"/>
  <c r="G4656" i="12"/>
  <c r="F4656" i="12"/>
  <c r="E4656" i="12"/>
  <c r="D4656" i="12"/>
  <c r="C4656" i="12"/>
  <c r="B4656" i="12"/>
  <c r="A4656" i="12"/>
  <c r="G4655" i="12"/>
  <c r="F4655" i="12"/>
  <c r="E4655" i="12"/>
  <c r="D4655" i="12"/>
  <c r="C4655" i="12"/>
  <c r="B4655" i="12"/>
  <c r="A4655" i="12"/>
  <c r="G4654" i="12"/>
  <c r="F4654" i="12"/>
  <c r="E4654" i="12"/>
  <c r="D4654" i="12"/>
  <c r="C4654" i="12"/>
  <c r="B4654" i="12"/>
  <c r="A4654" i="12"/>
  <c r="G4653" i="12"/>
  <c r="F4653" i="12"/>
  <c r="E4653" i="12"/>
  <c r="D4653" i="12"/>
  <c r="C4653" i="12"/>
  <c r="B4653" i="12"/>
  <c r="A4653" i="12"/>
  <c r="G4652" i="12"/>
  <c r="F4652" i="12"/>
  <c r="E4652" i="12"/>
  <c r="D4652" i="12"/>
  <c r="C4652" i="12"/>
  <c r="B4652" i="12"/>
  <c r="A4652" i="12"/>
  <c r="G4651" i="12"/>
  <c r="F4651" i="12"/>
  <c r="E4651" i="12"/>
  <c r="D4651" i="12"/>
  <c r="C4651" i="12"/>
  <c r="B4651" i="12"/>
  <c r="A4651" i="12"/>
  <c r="G4650" i="12"/>
  <c r="F4650" i="12"/>
  <c r="E4650" i="12"/>
  <c r="D4650" i="12"/>
  <c r="C4650" i="12"/>
  <c r="B4650" i="12"/>
  <c r="A4650" i="12"/>
  <c r="G4649" i="12"/>
  <c r="F4649" i="12"/>
  <c r="E4649" i="12"/>
  <c r="D4649" i="12"/>
  <c r="C4649" i="12"/>
  <c r="B4649" i="12"/>
  <c r="A4649" i="12"/>
  <c r="G4648" i="12"/>
  <c r="F4648" i="12"/>
  <c r="E4648" i="12"/>
  <c r="D4648" i="12"/>
  <c r="C4648" i="12"/>
  <c r="B4648" i="12"/>
  <c r="A4648" i="12"/>
  <c r="G4647" i="12"/>
  <c r="F4647" i="12"/>
  <c r="E4647" i="12"/>
  <c r="D4647" i="12"/>
  <c r="C4647" i="12"/>
  <c r="B4647" i="12"/>
  <c r="A4647" i="12"/>
  <c r="F4646" i="12"/>
  <c r="E4646" i="12"/>
  <c r="C4646" i="12"/>
  <c r="B4646" i="12"/>
  <c r="A4646" i="12"/>
  <c r="F4645" i="12"/>
  <c r="E4645" i="12"/>
  <c r="C4645" i="12"/>
  <c r="B4645" i="12"/>
  <c r="A4645" i="12"/>
  <c r="F4644" i="12"/>
  <c r="E4644" i="12"/>
  <c r="C4644" i="12"/>
  <c r="B4644" i="12"/>
  <c r="A4644" i="12"/>
  <c r="F4643" i="12"/>
  <c r="E4643" i="12"/>
  <c r="C4643" i="12"/>
  <c r="B4643" i="12"/>
  <c r="A4643" i="12"/>
  <c r="F4642" i="12"/>
  <c r="E4642" i="12"/>
  <c r="C4642" i="12"/>
  <c r="B4642" i="12"/>
  <c r="A4642" i="12"/>
  <c r="F4641" i="12"/>
  <c r="E4641" i="12"/>
  <c r="C4641" i="12"/>
  <c r="B4641" i="12"/>
  <c r="A4641" i="12"/>
  <c r="F4640" i="12"/>
  <c r="E4640" i="12"/>
  <c r="C4640" i="12"/>
  <c r="B4640" i="12"/>
  <c r="A4640" i="12"/>
  <c r="F4639" i="12"/>
  <c r="E4639" i="12"/>
  <c r="C4639" i="12"/>
  <c r="B4639" i="12"/>
  <c r="A4639" i="12"/>
  <c r="F4638" i="12"/>
  <c r="E4638" i="12"/>
  <c r="C4638" i="12"/>
  <c r="B4638" i="12"/>
  <c r="A4638" i="12"/>
  <c r="F4637" i="12"/>
  <c r="E4637" i="12"/>
  <c r="C4637" i="12"/>
  <c r="B4637" i="12"/>
  <c r="A4637" i="12"/>
  <c r="F4636" i="12"/>
  <c r="E4636" i="12"/>
  <c r="C4636" i="12"/>
  <c r="B4636" i="12"/>
  <c r="A4636" i="12"/>
  <c r="F4635" i="12"/>
  <c r="E4635" i="12"/>
  <c r="C4635" i="12"/>
  <c r="B4635" i="12"/>
  <c r="A4635" i="12"/>
  <c r="F4634" i="12"/>
  <c r="E4634" i="12"/>
  <c r="C4634" i="12"/>
  <c r="B4634" i="12"/>
  <c r="A4634" i="12"/>
  <c r="F4633" i="12"/>
  <c r="E4633" i="12"/>
  <c r="C4633" i="12"/>
  <c r="B4633" i="12"/>
  <c r="A4633" i="12"/>
  <c r="F4632" i="12"/>
  <c r="E4632" i="12"/>
  <c r="C4632" i="12"/>
  <c r="B4632" i="12"/>
  <c r="A4632" i="12"/>
  <c r="F4631" i="12"/>
  <c r="E4631" i="12"/>
  <c r="C4631" i="12"/>
  <c r="B4631" i="12"/>
  <c r="A4631" i="12"/>
  <c r="F4630" i="12"/>
  <c r="E4630" i="12"/>
  <c r="C4630" i="12"/>
  <c r="B4630" i="12"/>
  <c r="A4630" i="12"/>
  <c r="G4629" i="12"/>
  <c r="F4629" i="12"/>
  <c r="E4629" i="12"/>
  <c r="D4629" i="12"/>
  <c r="C4629" i="12"/>
  <c r="B4629" i="12"/>
  <c r="A4629" i="12"/>
  <c r="G4628" i="12"/>
  <c r="F4628" i="12"/>
  <c r="E4628" i="12"/>
  <c r="D4628" i="12"/>
  <c r="C4628" i="12"/>
  <c r="B4628" i="12"/>
  <c r="A4628" i="12"/>
  <c r="G4627" i="12"/>
  <c r="F4627" i="12"/>
  <c r="E4627" i="12"/>
  <c r="D4627" i="12"/>
  <c r="C4627" i="12"/>
  <c r="B4627" i="12"/>
  <c r="A4627" i="12"/>
  <c r="G4626" i="12"/>
  <c r="F4626" i="12"/>
  <c r="E4626" i="12"/>
  <c r="D4626" i="12"/>
  <c r="C4626" i="12"/>
  <c r="B4626" i="12"/>
  <c r="A4626" i="12"/>
  <c r="G4625" i="12"/>
  <c r="F4625" i="12"/>
  <c r="E4625" i="12"/>
  <c r="D4625" i="12"/>
  <c r="C4625" i="12"/>
  <c r="B4625" i="12"/>
  <c r="A4625" i="12"/>
  <c r="G4624" i="12"/>
  <c r="F4624" i="12"/>
  <c r="E4624" i="12"/>
  <c r="D4624" i="12"/>
  <c r="C4624" i="12"/>
  <c r="B4624" i="12"/>
  <c r="A4624" i="12"/>
  <c r="G4623" i="12"/>
  <c r="F4623" i="12"/>
  <c r="E4623" i="12"/>
  <c r="D4623" i="12"/>
  <c r="C4623" i="12"/>
  <c r="B4623" i="12"/>
  <c r="A4623" i="12"/>
  <c r="G4622" i="12"/>
  <c r="F4622" i="12"/>
  <c r="E4622" i="12"/>
  <c r="D4622" i="12"/>
  <c r="C4622" i="12"/>
  <c r="B4622" i="12"/>
  <c r="A4622" i="12"/>
  <c r="G4621" i="12"/>
  <c r="F4621" i="12"/>
  <c r="E4621" i="12"/>
  <c r="D4621" i="12"/>
  <c r="C4621" i="12"/>
  <c r="B4621" i="12"/>
  <c r="A4621" i="12"/>
  <c r="G4620" i="12"/>
  <c r="F4620" i="12"/>
  <c r="E4620" i="12"/>
  <c r="D4620" i="12"/>
  <c r="C4620" i="12"/>
  <c r="B4620" i="12"/>
  <c r="A4620" i="12"/>
  <c r="G4619" i="12"/>
  <c r="F4619" i="12"/>
  <c r="E4619" i="12"/>
  <c r="D4619" i="12"/>
  <c r="C4619" i="12"/>
  <c r="B4619" i="12"/>
  <c r="A4619" i="12"/>
  <c r="G4618" i="12"/>
  <c r="F4618" i="12"/>
  <c r="E4618" i="12"/>
  <c r="D4618" i="12"/>
  <c r="C4618" i="12"/>
  <c r="B4618" i="12"/>
  <c r="A4618" i="12"/>
  <c r="G4617" i="12"/>
  <c r="F4617" i="12"/>
  <c r="E4617" i="12"/>
  <c r="D4617" i="12"/>
  <c r="C4617" i="12"/>
  <c r="B4617" i="12"/>
  <c r="A4617" i="12"/>
  <c r="G4616" i="12"/>
  <c r="F4616" i="12"/>
  <c r="E4616" i="12"/>
  <c r="D4616" i="12"/>
  <c r="C4616" i="12"/>
  <c r="B4616" i="12"/>
  <c r="A4616" i="12"/>
  <c r="G4615" i="12"/>
  <c r="F4615" i="12"/>
  <c r="E4615" i="12"/>
  <c r="D4615" i="12"/>
  <c r="C4615" i="12"/>
  <c r="B4615" i="12"/>
  <c r="A4615" i="12"/>
  <c r="F4614" i="12"/>
  <c r="E4614" i="12"/>
  <c r="C4614" i="12"/>
  <c r="B4614" i="12"/>
  <c r="A4614" i="12"/>
  <c r="F4613" i="12"/>
  <c r="E4613" i="12"/>
  <c r="C4613" i="12"/>
  <c r="B4613" i="12"/>
  <c r="A4613" i="12"/>
  <c r="F4612" i="12"/>
  <c r="E4612" i="12"/>
  <c r="C4612" i="12"/>
  <c r="B4612" i="12"/>
  <c r="A4612" i="12"/>
  <c r="F4611" i="12"/>
  <c r="E4611" i="12"/>
  <c r="C4611" i="12"/>
  <c r="B4611" i="12"/>
  <c r="A4611" i="12"/>
  <c r="F4610" i="12"/>
  <c r="E4610" i="12"/>
  <c r="C4610" i="12"/>
  <c r="B4610" i="12"/>
  <c r="A4610" i="12"/>
  <c r="F4609" i="12"/>
  <c r="E4609" i="12"/>
  <c r="C4609" i="12"/>
  <c r="B4609" i="12"/>
  <c r="A4609" i="12"/>
  <c r="F4608" i="12"/>
  <c r="E4608" i="12"/>
  <c r="C4608" i="12"/>
  <c r="B4608" i="12"/>
  <c r="A4608" i="12"/>
  <c r="F4607" i="12"/>
  <c r="E4607" i="12"/>
  <c r="C4607" i="12"/>
  <c r="B4607" i="12"/>
  <c r="A4607" i="12"/>
  <c r="F4606" i="12"/>
  <c r="E4606" i="12"/>
  <c r="C4606" i="12"/>
  <c r="B4606" i="12"/>
  <c r="A4606" i="12"/>
  <c r="F4605" i="12"/>
  <c r="E4605" i="12"/>
  <c r="C4605" i="12"/>
  <c r="B4605" i="12"/>
  <c r="A4605" i="12"/>
  <c r="F4604" i="12"/>
  <c r="E4604" i="12"/>
  <c r="C4604" i="12"/>
  <c r="B4604" i="12"/>
  <c r="A4604" i="12"/>
  <c r="F4603" i="12"/>
  <c r="E4603" i="12"/>
  <c r="C4603" i="12"/>
  <c r="B4603" i="12"/>
  <c r="A4603" i="12"/>
  <c r="F4602" i="12"/>
  <c r="E4602" i="12"/>
  <c r="C4602" i="12"/>
  <c r="B4602" i="12"/>
  <c r="A4602" i="12"/>
  <c r="F4601" i="12"/>
  <c r="E4601" i="12"/>
  <c r="C4601" i="12"/>
  <c r="B4601" i="12"/>
  <c r="A4601" i="12"/>
  <c r="F4600" i="12"/>
  <c r="E4600" i="12"/>
  <c r="C4600" i="12"/>
  <c r="B4600" i="12"/>
  <c r="A4600" i="12"/>
  <c r="F4599" i="12"/>
  <c r="E4599" i="12"/>
  <c r="C4599" i="12"/>
  <c r="B4599" i="12"/>
  <c r="A4599" i="12"/>
  <c r="F4598" i="12"/>
  <c r="E4598" i="12"/>
  <c r="B4598" i="12"/>
  <c r="A4598" i="12"/>
  <c r="F4597" i="12"/>
  <c r="E4597" i="12"/>
  <c r="B4597" i="12"/>
  <c r="A4597" i="12"/>
  <c r="F4596" i="12"/>
  <c r="E4596" i="12"/>
  <c r="B4596" i="12"/>
  <c r="A4596" i="12"/>
  <c r="F4595" i="12"/>
  <c r="E4595" i="12"/>
  <c r="B4595" i="12"/>
  <c r="A4595" i="12"/>
  <c r="F4594" i="12"/>
  <c r="E4594" i="12"/>
  <c r="B4594" i="12"/>
  <c r="A4594" i="12"/>
  <c r="F4593" i="12"/>
  <c r="E4593" i="12"/>
  <c r="B4593" i="12"/>
  <c r="A4593" i="12"/>
  <c r="F4592" i="12"/>
  <c r="E4592" i="12"/>
  <c r="B4592" i="12"/>
  <c r="A4592" i="12"/>
  <c r="F4591" i="12"/>
  <c r="E4591" i="12"/>
  <c r="B4591" i="12"/>
  <c r="A4591" i="12"/>
  <c r="F4590" i="12"/>
  <c r="E4590" i="12"/>
  <c r="B4590" i="12"/>
  <c r="A4590" i="12"/>
  <c r="F4589" i="12"/>
  <c r="E4589" i="12"/>
  <c r="B4589" i="12"/>
  <c r="A4589" i="12"/>
  <c r="F4588" i="12"/>
  <c r="E4588" i="12"/>
  <c r="B4588" i="12"/>
  <c r="A4588" i="12"/>
  <c r="F4587" i="12"/>
  <c r="E4587" i="12"/>
  <c r="B4587" i="12"/>
  <c r="A4587" i="12"/>
  <c r="F4586" i="12"/>
  <c r="E4586" i="12"/>
  <c r="B4586" i="12"/>
  <c r="A4586" i="12"/>
  <c r="F4585" i="12"/>
  <c r="E4585" i="12"/>
  <c r="B4585" i="12"/>
  <c r="A4585" i="12"/>
  <c r="F4584" i="12"/>
  <c r="E4584" i="12"/>
  <c r="B4584" i="12"/>
  <c r="A4584" i="12"/>
  <c r="F4583" i="12"/>
  <c r="E4583" i="12"/>
  <c r="B4583" i="12"/>
  <c r="A4583" i="12"/>
  <c r="F4582" i="12"/>
  <c r="E4582" i="12"/>
  <c r="B4582" i="12"/>
  <c r="A4582" i="12"/>
  <c r="F4581" i="12"/>
  <c r="E4581" i="12"/>
  <c r="B4581" i="12"/>
  <c r="A4581" i="12"/>
  <c r="F4580" i="12"/>
  <c r="E4580" i="12"/>
  <c r="B4580" i="12"/>
  <c r="A4580" i="12"/>
  <c r="F4579" i="12"/>
  <c r="E4579" i="12"/>
  <c r="B4579" i="12"/>
  <c r="A4579" i="12"/>
  <c r="F4578" i="12"/>
  <c r="E4578" i="12"/>
  <c r="B4578" i="12"/>
  <c r="A4578" i="12"/>
  <c r="F4577" i="12"/>
  <c r="E4577" i="12"/>
  <c r="B4577" i="12"/>
  <c r="A4577" i="12"/>
  <c r="F4576" i="12"/>
  <c r="E4576" i="12"/>
  <c r="B4576" i="12"/>
  <c r="A4576" i="12"/>
  <c r="F4575" i="12"/>
  <c r="E4575" i="12"/>
  <c r="B4575" i="12"/>
  <c r="A4575" i="12"/>
  <c r="F4574" i="12"/>
  <c r="E4574" i="12"/>
  <c r="B4574" i="12"/>
  <c r="A4574" i="12"/>
  <c r="F4573" i="12"/>
  <c r="E4573" i="12"/>
  <c r="B4573" i="12"/>
  <c r="A4573" i="12"/>
  <c r="F4572" i="12"/>
  <c r="E4572" i="12"/>
  <c r="B4572" i="12"/>
  <c r="A4572" i="12"/>
  <c r="F4571" i="12"/>
  <c r="E4571" i="12"/>
  <c r="B4571" i="12"/>
  <c r="A4571" i="12"/>
  <c r="F4570" i="12"/>
  <c r="E4570" i="12"/>
  <c r="B4570" i="12"/>
  <c r="A4570" i="12"/>
  <c r="F4569" i="12"/>
  <c r="E4569" i="12"/>
  <c r="B4569" i="12"/>
  <c r="A4569" i="12"/>
  <c r="F4568" i="12"/>
  <c r="E4568" i="12"/>
  <c r="B4568" i="12"/>
  <c r="A4568" i="12"/>
  <c r="F4567" i="12"/>
  <c r="E4567" i="12"/>
  <c r="B4567" i="12"/>
  <c r="A4567" i="12"/>
  <c r="F4566" i="12"/>
  <c r="E4566" i="12"/>
  <c r="B4566" i="12"/>
  <c r="A4566" i="12"/>
  <c r="F4565" i="12"/>
  <c r="E4565" i="12"/>
  <c r="B4565" i="12"/>
  <c r="A4565" i="12"/>
  <c r="F4564" i="12"/>
  <c r="E4564" i="12"/>
  <c r="B4564" i="12"/>
  <c r="A4564" i="12"/>
  <c r="F4563" i="12"/>
  <c r="E4563" i="12"/>
  <c r="B4563" i="12"/>
  <c r="A4563" i="12"/>
  <c r="F4562" i="12"/>
  <c r="E4562" i="12"/>
  <c r="B4562" i="12"/>
  <c r="A4562" i="12"/>
  <c r="F4561" i="12"/>
  <c r="E4561" i="12"/>
  <c r="B4561" i="12"/>
  <c r="A4561" i="12"/>
  <c r="F4560" i="12"/>
  <c r="E4560" i="12"/>
  <c r="B4560" i="12"/>
  <c r="A4560" i="12"/>
  <c r="F4559" i="12"/>
  <c r="E4559" i="12"/>
  <c r="B4559" i="12"/>
  <c r="A4559" i="12"/>
  <c r="F4558" i="12"/>
  <c r="E4558" i="12"/>
  <c r="B4558" i="12"/>
  <c r="A4558" i="12"/>
  <c r="F4557" i="12"/>
  <c r="E4557" i="12"/>
  <c r="B4557" i="12"/>
  <c r="A4557" i="12"/>
  <c r="F4556" i="12"/>
  <c r="E4556" i="12"/>
  <c r="B4556" i="12"/>
  <c r="A4556" i="12"/>
  <c r="F4555" i="12"/>
  <c r="E4555" i="12"/>
  <c r="B4555" i="12"/>
  <c r="A4555" i="12"/>
  <c r="F4554" i="12"/>
  <c r="E4554" i="12"/>
  <c r="B4554" i="12"/>
  <c r="A4554" i="12"/>
  <c r="F4553" i="12"/>
  <c r="E4553" i="12"/>
  <c r="B4553" i="12"/>
  <c r="A4553" i="12"/>
  <c r="F4552" i="12"/>
  <c r="E4552" i="12"/>
  <c r="B4552" i="12"/>
  <c r="A4552" i="12"/>
  <c r="F4551" i="12"/>
  <c r="E4551" i="12"/>
  <c r="B4551" i="12"/>
  <c r="A4551" i="12"/>
  <c r="F4550" i="12"/>
  <c r="E4550" i="12"/>
  <c r="B4550" i="12"/>
  <c r="A4550" i="12"/>
  <c r="F4549" i="12"/>
  <c r="E4549" i="12"/>
  <c r="B4549" i="12"/>
  <c r="A4549" i="12"/>
  <c r="F4548" i="12"/>
  <c r="E4548" i="12"/>
  <c r="B4548" i="12"/>
  <c r="A4548" i="12"/>
  <c r="F4547" i="12"/>
  <c r="E4547" i="12"/>
  <c r="B4547" i="12"/>
  <c r="A4547" i="12"/>
  <c r="F4546" i="12"/>
  <c r="E4546" i="12"/>
  <c r="B4546" i="12"/>
  <c r="A4546" i="12"/>
  <c r="F4545" i="12"/>
  <c r="E4545" i="12"/>
  <c r="B4545" i="12"/>
  <c r="A4545" i="12"/>
  <c r="F4544" i="12"/>
  <c r="E4544" i="12"/>
  <c r="B4544" i="12"/>
  <c r="A4544" i="12"/>
  <c r="F4543" i="12"/>
  <c r="E4543" i="12"/>
  <c r="B4543" i="12"/>
  <c r="A4543" i="12"/>
  <c r="F4542" i="12"/>
  <c r="E4542" i="12"/>
  <c r="B4542" i="12"/>
  <c r="A4542" i="12"/>
  <c r="F4541" i="12"/>
  <c r="E4541" i="12"/>
  <c r="B4541" i="12"/>
  <c r="A4541" i="12"/>
  <c r="F4540" i="12"/>
  <c r="E4540" i="12"/>
  <c r="B4540" i="12"/>
  <c r="A4540" i="12"/>
  <c r="F4539" i="12"/>
  <c r="E4539" i="12"/>
  <c r="B4539" i="12"/>
  <c r="A4539" i="12"/>
  <c r="F4538" i="12"/>
  <c r="E4538" i="12"/>
  <c r="B4538" i="12"/>
  <c r="A4538" i="12"/>
  <c r="F4537" i="12"/>
  <c r="E4537" i="12"/>
  <c r="B4537" i="12"/>
  <c r="A4537" i="12"/>
  <c r="F4536" i="12"/>
  <c r="E4536" i="12"/>
  <c r="B4536" i="12"/>
  <c r="A4536" i="12"/>
  <c r="F4535" i="12"/>
  <c r="E4535" i="12"/>
  <c r="B4535" i="12"/>
  <c r="A4535" i="12"/>
  <c r="F4534" i="12"/>
  <c r="E4534" i="12"/>
  <c r="B4534" i="12"/>
  <c r="A4534" i="12"/>
  <c r="F4533" i="12"/>
  <c r="E4533" i="12"/>
  <c r="B4533" i="12"/>
  <c r="A4533" i="12"/>
  <c r="F4532" i="12"/>
  <c r="E4532" i="12"/>
  <c r="B4532" i="12"/>
  <c r="A4532" i="12"/>
  <c r="F4531" i="12"/>
  <c r="E4531" i="12"/>
  <c r="B4531" i="12"/>
  <c r="A4531" i="12"/>
  <c r="F4530" i="12"/>
  <c r="E4530" i="12"/>
  <c r="B4530" i="12"/>
  <c r="A4530" i="12"/>
  <c r="F4529" i="12"/>
  <c r="E4529" i="12"/>
  <c r="B4529" i="12"/>
  <c r="A4529" i="12"/>
  <c r="F4528" i="12"/>
  <c r="E4528" i="12"/>
  <c r="B4528" i="12"/>
  <c r="A4528" i="12"/>
  <c r="F4527" i="12"/>
  <c r="E4527" i="12"/>
  <c r="B4527" i="12"/>
  <c r="A4527" i="12"/>
  <c r="F4526" i="12"/>
  <c r="E4526" i="12"/>
  <c r="B4526" i="12"/>
  <c r="A4526" i="12"/>
  <c r="F4525" i="12"/>
  <c r="E4525" i="12"/>
  <c r="B4525" i="12"/>
  <c r="A4525" i="12"/>
  <c r="F4524" i="12"/>
  <c r="E4524" i="12"/>
  <c r="B4524" i="12"/>
  <c r="A4524" i="12"/>
  <c r="F4523" i="12"/>
  <c r="E4523" i="12"/>
  <c r="B4523" i="12"/>
  <c r="A4523" i="12"/>
  <c r="F4522" i="12"/>
  <c r="E4522" i="12"/>
  <c r="B4522" i="12"/>
  <c r="A4522" i="12"/>
  <c r="F4521" i="12"/>
  <c r="E4521" i="12"/>
  <c r="B4521" i="12"/>
  <c r="A4521" i="12"/>
  <c r="F4520" i="12"/>
  <c r="E4520" i="12"/>
  <c r="B4520" i="12"/>
  <c r="A4520" i="12"/>
  <c r="F4519" i="12"/>
  <c r="E4519" i="12"/>
  <c r="B4519" i="12"/>
  <c r="A4519" i="12"/>
  <c r="F4518" i="12"/>
  <c r="E4518" i="12"/>
  <c r="B4518" i="12"/>
  <c r="A4518" i="12"/>
  <c r="F4517" i="12"/>
  <c r="E4517" i="12"/>
  <c r="B4517" i="12"/>
  <c r="A4517" i="12"/>
  <c r="F4516" i="12"/>
  <c r="E4516" i="12"/>
  <c r="B4516" i="12"/>
  <c r="A4516" i="12"/>
  <c r="F4515" i="12"/>
  <c r="E4515" i="12"/>
  <c r="B4515" i="12"/>
  <c r="A4515" i="12"/>
  <c r="F4514" i="12"/>
  <c r="E4514" i="12"/>
  <c r="B4514" i="12"/>
  <c r="A4514" i="12"/>
  <c r="F4513" i="12"/>
  <c r="E4513" i="12"/>
  <c r="B4513" i="12"/>
  <c r="A4513" i="12"/>
  <c r="F4512" i="12"/>
  <c r="E4512" i="12"/>
  <c r="B4512" i="12"/>
  <c r="A4512" i="12"/>
  <c r="F4511" i="12"/>
  <c r="E4511" i="12"/>
  <c r="B4511" i="12"/>
  <c r="A4511" i="12"/>
  <c r="F4510" i="12"/>
  <c r="E4510" i="12"/>
  <c r="B4510" i="12"/>
  <c r="A4510" i="12"/>
  <c r="F4509" i="12"/>
  <c r="E4509" i="12"/>
  <c r="B4509" i="12"/>
  <c r="A4509" i="12"/>
  <c r="F4508" i="12"/>
  <c r="E4508" i="12"/>
  <c r="B4508" i="12"/>
  <c r="A4508" i="12"/>
  <c r="F4507" i="12"/>
  <c r="E4507" i="12"/>
  <c r="B4507" i="12"/>
  <c r="A4507" i="12"/>
  <c r="F4506" i="12"/>
  <c r="E4506" i="12"/>
  <c r="B4506" i="12"/>
  <c r="A4506" i="12"/>
  <c r="F4505" i="12"/>
  <c r="E4505" i="12"/>
  <c r="B4505" i="12"/>
  <c r="A4505" i="12"/>
  <c r="F4504" i="12"/>
  <c r="E4504" i="12"/>
  <c r="B4504" i="12"/>
  <c r="A4504" i="12"/>
  <c r="F4503" i="12"/>
  <c r="E4503" i="12"/>
  <c r="B4503" i="12"/>
  <c r="A4503" i="12"/>
  <c r="F4502" i="12"/>
  <c r="E4502" i="12"/>
  <c r="B4502" i="12"/>
  <c r="A4502" i="12"/>
  <c r="F4501" i="12"/>
  <c r="E4501" i="12"/>
  <c r="B4501" i="12"/>
  <c r="A4501" i="12"/>
  <c r="F4500" i="12"/>
  <c r="E4500" i="12"/>
  <c r="B4500" i="12"/>
  <c r="A4500" i="12"/>
  <c r="F4499" i="12"/>
  <c r="E4499" i="12"/>
  <c r="B4499" i="12"/>
  <c r="A4499" i="12"/>
  <c r="F4498" i="12"/>
  <c r="E4498" i="12"/>
  <c r="B4498" i="12"/>
  <c r="A4498" i="12"/>
  <c r="F54102" i="12"/>
  <c r="D54102" i="12"/>
  <c r="A54102" i="12"/>
  <c r="F54101" i="12"/>
  <c r="D54101" i="12"/>
  <c r="A54101" i="12"/>
  <c r="F54100" i="12"/>
  <c r="E54100" i="12"/>
  <c r="D54100" i="12"/>
  <c r="A54100" i="12"/>
  <c r="F54099" i="12"/>
  <c r="E54099" i="12"/>
  <c r="D54099" i="12"/>
  <c r="A54099" i="12"/>
  <c r="F54098" i="12"/>
  <c r="E54098" i="12"/>
  <c r="D54098" i="12"/>
  <c r="F54097" i="12"/>
  <c r="E54097" i="12"/>
  <c r="D54097" i="12"/>
  <c r="A54097" i="12"/>
  <c r="G54083" i="12"/>
  <c r="F54083" i="12"/>
  <c r="E54083" i="12"/>
  <c r="A54083" i="12"/>
  <c r="G54082" i="12"/>
  <c r="F54082" i="12"/>
  <c r="E54082" i="12"/>
  <c r="A54082" i="12"/>
  <c r="G54081" i="12"/>
  <c r="F54081" i="12"/>
  <c r="E54081" i="12"/>
  <c r="A54081" i="12"/>
  <c r="G54080" i="12"/>
  <c r="F54080" i="12"/>
  <c r="E54080" i="12"/>
  <c r="A54080" i="12"/>
  <c r="G54078" i="12"/>
  <c r="F54078" i="12"/>
  <c r="E54078" i="12"/>
  <c r="A54078" i="12"/>
  <c r="G54077" i="12"/>
  <c r="F54077" i="12"/>
  <c r="E54077" i="12"/>
  <c r="A54077" i="12"/>
  <c r="G54076" i="12"/>
  <c r="F54076" i="12"/>
  <c r="E54076" i="12"/>
  <c r="A54076" i="12"/>
  <c r="G54075" i="12"/>
  <c r="F54075" i="12"/>
  <c r="E54075" i="12"/>
  <c r="A54075" i="12"/>
  <c r="G54074" i="12"/>
  <c r="F54074" i="12"/>
  <c r="E54074" i="12"/>
  <c r="A54074" i="12"/>
  <c r="G54073" i="12"/>
  <c r="F54073" i="12"/>
  <c r="E54073" i="12"/>
  <c r="A54073" i="12"/>
  <c r="G54072" i="12"/>
  <c r="F54072" i="12"/>
  <c r="E54072" i="12"/>
  <c r="A54072" i="12"/>
  <c r="G54071" i="12"/>
  <c r="F54071" i="12"/>
  <c r="E54071" i="12"/>
  <c r="A54071" i="12"/>
  <c r="G54070" i="12"/>
  <c r="F54070" i="12"/>
  <c r="E54070" i="12"/>
  <c r="A54070" i="12"/>
  <c r="G54069" i="12"/>
  <c r="F54069" i="12"/>
  <c r="E54069" i="12"/>
  <c r="A54069" i="12"/>
  <c r="G54068" i="12"/>
  <c r="F54068" i="12"/>
  <c r="E54068" i="12"/>
  <c r="A54068" i="12"/>
  <c r="G54067" i="12"/>
  <c r="F54067" i="12"/>
  <c r="E54067" i="12"/>
  <c r="A54067" i="12"/>
  <c r="G53198" i="12"/>
  <c r="F53198" i="12"/>
  <c r="E53198" i="12"/>
  <c r="D53198" i="12"/>
  <c r="C53198" i="12"/>
  <c r="B53198" i="12"/>
  <c r="A53198" i="12"/>
  <c r="G53197" i="12"/>
  <c r="F53197" i="12"/>
  <c r="E53197" i="12"/>
  <c r="D53197" i="12"/>
  <c r="C53197" i="12"/>
  <c r="B53197" i="12"/>
  <c r="A53197" i="12"/>
  <c r="G53196" i="12"/>
  <c r="F53196" i="12"/>
  <c r="E53196" i="12"/>
  <c r="D53196" i="12"/>
  <c r="C53196" i="12"/>
  <c r="B53196" i="12"/>
  <c r="A53196" i="12"/>
  <c r="G53195" i="12"/>
  <c r="F53195" i="12"/>
  <c r="E53195" i="12"/>
  <c r="D53195" i="12"/>
  <c r="C53195" i="12"/>
  <c r="B53195" i="12"/>
  <c r="A53195" i="12"/>
  <c r="G53194" i="12"/>
  <c r="F53194" i="12"/>
  <c r="E53194" i="12"/>
  <c r="D53194" i="12"/>
  <c r="C53194" i="12"/>
  <c r="B53194" i="12"/>
  <c r="A53194" i="12"/>
  <c r="G53193" i="12"/>
  <c r="F53193" i="12"/>
  <c r="E53193" i="12"/>
  <c r="D53193" i="12"/>
  <c r="C53193" i="12"/>
  <c r="B53193" i="12"/>
  <c r="A53193" i="12"/>
  <c r="G53192" i="12"/>
  <c r="F53192" i="12"/>
  <c r="E53192" i="12"/>
  <c r="D53192" i="12"/>
  <c r="C53192" i="12"/>
  <c r="B53192" i="12"/>
  <c r="A53192" i="12"/>
  <c r="G53191" i="12"/>
  <c r="F53191" i="12"/>
  <c r="E53191" i="12"/>
  <c r="D53191" i="12"/>
  <c r="C53191" i="12"/>
  <c r="B53191" i="12"/>
  <c r="A53191" i="12"/>
  <c r="G53190" i="12"/>
  <c r="F53190" i="12"/>
  <c r="E53190" i="12"/>
  <c r="D53190" i="12"/>
  <c r="C53190" i="12"/>
  <c r="B53190" i="12"/>
  <c r="A53190" i="12"/>
  <c r="G53189" i="12"/>
  <c r="F53189" i="12"/>
  <c r="E53189" i="12"/>
  <c r="D53189" i="12"/>
  <c r="C53189" i="12"/>
  <c r="B53189" i="12"/>
  <c r="A53189" i="12"/>
  <c r="G53188" i="12"/>
  <c r="F53188" i="12"/>
  <c r="E53188" i="12"/>
  <c r="D53188" i="12"/>
  <c r="C53188" i="12"/>
  <c r="B53188" i="12"/>
  <c r="A53188" i="12"/>
  <c r="G53187" i="12"/>
  <c r="F53187" i="12"/>
  <c r="E53187" i="12"/>
  <c r="D53187" i="12"/>
  <c r="C53187" i="12"/>
  <c r="B53187" i="12"/>
  <c r="A53187" i="12"/>
  <c r="G53186" i="12"/>
  <c r="F53186" i="12"/>
  <c r="E53186" i="12"/>
  <c r="D53186" i="12"/>
  <c r="C53186" i="12"/>
  <c r="B53186" i="12"/>
  <c r="A53186" i="12"/>
  <c r="G53185" i="12"/>
  <c r="F53185" i="12"/>
  <c r="E53185" i="12"/>
  <c r="D53185" i="12"/>
  <c r="C53185" i="12"/>
  <c r="B53185" i="12"/>
  <c r="A53185" i="12"/>
  <c r="F53184" i="12"/>
  <c r="E53184" i="12"/>
  <c r="C53184" i="12"/>
  <c r="B53184" i="12"/>
  <c r="A53184" i="12"/>
  <c r="F53183" i="12"/>
  <c r="E53183" i="12"/>
  <c r="C53183" i="12"/>
  <c r="B53183" i="12"/>
  <c r="A53183" i="12"/>
  <c r="F53182" i="12"/>
  <c r="E53182" i="12"/>
  <c r="C53182" i="12"/>
  <c r="B53182" i="12"/>
  <c r="A53182" i="12"/>
  <c r="F53181" i="12"/>
  <c r="E53181" i="12"/>
  <c r="C53181" i="12"/>
  <c r="B53181" i="12"/>
  <c r="A53181" i="12"/>
  <c r="F53180" i="12"/>
  <c r="E53180" i="12"/>
  <c r="C53180" i="12"/>
  <c r="B53180" i="12"/>
  <c r="A53180" i="12"/>
  <c r="F53179" i="12"/>
  <c r="E53179" i="12"/>
  <c r="C53179" i="12"/>
  <c r="B53179" i="12"/>
  <c r="A53179" i="12"/>
  <c r="F53178" i="12"/>
  <c r="E53178" i="12"/>
  <c r="C53178" i="12"/>
  <c r="B53178" i="12"/>
  <c r="A53178" i="12"/>
  <c r="F53177" i="12"/>
  <c r="E53177" i="12"/>
  <c r="C53177" i="12"/>
  <c r="B53177" i="12"/>
  <c r="A53177" i="12"/>
  <c r="F53176" i="12"/>
  <c r="E53176" i="12"/>
  <c r="C53176" i="12"/>
  <c r="B53176" i="12"/>
  <c r="A53176" i="12"/>
  <c r="F53175" i="12"/>
  <c r="E53175" i="12"/>
  <c r="C53175" i="12"/>
  <c r="B53175" i="12"/>
  <c r="A53175" i="12"/>
  <c r="F53174" i="12"/>
  <c r="E53174" i="12"/>
  <c r="C53174" i="12"/>
  <c r="B53174" i="12"/>
  <c r="A53174" i="12"/>
  <c r="F53173" i="12"/>
  <c r="E53173" i="12"/>
  <c r="C53173" i="12"/>
  <c r="B53173" i="12"/>
  <c r="A53173" i="12"/>
  <c r="F53172" i="12"/>
  <c r="E53172" i="12"/>
  <c r="C53172" i="12"/>
  <c r="B53172" i="12"/>
  <c r="A53172" i="12"/>
  <c r="F53171" i="12"/>
  <c r="E53171" i="12"/>
  <c r="C53171" i="12"/>
  <c r="B53171" i="12"/>
  <c r="A53171" i="12"/>
  <c r="F53170" i="12"/>
  <c r="E53170" i="12"/>
  <c r="C53170" i="12"/>
  <c r="B53170" i="12"/>
  <c r="A53170" i="12"/>
  <c r="F53169" i="12"/>
  <c r="E53169" i="12"/>
  <c r="C53169" i="12"/>
  <c r="B53169" i="12"/>
  <c r="A53169" i="12"/>
  <c r="F53168" i="12"/>
  <c r="E53168" i="12"/>
  <c r="C53168" i="12"/>
  <c r="B53168" i="12"/>
  <c r="A53168" i="12"/>
  <c r="G53167" i="12"/>
  <c r="F53167" i="12"/>
  <c r="E53167" i="12"/>
  <c r="D53167" i="12"/>
  <c r="C53167" i="12"/>
  <c r="B53167" i="12"/>
  <c r="A53167" i="12"/>
  <c r="G53166" i="12"/>
  <c r="F53166" i="12"/>
  <c r="E53166" i="12"/>
  <c r="D53166" i="12"/>
  <c r="C53166" i="12"/>
  <c r="B53166" i="12"/>
  <c r="A53166" i="12"/>
  <c r="G53165" i="12"/>
  <c r="F53165" i="12"/>
  <c r="E53165" i="12"/>
  <c r="D53165" i="12"/>
  <c r="C53165" i="12"/>
  <c r="B53165" i="12"/>
  <c r="A53165" i="12"/>
  <c r="G53164" i="12"/>
  <c r="F53164" i="12"/>
  <c r="E53164" i="12"/>
  <c r="D53164" i="12"/>
  <c r="C53164" i="12"/>
  <c r="B53164" i="12"/>
  <c r="A53164" i="12"/>
  <c r="G53163" i="12"/>
  <c r="F53163" i="12"/>
  <c r="E53163" i="12"/>
  <c r="D53163" i="12"/>
  <c r="C53163" i="12"/>
  <c r="B53163" i="12"/>
  <c r="A53163" i="12"/>
  <c r="G53162" i="12"/>
  <c r="F53162" i="12"/>
  <c r="E53162" i="12"/>
  <c r="D53162" i="12"/>
  <c r="C53162" i="12"/>
  <c r="B53162" i="12"/>
  <c r="A53162" i="12"/>
  <c r="G53161" i="12"/>
  <c r="F53161" i="12"/>
  <c r="E53161" i="12"/>
  <c r="D53161" i="12"/>
  <c r="C53161" i="12"/>
  <c r="B53161" i="12"/>
  <c r="A53161" i="12"/>
  <c r="G53160" i="12"/>
  <c r="F53160" i="12"/>
  <c r="E53160" i="12"/>
  <c r="D53160" i="12"/>
  <c r="C53160" i="12"/>
  <c r="B53160" i="12"/>
  <c r="A53160" i="12"/>
  <c r="G53159" i="12"/>
  <c r="F53159" i="12"/>
  <c r="E53159" i="12"/>
  <c r="D53159" i="12"/>
  <c r="C53159" i="12"/>
  <c r="B53159" i="12"/>
  <c r="A53159" i="12"/>
  <c r="G53158" i="12"/>
  <c r="F53158" i="12"/>
  <c r="E53158" i="12"/>
  <c r="D53158" i="12"/>
  <c r="C53158" i="12"/>
  <c r="B53158" i="12"/>
  <c r="A53158" i="12"/>
  <c r="G53157" i="12"/>
  <c r="F53157" i="12"/>
  <c r="E53157" i="12"/>
  <c r="D53157" i="12"/>
  <c r="C53157" i="12"/>
  <c r="B53157" i="12"/>
  <c r="A53157" i="12"/>
  <c r="G53156" i="12"/>
  <c r="F53156" i="12"/>
  <c r="E53156" i="12"/>
  <c r="D53156" i="12"/>
  <c r="C53156" i="12"/>
  <c r="B53156" i="12"/>
  <c r="A53156" i="12"/>
  <c r="G53155" i="12"/>
  <c r="F53155" i="12"/>
  <c r="E53155" i="12"/>
  <c r="D53155" i="12"/>
  <c r="C53155" i="12"/>
  <c r="B53155" i="12"/>
  <c r="A53155" i="12"/>
  <c r="G53154" i="12"/>
  <c r="F53154" i="12"/>
  <c r="E53154" i="12"/>
  <c r="D53154" i="12"/>
  <c r="C53154" i="12"/>
  <c r="B53154" i="12"/>
  <c r="A53154" i="12"/>
  <c r="G53153" i="12"/>
  <c r="F53153" i="12"/>
  <c r="E53153" i="12"/>
  <c r="D53153" i="12"/>
  <c r="C53153" i="12"/>
  <c r="B53153" i="12"/>
  <c r="A53153" i="12"/>
  <c r="F53152" i="12"/>
  <c r="E53152" i="12"/>
  <c r="C53152" i="12"/>
  <c r="B53152" i="12"/>
  <c r="A53152" i="12"/>
  <c r="F53151" i="12"/>
  <c r="E53151" i="12"/>
  <c r="C53151" i="12"/>
  <c r="B53151" i="12"/>
  <c r="A53151" i="12"/>
  <c r="F53150" i="12"/>
  <c r="E53150" i="12"/>
  <c r="C53150" i="12"/>
  <c r="B53150" i="12"/>
  <c r="A53150" i="12"/>
  <c r="F53149" i="12"/>
  <c r="E53149" i="12"/>
  <c r="C53149" i="12"/>
  <c r="B53149" i="12"/>
  <c r="A53149" i="12"/>
  <c r="F53148" i="12"/>
  <c r="E53148" i="12"/>
  <c r="C53148" i="12"/>
  <c r="B53148" i="12"/>
  <c r="A53148" i="12"/>
  <c r="F53147" i="12"/>
  <c r="E53147" i="12"/>
  <c r="C53147" i="12"/>
  <c r="B53147" i="12"/>
  <c r="A53147" i="12"/>
  <c r="F53146" i="12"/>
  <c r="E53146" i="12"/>
  <c r="C53146" i="12"/>
  <c r="B53146" i="12"/>
  <c r="A53146" i="12"/>
  <c r="F53145" i="12"/>
  <c r="E53145" i="12"/>
  <c r="C53145" i="12"/>
  <c r="B53145" i="12"/>
  <c r="A53145" i="12"/>
  <c r="F53144" i="12"/>
  <c r="E53144" i="12"/>
  <c r="C53144" i="12"/>
  <c r="B53144" i="12"/>
  <c r="A53144" i="12"/>
  <c r="F53143" i="12"/>
  <c r="E53143" i="12"/>
  <c r="C53143" i="12"/>
  <c r="B53143" i="12"/>
  <c r="A53143" i="12"/>
  <c r="F53142" i="12"/>
  <c r="E53142" i="12"/>
  <c r="C53142" i="12"/>
  <c r="B53142" i="12"/>
  <c r="A53142" i="12"/>
  <c r="F53141" i="12"/>
  <c r="E53141" i="12"/>
  <c r="C53141" i="12"/>
  <c r="B53141" i="12"/>
  <c r="A53141" i="12"/>
  <c r="F53140" i="12"/>
  <c r="E53140" i="12"/>
  <c r="C53140" i="12"/>
  <c r="B53140" i="12"/>
  <c r="A53140" i="12"/>
  <c r="F53139" i="12"/>
  <c r="E53139" i="12"/>
  <c r="C53139" i="12"/>
  <c r="B53139" i="12"/>
  <c r="A53139" i="12"/>
  <c r="F53138" i="12"/>
  <c r="E53138" i="12"/>
  <c r="C53138" i="12"/>
  <c r="B53138" i="12"/>
  <c r="A53138" i="12"/>
  <c r="F53137" i="12"/>
  <c r="E53137" i="12"/>
  <c r="C53137" i="12"/>
  <c r="B53137" i="12"/>
  <c r="A53137" i="12"/>
  <c r="F53136" i="12"/>
  <c r="E53136" i="12"/>
  <c r="B53136" i="12"/>
  <c r="A53136" i="12"/>
  <c r="F53135" i="12"/>
  <c r="E53135" i="12"/>
  <c r="B53135" i="12"/>
  <c r="A53135" i="12"/>
  <c r="F53134" i="12"/>
  <c r="E53134" i="12"/>
  <c r="B53134" i="12"/>
  <c r="A53134" i="12"/>
  <c r="F53133" i="12"/>
  <c r="E53133" i="12"/>
  <c r="B53133" i="12"/>
  <c r="A53133" i="12"/>
  <c r="F53132" i="12"/>
  <c r="E53132" i="12"/>
  <c r="B53132" i="12"/>
  <c r="A53132" i="12"/>
  <c r="F53131" i="12"/>
  <c r="E53131" i="12"/>
  <c r="B53131" i="12"/>
  <c r="A53131" i="12"/>
  <c r="F53130" i="12"/>
  <c r="E53130" i="12"/>
  <c r="B53130" i="12"/>
  <c r="A53130" i="12"/>
  <c r="F53129" i="12"/>
  <c r="E53129" i="12"/>
  <c r="B53129" i="12"/>
  <c r="A53129" i="12"/>
  <c r="F53128" i="12"/>
  <c r="E53128" i="12"/>
  <c r="B53128" i="12"/>
  <c r="A53128" i="12"/>
  <c r="F53127" i="12"/>
  <c r="E53127" i="12"/>
  <c r="B53127" i="12"/>
  <c r="A53127" i="12"/>
  <c r="F53126" i="12"/>
  <c r="E53126" i="12"/>
  <c r="B53126" i="12"/>
  <c r="A53126" i="12"/>
  <c r="F53125" i="12"/>
  <c r="E53125" i="12"/>
  <c r="B53125" i="12"/>
  <c r="A53125" i="12"/>
  <c r="F53124" i="12"/>
  <c r="E53124" i="12"/>
  <c r="B53124" i="12"/>
  <c r="A53124" i="12"/>
  <c r="F53123" i="12"/>
  <c r="E53123" i="12"/>
  <c r="B53123" i="12"/>
  <c r="A53123" i="12"/>
  <c r="F53122" i="12"/>
  <c r="E53122" i="12"/>
  <c r="B53122" i="12"/>
  <c r="A53122" i="12"/>
  <c r="F53121" i="12"/>
  <c r="E53121" i="12"/>
  <c r="B53121" i="12"/>
  <c r="A53121" i="12"/>
  <c r="F53120" i="12"/>
  <c r="E53120" i="12"/>
  <c r="B53120" i="12"/>
  <c r="A53120" i="12"/>
  <c r="F53119" i="12"/>
  <c r="E53119" i="12"/>
  <c r="B53119" i="12"/>
  <c r="A53119" i="12"/>
  <c r="F53118" i="12"/>
  <c r="E53118" i="12"/>
  <c r="B53118" i="12"/>
  <c r="A53118" i="12"/>
  <c r="F53117" i="12"/>
  <c r="E53117" i="12"/>
  <c r="B53117" i="12"/>
  <c r="A53117" i="12"/>
  <c r="F53116" i="12"/>
  <c r="E53116" i="12"/>
  <c r="B53116" i="12"/>
  <c r="A53116" i="12"/>
  <c r="F53115" i="12"/>
  <c r="E53115" i="12"/>
  <c r="B53115" i="12"/>
  <c r="A53115" i="12"/>
  <c r="F53114" i="12"/>
  <c r="E53114" i="12"/>
  <c r="B53114" i="12"/>
  <c r="A53114" i="12"/>
  <c r="F53113" i="12"/>
  <c r="E53113" i="12"/>
  <c r="B53113" i="12"/>
  <c r="A53113" i="12"/>
  <c r="F53112" i="12"/>
  <c r="E53112" i="12"/>
  <c r="B53112" i="12"/>
  <c r="A53112" i="12"/>
  <c r="F53111" i="12"/>
  <c r="E53111" i="12"/>
  <c r="B53111" i="12"/>
  <c r="A53111" i="12"/>
  <c r="F53110" i="12"/>
  <c r="E53110" i="12"/>
  <c r="B53110" i="12"/>
  <c r="A53110" i="12"/>
  <c r="F53109" i="12"/>
  <c r="E53109" i="12"/>
  <c r="B53109" i="12"/>
  <c r="A53109" i="12"/>
  <c r="F53108" i="12"/>
  <c r="E53108" i="12"/>
  <c r="B53108" i="12"/>
  <c r="A53108" i="12"/>
  <c r="F53107" i="12"/>
  <c r="E53107" i="12"/>
  <c r="B53107" i="12"/>
  <c r="A53107" i="12"/>
  <c r="F53106" i="12"/>
  <c r="E53106" i="12"/>
  <c r="B53106" i="12"/>
  <c r="A53106" i="12"/>
  <c r="F53105" i="12"/>
  <c r="E53105" i="12"/>
  <c r="B53105" i="12"/>
  <c r="A53105" i="12"/>
  <c r="F53104" i="12"/>
  <c r="E53104" i="12"/>
  <c r="B53104" i="12"/>
  <c r="A53104" i="12"/>
  <c r="F53103" i="12"/>
  <c r="E53103" i="12"/>
  <c r="B53103" i="12"/>
  <c r="A53103" i="12"/>
  <c r="F53102" i="12"/>
  <c r="E53102" i="12"/>
  <c r="B53102" i="12"/>
  <c r="A53102" i="12"/>
  <c r="F53101" i="12"/>
  <c r="E53101" i="12"/>
  <c r="B53101" i="12"/>
  <c r="A53101" i="12"/>
  <c r="F53100" i="12"/>
  <c r="E53100" i="12"/>
  <c r="B53100" i="12"/>
  <c r="A53100" i="12"/>
  <c r="F53099" i="12"/>
  <c r="E53099" i="12"/>
  <c r="B53099" i="12"/>
  <c r="A53099" i="12"/>
  <c r="F53098" i="12"/>
  <c r="E53098" i="12"/>
  <c r="B53098" i="12"/>
  <c r="A53098" i="12"/>
  <c r="F53097" i="12"/>
  <c r="E53097" i="12"/>
  <c r="B53097" i="12"/>
  <c r="A53097" i="12"/>
  <c r="F53096" i="12"/>
  <c r="E53096" i="12"/>
  <c r="B53096" i="12"/>
  <c r="A53096" i="12"/>
  <c r="F53095" i="12"/>
  <c r="E53095" i="12"/>
  <c r="B53095" i="12"/>
  <c r="A53095" i="12"/>
  <c r="F53094" i="12"/>
  <c r="E53094" i="12"/>
  <c r="B53094" i="12"/>
  <c r="A53094" i="12"/>
  <c r="F53093" i="12"/>
  <c r="E53093" i="12"/>
  <c r="B53093" i="12"/>
  <c r="A53093" i="12"/>
  <c r="F53092" i="12"/>
  <c r="E53092" i="12"/>
  <c r="B53092" i="12"/>
  <c r="A53092" i="12"/>
  <c r="F53091" i="12"/>
  <c r="E53091" i="12"/>
  <c r="B53091" i="12"/>
  <c r="A53091" i="12"/>
  <c r="F53090" i="12"/>
  <c r="E53090" i="12"/>
  <c r="B53090" i="12"/>
  <c r="A53090" i="12"/>
  <c r="F53089" i="12"/>
  <c r="E53089" i="12"/>
  <c r="B53089" i="12"/>
  <c r="A53089" i="12"/>
  <c r="F53088" i="12"/>
  <c r="E53088" i="12"/>
  <c r="B53088" i="12"/>
  <c r="A53088" i="12"/>
  <c r="F53087" i="12"/>
  <c r="E53087" i="12"/>
  <c r="B53087" i="12"/>
  <c r="A53087" i="12"/>
  <c r="F53086" i="12"/>
  <c r="E53086" i="12"/>
  <c r="B53086" i="12"/>
  <c r="A53086" i="12"/>
  <c r="F53085" i="12"/>
  <c r="E53085" i="12"/>
  <c r="B53085" i="12"/>
  <c r="A53085" i="12"/>
  <c r="F53084" i="12"/>
  <c r="E53084" i="12"/>
  <c r="B53084" i="12"/>
  <c r="A53084" i="12"/>
  <c r="F53083" i="12"/>
  <c r="E53083" i="12"/>
  <c r="B53083" i="12"/>
  <c r="A53083" i="12"/>
  <c r="F53082" i="12"/>
  <c r="E53082" i="12"/>
  <c r="B53082" i="12"/>
  <c r="A53082" i="12"/>
  <c r="F53081" i="12"/>
  <c r="E53081" i="12"/>
  <c r="B53081" i="12"/>
  <c r="A53081" i="12"/>
  <c r="F53080" i="12"/>
  <c r="E53080" i="12"/>
  <c r="B53080" i="12"/>
  <c r="A53080" i="12"/>
  <c r="F53079" i="12"/>
  <c r="E53079" i="12"/>
  <c r="B53079" i="12"/>
  <c r="A53079" i="12"/>
  <c r="F53078" i="12"/>
  <c r="E53078" i="12"/>
  <c r="B53078" i="12"/>
  <c r="A53078" i="12"/>
  <c r="F53077" i="12"/>
  <c r="E53077" i="12"/>
  <c r="B53077" i="12"/>
  <c r="A53077" i="12"/>
  <c r="F53076" i="12"/>
  <c r="E53076" i="12"/>
  <c r="B53076" i="12"/>
  <c r="A53076" i="12"/>
  <c r="F53075" i="12"/>
  <c r="E53075" i="12"/>
  <c r="B53075" i="12"/>
  <c r="A53075" i="12"/>
  <c r="F53074" i="12"/>
  <c r="E53074" i="12"/>
  <c r="B53074" i="12"/>
  <c r="A53074" i="12"/>
  <c r="F53073" i="12"/>
  <c r="E53073" i="12"/>
  <c r="B53073" i="12"/>
  <c r="A53073" i="12"/>
  <c r="F53072" i="12"/>
  <c r="E53072" i="12"/>
  <c r="B53072" i="12"/>
  <c r="A53072" i="12"/>
  <c r="F53071" i="12"/>
  <c r="E53071" i="12"/>
  <c r="B53071" i="12"/>
  <c r="A53071" i="12"/>
  <c r="F53070" i="12"/>
  <c r="E53070" i="12"/>
  <c r="B53070" i="12"/>
  <c r="A53070" i="12"/>
  <c r="F53069" i="12"/>
  <c r="E53069" i="12"/>
  <c r="B53069" i="12"/>
  <c r="A53069" i="12"/>
  <c r="F53068" i="12"/>
  <c r="E53068" i="12"/>
  <c r="B53068" i="12"/>
  <c r="A53068" i="12"/>
  <c r="F53067" i="12"/>
  <c r="E53067" i="12"/>
  <c r="B53067" i="12"/>
  <c r="A53067" i="12"/>
  <c r="F53066" i="12"/>
  <c r="E53066" i="12"/>
  <c r="B53066" i="12"/>
  <c r="A53066" i="12"/>
  <c r="F53065" i="12"/>
  <c r="E53065" i="12"/>
  <c r="B53065" i="12"/>
  <c r="A53065" i="12"/>
  <c r="F53064" i="12"/>
  <c r="E53064" i="12"/>
  <c r="B53064" i="12"/>
  <c r="A53064" i="12"/>
  <c r="F53063" i="12"/>
  <c r="E53063" i="12"/>
  <c r="B53063" i="12"/>
  <c r="A53063" i="12"/>
  <c r="F53062" i="12"/>
  <c r="E53062" i="12"/>
  <c r="B53062" i="12"/>
  <c r="A53062" i="12"/>
  <c r="F53061" i="12"/>
  <c r="E53061" i="12"/>
  <c r="B53061" i="12"/>
  <c r="A53061" i="12"/>
  <c r="F53060" i="12"/>
  <c r="E53060" i="12"/>
  <c r="B53060" i="12"/>
  <c r="A53060" i="12"/>
  <c r="F53059" i="12"/>
  <c r="E53059" i="12"/>
  <c r="B53059" i="12"/>
  <c r="A53059" i="12"/>
  <c r="F53058" i="12"/>
  <c r="E53058" i="12"/>
  <c r="B53058" i="12"/>
  <c r="A53058" i="12"/>
  <c r="F53057" i="12"/>
  <c r="E53057" i="12"/>
  <c r="B53057" i="12"/>
  <c r="A53057" i="12"/>
  <c r="F53056" i="12"/>
  <c r="E53056" i="12"/>
  <c r="B53056" i="12"/>
  <c r="A53056" i="12"/>
  <c r="F53055" i="12"/>
  <c r="E53055" i="12"/>
  <c r="B53055" i="12"/>
  <c r="A53055" i="12"/>
  <c r="F53054" i="12"/>
  <c r="E53054" i="12"/>
  <c r="B53054" i="12"/>
  <c r="A53054" i="12"/>
  <c r="F53053" i="12"/>
  <c r="E53053" i="12"/>
  <c r="B53053" i="12"/>
  <c r="A53053" i="12"/>
  <c r="F53052" i="12"/>
  <c r="E53052" i="12"/>
  <c r="B53052" i="12"/>
  <c r="A53052" i="12"/>
  <c r="F53051" i="12"/>
  <c r="E53051" i="12"/>
  <c r="B53051" i="12"/>
  <c r="A53051" i="12"/>
  <c r="F53050" i="12"/>
  <c r="E53050" i="12"/>
  <c r="B53050" i="12"/>
  <c r="A53050" i="12"/>
  <c r="F53049" i="12"/>
  <c r="E53049" i="12"/>
  <c r="B53049" i="12"/>
  <c r="A53049" i="12"/>
  <c r="F53048" i="12"/>
  <c r="E53048" i="12"/>
  <c r="B53048" i="12"/>
  <c r="A53048" i="12"/>
  <c r="F53047" i="12"/>
  <c r="E53047" i="12"/>
  <c r="B53047" i="12"/>
  <c r="A53047" i="12"/>
  <c r="F53046" i="12"/>
  <c r="E53046" i="12"/>
  <c r="B53046" i="12"/>
  <c r="A53046" i="12"/>
  <c r="F53045" i="12"/>
  <c r="E53045" i="12"/>
  <c r="B53045" i="12"/>
  <c r="A53045" i="12"/>
  <c r="F53044" i="12"/>
  <c r="E53044" i="12"/>
  <c r="B53044" i="12"/>
  <c r="A53044" i="12"/>
  <c r="F53043" i="12"/>
  <c r="E53043" i="12"/>
  <c r="B53043" i="12"/>
  <c r="A53043" i="12"/>
  <c r="F53042" i="12"/>
  <c r="E53042" i="12"/>
  <c r="B53042" i="12"/>
  <c r="A53042" i="12"/>
  <c r="F53041" i="12"/>
  <c r="E53041" i="12"/>
  <c r="B53041" i="12"/>
  <c r="A53041" i="12"/>
  <c r="F53040" i="12"/>
  <c r="E53040" i="12"/>
  <c r="B53040" i="12"/>
  <c r="A53040" i="12"/>
  <c r="F53039" i="12"/>
  <c r="E53039" i="12"/>
  <c r="B53039" i="12"/>
  <c r="A53039" i="12"/>
  <c r="F53038" i="12"/>
  <c r="E53038" i="12"/>
  <c r="B53038" i="12"/>
  <c r="A53038" i="12"/>
  <c r="F53037" i="12"/>
  <c r="E53037" i="12"/>
  <c r="B53037" i="12"/>
  <c r="A53037" i="12"/>
  <c r="F53036" i="12"/>
  <c r="E53036" i="12"/>
  <c r="B53036" i="12"/>
  <c r="A53036" i="12"/>
  <c r="F53005" i="12"/>
  <c r="D53005" i="12"/>
  <c r="A53005" i="12"/>
  <c r="F53004" i="12"/>
  <c r="D53004" i="12"/>
  <c r="A53004" i="12"/>
  <c r="F53003" i="12"/>
  <c r="E53003" i="12"/>
  <c r="D53003" i="12"/>
  <c r="A53003" i="12"/>
  <c r="F53002" i="12"/>
  <c r="E53002" i="12"/>
  <c r="D53002" i="12"/>
  <c r="A53002" i="12"/>
  <c r="F53001" i="12"/>
  <c r="E53001" i="12"/>
  <c r="D53001" i="12"/>
  <c r="F53000" i="12"/>
  <c r="E53000" i="12"/>
  <c r="D53000" i="12"/>
  <c r="A53000" i="12"/>
  <c r="G52986" i="12"/>
  <c r="F52986" i="12"/>
  <c r="E52986" i="12"/>
  <c r="A52986" i="12"/>
  <c r="G52985" i="12"/>
  <c r="F52985" i="12"/>
  <c r="E52985" i="12"/>
  <c r="A52985" i="12"/>
  <c r="G52984" i="12"/>
  <c r="F52984" i="12"/>
  <c r="E52984" i="12"/>
  <c r="A52984" i="12"/>
  <c r="G52983" i="12"/>
  <c r="F52983" i="12"/>
  <c r="E52983" i="12"/>
  <c r="A52983" i="12"/>
  <c r="G52981" i="12"/>
  <c r="F52981" i="12"/>
  <c r="E52981" i="12"/>
  <c r="A52981" i="12"/>
  <c r="G52980" i="12"/>
  <c r="F52980" i="12"/>
  <c r="E52980" i="12"/>
  <c r="A52980" i="12"/>
  <c r="G52979" i="12"/>
  <c r="F52979" i="12"/>
  <c r="E52979" i="12"/>
  <c r="A52979" i="12"/>
  <c r="G52978" i="12"/>
  <c r="F52978" i="12"/>
  <c r="E52978" i="12"/>
  <c r="A52978" i="12"/>
  <c r="G52977" i="12"/>
  <c r="F52977" i="12"/>
  <c r="E52977" i="12"/>
  <c r="A52977" i="12"/>
  <c r="G52976" i="12"/>
  <c r="F52976" i="12"/>
  <c r="E52976" i="12"/>
  <c r="A52976" i="12"/>
  <c r="G52975" i="12"/>
  <c r="F52975" i="12"/>
  <c r="E52975" i="12"/>
  <c r="A52975" i="12"/>
  <c r="G52974" i="12"/>
  <c r="F52974" i="12"/>
  <c r="E52974" i="12"/>
  <c r="A52974" i="12"/>
  <c r="G52973" i="12"/>
  <c r="F52973" i="12"/>
  <c r="E52973" i="12"/>
  <c r="A52973" i="12"/>
  <c r="G52972" i="12"/>
  <c r="F52972" i="12"/>
  <c r="E52972" i="12"/>
  <c r="A52972" i="12"/>
  <c r="G52971" i="12"/>
  <c r="F52971" i="12"/>
  <c r="E52971" i="12"/>
  <c r="A52971" i="12"/>
  <c r="G52970" i="12"/>
  <c r="F52970" i="12"/>
  <c r="E52970" i="12"/>
  <c r="A52970" i="12"/>
  <c r="G52101" i="12"/>
  <c r="F52101" i="12"/>
  <c r="E52101" i="12"/>
  <c r="D52101" i="12"/>
  <c r="C52101" i="12"/>
  <c r="B52101" i="12"/>
  <c r="A52101" i="12"/>
  <c r="G52100" i="12"/>
  <c r="F52100" i="12"/>
  <c r="E52100" i="12"/>
  <c r="D52100" i="12"/>
  <c r="C52100" i="12"/>
  <c r="B52100" i="12"/>
  <c r="A52100" i="12"/>
  <c r="G52099" i="12"/>
  <c r="F52099" i="12"/>
  <c r="E52099" i="12"/>
  <c r="D52099" i="12"/>
  <c r="C52099" i="12"/>
  <c r="B52099" i="12"/>
  <c r="A52099" i="12"/>
  <c r="G52098" i="12"/>
  <c r="F52098" i="12"/>
  <c r="E52098" i="12"/>
  <c r="D52098" i="12"/>
  <c r="C52098" i="12"/>
  <c r="B52098" i="12"/>
  <c r="A52098" i="12"/>
  <c r="G52097" i="12"/>
  <c r="F52097" i="12"/>
  <c r="E52097" i="12"/>
  <c r="D52097" i="12"/>
  <c r="C52097" i="12"/>
  <c r="B52097" i="12"/>
  <c r="A52097" i="12"/>
  <c r="G52096" i="12"/>
  <c r="F52096" i="12"/>
  <c r="E52096" i="12"/>
  <c r="D52096" i="12"/>
  <c r="C52096" i="12"/>
  <c r="B52096" i="12"/>
  <c r="A52096" i="12"/>
  <c r="G52095" i="12"/>
  <c r="F52095" i="12"/>
  <c r="E52095" i="12"/>
  <c r="D52095" i="12"/>
  <c r="C52095" i="12"/>
  <c r="B52095" i="12"/>
  <c r="A52095" i="12"/>
  <c r="G52094" i="12"/>
  <c r="F52094" i="12"/>
  <c r="E52094" i="12"/>
  <c r="D52094" i="12"/>
  <c r="C52094" i="12"/>
  <c r="B52094" i="12"/>
  <c r="A52094" i="12"/>
  <c r="G52093" i="12"/>
  <c r="F52093" i="12"/>
  <c r="E52093" i="12"/>
  <c r="D52093" i="12"/>
  <c r="C52093" i="12"/>
  <c r="B52093" i="12"/>
  <c r="A52093" i="12"/>
  <c r="G52092" i="12"/>
  <c r="F52092" i="12"/>
  <c r="E52092" i="12"/>
  <c r="D52092" i="12"/>
  <c r="C52092" i="12"/>
  <c r="B52092" i="12"/>
  <c r="A52092" i="12"/>
  <c r="G52091" i="12"/>
  <c r="F52091" i="12"/>
  <c r="E52091" i="12"/>
  <c r="D52091" i="12"/>
  <c r="C52091" i="12"/>
  <c r="B52091" i="12"/>
  <c r="A52091" i="12"/>
  <c r="G52090" i="12"/>
  <c r="F52090" i="12"/>
  <c r="E52090" i="12"/>
  <c r="D52090" i="12"/>
  <c r="C52090" i="12"/>
  <c r="B52090" i="12"/>
  <c r="A52090" i="12"/>
  <c r="G52089" i="12"/>
  <c r="F52089" i="12"/>
  <c r="E52089" i="12"/>
  <c r="D52089" i="12"/>
  <c r="C52089" i="12"/>
  <c r="B52089" i="12"/>
  <c r="A52089" i="12"/>
  <c r="G52088" i="12"/>
  <c r="F52088" i="12"/>
  <c r="E52088" i="12"/>
  <c r="D52088" i="12"/>
  <c r="C52088" i="12"/>
  <c r="B52088" i="12"/>
  <c r="A52088" i="12"/>
  <c r="F52087" i="12"/>
  <c r="E52087" i="12"/>
  <c r="C52087" i="12"/>
  <c r="B52087" i="12"/>
  <c r="A52087" i="12"/>
  <c r="F52086" i="12"/>
  <c r="E52086" i="12"/>
  <c r="C52086" i="12"/>
  <c r="B52086" i="12"/>
  <c r="A52086" i="12"/>
  <c r="F52085" i="12"/>
  <c r="E52085" i="12"/>
  <c r="C52085" i="12"/>
  <c r="B52085" i="12"/>
  <c r="A52085" i="12"/>
  <c r="F52084" i="12"/>
  <c r="E52084" i="12"/>
  <c r="C52084" i="12"/>
  <c r="B52084" i="12"/>
  <c r="A52084" i="12"/>
  <c r="F52083" i="12"/>
  <c r="E52083" i="12"/>
  <c r="C52083" i="12"/>
  <c r="B52083" i="12"/>
  <c r="A52083" i="12"/>
  <c r="F52082" i="12"/>
  <c r="E52082" i="12"/>
  <c r="C52082" i="12"/>
  <c r="B52082" i="12"/>
  <c r="A52082" i="12"/>
  <c r="F52081" i="12"/>
  <c r="E52081" i="12"/>
  <c r="C52081" i="12"/>
  <c r="B52081" i="12"/>
  <c r="A52081" i="12"/>
  <c r="F52080" i="12"/>
  <c r="E52080" i="12"/>
  <c r="C52080" i="12"/>
  <c r="B52080" i="12"/>
  <c r="A52080" i="12"/>
  <c r="F52079" i="12"/>
  <c r="E52079" i="12"/>
  <c r="C52079" i="12"/>
  <c r="B52079" i="12"/>
  <c r="A52079" i="12"/>
  <c r="F52078" i="12"/>
  <c r="E52078" i="12"/>
  <c r="C52078" i="12"/>
  <c r="B52078" i="12"/>
  <c r="A52078" i="12"/>
  <c r="F52077" i="12"/>
  <c r="E52077" i="12"/>
  <c r="C52077" i="12"/>
  <c r="B52077" i="12"/>
  <c r="A52077" i="12"/>
  <c r="F52076" i="12"/>
  <c r="E52076" i="12"/>
  <c r="C52076" i="12"/>
  <c r="B52076" i="12"/>
  <c r="A52076" i="12"/>
  <c r="F52075" i="12"/>
  <c r="E52075" i="12"/>
  <c r="C52075" i="12"/>
  <c r="B52075" i="12"/>
  <c r="A52075" i="12"/>
  <c r="F52074" i="12"/>
  <c r="E52074" i="12"/>
  <c r="C52074" i="12"/>
  <c r="B52074" i="12"/>
  <c r="A52074" i="12"/>
  <c r="F52073" i="12"/>
  <c r="E52073" i="12"/>
  <c r="C52073" i="12"/>
  <c r="B52073" i="12"/>
  <c r="A52073" i="12"/>
  <c r="F52072" i="12"/>
  <c r="E52072" i="12"/>
  <c r="C52072" i="12"/>
  <c r="B52072" i="12"/>
  <c r="A52072" i="12"/>
  <c r="F52071" i="12"/>
  <c r="E52071" i="12"/>
  <c r="C52071" i="12"/>
  <c r="B52071" i="12"/>
  <c r="A52071" i="12"/>
  <c r="G52070" i="12"/>
  <c r="F52070" i="12"/>
  <c r="E52070" i="12"/>
  <c r="D52070" i="12"/>
  <c r="C52070" i="12"/>
  <c r="B52070" i="12"/>
  <c r="A52070" i="12"/>
  <c r="G52069" i="12"/>
  <c r="F52069" i="12"/>
  <c r="E52069" i="12"/>
  <c r="D52069" i="12"/>
  <c r="C52069" i="12"/>
  <c r="B52069" i="12"/>
  <c r="A52069" i="12"/>
  <c r="G52068" i="12"/>
  <c r="F52068" i="12"/>
  <c r="E52068" i="12"/>
  <c r="D52068" i="12"/>
  <c r="C52068" i="12"/>
  <c r="B52068" i="12"/>
  <c r="A52068" i="12"/>
  <c r="G52067" i="12"/>
  <c r="F52067" i="12"/>
  <c r="E52067" i="12"/>
  <c r="D52067" i="12"/>
  <c r="C52067" i="12"/>
  <c r="B52067" i="12"/>
  <c r="A52067" i="12"/>
  <c r="G52066" i="12"/>
  <c r="F52066" i="12"/>
  <c r="E52066" i="12"/>
  <c r="D52066" i="12"/>
  <c r="C52066" i="12"/>
  <c r="B52066" i="12"/>
  <c r="A52066" i="12"/>
  <c r="G52065" i="12"/>
  <c r="F52065" i="12"/>
  <c r="E52065" i="12"/>
  <c r="D52065" i="12"/>
  <c r="C52065" i="12"/>
  <c r="B52065" i="12"/>
  <c r="A52065" i="12"/>
  <c r="G52064" i="12"/>
  <c r="F52064" i="12"/>
  <c r="E52064" i="12"/>
  <c r="D52064" i="12"/>
  <c r="C52064" i="12"/>
  <c r="B52064" i="12"/>
  <c r="A52064" i="12"/>
  <c r="G52063" i="12"/>
  <c r="F52063" i="12"/>
  <c r="E52063" i="12"/>
  <c r="D52063" i="12"/>
  <c r="C52063" i="12"/>
  <c r="B52063" i="12"/>
  <c r="A52063" i="12"/>
  <c r="G52062" i="12"/>
  <c r="F52062" i="12"/>
  <c r="E52062" i="12"/>
  <c r="D52062" i="12"/>
  <c r="C52062" i="12"/>
  <c r="B52062" i="12"/>
  <c r="A52062" i="12"/>
  <c r="G52061" i="12"/>
  <c r="F52061" i="12"/>
  <c r="E52061" i="12"/>
  <c r="D52061" i="12"/>
  <c r="C52061" i="12"/>
  <c r="B52061" i="12"/>
  <c r="A52061" i="12"/>
  <c r="G52060" i="12"/>
  <c r="F52060" i="12"/>
  <c r="E52060" i="12"/>
  <c r="D52060" i="12"/>
  <c r="C52060" i="12"/>
  <c r="B52060" i="12"/>
  <c r="A52060" i="12"/>
  <c r="G52059" i="12"/>
  <c r="F52059" i="12"/>
  <c r="E52059" i="12"/>
  <c r="D52059" i="12"/>
  <c r="C52059" i="12"/>
  <c r="B52059" i="12"/>
  <c r="A52059" i="12"/>
  <c r="G52058" i="12"/>
  <c r="F52058" i="12"/>
  <c r="E52058" i="12"/>
  <c r="D52058" i="12"/>
  <c r="C52058" i="12"/>
  <c r="B52058" i="12"/>
  <c r="A52058" i="12"/>
  <c r="G52057" i="12"/>
  <c r="F52057" i="12"/>
  <c r="E52057" i="12"/>
  <c r="D52057" i="12"/>
  <c r="C52057" i="12"/>
  <c r="B52057" i="12"/>
  <c r="A52057" i="12"/>
  <c r="G52056" i="12"/>
  <c r="F52056" i="12"/>
  <c r="E52056" i="12"/>
  <c r="D52056" i="12"/>
  <c r="C52056" i="12"/>
  <c r="B52056" i="12"/>
  <c r="A52056" i="12"/>
  <c r="F52055" i="12"/>
  <c r="E52055" i="12"/>
  <c r="C52055" i="12"/>
  <c r="B52055" i="12"/>
  <c r="A52055" i="12"/>
  <c r="F52054" i="12"/>
  <c r="E52054" i="12"/>
  <c r="C52054" i="12"/>
  <c r="B52054" i="12"/>
  <c r="A52054" i="12"/>
  <c r="F52053" i="12"/>
  <c r="E52053" i="12"/>
  <c r="C52053" i="12"/>
  <c r="B52053" i="12"/>
  <c r="A52053" i="12"/>
  <c r="F52052" i="12"/>
  <c r="E52052" i="12"/>
  <c r="C52052" i="12"/>
  <c r="B52052" i="12"/>
  <c r="A52052" i="12"/>
  <c r="F52051" i="12"/>
  <c r="E52051" i="12"/>
  <c r="C52051" i="12"/>
  <c r="B52051" i="12"/>
  <c r="A52051" i="12"/>
  <c r="F52050" i="12"/>
  <c r="E52050" i="12"/>
  <c r="C52050" i="12"/>
  <c r="B52050" i="12"/>
  <c r="A52050" i="12"/>
  <c r="F52049" i="12"/>
  <c r="E52049" i="12"/>
  <c r="C52049" i="12"/>
  <c r="B52049" i="12"/>
  <c r="A52049" i="12"/>
  <c r="F52048" i="12"/>
  <c r="E52048" i="12"/>
  <c r="C52048" i="12"/>
  <c r="B52048" i="12"/>
  <c r="A52048" i="12"/>
  <c r="F52047" i="12"/>
  <c r="E52047" i="12"/>
  <c r="C52047" i="12"/>
  <c r="B52047" i="12"/>
  <c r="A52047" i="12"/>
  <c r="F52046" i="12"/>
  <c r="E52046" i="12"/>
  <c r="C52046" i="12"/>
  <c r="B52046" i="12"/>
  <c r="A52046" i="12"/>
  <c r="F52045" i="12"/>
  <c r="E52045" i="12"/>
  <c r="C52045" i="12"/>
  <c r="B52045" i="12"/>
  <c r="A52045" i="12"/>
  <c r="F52044" i="12"/>
  <c r="E52044" i="12"/>
  <c r="C52044" i="12"/>
  <c r="B52044" i="12"/>
  <c r="A52044" i="12"/>
  <c r="F52043" i="12"/>
  <c r="E52043" i="12"/>
  <c r="C52043" i="12"/>
  <c r="B52043" i="12"/>
  <c r="A52043" i="12"/>
  <c r="F52042" i="12"/>
  <c r="E52042" i="12"/>
  <c r="C52042" i="12"/>
  <c r="B52042" i="12"/>
  <c r="A52042" i="12"/>
  <c r="F52041" i="12"/>
  <c r="E52041" i="12"/>
  <c r="C52041" i="12"/>
  <c r="B52041" i="12"/>
  <c r="A52041" i="12"/>
  <c r="F52040" i="12"/>
  <c r="E52040" i="12"/>
  <c r="C52040" i="12"/>
  <c r="B52040" i="12"/>
  <c r="A52040" i="12"/>
  <c r="F52039" i="12"/>
  <c r="E52039" i="12"/>
  <c r="B52039" i="12"/>
  <c r="A52039" i="12"/>
  <c r="F52038" i="12"/>
  <c r="E52038" i="12"/>
  <c r="B52038" i="12"/>
  <c r="A52038" i="12"/>
  <c r="F52037" i="12"/>
  <c r="E52037" i="12"/>
  <c r="B52037" i="12"/>
  <c r="A52037" i="12"/>
  <c r="F52036" i="12"/>
  <c r="E52036" i="12"/>
  <c r="B52036" i="12"/>
  <c r="A52036" i="12"/>
  <c r="F52035" i="12"/>
  <c r="E52035" i="12"/>
  <c r="B52035" i="12"/>
  <c r="A52035" i="12"/>
  <c r="F52034" i="12"/>
  <c r="E52034" i="12"/>
  <c r="B52034" i="12"/>
  <c r="A52034" i="12"/>
  <c r="F52033" i="12"/>
  <c r="E52033" i="12"/>
  <c r="B52033" i="12"/>
  <c r="A52033" i="12"/>
  <c r="F52032" i="12"/>
  <c r="E52032" i="12"/>
  <c r="B52032" i="12"/>
  <c r="A52032" i="12"/>
  <c r="F52031" i="12"/>
  <c r="E52031" i="12"/>
  <c r="B52031" i="12"/>
  <c r="A52031" i="12"/>
  <c r="F52030" i="12"/>
  <c r="E52030" i="12"/>
  <c r="B52030" i="12"/>
  <c r="A52030" i="12"/>
  <c r="F52029" i="12"/>
  <c r="E52029" i="12"/>
  <c r="B52029" i="12"/>
  <c r="A52029" i="12"/>
  <c r="F52028" i="12"/>
  <c r="E52028" i="12"/>
  <c r="B52028" i="12"/>
  <c r="A52028" i="12"/>
  <c r="F52027" i="12"/>
  <c r="E52027" i="12"/>
  <c r="B52027" i="12"/>
  <c r="A52027" i="12"/>
  <c r="F52026" i="12"/>
  <c r="E52026" i="12"/>
  <c r="B52026" i="12"/>
  <c r="A52026" i="12"/>
  <c r="F52025" i="12"/>
  <c r="E52025" i="12"/>
  <c r="B52025" i="12"/>
  <c r="A52025" i="12"/>
  <c r="F52024" i="12"/>
  <c r="E52024" i="12"/>
  <c r="B52024" i="12"/>
  <c r="A52024" i="12"/>
  <c r="F52023" i="12"/>
  <c r="E52023" i="12"/>
  <c r="B52023" i="12"/>
  <c r="A52023" i="12"/>
  <c r="F52022" i="12"/>
  <c r="E52022" i="12"/>
  <c r="B52022" i="12"/>
  <c r="A52022" i="12"/>
  <c r="F52021" i="12"/>
  <c r="E52021" i="12"/>
  <c r="B52021" i="12"/>
  <c r="A52021" i="12"/>
  <c r="F52020" i="12"/>
  <c r="E52020" i="12"/>
  <c r="B52020" i="12"/>
  <c r="A52020" i="12"/>
  <c r="F52019" i="12"/>
  <c r="E52019" i="12"/>
  <c r="B52019" i="12"/>
  <c r="A52019" i="12"/>
  <c r="F52018" i="12"/>
  <c r="E52018" i="12"/>
  <c r="B52018" i="12"/>
  <c r="A52018" i="12"/>
  <c r="F52017" i="12"/>
  <c r="E52017" i="12"/>
  <c r="B52017" i="12"/>
  <c r="A52017" i="12"/>
  <c r="F52016" i="12"/>
  <c r="E52016" i="12"/>
  <c r="B52016" i="12"/>
  <c r="A52016" i="12"/>
  <c r="F52015" i="12"/>
  <c r="E52015" i="12"/>
  <c r="B52015" i="12"/>
  <c r="A52015" i="12"/>
  <c r="F52014" i="12"/>
  <c r="E52014" i="12"/>
  <c r="B52014" i="12"/>
  <c r="A52014" i="12"/>
  <c r="F52013" i="12"/>
  <c r="E52013" i="12"/>
  <c r="B52013" i="12"/>
  <c r="A52013" i="12"/>
  <c r="F52012" i="12"/>
  <c r="E52012" i="12"/>
  <c r="B52012" i="12"/>
  <c r="A52012" i="12"/>
  <c r="F52011" i="12"/>
  <c r="E52011" i="12"/>
  <c r="B52011" i="12"/>
  <c r="A52011" i="12"/>
  <c r="F52010" i="12"/>
  <c r="E52010" i="12"/>
  <c r="B52010" i="12"/>
  <c r="A52010" i="12"/>
  <c r="F52009" i="12"/>
  <c r="E52009" i="12"/>
  <c r="B52009" i="12"/>
  <c r="A52009" i="12"/>
  <c r="F52008" i="12"/>
  <c r="E52008" i="12"/>
  <c r="B52008" i="12"/>
  <c r="A52008" i="12"/>
  <c r="F52007" i="12"/>
  <c r="E52007" i="12"/>
  <c r="B52007" i="12"/>
  <c r="A52007" i="12"/>
  <c r="F52006" i="12"/>
  <c r="E52006" i="12"/>
  <c r="B52006" i="12"/>
  <c r="A52006" i="12"/>
  <c r="F52005" i="12"/>
  <c r="E52005" i="12"/>
  <c r="B52005" i="12"/>
  <c r="A52005" i="12"/>
  <c r="F52004" i="12"/>
  <c r="E52004" i="12"/>
  <c r="B52004" i="12"/>
  <c r="A52004" i="12"/>
  <c r="F52003" i="12"/>
  <c r="E52003" i="12"/>
  <c r="B52003" i="12"/>
  <c r="A52003" i="12"/>
  <c r="F52002" i="12"/>
  <c r="E52002" i="12"/>
  <c r="B52002" i="12"/>
  <c r="A52002" i="12"/>
  <c r="F52001" i="12"/>
  <c r="E52001" i="12"/>
  <c r="B52001" i="12"/>
  <c r="A52001" i="12"/>
  <c r="F52000" i="12"/>
  <c r="E52000" i="12"/>
  <c r="B52000" i="12"/>
  <c r="A52000" i="12"/>
  <c r="F51999" i="12"/>
  <c r="E51999" i="12"/>
  <c r="B51999" i="12"/>
  <c r="A51999" i="12"/>
  <c r="F51998" i="12"/>
  <c r="E51998" i="12"/>
  <c r="B51998" i="12"/>
  <c r="A51998" i="12"/>
  <c r="F51997" i="12"/>
  <c r="E51997" i="12"/>
  <c r="B51997" i="12"/>
  <c r="A51997" i="12"/>
  <c r="F51996" i="12"/>
  <c r="E51996" i="12"/>
  <c r="B51996" i="12"/>
  <c r="A51996" i="12"/>
  <c r="F51995" i="12"/>
  <c r="E51995" i="12"/>
  <c r="B51995" i="12"/>
  <c r="A51995" i="12"/>
  <c r="F51994" i="12"/>
  <c r="E51994" i="12"/>
  <c r="B51994" i="12"/>
  <c r="A51994" i="12"/>
  <c r="F51993" i="12"/>
  <c r="E51993" i="12"/>
  <c r="B51993" i="12"/>
  <c r="A51993" i="12"/>
  <c r="F51992" i="12"/>
  <c r="E51992" i="12"/>
  <c r="B51992" i="12"/>
  <c r="A51992" i="12"/>
  <c r="F51991" i="12"/>
  <c r="E51991" i="12"/>
  <c r="B51991" i="12"/>
  <c r="A51991" i="12"/>
  <c r="F51990" i="12"/>
  <c r="E51990" i="12"/>
  <c r="B51990" i="12"/>
  <c r="A51990" i="12"/>
  <c r="F51989" i="12"/>
  <c r="E51989" i="12"/>
  <c r="B51989" i="12"/>
  <c r="A51989" i="12"/>
  <c r="F51988" i="12"/>
  <c r="E51988" i="12"/>
  <c r="B51988" i="12"/>
  <c r="A51988" i="12"/>
  <c r="F51987" i="12"/>
  <c r="E51987" i="12"/>
  <c r="B51987" i="12"/>
  <c r="A51987" i="12"/>
  <c r="F51986" i="12"/>
  <c r="E51986" i="12"/>
  <c r="B51986" i="12"/>
  <c r="A51986" i="12"/>
  <c r="F51985" i="12"/>
  <c r="E51985" i="12"/>
  <c r="B51985" i="12"/>
  <c r="A51985" i="12"/>
  <c r="F51984" i="12"/>
  <c r="E51984" i="12"/>
  <c r="B51984" i="12"/>
  <c r="A51984" i="12"/>
  <c r="F51983" i="12"/>
  <c r="E51983" i="12"/>
  <c r="B51983" i="12"/>
  <c r="A51983" i="12"/>
  <c r="F51982" i="12"/>
  <c r="E51982" i="12"/>
  <c r="B51982" i="12"/>
  <c r="A51982" i="12"/>
  <c r="F51981" i="12"/>
  <c r="E51981" i="12"/>
  <c r="B51981" i="12"/>
  <c r="A51981" i="12"/>
  <c r="F51980" i="12"/>
  <c r="E51980" i="12"/>
  <c r="B51980" i="12"/>
  <c r="A51980" i="12"/>
  <c r="F51979" i="12"/>
  <c r="E51979" i="12"/>
  <c r="B51979" i="12"/>
  <c r="A51979" i="12"/>
  <c r="F51978" i="12"/>
  <c r="E51978" i="12"/>
  <c r="B51978" i="12"/>
  <c r="A51978" i="12"/>
  <c r="F51977" i="12"/>
  <c r="E51977" i="12"/>
  <c r="B51977" i="12"/>
  <c r="A51977" i="12"/>
  <c r="F51976" i="12"/>
  <c r="E51976" i="12"/>
  <c r="B51976" i="12"/>
  <c r="A51976" i="12"/>
  <c r="F51975" i="12"/>
  <c r="E51975" i="12"/>
  <c r="B51975" i="12"/>
  <c r="A51975" i="12"/>
  <c r="F51974" i="12"/>
  <c r="E51974" i="12"/>
  <c r="B51974" i="12"/>
  <c r="A51974" i="12"/>
  <c r="F51973" i="12"/>
  <c r="E51973" i="12"/>
  <c r="B51973" i="12"/>
  <c r="A51973" i="12"/>
  <c r="F51972" i="12"/>
  <c r="E51972" i="12"/>
  <c r="B51972" i="12"/>
  <c r="A51972" i="12"/>
  <c r="F51971" i="12"/>
  <c r="E51971" i="12"/>
  <c r="B51971" i="12"/>
  <c r="A51971" i="12"/>
  <c r="F51970" i="12"/>
  <c r="E51970" i="12"/>
  <c r="B51970" i="12"/>
  <c r="A51970" i="12"/>
  <c r="F51969" i="12"/>
  <c r="E51969" i="12"/>
  <c r="B51969" i="12"/>
  <c r="A51969" i="12"/>
  <c r="F51968" i="12"/>
  <c r="E51968" i="12"/>
  <c r="B51968" i="12"/>
  <c r="A51968" i="12"/>
  <c r="F51967" i="12"/>
  <c r="E51967" i="12"/>
  <c r="B51967" i="12"/>
  <c r="A51967" i="12"/>
  <c r="F51966" i="12"/>
  <c r="E51966" i="12"/>
  <c r="B51966" i="12"/>
  <c r="A51966" i="12"/>
  <c r="F51965" i="12"/>
  <c r="E51965" i="12"/>
  <c r="B51965" i="12"/>
  <c r="A51965" i="12"/>
  <c r="F51964" i="12"/>
  <c r="E51964" i="12"/>
  <c r="B51964" i="12"/>
  <c r="A51964" i="12"/>
  <c r="F51963" i="12"/>
  <c r="E51963" i="12"/>
  <c r="B51963" i="12"/>
  <c r="A51963" i="12"/>
  <c r="F51962" i="12"/>
  <c r="E51962" i="12"/>
  <c r="B51962" i="12"/>
  <c r="A51962" i="12"/>
  <c r="F51961" i="12"/>
  <c r="E51961" i="12"/>
  <c r="B51961" i="12"/>
  <c r="A51961" i="12"/>
  <c r="F51960" i="12"/>
  <c r="E51960" i="12"/>
  <c r="B51960" i="12"/>
  <c r="A51960" i="12"/>
  <c r="F51959" i="12"/>
  <c r="E51959" i="12"/>
  <c r="B51959" i="12"/>
  <c r="A51959" i="12"/>
  <c r="F51958" i="12"/>
  <c r="E51958" i="12"/>
  <c r="B51958" i="12"/>
  <c r="A51958" i="12"/>
  <c r="F51957" i="12"/>
  <c r="E51957" i="12"/>
  <c r="B51957" i="12"/>
  <c r="A51957" i="12"/>
  <c r="F51956" i="12"/>
  <c r="E51956" i="12"/>
  <c r="B51956" i="12"/>
  <c r="A51956" i="12"/>
  <c r="F51955" i="12"/>
  <c r="E51955" i="12"/>
  <c r="B51955" i="12"/>
  <c r="A51955" i="12"/>
  <c r="F51954" i="12"/>
  <c r="E51954" i="12"/>
  <c r="B51954" i="12"/>
  <c r="A51954" i="12"/>
  <c r="F51953" i="12"/>
  <c r="E51953" i="12"/>
  <c r="B51953" i="12"/>
  <c r="A51953" i="12"/>
  <c r="F51952" i="12"/>
  <c r="E51952" i="12"/>
  <c r="B51952" i="12"/>
  <c r="A51952" i="12"/>
  <c r="F51951" i="12"/>
  <c r="E51951" i="12"/>
  <c r="B51951" i="12"/>
  <c r="A51951" i="12"/>
  <c r="F51950" i="12"/>
  <c r="E51950" i="12"/>
  <c r="B51950" i="12"/>
  <c r="A51950" i="12"/>
  <c r="F51949" i="12"/>
  <c r="E51949" i="12"/>
  <c r="B51949" i="12"/>
  <c r="A51949" i="12"/>
  <c r="F51948" i="12"/>
  <c r="E51948" i="12"/>
  <c r="B51948" i="12"/>
  <c r="A51948" i="12"/>
  <c r="F51947" i="12"/>
  <c r="E51947" i="12"/>
  <c r="B51947" i="12"/>
  <c r="A51947" i="12"/>
  <c r="F51946" i="12"/>
  <c r="E51946" i="12"/>
  <c r="B51946" i="12"/>
  <c r="A51946" i="12"/>
  <c r="F51945" i="12"/>
  <c r="E51945" i="12"/>
  <c r="B51945" i="12"/>
  <c r="A51945" i="12"/>
  <c r="F51944" i="12"/>
  <c r="E51944" i="12"/>
  <c r="B51944" i="12"/>
  <c r="A51944" i="12"/>
  <c r="F51943" i="12"/>
  <c r="E51943" i="12"/>
  <c r="B51943" i="12"/>
  <c r="A51943" i="12"/>
  <c r="F51942" i="12"/>
  <c r="E51942" i="12"/>
  <c r="B51942" i="12"/>
  <c r="A51942" i="12"/>
  <c r="F51941" i="12"/>
  <c r="E51941" i="12"/>
  <c r="B51941" i="12"/>
  <c r="A51941" i="12"/>
  <c r="F51940" i="12"/>
  <c r="E51940" i="12"/>
  <c r="B51940" i="12"/>
  <c r="A51940" i="12"/>
  <c r="F51939" i="12"/>
  <c r="E51939" i="12"/>
  <c r="B51939" i="12"/>
  <c r="A51939" i="12"/>
  <c r="F51908" i="12"/>
  <c r="D51908" i="12"/>
  <c r="A51908" i="12"/>
  <c r="F51907" i="12"/>
  <c r="D51907" i="12"/>
  <c r="A51907" i="12"/>
  <c r="F51906" i="12"/>
  <c r="E51906" i="12"/>
  <c r="D51906" i="12"/>
  <c r="A51906" i="12"/>
  <c r="F51905" i="12"/>
  <c r="E51905" i="12"/>
  <c r="D51905" i="12"/>
  <c r="A51905" i="12"/>
  <c r="F51904" i="12"/>
  <c r="E51904" i="12"/>
  <c r="D51904" i="12"/>
  <c r="F51903" i="12"/>
  <c r="E51903" i="12"/>
  <c r="D51903" i="12"/>
  <c r="A51903" i="12"/>
  <c r="G51889" i="12"/>
  <c r="F51889" i="12"/>
  <c r="E51889" i="12"/>
  <c r="A51889" i="12"/>
  <c r="G51888" i="12"/>
  <c r="F51888" i="12"/>
  <c r="E51888" i="12"/>
  <c r="A51888" i="12"/>
  <c r="G51887" i="12"/>
  <c r="F51887" i="12"/>
  <c r="E51887" i="12"/>
  <c r="A51887" i="12"/>
  <c r="G51886" i="12"/>
  <c r="F51886" i="12"/>
  <c r="E51886" i="12"/>
  <c r="A51886" i="12"/>
  <c r="G51884" i="12"/>
  <c r="F51884" i="12"/>
  <c r="E51884" i="12"/>
  <c r="A51884" i="12"/>
  <c r="G51883" i="12"/>
  <c r="F51883" i="12"/>
  <c r="E51883" i="12"/>
  <c r="A51883" i="12"/>
  <c r="G51882" i="12"/>
  <c r="F51882" i="12"/>
  <c r="E51882" i="12"/>
  <c r="A51882" i="12"/>
  <c r="G51881" i="12"/>
  <c r="F51881" i="12"/>
  <c r="E51881" i="12"/>
  <c r="A51881" i="12"/>
  <c r="G51880" i="12"/>
  <c r="F51880" i="12"/>
  <c r="E51880" i="12"/>
  <c r="A51880" i="12"/>
  <c r="G51879" i="12"/>
  <c r="F51879" i="12"/>
  <c r="E51879" i="12"/>
  <c r="A51879" i="12"/>
  <c r="G51878" i="12"/>
  <c r="F51878" i="12"/>
  <c r="E51878" i="12"/>
  <c r="A51878" i="12"/>
  <c r="G51877" i="12"/>
  <c r="F51877" i="12"/>
  <c r="E51877" i="12"/>
  <c r="A51877" i="12"/>
  <c r="G51876" i="12"/>
  <c r="F51876" i="12"/>
  <c r="E51876" i="12"/>
  <c r="A51876" i="12"/>
  <c r="G51875" i="12"/>
  <c r="F51875" i="12"/>
  <c r="E51875" i="12"/>
  <c r="A51875" i="12"/>
  <c r="G51874" i="12"/>
  <c r="F51874" i="12"/>
  <c r="E51874" i="12"/>
  <c r="A51874" i="12"/>
  <c r="G51873" i="12"/>
  <c r="F51873" i="12"/>
  <c r="E51873" i="12"/>
  <c r="A51873" i="12"/>
  <c r="G51004" i="12"/>
  <c r="F51004" i="12"/>
  <c r="E51004" i="12"/>
  <c r="D51004" i="12"/>
  <c r="C51004" i="12"/>
  <c r="B51004" i="12"/>
  <c r="A51004" i="12"/>
  <c r="G51003" i="12"/>
  <c r="F51003" i="12"/>
  <c r="E51003" i="12"/>
  <c r="D51003" i="12"/>
  <c r="C51003" i="12"/>
  <c r="B51003" i="12"/>
  <c r="A51003" i="12"/>
  <c r="G51002" i="12"/>
  <c r="F51002" i="12"/>
  <c r="E51002" i="12"/>
  <c r="D51002" i="12"/>
  <c r="C51002" i="12"/>
  <c r="B51002" i="12"/>
  <c r="A51002" i="12"/>
  <c r="G51001" i="12"/>
  <c r="F51001" i="12"/>
  <c r="E51001" i="12"/>
  <c r="D51001" i="12"/>
  <c r="C51001" i="12"/>
  <c r="B51001" i="12"/>
  <c r="A51001" i="12"/>
  <c r="G51000" i="12"/>
  <c r="F51000" i="12"/>
  <c r="E51000" i="12"/>
  <c r="D51000" i="12"/>
  <c r="C51000" i="12"/>
  <c r="B51000" i="12"/>
  <c r="A51000" i="12"/>
  <c r="G50999" i="12"/>
  <c r="F50999" i="12"/>
  <c r="E50999" i="12"/>
  <c r="D50999" i="12"/>
  <c r="C50999" i="12"/>
  <c r="B50999" i="12"/>
  <c r="A50999" i="12"/>
  <c r="G50998" i="12"/>
  <c r="F50998" i="12"/>
  <c r="E50998" i="12"/>
  <c r="D50998" i="12"/>
  <c r="C50998" i="12"/>
  <c r="B50998" i="12"/>
  <c r="A50998" i="12"/>
  <c r="G50997" i="12"/>
  <c r="F50997" i="12"/>
  <c r="E50997" i="12"/>
  <c r="D50997" i="12"/>
  <c r="C50997" i="12"/>
  <c r="B50997" i="12"/>
  <c r="A50997" i="12"/>
  <c r="G50996" i="12"/>
  <c r="F50996" i="12"/>
  <c r="E50996" i="12"/>
  <c r="D50996" i="12"/>
  <c r="C50996" i="12"/>
  <c r="B50996" i="12"/>
  <c r="A50996" i="12"/>
  <c r="G50995" i="12"/>
  <c r="F50995" i="12"/>
  <c r="E50995" i="12"/>
  <c r="D50995" i="12"/>
  <c r="C50995" i="12"/>
  <c r="B50995" i="12"/>
  <c r="A50995" i="12"/>
  <c r="G50994" i="12"/>
  <c r="F50994" i="12"/>
  <c r="E50994" i="12"/>
  <c r="D50994" i="12"/>
  <c r="C50994" i="12"/>
  <c r="B50994" i="12"/>
  <c r="A50994" i="12"/>
  <c r="G50993" i="12"/>
  <c r="F50993" i="12"/>
  <c r="E50993" i="12"/>
  <c r="D50993" i="12"/>
  <c r="C50993" i="12"/>
  <c r="B50993" i="12"/>
  <c r="A50993" i="12"/>
  <c r="G50992" i="12"/>
  <c r="F50992" i="12"/>
  <c r="E50992" i="12"/>
  <c r="D50992" i="12"/>
  <c r="C50992" i="12"/>
  <c r="B50992" i="12"/>
  <c r="A50992" i="12"/>
  <c r="G50991" i="12"/>
  <c r="F50991" i="12"/>
  <c r="E50991" i="12"/>
  <c r="D50991" i="12"/>
  <c r="C50991" i="12"/>
  <c r="B50991" i="12"/>
  <c r="A50991" i="12"/>
  <c r="F50990" i="12"/>
  <c r="E50990" i="12"/>
  <c r="C50990" i="12"/>
  <c r="B50990" i="12"/>
  <c r="A50990" i="12"/>
  <c r="F50989" i="12"/>
  <c r="E50989" i="12"/>
  <c r="C50989" i="12"/>
  <c r="B50989" i="12"/>
  <c r="A50989" i="12"/>
  <c r="F50988" i="12"/>
  <c r="E50988" i="12"/>
  <c r="C50988" i="12"/>
  <c r="B50988" i="12"/>
  <c r="A50988" i="12"/>
  <c r="F50987" i="12"/>
  <c r="E50987" i="12"/>
  <c r="C50987" i="12"/>
  <c r="B50987" i="12"/>
  <c r="A50987" i="12"/>
  <c r="F50986" i="12"/>
  <c r="E50986" i="12"/>
  <c r="C50986" i="12"/>
  <c r="B50986" i="12"/>
  <c r="A50986" i="12"/>
  <c r="F50985" i="12"/>
  <c r="E50985" i="12"/>
  <c r="C50985" i="12"/>
  <c r="B50985" i="12"/>
  <c r="A50985" i="12"/>
  <c r="F50984" i="12"/>
  <c r="E50984" i="12"/>
  <c r="C50984" i="12"/>
  <c r="B50984" i="12"/>
  <c r="A50984" i="12"/>
  <c r="F50983" i="12"/>
  <c r="E50983" i="12"/>
  <c r="C50983" i="12"/>
  <c r="B50983" i="12"/>
  <c r="A50983" i="12"/>
  <c r="F50982" i="12"/>
  <c r="E50982" i="12"/>
  <c r="C50982" i="12"/>
  <c r="B50982" i="12"/>
  <c r="A50982" i="12"/>
  <c r="F50981" i="12"/>
  <c r="E50981" i="12"/>
  <c r="C50981" i="12"/>
  <c r="B50981" i="12"/>
  <c r="A50981" i="12"/>
  <c r="F50980" i="12"/>
  <c r="E50980" i="12"/>
  <c r="C50980" i="12"/>
  <c r="B50980" i="12"/>
  <c r="A50980" i="12"/>
  <c r="F50979" i="12"/>
  <c r="E50979" i="12"/>
  <c r="C50979" i="12"/>
  <c r="B50979" i="12"/>
  <c r="A50979" i="12"/>
  <c r="F50978" i="12"/>
  <c r="E50978" i="12"/>
  <c r="C50978" i="12"/>
  <c r="B50978" i="12"/>
  <c r="A50978" i="12"/>
  <c r="F50977" i="12"/>
  <c r="E50977" i="12"/>
  <c r="C50977" i="12"/>
  <c r="B50977" i="12"/>
  <c r="A50977" i="12"/>
  <c r="F50976" i="12"/>
  <c r="E50976" i="12"/>
  <c r="C50976" i="12"/>
  <c r="B50976" i="12"/>
  <c r="A50976" i="12"/>
  <c r="F50975" i="12"/>
  <c r="E50975" i="12"/>
  <c r="C50975" i="12"/>
  <c r="B50975" i="12"/>
  <c r="A50975" i="12"/>
  <c r="F50974" i="12"/>
  <c r="E50974" i="12"/>
  <c r="C50974" i="12"/>
  <c r="B50974" i="12"/>
  <c r="A50974" i="12"/>
  <c r="G50973" i="12"/>
  <c r="F50973" i="12"/>
  <c r="E50973" i="12"/>
  <c r="D50973" i="12"/>
  <c r="C50973" i="12"/>
  <c r="B50973" i="12"/>
  <c r="A50973" i="12"/>
  <c r="G50972" i="12"/>
  <c r="F50972" i="12"/>
  <c r="E50972" i="12"/>
  <c r="D50972" i="12"/>
  <c r="C50972" i="12"/>
  <c r="B50972" i="12"/>
  <c r="A50972" i="12"/>
  <c r="G50971" i="12"/>
  <c r="F50971" i="12"/>
  <c r="E50971" i="12"/>
  <c r="D50971" i="12"/>
  <c r="C50971" i="12"/>
  <c r="B50971" i="12"/>
  <c r="A50971" i="12"/>
  <c r="G50970" i="12"/>
  <c r="F50970" i="12"/>
  <c r="E50970" i="12"/>
  <c r="D50970" i="12"/>
  <c r="C50970" i="12"/>
  <c r="B50970" i="12"/>
  <c r="A50970" i="12"/>
  <c r="G50969" i="12"/>
  <c r="F50969" i="12"/>
  <c r="E50969" i="12"/>
  <c r="D50969" i="12"/>
  <c r="C50969" i="12"/>
  <c r="B50969" i="12"/>
  <c r="A50969" i="12"/>
  <c r="G50968" i="12"/>
  <c r="F50968" i="12"/>
  <c r="E50968" i="12"/>
  <c r="D50968" i="12"/>
  <c r="C50968" i="12"/>
  <c r="B50968" i="12"/>
  <c r="A50968" i="12"/>
  <c r="G50967" i="12"/>
  <c r="F50967" i="12"/>
  <c r="E50967" i="12"/>
  <c r="D50967" i="12"/>
  <c r="C50967" i="12"/>
  <c r="B50967" i="12"/>
  <c r="A50967" i="12"/>
  <c r="G50966" i="12"/>
  <c r="F50966" i="12"/>
  <c r="E50966" i="12"/>
  <c r="D50966" i="12"/>
  <c r="C50966" i="12"/>
  <c r="B50966" i="12"/>
  <c r="A50966" i="12"/>
  <c r="G50965" i="12"/>
  <c r="F50965" i="12"/>
  <c r="E50965" i="12"/>
  <c r="D50965" i="12"/>
  <c r="C50965" i="12"/>
  <c r="B50965" i="12"/>
  <c r="A50965" i="12"/>
  <c r="G50964" i="12"/>
  <c r="F50964" i="12"/>
  <c r="E50964" i="12"/>
  <c r="D50964" i="12"/>
  <c r="C50964" i="12"/>
  <c r="B50964" i="12"/>
  <c r="A50964" i="12"/>
  <c r="G50963" i="12"/>
  <c r="F50963" i="12"/>
  <c r="E50963" i="12"/>
  <c r="D50963" i="12"/>
  <c r="C50963" i="12"/>
  <c r="B50963" i="12"/>
  <c r="A50963" i="12"/>
  <c r="G50962" i="12"/>
  <c r="F50962" i="12"/>
  <c r="E50962" i="12"/>
  <c r="D50962" i="12"/>
  <c r="C50962" i="12"/>
  <c r="B50962" i="12"/>
  <c r="A50962" i="12"/>
  <c r="G50961" i="12"/>
  <c r="F50961" i="12"/>
  <c r="E50961" i="12"/>
  <c r="D50961" i="12"/>
  <c r="C50961" i="12"/>
  <c r="B50961" i="12"/>
  <c r="A50961" i="12"/>
  <c r="G50960" i="12"/>
  <c r="F50960" i="12"/>
  <c r="E50960" i="12"/>
  <c r="D50960" i="12"/>
  <c r="C50960" i="12"/>
  <c r="B50960" i="12"/>
  <c r="A50960" i="12"/>
  <c r="G50959" i="12"/>
  <c r="F50959" i="12"/>
  <c r="E50959" i="12"/>
  <c r="D50959" i="12"/>
  <c r="C50959" i="12"/>
  <c r="B50959" i="12"/>
  <c r="A50959" i="12"/>
  <c r="F50958" i="12"/>
  <c r="E50958" i="12"/>
  <c r="C50958" i="12"/>
  <c r="B50958" i="12"/>
  <c r="A50958" i="12"/>
  <c r="F50957" i="12"/>
  <c r="E50957" i="12"/>
  <c r="C50957" i="12"/>
  <c r="B50957" i="12"/>
  <c r="A50957" i="12"/>
  <c r="F50956" i="12"/>
  <c r="E50956" i="12"/>
  <c r="C50956" i="12"/>
  <c r="B50956" i="12"/>
  <c r="A50956" i="12"/>
  <c r="F50955" i="12"/>
  <c r="E50955" i="12"/>
  <c r="C50955" i="12"/>
  <c r="B50955" i="12"/>
  <c r="A50955" i="12"/>
  <c r="F50954" i="12"/>
  <c r="E50954" i="12"/>
  <c r="C50954" i="12"/>
  <c r="B50954" i="12"/>
  <c r="A50954" i="12"/>
  <c r="F50953" i="12"/>
  <c r="E50953" i="12"/>
  <c r="C50953" i="12"/>
  <c r="B50953" i="12"/>
  <c r="A50953" i="12"/>
  <c r="F50952" i="12"/>
  <c r="E50952" i="12"/>
  <c r="C50952" i="12"/>
  <c r="B50952" i="12"/>
  <c r="A50952" i="12"/>
  <c r="F50951" i="12"/>
  <c r="E50951" i="12"/>
  <c r="C50951" i="12"/>
  <c r="B50951" i="12"/>
  <c r="A50951" i="12"/>
  <c r="F50950" i="12"/>
  <c r="E50950" i="12"/>
  <c r="C50950" i="12"/>
  <c r="B50950" i="12"/>
  <c r="A50950" i="12"/>
  <c r="F50949" i="12"/>
  <c r="E50949" i="12"/>
  <c r="C50949" i="12"/>
  <c r="B50949" i="12"/>
  <c r="A50949" i="12"/>
  <c r="F50948" i="12"/>
  <c r="E50948" i="12"/>
  <c r="C50948" i="12"/>
  <c r="B50948" i="12"/>
  <c r="A50948" i="12"/>
  <c r="F50947" i="12"/>
  <c r="E50947" i="12"/>
  <c r="C50947" i="12"/>
  <c r="B50947" i="12"/>
  <c r="A50947" i="12"/>
  <c r="F50946" i="12"/>
  <c r="E50946" i="12"/>
  <c r="C50946" i="12"/>
  <c r="B50946" i="12"/>
  <c r="A50946" i="12"/>
  <c r="F50945" i="12"/>
  <c r="E50945" i="12"/>
  <c r="C50945" i="12"/>
  <c r="B50945" i="12"/>
  <c r="A50945" i="12"/>
  <c r="F50944" i="12"/>
  <c r="E50944" i="12"/>
  <c r="C50944" i="12"/>
  <c r="B50944" i="12"/>
  <c r="A50944" i="12"/>
  <c r="F50943" i="12"/>
  <c r="E50943" i="12"/>
  <c r="C50943" i="12"/>
  <c r="B50943" i="12"/>
  <c r="A50943" i="12"/>
  <c r="F50942" i="12"/>
  <c r="E50942" i="12"/>
  <c r="B50942" i="12"/>
  <c r="A50942" i="12"/>
  <c r="F50941" i="12"/>
  <c r="E50941" i="12"/>
  <c r="B50941" i="12"/>
  <c r="A50941" i="12"/>
  <c r="F50940" i="12"/>
  <c r="E50940" i="12"/>
  <c r="B50940" i="12"/>
  <c r="A50940" i="12"/>
  <c r="F50939" i="12"/>
  <c r="E50939" i="12"/>
  <c r="B50939" i="12"/>
  <c r="A50939" i="12"/>
  <c r="F50938" i="12"/>
  <c r="E50938" i="12"/>
  <c r="B50938" i="12"/>
  <c r="A50938" i="12"/>
  <c r="F50937" i="12"/>
  <c r="E50937" i="12"/>
  <c r="B50937" i="12"/>
  <c r="A50937" i="12"/>
  <c r="F50936" i="12"/>
  <c r="E50936" i="12"/>
  <c r="B50936" i="12"/>
  <c r="A50936" i="12"/>
  <c r="F50935" i="12"/>
  <c r="E50935" i="12"/>
  <c r="B50935" i="12"/>
  <c r="A50935" i="12"/>
  <c r="F50934" i="12"/>
  <c r="E50934" i="12"/>
  <c r="B50934" i="12"/>
  <c r="A50934" i="12"/>
  <c r="F50933" i="12"/>
  <c r="E50933" i="12"/>
  <c r="B50933" i="12"/>
  <c r="A50933" i="12"/>
  <c r="F50932" i="12"/>
  <c r="E50932" i="12"/>
  <c r="B50932" i="12"/>
  <c r="A50932" i="12"/>
  <c r="F50931" i="12"/>
  <c r="E50931" i="12"/>
  <c r="B50931" i="12"/>
  <c r="A50931" i="12"/>
  <c r="F50930" i="12"/>
  <c r="E50930" i="12"/>
  <c r="B50930" i="12"/>
  <c r="A50930" i="12"/>
  <c r="F50929" i="12"/>
  <c r="E50929" i="12"/>
  <c r="B50929" i="12"/>
  <c r="A50929" i="12"/>
  <c r="F50928" i="12"/>
  <c r="E50928" i="12"/>
  <c r="B50928" i="12"/>
  <c r="A50928" i="12"/>
  <c r="F50927" i="12"/>
  <c r="E50927" i="12"/>
  <c r="B50927" i="12"/>
  <c r="A50927" i="12"/>
  <c r="F50926" i="12"/>
  <c r="E50926" i="12"/>
  <c r="B50926" i="12"/>
  <c r="A50926" i="12"/>
  <c r="F50925" i="12"/>
  <c r="E50925" i="12"/>
  <c r="B50925" i="12"/>
  <c r="A50925" i="12"/>
  <c r="F50924" i="12"/>
  <c r="E50924" i="12"/>
  <c r="B50924" i="12"/>
  <c r="A50924" i="12"/>
  <c r="F50923" i="12"/>
  <c r="E50923" i="12"/>
  <c r="B50923" i="12"/>
  <c r="A50923" i="12"/>
  <c r="F50922" i="12"/>
  <c r="E50922" i="12"/>
  <c r="B50922" i="12"/>
  <c r="A50922" i="12"/>
  <c r="F50921" i="12"/>
  <c r="E50921" i="12"/>
  <c r="B50921" i="12"/>
  <c r="A50921" i="12"/>
  <c r="F50920" i="12"/>
  <c r="E50920" i="12"/>
  <c r="B50920" i="12"/>
  <c r="A50920" i="12"/>
  <c r="F50919" i="12"/>
  <c r="E50919" i="12"/>
  <c r="B50919" i="12"/>
  <c r="A50919" i="12"/>
  <c r="F50918" i="12"/>
  <c r="E50918" i="12"/>
  <c r="B50918" i="12"/>
  <c r="A50918" i="12"/>
  <c r="F50917" i="12"/>
  <c r="E50917" i="12"/>
  <c r="B50917" i="12"/>
  <c r="A50917" i="12"/>
  <c r="F50916" i="12"/>
  <c r="E50916" i="12"/>
  <c r="B50916" i="12"/>
  <c r="A50916" i="12"/>
  <c r="F50915" i="12"/>
  <c r="E50915" i="12"/>
  <c r="B50915" i="12"/>
  <c r="A50915" i="12"/>
  <c r="F50914" i="12"/>
  <c r="E50914" i="12"/>
  <c r="B50914" i="12"/>
  <c r="A50914" i="12"/>
  <c r="F50913" i="12"/>
  <c r="E50913" i="12"/>
  <c r="B50913" i="12"/>
  <c r="A50913" i="12"/>
  <c r="F50912" i="12"/>
  <c r="E50912" i="12"/>
  <c r="B50912" i="12"/>
  <c r="A50912" i="12"/>
  <c r="F50911" i="12"/>
  <c r="E50911" i="12"/>
  <c r="B50911" i="12"/>
  <c r="A50911" i="12"/>
  <c r="F50910" i="12"/>
  <c r="E50910" i="12"/>
  <c r="B50910" i="12"/>
  <c r="A50910" i="12"/>
  <c r="F50909" i="12"/>
  <c r="E50909" i="12"/>
  <c r="B50909" i="12"/>
  <c r="A50909" i="12"/>
  <c r="F50908" i="12"/>
  <c r="E50908" i="12"/>
  <c r="B50908" i="12"/>
  <c r="A50908" i="12"/>
  <c r="F50907" i="12"/>
  <c r="E50907" i="12"/>
  <c r="B50907" i="12"/>
  <c r="A50907" i="12"/>
  <c r="F50906" i="12"/>
  <c r="E50906" i="12"/>
  <c r="B50906" i="12"/>
  <c r="A50906" i="12"/>
  <c r="F50905" i="12"/>
  <c r="E50905" i="12"/>
  <c r="B50905" i="12"/>
  <c r="A50905" i="12"/>
  <c r="F50904" i="12"/>
  <c r="E50904" i="12"/>
  <c r="B50904" i="12"/>
  <c r="A50904" i="12"/>
  <c r="F50903" i="12"/>
  <c r="E50903" i="12"/>
  <c r="B50903" i="12"/>
  <c r="A50903" i="12"/>
  <c r="F50902" i="12"/>
  <c r="E50902" i="12"/>
  <c r="B50902" i="12"/>
  <c r="A50902" i="12"/>
  <c r="F50901" i="12"/>
  <c r="E50901" i="12"/>
  <c r="B50901" i="12"/>
  <c r="A50901" i="12"/>
  <c r="F50900" i="12"/>
  <c r="E50900" i="12"/>
  <c r="B50900" i="12"/>
  <c r="A50900" i="12"/>
  <c r="F50899" i="12"/>
  <c r="E50899" i="12"/>
  <c r="B50899" i="12"/>
  <c r="A50899" i="12"/>
  <c r="F50898" i="12"/>
  <c r="E50898" i="12"/>
  <c r="B50898" i="12"/>
  <c r="A50898" i="12"/>
  <c r="F50897" i="12"/>
  <c r="E50897" i="12"/>
  <c r="B50897" i="12"/>
  <c r="A50897" i="12"/>
  <c r="F50896" i="12"/>
  <c r="E50896" i="12"/>
  <c r="B50896" i="12"/>
  <c r="A50896" i="12"/>
  <c r="F50895" i="12"/>
  <c r="E50895" i="12"/>
  <c r="B50895" i="12"/>
  <c r="A50895" i="12"/>
  <c r="F50894" i="12"/>
  <c r="E50894" i="12"/>
  <c r="B50894" i="12"/>
  <c r="A50894" i="12"/>
  <c r="F50893" i="12"/>
  <c r="E50893" i="12"/>
  <c r="B50893" i="12"/>
  <c r="A50893" i="12"/>
  <c r="F50892" i="12"/>
  <c r="E50892" i="12"/>
  <c r="B50892" i="12"/>
  <c r="A50892" i="12"/>
  <c r="F50891" i="12"/>
  <c r="E50891" i="12"/>
  <c r="B50891" i="12"/>
  <c r="A50891" i="12"/>
  <c r="F50890" i="12"/>
  <c r="E50890" i="12"/>
  <c r="B50890" i="12"/>
  <c r="A50890" i="12"/>
  <c r="F50889" i="12"/>
  <c r="E50889" i="12"/>
  <c r="B50889" i="12"/>
  <c r="A50889" i="12"/>
  <c r="F50888" i="12"/>
  <c r="E50888" i="12"/>
  <c r="B50888" i="12"/>
  <c r="A50888" i="12"/>
  <c r="F50887" i="12"/>
  <c r="E50887" i="12"/>
  <c r="B50887" i="12"/>
  <c r="A50887" i="12"/>
  <c r="F50886" i="12"/>
  <c r="E50886" i="12"/>
  <c r="B50886" i="12"/>
  <c r="A50886" i="12"/>
  <c r="F50885" i="12"/>
  <c r="E50885" i="12"/>
  <c r="B50885" i="12"/>
  <c r="A50885" i="12"/>
  <c r="F50884" i="12"/>
  <c r="E50884" i="12"/>
  <c r="B50884" i="12"/>
  <c r="A50884" i="12"/>
  <c r="F50883" i="12"/>
  <c r="E50883" i="12"/>
  <c r="B50883" i="12"/>
  <c r="A50883" i="12"/>
  <c r="F50882" i="12"/>
  <c r="E50882" i="12"/>
  <c r="B50882" i="12"/>
  <c r="A50882" i="12"/>
  <c r="F50881" i="12"/>
  <c r="E50881" i="12"/>
  <c r="B50881" i="12"/>
  <c r="A50881" i="12"/>
  <c r="F50880" i="12"/>
  <c r="E50880" i="12"/>
  <c r="B50880" i="12"/>
  <c r="A50880" i="12"/>
  <c r="F50879" i="12"/>
  <c r="E50879" i="12"/>
  <c r="B50879" i="12"/>
  <c r="A50879" i="12"/>
  <c r="F50878" i="12"/>
  <c r="E50878" i="12"/>
  <c r="B50878" i="12"/>
  <c r="A50878" i="12"/>
  <c r="F50877" i="12"/>
  <c r="E50877" i="12"/>
  <c r="B50877" i="12"/>
  <c r="A50877" i="12"/>
  <c r="F50876" i="12"/>
  <c r="E50876" i="12"/>
  <c r="B50876" i="12"/>
  <c r="A50876" i="12"/>
  <c r="F50875" i="12"/>
  <c r="E50875" i="12"/>
  <c r="B50875" i="12"/>
  <c r="A50875" i="12"/>
  <c r="F50874" i="12"/>
  <c r="E50874" i="12"/>
  <c r="B50874" i="12"/>
  <c r="A50874" i="12"/>
  <c r="F50873" i="12"/>
  <c r="E50873" i="12"/>
  <c r="B50873" i="12"/>
  <c r="A50873" i="12"/>
  <c r="F50872" i="12"/>
  <c r="E50872" i="12"/>
  <c r="B50872" i="12"/>
  <c r="A50872" i="12"/>
  <c r="F50871" i="12"/>
  <c r="E50871" i="12"/>
  <c r="B50871" i="12"/>
  <c r="A50871" i="12"/>
  <c r="F50870" i="12"/>
  <c r="E50870" i="12"/>
  <c r="B50870" i="12"/>
  <c r="A50870" i="12"/>
  <c r="F50869" i="12"/>
  <c r="E50869" i="12"/>
  <c r="B50869" i="12"/>
  <c r="A50869" i="12"/>
  <c r="F50868" i="12"/>
  <c r="E50868" i="12"/>
  <c r="B50868" i="12"/>
  <c r="A50868" i="12"/>
  <c r="F50867" i="12"/>
  <c r="E50867" i="12"/>
  <c r="B50867" i="12"/>
  <c r="A50867" i="12"/>
  <c r="F50866" i="12"/>
  <c r="E50866" i="12"/>
  <c r="B50866" i="12"/>
  <c r="A50866" i="12"/>
  <c r="F50865" i="12"/>
  <c r="E50865" i="12"/>
  <c r="B50865" i="12"/>
  <c r="A50865" i="12"/>
  <c r="F50864" i="12"/>
  <c r="E50864" i="12"/>
  <c r="B50864" i="12"/>
  <c r="A50864" i="12"/>
  <c r="F50863" i="12"/>
  <c r="E50863" i="12"/>
  <c r="B50863" i="12"/>
  <c r="A50863" i="12"/>
  <c r="F50862" i="12"/>
  <c r="E50862" i="12"/>
  <c r="B50862" i="12"/>
  <c r="A50862" i="12"/>
  <c r="F50861" i="12"/>
  <c r="E50861" i="12"/>
  <c r="B50861" i="12"/>
  <c r="A50861" i="12"/>
  <c r="F50860" i="12"/>
  <c r="E50860" i="12"/>
  <c r="B50860" i="12"/>
  <c r="A50860" i="12"/>
  <c r="F50859" i="12"/>
  <c r="E50859" i="12"/>
  <c r="B50859" i="12"/>
  <c r="A50859" i="12"/>
  <c r="F50858" i="12"/>
  <c r="E50858" i="12"/>
  <c r="B50858" i="12"/>
  <c r="A50858" i="12"/>
  <c r="F50857" i="12"/>
  <c r="E50857" i="12"/>
  <c r="B50857" i="12"/>
  <c r="A50857" i="12"/>
  <c r="F50856" i="12"/>
  <c r="E50856" i="12"/>
  <c r="B50856" i="12"/>
  <c r="A50856" i="12"/>
  <c r="F50855" i="12"/>
  <c r="E50855" i="12"/>
  <c r="B50855" i="12"/>
  <c r="A50855" i="12"/>
  <c r="F50854" i="12"/>
  <c r="E50854" i="12"/>
  <c r="B50854" i="12"/>
  <c r="A50854" i="12"/>
  <c r="F50853" i="12"/>
  <c r="E50853" i="12"/>
  <c r="B50853" i="12"/>
  <c r="A50853" i="12"/>
  <c r="F50852" i="12"/>
  <c r="E50852" i="12"/>
  <c r="B50852" i="12"/>
  <c r="A50852" i="12"/>
  <c r="F50851" i="12"/>
  <c r="E50851" i="12"/>
  <c r="B50851" i="12"/>
  <c r="A50851" i="12"/>
  <c r="F50850" i="12"/>
  <c r="E50850" i="12"/>
  <c r="B50850" i="12"/>
  <c r="A50850" i="12"/>
  <c r="F50849" i="12"/>
  <c r="E50849" i="12"/>
  <c r="B50849" i="12"/>
  <c r="A50849" i="12"/>
  <c r="F50848" i="12"/>
  <c r="E50848" i="12"/>
  <c r="B50848" i="12"/>
  <c r="A50848" i="12"/>
  <c r="F50847" i="12"/>
  <c r="E50847" i="12"/>
  <c r="B50847" i="12"/>
  <c r="A50847" i="12"/>
  <c r="F50846" i="12"/>
  <c r="E50846" i="12"/>
  <c r="B50846" i="12"/>
  <c r="A50846" i="12"/>
  <c r="F50845" i="12"/>
  <c r="E50845" i="12"/>
  <c r="B50845" i="12"/>
  <c r="A50845" i="12"/>
  <c r="F50844" i="12"/>
  <c r="E50844" i="12"/>
  <c r="B50844" i="12"/>
  <c r="A50844" i="12"/>
  <c r="F50843" i="12"/>
  <c r="E50843" i="12"/>
  <c r="B50843" i="12"/>
  <c r="A50843" i="12"/>
  <c r="F50842" i="12"/>
  <c r="E50842" i="12"/>
  <c r="B50842" i="12"/>
  <c r="A50842" i="12"/>
  <c r="F50811" i="12"/>
  <c r="D50811" i="12"/>
  <c r="A50811" i="12"/>
  <c r="F50810" i="12"/>
  <c r="D50810" i="12"/>
  <c r="A50810" i="12"/>
  <c r="F50809" i="12"/>
  <c r="E50809" i="12"/>
  <c r="D50809" i="12"/>
  <c r="A50809" i="12"/>
  <c r="F50808" i="12"/>
  <c r="E50808" i="12"/>
  <c r="D50808" i="12"/>
  <c r="F50807" i="12"/>
  <c r="E50807" i="12"/>
  <c r="D50807" i="12"/>
  <c r="A50807" i="12"/>
  <c r="F50806" i="12"/>
  <c r="E50806" i="12"/>
  <c r="D50806" i="12"/>
  <c r="A50806" i="12"/>
  <c r="G50792" i="12"/>
  <c r="F50792" i="12"/>
  <c r="E50792" i="12"/>
  <c r="A50792" i="12"/>
  <c r="G50791" i="12"/>
  <c r="F50791" i="12"/>
  <c r="E50791" i="12"/>
  <c r="A50791" i="12"/>
  <c r="G50790" i="12"/>
  <c r="F50790" i="12"/>
  <c r="E50790" i="12"/>
  <c r="A50790" i="12"/>
  <c r="G50789" i="12"/>
  <c r="F50789" i="12"/>
  <c r="E50789" i="12"/>
  <c r="A50789" i="12"/>
  <c r="G50787" i="12"/>
  <c r="F50787" i="12"/>
  <c r="E50787" i="12"/>
  <c r="A50787" i="12"/>
  <c r="G50786" i="12"/>
  <c r="F50786" i="12"/>
  <c r="E50786" i="12"/>
  <c r="A50786" i="12"/>
  <c r="G50785" i="12"/>
  <c r="F50785" i="12"/>
  <c r="E50785" i="12"/>
  <c r="A50785" i="12"/>
  <c r="G50784" i="12"/>
  <c r="F50784" i="12"/>
  <c r="E50784" i="12"/>
  <c r="A50784" i="12"/>
  <c r="G50783" i="12"/>
  <c r="F50783" i="12"/>
  <c r="E50783" i="12"/>
  <c r="A50783" i="12"/>
  <c r="G50782" i="12"/>
  <c r="F50782" i="12"/>
  <c r="E50782" i="12"/>
  <c r="A50782" i="12"/>
  <c r="G50781" i="12"/>
  <c r="F50781" i="12"/>
  <c r="E50781" i="12"/>
  <c r="A50781" i="12"/>
  <c r="G50780" i="12"/>
  <c r="F50780" i="12"/>
  <c r="E50780" i="12"/>
  <c r="A50780" i="12"/>
  <c r="G50779" i="12"/>
  <c r="F50779" i="12"/>
  <c r="E50779" i="12"/>
  <c r="A50779" i="12"/>
  <c r="G50778" i="12"/>
  <c r="F50778" i="12"/>
  <c r="E50778" i="12"/>
  <c r="A50778" i="12"/>
  <c r="G50777" i="12"/>
  <c r="F50777" i="12"/>
  <c r="E50777" i="12"/>
  <c r="A50777" i="12"/>
  <c r="G50776" i="12"/>
  <c r="F50776" i="12"/>
  <c r="E50776" i="12"/>
  <c r="A50776" i="12"/>
  <c r="G49907" i="12"/>
  <c r="F49907" i="12"/>
  <c r="E49907" i="12"/>
  <c r="D49907" i="12"/>
  <c r="C49907" i="12"/>
  <c r="B49907" i="12"/>
  <c r="A49907" i="12"/>
  <c r="G49906" i="12"/>
  <c r="F49906" i="12"/>
  <c r="E49906" i="12"/>
  <c r="D49906" i="12"/>
  <c r="C49906" i="12"/>
  <c r="B49906" i="12"/>
  <c r="A49906" i="12"/>
  <c r="G49905" i="12"/>
  <c r="F49905" i="12"/>
  <c r="E49905" i="12"/>
  <c r="D49905" i="12"/>
  <c r="C49905" i="12"/>
  <c r="B49905" i="12"/>
  <c r="A49905" i="12"/>
  <c r="G49904" i="12"/>
  <c r="F49904" i="12"/>
  <c r="E49904" i="12"/>
  <c r="D49904" i="12"/>
  <c r="C49904" i="12"/>
  <c r="B49904" i="12"/>
  <c r="A49904" i="12"/>
  <c r="G49903" i="12"/>
  <c r="F49903" i="12"/>
  <c r="E49903" i="12"/>
  <c r="D49903" i="12"/>
  <c r="C49903" i="12"/>
  <c r="B49903" i="12"/>
  <c r="A49903" i="12"/>
  <c r="G49902" i="12"/>
  <c r="F49902" i="12"/>
  <c r="E49902" i="12"/>
  <c r="D49902" i="12"/>
  <c r="C49902" i="12"/>
  <c r="B49902" i="12"/>
  <c r="A49902" i="12"/>
  <c r="G49901" i="12"/>
  <c r="F49901" i="12"/>
  <c r="E49901" i="12"/>
  <c r="D49901" i="12"/>
  <c r="C49901" i="12"/>
  <c r="B49901" i="12"/>
  <c r="A49901" i="12"/>
  <c r="G49900" i="12"/>
  <c r="F49900" i="12"/>
  <c r="E49900" i="12"/>
  <c r="D49900" i="12"/>
  <c r="C49900" i="12"/>
  <c r="B49900" i="12"/>
  <c r="A49900" i="12"/>
  <c r="G49899" i="12"/>
  <c r="F49899" i="12"/>
  <c r="E49899" i="12"/>
  <c r="D49899" i="12"/>
  <c r="C49899" i="12"/>
  <c r="B49899" i="12"/>
  <c r="A49899" i="12"/>
  <c r="G49898" i="12"/>
  <c r="F49898" i="12"/>
  <c r="E49898" i="12"/>
  <c r="D49898" i="12"/>
  <c r="C49898" i="12"/>
  <c r="B49898" i="12"/>
  <c r="A49898" i="12"/>
  <c r="G49897" i="12"/>
  <c r="F49897" i="12"/>
  <c r="E49897" i="12"/>
  <c r="D49897" i="12"/>
  <c r="C49897" i="12"/>
  <c r="B49897" i="12"/>
  <c r="A49897" i="12"/>
  <c r="G49896" i="12"/>
  <c r="F49896" i="12"/>
  <c r="E49896" i="12"/>
  <c r="D49896" i="12"/>
  <c r="C49896" i="12"/>
  <c r="B49896" i="12"/>
  <c r="A49896" i="12"/>
  <c r="G49895" i="12"/>
  <c r="F49895" i="12"/>
  <c r="E49895" i="12"/>
  <c r="D49895" i="12"/>
  <c r="C49895" i="12"/>
  <c r="B49895" i="12"/>
  <c r="A49895" i="12"/>
  <c r="G49894" i="12"/>
  <c r="F49894" i="12"/>
  <c r="E49894" i="12"/>
  <c r="D49894" i="12"/>
  <c r="C49894" i="12"/>
  <c r="B49894" i="12"/>
  <c r="A49894" i="12"/>
  <c r="F49893" i="12"/>
  <c r="E49893" i="12"/>
  <c r="C49893" i="12"/>
  <c r="B49893" i="12"/>
  <c r="A49893" i="12"/>
  <c r="F49892" i="12"/>
  <c r="E49892" i="12"/>
  <c r="C49892" i="12"/>
  <c r="B49892" i="12"/>
  <c r="A49892" i="12"/>
  <c r="F49891" i="12"/>
  <c r="E49891" i="12"/>
  <c r="C49891" i="12"/>
  <c r="B49891" i="12"/>
  <c r="A49891" i="12"/>
  <c r="F49890" i="12"/>
  <c r="E49890" i="12"/>
  <c r="C49890" i="12"/>
  <c r="B49890" i="12"/>
  <c r="A49890" i="12"/>
  <c r="F49889" i="12"/>
  <c r="E49889" i="12"/>
  <c r="C49889" i="12"/>
  <c r="B49889" i="12"/>
  <c r="A49889" i="12"/>
  <c r="F49888" i="12"/>
  <c r="E49888" i="12"/>
  <c r="C49888" i="12"/>
  <c r="B49888" i="12"/>
  <c r="A49888" i="12"/>
  <c r="F49887" i="12"/>
  <c r="E49887" i="12"/>
  <c r="C49887" i="12"/>
  <c r="B49887" i="12"/>
  <c r="A49887" i="12"/>
  <c r="F49886" i="12"/>
  <c r="E49886" i="12"/>
  <c r="C49886" i="12"/>
  <c r="B49886" i="12"/>
  <c r="A49886" i="12"/>
  <c r="F49885" i="12"/>
  <c r="E49885" i="12"/>
  <c r="C49885" i="12"/>
  <c r="B49885" i="12"/>
  <c r="A49885" i="12"/>
  <c r="F49884" i="12"/>
  <c r="E49884" i="12"/>
  <c r="C49884" i="12"/>
  <c r="B49884" i="12"/>
  <c r="A49884" i="12"/>
  <c r="F49883" i="12"/>
  <c r="E49883" i="12"/>
  <c r="C49883" i="12"/>
  <c r="B49883" i="12"/>
  <c r="A49883" i="12"/>
  <c r="F49882" i="12"/>
  <c r="E49882" i="12"/>
  <c r="C49882" i="12"/>
  <c r="B49882" i="12"/>
  <c r="A49882" i="12"/>
  <c r="F49881" i="12"/>
  <c r="E49881" i="12"/>
  <c r="C49881" i="12"/>
  <c r="B49881" i="12"/>
  <c r="A49881" i="12"/>
  <c r="F49880" i="12"/>
  <c r="E49880" i="12"/>
  <c r="C49880" i="12"/>
  <c r="B49880" i="12"/>
  <c r="A49880" i="12"/>
  <c r="F49879" i="12"/>
  <c r="E49879" i="12"/>
  <c r="C49879" i="12"/>
  <c r="B49879" i="12"/>
  <c r="A49879" i="12"/>
  <c r="F49878" i="12"/>
  <c r="E49878" i="12"/>
  <c r="C49878" i="12"/>
  <c r="B49878" i="12"/>
  <c r="A49878" i="12"/>
  <c r="F49877" i="12"/>
  <c r="E49877" i="12"/>
  <c r="C49877" i="12"/>
  <c r="B49877" i="12"/>
  <c r="A49877" i="12"/>
  <c r="G49876" i="12"/>
  <c r="F49876" i="12"/>
  <c r="E49876" i="12"/>
  <c r="D49876" i="12"/>
  <c r="C49876" i="12"/>
  <c r="B49876" i="12"/>
  <c r="A49876" i="12"/>
  <c r="G49875" i="12"/>
  <c r="F49875" i="12"/>
  <c r="E49875" i="12"/>
  <c r="D49875" i="12"/>
  <c r="C49875" i="12"/>
  <c r="B49875" i="12"/>
  <c r="A49875" i="12"/>
  <c r="G49874" i="12"/>
  <c r="F49874" i="12"/>
  <c r="E49874" i="12"/>
  <c r="D49874" i="12"/>
  <c r="C49874" i="12"/>
  <c r="B49874" i="12"/>
  <c r="A49874" i="12"/>
  <c r="G49873" i="12"/>
  <c r="F49873" i="12"/>
  <c r="E49873" i="12"/>
  <c r="D49873" i="12"/>
  <c r="C49873" i="12"/>
  <c r="B49873" i="12"/>
  <c r="A49873" i="12"/>
  <c r="G49872" i="12"/>
  <c r="F49872" i="12"/>
  <c r="E49872" i="12"/>
  <c r="D49872" i="12"/>
  <c r="C49872" i="12"/>
  <c r="B49872" i="12"/>
  <c r="A49872" i="12"/>
  <c r="G49871" i="12"/>
  <c r="F49871" i="12"/>
  <c r="E49871" i="12"/>
  <c r="D49871" i="12"/>
  <c r="C49871" i="12"/>
  <c r="B49871" i="12"/>
  <c r="A49871" i="12"/>
  <c r="G49870" i="12"/>
  <c r="F49870" i="12"/>
  <c r="E49870" i="12"/>
  <c r="D49870" i="12"/>
  <c r="C49870" i="12"/>
  <c r="B49870" i="12"/>
  <c r="A49870" i="12"/>
  <c r="G49869" i="12"/>
  <c r="F49869" i="12"/>
  <c r="E49869" i="12"/>
  <c r="D49869" i="12"/>
  <c r="C49869" i="12"/>
  <c r="B49869" i="12"/>
  <c r="A49869" i="12"/>
  <c r="G49868" i="12"/>
  <c r="F49868" i="12"/>
  <c r="E49868" i="12"/>
  <c r="D49868" i="12"/>
  <c r="C49868" i="12"/>
  <c r="B49868" i="12"/>
  <c r="A49868" i="12"/>
  <c r="G49867" i="12"/>
  <c r="F49867" i="12"/>
  <c r="E49867" i="12"/>
  <c r="D49867" i="12"/>
  <c r="C49867" i="12"/>
  <c r="B49867" i="12"/>
  <c r="A49867" i="12"/>
  <c r="G49866" i="12"/>
  <c r="F49866" i="12"/>
  <c r="E49866" i="12"/>
  <c r="D49866" i="12"/>
  <c r="C49866" i="12"/>
  <c r="B49866" i="12"/>
  <c r="A49866" i="12"/>
  <c r="G49865" i="12"/>
  <c r="F49865" i="12"/>
  <c r="E49865" i="12"/>
  <c r="D49865" i="12"/>
  <c r="C49865" i="12"/>
  <c r="B49865" i="12"/>
  <c r="A49865" i="12"/>
  <c r="G49864" i="12"/>
  <c r="F49864" i="12"/>
  <c r="E49864" i="12"/>
  <c r="D49864" i="12"/>
  <c r="C49864" i="12"/>
  <c r="B49864" i="12"/>
  <c r="A49864" i="12"/>
  <c r="G49863" i="12"/>
  <c r="F49863" i="12"/>
  <c r="E49863" i="12"/>
  <c r="D49863" i="12"/>
  <c r="C49863" i="12"/>
  <c r="B49863" i="12"/>
  <c r="A49863" i="12"/>
  <c r="G49862" i="12"/>
  <c r="F49862" i="12"/>
  <c r="E49862" i="12"/>
  <c r="D49862" i="12"/>
  <c r="C49862" i="12"/>
  <c r="B49862" i="12"/>
  <c r="A49862" i="12"/>
  <c r="F49861" i="12"/>
  <c r="E49861" i="12"/>
  <c r="C49861" i="12"/>
  <c r="B49861" i="12"/>
  <c r="A49861" i="12"/>
  <c r="F49860" i="12"/>
  <c r="E49860" i="12"/>
  <c r="C49860" i="12"/>
  <c r="B49860" i="12"/>
  <c r="A49860" i="12"/>
  <c r="F49859" i="12"/>
  <c r="E49859" i="12"/>
  <c r="C49859" i="12"/>
  <c r="B49859" i="12"/>
  <c r="A49859" i="12"/>
  <c r="F49858" i="12"/>
  <c r="E49858" i="12"/>
  <c r="C49858" i="12"/>
  <c r="B49858" i="12"/>
  <c r="A49858" i="12"/>
  <c r="F49857" i="12"/>
  <c r="E49857" i="12"/>
  <c r="C49857" i="12"/>
  <c r="B49857" i="12"/>
  <c r="A49857" i="12"/>
  <c r="F49856" i="12"/>
  <c r="E49856" i="12"/>
  <c r="C49856" i="12"/>
  <c r="B49856" i="12"/>
  <c r="A49856" i="12"/>
  <c r="F49855" i="12"/>
  <c r="E49855" i="12"/>
  <c r="C49855" i="12"/>
  <c r="B49855" i="12"/>
  <c r="A49855" i="12"/>
  <c r="F49854" i="12"/>
  <c r="E49854" i="12"/>
  <c r="C49854" i="12"/>
  <c r="B49854" i="12"/>
  <c r="A49854" i="12"/>
  <c r="F49853" i="12"/>
  <c r="E49853" i="12"/>
  <c r="C49853" i="12"/>
  <c r="B49853" i="12"/>
  <c r="A49853" i="12"/>
  <c r="F49852" i="12"/>
  <c r="E49852" i="12"/>
  <c r="C49852" i="12"/>
  <c r="B49852" i="12"/>
  <c r="A49852" i="12"/>
  <c r="F49851" i="12"/>
  <c r="E49851" i="12"/>
  <c r="C49851" i="12"/>
  <c r="B49851" i="12"/>
  <c r="A49851" i="12"/>
  <c r="F49850" i="12"/>
  <c r="E49850" i="12"/>
  <c r="C49850" i="12"/>
  <c r="B49850" i="12"/>
  <c r="A49850" i="12"/>
  <c r="F49849" i="12"/>
  <c r="E49849" i="12"/>
  <c r="C49849" i="12"/>
  <c r="B49849" i="12"/>
  <c r="A49849" i="12"/>
  <c r="F49848" i="12"/>
  <c r="E49848" i="12"/>
  <c r="C49848" i="12"/>
  <c r="B49848" i="12"/>
  <c r="A49848" i="12"/>
  <c r="F49847" i="12"/>
  <c r="E49847" i="12"/>
  <c r="C49847" i="12"/>
  <c r="B49847" i="12"/>
  <c r="A49847" i="12"/>
  <c r="F49846" i="12"/>
  <c r="E49846" i="12"/>
  <c r="C49846" i="12"/>
  <c r="B49846" i="12"/>
  <c r="A49846" i="12"/>
  <c r="F49845" i="12"/>
  <c r="E49845" i="12"/>
  <c r="B49845" i="12"/>
  <c r="A49845" i="12"/>
  <c r="F49844" i="12"/>
  <c r="E49844" i="12"/>
  <c r="B49844" i="12"/>
  <c r="A49844" i="12"/>
  <c r="F49843" i="12"/>
  <c r="E49843" i="12"/>
  <c r="B49843" i="12"/>
  <c r="A49843" i="12"/>
  <c r="F49842" i="12"/>
  <c r="E49842" i="12"/>
  <c r="B49842" i="12"/>
  <c r="A49842" i="12"/>
  <c r="F49841" i="12"/>
  <c r="E49841" i="12"/>
  <c r="B49841" i="12"/>
  <c r="A49841" i="12"/>
  <c r="F49840" i="12"/>
  <c r="E49840" i="12"/>
  <c r="B49840" i="12"/>
  <c r="A49840" i="12"/>
  <c r="F49839" i="12"/>
  <c r="E49839" i="12"/>
  <c r="B49839" i="12"/>
  <c r="A49839" i="12"/>
  <c r="F49838" i="12"/>
  <c r="E49838" i="12"/>
  <c r="B49838" i="12"/>
  <c r="A49838" i="12"/>
  <c r="F49837" i="12"/>
  <c r="E49837" i="12"/>
  <c r="B49837" i="12"/>
  <c r="A49837" i="12"/>
  <c r="F49836" i="12"/>
  <c r="E49836" i="12"/>
  <c r="B49836" i="12"/>
  <c r="A49836" i="12"/>
  <c r="F49835" i="12"/>
  <c r="E49835" i="12"/>
  <c r="B49835" i="12"/>
  <c r="A49835" i="12"/>
  <c r="F49834" i="12"/>
  <c r="E49834" i="12"/>
  <c r="B49834" i="12"/>
  <c r="A49834" i="12"/>
  <c r="F49833" i="12"/>
  <c r="E49833" i="12"/>
  <c r="B49833" i="12"/>
  <c r="A49833" i="12"/>
  <c r="F49832" i="12"/>
  <c r="E49832" i="12"/>
  <c r="B49832" i="12"/>
  <c r="A49832" i="12"/>
  <c r="F49831" i="12"/>
  <c r="E49831" i="12"/>
  <c r="B49831" i="12"/>
  <c r="A49831" i="12"/>
  <c r="F49830" i="12"/>
  <c r="E49830" i="12"/>
  <c r="B49830" i="12"/>
  <c r="A49830" i="12"/>
  <c r="F49829" i="12"/>
  <c r="E49829" i="12"/>
  <c r="B49829" i="12"/>
  <c r="A49829" i="12"/>
  <c r="F49828" i="12"/>
  <c r="E49828" i="12"/>
  <c r="B49828" i="12"/>
  <c r="A49828" i="12"/>
  <c r="F49827" i="12"/>
  <c r="E49827" i="12"/>
  <c r="B49827" i="12"/>
  <c r="A49827" i="12"/>
  <c r="F49826" i="12"/>
  <c r="E49826" i="12"/>
  <c r="B49826" i="12"/>
  <c r="A49826" i="12"/>
  <c r="F49825" i="12"/>
  <c r="E49825" i="12"/>
  <c r="B49825" i="12"/>
  <c r="A49825" i="12"/>
  <c r="F49824" i="12"/>
  <c r="E49824" i="12"/>
  <c r="B49824" i="12"/>
  <c r="A49824" i="12"/>
  <c r="F49823" i="12"/>
  <c r="E49823" i="12"/>
  <c r="B49823" i="12"/>
  <c r="A49823" i="12"/>
  <c r="F49822" i="12"/>
  <c r="E49822" i="12"/>
  <c r="B49822" i="12"/>
  <c r="A49822" i="12"/>
  <c r="F49821" i="12"/>
  <c r="E49821" i="12"/>
  <c r="B49821" i="12"/>
  <c r="A49821" i="12"/>
  <c r="F49820" i="12"/>
  <c r="E49820" i="12"/>
  <c r="B49820" i="12"/>
  <c r="A49820" i="12"/>
  <c r="F49819" i="12"/>
  <c r="E49819" i="12"/>
  <c r="B49819" i="12"/>
  <c r="A49819" i="12"/>
  <c r="F49818" i="12"/>
  <c r="E49818" i="12"/>
  <c r="B49818" i="12"/>
  <c r="A49818" i="12"/>
  <c r="F49817" i="12"/>
  <c r="E49817" i="12"/>
  <c r="B49817" i="12"/>
  <c r="A49817" i="12"/>
  <c r="F49816" i="12"/>
  <c r="E49816" i="12"/>
  <c r="B49816" i="12"/>
  <c r="A49816" i="12"/>
  <c r="F49815" i="12"/>
  <c r="E49815" i="12"/>
  <c r="B49815" i="12"/>
  <c r="A49815" i="12"/>
  <c r="F49814" i="12"/>
  <c r="E49814" i="12"/>
  <c r="B49814" i="12"/>
  <c r="A49814" i="12"/>
  <c r="F49813" i="12"/>
  <c r="E49813" i="12"/>
  <c r="B49813" i="12"/>
  <c r="A49813" i="12"/>
  <c r="F49812" i="12"/>
  <c r="E49812" i="12"/>
  <c r="B49812" i="12"/>
  <c r="A49812" i="12"/>
  <c r="F49811" i="12"/>
  <c r="E49811" i="12"/>
  <c r="B49811" i="12"/>
  <c r="A49811" i="12"/>
  <c r="F49810" i="12"/>
  <c r="E49810" i="12"/>
  <c r="B49810" i="12"/>
  <c r="A49810" i="12"/>
  <c r="F49809" i="12"/>
  <c r="E49809" i="12"/>
  <c r="B49809" i="12"/>
  <c r="A49809" i="12"/>
  <c r="F49808" i="12"/>
  <c r="E49808" i="12"/>
  <c r="B49808" i="12"/>
  <c r="A49808" i="12"/>
  <c r="F49807" i="12"/>
  <c r="E49807" i="12"/>
  <c r="B49807" i="12"/>
  <c r="A49807" i="12"/>
  <c r="F49806" i="12"/>
  <c r="E49806" i="12"/>
  <c r="B49806" i="12"/>
  <c r="A49806" i="12"/>
  <c r="F49805" i="12"/>
  <c r="E49805" i="12"/>
  <c r="B49805" i="12"/>
  <c r="A49805" i="12"/>
  <c r="F49804" i="12"/>
  <c r="E49804" i="12"/>
  <c r="B49804" i="12"/>
  <c r="A49804" i="12"/>
  <c r="F49803" i="12"/>
  <c r="E49803" i="12"/>
  <c r="B49803" i="12"/>
  <c r="A49803" i="12"/>
  <c r="F49802" i="12"/>
  <c r="E49802" i="12"/>
  <c r="B49802" i="12"/>
  <c r="A49802" i="12"/>
  <c r="F49801" i="12"/>
  <c r="E49801" i="12"/>
  <c r="B49801" i="12"/>
  <c r="A49801" i="12"/>
  <c r="F49800" i="12"/>
  <c r="E49800" i="12"/>
  <c r="B49800" i="12"/>
  <c r="A49800" i="12"/>
  <c r="F49799" i="12"/>
  <c r="E49799" i="12"/>
  <c r="B49799" i="12"/>
  <c r="A49799" i="12"/>
  <c r="F49798" i="12"/>
  <c r="E49798" i="12"/>
  <c r="B49798" i="12"/>
  <c r="A49798" i="12"/>
  <c r="F49797" i="12"/>
  <c r="E49797" i="12"/>
  <c r="B49797" i="12"/>
  <c r="A49797" i="12"/>
  <c r="F49796" i="12"/>
  <c r="E49796" i="12"/>
  <c r="B49796" i="12"/>
  <c r="A49796" i="12"/>
  <c r="F49795" i="12"/>
  <c r="E49795" i="12"/>
  <c r="B49795" i="12"/>
  <c r="A49795" i="12"/>
  <c r="F49794" i="12"/>
  <c r="E49794" i="12"/>
  <c r="B49794" i="12"/>
  <c r="A49794" i="12"/>
  <c r="F49793" i="12"/>
  <c r="E49793" i="12"/>
  <c r="B49793" i="12"/>
  <c r="A49793" i="12"/>
  <c r="F49792" i="12"/>
  <c r="E49792" i="12"/>
  <c r="B49792" i="12"/>
  <c r="A49792" i="12"/>
  <c r="F49791" i="12"/>
  <c r="E49791" i="12"/>
  <c r="B49791" i="12"/>
  <c r="A49791" i="12"/>
  <c r="F49790" i="12"/>
  <c r="E49790" i="12"/>
  <c r="B49790" i="12"/>
  <c r="A49790" i="12"/>
  <c r="F49789" i="12"/>
  <c r="E49789" i="12"/>
  <c r="B49789" i="12"/>
  <c r="A49789" i="12"/>
  <c r="F49788" i="12"/>
  <c r="E49788" i="12"/>
  <c r="B49788" i="12"/>
  <c r="A49788" i="12"/>
  <c r="F49787" i="12"/>
  <c r="E49787" i="12"/>
  <c r="B49787" i="12"/>
  <c r="A49787" i="12"/>
  <c r="F49786" i="12"/>
  <c r="E49786" i="12"/>
  <c r="B49786" i="12"/>
  <c r="A49786" i="12"/>
  <c r="F49785" i="12"/>
  <c r="E49785" i="12"/>
  <c r="B49785" i="12"/>
  <c r="A49785" i="12"/>
  <c r="F49784" i="12"/>
  <c r="E49784" i="12"/>
  <c r="B49784" i="12"/>
  <c r="A49784" i="12"/>
  <c r="F49783" i="12"/>
  <c r="E49783" i="12"/>
  <c r="B49783" i="12"/>
  <c r="A49783" i="12"/>
  <c r="F49782" i="12"/>
  <c r="E49782" i="12"/>
  <c r="B49782" i="12"/>
  <c r="A49782" i="12"/>
  <c r="F49781" i="12"/>
  <c r="E49781" i="12"/>
  <c r="B49781" i="12"/>
  <c r="A49781" i="12"/>
  <c r="F49780" i="12"/>
  <c r="E49780" i="12"/>
  <c r="B49780" i="12"/>
  <c r="A49780" i="12"/>
  <c r="F49779" i="12"/>
  <c r="E49779" i="12"/>
  <c r="B49779" i="12"/>
  <c r="A49779" i="12"/>
  <c r="F49778" i="12"/>
  <c r="E49778" i="12"/>
  <c r="B49778" i="12"/>
  <c r="A49778" i="12"/>
  <c r="F49777" i="12"/>
  <c r="E49777" i="12"/>
  <c r="B49777" i="12"/>
  <c r="A49777" i="12"/>
  <c r="F49776" i="12"/>
  <c r="E49776" i="12"/>
  <c r="B49776" i="12"/>
  <c r="A49776" i="12"/>
  <c r="F49775" i="12"/>
  <c r="E49775" i="12"/>
  <c r="B49775" i="12"/>
  <c r="A49775" i="12"/>
  <c r="F49774" i="12"/>
  <c r="E49774" i="12"/>
  <c r="B49774" i="12"/>
  <c r="A49774" i="12"/>
  <c r="F49773" i="12"/>
  <c r="E49773" i="12"/>
  <c r="B49773" i="12"/>
  <c r="A49773" i="12"/>
  <c r="F49772" i="12"/>
  <c r="E49772" i="12"/>
  <c r="B49772" i="12"/>
  <c r="A49772" i="12"/>
  <c r="F49771" i="12"/>
  <c r="E49771" i="12"/>
  <c r="B49771" i="12"/>
  <c r="A49771" i="12"/>
  <c r="F49770" i="12"/>
  <c r="E49770" i="12"/>
  <c r="B49770" i="12"/>
  <c r="A49770" i="12"/>
  <c r="F49769" i="12"/>
  <c r="E49769" i="12"/>
  <c r="B49769" i="12"/>
  <c r="A49769" i="12"/>
  <c r="F49768" i="12"/>
  <c r="E49768" i="12"/>
  <c r="B49768" i="12"/>
  <c r="A49768" i="12"/>
  <c r="F49767" i="12"/>
  <c r="E49767" i="12"/>
  <c r="B49767" i="12"/>
  <c r="A49767" i="12"/>
  <c r="F49766" i="12"/>
  <c r="E49766" i="12"/>
  <c r="B49766" i="12"/>
  <c r="A49766" i="12"/>
  <c r="F49765" i="12"/>
  <c r="E49765" i="12"/>
  <c r="B49765" i="12"/>
  <c r="A49765" i="12"/>
  <c r="F49764" i="12"/>
  <c r="E49764" i="12"/>
  <c r="B49764" i="12"/>
  <c r="A49764" i="12"/>
  <c r="F49763" i="12"/>
  <c r="E49763" i="12"/>
  <c r="B49763" i="12"/>
  <c r="A49763" i="12"/>
  <c r="F49762" i="12"/>
  <c r="E49762" i="12"/>
  <c r="B49762" i="12"/>
  <c r="A49762" i="12"/>
  <c r="F49761" i="12"/>
  <c r="E49761" i="12"/>
  <c r="B49761" i="12"/>
  <c r="A49761" i="12"/>
  <c r="F49760" i="12"/>
  <c r="E49760" i="12"/>
  <c r="B49760" i="12"/>
  <c r="A49760" i="12"/>
  <c r="F49759" i="12"/>
  <c r="E49759" i="12"/>
  <c r="B49759" i="12"/>
  <c r="A49759" i="12"/>
  <c r="F49758" i="12"/>
  <c r="E49758" i="12"/>
  <c r="B49758" i="12"/>
  <c r="A49758" i="12"/>
  <c r="F49757" i="12"/>
  <c r="E49757" i="12"/>
  <c r="B49757" i="12"/>
  <c r="A49757" i="12"/>
  <c r="F49756" i="12"/>
  <c r="E49756" i="12"/>
  <c r="B49756" i="12"/>
  <c r="A49756" i="12"/>
  <c r="F49755" i="12"/>
  <c r="E49755" i="12"/>
  <c r="B49755" i="12"/>
  <c r="A49755" i="12"/>
  <c r="F49754" i="12"/>
  <c r="E49754" i="12"/>
  <c r="B49754" i="12"/>
  <c r="A49754" i="12"/>
  <c r="F49753" i="12"/>
  <c r="E49753" i="12"/>
  <c r="B49753" i="12"/>
  <c r="A49753" i="12"/>
  <c r="F49752" i="12"/>
  <c r="E49752" i="12"/>
  <c r="B49752" i="12"/>
  <c r="A49752" i="12"/>
  <c r="F49751" i="12"/>
  <c r="E49751" i="12"/>
  <c r="B49751" i="12"/>
  <c r="A49751" i="12"/>
  <c r="F49750" i="12"/>
  <c r="E49750" i="12"/>
  <c r="B49750" i="12"/>
  <c r="A49750" i="12"/>
  <c r="F49749" i="12"/>
  <c r="E49749" i="12"/>
  <c r="B49749" i="12"/>
  <c r="A49749" i="12"/>
  <c r="F49748" i="12"/>
  <c r="E49748" i="12"/>
  <c r="B49748" i="12"/>
  <c r="A49748" i="12"/>
  <c r="F49747" i="12"/>
  <c r="E49747" i="12"/>
  <c r="B49747" i="12"/>
  <c r="A49747" i="12"/>
  <c r="F49746" i="12"/>
  <c r="E49746" i="12"/>
  <c r="B49746" i="12"/>
  <c r="A49746" i="12"/>
  <c r="F49745" i="12"/>
  <c r="E49745" i="12"/>
  <c r="B49745" i="12"/>
  <c r="A49745" i="12"/>
  <c r="F49714" i="12"/>
  <c r="D49714" i="12"/>
  <c r="A49714" i="12"/>
  <c r="F49713" i="12"/>
  <c r="D49713" i="12"/>
  <c r="A49713" i="12"/>
  <c r="F49712" i="12"/>
  <c r="E49712" i="12"/>
  <c r="D49712" i="12"/>
  <c r="A49712" i="12"/>
  <c r="F49711" i="12"/>
  <c r="E49711" i="12"/>
  <c r="D49711" i="12"/>
  <c r="F49710" i="12"/>
  <c r="E49710" i="12"/>
  <c r="D49710" i="12"/>
  <c r="A49710" i="12"/>
  <c r="F49709" i="12"/>
  <c r="E49709" i="12"/>
  <c r="D49709" i="12"/>
  <c r="A49709" i="12"/>
  <c r="G49695" i="12"/>
  <c r="F49695" i="12"/>
  <c r="E49695" i="12"/>
  <c r="A49695" i="12"/>
  <c r="G49694" i="12"/>
  <c r="F49694" i="12"/>
  <c r="E49694" i="12"/>
  <c r="A49694" i="12"/>
  <c r="G49693" i="12"/>
  <c r="F49693" i="12"/>
  <c r="E49693" i="12"/>
  <c r="A49693" i="12"/>
  <c r="G49692" i="12"/>
  <c r="F49692" i="12"/>
  <c r="E49692" i="12"/>
  <c r="A49692" i="12"/>
  <c r="G49690" i="12"/>
  <c r="F49690" i="12"/>
  <c r="E49690" i="12"/>
  <c r="A49690" i="12"/>
  <c r="G49689" i="12"/>
  <c r="F49689" i="12"/>
  <c r="E49689" i="12"/>
  <c r="A49689" i="12"/>
  <c r="G49688" i="12"/>
  <c r="F49688" i="12"/>
  <c r="E49688" i="12"/>
  <c r="A49688" i="12"/>
  <c r="G49687" i="12"/>
  <c r="F49687" i="12"/>
  <c r="E49687" i="12"/>
  <c r="A49687" i="12"/>
  <c r="G49686" i="12"/>
  <c r="F49686" i="12"/>
  <c r="E49686" i="12"/>
  <c r="A49686" i="12"/>
  <c r="G49685" i="12"/>
  <c r="F49685" i="12"/>
  <c r="E49685" i="12"/>
  <c r="A49685" i="12"/>
  <c r="G49684" i="12"/>
  <c r="F49684" i="12"/>
  <c r="E49684" i="12"/>
  <c r="A49684" i="12"/>
  <c r="G49683" i="12"/>
  <c r="F49683" i="12"/>
  <c r="E49683" i="12"/>
  <c r="A49683" i="12"/>
  <c r="G49682" i="12"/>
  <c r="F49682" i="12"/>
  <c r="E49682" i="12"/>
  <c r="A49682" i="12"/>
  <c r="G49681" i="12"/>
  <c r="F49681" i="12"/>
  <c r="E49681" i="12"/>
  <c r="A49681" i="12"/>
  <c r="G49680" i="12"/>
  <c r="F49680" i="12"/>
  <c r="E49680" i="12"/>
  <c r="A49680" i="12"/>
  <c r="G49679" i="12"/>
  <c r="F49679" i="12"/>
  <c r="E49679" i="12"/>
  <c r="A49679" i="12"/>
  <c r="G48810" i="12"/>
  <c r="F48810" i="12"/>
  <c r="E48810" i="12"/>
  <c r="D48810" i="12"/>
  <c r="C48810" i="12"/>
  <c r="B48810" i="12"/>
  <c r="A48810" i="12"/>
  <c r="G48809" i="12"/>
  <c r="F48809" i="12"/>
  <c r="E48809" i="12"/>
  <c r="D48809" i="12"/>
  <c r="C48809" i="12"/>
  <c r="B48809" i="12"/>
  <c r="A48809" i="12"/>
  <c r="G48808" i="12"/>
  <c r="F48808" i="12"/>
  <c r="E48808" i="12"/>
  <c r="D48808" i="12"/>
  <c r="C48808" i="12"/>
  <c r="B48808" i="12"/>
  <c r="A48808" i="12"/>
  <c r="G48807" i="12"/>
  <c r="F48807" i="12"/>
  <c r="E48807" i="12"/>
  <c r="D48807" i="12"/>
  <c r="C48807" i="12"/>
  <c r="B48807" i="12"/>
  <c r="A48807" i="12"/>
  <c r="G48806" i="12"/>
  <c r="F48806" i="12"/>
  <c r="E48806" i="12"/>
  <c r="D48806" i="12"/>
  <c r="C48806" i="12"/>
  <c r="B48806" i="12"/>
  <c r="A48806" i="12"/>
  <c r="G48805" i="12"/>
  <c r="F48805" i="12"/>
  <c r="E48805" i="12"/>
  <c r="D48805" i="12"/>
  <c r="C48805" i="12"/>
  <c r="B48805" i="12"/>
  <c r="A48805" i="12"/>
  <c r="G48804" i="12"/>
  <c r="F48804" i="12"/>
  <c r="E48804" i="12"/>
  <c r="D48804" i="12"/>
  <c r="C48804" i="12"/>
  <c r="B48804" i="12"/>
  <c r="A48804" i="12"/>
  <c r="G48803" i="12"/>
  <c r="F48803" i="12"/>
  <c r="E48803" i="12"/>
  <c r="D48803" i="12"/>
  <c r="C48803" i="12"/>
  <c r="B48803" i="12"/>
  <c r="A48803" i="12"/>
  <c r="G48802" i="12"/>
  <c r="F48802" i="12"/>
  <c r="E48802" i="12"/>
  <c r="D48802" i="12"/>
  <c r="C48802" i="12"/>
  <c r="B48802" i="12"/>
  <c r="A48802" i="12"/>
  <c r="G48801" i="12"/>
  <c r="F48801" i="12"/>
  <c r="E48801" i="12"/>
  <c r="D48801" i="12"/>
  <c r="C48801" i="12"/>
  <c r="B48801" i="12"/>
  <c r="A48801" i="12"/>
  <c r="G48800" i="12"/>
  <c r="F48800" i="12"/>
  <c r="E48800" i="12"/>
  <c r="D48800" i="12"/>
  <c r="C48800" i="12"/>
  <c r="B48800" i="12"/>
  <c r="A48800" i="12"/>
  <c r="G48799" i="12"/>
  <c r="F48799" i="12"/>
  <c r="E48799" i="12"/>
  <c r="D48799" i="12"/>
  <c r="C48799" i="12"/>
  <c r="B48799" i="12"/>
  <c r="A48799" i="12"/>
  <c r="G48798" i="12"/>
  <c r="F48798" i="12"/>
  <c r="E48798" i="12"/>
  <c r="D48798" i="12"/>
  <c r="C48798" i="12"/>
  <c r="B48798" i="12"/>
  <c r="A48798" i="12"/>
  <c r="G48797" i="12"/>
  <c r="F48797" i="12"/>
  <c r="E48797" i="12"/>
  <c r="D48797" i="12"/>
  <c r="C48797" i="12"/>
  <c r="B48797" i="12"/>
  <c r="A48797" i="12"/>
  <c r="F48796" i="12"/>
  <c r="E48796" i="12"/>
  <c r="C48796" i="12"/>
  <c r="B48796" i="12"/>
  <c r="A48796" i="12"/>
  <c r="F48795" i="12"/>
  <c r="E48795" i="12"/>
  <c r="C48795" i="12"/>
  <c r="B48795" i="12"/>
  <c r="A48795" i="12"/>
  <c r="F48794" i="12"/>
  <c r="E48794" i="12"/>
  <c r="C48794" i="12"/>
  <c r="B48794" i="12"/>
  <c r="A48794" i="12"/>
  <c r="F48793" i="12"/>
  <c r="E48793" i="12"/>
  <c r="C48793" i="12"/>
  <c r="B48793" i="12"/>
  <c r="A48793" i="12"/>
  <c r="F48792" i="12"/>
  <c r="E48792" i="12"/>
  <c r="C48792" i="12"/>
  <c r="B48792" i="12"/>
  <c r="A48792" i="12"/>
  <c r="F48791" i="12"/>
  <c r="E48791" i="12"/>
  <c r="C48791" i="12"/>
  <c r="B48791" i="12"/>
  <c r="A48791" i="12"/>
  <c r="F48790" i="12"/>
  <c r="E48790" i="12"/>
  <c r="C48790" i="12"/>
  <c r="B48790" i="12"/>
  <c r="A48790" i="12"/>
  <c r="F48789" i="12"/>
  <c r="E48789" i="12"/>
  <c r="C48789" i="12"/>
  <c r="B48789" i="12"/>
  <c r="A48789" i="12"/>
  <c r="F48788" i="12"/>
  <c r="E48788" i="12"/>
  <c r="C48788" i="12"/>
  <c r="B48788" i="12"/>
  <c r="A48788" i="12"/>
  <c r="F48787" i="12"/>
  <c r="E48787" i="12"/>
  <c r="C48787" i="12"/>
  <c r="B48787" i="12"/>
  <c r="A48787" i="12"/>
  <c r="F48786" i="12"/>
  <c r="E48786" i="12"/>
  <c r="C48786" i="12"/>
  <c r="B48786" i="12"/>
  <c r="A48786" i="12"/>
  <c r="F48785" i="12"/>
  <c r="E48785" i="12"/>
  <c r="C48785" i="12"/>
  <c r="B48785" i="12"/>
  <c r="A48785" i="12"/>
  <c r="F48784" i="12"/>
  <c r="E48784" i="12"/>
  <c r="C48784" i="12"/>
  <c r="B48784" i="12"/>
  <c r="A48784" i="12"/>
  <c r="F48783" i="12"/>
  <c r="E48783" i="12"/>
  <c r="C48783" i="12"/>
  <c r="B48783" i="12"/>
  <c r="A48783" i="12"/>
  <c r="F48782" i="12"/>
  <c r="E48782" i="12"/>
  <c r="C48782" i="12"/>
  <c r="B48782" i="12"/>
  <c r="A48782" i="12"/>
  <c r="F48781" i="12"/>
  <c r="E48781" i="12"/>
  <c r="C48781" i="12"/>
  <c r="B48781" i="12"/>
  <c r="A48781" i="12"/>
  <c r="F48780" i="12"/>
  <c r="E48780" i="12"/>
  <c r="C48780" i="12"/>
  <c r="B48780" i="12"/>
  <c r="A48780" i="12"/>
  <c r="G48779" i="12"/>
  <c r="F48779" i="12"/>
  <c r="E48779" i="12"/>
  <c r="D48779" i="12"/>
  <c r="C48779" i="12"/>
  <c r="B48779" i="12"/>
  <c r="A48779" i="12"/>
  <c r="G48778" i="12"/>
  <c r="F48778" i="12"/>
  <c r="E48778" i="12"/>
  <c r="D48778" i="12"/>
  <c r="C48778" i="12"/>
  <c r="B48778" i="12"/>
  <c r="A48778" i="12"/>
  <c r="G48777" i="12"/>
  <c r="F48777" i="12"/>
  <c r="E48777" i="12"/>
  <c r="D48777" i="12"/>
  <c r="C48777" i="12"/>
  <c r="B48777" i="12"/>
  <c r="A48777" i="12"/>
  <c r="G48776" i="12"/>
  <c r="F48776" i="12"/>
  <c r="E48776" i="12"/>
  <c r="D48776" i="12"/>
  <c r="C48776" i="12"/>
  <c r="B48776" i="12"/>
  <c r="A48776" i="12"/>
  <c r="G48775" i="12"/>
  <c r="F48775" i="12"/>
  <c r="E48775" i="12"/>
  <c r="D48775" i="12"/>
  <c r="C48775" i="12"/>
  <c r="B48775" i="12"/>
  <c r="A48775" i="12"/>
  <c r="G48774" i="12"/>
  <c r="F48774" i="12"/>
  <c r="E48774" i="12"/>
  <c r="D48774" i="12"/>
  <c r="C48774" i="12"/>
  <c r="B48774" i="12"/>
  <c r="A48774" i="12"/>
  <c r="G48773" i="12"/>
  <c r="F48773" i="12"/>
  <c r="E48773" i="12"/>
  <c r="D48773" i="12"/>
  <c r="C48773" i="12"/>
  <c r="B48773" i="12"/>
  <c r="A48773" i="12"/>
  <c r="G48772" i="12"/>
  <c r="F48772" i="12"/>
  <c r="E48772" i="12"/>
  <c r="D48772" i="12"/>
  <c r="C48772" i="12"/>
  <c r="B48772" i="12"/>
  <c r="A48772" i="12"/>
  <c r="G48771" i="12"/>
  <c r="F48771" i="12"/>
  <c r="E48771" i="12"/>
  <c r="D48771" i="12"/>
  <c r="C48771" i="12"/>
  <c r="B48771" i="12"/>
  <c r="A48771" i="12"/>
  <c r="G48770" i="12"/>
  <c r="F48770" i="12"/>
  <c r="E48770" i="12"/>
  <c r="D48770" i="12"/>
  <c r="C48770" i="12"/>
  <c r="B48770" i="12"/>
  <c r="A48770" i="12"/>
  <c r="G48769" i="12"/>
  <c r="F48769" i="12"/>
  <c r="E48769" i="12"/>
  <c r="D48769" i="12"/>
  <c r="C48769" i="12"/>
  <c r="B48769" i="12"/>
  <c r="A48769" i="12"/>
  <c r="G48768" i="12"/>
  <c r="F48768" i="12"/>
  <c r="E48768" i="12"/>
  <c r="D48768" i="12"/>
  <c r="C48768" i="12"/>
  <c r="B48768" i="12"/>
  <c r="A48768" i="12"/>
  <c r="G48767" i="12"/>
  <c r="F48767" i="12"/>
  <c r="E48767" i="12"/>
  <c r="D48767" i="12"/>
  <c r="C48767" i="12"/>
  <c r="B48767" i="12"/>
  <c r="A48767" i="12"/>
  <c r="G48766" i="12"/>
  <c r="F48766" i="12"/>
  <c r="E48766" i="12"/>
  <c r="D48766" i="12"/>
  <c r="C48766" i="12"/>
  <c r="B48766" i="12"/>
  <c r="A48766" i="12"/>
  <c r="G48765" i="12"/>
  <c r="F48765" i="12"/>
  <c r="E48765" i="12"/>
  <c r="D48765" i="12"/>
  <c r="C48765" i="12"/>
  <c r="B48765" i="12"/>
  <c r="A48765" i="12"/>
  <c r="F48764" i="12"/>
  <c r="E48764" i="12"/>
  <c r="C48764" i="12"/>
  <c r="B48764" i="12"/>
  <c r="A48764" i="12"/>
  <c r="F48763" i="12"/>
  <c r="E48763" i="12"/>
  <c r="C48763" i="12"/>
  <c r="B48763" i="12"/>
  <c r="A48763" i="12"/>
  <c r="F48762" i="12"/>
  <c r="E48762" i="12"/>
  <c r="C48762" i="12"/>
  <c r="B48762" i="12"/>
  <c r="A48762" i="12"/>
  <c r="F48761" i="12"/>
  <c r="E48761" i="12"/>
  <c r="C48761" i="12"/>
  <c r="B48761" i="12"/>
  <c r="A48761" i="12"/>
  <c r="F48760" i="12"/>
  <c r="E48760" i="12"/>
  <c r="C48760" i="12"/>
  <c r="B48760" i="12"/>
  <c r="A48760" i="12"/>
  <c r="F48759" i="12"/>
  <c r="E48759" i="12"/>
  <c r="C48759" i="12"/>
  <c r="B48759" i="12"/>
  <c r="A48759" i="12"/>
  <c r="F48758" i="12"/>
  <c r="E48758" i="12"/>
  <c r="C48758" i="12"/>
  <c r="B48758" i="12"/>
  <c r="A48758" i="12"/>
  <c r="F48757" i="12"/>
  <c r="E48757" i="12"/>
  <c r="C48757" i="12"/>
  <c r="B48757" i="12"/>
  <c r="A48757" i="12"/>
  <c r="F48756" i="12"/>
  <c r="E48756" i="12"/>
  <c r="C48756" i="12"/>
  <c r="B48756" i="12"/>
  <c r="A48756" i="12"/>
  <c r="F48755" i="12"/>
  <c r="E48755" i="12"/>
  <c r="C48755" i="12"/>
  <c r="B48755" i="12"/>
  <c r="A48755" i="12"/>
  <c r="F48754" i="12"/>
  <c r="E48754" i="12"/>
  <c r="C48754" i="12"/>
  <c r="B48754" i="12"/>
  <c r="A48754" i="12"/>
  <c r="F48753" i="12"/>
  <c r="E48753" i="12"/>
  <c r="C48753" i="12"/>
  <c r="B48753" i="12"/>
  <c r="A48753" i="12"/>
  <c r="F48752" i="12"/>
  <c r="E48752" i="12"/>
  <c r="C48752" i="12"/>
  <c r="B48752" i="12"/>
  <c r="A48752" i="12"/>
  <c r="F48751" i="12"/>
  <c r="E48751" i="12"/>
  <c r="C48751" i="12"/>
  <c r="B48751" i="12"/>
  <c r="A48751" i="12"/>
  <c r="F48750" i="12"/>
  <c r="E48750" i="12"/>
  <c r="C48750" i="12"/>
  <c r="B48750" i="12"/>
  <c r="A48750" i="12"/>
  <c r="F48749" i="12"/>
  <c r="E48749" i="12"/>
  <c r="C48749" i="12"/>
  <c r="B48749" i="12"/>
  <c r="A48749" i="12"/>
  <c r="F48748" i="12"/>
  <c r="E48748" i="12"/>
  <c r="B48748" i="12"/>
  <c r="A48748" i="12"/>
  <c r="F48747" i="12"/>
  <c r="E48747" i="12"/>
  <c r="B48747" i="12"/>
  <c r="A48747" i="12"/>
  <c r="F48746" i="12"/>
  <c r="E48746" i="12"/>
  <c r="B48746" i="12"/>
  <c r="A48746" i="12"/>
  <c r="F48745" i="12"/>
  <c r="E48745" i="12"/>
  <c r="B48745" i="12"/>
  <c r="A48745" i="12"/>
  <c r="F48744" i="12"/>
  <c r="E48744" i="12"/>
  <c r="B48744" i="12"/>
  <c r="A48744" i="12"/>
  <c r="F48743" i="12"/>
  <c r="E48743" i="12"/>
  <c r="B48743" i="12"/>
  <c r="A48743" i="12"/>
  <c r="F48742" i="12"/>
  <c r="E48742" i="12"/>
  <c r="B48742" i="12"/>
  <c r="A48742" i="12"/>
  <c r="F48741" i="12"/>
  <c r="E48741" i="12"/>
  <c r="B48741" i="12"/>
  <c r="A48741" i="12"/>
  <c r="F48740" i="12"/>
  <c r="E48740" i="12"/>
  <c r="B48740" i="12"/>
  <c r="A48740" i="12"/>
  <c r="F48739" i="12"/>
  <c r="E48739" i="12"/>
  <c r="B48739" i="12"/>
  <c r="A48739" i="12"/>
  <c r="F48738" i="12"/>
  <c r="E48738" i="12"/>
  <c r="B48738" i="12"/>
  <c r="A48738" i="12"/>
  <c r="F48737" i="12"/>
  <c r="E48737" i="12"/>
  <c r="B48737" i="12"/>
  <c r="A48737" i="12"/>
  <c r="F48736" i="12"/>
  <c r="E48736" i="12"/>
  <c r="B48736" i="12"/>
  <c r="A48736" i="12"/>
  <c r="F48735" i="12"/>
  <c r="E48735" i="12"/>
  <c r="B48735" i="12"/>
  <c r="A48735" i="12"/>
  <c r="F48734" i="12"/>
  <c r="E48734" i="12"/>
  <c r="B48734" i="12"/>
  <c r="A48734" i="12"/>
  <c r="F48733" i="12"/>
  <c r="E48733" i="12"/>
  <c r="B48733" i="12"/>
  <c r="A48733" i="12"/>
  <c r="F48732" i="12"/>
  <c r="E48732" i="12"/>
  <c r="B48732" i="12"/>
  <c r="A48732" i="12"/>
  <c r="F48731" i="12"/>
  <c r="E48731" i="12"/>
  <c r="B48731" i="12"/>
  <c r="A48731" i="12"/>
  <c r="F48730" i="12"/>
  <c r="E48730" i="12"/>
  <c r="B48730" i="12"/>
  <c r="A48730" i="12"/>
  <c r="F48729" i="12"/>
  <c r="E48729" i="12"/>
  <c r="B48729" i="12"/>
  <c r="A48729" i="12"/>
  <c r="F48728" i="12"/>
  <c r="E48728" i="12"/>
  <c r="B48728" i="12"/>
  <c r="A48728" i="12"/>
  <c r="F48727" i="12"/>
  <c r="E48727" i="12"/>
  <c r="B48727" i="12"/>
  <c r="A48727" i="12"/>
  <c r="F48726" i="12"/>
  <c r="E48726" i="12"/>
  <c r="B48726" i="12"/>
  <c r="A48726" i="12"/>
  <c r="F48725" i="12"/>
  <c r="E48725" i="12"/>
  <c r="B48725" i="12"/>
  <c r="A48725" i="12"/>
  <c r="F48724" i="12"/>
  <c r="E48724" i="12"/>
  <c r="B48724" i="12"/>
  <c r="A48724" i="12"/>
  <c r="F48723" i="12"/>
  <c r="E48723" i="12"/>
  <c r="B48723" i="12"/>
  <c r="A48723" i="12"/>
  <c r="F48722" i="12"/>
  <c r="E48722" i="12"/>
  <c r="B48722" i="12"/>
  <c r="A48722" i="12"/>
  <c r="F48721" i="12"/>
  <c r="E48721" i="12"/>
  <c r="B48721" i="12"/>
  <c r="A48721" i="12"/>
  <c r="F48720" i="12"/>
  <c r="E48720" i="12"/>
  <c r="B48720" i="12"/>
  <c r="A48720" i="12"/>
  <c r="F48719" i="12"/>
  <c r="E48719" i="12"/>
  <c r="B48719" i="12"/>
  <c r="A48719" i="12"/>
  <c r="F48718" i="12"/>
  <c r="E48718" i="12"/>
  <c r="B48718" i="12"/>
  <c r="A48718" i="12"/>
  <c r="F48717" i="12"/>
  <c r="E48717" i="12"/>
  <c r="B48717" i="12"/>
  <c r="A48717" i="12"/>
  <c r="F48716" i="12"/>
  <c r="E48716" i="12"/>
  <c r="B48716" i="12"/>
  <c r="A48716" i="12"/>
  <c r="F48715" i="12"/>
  <c r="E48715" i="12"/>
  <c r="B48715" i="12"/>
  <c r="A48715" i="12"/>
  <c r="F48714" i="12"/>
  <c r="E48714" i="12"/>
  <c r="B48714" i="12"/>
  <c r="A48714" i="12"/>
  <c r="F48713" i="12"/>
  <c r="E48713" i="12"/>
  <c r="B48713" i="12"/>
  <c r="A48713" i="12"/>
  <c r="F48712" i="12"/>
  <c r="E48712" i="12"/>
  <c r="B48712" i="12"/>
  <c r="A48712" i="12"/>
  <c r="F48711" i="12"/>
  <c r="E48711" i="12"/>
  <c r="B48711" i="12"/>
  <c r="A48711" i="12"/>
  <c r="F48710" i="12"/>
  <c r="E48710" i="12"/>
  <c r="B48710" i="12"/>
  <c r="A48710" i="12"/>
  <c r="F48709" i="12"/>
  <c r="E48709" i="12"/>
  <c r="B48709" i="12"/>
  <c r="A48709" i="12"/>
  <c r="F48708" i="12"/>
  <c r="E48708" i="12"/>
  <c r="B48708" i="12"/>
  <c r="A48708" i="12"/>
  <c r="F48707" i="12"/>
  <c r="E48707" i="12"/>
  <c r="B48707" i="12"/>
  <c r="A48707" i="12"/>
  <c r="F48706" i="12"/>
  <c r="E48706" i="12"/>
  <c r="B48706" i="12"/>
  <c r="A48706" i="12"/>
  <c r="F48705" i="12"/>
  <c r="E48705" i="12"/>
  <c r="B48705" i="12"/>
  <c r="A48705" i="12"/>
  <c r="F48704" i="12"/>
  <c r="E48704" i="12"/>
  <c r="B48704" i="12"/>
  <c r="A48704" i="12"/>
  <c r="F48703" i="12"/>
  <c r="E48703" i="12"/>
  <c r="B48703" i="12"/>
  <c r="A48703" i="12"/>
  <c r="F48702" i="12"/>
  <c r="E48702" i="12"/>
  <c r="B48702" i="12"/>
  <c r="A48702" i="12"/>
  <c r="F48701" i="12"/>
  <c r="E48701" i="12"/>
  <c r="B48701" i="12"/>
  <c r="A48701" i="12"/>
  <c r="F48700" i="12"/>
  <c r="E48700" i="12"/>
  <c r="B48700" i="12"/>
  <c r="A48700" i="12"/>
  <c r="F48699" i="12"/>
  <c r="E48699" i="12"/>
  <c r="B48699" i="12"/>
  <c r="A48699" i="12"/>
  <c r="F48698" i="12"/>
  <c r="E48698" i="12"/>
  <c r="B48698" i="12"/>
  <c r="A48698" i="12"/>
  <c r="F48697" i="12"/>
  <c r="E48697" i="12"/>
  <c r="B48697" i="12"/>
  <c r="A48697" i="12"/>
  <c r="F48696" i="12"/>
  <c r="E48696" i="12"/>
  <c r="B48696" i="12"/>
  <c r="A48696" i="12"/>
  <c r="F48695" i="12"/>
  <c r="E48695" i="12"/>
  <c r="B48695" i="12"/>
  <c r="A48695" i="12"/>
  <c r="F48694" i="12"/>
  <c r="E48694" i="12"/>
  <c r="B48694" i="12"/>
  <c r="A48694" i="12"/>
  <c r="F48693" i="12"/>
  <c r="E48693" i="12"/>
  <c r="B48693" i="12"/>
  <c r="A48693" i="12"/>
  <c r="F48692" i="12"/>
  <c r="E48692" i="12"/>
  <c r="B48692" i="12"/>
  <c r="A48692" i="12"/>
  <c r="F48691" i="12"/>
  <c r="E48691" i="12"/>
  <c r="B48691" i="12"/>
  <c r="A48691" i="12"/>
  <c r="F48690" i="12"/>
  <c r="E48690" i="12"/>
  <c r="B48690" i="12"/>
  <c r="A48690" i="12"/>
  <c r="F48689" i="12"/>
  <c r="E48689" i="12"/>
  <c r="B48689" i="12"/>
  <c r="A48689" i="12"/>
  <c r="F48688" i="12"/>
  <c r="E48688" i="12"/>
  <c r="B48688" i="12"/>
  <c r="A48688" i="12"/>
  <c r="F48687" i="12"/>
  <c r="E48687" i="12"/>
  <c r="B48687" i="12"/>
  <c r="A48687" i="12"/>
  <c r="F48686" i="12"/>
  <c r="E48686" i="12"/>
  <c r="B48686" i="12"/>
  <c r="A48686" i="12"/>
  <c r="F48685" i="12"/>
  <c r="E48685" i="12"/>
  <c r="B48685" i="12"/>
  <c r="A48685" i="12"/>
  <c r="F48684" i="12"/>
  <c r="E48684" i="12"/>
  <c r="B48684" i="12"/>
  <c r="A48684" i="12"/>
  <c r="F48683" i="12"/>
  <c r="E48683" i="12"/>
  <c r="B48683" i="12"/>
  <c r="A48683" i="12"/>
  <c r="F48682" i="12"/>
  <c r="E48682" i="12"/>
  <c r="B48682" i="12"/>
  <c r="A48682" i="12"/>
  <c r="F48681" i="12"/>
  <c r="E48681" i="12"/>
  <c r="B48681" i="12"/>
  <c r="A48681" i="12"/>
  <c r="F48680" i="12"/>
  <c r="E48680" i="12"/>
  <c r="B48680" i="12"/>
  <c r="A48680" i="12"/>
  <c r="F48679" i="12"/>
  <c r="E48679" i="12"/>
  <c r="B48679" i="12"/>
  <c r="A48679" i="12"/>
  <c r="F48678" i="12"/>
  <c r="E48678" i="12"/>
  <c r="B48678" i="12"/>
  <c r="A48678" i="12"/>
  <c r="F48677" i="12"/>
  <c r="E48677" i="12"/>
  <c r="B48677" i="12"/>
  <c r="A48677" i="12"/>
  <c r="F48676" i="12"/>
  <c r="E48676" i="12"/>
  <c r="B48676" i="12"/>
  <c r="A48676" i="12"/>
  <c r="F48675" i="12"/>
  <c r="E48675" i="12"/>
  <c r="B48675" i="12"/>
  <c r="A48675" i="12"/>
  <c r="F48674" i="12"/>
  <c r="E48674" i="12"/>
  <c r="B48674" i="12"/>
  <c r="A48674" i="12"/>
  <c r="F48673" i="12"/>
  <c r="E48673" i="12"/>
  <c r="B48673" i="12"/>
  <c r="A48673" i="12"/>
  <c r="F48672" i="12"/>
  <c r="E48672" i="12"/>
  <c r="B48672" i="12"/>
  <c r="A48672" i="12"/>
  <c r="F48671" i="12"/>
  <c r="E48671" i="12"/>
  <c r="B48671" i="12"/>
  <c r="A48671" i="12"/>
  <c r="F48670" i="12"/>
  <c r="E48670" i="12"/>
  <c r="B48670" i="12"/>
  <c r="A48670" i="12"/>
  <c r="F48669" i="12"/>
  <c r="E48669" i="12"/>
  <c r="B48669" i="12"/>
  <c r="A48669" i="12"/>
  <c r="F48668" i="12"/>
  <c r="E48668" i="12"/>
  <c r="B48668" i="12"/>
  <c r="A48668" i="12"/>
  <c r="F48667" i="12"/>
  <c r="E48667" i="12"/>
  <c r="B48667" i="12"/>
  <c r="A48667" i="12"/>
  <c r="F48666" i="12"/>
  <c r="E48666" i="12"/>
  <c r="B48666" i="12"/>
  <c r="A48666" i="12"/>
  <c r="F48665" i="12"/>
  <c r="E48665" i="12"/>
  <c r="B48665" i="12"/>
  <c r="A48665" i="12"/>
  <c r="F48664" i="12"/>
  <c r="E48664" i="12"/>
  <c r="B48664" i="12"/>
  <c r="A48664" i="12"/>
  <c r="F48663" i="12"/>
  <c r="E48663" i="12"/>
  <c r="B48663" i="12"/>
  <c r="A48663" i="12"/>
  <c r="F48662" i="12"/>
  <c r="E48662" i="12"/>
  <c r="B48662" i="12"/>
  <c r="A48662" i="12"/>
  <c r="F48661" i="12"/>
  <c r="E48661" i="12"/>
  <c r="B48661" i="12"/>
  <c r="A48661" i="12"/>
  <c r="F48660" i="12"/>
  <c r="E48660" i="12"/>
  <c r="B48660" i="12"/>
  <c r="A48660" i="12"/>
  <c r="F48659" i="12"/>
  <c r="E48659" i="12"/>
  <c r="B48659" i="12"/>
  <c r="A48659" i="12"/>
  <c r="F48658" i="12"/>
  <c r="E48658" i="12"/>
  <c r="B48658" i="12"/>
  <c r="A48658" i="12"/>
  <c r="F48657" i="12"/>
  <c r="E48657" i="12"/>
  <c r="B48657" i="12"/>
  <c r="A48657" i="12"/>
  <c r="F48656" i="12"/>
  <c r="E48656" i="12"/>
  <c r="B48656" i="12"/>
  <c r="A48656" i="12"/>
  <c r="F48655" i="12"/>
  <c r="E48655" i="12"/>
  <c r="B48655" i="12"/>
  <c r="A48655" i="12"/>
  <c r="F48654" i="12"/>
  <c r="E48654" i="12"/>
  <c r="B48654" i="12"/>
  <c r="A48654" i="12"/>
  <c r="F48653" i="12"/>
  <c r="E48653" i="12"/>
  <c r="B48653" i="12"/>
  <c r="A48653" i="12"/>
  <c r="F48652" i="12"/>
  <c r="E48652" i="12"/>
  <c r="B48652" i="12"/>
  <c r="A48652" i="12"/>
  <c r="F48651" i="12"/>
  <c r="E48651" i="12"/>
  <c r="B48651" i="12"/>
  <c r="A48651" i="12"/>
  <c r="F48650" i="12"/>
  <c r="E48650" i="12"/>
  <c r="B48650" i="12"/>
  <c r="A48650" i="12"/>
  <c r="F48649" i="12"/>
  <c r="E48649" i="12"/>
  <c r="B48649" i="12"/>
  <c r="A48649" i="12"/>
  <c r="F48648" i="12"/>
  <c r="E48648" i="12"/>
  <c r="B48648" i="12"/>
  <c r="A48648" i="12"/>
  <c r="F48617" i="12"/>
  <c r="D48617" i="12"/>
  <c r="A48617" i="12"/>
  <c r="F48616" i="12"/>
  <c r="D48616" i="12"/>
  <c r="A48616" i="12"/>
  <c r="F48615" i="12"/>
  <c r="E48615" i="12"/>
  <c r="D48615" i="12"/>
  <c r="A48615" i="12"/>
  <c r="F48614" i="12"/>
  <c r="E48614" i="12"/>
  <c r="D48614" i="12"/>
  <c r="F48613" i="12"/>
  <c r="E48613" i="12"/>
  <c r="D48613" i="12"/>
  <c r="A48613" i="12"/>
  <c r="F48612" i="12"/>
  <c r="E48612" i="12"/>
  <c r="D48612" i="12"/>
  <c r="A48612" i="12"/>
  <c r="G48598" i="12"/>
  <c r="F48598" i="12"/>
  <c r="E48598" i="12"/>
  <c r="A48598" i="12"/>
  <c r="G48597" i="12"/>
  <c r="F48597" i="12"/>
  <c r="E48597" i="12"/>
  <c r="A48597" i="12"/>
  <c r="G48596" i="12"/>
  <c r="F48596" i="12"/>
  <c r="E48596" i="12"/>
  <c r="A48596" i="12"/>
  <c r="G48595" i="12"/>
  <c r="F48595" i="12"/>
  <c r="E48595" i="12"/>
  <c r="A48595" i="12"/>
  <c r="G48593" i="12"/>
  <c r="F48593" i="12"/>
  <c r="E48593" i="12"/>
  <c r="A48593" i="12"/>
  <c r="G48592" i="12"/>
  <c r="F48592" i="12"/>
  <c r="E48592" i="12"/>
  <c r="A48592" i="12"/>
  <c r="G48591" i="12"/>
  <c r="F48591" i="12"/>
  <c r="E48591" i="12"/>
  <c r="A48591" i="12"/>
  <c r="G48590" i="12"/>
  <c r="F48590" i="12"/>
  <c r="E48590" i="12"/>
  <c r="A48590" i="12"/>
  <c r="G48589" i="12"/>
  <c r="F48589" i="12"/>
  <c r="E48589" i="12"/>
  <c r="A48589" i="12"/>
  <c r="G48588" i="12"/>
  <c r="F48588" i="12"/>
  <c r="E48588" i="12"/>
  <c r="A48588" i="12"/>
  <c r="G48587" i="12"/>
  <c r="F48587" i="12"/>
  <c r="E48587" i="12"/>
  <c r="A48587" i="12"/>
  <c r="G48586" i="12"/>
  <c r="F48586" i="12"/>
  <c r="E48586" i="12"/>
  <c r="A48586" i="12"/>
  <c r="G48585" i="12"/>
  <c r="F48585" i="12"/>
  <c r="E48585" i="12"/>
  <c r="A48585" i="12"/>
  <c r="G48584" i="12"/>
  <c r="F48584" i="12"/>
  <c r="E48584" i="12"/>
  <c r="A48584" i="12"/>
  <c r="G48583" i="12"/>
  <c r="F48583" i="12"/>
  <c r="E48583" i="12"/>
  <c r="A48583" i="12"/>
  <c r="G48582" i="12"/>
  <c r="F48582" i="12"/>
  <c r="E48582" i="12"/>
  <c r="A48582" i="12"/>
  <c r="G47713" i="12"/>
  <c r="F47713" i="12"/>
  <c r="E47713" i="12"/>
  <c r="D47713" i="12"/>
  <c r="C47713" i="12"/>
  <c r="B47713" i="12"/>
  <c r="A47713" i="12"/>
  <c r="G47712" i="12"/>
  <c r="F47712" i="12"/>
  <c r="E47712" i="12"/>
  <c r="D47712" i="12"/>
  <c r="C47712" i="12"/>
  <c r="B47712" i="12"/>
  <c r="A47712" i="12"/>
  <c r="G47711" i="12"/>
  <c r="F47711" i="12"/>
  <c r="E47711" i="12"/>
  <c r="D47711" i="12"/>
  <c r="C47711" i="12"/>
  <c r="B47711" i="12"/>
  <c r="A47711" i="12"/>
  <c r="G47710" i="12"/>
  <c r="F47710" i="12"/>
  <c r="E47710" i="12"/>
  <c r="D47710" i="12"/>
  <c r="C47710" i="12"/>
  <c r="B47710" i="12"/>
  <c r="A47710" i="12"/>
  <c r="G47709" i="12"/>
  <c r="F47709" i="12"/>
  <c r="E47709" i="12"/>
  <c r="D47709" i="12"/>
  <c r="C47709" i="12"/>
  <c r="B47709" i="12"/>
  <c r="A47709" i="12"/>
  <c r="G47708" i="12"/>
  <c r="F47708" i="12"/>
  <c r="E47708" i="12"/>
  <c r="D47708" i="12"/>
  <c r="C47708" i="12"/>
  <c r="B47708" i="12"/>
  <c r="A47708" i="12"/>
  <c r="G47707" i="12"/>
  <c r="F47707" i="12"/>
  <c r="E47707" i="12"/>
  <c r="D47707" i="12"/>
  <c r="C47707" i="12"/>
  <c r="B47707" i="12"/>
  <c r="A47707" i="12"/>
  <c r="G47706" i="12"/>
  <c r="F47706" i="12"/>
  <c r="E47706" i="12"/>
  <c r="D47706" i="12"/>
  <c r="C47706" i="12"/>
  <c r="B47706" i="12"/>
  <c r="A47706" i="12"/>
  <c r="G47705" i="12"/>
  <c r="F47705" i="12"/>
  <c r="E47705" i="12"/>
  <c r="D47705" i="12"/>
  <c r="C47705" i="12"/>
  <c r="B47705" i="12"/>
  <c r="A47705" i="12"/>
  <c r="G47704" i="12"/>
  <c r="F47704" i="12"/>
  <c r="E47704" i="12"/>
  <c r="D47704" i="12"/>
  <c r="C47704" i="12"/>
  <c r="B47704" i="12"/>
  <c r="A47704" i="12"/>
  <c r="G47703" i="12"/>
  <c r="F47703" i="12"/>
  <c r="E47703" i="12"/>
  <c r="D47703" i="12"/>
  <c r="C47703" i="12"/>
  <c r="B47703" i="12"/>
  <c r="A47703" i="12"/>
  <c r="G47702" i="12"/>
  <c r="F47702" i="12"/>
  <c r="E47702" i="12"/>
  <c r="D47702" i="12"/>
  <c r="C47702" i="12"/>
  <c r="B47702" i="12"/>
  <c r="A47702" i="12"/>
  <c r="G47701" i="12"/>
  <c r="F47701" i="12"/>
  <c r="E47701" i="12"/>
  <c r="D47701" i="12"/>
  <c r="C47701" i="12"/>
  <c r="B47701" i="12"/>
  <c r="A47701" i="12"/>
  <c r="G47700" i="12"/>
  <c r="F47700" i="12"/>
  <c r="E47700" i="12"/>
  <c r="D47700" i="12"/>
  <c r="C47700" i="12"/>
  <c r="B47700" i="12"/>
  <c r="A47700" i="12"/>
  <c r="F47699" i="12"/>
  <c r="E47699" i="12"/>
  <c r="C47699" i="12"/>
  <c r="B47699" i="12"/>
  <c r="A47699" i="12"/>
  <c r="F47698" i="12"/>
  <c r="E47698" i="12"/>
  <c r="C47698" i="12"/>
  <c r="B47698" i="12"/>
  <c r="A47698" i="12"/>
  <c r="F47697" i="12"/>
  <c r="E47697" i="12"/>
  <c r="C47697" i="12"/>
  <c r="B47697" i="12"/>
  <c r="A47697" i="12"/>
  <c r="F47696" i="12"/>
  <c r="E47696" i="12"/>
  <c r="C47696" i="12"/>
  <c r="B47696" i="12"/>
  <c r="A47696" i="12"/>
  <c r="F47695" i="12"/>
  <c r="E47695" i="12"/>
  <c r="C47695" i="12"/>
  <c r="B47695" i="12"/>
  <c r="A47695" i="12"/>
  <c r="F47694" i="12"/>
  <c r="E47694" i="12"/>
  <c r="C47694" i="12"/>
  <c r="B47694" i="12"/>
  <c r="A47694" i="12"/>
  <c r="F47693" i="12"/>
  <c r="E47693" i="12"/>
  <c r="C47693" i="12"/>
  <c r="B47693" i="12"/>
  <c r="A47693" i="12"/>
  <c r="F47692" i="12"/>
  <c r="E47692" i="12"/>
  <c r="C47692" i="12"/>
  <c r="B47692" i="12"/>
  <c r="A47692" i="12"/>
  <c r="F47691" i="12"/>
  <c r="E47691" i="12"/>
  <c r="C47691" i="12"/>
  <c r="B47691" i="12"/>
  <c r="A47691" i="12"/>
  <c r="F47690" i="12"/>
  <c r="E47690" i="12"/>
  <c r="C47690" i="12"/>
  <c r="B47690" i="12"/>
  <c r="A47690" i="12"/>
  <c r="F47689" i="12"/>
  <c r="E47689" i="12"/>
  <c r="C47689" i="12"/>
  <c r="B47689" i="12"/>
  <c r="A47689" i="12"/>
  <c r="F47688" i="12"/>
  <c r="E47688" i="12"/>
  <c r="C47688" i="12"/>
  <c r="B47688" i="12"/>
  <c r="A47688" i="12"/>
  <c r="F47687" i="12"/>
  <c r="E47687" i="12"/>
  <c r="C47687" i="12"/>
  <c r="B47687" i="12"/>
  <c r="A47687" i="12"/>
  <c r="F47686" i="12"/>
  <c r="E47686" i="12"/>
  <c r="C47686" i="12"/>
  <c r="B47686" i="12"/>
  <c r="A47686" i="12"/>
  <c r="F47685" i="12"/>
  <c r="E47685" i="12"/>
  <c r="C47685" i="12"/>
  <c r="B47685" i="12"/>
  <c r="A47685" i="12"/>
  <c r="F47684" i="12"/>
  <c r="E47684" i="12"/>
  <c r="C47684" i="12"/>
  <c r="B47684" i="12"/>
  <c r="A47684" i="12"/>
  <c r="F47683" i="12"/>
  <c r="E47683" i="12"/>
  <c r="C47683" i="12"/>
  <c r="B47683" i="12"/>
  <c r="A47683" i="12"/>
  <c r="G47682" i="12"/>
  <c r="F47682" i="12"/>
  <c r="E47682" i="12"/>
  <c r="D47682" i="12"/>
  <c r="C47682" i="12"/>
  <c r="B47682" i="12"/>
  <c r="A47682" i="12"/>
  <c r="G47681" i="12"/>
  <c r="F47681" i="12"/>
  <c r="E47681" i="12"/>
  <c r="D47681" i="12"/>
  <c r="C47681" i="12"/>
  <c r="B47681" i="12"/>
  <c r="A47681" i="12"/>
  <c r="G47680" i="12"/>
  <c r="F47680" i="12"/>
  <c r="E47680" i="12"/>
  <c r="D47680" i="12"/>
  <c r="C47680" i="12"/>
  <c r="B47680" i="12"/>
  <c r="A47680" i="12"/>
  <c r="G47679" i="12"/>
  <c r="F47679" i="12"/>
  <c r="E47679" i="12"/>
  <c r="D47679" i="12"/>
  <c r="C47679" i="12"/>
  <c r="B47679" i="12"/>
  <c r="A47679" i="12"/>
  <c r="G47678" i="12"/>
  <c r="F47678" i="12"/>
  <c r="E47678" i="12"/>
  <c r="D47678" i="12"/>
  <c r="C47678" i="12"/>
  <c r="B47678" i="12"/>
  <c r="A47678" i="12"/>
  <c r="G47677" i="12"/>
  <c r="F47677" i="12"/>
  <c r="E47677" i="12"/>
  <c r="D47677" i="12"/>
  <c r="C47677" i="12"/>
  <c r="B47677" i="12"/>
  <c r="A47677" i="12"/>
  <c r="G47676" i="12"/>
  <c r="F47676" i="12"/>
  <c r="E47676" i="12"/>
  <c r="D47676" i="12"/>
  <c r="C47676" i="12"/>
  <c r="B47676" i="12"/>
  <c r="A47676" i="12"/>
  <c r="G47675" i="12"/>
  <c r="F47675" i="12"/>
  <c r="E47675" i="12"/>
  <c r="D47675" i="12"/>
  <c r="C47675" i="12"/>
  <c r="B47675" i="12"/>
  <c r="A47675" i="12"/>
  <c r="G47674" i="12"/>
  <c r="F47674" i="12"/>
  <c r="E47674" i="12"/>
  <c r="D47674" i="12"/>
  <c r="C47674" i="12"/>
  <c r="B47674" i="12"/>
  <c r="A47674" i="12"/>
  <c r="G47673" i="12"/>
  <c r="F47673" i="12"/>
  <c r="E47673" i="12"/>
  <c r="D47673" i="12"/>
  <c r="C47673" i="12"/>
  <c r="B47673" i="12"/>
  <c r="A47673" i="12"/>
  <c r="G47672" i="12"/>
  <c r="F47672" i="12"/>
  <c r="E47672" i="12"/>
  <c r="D47672" i="12"/>
  <c r="C47672" i="12"/>
  <c r="B47672" i="12"/>
  <c r="A47672" i="12"/>
  <c r="G47671" i="12"/>
  <c r="F47671" i="12"/>
  <c r="E47671" i="12"/>
  <c r="D47671" i="12"/>
  <c r="C47671" i="12"/>
  <c r="B47671" i="12"/>
  <c r="A47671" i="12"/>
  <c r="G47670" i="12"/>
  <c r="F47670" i="12"/>
  <c r="E47670" i="12"/>
  <c r="D47670" i="12"/>
  <c r="C47670" i="12"/>
  <c r="B47670" i="12"/>
  <c r="A47670" i="12"/>
  <c r="G47669" i="12"/>
  <c r="F47669" i="12"/>
  <c r="E47669" i="12"/>
  <c r="D47669" i="12"/>
  <c r="C47669" i="12"/>
  <c r="B47669" i="12"/>
  <c r="A47669" i="12"/>
  <c r="G47668" i="12"/>
  <c r="F47668" i="12"/>
  <c r="E47668" i="12"/>
  <c r="D47668" i="12"/>
  <c r="C47668" i="12"/>
  <c r="B47668" i="12"/>
  <c r="A47668" i="12"/>
  <c r="F47667" i="12"/>
  <c r="E47667" i="12"/>
  <c r="C47667" i="12"/>
  <c r="B47667" i="12"/>
  <c r="A47667" i="12"/>
  <c r="F47666" i="12"/>
  <c r="E47666" i="12"/>
  <c r="C47666" i="12"/>
  <c r="B47666" i="12"/>
  <c r="A47666" i="12"/>
  <c r="F47665" i="12"/>
  <c r="E47665" i="12"/>
  <c r="C47665" i="12"/>
  <c r="B47665" i="12"/>
  <c r="A47665" i="12"/>
  <c r="F47664" i="12"/>
  <c r="E47664" i="12"/>
  <c r="C47664" i="12"/>
  <c r="B47664" i="12"/>
  <c r="A47664" i="12"/>
  <c r="F47663" i="12"/>
  <c r="E47663" i="12"/>
  <c r="C47663" i="12"/>
  <c r="B47663" i="12"/>
  <c r="A47663" i="12"/>
  <c r="F47662" i="12"/>
  <c r="E47662" i="12"/>
  <c r="C47662" i="12"/>
  <c r="B47662" i="12"/>
  <c r="A47662" i="12"/>
  <c r="F47661" i="12"/>
  <c r="E47661" i="12"/>
  <c r="C47661" i="12"/>
  <c r="B47661" i="12"/>
  <c r="A47661" i="12"/>
  <c r="F47660" i="12"/>
  <c r="E47660" i="12"/>
  <c r="C47660" i="12"/>
  <c r="B47660" i="12"/>
  <c r="A47660" i="12"/>
  <c r="F47659" i="12"/>
  <c r="E47659" i="12"/>
  <c r="C47659" i="12"/>
  <c r="B47659" i="12"/>
  <c r="A47659" i="12"/>
  <c r="F47658" i="12"/>
  <c r="E47658" i="12"/>
  <c r="C47658" i="12"/>
  <c r="B47658" i="12"/>
  <c r="A47658" i="12"/>
  <c r="F47657" i="12"/>
  <c r="E47657" i="12"/>
  <c r="C47657" i="12"/>
  <c r="B47657" i="12"/>
  <c r="A47657" i="12"/>
  <c r="F47656" i="12"/>
  <c r="E47656" i="12"/>
  <c r="C47656" i="12"/>
  <c r="B47656" i="12"/>
  <c r="A47656" i="12"/>
  <c r="F47655" i="12"/>
  <c r="E47655" i="12"/>
  <c r="C47655" i="12"/>
  <c r="B47655" i="12"/>
  <c r="A47655" i="12"/>
  <c r="F47654" i="12"/>
  <c r="E47654" i="12"/>
  <c r="C47654" i="12"/>
  <c r="B47654" i="12"/>
  <c r="A47654" i="12"/>
  <c r="F47653" i="12"/>
  <c r="E47653" i="12"/>
  <c r="C47653" i="12"/>
  <c r="B47653" i="12"/>
  <c r="A47653" i="12"/>
  <c r="F47652" i="12"/>
  <c r="E47652" i="12"/>
  <c r="C47652" i="12"/>
  <c r="B47652" i="12"/>
  <c r="A47652" i="12"/>
  <c r="F47651" i="12"/>
  <c r="E47651" i="12"/>
  <c r="B47651" i="12"/>
  <c r="A47651" i="12"/>
  <c r="F47650" i="12"/>
  <c r="E47650" i="12"/>
  <c r="B47650" i="12"/>
  <c r="A47650" i="12"/>
  <c r="F47649" i="12"/>
  <c r="E47649" i="12"/>
  <c r="B47649" i="12"/>
  <c r="A47649" i="12"/>
  <c r="F47648" i="12"/>
  <c r="E47648" i="12"/>
  <c r="B47648" i="12"/>
  <c r="A47648" i="12"/>
  <c r="F47647" i="12"/>
  <c r="E47647" i="12"/>
  <c r="B47647" i="12"/>
  <c r="A47647" i="12"/>
  <c r="F47646" i="12"/>
  <c r="E47646" i="12"/>
  <c r="B47646" i="12"/>
  <c r="A47646" i="12"/>
  <c r="F47645" i="12"/>
  <c r="E47645" i="12"/>
  <c r="B47645" i="12"/>
  <c r="A47645" i="12"/>
  <c r="F47644" i="12"/>
  <c r="E47644" i="12"/>
  <c r="B47644" i="12"/>
  <c r="A47644" i="12"/>
  <c r="F47643" i="12"/>
  <c r="E47643" i="12"/>
  <c r="B47643" i="12"/>
  <c r="A47643" i="12"/>
  <c r="F47642" i="12"/>
  <c r="E47642" i="12"/>
  <c r="B47642" i="12"/>
  <c r="A47642" i="12"/>
  <c r="F47641" i="12"/>
  <c r="E47641" i="12"/>
  <c r="B47641" i="12"/>
  <c r="A47641" i="12"/>
  <c r="F47640" i="12"/>
  <c r="E47640" i="12"/>
  <c r="B47640" i="12"/>
  <c r="A47640" i="12"/>
  <c r="F47639" i="12"/>
  <c r="E47639" i="12"/>
  <c r="B47639" i="12"/>
  <c r="A47639" i="12"/>
  <c r="F47638" i="12"/>
  <c r="E47638" i="12"/>
  <c r="B47638" i="12"/>
  <c r="A47638" i="12"/>
  <c r="F47637" i="12"/>
  <c r="E47637" i="12"/>
  <c r="B47637" i="12"/>
  <c r="A47637" i="12"/>
  <c r="F47636" i="12"/>
  <c r="E47636" i="12"/>
  <c r="B47636" i="12"/>
  <c r="A47636" i="12"/>
  <c r="F47635" i="12"/>
  <c r="E47635" i="12"/>
  <c r="B47635" i="12"/>
  <c r="A47635" i="12"/>
  <c r="F47634" i="12"/>
  <c r="E47634" i="12"/>
  <c r="B47634" i="12"/>
  <c r="A47634" i="12"/>
  <c r="F47633" i="12"/>
  <c r="E47633" i="12"/>
  <c r="B47633" i="12"/>
  <c r="A47633" i="12"/>
  <c r="F47632" i="12"/>
  <c r="E47632" i="12"/>
  <c r="B47632" i="12"/>
  <c r="A47632" i="12"/>
  <c r="F47631" i="12"/>
  <c r="E47631" i="12"/>
  <c r="B47631" i="12"/>
  <c r="A47631" i="12"/>
  <c r="F47630" i="12"/>
  <c r="E47630" i="12"/>
  <c r="B47630" i="12"/>
  <c r="A47630" i="12"/>
  <c r="F47629" i="12"/>
  <c r="E47629" i="12"/>
  <c r="B47629" i="12"/>
  <c r="A47629" i="12"/>
  <c r="F47628" i="12"/>
  <c r="E47628" i="12"/>
  <c r="B47628" i="12"/>
  <c r="A47628" i="12"/>
  <c r="F47627" i="12"/>
  <c r="E47627" i="12"/>
  <c r="B47627" i="12"/>
  <c r="A47627" i="12"/>
  <c r="F47626" i="12"/>
  <c r="E47626" i="12"/>
  <c r="B47626" i="12"/>
  <c r="A47626" i="12"/>
  <c r="F47625" i="12"/>
  <c r="E47625" i="12"/>
  <c r="B47625" i="12"/>
  <c r="A47625" i="12"/>
  <c r="F47624" i="12"/>
  <c r="E47624" i="12"/>
  <c r="B47624" i="12"/>
  <c r="A47624" i="12"/>
  <c r="F47623" i="12"/>
  <c r="E47623" i="12"/>
  <c r="B47623" i="12"/>
  <c r="A47623" i="12"/>
  <c r="F47622" i="12"/>
  <c r="E47622" i="12"/>
  <c r="B47622" i="12"/>
  <c r="A47622" i="12"/>
  <c r="F47621" i="12"/>
  <c r="E47621" i="12"/>
  <c r="B47621" i="12"/>
  <c r="A47621" i="12"/>
  <c r="F47620" i="12"/>
  <c r="E47620" i="12"/>
  <c r="B47620" i="12"/>
  <c r="A47620" i="12"/>
  <c r="F47619" i="12"/>
  <c r="E47619" i="12"/>
  <c r="B47619" i="12"/>
  <c r="A47619" i="12"/>
  <c r="F47618" i="12"/>
  <c r="E47618" i="12"/>
  <c r="B47618" i="12"/>
  <c r="A47618" i="12"/>
  <c r="F47617" i="12"/>
  <c r="E47617" i="12"/>
  <c r="B47617" i="12"/>
  <c r="A47617" i="12"/>
  <c r="F47616" i="12"/>
  <c r="E47616" i="12"/>
  <c r="B47616" i="12"/>
  <c r="A47616" i="12"/>
  <c r="F47615" i="12"/>
  <c r="E47615" i="12"/>
  <c r="B47615" i="12"/>
  <c r="A47615" i="12"/>
  <c r="F47614" i="12"/>
  <c r="E47614" i="12"/>
  <c r="B47614" i="12"/>
  <c r="A47614" i="12"/>
  <c r="F47613" i="12"/>
  <c r="E47613" i="12"/>
  <c r="B47613" i="12"/>
  <c r="A47613" i="12"/>
  <c r="F47612" i="12"/>
  <c r="E47612" i="12"/>
  <c r="B47612" i="12"/>
  <c r="A47612" i="12"/>
  <c r="F47611" i="12"/>
  <c r="E47611" i="12"/>
  <c r="B47611" i="12"/>
  <c r="A47611" i="12"/>
  <c r="F47610" i="12"/>
  <c r="E47610" i="12"/>
  <c r="B47610" i="12"/>
  <c r="A47610" i="12"/>
  <c r="F47609" i="12"/>
  <c r="E47609" i="12"/>
  <c r="B47609" i="12"/>
  <c r="A47609" i="12"/>
  <c r="F47608" i="12"/>
  <c r="E47608" i="12"/>
  <c r="B47608" i="12"/>
  <c r="A47608" i="12"/>
  <c r="F47607" i="12"/>
  <c r="E47607" i="12"/>
  <c r="B47607" i="12"/>
  <c r="A47607" i="12"/>
  <c r="F47606" i="12"/>
  <c r="E47606" i="12"/>
  <c r="B47606" i="12"/>
  <c r="A47606" i="12"/>
  <c r="F47605" i="12"/>
  <c r="E47605" i="12"/>
  <c r="B47605" i="12"/>
  <c r="A47605" i="12"/>
  <c r="F47604" i="12"/>
  <c r="E47604" i="12"/>
  <c r="B47604" i="12"/>
  <c r="A47604" i="12"/>
  <c r="F47603" i="12"/>
  <c r="E47603" i="12"/>
  <c r="B47603" i="12"/>
  <c r="A47603" i="12"/>
  <c r="F47602" i="12"/>
  <c r="E47602" i="12"/>
  <c r="B47602" i="12"/>
  <c r="A47602" i="12"/>
  <c r="F47601" i="12"/>
  <c r="E47601" i="12"/>
  <c r="B47601" i="12"/>
  <c r="A47601" i="12"/>
  <c r="F47600" i="12"/>
  <c r="E47600" i="12"/>
  <c r="B47600" i="12"/>
  <c r="A47600" i="12"/>
  <c r="F47599" i="12"/>
  <c r="E47599" i="12"/>
  <c r="B47599" i="12"/>
  <c r="A47599" i="12"/>
  <c r="F47598" i="12"/>
  <c r="E47598" i="12"/>
  <c r="B47598" i="12"/>
  <c r="A47598" i="12"/>
  <c r="F47597" i="12"/>
  <c r="E47597" i="12"/>
  <c r="B47597" i="12"/>
  <c r="A47597" i="12"/>
  <c r="F47596" i="12"/>
  <c r="E47596" i="12"/>
  <c r="B47596" i="12"/>
  <c r="A47596" i="12"/>
  <c r="F47595" i="12"/>
  <c r="E47595" i="12"/>
  <c r="B47595" i="12"/>
  <c r="A47595" i="12"/>
  <c r="F47594" i="12"/>
  <c r="E47594" i="12"/>
  <c r="B47594" i="12"/>
  <c r="A47594" i="12"/>
  <c r="F47593" i="12"/>
  <c r="E47593" i="12"/>
  <c r="B47593" i="12"/>
  <c r="A47593" i="12"/>
  <c r="F47592" i="12"/>
  <c r="E47592" i="12"/>
  <c r="B47592" i="12"/>
  <c r="A47592" i="12"/>
  <c r="F47591" i="12"/>
  <c r="E47591" i="12"/>
  <c r="B47591" i="12"/>
  <c r="A47591" i="12"/>
  <c r="F47590" i="12"/>
  <c r="E47590" i="12"/>
  <c r="B47590" i="12"/>
  <c r="A47590" i="12"/>
  <c r="F47589" i="12"/>
  <c r="E47589" i="12"/>
  <c r="B47589" i="12"/>
  <c r="A47589" i="12"/>
  <c r="F47588" i="12"/>
  <c r="E47588" i="12"/>
  <c r="B47588" i="12"/>
  <c r="A47588" i="12"/>
  <c r="F47587" i="12"/>
  <c r="E47587" i="12"/>
  <c r="B47587" i="12"/>
  <c r="A47587" i="12"/>
  <c r="F47586" i="12"/>
  <c r="E47586" i="12"/>
  <c r="B47586" i="12"/>
  <c r="A47586" i="12"/>
  <c r="F47585" i="12"/>
  <c r="E47585" i="12"/>
  <c r="B47585" i="12"/>
  <c r="A47585" i="12"/>
  <c r="F47584" i="12"/>
  <c r="E47584" i="12"/>
  <c r="B47584" i="12"/>
  <c r="A47584" i="12"/>
  <c r="F47583" i="12"/>
  <c r="E47583" i="12"/>
  <c r="B47583" i="12"/>
  <c r="A47583" i="12"/>
  <c r="F47582" i="12"/>
  <c r="E47582" i="12"/>
  <c r="B47582" i="12"/>
  <c r="A47582" i="12"/>
  <c r="F47581" i="12"/>
  <c r="E47581" i="12"/>
  <c r="B47581" i="12"/>
  <c r="A47581" i="12"/>
  <c r="F47580" i="12"/>
  <c r="E47580" i="12"/>
  <c r="B47580" i="12"/>
  <c r="A47580" i="12"/>
  <c r="F47579" i="12"/>
  <c r="E47579" i="12"/>
  <c r="B47579" i="12"/>
  <c r="A47579" i="12"/>
  <c r="F47578" i="12"/>
  <c r="E47578" i="12"/>
  <c r="B47578" i="12"/>
  <c r="A47578" i="12"/>
  <c r="F47577" i="12"/>
  <c r="E47577" i="12"/>
  <c r="B47577" i="12"/>
  <c r="A47577" i="12"/>
  <c r="F47576" i="12"/>
  <c r="E47576" i="12"/>
  <c r="B47576" i="12"/>
  <c r="A47576" i="12"/>
  <c r="F47575" i="12"/>
  <c r="E47575" i="12"/>
  <c r="B47575" i="12"/>
  <c r="A47575" i="12"/>
  <c r="F47574" i="12"/>
  <c r="E47574" i="12"/>
  <c r="B47574" i="12"/>
  <c r="A47574" i="12"/>
  <c r="F47573" i="12"/>
  <c r="E47573" i="12"/>
  <c r="B47573" i="12"/>
  <c r="A47573" i="12"/>
  <c r="F47572" i="12"/>
  <c r="E47572" i="12"/>
  <c r="B47572" i="12"/>
  <c r="A47572" i="12"/>
  <c r="F47571" i="12"/>
  <c r="E47571" i="12"/>
  <c r="B47571" i="12"/>
  <c r="A47571" i="12"/>
  <c r="F47570" i="12"/>
  <c r="E47570" i="12"/>
  <c r="B47570" i="12"/>
  <c r="A47570" i="12"/>
  <c r="F47569" i="12"/>
  <c r="E47569" i="12"/>
  <c r="B47569" i="12"/>
  <c r="A47569" i="12"/>
  <c r="F47568" i="12"/>
  <c r="E47568" i="12"/>
  <c r="B47568" i="12"/>
  <c r="A47568" i="12"/>
  <c r="F47567" i="12"/>
  <c r="E47567" i="12"/>
  <c r="B47567" i="12"/>
  <c r="A47567" i="12"/>
  <c r="F47566" i="12"/>
  <c r="E47566" i="12"/>
  <c r="B47566" i="12"/>
  <c r="A47566" i="12"/>
  <c r="F47565" i="12"/>
  <c r="E47565" i="12"/>
  <c r="B47565" i="12"/>
  <c r="A47565" i="12"/>
  <c r="F47564" i="12"/>
  <c r="E47564" i="12"/>
  <c r="B47564" i="12"/>
  <c r="A47564" i="12"/>
  <c r="F47563" i="12"/>
  <c r="E47563" i="12"/>
  <c r="B47563" i="12"/>
  <c r="A47563" i="12"/>
  <c r="F47562" i="12"/>
  <c r="E47562" i="12"/>
  <c r="B47562" i="12"/>
  <c r="A47562" i="12"/>
  <c r="F47561" i="12"/>
  <c r="E47561" i="12"/>
  <c r="B47561" i="12"/>
  <c r="A47561" i="12"/>
  <c r="F47560" i="12"/>
  <c r="E47560" i="12"/>
  <c r="B47560" i="12"/>
  <c r="A47560" i="12"/>
  <c r="F47559" i="12"/>
  <c r="E47559" i="12"/>
  <c r="B47559" i="12"/>
  <c r="A47559" i="12"/>
  <c r="F47558" i="12"/>
  <c r="E47558" i="12"/>
  <c r="B47558" i="12"/>
  <c r="A47558" i="12"/>
  <c r="F47557" i="12"/>
  <c r="E47557" i="12"/>
  <c r="B47557" i="12"/>
  <c r="A47557" i="12"/>
  <c r="F47556" i="12"/>
  <c r="E47556" i="12"/>
  <c r="B47556" i="12"/>
  <c r="A47556" i="12"/>
  <c r="F47555" i="12"/>
  <c r="E47555" i="12"/>
  <c r="B47555" i="12"/>
  <c r="A47555" i="12"/>
  <c r="F47554" i="12"/>
  <c r="E47554" i="12"/>
  <c r="B47554" i="12"/>
  <c r="A47554" i="12"/>
  <c r="F47553" i="12"/>
  <c r="E47553" i="12"/>
  <c r="B47553" i="12"/>
  <c r="A47553" i="12"/>
  <c r="F47552" i="12"/>
  <c r="E47552" i="12"/>
  <c r="B47552" i="12"/>
  <c r="A47552" i="12"/>
  <c r="F47551" i="12"/>
  <c r="E47551" i="12"/>
  <c r="B47551" i="12"/>
  <c r="A47551" i="12"/>
  <c r="F47520" i="12"/>
  <c r="D47520" i="12"/>
  <c r="A47520" i="12"/>
  <c r="F47519" i="12"/>
  <c r="D47519" i="12"/>
  <c r="A47519" i="12"/>
  <c r="F47518" i="12"/>
  <c r="E47518" i="12"/>
  <c r="D47518" i="12"/>
  <c r="A47518" i="12"/>
  <c r="F47517" i="12"/>
  <c r="E47517" i="12"/>
  <c r="D47517" i="12"/>
  <c r="F47516" i="12"/>
  <c r="E47516" i="12"/>
  <c r="D47516" i="12"/>
  <c r="A47516" i="12"/>
  <c r="F47515" i="12"/>
  <c r="E47515" i="12"/>
  <c r="D47515" i="12"/>
  <c r="A47515" i="12"/>
  <c r="G47501" i="12"/>
  <c r="F47501" i="12"/>
  <c r="E47501" i="12"/>
  <c r="A47501" i="12"/>
  <c r="G47500" i="12"/>
  <c r="F47500" i="12"/>
  <c r="E47500" i="12"/>
  <c r="A47500" i="12"/>
  <c r="G47499" i="12"/>
  <c r="F47499" i="12"/>
  <c r="E47499" i="12"/>
  <c r="A47499" i="12"/>
  <c r="G47498" i="12"/>
  <c r="F47498" i="12"/>
  <c r="E47498" i="12"/>
  <c r="A47498" i="12"/>
  <c r="G47496" i="12"/>
  <c r="F47496" i="12"/>
  <c r="E47496" i="12"/>
  <c r="A47496" i="12"/>
  <c r="G47495" i="12"/>
  <c r="F47495" i="12"/>
  <c r="E47495" i="12"/>
  <c r="A47495" i="12"/>
  <c r="G47494" i="12"/>
  <c r="F47494" i="12"/>
  <c r="E47494" i="12"/>
  <c r="A47494" i="12"/>
  <c r="G47493" i="12"/>
  <c r="F47493" i="12"/>
  <c r="E47493" i="12"/>
  <c r="A47493" i="12"/>
  <c r="G47492" i="12"/>
  <c r="F47492" i="12"/>
  <c r="E47492" i="12"/>
  <c r="A47492" i="12"/>
  <c r="G47491" i="12"/>
  <c r="F47491" i="12"/>
  <c r="E47491" i="12"/>
  <c r="A47491" i="12"/>
  <c r="G47490" i="12"/>
  <c r="F47490" i="12"/>
  <c r="E47490" i="12"/>
  <c r="A47490" i="12"/>
  <c r="G47489" i="12"/>
  <c r="F47489" i="12"/>
  <c r="E47489" i="12"/>
  <c r="A47489" i="12"/>
  <c r="G47488" i="12"/>
  <c r="F47488" i="12"/>
  <c r="E47488" i="12"/>
  <c r="A47488" i="12"/>
  <c r="G47487" i="12"/>
  <c r="F47487" i="12"/>
  <c r="E47487" i="12"/>
  <c r="A47487" i="12"/>
  <c r="G47486" i="12"/>
  <c r="F47486" i="12"/>
  <c r="E47486" i="12"/>
  <c r="A47486" i="12"/>
  <c r="G47485" i="12"/>
  <c r="F47485" i="12"/>
  <c r="E47485" i="12"/>
  <c r="A47485" i="12"/>
  <c r="G46616" i="12"/>
  <c r="F46616" i="12"/>
  <c r="E46616" i="12"/>
  <c r="D46616" i="12"/>
  <c r="C46616" i="12"/>
  <c r="B46616" i="12"/>
  <c r="A46616" i="12"/>
  <c r="G46615" i="12"/>
  <c r="F46615" i="12"/>
  <c r="E46615" i="12"/>
  <c r="D46615" i="12"/>
  <c r="C46615" i="12"/>
  <c r="B46615" i="12"/>
  <c r="A46615" i="12"/>
  <c r="G46614" i="12"/>
  <c r="F46614" i="12"/>
  <c r="E46614" i="12"/>
  <c r="D46614" i="12"/>
  <c r="C46614" i="12"/>
  <c r="B46614" i="12"/>
  <c r="A46614" i="12"/>
  <c r="G46613" i="12"/>
  <c r="F46613" i="12"/>
  <c r="E46613" i="12"/>
  <c r="D46613" i="12"/>
  <c r="C46613" i="12"/>
  <c r="B46613" i="12"/>
  <c r="A46613" i="12"/>
  <c r="G46612" i="12"/>
  <c r="F46612" i="12"/>
  <c r="E46612" i="12"/>
  <c r="D46612" i="12"/>
  <c r="C46612" i="12"/>
  <c r="B46612" i="12"/>
  <c r="A46612" i="12"/>
  <c r="G46611" i="12"/>
  <c r="F46611" i="12"/>
  <c r="E46611" i="12"/>
  <c r="D46611" i="12"/>
  <c r="C46611" i="12"/>
  <c r="B46611" i="12"/>
  <c r="A46611" i="12"/>
  <c r="G46610" i="12"/>
  <c r="F46610" i="12"/>
  <c r="E46610" i="12"/>
  <c r="D46610" i="12"/>
  <c r="C46610" i="12"/>
  <c r="B46610" i="12"/>
  <c r="A46610" i="12"/>
  <c r="G46609" i="12"/>
  <c r="F46609" i="12"/>
  <c r="E46609" i="12"/>
  <c r="D46609" i="12"/>
  <c r="C46609" i="12"/>
  <c r="B46609" i="12"/>
  <c r="A46609" i="12"/>
  <c r="G46608" i="12"/>
  <c r="F46608" i="12"/>
  <c r="E46608" i="12"/>
  <c r="D46608" i="12"/>
  <c r="C46608" i="12"/>
  <c r="B46608" i="12"/>
  <c r="A46608" i="12"/>
  <c r="G46607" i="12"/>
  <c r="F46607" i="12"/>
  <c r="E46607" i="12"/>
  <c r="D46607" i="12"/>
  <c r="C46607" i="12"/>
  <c r="B46607" i="12"/>
  <c r="A46607" i="12"/>
  <c r="G46606" i="12"/>
  <c r="F46606" i="12"/>
  <c r="E46606" i="12"/>
  <c r="D46606" i="12"/>
  <c r="C46606" i="12"/>
  <c r="B46606" i="12"/>
  <c r="A46606" i="12"/>
  <c r="G46605" i="12"/>
  <c r="F46605" i="12"/>
  <c r="E46605" i="12"/>
  <c r="D46605" i="12"/>
  <c r="C46605" i="12"/>
  <c r="B46605" i="12"/>
  <c r="A46605" i="12"/>
  <c r="G46604" i="12"/>
  <c r="F46604" i="12"/>
  <c r="E46604" i="12"/>
  <c r="D46604" i="12"/>
  <c r="C46604" i="12"/>
  <c r="B46604" i="12"/>
  <c r="A46604" i="12"/>
  <c r="G46603" i="12"/>
  <c r="F46603" i="12"/>
  <c r="E46603" i="12"/>
  <c r="D46603" i="12"/>
  <c r="C46603" i="12"/>
  <c r="B46603" i="12"/>
  <c r="A46603" i="12"/>
  <c r="F46602" i="12"/>
  <c r="E46602" i="12"/>
  <c r="C46602" i="12"/>
  <c r="B46602" i="12"/>
  <c r="A46602" i="12"/>
  <c r="F46601" i="12"/>
  <c r="E46601" i="12"/>
  <c r="C46601" i="12"/>
  <c r="B46601" i="12"/>
  <c r="A46601" i="12"/>
  <c r="F46600" i="12"/>
  <c r="E46600" i="12"/>
  <c r="C46600" i="12"/>
  <c r="B46600" i="12"/>
  <c r="A46600" i="12"/>
  <c r="F46599" i="12"/>
  <c r="E46599" i="12"/>
  <c r="C46599" i="12"/>
  <c r="B46599" i="12"/>
  <c r="A46599" i="12"/>
  <c r="F46598" i="12"/>
  <c r="E46598" i="12"/>
  <c r="C46598" i="12"/>
  <c r="B46598" i="12"/>
  <c r="A46598" i="12"/>
  <c r="F46597" i="12"/>
  <c r="E46597" i="12"/>
  <c r="C46597" i="12"/>
  <c r="B46597" i="12"/>
  <c r="A46597" i="12"/>
  <c r="F46596" i="12"/>
  <c r="E46596" i="12"/>
  <c r="C46596" i="12"/>
  <c r="B46596" i="12"/>
  <c r="A46596" i="12"/>
  <c r="F46595" i="12"/>
  <c r="E46595" i="12"/>
  <c r="C46595" i="12"/>
  <c r="B46595" i="12"/>
  <c r="A46595" i="12"/>
  <c r="F46594" i="12"/>
  <c r="E46594" i="12"/>
  <c r="C46594" i="12"/>
  <c r="B46594" i="12"/>
  <c r="A46594" i="12"/>
  <c r="F46593" i="12"/>
  <c r="E46593" i="12"/>
  <c r="C46593" i="12"/>
  <c r="B46593" i="12"/>
  <c r="A46593" i="12"/>
  <c r="F46592" i="12"/>
  <c r="E46592" i="12"/>
  <c r="C46592" i="12"/>
  <c r="B46592" i="12"/>
  <c r="A46592" i="12"/>
  <c r="F46591" i="12"/>
  <c r="E46591" i="12"/>
  <c r="C46591" i="12"/>
  <c r="B46591" i="12"/>
  <c r="A46591" i="12"/>
  <c r="F46590" i="12"/>
  <c r="E46590" i="12"/>
  <c r="C46590" i="12"/>
  <c r="B46590" i="12"/>
  <c r="A46590" i="12"/>
  <c r="F46589" i="12"/>
  <c r="E46589" i="12"/>
  <c r="C46589" i="12"/>
  <c r="B46589" i="12"/>
  <c r="A46589" i="12"/>
  <c r="F46588" i="12"/>
  <c r="E46588" i="12"/>
  <c r="C46588" i="12"/>
  <c r="B46588" i="12"/>
  <c r="A46588" i="12"/>
  <c r="F46587" i="12"/>
  <c r="E46587" i="12"/>
  <c r="C46587" i="12"/>
  <c r="B46587" i="12"/>
  <c r="A46587" i="12"/>
  <c r="F46586" i="12"/>
  <c r="E46586" i="12"/>
  <c r="C46586" i="12"/>
  <c r="B46586" i="12"/>
  <c r="A46586" i="12"/>
  <c r="G46585" i="12"/>
  <c r="F46585" i="12"/>
  <c r="E46585" i="12"/>
  <c r="D46585" i="12"/>
  <c r="C46585" i="12"/>
  <c r="B46585" i="12"/>
  <c r="A46585" i="12"/>
  <c r="G46584" i="12"/>
  <c r="F46584" i="12"/>
  <c r="E46584" i="12"/>
  <c r="D46584" i="12"/>
  <c r="C46584" i="12"/>
  <c r="B46584" i="12"/>
  <c r="A46584" i="12"/>
  <c r="G46583" i="12"/>
  <c r="F46583" i="12"/>
  <c r="E46583" i="12"/>
  <c r="D46583" i="12"/>
  <c r="C46583" i="12"/>
  <c r="B46583" i="12"/>
  <c r="A46583" i="12"/>
  <c r="G46582" i="12"/>
  <c r="F46582" i="12"/>
  <c r="E46582" i="12"/>
  <c r="D46582" i="12"/>
  <c r="C46582" i="12"/>
  <c r="B46582" i="12"/>
  <c r="A46582" i="12"/>
  <c r="G46581" i="12"/>
  <c r="F46581" i="12"/>
  <c r="E46581" i="12"/>
  <c r="D46581" i="12"/>
  <c r="C46581" i="12"/>
  <c r="B46581" i="12"/>
  <c r="A46581" i="12"/>
  <c r="G46580" i="12"/>
  <c r="F46580" i="12"/>
  <c r="E46580" i="12"/>
  <c r="D46580" i="12"/>
  <c r="C46580" i="12"/>
  <c r="B46580" i="12"/>
  <c r="A46580" i="12"/>
  <c r="G46579" i="12"/>
  <c r="F46579" i="12"/>
  <c r="E46579" i="12"/>
  <c r="D46579" i="12"/>
  <c r="C46579" i="12"/>
  <c r="B46579" i="12"/>
  <c r="A46579" i="12"/>
  <c r="G46578" i="12"/>
  <c r="F46578" i="12"/>
  <c r="E46578" i="12"/>
  <c r="D46578" i="12"/>
  <c r="C46578" i="12"/>
  <c r="B46578" i="12"/>
  <c r="A46578" i="12"/>
  <c r="G46577" i="12"/>
  <c r="F46577" i="12"/>
  <c r="E46577" i="12"/>
  <c r="D46577" i="12"/>
  <c r="C46577" i="12"/>
  <c r="B46577" i="12"/>
  <c r="A46577" i="12"/>
  <c r="G46576" i="12"/>
  <c r="F46576" i="12"/>
  <c r="E46576" i="12"/>
  <c r="D46576" i="12"/>
  <c r="C46576" i="12"/>
  <c r="B46576" i="12"/>
  <c r="A46576" i="12"/>
  <c r="G46575" i="12"/>
  <c r="F46575" i="12"/>
  <c r="E46575" i="12"/>
  <c r="D46575" i="12"/>
  <c r="C46575" i="12"/>
  <c r="B46575" i="12"/>
  <c r="A46575" i="12"/>
  <c r="G46574" i="12"/>
  <c r="F46574" i="12"/>
  <c r="E46574" i="12"/>
  <c r="D46574" i="12"/>
  <c r="C46574" i="12"/>
  <c r="B46574" i="12"/>
  <c r="A46574" i="12"/>
  <c r="G46573" i="12"/>
  <c r="F46573" i="12"/>
  <c r="E46573" i="12"/>
  <c r="D46573" i="12"/>
  <c r="C46573" i="12"/>
  <c r="B46573" i="12"/>
  <c r="A46573" i="12"/>
  <c r="G46572" i="12"/>
  <c r="F46572" i="12"/>
  <c r="E46572" i="12"/>
  <c r="D46572" i="12"/>
  <c r="C46572" i="12"/>
  <c r="B46572" i="12"/>
  <c r="A46572" i="12"/>
  <c r="G46571" i="12"/>
  <c r="F46571" i="12"/>
  <c r="E46571" i="12"/>
  <c r="D46571" i="12"/>
  <c r="C46571" i="12"/>
  <c r="B46571" i="12"/>
  <c r="A46571" i="12"/>
  <c r="F46570" i="12"/>
  <c r="E46570" i="12"/>
  <c r="C46570" i="12"/>
  <c r="B46570" i="12"/>
  <c r="A46570" i="12"/>
  <c r="F46569" i="12"/>
  <c r="E46569" i="12"/>
  <c r="C46569" i="12"/>
  <c r="B46569" i="12"/>
  <c r="A46569" i="12"/>
  <c r="F46568" i="12"/>
  <c r="E46568" i="12"/>
  <c r="C46568" i="12"/>
  <c r="B46568" i="12"/>
  <c r="A46568" i="12"/>
  <c r="F46567" i="12"/>
  <c r="E46567" i="12"/>
  <c r="C46567" i="12"/>
  <c r="B46567" i="12"/>
  <c r="A46567" i="12"/>
  <c r="F46566" i="12"/>
  <c r="E46566" i="12"/>
  <c r="C46566" i="12"/>
  <c r="B46566" i="12"/>
  <c r="A46566" i="12"/>
  <c r="F46565" i="12"/>
  <c r="E46565" i="12"/>
  <c r="C46565" i="12"/>
  <c r="B46565" i="12"/>
  <c r="A46565" i="12"/>
  <c r="F46564" i="12"/>
  <c r="E46564" i="12"/>
  <c r="C46564" i="12"/>
  <c r="B46564" i="12"/>
  <c r="A46564" i="12"/>
  <c r="F46563" i="12"/>
  <c r="E46563" i="12"/>
  <c r="C46563" i="12"/>
  <c r="B46563" i="12"/>
  <c r="A46563" i="12"/>
  <c r="F46562" i="12"/>
  <c r="E46562" i="12"/>
  <c r="C46562" i="12"/>
  <c r="B46562" i="12"/>
  <c r="A46562" i="12"/>
  <c r="F46561" i="12"/>
  <c r="E46561" i="12"/>
  <c r="C46561" i="12"/>
  <c r="B46561" i="12"/>
  <c r="A46561" i="12"/>
  <c r="F46560" i="12"/>
  <c r="E46560" i="12"/>
  <c r="C46560" i="12"/>
  <c r="B46560" i="12"/>
  <c r="A46560" i="12"/>
  <c r="F46559" i="12"/>
  <c r="E46559" i="12"/>
  <c r="C46559" i="12"/>
  <c r="B46559" i="12"/>
  <c r="A46559" i="12"/>
  <c r="F46558" i="12"/>
  <c r="E46558" i="12"/>
  <c r="C46558" i="12"/>
  <c r="B46558" i="12"/>
  <c r="A46558" i="12"/>
  <c r="F46557" i="12"/>
  <c r="E46557" i="12"/>
  <c r="C46557" i="12"/>
  <c r="B46557" i="12"/>
  <c r="A46557" i="12"/>
  <c r="F46556" i="12"/>
  <c r="E46556" i="12"/>
  <c r="C46556" i="12"/>
  <c r="B46556" i="12"/>
  <c r="A46556" i="12"/>
  <c r="F46555" i="12"/>
  <c r="E46555" i="12"/>
  <c r="C46555" i="12"/>
  <c r="B46555" i="12"/>
  <c r="A46555" i="12"/>
  <c r="F46554" i="12"/>
  <c r="E46554" i="12"/>
  <c r="B46554" i="12"/>
  <c r="A46554" i="12"/>
  <c r="F46553" i="12"/>
  <c r="E46553" i="12"/>
  <c r="B46553" i="12"/>
  <c r="A46553" i="12"/>
  <c r="F46552" i="12"/>
  <c r="E46552" i="12"/>
  <c r="B46552" i="12"/>
  <c r="A46552" i="12"/>
  <c r="F46551" i="12"/>
  <c r="E46551" i="12"/>
  <c r="B46551" i="12"/>
  <c r="A46551" i="12"/>
  <c r="F46550" i="12"/>
  <c r="E46550" i="12"/>
  <c r="B46550" i="12"/>
  <c r="A46550" i="12"/>
  <c r="F46549" i="12"/>
  <c r="E46549" i="12"/>
  <c r="B46549" i="12"/>
  <c r="A46549" i="12"/>
  <c r="F46548" i="12"/>
  <c r="E46548" i="12"/>
  <c r="B46548" i="12"/>
  <c r="A46548" i="12"/>
  <c r="F46547" i="12"/>
  <c r="E46547" i="12"/>
  <c r="B46547" i="12"/>
  <c r="A46547" i="12"/>
  <c r="F46546" i="12"/>
  <c r="E46546" i="12"/>
  <c r="B46546" i="12"/>
  <c r="A46546" i="12"/>
  <c r="F46545" i="12"/>
  <c r="E46545" i="12"/>
  <c r="B46545" i="12"/>
  <c r="A46545" i="12"/>
  <c r="F46544" i="12"/>
  <c r="E46544" i="12"/>
  <c r="B46544" i="12"/>
  <c r="A46544" i="12"/>
  <c r="F46543" i="12"/>
  <c r="E46543" i="12"/>
  <c r="B46543" i="12"/>
  <c r="A46543" i="12"/>
  <c r="F46542" i="12"/>
  <c r="E46542" i="12"/>
  <c r="B46542" i="12"/>
  <c r="A46542" i="12"/>
  <c r="F46541" i="12"/>
  <c r="E46541" i="12"/>
  <c r="B46541" i="12"/>
  <c r="A46541" i="12"/>
  <c r="F46540" i="12"/>
  <c r="E46540" i="12"/>
  <c r="B46540" i="12"/>
  <c r="A46540" i="12"/>
  <c r="F46539" i="12"/>
  <c r="E46539" i="12"/>
  <c r="B46539" i="12"/>
  <c r="A46539" i="12"/>
  <c r="F46538" i="12"/>
  <c r="E46538" i="12"/>
  <c r="B46538" i="12"/>
  <c r="A46538" i="12"/>
  <c r="F46537" i="12"/>
  <c r="E46537" i="12"/>
  <c r="B46537" i="12"/>
  <c r="A46537" i="12"/>
  <c r="F46536" i="12"/>
  <c r="E46536" i="12"/>
  <c r="B46536" i="12"/>
  <c r="A46536" i="12"/>
  <c r="F46535" i="12"/>
  <c r="E46535" i="12"/>
  <c r="B46535" i="12"/>
  <c r="A46535" i="12"/>
  <c r="F46534" i="12"/>
  <c r="E46534" i="12"/>
  <c r="B46534" i="12"/>
  <c r="A46534" i="12"/>
  <c r="F46533" i="12"/>
  <c r="E46533" i="12"/>
  <c r="B46533" i="12"/>
  <c r="A46533" i="12"/>
  <c r="F46532" i="12"/>
  <c r="E46532" i="12"/>
  <c r="B46532" i="12"/>
  <c r="A46532" i="12"/>
  <c r="F46531" i="12"/>
  <c r="E46531" i="12"/>
  <c r="B46531" i="12"/>
  <c r="A46531" i="12"/>
  <c r="F46530" i="12"/>
  <c r="E46530" i="12"/>
  <c r="B46530" i="12"/>
  <c r="A46530" i="12"/>
  <c r="F46529" i="12"/>
  <c r="E46529" i="12"/>
  <c r="B46529" i="12"/>
  <c r="A46529" i="12"/>
  <c r="F46528" i="12"/>
  <c r="E46528" i="12"/>
  <c r="B46528" i="12"/>
  <c r="A46528" i="12"/>
  <c r="F46527" i="12"/>
  <c r="E46527" i="12"/>
  <c r="B46527" i="12"/>
  <c r="A46527" i="12"/>
  <c r="F46526" i="12"/>
  <c r="E46526" i="12"/>
  <c r="B46526" i="12"/>
  <c r="A46526" i="12"/>
  <c r="F46525" i="12"/>
  <c r="E46525" i="12"/>
  <c r="B46525" i="12"/>
  <c r="A46525" i="12"/>
  <c r="F46524" i="12"/>
  <c r="E46524" i="12"/>
  <c r="B46524" i="12"/>
  <c r="A46524" i="12"/>
  <c r="F46523" i="12"/>
  <c r="E46523" i="12"/>
  <c r="B46523" i="12"/>
  <c r="A46523" i="12"/>
  <c r="F46522" i="12"/>
  <c r="E46522" i="12"/>
  <c r="B46522" i="12"/>
  <c r="A46522" i="12"/>
  <c r="F46521" i="12"/>
  <c r="E46521" i="12"/>
  <c r="B46521" i="12"/>
  <c r="A46521" i="12"/>
  <c r="F46520" i="12"/>
  <c r="E46520" i="12"/>
  <c r="B46520" i="12"/>
  <c r="A46520" i="12"/>
  <c r="F46519" i="12"/>
  <c r="E46519" i="12"/>
  <c r="B46519" i="12"/>
  <c r="A46519" i="12"/>
  <c r="F46518" i="12"/>
  <c r="E46518" i="12"/>
  <c r="B46518" i="12"/>
  <c r="A46518" i="12"/>
  <c r="F46517" i="12"/>
  <c r="E46517" i="12"/>
  <c r="B46517" i="12"/>
  <c r="A46517" i="12"/>
  <c r="F46516" i="12"/>
  <c r="E46516" i="12"/>
  <c r="B46516" i="12"/>
  <c r="A46516" i="12"/>
  <c r="F46515" i="12"/>
  <c r="E46515" i="12"/>
  <c r="B46515" i="12"/>
  <c r="A46515" i="12"/>
  <c r="F46514" i="12"/>
  <c r="E46514" i="12"/>
  <c r="B46514" i="12"/>
  <c r="A46514" i="12"/>
  <c r="F46513" i="12"/>
  <c r="E46513" i="12"/>
  <c r="B46513" i="12"/>
  <c r="A46513" i="12"/>
  <c r="F46512" i="12"/>
  <c r="E46512" i="12"/>
  <c r="B46512" i="12"/>
  <c r="A46512" i="12"/>
  <c r="F46511" i="12"/>
  <c r="E46511" i="12"/>
  <c r="B46511" i="12"/>
  <c r="A46511" i="12"/>
  <c r="F46510" i="12"/>
  <c r="E46510" i="12"/>
  <c r="B46510" i="12"/>
  <c r="A46510" i="12"/>
  <c r="F46509" i="12"/>
  <c r="E46509" i="12"/>
  <c r="B46509" i="12"/>
  <c r="A46509" i="12"/>
  <c r="F46508" i="12"/>
  <c r="E46508" i="12"/>
  <c r="B46508" i="12"/>
  <c r="A46508" i="12"/>
  <c r="F46507" i="12"/>
  <c r="E46507" i="12"/>
  <c r="B46507" i="12"/>
  <c r="A46507" i="12"/>
  <c r="F46506" i="12"/>
  <c r="E46506" i="12"/>
  <c r="B46506" i="12"/>
  <c r="A46506" i="12"/>
  <c r="F46505" i="12"/>
  <c r="E46505" i="12"/>
  <c r="B46505" i="12"/>
  <c r="A46505" i="12"/>
  <c r="F46504" i="12"/>
  <c r="E46504" i="12"/>
  <c r="B46504" i="12"/>
  <c r="A46504" i="12"/>
  <c r="F46503" i="12"/>
  <c r="E46503" i="12"/>
  <c r="B46503" i="12"/>
  <c r="A46503" i="12"/>
  <c r="F46502" i="12"/>
  <c r="E46502" i="12"/>
  <c r="B46502" i="12"/>
  <c r="A46502" i="12"/>
  <c r="F46501" i="12"/>
  <c r="E46501" i="12"/>
  <c r="B46501" i="12"/>
  <c r="A46501" i="12"/>
  <c r="F46500" i="12"/>
  <c r="E46500" i="12"/>
  <c r="B46500" i="12"/>
  <c r="A46500" i="12"/>
  <c r="F46499" i="12"/>
  <c r="E46499" i="12"/>
  <c r="B46499" i="12"/>
  <c r="A46499" i="12"/>
  <c r="F46498" i="12"/>
  <c r="E46498" i="12"/>
  <c r="B46498" i="12"/>
  <c r="A46498" i="12"/>
  <c r="F46497" i="12"/>
  <c r="E46497" i="12"/>
  <c r="B46497" i="12"/>
  <c r="A46497" i="12"/>
  <c r="F46496" i="12"/>
  <c r="E46496" i="12"/>
  <c r="B46496" i="12"/>
  <c r="A46496" i="12"/>
  <c r="F46495" i="12"/>
  <c r="E46495" i="12"/>
  <c r="B46495" i="12"/>
  <c r="A46495" i="12"/>
  <c r="F46494" i="12"/>
  <c r="E46494" i="12"/>
  <c r="B46494" i="12"/>
  <c r="A46494" i="12"/>
  <c r="F46493" i="12"/>
  <c r="E46493" i="12"/>
  <c r="B46493" i="12"/>
  <c r="A46493" i="12"/>
  <c r="F46492" i="12"/>
  <c r="E46492" i="12"/>
  <c r="B46492" i="12"/>
  <c r="A46492" i="12"/>
  <c r="F46491" i="12"/>
  <c r="E46491" i="12"/>
  <c r="B46491" i="12"/>
  <c r="A46491" i="12"/>
  <c r="F46490" i="12"/>
  <c r="E46490" i="12"/>
  <c r="B46490" i="12"/>
  <c r="A46490" i="12"/>
  <c r="F46489" i="12"/>
  <c r="E46489" i="12"/>
  <c r="B46489" i="12"/>
  <c r="A46489" i="12"/>
  <c r="F46488" i="12"/>
  <c r="E46488" i="12"/>
  <c r="B46488" i="12"/>
  <c r="A46488" i="12"/>
  <c r="F46487" i="12"/>
  <c r="E46487" i="12"/>
  <c r="B46487" i="12"/>
  <c r="A46487" i="12"/>
  <c r="F46486" i="12"/>
  <c r="E46486" i="12"/>
  <c r="B46486" i="12"/>
  <c r="A46486" i="12"/>
  <c r="F46485" i="12"/>
  <c r="E46485" i="12"/>
  <c r="B46485" i="12"/>
  <c r="A46485" i="12"/>
  <c r="F46484" i="12"/>
  <c r="E46484" i="12"/>
  <c r="B46484" i="12"/>
  <c r="A46484" i="12"/>
  <c r="F46483" i="12"/>
  <c r="E46483" i="12"/>
  <c r="B46483" i="12"/>
  <c r="A46483" i="12"/>
  <c r="F46482" i="12"/>
  <c r="E46482" i="12"/>
  <c r="B46482" i="12"/>
  <c r="A46482" i="12"/>
  <c r="F46481" i="12"/>
  <c r="E46481" i="12"/>
  <c r="B46481" i="12"/>
  <c r="A46481" i="12"/>
  <c r="F46480" i="12"/>
  <c r="E46480" i="12"/>
  <c r="B46480" i="12"/>
  <c r="A46480" i="12"/>
  <c r="F46479" i="12"/>
  <c r="E46479" i="12"/>
  <c r="B46479" i="12"/>
  <c r="A46479" i="12"/>
  <c r="F46478" i="12"/>
  <c r="E46478" i="12"/>
  <c r="B46478" i="12"/>
  <c r="A46478" i="12"/>
  <c r="F46477" i="12"/>
  <c r="E46477" i="12"/>
  <c r="B46477" i="12"/>
  <c r="A46477" i="12"/>
  <c r="F46476" i="12"/>
  <c r="E46476" i="12"/>
  <c r="B46476" i="12"/>
  <c r="A46476" i="12"/>
  <c r="F46475" i="12"/>
  <c r="E46475" i="12"/>
  <c r="B46475" i="12"/>
  <c r="A46475" i="12"/>
  <c r="F46474" i="12"/>
  <c r="E46474" i="12"/>
  <c r="B46474" i="12"/>
  <c r="A46474" i="12"/>
  <c r="F46473" i="12"/>
  <c r="E46473" i="12"/>
  <c r="B46473" i="12"/>
  <c r="A46473" i="12"/>
  <c r="F46472" i="12"/>
  <c r="E46472" i="12"/>
  <c r="B46472" i="12"/>
  <c r="A46472" i="12"/>
  <c r="F46471" i="12"/>
  <c r="E46471" i="12"/>
  <c r="B46471" i="12"/>
  <c r="A46471" i="12"/>
  <c r="F46470" i="12"/>
  <c r="E46470" i="12"/>
  <c r="B46470" i="12"/>
  <c r="A46470" i="12"/>
  <c r="F46469" i="12"/>
  <c r="E46469" i="12"/>
  <c r="B46469" i="12"/>
  <c r="A46469" i="12"/>
  <c r="F46468" i="12"/>
  <c r="E46468" i="12"/>
  <c r="B46468" i="12"/>
  <c r="A46468" i="12"/>
  <c r="F46467" i="12"/>
  <c r="E46467" i="12"/>
  <c r="B46467" i="12"/>
  <c r="A46467" i="12"/>
  <c r="F46466" i="12"/>
  <c r="E46466" i="12"/>
  <c r="B46466" i="12"/>
  <c r="A46466" i="12"/>
  <c r="F46465" i="12"/>
  <c r="E46465" i="12"/>
  <c r="B46465" i="12"/>
  <c r="A46465" i="12"/>
  <c r="F46464" i="12"/>
  <c r="E46464" i="12"/>
  <c r="B46464" i="12"/>
  <c r="A46464" i="12"/>
  <c r="F46463" i="12"/>
  <c r="E46463" i="12"/>
  <c r="B46463" i="12"/>
  <c r="A46463" i="12"/>
  <c r="F46462" i="12"/>
  <c r="E46462" i="12"/>
  <c r="B46462" i="12"/>
  <c r="A46462" i="12"/>
  <c r="F46461" i="12"/>
  <c r="E46461" i="12"/>
  <c r="B46461" i="12"/>
  <c r="A46461" i="12"/>
  <c r="F46460" i="12"/>
  <c r="E46460" i="12"/>
  <c r="B46460" i="12"/>
  <c r="A46460" i="12"/>
  <c r="F46459" i="12"/>
  <c r="E46459" i="12"/>
  <c r="B46459" i="12"/>
  <c r="A46459" i="12"/>
  <c r="F46458" i="12"/>
  <c r="E46458" i="12"/>
  <c r="B46458" i="12"/>
  <c r="A46458" i="12"/>
  <c r="F46457" i="12"/>
  <c r="E46457" i="12"/>
  <c r="B46457" i="12"/>
  <c r="A46457" i="12"/>
  <c r="F46456" i="12"/>
  <c r="E46456" i="12"/>
  <c r="B46456" i="12"/>
  <c r="A46456" i="12"/>
  <c r="F46455" i="12"/>
  <c r="E46455" i="12"/>
  <c r="B46455" i="12"/>
  <c r="A46455" i="12"/>
  <c r="F46454" i="12"/>
  <c r="E46454" i="12"/>
  <c r="B46454" i="12"/>
  <c r="A46454" i="12"/>
  <c r="F46423" i="12"/>
  <c r="D46423" i="12"/>
  <c r="A46423" i="12"/>
  <c r="F46422" i="12"/>
  <c r="D46422" i="12"/>
  <c r="A46422" i="12"/>
  <c r="F46421" i="12"/>
  <c r="E46421" i="12"/>
  <c r="D46421" i="12"/>
  <c r="A46421" i="12"/>
  <c r="F46420" i="12"/>
  <c r="E46420" i="12"/>
  <c r="D46420" i="12"/>
  <c r="F46419" i="12"/>
  <c r="E46419" i="12"/>
  <c r="D46419" i="12"/>
  <c r="A46419" i="12"/>
  <c r="F46418" i="12"/>
  <c r="E46418" i="12"/>
  <c r="D46418" i="12"/>
  <c r="A46418" i="12"/>
  <c r="G46404" i="12"/>
  <c r="F46404" i="12"/>
  <c r="E46404" i="12"/>
  <c r="A46404" i="12"/>
  <c r="G46403" i="12"/>
  <c r="F46403" i="12"/>
  <c r="E46403" i="12"/>
  <c r="A46403" i="12"/>
  <c r="G46402" i="12"/>
  <c r="F46402" i="12"/>
  <c r="E46402" i="12"/>
  <c r="A46402" i="12"/>
  <c r="G46401" i="12"/>
  <c r="F46401" i="12"/>
  <c r="E46401" i="12"/>
  <c r="A46401" i="12"/>
  <c r="G46399" i="12"/>
  <c r="F46399" i="12"/>
  <c r="E46399" i="12"/>
  <c r="A46399" i="12"/>
  <c r="G46398" i="12"/>
  <c r="F46398" i="12"/>
  <c r="E46398" i="12"/>
  <c r="A46398" i="12"/>
  <c r="G46397" i="12"/>
  <c r="F46397" i="12"/>
  <c r="E46397" i="12"/>
  <c r="A46397" i="12"/>
  <c r="G46396" i="12"/>
  <c r="F46396" i="12"/>
  <c r="E46396" i="12"/>
  <c r="A46396" i="12"/>
  <c r="G46395" i="12"/>
  <c r="F46395" i="12"/>
  <c r="E46395" i="12"/>
  <c r="A46395" i="12"/>
  <c r="G46394" i="12"/>
  <c r="F46394" i="12"/>
  <c r="E46394" i="12"/>
  <c r="A46394" i="12"/>
  <c r="G46393" i="12"/>
  <c r="F46393" i="12"/>
  <c r="E46393" i="12"/>
  <c r="A46393" i="12"/>
  <c r="G46392" i="12"/>
  <c r="F46392" i="12"/>
  <c r="E46392" i="12"/>
  <c r="A46392" i="12"/>
  <c r="G46391" i="12"/>
  <c r="F46391" i="12"/>
  <c r="E46391" i="12"/>
  <c r="A46391" i="12"/>
  <c r="G46390" i="12"/>
  <c r="F46390" i="12"/>
  <c r="E46390" i="12"/>
  <c r="A46390" i="12"/>
  <c r="G46389" i="12"/>
  <c r="F46389" i="12"/>
  <c r="E46389" i="12"/>
  <c r="A46389" i="12"/>
  <c r="G46388" i="12"/>
  <c r="F46388" i="12"/>
  <c r="E46388" i="12"/>
  <c r="A46388" i="12"/>
  <c r="G45519" i="12"/>
  <c r="F45519" i="12"/>
  <c r="E45519" i="12"/>
  <c r="D45519" i="12"/>
  <c r="C45519" i="12"/>
  <c r="B45519" i="12"/>
  <c r="A45519" i="12"/>
  <c r="G45518" i="12"/>
  <c r="F45518" i="12"/>
  <c r="E45518" i="12"/>
  <c r="D45518" i="12"/>
  <c r="C45518" i="12"/>
  <c r="B45518" i="12"/>
  <c r="A45518" i="12"/>
  <c r="G45517" i="12"/>
  <c r="F45517" i="12"/>
  <c r="E45517" i="12"/>
  <c r="D45517" i="12"/>
  <c r="C45517" i="12"/>
  <c r="B45517" i="12"/>
  <c r="A45517" i="12"/>
  <c r="G45516" i="12"/>
  <c r="F45516" i="12"/>
  <c r="E45516" i="12"/>
  <c r="D45516" i="12"/>
  <c r="C45516" i="12"/>
  <c r="B45516" i="12"/>
  <c r="A45516" i="12"/>
  <c r="G45515" i="12"/>
  <c r="F45515" i="12"/>
  <c r="E45515" i="12"/>
  <c r="D45515" i="12"/>
  <c r="C45515" i="12"/>
  <c r="B45515" i="12"/>
  <c r="A45515" i="12"/>
  <c r="G45514" i="12"/>
  <c r="F45514" i="12"/>
  <c r="E45514" i="12"/>
  <c r="D45514" i="12"/>
  <c r="C45514" i="12"/>
  <c r="B45514" i="12"/>
  <c r="A45514" i="12"/>
  <c r="G45513" i="12"/>
  <c r="F45513" i="12"/>
  <c r="E45513" i="12"/>
  <c r="D45513" i="12"/>
  <c r="C45513" i="12"/>
  <c r="B45513" i="12"/>
  <c r="A45513" i="12"/>
  <c r="G45512" i="12"/>
  <c r="F45512" i="12"/>
  <c r="E45512" i="12"/>
  <c r="D45512" i="12"/>
  <c r="C45512" i="12"/>
  <c r="B45512" i="12"/>
  <c r="A45512" i="12"/>
  <c r="G45511" i="12"/>
  <c r="F45511" i="12"/>
  <c r="E45511" i="12"/>
  <c r="D45511" i="12"/>
  <c r="C45511" i="12"/>
  <c r="B45511" i="12"/>
  <c r="A45511" i="12"/>
  <c r="G45510" i="12"/>
  <c r="F45510" i="12"/>
  <c r="E45510" i="12"/>
  <c r="D45510" i="12"/>
  <c r="C45510" i="12"/>
  <c r="B45510" i="12"/>
  <c r="A45510" i="12"/>
  <c r="G45509" i="12"/>
  <c r="F45509" i="12"/>
  <c r="E45509" i="12"/>
  <c r="D45509" i="12"/>
  <c r="C45509" i="12"/>
  <c r="B45509" i="12"/>
  <c r="A45509" i="12"/>
  <c r="G45508" i="12"/>
  <c r="F45508" i="12"/>
  <c r="E45508" i="12"/>
  <c r="D45508" i="12"/>
  <c r="C45508" i="12"/>
  <c r="B45508" i="12"/>
  <c r="A45508" i="12"/>
  <c r="G45507" i="12"/>
  <c r="F45507" i="12"/>
  <c r="E45507" i="12"/>
  <c r="D45507" i="12"/>
  <c r="C45507" i="12"/>
  <c r="B45507" i="12"/>
  <c r="A45507" i="12"/>
  <c r="G45506" i="12"/>
  <c r="F45506" i="12"/>
  <c r="E45506" i="12"/>
  <c r="D45506" i="12"/>
  <c r="C45506" i="12"/>
  <c r="B45506" i="12"/>
  <c r="A45506" i="12"/>
  <c r="F45505" i="12"/>
  <c r="E45505" i="12"/>
  <c r="C45505" i="12"/>
  <c r="B45505" i="12"/>
  <c r="A45505" i="12"/>
  <c r="F45504" i="12"/>
  <c r="E45504" i="12"/>
  <c r="C45504" i="12"/>
  <c r="B45504" i="12"/>
  <c r="A45504" i="12"/>
  <c r="F45503" i="12"/>
  <c r="E45503" i="12"/>
  <c r="C45503" i="12"/>
  <c r="B45503" i="12"/>
  <c r="A45503" i="12"/>
  <c r="F45502" i="12"/>
  <c r="E45502" i="12"/>
  <c r="C45502" i="12"/>
  <c r="B45502" i="12"/>
  <c r="A45502" i="12"/>
  <c r="F45501" i="12"/>
  <c r="E45501" i="12"/>
  <c r="C45501" i="12"/>
  <c r="B45501" i="12"/>
  <c r="A45501" i="12"/>
  <c r="F45500" i="12"/>
  <c r="E45500" i="12"/>
  <c r="C45500" i="12"/>
  <c r="B45500" i="12"/>
  <c r="A45500" i="12"/>
  <c r="F45499" i="12"/>
  <c r="E45499" i="12"/>
  <c r="C45499" i="12"/>
  <c r="B45499" i="12"/>
  <c r="A45499" i="12"/>
  <c r="F45498" i="12"/>
  <c r="E45498" i="12"/>
  <c r="C45498" i="12"/>
  <c r="B45498" i="12"/>
  <c r="A45498" i="12"/>
  <c r="F45497" i="12"/>
  <c r="E45497" i="12"/>
  <c r="C45497" i="12"/>
  <c r="B45497" i="12"/>
  <c r="A45497" i="12"/>
  <c r="F45496" i="12"/>
  <c r="E45496" i="12"/>
  <c r="C45496" i="12"/>
  <c r="B45496" i="12"/>
  <c r="A45496" i="12"/>
  <c r="F45495" i="12"/>
  <c r="E45495" i="12"/>
  <c r="C45495" i="12"/>
  <c r="B45495" i="12"/>
  <c r="A45495" i="12"/>
  <c r="F45494" i="12"/>
  <c r="E45494" i="12"/>
  <c r="C45494" i="12"/>
  <c r="B45494" i="12"/>
  <c r="A45494" i="12"/>
  <c r="F45493" i="12"/>
  <c r="E45493" i="12"/>
  <c r="C45493" i="12"/>
  <c r="B45493" i="12"/>
  <c r="A45493" i="12"/>
  <c r="F45492" i="12"/>
  <c r="E45492" i="12"/>
  <c r="C45492" i="12"/>
  <c r="B45492" i="12"/>
  <c r="A45492" i="12"/>
  <c r="F45491" i="12"/>
  <c r="E45491" i="12"/>
  <c r="C45491" i="12"/>
  <c r="B45491" i="12"/>
  <c r="A45491" i="12"/>
  <c r="F45490" i="12"/>
  <c r="E45490" i="12"/>
  <c r="C45490" i="12"/>
  <c r="B45490" i="12"/>
  <c r="A45490" i="12"/>
  <c r="F45489" i="12"/>
  <c r="E45489" i="12"/>
  <c r="C45489" i="12"/>
  <c r="B45489" i="12"/>
  <c r="A45489" i="12"/>
  <c r="G45488" i="12"/>
  <c r="F45488" i="12"/>
  <c r="E45488" i="12"/>
  <c r="D45488" i="12"/>
  <c r="C45488" i="12"/>
  <c r="B45488" i="12"/>
  <c r="A45488" i="12"/>
  <c r="G45487" i="12"/>
  <c r="F45487" i="12"/>
  <c r="E45487" i="12"/>
  <c r="D45487" i="12"/>
  <c r="C45487" i="12"/>
  <c r="B45487" i="12"/>
  <c r="A45487" i="12"/>
  <c r="G45486" i="12"/>
  <c r="F45486" i="12"/>
  <c r="E45486" i="12"/>
  <c r="D45486" i="12"/>
  <c r="C45486" i="12"/>
  <c r="B45486" i="12"/>
  <c r="A45486" i="12"/>
  <c r="G45485" i="12"/>
  <c r="F45485" i="12"/>
  <c r="E45485" i="12"/>
  <c r="D45485" i="12"/>
  <c r="C45485" i="12"/>
  <c r="B45485" i="12"/>
  <c r="A45485" i="12"/>
  <c r="G45484" i="12"/>
  <c r="F45484" i="12"/>
  <c r="E45484" i="12"/>
  <c r="D45484" i="12"/>
  <c r="C45484" i="12"/>
  <c r="B45484" i="12"/>
  <c r="A45484" i="12"/>
  <c r="G45483" i="12"/>
  <c r="F45483" i="12"/>
  <c r="E45483" i="12"/>
  <c r="D45483" i="12"/>
  <c r="C45483" i="12"/>
  <c r="B45483" i="12"/>
  <c r="A45483" i="12"/>
  <c r="G45482" i="12"/>
  <c r="F45482" i="12"/>
  <c r="E45482" i="12"/>
  <c r="D45482" i="12"/>
  <c r="C45482" i="12"/>
  <c r="B45482" i="12"/>
  <c r="A45482" i="12"/>
  <c r="G45481" i="12"/>
  <c r="F45481" i="12"/>
  <c r="E45481" i="12"/>
  <c r="D45481" i="12"/>
  <c r="C45481" i="12"/>
  <c r="B45481" i="12"/>
  <c r="A45481" i="12"/>
  <c r="G45480" i="12"/>
  <c r="F45480" i="12"/>
  <c r="E45480" i="12"/>
  <c r="D45480" i="12"/>
  <c r="C45480" i="12"/>
  <c r="B45480" i="12"/>
  <c r="A45480" i="12"/>
  <c r="G45479" i="12"/>
  <c r="F45479" i="12"/>
  <c r="E45479" i="12"/>
  <c r="D45479" i="12"/>
  <c r="C45479" i="12"/>
  <c r="B45479" i="12"/>
  <c r="A45479" i="12"/>
  <c r="G45478" i="12"/>
  <c r="F45478" i="12"/>
  <c r="E45478" i="12"/>
  <c r="D45478" i="12"/>
  <c r="C45478" i="12"/>
  <c r="B45478" i="12"/>
  <c r="A45478" i="12"/>
  <c r="G45477" i="12"/>
  <c r="F45477" i="12"/>
  <c r="E45477" i="12"/>
  <c r="D45477" i="12"/>
  <c r="C45477" i="12"/>
  <c r="B45477" i="12"/>
  <c r="A45477" i="12"/>
  <c r="G45476" i="12"/>
  <c r="F45476" i="12"/>
  <c r="E45476" i="12"/>
  <c r="D45476" i="12"/>
  <c r="C45476" i="12"/>
  <c r="B45476" i="12"/>
  <c r="A45476" i="12"/>
  <c r="G45475" i="12"/>
  <c r="F45475" i="12"/>
  <c r="E45475" i="12"/>
  <c r="D45475" i="12"/>
  <c r="C45475" i="12"/>
  <c r="B45475" i="12"/>
  <c r="A45475" i="12"/>
  <c r="G45474" i="12"/>
  <c r="F45474" i="12"/>
  <c r="E45474" i="12"/>
  <c r="D45474" i="12"/>
  <c r="C45474" i="12"/>
  <c r="B45474" i="12"/>
  <c r="A45474" i="12"/>
  <c r="F45473" i="12"/>
  <c r="E45473" i="12"/>
  <c r="C45473" i="12"/>
  <c r="B45473" i="12"/>
  <c r="A45473" i="12"/>
  <c r="F45472" i="12"/>
  <c r="E45472" i="12"/>
  <c r="C45472" i="12"/>
  <c r="B45472" i="12"/>
  <c r="A45472" i="12"/>
  <c r="F45471" i="12"/>
  <c r="E45471" i="12"/>
  <c r="C45471" i="12"/>
  <c r="B45471" i="12"/>
  <c r="A45471" i="12"/>
  <c r="F45470" i="12"/>
  <c r="E45470" i="12"/>
  <c r="C45470" i="12"/>
  <c r="B45470" i="12"/>
  <c r="A45470" i="12"/>
  <c r="F45469" i="12"/>
  <c r="E45469" i="12"/>
  <c r="C45469" i="12"/>
  <c r="B45469" i="12"/>
  <c r="A45469" i="12"/>
  <c r="F45468" i="12"/>
  <c r="E45468" i="12"/>
  <c r="C45468" i="12"/>
  <c r="B45468" i="12"/>
  <c r="A45468" i="12"/>
  <c r="F45467" i="12"/>
  <c r="E45467" i="12"/>
  <c r="C45467" i="12"/>
  <c r="B45467" i="12"/>
  <c r="A45467" i="12"/>
  <c r="F45466" i="12"/>
  <c r="E45466" i="12"/>
  <c r="C45466" i="12"/>
  <c r="B45466" i="12"/>
  <c r="A45466" i="12"/>
  <c r="F45465" i="12"/>
  <c r="E45465" i="12"/>
  <c r="C45465" i="12"/>
  <c r="B45465" i="12"/>
  <c r="A45465" i="12"/>
  <c r="F45464" i="12"/>
  <c r="E45464" i="12"/>
  <c r="C45464" i="12"/>
  <c r="B45464" i="12"/>
  <c r="A45464" i="12"/>
  <c r="F45463" i="12"/>
  <c r="E45463" i="12"/>
  <c r="C45463" i="12"/>
  <c r="B45463" i="12"/>
  <c r="A45463" i="12"/>
  <c r="F45462" i="12"/>
  <c r="E45462" i="12"/>
  <c r="C45462" i="12"/>
  <c r="B45462" i="12"/>
  <c r="A45462" i="12"/>
  <c r="F45461" i="12"/>
  <c r="E45461" i="12"/>
  <c r="C45461" i="12"/>
  <c r="B45461" i="12"/>
  <c r="A45461" i="12"/>
  <c r="F45460" i="12"/>
  <c r="E45460" i="12"/>
  <c r="C45460" i="12"/>
  <c r="B45460" i="12"/>
  <c r="A45460" i="12"/>
  <c r="F45459" i="12"/>
  <c r="E45459" i="12"/>
  <c r="C45459" i="12"/>
  <c r="B45459" i="12"/>
  <c r="A45459" i="12"/>
  <c r="F45458" i="12"/>
  <c r="E45458" i="12"/>
  <c r="C45458" i="12"/>
  <c r="B45458" i="12"/>
  <c r="A45458" i="12"/>
  <c r="F45457" i="12"/>
  <c r="E45457" i="12"/>
  <c r="B45457" i="12"/>
  <c r="A45457" i="12"/>
  <c r="F45456" i="12"/>
  <c r="E45456" i="12"/>
  <c r="B45456" i="12"/>
  <c r="A45456" i="12"/>
  <c r="F45455" i="12"/>
  <c r="E45455" i="12"/>
  <c r="B45455" i="12"/>
  <c r="A45455" i="12"/>
  <c r="F45454" i="12"/>
  <c r="E45454" i="12"/>
  <c r="B45454" i="12"/>
  <c r="A45454" i="12"/>
  <c r="F45453" i="12"/>
  <c r="E45453" i="12"/>
  <c r="B45453" i="12"/>
  <c r="A45453" i="12"/>
  <c r="F45452" i="12"/>
  <c r="E45452" i="12"/>
  <c r="B45452" i="12"/>
  <c r="A45452" i="12"/>
  <c r="F45451" i="12"/>
  <c r="E45451" i="12"/>
  <c r="B45451" i="12"/>
  <c r="A45451" i="12"/>
  <c r="F45450" i="12"/>
  <c r="E45450" i="12"/>
  <c r="B45450" i="12"/>
  <c r="A45450" i="12"/>
  <c r="F45449" i="12"/>
  <c r="E45449" i="12"/>
  <c r="B45449" i="12"/>
  <c r="A45449" i="12"/>
  <c r="F45448" i="12"/>
  <c r="E45448" i="12"/>
  <c r="B45448" i="12"/>
  <c r="A45448" i="12"/>
  <c r="F45447" i="12"/>
  <c r="E45447" i="12"/>
  <c r="B45447" i="12"/>
  <c r="A45447" i="12"/>
  <c r="F45446" i="12"/>
  <c r="E45446" i="12"/>
  <c r="B45446" i="12"/>
  <c r="A45446" i="12"/>
  <c r="F45445" i="12"/>
  <c r="E45445" i="12"/>
  <c r="B45445" i="12"/>
  <c r="A45445" i="12"/>
  <c r="F45444" i="12"/>
  <c r="E45444" i="12"/>
  <c r="B45444" i="12"/>
  <c r="A45444" i="12"/>
  <c r="F45443" i="12"/>
  <c r="E45443" i="12"/>
  <c r="B45443" i="12"/>
  <c r="A45443" i="12"/>
  <c r="F45442" i="12"/>
  <c r="E45442" i="12"/>
  <c r="B45442" i="12"/>
  <c r="A45442" i="12"/>
  <c r="F45441" i="12"/>
  <c r="E45441" i="12"/>
  <c r="B45441" i="12"/>
  <c r="A45441" i="12"/>
  <c r="F45440" i="12"/>
  <c r="E45440" i="12"/>
  <c r="B45440" i="12"/>
  <c r="A45440" i="12"/>
  <c r="F45439" i="12"/>
  <c r="E45439" i="12"/>
  <c r="B45439" i="12"/>
  <c r="A45439" i="12"/>
  <c r="F45438" i="12"/>
  <c r="E45438" i="12"/>
  <c r="B45438" i="12"/>
  <c r="A45438" i="12"/>
  <c r="F45437" i="12"/>
  <c r="E45437" i="12"/>
  <c r="B45437" i="12"/>
  <c r="A45437" i="12"/>
  <c r="F45436" i="12"/>
  <c r="E45436" i="12"/>
  <c r="B45436" i="12"/>
  <c r="A45436" i="12"/>
  <c r="F45435" i="12"/>
  <c r="E45435" i="12"/>
  <c r="B45435" i="12"/>
  <c r="A45435" i="12"/>
  <c r="F45434" i="12"/>
  <c r="E45434" i="12"/>
  <c r="B45434" i="12"/>
  <c r="A45434" i="12"/>
  <c r="F45433" i="12"/>
  <c r="E45433" i="12"/>
  <c r="B45433" i="12"/>
  <c r="A45433" i="12"/>
  <c r="F45432" i="12"/>
  <c r="E45432" i="12"/>
  <c r="B45432" i="12"/>
  <c r="A45432" i="12"/>
  <c r="F45431" i="12"/>
  <c r="E45431" i="12"/>
  <c r="B45431" i="12"/>
  <c r="A45431" i="12"/>
  <c r="F45430" i="12"/>
  <c r="E45430" i="12"/>
  <c r="B45430" i="12"/>
  <c r="A45430" i="12"/>
  <c r="F45429" i="12"/>
  <c r="E45429" i="12"/>
  <c r="B45429" i="12"/>
  <c r="A45429" i="12"/>
  <c r="F45428" i="12"/>
  <c r="E45428" i="12"/>
  <c r="B45428" i="12"/>
  <c r="A45428" i="12"/>
  <c r="F45427" i="12"/>
  <c r="E45427" i="12"/>
  <c r="B45427" i="12"/>
  <c r="A45427" i="12"/>
  <c r="F45426" i="12"/>
  <c r="E45426" i="12"/>
  <c r="B45426" i="12"/>
  <c r="A45426" i="12"/>
  <c r="F45425" i="12"/>
  <c r="E45425" i="12"/>
  <c r="B45425" i="12"/>
  <c r="A45425" i="12"/>
  <c r="F45424" i="12"/>
  <c r="E45424" i="12"/>
  <c r="B45424" i="12"/>
  <c r="A45424" i="12"/>
  <c r="F45423" i="12"/>
  <c r="E45423" i="12"/>
  <c r="B45423" i="12"/>
  <c r="A45423" i="12"/>
  <c r="F45422" i="12"/>
  <c r="E45422" i="12"/>
  <c r="B45422" i="12"/>
  <c r="A45422" i="12"/>
  <c r="F45421" i="12"/>
  <c r="E45421" i="12"/>
  <c r="B45421" i="12"/>
  <c r="A45421" i="12"/>
  <c r="F45420" i="12"/>
  <c r="E45420" i="12"/>
  <c r="B45420" i="12"/>
  <c r="A45420" i="12"/>
  <c r="F45419" i="12"/>
  <c r="E45419" i="12"/>
  <c r="B45419" i="12"/>
  <c r="A45419" i="12"/>
  <c r="F45418" i="12"/>
  <c r="E45418" i="12"/>
  <c r="B45418" i="12"/>
  <c r="A45418" i="12"/>
  <c r="F45417" i="12"/>
  <c r="E45417" i="12"/>
  <c r="B45417" i="12"/>
  <c r="A45417" i="12"/>
  <c r="F45416" i="12"/>
  <c r="E45416" i="12"/>
  <c r="B45416" i="12"/>
  <c r="A45416" i="12"/>
  <c r="F45415" i="12"/>
  <c r="E45415" i="12"/>
  <c r="B45415" i="12"/>
  <c r="A45415" i="12"/>
  <c r="F45414" i="12"/>
  <c r="E45414" i="12"/>
  <c r="B45414" i="12"/>
  <c r="A45414" i="12"/>
  <c r="F45413" i="12"/>
  <c r="E45413" i="12"/>
  <c r="B45413" i="12"/>
  <c r="A45413" i="12"/>
  <c r="F45412" i="12"/>
  <c r="E45412" i="12"/>
  <c r="B45412" i="12"/>
  <c r="A45412" i="12"/>
  <c r="F45411" i="12"/>
  <c r="E45411" i="12"/>
  <c r="B45411" i="12"/>
  <c r="A45411" i="12"/>
  <c r="F45410" i="12"/>
  <c r="E45410" i="12"/>
  <c r="B45410" i="12"/>
  <c r="A45410" i="12"/>
  <c r="F45409" i="12"/>
  <c r="E45409" i="12"/>
  <c r="B45409" i="12"/>
  <c r="A45409" i="12"/>
  <c r="F45408" i="12"/>
  <c r="E45408" i="12"/>
  <c r="B45408" i="12"/>
  <c r="A45408" i="12"/>
  <c r="F45407" i="12"/>
  <c r="E45407" i="12"/>
  <c r="B45407" i="12"/>
  <c r="A45407" i="12"/>
  <c r="F45406" i="12"/>
  <c r="E45406" i="12"/>
  <c r="B45406" i="12"/>
  <c r="A45406" i="12"/>
  <c r="F45405" i="12"/>
  <c r="E45405" i="12"/>
  <c r="B45405" i="12"/>
  <c r="A45405" i="12"/>
  <c r="F45404" i="12"/>
  <c r="E45404" i="12"/>
  <c r="B45404" i="12"/>
  <c r="A45404" i="12"/>
  <c r="F45403" i="12"/>
  <c r="E45403" i="12"/>
  <c r="B45403" i="12"/>
  <c r="A45403" i="12"/>
  <c r="F45402" i="12"/>
  <c r="E45402" i="12"/>
  <c r="B45402" i="12"/>
  <c r="A45402" i="12"/>
  <c r="F45401" i="12"/>
  <c r="E45401" i="12"/>
  <c r="B45401" i="12"/>
  <c r="A45401" i="12"/>
  <c r="F45400" i="12"/>
  <c r="E45400" i="12"/>
  <c r="B45400" i="12"/>
  <c r="A45400" i="12"/>
  <c r="F45399" i="12"/>
  <c r="E45399" i="12"/>
  <c r="B45399" i="12"/>
  <c r="A45399" i="12"/>
  <c r="F45398" i="12"/>
  <c r="E45398" i="12"/>
  <c r="B45398" i="12"/>
  <c r="A45398" i="12"/>
  <c r="F45397" i="12"/>
  <c r="E45397" i="12"/>
  <c r="B45397" i="12"/>
  <c r="A45397" i="12"/>
  <c r="F45396" i="12"/>
  <c r="E45396" i="12"/>
  <c r="B45396" i="12"/>
  <c r="A45396" i="12"/>
  <c r="F45395" i="12"/>
  <c r="E45395" i="12"/>
  <c r="B45395" i="12"/>
  <c r="A45395" i="12"/>
  <c r="F45394" i="12"/>
  <c r="E45394" i="12"/>
  <c r="B45394" i="12"/>
  <c r="A45394" i="12"/>
  <c r="F45393" i="12"/>
  <c r="E45393" i="12"/>
  <c r="B45393" i="12"/>
  <c r="A45393" i="12"/>
  <c r="F45392" i="12"/>
  <c r="E45392" i="12"/>
  <c r="B45392" i="12"/>
  <c r="A45392" i="12"/>
  <c r="F45391" i="12"/>
  <c r="E45391" i="12"/>
  <c r="B45391" i="12"/>
  <c r="A45391" i="12"/>
  <c r="F45390" i="12"/>
  <c r="E45390" i="12"/>
  <c r="B45390" i="12"/>
  <c r="A45390" i="12"/>
  <c r="F45389" i="12"/>
  <c r="E45389" i="12"/>
  <c r="B45389" i="12"/>
  <c r="A45389" i="12"/>
  <c r="F45388" i="12"/>
  <c r="E45388" i="12"/>
  <c r="B45388" i="12"/>
  <c r="A45388" i="12"/>
  <c r="F45387" i="12"/>
  <c r="E45387" i="12"/>
  <c r="B45387" i="12"/>
  <c r="A45387" i="12"/>
  <c r="F45386" i="12"/>
  <c r="E45386" i="12"/>
  <c r="B45386" i="12"/>
  <c r="A45386" i="12"/>
  <c r="F45385" i="12"/>
  <c r="E45385" i="12"/>
  <c r="B45385" i="12"/>
  <c r="A45385" i="12"/>
  <c r="F45384" i="12"/>
  <c r="E45384" i="12"/>
  <c r="B45384" i="12"/>
  <c r="A45384" i="12"/>
  <c r="F45383" i="12"/>
  <c r="E45383" i="12"/>
  <c r="B45383" i="12"/>
  <c r="A45383" i="12"/>
  <c r="F45382" i="12"/>
  <c r="E45382" i="12"/>
  <c r="B45382" i="12"/>
  <c r="A45382" i="12"/>
  <c r="F45381" i="12"/>
  <c r="E45381" i="12"/>
  <c r="B45381" i="12"/>
  <c r="A45381" i="12"/>
  <c r="F45380" i="12"/>
  <c r="E45380" i="12"/>
  <c r="B45380" i="12"/>
  <c r="A45380" i="12"/>
  <c r="F45379" i="12"/>
  <c r="E45379" i="12"/>
  <c r="B45379" i="12"/>
  <c r="A45379" i="12"/>
  <c r="F45378" i="12"/>
  <c r="E45378" i="12"/>
  <c r="B45378" i="12"/>
  <c r="A45378" i="12"/>
  <c r="F45377" i="12"/>
  <c r="E45377" i="12"/>
  <c r="B45377" i="12"/>
  <c r="A45377" i="12"/>
  <c r="F45376" i="12"/>
  <c r="E45376" i="12"/>
  <c r="B45376" i="12"/>
  <c r="A45376" i="12"/>
  <c r="F45375" i="12"/>
  <c r="E45375" i="12"/>
  <c r="B45375" i="12"/>
  <c r="A45375" i="12"/>
  <c r="F45374" i="12"/>
  <c r="E45374" i="12"/>
  <c r="B45374" i="12"/>
  <c r="A45374" i="12"/>
  <c r="F45373" i="12"/>
  <c r="E45373" i="12"/>
  <c r="B45373" i="12"/>
  <c r="A45373" i="12"/>
  <c r="F45372" i="12"/>
  <c r="E45372" i="12"/>
  <c r="B45372" i="12"/>
  <c r="A45372" i="12"/>
  <c r="F45371" i="12"/>
  <c r="E45371" i="12"/>
  <c r="B45371" i="12"/>
  <c r="A45371" i="12"/>
  <c r="F45370" i="12"/>
  <c r="E45370" i="12"/>
  <c r="B45370" i="12"/>
  <c r="A45370" i="12"/>
  <c r="F45369" i="12"/>
  <c r="E45369" i="12"/>
  <c r="B45369" i="12"/>
  <c r="A45369" i="12"/>
  <c r="F45368" i="12"/>
  <c r="E45368" i="12"/>
  <c r="B45368" i="12"/>
  <c r="A45368" i="12"/>
  <c r="F45367" i="12"/>
  <c r="E45367" i="12"/>
  <c r="B45367" i="12"/>
  <c r="A45367" i="12"/>
  <c r="F45366" i="12"/>
  <c r="E45366" i="12"/>
  <c r="B45366" i="12"/>
  <c r="A45366" i="12"/>
  <c r="F45365" i="12"/>
  <c r="E45365" i="12"/>
  <c r="B45365" i="12"/>
  <c r="A45365" i="12"/>
  <c r="F45364" i="12"/>
  <c r="E45364" i="12"/>
  <c r="B45364" i="12"/>
  <c r="A45364" i="12"/>
  <c r="F45363" i="12"/>
  <c r="E45363" i="12"/>
  <c r="B45363" i="12"/>
  <c r="A45363" i="12"/>
  <c r="F45362" i="12"/>
  <c r="E45362" i="12"/>
  <c r="B45362" i="12"/>
  <c r="A45362" i="12"/>
  <c r="F45361" i="12"/>
  <c r="E45361" i="12"/>
  <c r="B45361" i="12"/>
  <c r="A45361" i="12"/>
  <c r="F45360" i="12"/>
  <c r="E45360" i="12"/>
  <c r="B45360" i="12"/>
  <c r="A45360" i="12"/>
  <c r="F45359" i="12"/>
  <c r="E45359" i="12"/>
  <c r="B45359" i="12"/>
  <c r="A45359" i="12"/>
  <c r="F45358" i="12"/>
  <c r="E45358" i="12"/>
  <c r="B45358" i="12"/>
  <c r="A45358" i="12"/>
  <c r="F45357" i="12"/>
  <c r="E45357" i="12"/>
  <c r="B45357" i="12"/>
  <c r="A45357" i="12"/>
  <c r="F45326" i="12"/>
  <c r="D45326" i="12"/>
  <c r="A45326" i="12"/>
  <c r="F45325" i="12"/>
  <c r="D45325" i="12"/>
  <c r="A45325" i="12"/>
  <c r="F45324" i="12"/>
  <c r="E45324" i="12"/>
  <c r="D45324" i="12"/>
  <c r="A45324" i="12"/>
  <c r="F45323" i="12"/>
  <c r="E45323" i="12"/>
  <c r="D45323" i="12"/>
  <c r="A45323" i="12"/>
  <c r="F45322" i="12"/>
  <c r="E45322" i="12"/>
  <c r="D45322" i="12"/>
  <c r="F45321" i="12"/>
  <c r="E45321" i="12"/>
  <c r="D45321" i="12"/>
  <c r="A45321" i="12"/>
  <c r="G45307" i="12"/>
  <c r="F45307" i="12"/>
  <c r="E45307" i="12"/>
  <c r="A45307" i="12"/>
  <c r="G45306" i="12"/>
  <c r="F45306" i="12"/>
  <c r="E45306" i="12"/>
  <c r="A45306" i="12"/>
  <c r="G45305" i="12"/>
  <c r="F45305" i="12"/>
  <c r="E45305" i="12"/>
  <c r="A45305" i="12"/>
  <c r="G45304" i="12"/>
  <c r="F45304" i="12"/>
  <c r="E45304" i="12"/>
  <c r="A45304" i="12"/>
  <c r="G45302" i="12"/>
  <c r="F45302" i="12"/>
  <c r="E45302" i="12"/>
  <c r="A45302" i="12"/>
  <c r="G45301" i="12"/>
  <c r="F45301" i="12"/>
  <c r="E45301" i="12"/>
  <c r="A45301" i="12"/>
  <c r="G45300" i="12"/>
  <c r="F45300" i="12"/>
  <c r="E45300" i="12"/>
  <c r="A45300" i="12"/>
  <c r="G45299" i="12"/>
  <c r="F45299" i="12"/>
  <c r="E45299" i="12"/>
  <c r="A45299" i="12"/>
  <c r="G45298" i="12"/>
  <c r="F45298" i="12"/>
  <c r="E45298" i="12"/>
  <c r="A45298" i="12"/>
  <c r="G45297" i="12"/>
  <c r="F45297" i="12"/>
  <c r="E45297" i="12"/>
  <c r="A45297" i="12"/>
  <c r="G45296" i="12"/>
  <c r="F45296" i="12"/>
  <c r="E45296" i="12"/>
  <c r="A45296" i="12"/>
  <c r="G45295" i="12"/>
  <c r="F45295" i="12"/>
  <c r="E45295" i="12"/>
  <c r="A45295" i="12"/>
  <c r="G45294" i="12"/>
  <c r="F45294" i="12"/>
  <c r="E45294" i="12"/>
  <c r="A45294" i="12"/>
  <c r="G45293" i="12"/>
  <c r="F45293" i="12"/>
  <c r="E45293" i="12"/>
  <c r="A45293" i="12"/>
  <c r="G45292" i="12"/>
  <c r="F45292" i="12"/>
  <c r="E45292" i="12"/>
  <c r="A45292" i="12"/>
  <c r="G45291" i="12"/>
  <c r="F45291" i="12"/>
  <c r="E45291" i="12"/>
  <c r="A45291" i="12"/>
  <c r="G44422" i="12"/>
  <c r="F44422" i="12"/>
  <c r="E44422" i="12"/>
  <c r="D44422" i="12"/>
  <c r="C44422" i="12"/>
  <c r="B44422" i="12"/>
  <c r="A44422" i="12"/>
  <c r="G44421" i="12"/>
  <c r="F44421" i="12"/>
  <c r="E44421" i="12"/>
  <c r="D44421" i="12"/>
  <c r="C44421" i="12"/>
  <c r="B44421" i="12"/>
  <c r="A44421" i="12"/>
  <c r="G44420" i="12"/>
  <c r="F44420" i="12"/>
  <c r="E44420" i="12"/>
  <c r="D44420" i="12"/>
  <c r="C44420" i="12"/>
  <c r="B44420" i="12"/>
  <c r="A44420" i="12"/>
  <c r="G44419" i="12"/>
  <c r="F44419" i="12"/>
  <c r="E44419" i="12"/>
  <c r="D44419" i="12"/>
  <c r="C44419" i="12"/>
  <c r="B44419" i="12"/>
  <c r="A44419" i="12"/>
  <c r="G44418" i="12"/>
  <c r="F44418" i="12"/>
  <c r="E44418" i="12"/>
  <c r="D44418" i="12"/>
  <c r="C44418" i="12"/>
  <c r="B44418" i="12"/>
  <c r="A44418" i="12"/>
  <c r="G44417" i="12"/>
  <c r="F44417" i="12"/>
  <c r="E44417" i="12"/>
  <c r="D44417" i="12"/>
  <c r="C44417" i="12"/>
  <c r="B44417" i="12"/>
  <c r="A44417" i="12"/>
  <c r="G44416" i="12"/>
  <c r="F44416" i="12"/>
  <c r="E44416" i="12"/>
  <c r="D44416" i="12"/>
  <c r="C44416" i="12"/>
  <c r="B44416" i="12"/>
  <c r="A44416" i="12"/>
  <c r="G44415" i="12"/>
  <c r="F44415" i="12"/>
  <c r="E44415" i="12"/>
  <c r="D44415" i="12"/>
  <c r="C44415" i="12"/>
  <c r="B44415" i="12"/>
  <c r="A44415" i="12"/>
  <c r="G44414" i="12"/>
  <c r="F44414" i="12"/>
  <c r="E44414" i="12"/>
  <c r="D44414" i="12"/>
  <c r="C44414" i="12"/>
  <c r="B44414" i="12"/>
  <c r="A44414" i="12"/>
  <c r="G44413" i="12"/>
  <c r="F44413" i="12"/>
  <c r="E44413" i="12"/>
  <c r="D44413" i="12"/>
  <c r="C44413" i="12"/>
  <c r="B44413" i="12"/>
  <c r="A44413" i="12"/>
  <c r="G44412" i="12"/>
  <c r="F44412" i="12"/>
  <c r="E44412" i="12"/>
  <c r="D44412" i="12"/>
  <c r="C44412" i="12"/>
  <c r="B44412" i="12"/>
  <c r="A44412" i="12"/>
  <c r="G44411" i="12"/>
  <c r="F44411" i="12"/>
  <c r="E44411" i="12"/>
  <c r="D44411" i="12"/>
  <c r="C44411" i="12"/>
  <c r="B44411" i="12"/>
  <c r="A44411" i="12"/>
  <c r="G44410" i="12"/>
  <c r="F44410" i="12"/>
  <c r="E44410" i="12"/>
  <c r="D44410" i="12"/>
  <c r="C44410" i="12"/>
  <c r="B44410" i="12"/>
  <c r="A44410" i="12"/>
  <c r="G44409" i="12"/>
  <c r="F44409" i="12"/>
  <c r="E44409" i="12"/>
  <c r="D44409" i="12"/>
  <c r="C44409" i="12"/>
  <c r="B44409" i="12"/>
  <c r="A44409" i="12"/>
  <c r="F44408" i="12"/>
  <c r="E44408" i="12"/>
  <c r="C44408" i="12"/>
  <c r="B44408" i="12"/>
  <c r="A44408" i="12"/>
  <c r="F44407" i="12"/>
  <c r="E44407" i="12"/>
  <c r="C44407" i="12"/>
  <c r="B44407" i="12"/>
  <c r="A44407" i="12"/>
  <c r="F44406" i="12"/>
  <c r="E44406" i="12"/>
  <c r="C44406" i="12"/>
  <c r="B44406" i="12"/>
  <c r="A44406" i="12"/>
  <c r="F44405" i="12"/>
  <c r="E44405" i="12"/>
  <c r="C44405" i="12"/>
  <c r="B44405" i="12"/>
  <c r="A44405" i="12"/>
  <c r="F44404" i="12"/>
  <c r="E44404" i="12"/>
  <c r="C44404" i="12"/>
  <c r="B44404" i="12"/>
  <c r="A44404" i="12"/>
  <c r="F44403" i="12"/>
  <c r="E44403" i="12"/>
  <c r="C44403" i="12"/>
  <c r="B44403" i="12"/>
  <c r="A44403" i="12"/>
  <c r="F44402" i="12"/>
  <c r="E44402" i="12"/>
  <c r="C44402" i="12"/>
  <c r="B44402" i="12"/>
  <c r="A44402" i="12"/>
  <c r="F44401" i="12"/>
  <c r="E44401" i="12"/>
  <c r="C44401" i="12"/>
  <c r="B44401" i="12"/>
  <c r="A44401" i="12"/>
  <c r="F44400" i="12"/>
  <c r="E44400" i="12"/>
  <c r="C44400" i="12"/>
  <c r="B44400" i="12"/>
  <c r="A44400" i="12"/>
  <c r="F44399" i="12"/>
  <c r="E44399" i="12"/>
  <c r="C44399" i="12"/>
  <c r="B44399" i="12"/>
  <c r="A44399" i="12"/>
  <c r="F44398" i="12"/>
  <c r="E44398" i="12"/>
  <c r="C44398" i="12"/>
  <c r="B44398" i="12"/>
  <c r="A44398" i="12"/>
  <c r="F44397" i="12"/>
  <c r="E44397" i="12"/>
  <c r="C44397" i="12"/>
  <c r="B44397" i="12"/>
  <c r="A44397" i="12"/>
  <c r="F44396" i="12"/>
  <c r="E44396" i="12"/>
  <c r="C44396" i="12"/>
  <c r="B44396" i="12"/>
  <c r="A44396" i="12"/>
  <c r="F44395" i="12"/>
  <c r="E44395" i="12"/>
  <c r="C44395" i="12"/>
  <c r="B44395" i="12"/>
  <c r="A44395" i="12"/>
  <c r="F44394" i="12"/>
  <c r="E44394" i="12"/>
  <c r="C44394" i="12"/>
  <c r="B44394" i="12"/>
  <c r="A44394" i="12"/>
  <c r="F44393" i="12"/>
  <c r="E44393" i="12"/>
  <c r="C44393" i="12"/>
  <c r="B44393" i="12"/>
  <c r="A44393" i="12"/>
  <c r="F44392" i="12"/>
  <c r="E44392" i="12"/>
  <c r="C44392" i="12"/>
  <c r="B44392" i="12"/>
  <c r="A44392" i="12"/>
  <c r="G44391" i="12"/>
  <c r="F44391" i="12"/>
  <c r="E44391" i="12"/>
  <c r="D44391" i="12"/>
  <c r="C44391" i="12"/>
  <c r="B44391" i="12"/>
  <c r="A44391" i="12"/>
  <c r="G44390" i="12"/>
  <c r="F44390" i="12"/>
  <c r="E44390" i="12"/>
  <c r="D44390" i="12"/>
  <c r="C44390" i="12"/>
  <c r="B44390" i="12"/>
  <c r="A44390" i="12"/>
  <c r="G44389" i="12"/>
  <c r="F44389" i="12"/>
  <c r="E44389" i="12"/>
  <c r="D44389" i="12"/>
  <c r="C44389" i="12"/>
  <c r="B44389" i="12"/>
  <c r="A44389" i="12"/>
  <c r="G44388" i="12"/>
  <c r="F44388" i="12"/>
  <c r="E44388" i="12"/>
  <c r="D44388" i="12"/>
  <c r="C44388" i="12"/>
  <c r="B44388" i="12"/>
  <c r="A44388" i="12"/>
  <c r="G44387" i="12"/>
  <c r="F44387" i="12"/>
  <c r="E44387" i="12"/>
  <c r="D44387" i="12"/>
  <c r="C44387" i="12"/>
  <c r="B44387" i="12"/>
  <c r="A44387" i="12"/>
  <c r="G44386" i="12"/>
  <c r="F44386" i="12"/>
  <c r="E44386" i="12"/>
  <c r="D44386" i="12"/>
  <c r="C44386" i="12"/>
  <c r="B44386" i="12"/>
  <c r="A44386" i="12"/>
  <c r="G44385" i="12"/>
  <c r="F44385" i="12"/>
  <c r="E44385" i="12"/>
  <c r="D44385" i="12"/>
  <c r="C44385" i="12"/>
  <c r="B44385" i="12"/>
  <c r="A44385" i="12"/>
  <c r="G44384" i="12"/>
  <c r="F44384" i="12"/>
  <c r="E44384" i="12"/>
  <c r="D44384" i="12"/>
  <c r="C44384" i="12"/>
  <c r="B44384" i="12"/>
  <c r="A44384" i="12"/>
  <c r="G44383" i="12"/>
  <c r="F44383" i="12"/>
  <c r="E44383" i="12"/>
  <c r="D44383" i="12"/>
  <c r="C44383" i="12"/>
  <c r="B44383" i="12"/>
  <c r="A44383" i="12"/>
  <c r="G44382" i="12"/>
  <c r="F44382" i="12"/>
  <c r="E44382" i="12"/>
  <c r="D44382" i="12"/>
  <c r="C44382" i="12"/>
  <c r="B44382" i="12"/>
  <c r="A44382" i="12"/>
  <c r="G44381" i="12"/>
  <c r="F44381" i="12"/>
  <c r="E44381" i="12"/>
  <c r="D44381" i="12"/>
  <c r="C44381" i="12"/>
  <c r="B44381" i="12"/>
  <c r="A44381" i="12"/>
  <c r="G44380" i="12"/>
  <c r="F44380" i="12"/>
  <c r="E44380" i="12"/>
  <c r="D44380" i="12"/>
  <c r="C44380" i="12"/>
  <c r="B44380" i="12"/>
  <c r="A44380" i="12"/>
  <c r="G44379" i="12"/>
  <c r="F44379" i="12"/>
  <c r="E44379" i="12"/>
  <c r="D44379" i="12"/>
  <c r="C44379" i="12"/>
  <c r="B44379" i="12"/>
  <c r="A44379" i="12"/>
  <c r="G44378" i="12"/>
  <c r="F44378" i="12"/>
  <c r="E44378" i="12"/>
  <c r="D44378" i="12"/>
  <c r="C44378" i="12"/>
  <c r="B44378" i="12"/>
  <c r="A44378" i="12"/>
  <c r="G44377" i="12"/>
  <c r="F44377" i="12"/>
  <c r="E44377" i="12"/>
  <c r="D44377" i="12"/>
  <c r="C44377" i="12"/>
  <c r="B44377" i="12"/>
  <c r="A44377" i="12"/>
  <c r="F44376" i="12"/>
  <c r="E44376" i="12"/>
  <c r="C44376" i="12"/>
  <c r="B44376" i="12"/>
  <c r="A44376" i="12"/>
  <c r="F44375" i="12"/>
  <c r="E44375" i="12"/>
  <c r="C44375" i="12"/>
  <c r="B44375" i="12"/>
  <c r="A44375" i="12"/>
  <c r="F44374" i="12"/>
  <c r="E44374" i="12"/>
  <c r="C44374" i="12"/>
  <c r="B44374" i="12"/>
  <c r="A44374" i="12"/>
  <c r="F44373" i="12"/>
  <c r="E44373" i="12"/>
  <c r="C44373" i="12"/>
  <c r="B44373" i="12"/>
  <c r="A44373" i="12"/>
  <c r="F44372" i="12"/>
  <c r="E44372" i="12"/>
  <c r="C44372" i="12"/>
  <c r="B44372" i="12"/>
  <c r="A44372" i="12"/>
  <c r="F44371" i="12"/>
  <c r="E44371" i="12"/>
  <c r="C44371" i="12"/>
  <c r="B44371" i="12"/>
  <c r="A44371" i="12"/>
  <c r="F44370" i="12"/>
  <c r="E44370" i="12"/>
  <c r="C44370" i="12"/>
  <c r="B44370" i="12"/>
  <c r="A44370" i="12"/>
  <c r="F44369" i="12"/>
  <c r="E44369" i="12"/>
  <c r="C44369" i="12"/>
  <c r="B44369" i="12"/>
  <c r="A44369" i="12"/>
  <c r="F44368" i="12"/>
  <c r="E44368" i="12"/>
  <c r="C44368" i="12"/>
  <c r="B44368" i="12"/>
  <c r="A44368" i="12"/>
  <c r="F44367" i="12"/>
  <c r="E44367" i="12"/>
  <c r="C44367" i="12"/>
  <c r="B44367" i="12"/>
  <c r="A44367" i="12"/>
  <c r="F44366" i="12"/>
  <c r="E44366" i="12"/>
  <c r="C44366" i="12"/>
  <c r="B44366" i="12"/>
  <c r="A44366" i="12"/>
  <c r="F44365" i="12"/>
  <c r="E44365" i="12"/>
  <c r="C44365" i="12"/>
  <c r="B44365" i="12"/>
  <c r="A44365" i="12"/>
  <c r="F44364" i="12"/>
  <c r="E44364" i="12"/>
  <c r="C44364" i="12"/>
  <c r="B44364" i="12"/>
  <c r="A44364" i="12"/>
  <c r="F44363" i="12"/>
  <c r="E44363" i="12"/>
  <c r="C44363" i="12"/>
  <c r="B44363" i="12"/>
  <c r="A44363" i="12"/>
  <c r="F44362" i="12"/>
  <c r="E44362" i="12"/>
  <c r="C44362" i="12"/>
  <c r="B44362" i="12"/>
  <c r="A44362" i="12"/>
  <c r="F44361" i="12"/>
  <c r="E44361" i="12"/>
  <c r="C44361" i="12"/>
  <c r="B44361" i="12"/>
  <c r="A44361" i="12"/>
  <c r="F44360" i="12"/>
  <c r="E44360" i="12"/>
  <c r="B44360" i="12"/>
  <c r="A44360" i="12"/>
  <c r="F44359" i="12"/>
  <c r="E44359" i="12"/>
  <c r="B44359" i="12"/>
  <c r="A44359" i="12"/>
  <c r="F44358" i="12"/>
  <c r="E44358" i="12"/>
  <c r="B44358" i="12"/>
  <c r="A44358" i="12"/>
  <c r="F44357" i="12"/>
  <c r="E44357" i="12"/>
  <c r="B44357" i="12"/>
  <c r="A44357" i="12"/>
  <c r="F44356" i="12"/>
  <c r="E44356" i="12"/>
  <c r="B44356" i="12"/>
  <c r="A44356" i="12"/>
  <c r="F44355" i="12"/>
  <c r="E44355" i="12"/>
  <c r="B44355" i="12"/>
  <c r="A44355" i="12"/>
  <c r="F44354" i="12"/>
  <c r="E44354" i="12"/>
  <c r="B44354" i="12"/>
  <c r="A44354" i="12"/>
  <c r="F44353" i="12"/>
  <c r="E44353" i="12"/>
  <c r="B44353" i="12"/>
  <c r="A44353" i="12"/>
  <c r="F44352" i="12"/>
  <c r="E44352" i="12"/>
  <c r="B44352" i="12"/>
  <c r="A44352" i="12"/>
  <c r="F44351" i="12"/>
  <c r="E44351" i="12"/>
  <c r="B44351" i="12"/>
  <c r="A44351" i="12"/>
  <c r="F44350" i="12"/>
  <c r="E44350" i="12"/>
  <c r="B44350" i="12"/>
  <c r="A44350" i="12"/>
  <c r="F44349" i="12"/>
  <c r="E44349" i="12"/>
  <c r="B44349" i="12"/>
  <c r="A44349" i="12"/>
  <c r="F44348" i="12"/>
  <c r="E44348" i="12"/>
  <c r="B44348" i="12"/>
  <c r="A44348" i="12"/>
  <c r="F44347" i="12"/>
  <c r="E44347" i="12"/>
  <c r="B44347" i="12"/>
  <c r="A44347" i="12"/>
  <c r="F44346" i="12"/>
  <c r="E44346" i="12"/>
  <c r="B44346" i="12"/>
  <c r="A44346" i="12"/>
  <c r="F44345" i="12"/>
  <c r="E44345" i="12"/>
  <c r="B44345" i="12"/>
  <c r="A44345" i="12"/>
  <c r="F44344" i="12"/>
  <c r="E44344" i="12"/>
  <c r="B44344" i="12"/>
  <c r="A44344" i="12"/>
  <c r="F44343" i="12"/>
  <c r="E44343" i="12"/>
  <c r="B44343" i="12"/>
  <c r="A44343" i="12"/>
  <c r="F44342" i="12"/>
  <c r="E44342" i="12"/>
  <c r="B44342" i="12"/>
  <c r="A44342" i="12"/>
  <c r="F44341" i="12"/>
  <c r="E44341" i="12"/>
  <c r="B44341" i="12"/>
  <c r="A44341" i="12"/>
  <c r="F44340" i="12"/>
  <c r="E44340" i="12"/>
  <c r="B44340" i="12"/>
  <c r="A44340" i="12"/>
  <c r="F44339" i="12"/>
  <c r="E44339" i="12"/>
  <c r="B44339" i="12"/>
  <c r="A44339" i="12"/>
  <c r="F44338" i="12"/>
  <c r="E44338" i="12"/>
  <c r="B44338" i="12"/>
  <c r="A44338" i="12"/>
  <c r="F44337" i="12"/>
  <c r="E44337" i="12"/>
  <c r="B44337" i="12"/>
  <c r="A44337" i="12"/>
  <c r="F44336" i="12"/>
  <c r="E44336" i="12"/>
  <c r="B44336" i="12"/>
  <c r="A44336" i="12"/>
  <c r="F44335" i="12"/>
  <c r="E44335" i="12"/>
  <c r="B44335" i="12"/>
  <c r="A44335" i="12"/>
  <c r="F44334" i="12"/>
  <c r="E44334" i="12"/>
  <c r="B44334" i="12"/>
  <c r="A44334" i="12"/>
  <c r="F44333" i="12"/>
  <c r="E44333" i="12"/>
  <c r="B44333" i="12"/>
  <c r="A44333" i="12"/>
  <c r="F44332" i="12"/>
  <c r="E44332" i="12"/>
  <c r="B44332" i="12"/>
  <c r="A44332" i="12"/>
  <c r="F44331" i="12"/>
  <c r="E44331" i="12"/>
  <c r="B44331" i="12"/>
  <c r="A44331" i="12"/>
  <c r="F44330" i="12"/>
  <c r="E44330" i="12"/>
  <c r="B44330" i="12"/>
  <c r="A44330" i="12"/>
  <c r="F44329" i="12"/>
  <c r="E44329" i="12"/>
  <c r="B44329" i="12"/>
  <c r="A44329" i="12"/>
  <c r="F44328" i="12"/>
  <c r="E44328" i="12"/>
  <c r="B44328" i="12"/>
  <c r="A44328" i="12"/>
  <c r="F44327" i="12"/>
  <c r="E44327" i="12"/>
  <c r="B44327" i="12"/>
  <c r="A44327" i="12"/>
  <c r="F44326" i="12"/>
  <c r="E44326" i="12"/>
  <c r="B44326" i="12"/>
  <c r="A44326" i="12"/>
  <c r="F44325" i="12"/>
  <c r="E44325" i="12"/>
  <c r="B44325" i="12"/>
  <c r="A44325" i="12"/>
  <c r="F44324" i="12"/>
  <c r="E44324" i="12"/>
  <c r="B44324" i="12"/>
  <c r="A44324" i="12"/>
  <c r="F44323" i="12"/>
  <c r="E44323" i="12"/>
  <c r="B44323" i="12"/>
  <c r="A44323" i="12"/>
  <c r="F44322" i="12"/>
  <c r="E44322" i="12"/>
  <c r="B44322" i="12"/>
  <c r="A44322" i="12"/>
  <c r="F44321" i="12"/>
  <c r="E44321" i="12"/>
  <c r="B44321" i="12"/>
  <c r="A44321" i="12"/>
  <c r="F44320" i="12"/>
  <c r="E44320" i="12"/>
  <c r="B44320" i="12"/>
  <c r="A44320" i="12"/>
  <c r="F44319" i="12"/>
  <c r="E44319" i="12"/>
  <c r="B44319" i="12"/>
  <c r="A44319" i="12"/>
  <c r="F44318" i="12"/>
  <c r="E44318" i="12"/>
  <c r="B44318" i="12"/>
  <c r="A44318" i="12"/>
  <c r="F44317" i="12"/>
  <c r="E44317" i="12"/>
  <c r="B44317" i="12"/>
  <c r="A44317" i="12"/>
  <c r="F44316" i="12"/>
  <c r="E44316" i="12"/>
  <c r="B44316" i="12"/>
  <c r="A44316" i="12"/>
  <c r="F44315" i="12"/>
  <c r="E44315" i="12"/>
  <c r="B44315" i="12"/>
  <c r="A44315" i="12"/>
  <c r="F44314" i="12"/>
  <c r="E44314" i="12"/>
  <c r="B44314" i="12"/>
  <c r="A44314" i="12"/>
  <c r="F44313" i="12"/>
  <c r="E44313" i="12"/>
  <c r="B44313" i="12"/>
  <c r="A44313" i="12"/>
  <c r="F44312" i="12"/>
  <c r="E44312" i="12"/>
  <c r="B44312" i="12"/>
  <c r="A44312" i="12"/>
  <c r="F44311" i="12"/>
  <c r="E44311" i="12"/>
  <c r="B44311" i="12"/>
  <c r="A44311" i="12"/>
  <c r="F44310" i="12"/>
  <c r="E44310" i="12"/>
  <c r="B44310" i="12"/>
  <c r="A44310" i="12"/>
  <c r="F44309" i="12"/>
  <c r="E44309" i="12"/>
  <c r="B44309" i="12"/>
  <c r="A44309" i="12"/>
  <c r="F44308" i="12"/>
  <c r="E44308" i="12"/>
  <c r="B44308" i="12"/>
  <c r="A44308" i="12"/>
  <c r="F44307" i="12"/>
  <c r="E44307" i="12"/>
  <c r="B44307" i="12"/>
  <c r="A44307" i="12"/>
  <c r="F44306" i="12"/>
  <c r="E44306" i="12"/>
  <c r="B44306" i="12"/>
  <c r="A44306" i="12"/>
  <c r="F44305" i="12"/>
  <c r="E44305" i="12"/>
  <c r="B44305" i="12"/>
  <c r="A44305" i="12"/>
  <c r="F44304" i="12"/>
  <c r="E44304" i="12"/>
  <c r="B44304" i="12"/>
  <c r="A44304" i="12"/>
  <c r="F44303" i="12"/>
  <c r="E44303" i="12"/>
  <c r="B44303" i="12"/>
  <c r="A44303" i="12"/>
  <c r="F44302" i="12"/>
  <c r="E44302" i="12"/>
  <c r="B44302" i="12"/>
  <c r="A44302" i="12"/>
  <c r="F44301" i="12"/>
  <c r="E44301" i="12"/>
  <c r="B44301" i="12"/>
  <c r="A44301" i="12"/>
  <c r="F44300" i="12"/>
  <c r="E44300" i="12"/>
  <c r="B44300" i="12"/>
  <c r="A44300" i="12"/>
  <c r="F44299" i="12"/>
  <c r="E44299" i="12"/>
  <c r="B44299" i="12"/>
  <c r="A44299" i="12"/>
  <c r="F44298" i="12"/>
  <c r="E44298" i="12"/>
  <c r="B44298" i="12"/>
  <c r="A44298" i="12"/>
  <c r="F44297" i="12"/>
  <c r="E44297" i="12"/>
  <c r="B44297" i="12"/>
  <c r="A44297" i="12"/>
  <c r="F44296" i="12"/>
  <c r="E44296" i="12"/>
  <c r="B44296" i="12"/>
  <c r="A44296" i="12"/>
  <c r="F44295" i="12"/>
  <c r="E44295" i="12"/>
  <c r="B44295" i="12"/>
  <c r="A44295" i="12"/>
  <c r="F44294" i="12"/>
  <c r="E44294" i="12"/>
  <c r="B44294" i="12"/>
  <c r="A44294" i="12"/>
  <c r="F44293" i="12"/>
  <c r="E44293" i="12"/>
  <c r="B44293" i="12"/>
  <c r="A44293" i="12"/>
  <c r="F44292" i="12"/>
  <c r="E44292" i="12"/>
  <c r="B44292" i="12"/>
  <c r="A44292" i="12"/>
  <c r="F44291" i="12"/>
  <c r="E44291" i="12"/>
  <c r="B44291" i="12"/>
  <c r="A44291" i="12"/>
  <c r="F44290" i="12"/>
  <c r="E44290" i="12"/>
  <c r="B44290" i="12"/>
  <c r="A44290" i="12"/>
  <c r="F44289" i="12"/>
  <c r="E44289" i="12"/>
  <c r="B44289" i="12"/>
  <c r="A44289" i="12"/>
  <c r="F44288" i="12"/>
  <c r="E44288" i="12"/>
  <c r="B44288" i="12"/>
  <c r="A44288" i="12"/>
  <c r="F44287" i="12"/>
  <c r="E44287" i="12"/>
  <c r="B44287" i="12"/>
  <c r="A44287" i="12"/>
  <c r="F44286" i="12"/>
  <c r="E44286" i="12"/>
  <c r="B44286" i="12"/>
  <c r="A44286" i="12"/>
  <c r="F44285" i="12"/>
  <c r="E44285" i="12"/>
  <c r="B44285" i="12"/>
  <c r="A44285" i="12"/>
  <c r="F44284" i="12"/>
  <c r="E44284" i="12"/>
  <c r="B44284" i="12"/>
  <c r="A44284" i="12"/>
  <c r="F44283" i="12"/>
  <c r="E44283" i="12"/>
  <c r="B44283" i="12"/>
  <c r="A44283" i="12"/>
  <c r="F44282" i="12"/>
  <c r="E44282" i="12"/>
  <c r="B44282" i="12"/>
  <c r="A44282" i="12"/>
  <c r="F44281" i="12"/>
  <c r="E44281" i="12"/>
  <c r="B44281" i="12"/>
  <c r="A44281" i="12"/>
  <c r="F44280" i="12"/>
  <c r="E44280" i="12"/>
  <c r="B44280" i="12"/>
  <c r="A44280" i="12"/>
  <c r="F44279" i="12"/>
  <c r="E44279" i="12"/>
  <c r="B44279" i="12"/>
  <c r="A44279" i="12"/>
  <c r="F44278" i="12"/>
  <c r="E44278" i="12"/>
  <c r="B44278" i="12"/>
  <c r="A44278" i="12"/>
  <c r="F44277" i="12"/>
  <c r="E44277" i="12"/>
  <c r="B44277" i="12"/>
  <c r="A44277" i="12"/>
  <c r="F44276" i="12"/>
  <c r="E44276" i="12"/>
  <c r="B44276" i="12"/>
  <c r="A44276" i="12"/>
  <c r="F44275" i="12"/>
  <c r="E44275" i="12"/>
  <c r="B44275" i="12"/>
  <c r="A44275" i="12"/>
  <c r="F44274" i="12"/>
  <c r="E44274" i="12"/>
  <c r="B44274" i="12"/>
  <c r="A44274" i="12"/>
  <c r="F44273" i="12"/>
  <c r="E44273" i="12"/>
  <c r="B44273" i="12"/>
  <c r="A44273" i="12"/>
  <c r="F44272" i="12"/>
  <c r="E44272" i="12"/>
  <c r="B44272" i="12"/>
  <c r="A44272" i="12"/>
  <c r="F44271" i="12"/>
  <c r="E44271" i="12"/>
  <c r="B44271" i="12"/>
  <c r="A44271" i="12"/>
  <c r="F44270" i="12"/>
  <c r="E44270" i="12"/>
  <c r="B44270" i="12"/>
  <c r="A44270" i="12"/>
  <c r="F44269" i="12"/>
  <c r="E44269" i="12"/>
  <c r="B44269" i="12"/>
  <c r="A44269" i="12"/>
  <c r="F44268" i="12"/>
  <c r="E44268" i="12"/>
  <c r="B44268" i="12"/>
  <c r="A44268" i="12"/>
  <c r="F44267" i="12"/>
  <c r="E44267" i="12"/>
  <c r="B44267" i="12"/>
  <c r="A44267" i="12"/>
  <c r="F44266" i="12"/>
  <c r="E44266" i="12"/>
  <c r="B44266" i="12"/>
  <c r="A44266" i="12"/>
  <c r="F44265" i="12"/>
  <c r="E44265" i="12"/>
  <c r="B44265" i="12"/>
  <c r="A44265" i="12"/>
  <c r="F44264" i="12"/>
  <c r="E44264" i="12"/>
  <c r="B44264" i="12"/>
  <c r="A44264" i="12"/>
  <c r="F44263" i="12"/>
  <c r="E44263" i="12"/>
  <c r="B44263" i="12"/>
  <c r="A44263" i="12"/>
  <c r="F44262" i="12"/>
  <c r="E44262" i="12"/>
  <c r="B44262" i="12"/>
  <c r="A44262" i="12"/>
  <c r="F44261" i="12"/>
  <c r="E44261" i="12"/>
  <c r="B44261" i="12"/>
  <c r="A44261" i="12"/>
  <c r="F44260" i="12"/>
  <c r="E44260" i="12"/>
  <c r="B44260" i="12"/>
  <c r="A44260" i="12"/>
  <c r="F44229" i="12"/>
  <c r="D44229" i="12"/>
  <c r="A44229" i="12"/>
  <c r="F44228" i="12"/>
  <c r="D44228" i="12"/>
  <c r="A44228" i="12"/>
  <c r="F44227" i="12"/>
  <c r="E44227" i="12"/>
  <c r="D44227" i="12"/>
  <c r="A44227" i="12"/>
  <c r="F44226" i="12"/>
  <c r="E44226" i="12"/>
  <c r="D44226" i="12"/>
  <c r="A44226" i="12"/>
  <c r="F44225" i="12"/>
  <c r="E44225" i="12"/>
  <c r="D44225" i="12"/>
  <c r="F44224" i="12"/>
  <c r="E44224" i="12"/>
  <c r="D44224" i="12"/>
  <c r="A44224" i="12"/>
  <c r="G44210" i="12"/>
  <c r="F44210" i="12"/>
  <c r="E44210" i="12"/>
  <c r="A44210" i="12"/>
  <c r="G44209" i="12"/>
  <c r="F44209" i="12"/>
  <c r="E44209" i="12"/>
  <c r="A44209" i="12"/>
  <c r="G44208" i="12"/>
  <c r="F44208" i="12"/>
  <c r="E44208" i="12"/>
  <c r="A44208" i="12"/>
  <c r="G44207" i="12"/>
  <c r="F44207" i="12"/>
  <c r="E44207" i="12"/>
  <c r="A44207" i="12"/>
  <c r="G44205" i="12"/>
  <c r="F44205" i="12"/>
  <c r="E44205" i="12"/>
  <c r="A44205" i="12"/>
  <c r="G44204" i="12"/>
  <c r="F44204" i="12"/>
  <c r="E44204" i="12"/>
  <c r="A44204" i="12"/>
  <c r="G44203" i="12"/>
  <c r="F44203" i="12"/>
  <c r="E44203" i="12"/>
  <c r="A44203" i="12"/>
  <c r="G44202" i="12"/>
  <c r="F44202" i="12"/>
  <c r="E44202" i="12"/>
  <c r="A44202" i="12"/>
  <c r="G44201" i="12"/>
  <c r="F44201" i="12"/>
  <c r="E44201" i="12"/>
  <c r="A44201" i="12"/>
  <c r="G44200" i="12"/>
  <c r="F44200" i="12"/>
  <c r="E44200" i="12"/>
  <c r="A44200" i="12"/>
  <c r="G44199" i="12"/>
  <c r="F44199" i="12"/>
  <c r="E44199" i="12"/>
  <c r="A44199" i="12"/>
  <c r="G44198" i="12"/>
  <c r="F44198" i="12"/>
  <c r="E44198" i="12"/>
  <c r="A44198" i="12"/>
  <c r="G44197" i="12"/>
  <c r="F44197" i="12"/>
  <c r="E44197" i="12"/>
  <c r="A44197" i="12"/>
  <c r="G44196" i="12"/>
  <c r="F44196" i="12"/>
  <c r="E44196" i="12"/>
  <c r="A44196" i="12"/>
  <c r="G44195" i="12"/>
  <c r="F44195" i="12"/>
  <c r="E44195" i="12"/>
  <c r="A44195" i="12"/>
  <c r="G44194" i="12"/>
  <c r="F44194" i="12"/>
  <c r="E44194" i="12"/>
  <c r="A44194" i="12"/>
  <c r="G43325" i="12"/>
  <c r="F43325" i="12"/>
  <c r="E43325" i="12"/>
  <c r="D43325" i="12"/>
  <c r="C43325" i="12"/>
  <c r="B43325" i="12"/>
  <c r="A43325" i="12"/>
  <c r="G43324" i="12"/>
  <c r="F43324" i="12"/>
  <c r="E43324" i="12"/>
  <c r="D43324" i="12"/>
  <c r="C43324" i="12"/>
  <c r="B43324" i="12"/>
  <c r="A43324" i="12"/>
  <c r="G43323" i="12"/>
  <c r="F43323" i="12"/>
  <c r="E43323" i="12"/>
  <c r="D43323" i="12"/>
  <c r="C43323" i="12"/>
  <c r="B43323" i="12"/>
  <c r="A43323" i="12"/>
  <c r="G43322" i="12"/>
  <c r="F43322" i="12"/>
  <c r="E43322" i="12"/>
  <c r="D43322" i="12"/>
  <c r="C43322" i="12"/>
  <c r="B43322" i="12"/>
  <c r="A43322" i="12"/>
  <c r="G43321" i="12"/>
  <c r="F43321" i="12"/>
  <c r="E43321" i="12"/>
  <c r="D43321" i="12"/>
  <c r="C43321" i="12"/>
  <c r="B43321" i="12"/>
  <c r="A43321" i="12"/>
  <c r="G43320" i="12"/>
  <c r="F43320" i="12"/>
  <c r="E43320" i="12"/>
  <c r="D43320" i="12"/>
  <c r="C43320" i="12"/>
  <c r="B43320" i="12"/>
  <c r="A43320" i="12"/>
  <c r="G43319" i="12"/>
  <c r="F43319" i="12"/>
  <c r="E43319" i="12"/>
  <c r="D43319" i="12"/>
  <c r="C43319" i="12"/>
  <c r="B43319" i="12"/>
  <c r="A43319" i="12"/>
  <c r="G43318" i="12"/>
  <c r="F43318" i="12"/>
  <c r="E43318" i="12"/>
  <c r="D43318" i="12"/>
  <c r="C43318" i="12"/>
  <c r="B43318" i="12"/>
  <c r="A43318" i="12"/>
  <c r="G43317" i="12"/>
  <c r="F43317" i="12"/>
  <c r="E43317" i="12"/>
  <c r="D43317" i="12"/>
  <c r="C43317" i="12"/>
  <c r="B43317" i="12"/>
  <c r="A43317" i="12"/>
  <c r="G43316" i="12"/>
  <c r="F43316" i="12"/>
  <c r="E43316" i="12"/>
  <c r="D43316" i="12"/>
  <c r="C43316" i="12"/>
  <c r="B43316" i="12"/>
  <c r="A43316" i="12"/>
  <c r="G43315" i="12"/>
  <c r="F43315" i="12"/>
  <c r="E43315" i="12"/>
  <c r="D43315" i="12"/>
  <c r="C43315" i="12"/>
  <c r="B43315" i="12"/>
  <c r="A43315" i="12"/>
  <c r="G43314" i="12"/>
  <c r="F43314" i="12"/>
  <c r="E43314" i="12"/>
  <c r="D43314" i="12"/>
  <c r="C43314" i="12"/>
  <c r="B43314" i="12"/>
  <c r="A43314" i="12"/>
  <c r="G43313" i="12"/>
  <c r="F43313" i="12"/>
  <c r="E43313" i="12"/>
  <c r="D43313" i="12"/>
  <c r="C43313" i="12"/>
  <c r="B43313" i="12"/>
  <c r="A43313" i="12"/>
  <c r="G43312" i="12"/>
  <c r="F43312" i="12"/>
  <c r="E43312" i="12"/>
  <c r="D43312" i="12"/>
  <c r="C43312" i="12"/>
  <c r="B43312" i="12"/>
  <c r="A43312" i="12"/>
  <c r="F43311" i="12"/>
  <c r="E43311" i="12"/>
  <c r="C43311" i="12"/>
  <c r="B43311" i="12"/>
  <c r="A43311" i="12"/>
  <c r="F43310" i="12"/>
  <c r="E43310" i="12"/>
  <c r="C43310" i="12"/>
  <c r="B43310" i="12"/>
  <c r="A43310" i="12"/>
  <c r="F43309" i="12"/>
  <c r="E43309" i="12"/>
  <c r="C43309" i="12"/>
  <c r="B43309" i="12"/>
  <c r="A43309" i="12"/>
  <c r="F43308" i="12"/>
  <c r="E43308" i="12"/>
  <c r="C43308" i="12"/>
  <c r="B43308" i="12"/>
  <c r="A43308" i="12"/>
  <c r="F43307" i="12"/>
  <c r="E43307" i="12"/>
  <c r="C43307" i="12"/>
  <c r="B43307" i="12"/>
  <c r="A43307" i="12"/>
  <c r="F43306" i="12"/>
  <c r="E43306" i="12"/>
  <c r="C43306" i="12"/>
  <c r="B43306" i="12"/>
  <c r="A43306" i="12"/>
  <c r="F43305" i="12"/>
  <c r="E43305" i="12"/>
  <c r="C43305" i="12"/>
  <c r="B43305" i="12"/>
  <c r="A43305" i="12"/>
  <c r="F43304" i="12"/>
  <c r="E43304" i="12"/>
  <c r="C43304" i="12"/>
  <c r="B43304" i="12"/>
  <c r="A43304" i="12"/>
  <c r="F43303" i="12"/>
  <c r="E43303" i="12"/>
  <c r="C43303" i="12"/>
  <c r="B43303" i="12"/>
  <c r="A43303" i="12"/>
  <c r="F43302" i="12"/>
  <c r="E43302" i="12"/>
  <c r="C43302" i="12"/>
  <c r="B43302" i="12"/>
  <c r="A43302" i="12"/>
  <c r="F43301" i="12"/>
  <c r="E43301" i="12"/>
  <c r="C43301" i="12"/>
  <c r="B43301" i="12"/>
  <c r="A43301" i="12"/>
  <c r="F43300" i="12"/>
  <c r="E43300" i="12"/>
  <c r="C43300" i="12"/>
  <c r="B43300" i="12"/>
  <c r="A43300" i="12"/>
  <c r="F43299" i="12"/>
  <c r="E43299" i="12"/>
  <c r="C43299" i="12"/>
  <c r="B43299" i="12"/>
  <c r="A43299" i="12"/>
  <c r="F43298" i="12"/>
  <c r="E43298" i="12"/>
  <c r="C43298" i="12"/>
  <c r="B43298" i="12"/>
  <c r="A43298" i="12"/>
  <c r="F43297" i="12"/>
  <c r="E43297" i="12"/>
  <c r="C43297" i="12"/>
  <c r="B43297" i="12"/>
  <c r="A43297" i="12"/>
  <c r="F43296" i="12"/>
  <c r="E43296" i="12"/>
  <c r="C43296" i="12"/>
  <c r="B43296" i="12"/>
  <c r="A43296" i="12"/>
  <c r="F43295" i="12"/>
  <c r="E43295" i="12"/>
  <c r="C43295" i="12"/>
  <c r="B43295" i="12"/>
  <c r="A43295" i="12"/>
  <c r="G43294" i="12"/>
  <c r="F43294" i="12"/>
  <c r="E43294" i="12"/>
  <c r="D43294" i="12"/>
  <c r="C43294" i="12"/>
  <c r="B43294" i="12"/>
  <c r="A43294" i="12"/>
  <c r="G43293" i="12"/>
  <c r="F43293" i="12"/>
  <c r="E43293" i="12"/>
  <c r="D43293" i="12"/>
  <c r="C43293" i="12"/>
  <c r="B43293" i="12"/>
  <c r="A43293" i="12"/>
  <c r="G43292" i="12"/>
  <c r="F43292" i="12"/>
  <c r="E43292" i="12"/>
  <c r="D43292" i="12"/>
  <c r="C43292" i="12"/>
  <c r="B43292" i="12"/>
  <c r="A43292" i="12"/>
  <c r="G43291" i="12"/>
  <c r="F43291" i="12"/>
  <c r="E43291" i="12"/>
  <c r="D43291" i="12"/>
  <c r="C43291" i="12"/>
  <c r="B43291" i="12"/>
  <c r="A43291" i="12"/>
  <c r="G43290" i="12"/>
  <c r="F43290" i="12"/>
  <c r="E43290" i="12"/>
  <c r="D43290" i="12"/>
  <c r="C43290" i="12"/>
  <c r="B43290" i="12"/>
  <c r="A43290" i="12"/>
  <c r="G43289" i="12"/>
  <c r="F43289" i="12"/>
  <c r="E43289" i="12"/>
  <c r="D43289" i="12"/>
  <c r="C43289" i="12"/>
  <c r="B43289" i="12"/>
  <c r="A43289" i="12"/>
  <c r="G43288" i="12"/>
  <c r="F43288" i="12"/>
  <c r="E43288" i="12"/>
  <c r="D43288" i="12"/>
  <c r="C43288" i="12"/>
  <c r="B43288" i="12"/>
  <c r="A43288" i="12"/>
  <c r="G43287" i="12"/>
  <c r="F43287" i="12"/>
  <c r="E43287" i="12"/>
  <c r="D43287" i="12"/>
  <c r="C43287" i="12"/>
  <c r="B43287" i="12"/>
  <c r="A43287" i="12"/>
  <c r="G43286" i="12"/>
  <c r="F43286" i="12"/>
  <c r="E43286" i="12"/>
  <c r="D43286" i="12"/>
  <c r="C43286" i="12"/>
  <c r="B43286" i="12"/>
  <c r="A43286" i="12"/>
  <c r="G43285" i="12"/>
  <c r="F43285" i="12"/>
  <c r="E43285" i="12"/>
  <c r="D43285" i="12"/>
  <c r="C43285" i="12"/>
  <c r="B43285" i="12"/>
  <c r="A43285" i="12"/>
  <c r="G43284" i="12"/>
  <c r="F43284" i="12"/>
  <c r="E43284" i="12"/>
  <c r="D43284" i="12"/>
  <c r="C43284" i="12"/>
  <c r="B43284" i="12"/>
  <c r="A43284" i="12"/>
  <c r="G43283" i="12"/>
  <c r="F43283" i="12"/>
  <c r="E43283" i="12"/>
  <c r="D43283" i="12"/>
  <c r="C43283" i="12"/>
  <c r="B43283" i="12"/>
  <c r="A43283" i="12"/>
  <c r="G43282" i="12"/>
  <c r="F43282" i="12"/>
  <c r="E43282" i="12"/>
  <c r="D43282" i="12"/>
  <c r="C43282" i="12"/>
  <c r="B43282" i="12"/>
  <c r="A43282" i="12"/>
  <c r="G43281" i="12"/>
  <c r="F43281" i="12"/>
  <c r="E43281" i="12"/>
  <c r="D43281" i="12"/>
  <c r="C43281" i="12"/>
  <c r="B43281" i="12"/>
  <c r="A43281" i="12"/>
  <c r="G43280" i="12"/>
  <c r="F43280" i="12"/>
  <c r="E43280" i="12"/>
  <c r="D43280" i="12"/>
  <c r="C43280" i="12"/>
  <c r="B43280" i="12"/>
  <c r="A43280" i="12"/>
  <c r="F43279" i="12"/>
  <c r="E43279" i="12"/>
  <c r="C43279" i="12"/>
  <c r="B43279" i="12"/>
  <c r="A43279" i="12"/>
  <c r="F43278" i="12"/>
  <c r="E43278" i="12"/>
  <c r="C43278" i="12"/>
  <c r="B43278" i="12"/>
  <c r="A43278" i="12"/>
  <c r="F43277" i="12"/>
  <c r="E43277" i="12"/>
  <c r="C43277" i="12"/>
  <c r="B43277" i="12"/>
  <c r="A43277" i="12"/>
  <c r="F43276" i="12"/>
  <c r="E43276" i="12"/>
  <c r="C43276" i="12"/>
  <c r="B43276" i="12"/>
  <c r="A43276" i="12"/>
  <c r="F43275" i="12"/>
  <c r="E43275" i="12"/>
  <c r="C43275" i="12"/>
  <c r="B43275" i="12"/>
  <c r="A43275" i="12"/>
  <c r="F43274" i="12"/>
  <c r="E43274" i="12"/>
  <c r="C43274" i="12"/>
  <c r="B43274" i="12"/>
  <c r="A43274" i="12"/>
  <c r="F43273" i="12"/>
  <c r="E43273" i="12"/>
  <c r="C43273" i="12"/>
  <c r="B43273" i="12"/>
  <c r="A43273" i="12"/>
  <c r="F43272" i="12"/>
  <c r="E43272" i="12"/>
  <c r="C43272" i="12"/>
  <c r="B43272" i="12"/>
  <c r="A43272" i="12"/>
  <c r="F43271" i="12"/>
  <c r="E43271" i="12"/>
  <c r="C43271" i="12"/>
  <c r="B43271" i="12"/>
  <c r="A43271" i="12"/>
  <c r="F43270" i="12"/>
  <c r="E43270" i="12"/>
  <c r="C43270" i="12"/>
  <c r="B43270" i="12"/>
  <c r="A43270" i="12"/>
  <c r="F43269" i="12"/>
  <c r="E43269" i="12"/>
  <c r="C43269" i="12"/>
  <c r="B43269" i="12"/>
  <c r="A43269" i="12"/>
  <c r="F43268" i="12"/>
  <c r="E43268" i="12"/>
  <c r="C43268" i="12"/>
  <c r="B43268" i="12"/>
  <c r="A43268" i="12"/>
  <c r="F43267" i="12"/>
  <c r="E43267" i="12"/>
  <c r="C43267" i="12"/>
  <c r="B43267" i="12"/>
  <c r="A43267" i="12"/>
  <c r="F43266" i="12"/>
  <c r="E43266" i="12"/>
  <c r="C43266" i="12"/>
  <c r="B43266" i="12"/>
  <c r="A43266" i="12"/>
  <c r="F43265" i="12"/>
  <c r="E43265" i="12"/>
  <c r="C43265" i="12"/>
  <c r="B43265" i="12"/>
  <c r="A43265" i="12"/>
  <c r="F43264" i="12"/>
  <c r="E43264" i="12"/>
  <c r="C43264" i="12"/>
  <c r="B43264" i="12"/>
  <c r="A43264" i="12"/>
  <c r="F43263" i="12"/>
  <c r="E43263" i="12"/>
  <c r="B43263" i="12"/>
  <c r="A43263" i="12"/>
  <c r="F43262" i="12"/>
  <c r="E43262" i="12"/>
  <c r="B43262" i="12"/>
  <c r="A43262" i="12"/>
  <c r="F43261" i="12"/>
  <c r="E43261" i="12"/>
  <c r="B43261" i="12"/>
  <c r="A43261" i="12"/>
  <c r="F43260" i="12"/>
  <c r="E43260" i="12"/>
  <c r="B43260" i="12"/>
  <c r="A43260" i="12"/>
  <c r="F43259" i="12"/>
  <c r="E43259" i="12"/>
  <c r="B43259" i="12"/>
  <c r="A43259" i="12"/>
  <c r="F43258" i="12"/>
  <c r="E43258" i="12"/>
  <c r="B43258" i="12"/>
  <c r="A43258" i="12"/>
  <c r="F43257" i="12"/>
  <c r="E43257" i="12"/>
  <c r="B43257" i="12"/>
  <c r="A43257" i="12"/>
  <c r="F43256" i="12"/>
  <c r="E43256" i="12"/>
  <c r="B43256" i="12"/>
  <c r="A43256" i="12"/>
  <c r="F43255" i="12"/>
  <c r="E43255" i="12"/>
  <c r="B43255" i="12"/>
  <c r="A43255" i="12"/>
  <c r="F43254" i="12"/>
  <c r="E43254" i="12"/>
  <c r="B43254" i="12"/>
  <c r="A43254" i="12"/>
  <c r="F43253" i="12"/>
  <c r="E43253" i="12"/>
  <c r="B43253" i="12"/>
  <c r="A43253" i="12"/>
  <c r="F43252" i="12"/>
  <c r="E43252" i="12"/>
  <c r="B43252" i="12"/>
  <c r="A43252" i="12"/>
  <c r="F43251" i="12"/>
  <c r="E43251" i="12"/>
  <c r="B43251" i="12"/>
  <c r="A43251" i="12"/>
  <c r="F43250" i="12"/>
  <c r="E43250" i="12"/>
  <c r="B43250" i="12"/>
  <c r="A43250" i="12"/>
  <c r="F43249" i="12"/>
  <c r="E43249" i="12"/>
  <c r="B43249" i="12"/>
  <c r="A43249" i="12"/>
  <c r="F43248" i="12"/>
  <c r="E43248" i="12"/>
  <c r="B43248" i="12"/>
  <c r="A43248" i="12"/>
  <c r="F43247" i="12"/>
  <c r="E43247" i="12"/>
  <c r="B43247" i="12"/>
  <c r="A43247" i="12"/>
  <c r="F43246" i="12"/>
  <c r="E43246" i="12"/>
  <c r="B43246" i="12"/>
  <c r="A43246" i="12"/>
  <c r="F43245" i="12"/>
  <c r="E43245" i="12"/>
  <c r="B43245" i="12"/>
  <c r="A43245" i="12"/>
  <c r="F43244" i="12"/>
  <c r="E43244" i="12"/>
  <c r="B43244" i="12"/>
  <c r="A43244" i="12"/>
  <c r="F43243" i="12"/>
  <c r="E43243" i="12"/>
  <c r="B43243" i="12"/>
  <c r="A43243" i="12"/>
  <c r="F43242" i="12"/>
  <c r="E43242" i="12"/>
  <c r="B43242" i="12"/>
  <c r="A43242" i="12"/>
  <c r="F43241" i="12"/>
  <c r="E43241" i="12"/>
  <c r="B43241" i="12"/>
  <c r="A43241" i="12"/>
  <c r="F43240" i="12"/>
  <c r="E43240" i="12"/>
  <c r="B43240" i="12"/>
  <c r="A43240" i="12"/>
  <c r="F43239" i="12"/>
  <c r="E43239" i="12"/>
  <c r="B43239" i="12"/>
  <c r="A43239" i="12"/>
  <c r="F43238" i="12"/>
  <c r="E43238" i="12"/>
  <c r="B43238" i="12"/>
  <c r="A43238" i="12"/>
  <c r="F43237" i="12"/>
  <c r="E43237" i="12"/>
  <c r="B43237" i="12"/>
  <c r="A43237" i="12"/>
  <c r="F43236" i="12"/>
  <c r="E43236" i="12"/>
  <c r="B43236" i="12"/>
  <c r="A43236" i="12"/>
  <c r="F43235" i="12"/>
  <c r="E43235" i="12"/>
  <c r="B43235" i="12"/>
  <c r="A43235" i="12"/>
  <c r="F43234" i="12"/>
  <c r="E43234" i="12"/>
  <c r="B43234" i="12"/>
  <c r="A43234" i="12"/>
  <c r="F43233" i="12"/>
  <c r="E43233" i="12"/>
  <c r="B43233" i="12"/>
  <c r="A43233" i="12"/>
  <c r="F43232" i="12"/>
  <c r="E43232" i="12"/>
  <c r="B43232" i="12"/>
  <c r="A43232" i="12"/>
  <c r="F43231" i="12"/>
  <c r="E43231" i="12"/>
  <c r="B43231" i="12"/>
  <c r="A43231" i="12"/>
  <c r="F43230" i="12"/>
  <c r="E43230" i="12"/>
  <c r="B43230" i="12"/>
  <c r="A43230" i="12"/>
  <c r="F43229" i="12"/>
  <c r="E43229" i="12"/>
  <c r="B43229" i="12"/>
  <c r="A43229" i="12"/>
  <c r="F43228" i="12"/>
  <c r="E43228" i="12"/>
  <c r="B43228" i="12"/>
  <c r="A43228" i="12"/>
  <c r="F43227" i="12"/>
  <c r="E43227" i="12"/>
  <c r="B43227" i="12"/>
  <c r="A43227" i="12"/>
  <c r="F43226" i="12"/>
  <c r="E43226" i="12"/>
  <c r="B43226" i="12"/>
  <c r="A43226" i="12"/>
  <c r="F43225" i="12"/>
  <c r="E43225" i="12"/>
  <c r="B43225" i="12"/>
  <c r="A43225" i="12"/>
  <c r="F43224" i="12"/>
  <c r="E43224" i="12"/>
  <c r="B43224" i="12"/>
  <c r="A43224" i="12"/>
  <c r="F43223" i="12"/>
  <c r="E43223" i="12"/>
  <c r="B43223" i="12"/>
  <c r="A43223" i="12"/>
  <c r="F43222" i="12"/>
  <c r="E43222" i="12"/>
  <c r="B43222" i="12"/>
  <c r="A43222" i="12"/>
  <c r="F43221" i="12"/>
  <c r="E43221" i="12"/>
  <c r="B43221" i="12"/>
  <c r="A43221" i="12"/>
  <c r="F43220" i="12"/>
  <c r="E43220" i="12"/>
  <c r="B43220" i="12"/>
  <c r="A43220" i="12"/>
  <c r="F43219" i="12"/>
  <c r="E43219" i="12"/>
  <c r="B43219" i="12"/>
  <c r="A43219" i="12"/>
  <c r="F43218" i="12"/>
  <c r="E43218" i="12"/>
  <c r="B43218" i="12"/>
  <c r="A43218" i="12"/>
  <c r="F43217" i="12"/>
  <c r="E43217" i="12"/>
  <c r="B43217" i="12"/>
  <c r="A43217" i="12"/>
  <c r="F43216" i="12"/>
  <c r="E43216" i="12"/>
  <c r="B43216" i="12"/>
  <c r="A43216" i="12"/>
  <c r="F43215" i="12"/>
  <c r="E43215" i="12"/>
  <c r="B43215" i="12"/>
  <c r="A43215" i="12"/>
  <c r="F43214" i="12"/>
  <c r="E43214" i="12"/>
  <c r="B43214" i="12"/>
  <c r="A43214" i="12"/>
  <c r="F43213" i="12"/>
  <c r="E43213" i="12"/>
  <c r="B43213" i="12"/>
  <c r="A43213" i="12"/>
  <c r="F43212" i="12"/>
  <c r="E43212" i="12"/>
  <c r="B43212" i="12"/>
  <c r="A43212" i="12"/>
  <c r="F43211" i="12"/>
  <c r="E43211" i="12"/>
  <c r="B43211" i="12"/>
  <c r="A43211" i="12"/>
  <c r="F43210" i="12"/>
  <c r="E43210" i="12"/>
  <c r="B43210" i="12"/>
  <c r="A43210" i="12"/>
  <c r="F43209" i="12"/>
  <c r="E43209" i="12"/>
  <c r="B43209" i="12"/>
  <c r="A43209" i="12"/>
  <c r="F43208" i="12"/>
  <c r="E43208" i="12"/>
  <c r="B43208" i="12"/>
  <c r="A43208" i="12"/>
  <c r="F43207" i="12"/>
  <c r="E43207" i="12"/>
  <c r="B43207" i="12"/>
  <c r="A43207" i="12"/>
  <c r="F43206" i="12"/>
  <c r="E43206" i="12"/>
  <c r="B43206" i="12"/>
  <c r="A43206" i="12"/>
  <c r="F43205" i="12"/>
  <c r="E43205" i="12"/>
  <c r="B43205" i="12"/>
  <c r="A43205" i="12"/>
  <c r="F43204" i="12"/>
  <c r="E43204" i="12"/>
  <c r="B43204" i="12"/>
  <c r="A43204" i="12"/>
  <c r="F43203" i="12"/>
  <c r="E43203" i="12"/>
  <c r="B43203" i="12"/>
  <c r="A43203" i="12"/>
  <c r="F43202" i="12"/>
  <c r="E43202" i="12"/>
  <c r="B43202" i="12"/>
  <c r="A43202" i="12"/>
  <c r="F43201" i="12"/>
  <c r="E43201" i="12"/>
  <c r="B43201" i="12"/>
  <c r="A43201" i="12"/>
  <c r="F43200" i="12"/>
  <c r="E43200" i="12"/>
  <c r="B43200" i="12"/>
  <c r="A43200" i="12"/>
  <c r="F43199" i="12"/>
  <c r="E43199" i="12"/>
  <c r="B43199" i="12"/>
  <c r="A43199" i="12"/>
  <c r="F43198" i="12"/>
  <c r="E43198" i="12"/>
  <c r="B43198" i="12"/>
  <c r="A43198" i="12"/>
  <c r="F43197" i="12"/>
  <c r="E43197" i="12"/>
  <c r="B43197" i="12"/>
  <c r="A43197" i="12"/>
  <c r="F43196" i="12"/>
  <c r="E43196" i="12"/>
  <c r="B43196" i="12"/>
  <c r="A43196" i="12"/>
  <c r="F43195" i="12"/>
  <c r="E43195" i="12"/>
  <c r="B43195" i="12"/>
  <c r="A43195" i="12"/>
  <c r="F43194" i="12"/>
  <c r="E43194" i="12"/>
  <c r="B43194" i="12"/>
  <c r="A43194" i="12"/>
  <c r="F43193" i="12"/>
  <c r="E43193" i="12"/>
  <c r="B43193" i="12"/>
  <c r="A43193" i="12"/>
  <c r="F43192" i="12"/>
  <c r="E43192" i="12"/>
  <c r="B43192" i="12"/>
  <c r="A43192" i="12"/>
  <c r="F43191" i="12"/>
  <c r="E43191" i="12"/>
  <c r="B43191" i="12"/>
  <c r="A43191" i="12"/>
  <c r="F43190" i="12"/>
  <c r="E43190" i="12"/>
  <c r="B43190" i="12"/>
  <c r="A43190" i="12"/>
  <c r="F43189" i="12"/>
  <c r="E43189" i="12"/>
  <c r="B43189" i="12"/>
  <c r="A43189" i="12"/>
  <c r="F43188" i="12"/>
  <c r="E43188" i="12"/>
  <c r="B43188" i="12"/>
  <c r="A43188" i="12"/>
  <c r="F43187" i="12"/>
  <c r="E43187" i="12"/>
  <c r="B43187" i="12"/>
  <c r="A43187" i="12"/>
  <c r="F43186" i="12"/>
  <c r="E43186" i="12"/>
  <c r="B43186" i="12"/>
  <c r="A43186" i="12"/>
  <c r="F43185" i="12"/>
  <c r="E43185" i="12"/>
  <c r="B43185" i="12"/>
  <c r="A43185" i="12"/>
  <c r="F43184" i="12"/>
  <c r="E43184" i="12"/>
  <c r="B43184" i="12"/>
  <c r="A43184" i="12"/>
  <c r="F43183" i="12"/>
  <c r="E43183" i="12"/>
  <c r="B43183" i="12"/>
  <c r="A43183" i="12"/>
  <c r="F43182" i="12"/>
  <c r="E43182" i="12"/>
  <c r="B43182" i="12"/>
  <c r="A43182" i="12"/>
  <c r="F43181" i="12"/>
  <c r="E43181" i="12"/>
  <c r="B43181" i="12"/>
  <c r="A43181" i="12"/>
  <c r="F43180" i="12"/>
  <c r="E43180" i="12"/>
  <c r="B43180" i="12"/>
  <c r="A43180" i="12"/>
  <c r="F43179" i="12"/>
  <c r="E43179" i="12"/>
  <c r="B43179" i="12"/>
  <c r="A43179" i="12"/>
  <c r="F43178" i="12"/>
  <c r="E43178" i="12"/>
  <c r="B43178" i="12"/>
  <c r="A43178" i="12"/>
  <c r="F43177" i="12"/>
  <c r="E43177" i="12"/>
  <c r="B43177" i="12"/>
  <c r="A43177" i="12"/>
  <c r="F43176" i="12"/>
  <c r="E43176" i="12"/>
  <c r="B43176" i="12"/>
  <c r="A43176" i="12"/>
  <c r="F43175" i="12"/>
  <c r="E43175" i="12"/>
  <c r="B43175" i="12"/>
  <c r="A43175" i="12"/>
  <c r="F43174" i="12"/>
  <c r="E43174" i="12"/>
  <c r="B43174" i="12"/>
  <c r="A43174" i="12"/>
  <c r="F43173" i="12"/>
  <c r="E43173" i="12"/>
  <c r="B43173" i="12"/>
  <c r="A43173" i="12"/>
  <c r="F43172" i="12"/>
  <c r="E43172" i="12"/>
  <c r="B43172" i="12"/>
  <c r="A43172" i="12"/>
  <c r="F43171" i="12"/>
  <c r="E43171" i="12"/>
  <c r="B43171" i="12"/>
  <c r="A43171" i="12"/>
  <c r="F43170" i="12"/>
  <c r="E43170" i="12"/>
  <c r="B43170" i="12"/>
  <c r="A43170" i="12"/>
  <c r="F43169" i="12"/>
  <c r="E43169" i="12"/>
  <c r="B43169" i="12"/>
  <c r="A43169" i="12"/>
  <c r="F43168" i="12"/>
  <c r="E43168" i="12"/>
  <c r="B43168" i="12"/>
  <c r="A43168" i="12"/>
  <c r="F43167" i="12"/>
  <c r="E43167" i="12"/>
  <c r="B43167" i="12"/>
  <c r="A43167" i="12"/>
  <c r="F43166" i="12"/>
  <c r="E43166" i="12"/>
  <c r="B43166" i="12"/>
  <c r="A43166" i="12"/>
  <c r="F43165" i="12"/>
  <c r="E43165" i="12"/>
  <c r="B43165" i="12"/>
  <c r="A43165" i="12"/>
  <c r="F43164" i="12"/>
  <c r="E43164" i="12"/>
  <c r="B43164" i="12"/>
  <c r="A43164" i="12"/>
  <c r="F43163" i="12"/>
  <c r="E43163" i="12"/>
  <c r="B43163" i="12"/>
  <c r="A43163" i="12"/>
  <c r="F4467" i="12"/>
  <c r="D4467" i="12"/>
  <c r="A4467" i="12"/>
  <c r="F4466" i="12"/>
  <c r="D4466" i="12"/>
  <c r="A4466" i="12"/>
  <c r="F4465" i="12"/>
  <c r="E4465" i="12"/>
  <c r="D4465" i="12"/>
  <c r="A4465" i="12"/>
  <c r="F4464" i="12"/>
  <c r="E4464" i="12"/>
  <c r="D4464" i="12"/>
  <c r="F4463" i="12"/>
  <c r="E4463" i="12"/>
  <c r="D4463" i="12"/>
  <c r="A4463" i="12"/>
  <c r="F4462" i="12"/>
  <c r="E4462" i="12"/>
  <c r="D4462" i="12"/>
  <c r="A4462" i="12"/>
  <c r="A4450" i="12"/>
  <c r="A4449" i="12"/>
  <c r="A4448" i="12"/>
  <c r="A4412" i="12"/>
  <c r="A4411" i="12"/>
  <c r="A4410" i="12"/>
  <c r="A4409" i="12"/>
  <c r="A4408" i="12"/>
  <c r="A4407" i="12"/>
  <c r="A4406" i="12"/>
  <c r="A4405" i="12"/>
  <c r="G3536" i="12"/>
  <c r="F3536" i="12"/>
  <c r="E3536" i="12"/>
  <c r="D3536" i="12"/>
  <c r="C3536" i="12"/>
  <c r="B3536" i="12"/>
  <c r="A3536" i="12"/>
  <c r="G3535" i="12"/>
  <c r="F3535" i="12"/>
  <c r="E3535" i="12"/>
  <c r="D3535" i="12"/>
  <c r="C3535" i="12"/>
  <c r="B3535" i="12"/>
  <c r="A3535" i="12"/>
  <c r="G3534" i="12"/>
  <c r="F3534" i="12"/>
  <c r="E3534" i="12"/>
  <c r="D3534" i="12"/>
  <c r="C3534" i="12"/>
  <c r="B3534" i="12"/>
  <c r="A3534" i="12"/>
  <c r="G3533" i="12"/>
  <c r="F3533" i="12"/>
  <c r="E3533" i="12"/>
  <c r="D3533" i="12"/>
  <c r="C3533" i="12"/>
  <c r="B3533" i="12"/>
  <c r="A3533" i="12"/>
  <c r="G3532" i="12"/>
  <c r="F3532" i="12"/>
  <c r="E3532" i="12"/>
  <c r="D3532" i="12"/>
  <c r="C3532" i="12"/>
  <c r="B3532" i="12"/>
  <c r="A3532" i="12"/>
  <c r="G3531" i="12"/>
  <c r="F3531" i="12"/>
  <c r="E3531" i="12"/>
  <c r="D3531" i="12"/>
  <c r="C3531" i="12"/>
  <c r="B3531" i="12"/>
  <c r="A3531" i="12"/>
  <c r="G3530" i="12"/>
  <c r="F3530" i="12"/>
  <c r="E3530" i="12"/>
  <c r="D3530" i="12"/>
  <c r="C3530" i="12"/>
  <c r="B3530" i="12"/>
  <c r="A3530" i="12"/>
  <c r="G3529" i="12"/>
  <c r="F3529" i="12"/>
  <c r="E3529" i="12"/>
  <c r="D3529" i="12"/>
  <c r="C3529" i="12"/>
  <c r="B3529" i="12"/>
  <c r="A3529" i="12"/>
  <c r="G3528" i="12"/>
  <c r="F3528" i="12"/>
  <c r="E3528" i="12"/>
  <c r="D3528" i="12"/>
  <c r="C3528" i="12"/>
  <c r="B3528" i="12"/>
  <c r="A3528" i="12"/>
  <c r="G3527" i="12"/>
  <c r="F3527" i="12"/>
  <c r="E3527" i="12"/>
  <c r="D3527" i="12"/>
  <c r="C3527" i="12"/>
  <c r="B3527" i="12"/>
  <c r="A3527" i="12"/>
  <c r="G3526" i="12"/>
  <c r="F3526" i="12"/>
  <c r="E3526" i="12"/>
  <c r="D3526" i="12"/>
  <c r="C3526" i="12"/>
  <c r="B3526" i="12"/>
  <c r="A3526" i="12"/>
  <c r="G3525" i="12"/>
  <c r="F3525" i="12"/>
  <c r="E3525" i="12"/>
  <c r="D3525" i="12"/>
  <c r="C3525" i="12"/>
  <c r="B3525" i="12"/>
  <c r="A3525" i="12"/>
  <c r="G3524" i="12"/>
  <c r="F3524" i="12"/>
  <c r="E3524" i="12"/>
  <c r="D3524" i="12"/>
  <c r="C3524" i="12"/>
  <c r="B3524" i="12"/>
  <c r="A3524" i="12"/>
  <c r="G3523" i="12"/>
  <c r="F3523" i="12"/>
  <c r="E3523" i="12"/>
  <c r="D3523" i="12"/>
  <c r="C3523" i="12"/>
  <c r="B3523" i="12"/>
  <c r="A3523" i="12"/>
  <c r="F3522" i="12"/>
  <c r="E3522" i="12"/>
  <c r="C3522" i="12"/>
  <c r="B3522" i="12"/>
  <c r="A3522" i="12"/>
  <c r="F3521" i="12"/>
  <c r="E3521" i="12"/>
  <c r="C3521" i="12"/>
  <c r="B3521" i="12"/>
  <c r="A3521" i="12"/>
  <c r="F3520" i="12"/>
  <c r="E3520" i="12"/>
  <c r="C3520" i="12"/>
  <c r="B3520" i="12"/>
  <c r="A3520" i="12"/>
  <c r="F3519" i="12"/>
  <c r="E3519" i="12"/>
  <c r="C3519" i="12"/>
  <c r="B3519" i="12"/>
  <c r="A3519" i="12"/>
  <c r="F3518" i="12"/>
  <c r="E3518" i="12"/>
  <c r="C3518" i="12"/>
  <c r="B3518" i="12"/>
  <c r="A3518" i="12"/>
  <c r="F3517" i="12"/>
  <c r="E3517" i="12"/>
  <c r="C3517" i="12"/>
  <c r="B3517" i="12"/>
  <c r="A3517" i="12"/>
  <c r="F3516" i="12"/>
  <c r="E3516" i="12"/>
  <c r="C3516" i="12"/>
  <c r="B3516" i="12"/>
  <c r="A3516" i="12"/>
  <c r="F3515" i="12"/>
  <c r="E3515" i="12"/>
  <c r="C3515" i="12"/>
  <c r="B3515" i="12"/>
  <c r="A3515" i="12"/>
  <c r="F3514" i="12"/>
  <c r="E3514" i="12"/>
  <c r="C3514" i="12"/>
  <c r="B3514" i="12"/>
  <c r="A3514" i="12"/>
  <c r="F3513" i="12"/>
  <c r="E3513" i="12"/>
  <c r="C3513" i="12"/>
  <c r="B3513" i="12"/>
  <c r="A3513" i="12"/>
  <c r="F3512" i="12"/>
  <c r="E3512" i="12"/>
  <c r="C3512" i="12"/>
  <c r="B3512" i="12"/>
  <c r="A3512" i="12"/>
  <c r="F3511" i="12"/>
  <c r="E3511" i="12"/>
  <c r="C3511" i="12"/>
  <c r="B3511" i="12"/>
  <c r="A3511" i="12"/>
  <c r="F3510" i="12"/>
  <c r="E3510" i="12"/>
  <c r="C3510" i="12"/>
  <c r="B3510" i="12"/>
  <c r="A3510" i="12"/>
  <c r="F3509" i="12"/>
  <c r="E3509" i="12"/>
  <c r="C3509" i="12"/>
  <c r="B3509" i="12"/>
  <c r="A3509" i="12"/>
  <c r="F3508" i="12"/>
  <c r="E3508" i="12"/>
  <c r="C3508" i="12"/>
  <c r="B3508" i="12"/>
  <c r="A3508" i="12"/>
  <c r="F3507" i="12"/>
  <c r="E3507" i="12"/>
  <c r="C3507" i="12"/>
  <c r="B3507" i="12"/>
  <c r="A3507" i="12"/>
  <c r="F3506" i="12"/>
  <c r="E3506" i="12"/>
  <c r="C3506" i="12"/>
  <c r="B3506" i="12"/>
  <c r="A3506" i="12"/>
  <c r="G3505" i="12"/>
  <c r="F3505" i="12"/>
  <c r="E3505" i="12"/>
  <c r="D3505" i="12"/>
  <c r="C3505" i="12"/>
  <c r="B3505" i="12"/>
  <c r="A3505" i="12"/>
  <c r="G3504" i="12"/>
  <c r="F3504" i="12"/>
  <c r="E3504" i="12"/>
  <c r="D3504" i="12"/>
  <c r="C3504" i="12"/>
  <c r="B3504" i="12"/>
  <c r="A3504" i="12"/>
  <c r="G3503" i="12"/>
  <c r="F3503" i="12"/>
  <c r="E3503" i="12"/>
  <c r="D3503" i="12"/>
  <c r="C3503" i="12"/>
  <c r="B3503" i="12"/>
  <c r="A3503" i="12"/>
  <c r="G3502" i="12"/>
  <c r="F3502" i="12"/>
  <c r="E3502" i="12"/>
  <c r="D3502" i="12"/>
  <c r="C3502" i="12"/>
  <c r="B3502" i="12"/>
  <c r="A3502" i="12"/>
  <c r="G3501" i="12"/>
  <c r="F3501" i="12"/>
  <c r="E3501" i="12"/>
  <c r="D3501" i="12"/>
  <c r="C3501" i="12"/>
  <c r="B3501" i="12"/>
  <c r="A3501" i="12"/>
  <c r="G3500" i="12"/>
  <c r="F3500" i="12"/>
  <c r="E3500" i="12"/>
  <c r="D3500" i="12"/>
  <c r="C3500" i="12"/>
  <c r="B3500" i="12"/>
  <c r="A3500" i="12"/>
  <c r="G3499" i="12"/>
  <c r="F3499" i="12"/>
  <c r="E3499" i="12"/>
  <c r="D3499" i="12"/>
  <c r="C3499" i="12"/>
  <c r="B3499" i="12"/>
  <c r="A3499" i="12"/>
  <c r="G3498" i="12"/>
  <c r="F3498" i="12"/>
  <c r="E3498" i="12"/>
  <c r="D3498" i="12"/>
  <c r="C3498" i="12"/>
  <c r="B3498" i="12"/>
  <c r="A3498" i="12"/>
  <c r="G3497" i="12"/>
  <c r="F3497" i="12"/>
  <c r="E3497" i="12"/>
  <c r="D3497" i="12"/>
  <c r="C3497" i="12"/>
  <c r="B3497" i="12"/>
  <c r="A3497" i="12"/>
  <c r="G3496" i="12"/>
  <c r="F3496" i="12"/>
  <c r="E3496" i="12"/>
  <c r="D3496" i="12"/>
  <c r="C3496" i="12"/>
  <c r="B3496" i="12"/>
  <c r="A3496" i="12"/>
  <c r="G3495" i="12"/>
  <c r="F3495" i="12"/>
  <c r="E3495" i="12"/>
  <c r="D3495" i="12"/>
  <c r="C3495" i="12"/>
  <c r="B3495" i="12"/>
  <c r="A3495" i="12"/>
  <c r="G3494" i="12"/>
  <c r="F3494" i="12"/>
  <c r="E3494" i="12"/>
  <c r="D3494" i="12"/>
  <c r="C3494" i="12"/>
  <c r="B3494" i="12"/>
  <c r="A3494" i="12"/>
  <c r="G3493" i="12"/>
  <c r="F3493" i="12"/>
  <c r="E3493" i="12"/>
  <c r="D3493" i="12"/>
  <c r="C3493" i="12"/>
  <c r="B3493" i="12"/>
  <c r="A3493" i="12"/>
  <c r="G3492" i="12"/>
  <c r="F3492" i="12"/>
  <c r="E3492" i="12"/>
  <c r="D3492" i="12"/>
  <c r="C3492" i="12"/>
  <c r="B3492" i="12"/>
  <c r="A3492" i="12"/>
  <c r="G3491" i="12"/>
  <c r="F3491" i="12"/>
  <c r="E3491" i="12"/>
  <c r="D3491" i="12"/>
  <c r="C3491" i="12"/>
  <c r="B3491" i="12"/>
  <c r="A3491" i="12"/>
  <c r="F3490" i="12"/>
  <c r="E3490" i="12"/>
  <c r="C3490" i="12"/>
  <c r="B3490" i="12"/>
  <c r="A3490" i="12"/>
  <c r="F3489" i="12"/>
  <c r="E3489" i="12"/>
  <c r="C3489" i="12"/>
  <c r="B3489" i="12"/>
  <c r="A3489" i="12"/>
  <c r="F3488" i="12"/>
  <c r="E3488" i="12"/>
  <c r="C3488" i="12"/>
  <c r="B3488" i="12"/>
  <c r="A3488" i="12"/>
  <c r="F3487" i="12"/>
  <c r="E3487" i="12"/>
  <c r="C3487" i="12"/>
  <c r="B3487" i="12"/>
  <c r="A3487" i="12"/>
  <c r="F3486" i="12"/>
  <c r="E3486" i="12"/>
  <c r="C3486" i="12"/>
  <c r="B3486" i="12"/>
  <c r="A3486" i="12"/>
  <c r="F3485" i="12"/>
  <c r="E3485" i="12"/>
  <c r="C3485" i="12"/>
  <c r="B3485" i="12"/>
  <c r="A3485" i="12"/>
  <c r="F3484" i="12"/>
  <c r="E3484" i="12"/>
  <c r="C3484" i="12"/>
  <c r="B3484" i="12"/>
  <c r="A3484" i="12"/>
  <c r="F3483" i="12"/>
  <c r="E3483" i="12"/>
  <c r="C3483" i="12"/>
  <c r="B3483" i="12"/>
  <c r="A3483" i="12"/>
  <c r="F3482" i="12"/>
  <c r="E3482" i="12"/>
  <c r="C3482" i="12"/>
  <c r="B3482" i="12"/>
  <c r="A3482" i="12"/>
  <c r="F3481" i="12"/>
  <c r="E3481" i="12"/>
  <c r="C3481" i="12"/>
  <c r="B3481" i="12"/>
  <c r="A3481" i="12"/>
  <c r="F3480" i="12"/>
  <c r="E3480" i="12"/>
  <c r="C3480" i="12"/>
  <c r="B3480" i="12"/>
  <c r="A3480" i="12"/>
  <c r="F3479" i="12"/>
  <c r="E3479" i="12"/>
  <c r="C3479" i="12"/>
  <c r="B3479" i="12"/>
  <c r="A3479" i="12"/>
  <c r="F3478" i="12"/>
  <c r="E3478" i="12"/>
  <c r="C3478" i="12"/>
  <c r="B3478" i="12"/>
  <c r="A3478" i="12"/>
  <c r="F3477" i="12"/>
  <c r="E3477" i="12"/>
  <c r="C3477" i="12"/>
  <c r="B3477" i="12"/>
  <c r="A3477" i="12"/>
  <c r="F3476" i="12"/>
  <c r="E3476" i="12"/>
  <c r="C3476" i="12"/>
  <c r="B3476" i="12"/>
  <c r="A3476" i="12"/>
  <c r="F3475" i="12"/>
  <c r="E3475" i="12"/>
  <c r="C3475" i="12"/>
  <c r="B3475" i="12"/>
  <c r="A3475" i="12"/>
  <c r="F3474" i="12"/>
  <c r="E3474" i="12"/>
  <c r="B3474" i="12"/>
  <c r="A3474" i="12"/>
  <c r="F3473" i="12"/>
  <c r="E3473" i="12"/>
  <c r="B3473" i="12"/>
  <c r="A3473" i="12"/>
  <c r="F3472" i="12"/>
  <c r="E3472" i="12"/>
  <c r="B3472" i="12"/>
  <c r="A3472" i="12"/>
  <c r="F3471" i="12"/>
  <c r="E3471" i="12"/>
  <c r="B3471" i="12"/>
  <c r="A3471" i="12"/>
  <c r="F3470" i="12"/>
  <c r="E3470" i="12"/>
  <c r="B3470" i="12"/>
  <c r="A3470" i="12"/>
  <c r="F3469" i="12"/>
  <c r="E3469" i="12"/>
  <c r="B3469" i="12"/>
  <c r="A3469" i="12"/>
  <c r="F3468" i="12"/>
  <c r="E3468" i="12"/>
  <c r="B3468" i="12"/>
  <c r="A3468" i="12"/>
  <c r="F3467" i="12"/>
  <c r="E3467" i="12"/>
  <c r="B3467" i="12"/>
  <c r="A3467" i="12"/>
  <c r="F3466" i="12"/>
  <c r="E3466" i="12"/>
  <c r="B3466" i="12"/>
  <c r="A3466" i="12"/>
  <c r="F3465" i="12"/>
  <c r="E3465" i="12"/>
  <c r="B3465" i="12"/>
  <c r="A3465" i="12"/>
  <c r="F3464" i="12"/>
  <c r="E3464" i="12"/>
  <c r="B3464" i="12"/>
  <c r="A3464" i="12"/>
  <c r="F3463" i="12"/>
  <c r="E3463" i="12"/>
  <c r="B3463" i="12"/>
  <c r="A3463" i="12"/>
  <c r="F3462" i="12"/>
  <c r="E3462" i="12"/>
  <c r="B3462" i="12"/>
  <c r="A3462" i="12"/>
  <c r="F3461" i="12"/>
  <c r="E3461" i="12"/>
  <c r="B3461" i="12"/>
  <c r="A3461" i="12"/>
  <c r="F3460" i="12"/>
  <c r="E3460" i="12"/>
  <c r="B3460" i="12"/>
  <c r="A3460" i="12"/>
  <c r="F3459" i="12"/>
  <c r="E3459" i="12"/>
  <c r="B3459" i="12"/>
  <c r="A3459" i="12"/>
  <c r="F3458" i="12"/>
  <c r="E3458" i="12"/>
  <c r="B3458" i="12"/>
  <c r="A3458" i="12"/>
  <c r="F3457" i="12"/>
  <c r="E3457" i="12"/>
  <c r="B3457" i="12"/>
  <c r="A3457" i="12"/>
  <c r="F3456" i="12"/>
  <c r="E3456" i="12"/>
  <c r="B3456" i="12"/>
  <c r="A3456" i="12"/>
  <c r="F3455" i="12"/>
  <c r="E3455" i="12"/>
  <c r="B3455" i="12"/>
  <c r="A3455" i="12"/>
  <c r="F3454" i="12"/>
  <c r="E3454" i="12"/>
  <c r="B3454" i="12"/>
  <c r="A3454" i="12"/>
  <c r="F3453" i="12"/>
  <c r="E3453" i="12"/>
  <c r="B3453" i="12"/>
  <c r="A3453" i="12"/>
  <c r="F3452" i="12"/>
  <c r="E3452" i="12"/>
  <c r="B3452" i="12"/>
  <c r="A3452" i="12"/>
  <c r="F3451" i="12"/>
  <c r="E3451" i="12"/>
  <c r="B3451" i="12"/>
  <c r="A3451" i="12"/>
  <c r="F3450" i="12"/>
  <c r="E3450" i="12"/>
  <c r="B3450" i="12"/>
  <c r="A3450" i="12"/>
  <c r="F3449" i="12"/>
  <c r="E3449" i="12"/>
  <c r="B3449" i="12"/>
  <c r="A3449" i="12"/>
  <c r="F3448" i="12"/>
  <c r="E3448" i="12"/>
  <c r="B3448" i="12"/>
  <c r="A3448" i="12"/>
  <c r="F3447" i="12"/>
  <c r="E3447" i="12"/>
  <c r="B3447" i="12"/>
  <c r="A3447" i="12"/>
  <c r="F3446" i="12"/>
  <c r="E3446" i="12"/>
  <c r="B3446" i="12"/>
  <c r="A3446" i="12"/>
  <c r="F3445" i="12"/>
  <c r="E3445" i="12"/>
  <c r="B3445" i="12"/>
  <c r="A3445" i="12"/>
  <c r="F3444" i="12"/>
  <c r="E3444" i="12"/>
  <c r="B3444" i="12"/>
  <c r="A3444" i="12"/>
  <c r="F3443" i="12"/>
  <c r="E3443" i="12"/>
  <c r="B3443" i="12"/>
  <c r="A3443" i="12"/>
  <c r="F3442" i="12"/>
  <c r="E3442" i="12"/>
  <c r="B3442" i="12"/>
  <c r="A3442" i="12"/>
  <c r="F3441" i="12"/>
  <c r="E3441" i="12"/>
  <c r="B3441" i="12"/>
  <c r="A3441" i="12"/>
  <c r="F3440" i="12"/>
  <c r="E3440" i="12"/>
  <c r="B3440" i="12"/>
  <c r="A3440" i="12"/>
  <c r="F3439" i="12"/>
  <c r="E3439" i="12"/>
  <c r="B3439" i="12"/>
  <c r="A3439" i="12"/>
  <c r="F3438" i="12"/>
  <c r="E3438" i="12"/>
  <c r="B3438" i="12"/>
  <c r="A3438" i="12"/>
  <c r="F3437" i="12"/>
  <c r="E3437" i="12"/>
  <c r="B3437" i="12"/>
  <c r="A3437" i="12"/>
  <c r="F3436" i="12"/>
  <c r="E3436" i="12"/>
  <c r="B3436" i="12"/>
  <c r="A3436" i="12"/>
  <c r="F3435" i="12"/>
  <c r="E3435" i="12"/>
  <c r="B3435" i="12"/>
  <c r="A3435" i="12"/>
  <c r="F3434" i="12"/>
  <c r="E3434" i="12"/>
  <c r="B3434" i="12"/>
  <c r="A3434" i="12"/>
  <c r="F3433" i="12"/>
  <c r="E3433" i="12"/>
  <c r="B3433" i="12"/>
  <c r="A3433" i="12"/>
  <c r="F3432" i="12"/>
  <c r="E3432" i="12"/>
  <c r="B3432" i="12"/>
  <c r="A3432" i="12"/>
  <c r="F3431" i="12"/>
  <c r="E3431" i="12"/>
  <c r="B3431" i="12"/>
  <c r="A3431" i="12"/>
  <c r="F3430" i="12"/>
  <c r="E3430" i="12"/>
  <c r="B3430" i="12"/>
  <c r="A3430" i="12"/>
  <c r="F3429" i="12"/>
  <c r="E3429" i="12"/>
  <c r="B3429" i="12"/>
  <c r="A3429" i="12"/>
  <c r="F3428" i="12"/>
  <c r="E3428" i="12"/>
  <c r="B3428" i="12"/>
  <c r="A3428" i="12"/>
  <c r="F3427" i="12"/>
  <c r="E3427" i="12"/>
  <c r="B3427" i="12"/>
  <c r="A3427" i="12"/>
  <c r="F3426" i="12"/>
  <c r="E3426" i="12"/>
  <c r="B3426" i="12"/>
  <c r="A3426" i="12"/>
  <c r="F3425" i="12"/>
  <c r="E3425" i="12"/>
  <c r="B3425" i="12"/>
  <c r="A3425" i="12"/>
  <c r="F3424" i="12"/>
  <c r="E3424" i="12"/>
  <c r="B3424" i="12"/>
  <c r="A3424" i="12"/>
  <c r="F3423" i="12"/>
  <c r="E3423" i="12"/>
  <c r="B3423" i="12"/>
  <c r="A3423" i="12"/>
  <c r="F3422" i="12"/>
  <c r="E3422" i="12"/>
  <c r="B3422" i="12"/>
  <c r="A3422" i="12"/>
  <c r="F3421" i="12"/>
  <c r="E3421" i="12"/>
  <c r="B3421" i="12"/>
  <c r="A3421" i="12"/>
  <c r="F3420" i="12"/>
  <c r="E3420" i="12"/>
  <c r="B3420" i="12"/>
  <c r="A3420" i="12"/>
  <c r="F3419" i="12"/>
  <c r="E3419" i="12"/>
  <c r="B3419" i="12"/>
  <c r="A3419" i="12"/>
  <c r="F3418" i="12"/>
  <c r="E3418" i="12"/>
  <c r="B3418" i="12"/>
  <c r="A3418" i="12"/>
  <c r="F3417" i="12"/>
  <c r="E3417" i="12"/>
  <c r="B3417" i="12"/>
  <c r="A3417" i="12"/>
  <c r="F3416" i="12"/>
  <c r="E3416" i="12"/>
  <c r="B3416" i="12"/>
  <c r="A3416" i="12"/>
  <c r="F3415" i="12"/>
  <c r="E3415" i="12"/>
  <c r="B3415" i="12"/>
  <c r="A3415" i="12"/>
  <c r="F3414" i="12"/>
  <c r="E3414" i="12"/>
  <c r="B3414" i="12"/>
  <c r="A3414" i="12"/>
  <c r="F3413" i="12"/>
  <c r="E3413" i="12"/>
  <c r="B3413" i="12"/>
  <c r="A3413" i="12"/>
  <c r="F3412" i="12"/>
  <c r="E3412" i="12"/>
  <c r="B3412" i="12"/>
  <c r="A3412" i="12"/>
  <c r="F3411" i="12"/>
  <c r="E3411" i="12"/>
  <c r="B3411" i="12"/>
  <c r="A3411" i="12"/>
  <c r="F3410" i="12"/>
  <c r="E3410" i="12"/>
  <c r="B3410" i="12"/>
  <c r="A3410" i="12"/>
  <c r="F3409" i="12"/>
  <c r="E3409" i="12"/>
  <c r="B3409" i="12"/>
  <c r="A3409" i="12"/>
  <c r="F3408" i="12"/>
  <c r="E3408" i="12"/>
  <c r="B3408" i="12"/>
  <c r="A3408" i="12"/>
  <c r="F3407" i="12"/>
  <c r="E3407" i="12"/>
  <c r="B3407" i="12"/>
  <c r="A3407" i="12"/>
  <c r="F3406" i="12"/>
  <c r="E3406" i="12"/>
  <c r="B3406" i="12"/>
  <c r="A3406" i="12"/>
  <c r="F3405" i="12"/>
  <c r="E3405" i="12"/>
  <c r="B3405" i="12"/>
  <c r="A3405" i="12"/>
  <c r="F3404" i="12"/>
  <c r="E3404" i="12"/>
  <c r="B3404" i="12"/>
  <c r="A3404" i="12"/>
  <c r="F3403" i="12"/>
  <c r="E3403" i="12"/>
  <c r="B3403" i="12"/>
  <c r="A3403" i="12"/>
  <c r="F3402" i="12"/>
  <c r="E3402" i="12"/>
  <c r="B3402" i="12"/>
  <c r="A3402" i="12"/>
  <c r="F3401" i="12"/>
  <c r="E3401" i="12"/>
  <c r="B3401" i="12"/>
  <c r="A3401" i="12"/>
  <c r="F3400" i="12"/>
  <c r="E3400" i="12"/>
  <c r="B3400" i="12"/>
  <c r="A3400" i="12"/>
  <c r="F3399" i="12"/>
  <c r="E3399" i="12"/>
  <c r="B3399" i="12"/>
  <c r="A3399" i="12"/>
  <c r="F3398" i="12"/>
  <c r="E3398" i="12"/>
  <c r="B3398" i="12"/>
  <c r="A3398" i="12"/>
  <c r="F3397" i="12"/>
  <c r="E3397" i="12"/>
  <c r="B3397" i="12"/>
  <c r="A3397" i="12"/>
  <c r="F3396" i="12"/>
  <c r="E3396" i="12"/>
  <c r="B3396" i="12"/>
  <c r="A3396" i="12"/>
  <c r="F3395" i="12"/>
  <c r="E3395" i="12"/>
  <c r="B3395" i="12"/>
  <c r="A3395" i="12"/>
  <c r="F3394" i="12"/>
  <c r="E3394" i="12"/>
  <c r="B3394" i="12"/>
  <c r="A3394" i="12"/>
  <c r="F3393" i="12"/>
  <c r="E3393" i="12"/>
  <c r="B3393" i="12"/>
  <c r="A3393" i="12"/>
  <c r="F3392" i="12"/>
  <c r="E3392" i="12"/>
  <c r="B3392" i="12"/>
  <c r="A3392" i="12"/>
  <c r="F3391" i="12"/>
  <c r="E3391" i="12"/>
  <c r="B3391" i="12"/>
  <c r="A3391" i="12"/>
  <c r="F3390" i="12"/>
  <c r="E3390" i="12"/>
  <c r="B3390" i="12"/>
  <c r="A3390" i="12"/>
  <c r="F3389" i="12"/>
  <c r="E3389" i="12"/>
  <c r="B3389" i="12"/>
  <c r="A3389" i="12"/>
  <c r="F3388" i="12"/>
  <c r="E3388" i="12"/>
  <c r="B3388" i="12"/>
  <c r="A3388" i="12"/>
  <c r="F3387" i="12"/>
  <c r="E3387" i="12"/>
  <c r="B3387" i="12"/>
  <c r="A3387" i="12"/>
  <c r="F3386" i="12"/>
  <c r="E3386" i="12"/>
  <c r="B3386" i="12"/>
  <c r="A3386" i="12"/>
  <c r="F3385" i="12"/>
  <c r="E3385" i="12"/>
  <c r="B3385" i="12"/>
  <c r="A3385" i="12"/>
  <c r="F3384" i="12"/>
  <c r="E3384" i="12"/>
  <c r="B3384" i="12"/>
  <c r="A3384" i="12"/>
  <c r="F3383" i="12"/>
  <c r="E3383" i="12"/>
  <c r="B3383" i="12"/>
  <c r="A3383" i="12"/>
  <c r="F3382" i="12"/>
  <c r="E3382" i="12"/>
  <c r="B3382" i="12"/>
  <c r="A3382" i="12"/>
  <c r="F3381" i="12"/>
  <c r="E3381" i="12"/>
  <c r="B3381" i="12"/>
  <c r="A3381" i="12"/>
  <c r="F3380" i="12"/>
  <c r="E3380" i="12"/>
  <c r="B3380" i="12"/>
  <c r="A3380" i="12"/>
  <c r="F3379" i="12"/>
  <c r="E3379" i="12"/>
  <c r="B3379" i="12"/>
  <c r="A3379" i="12"/>
  <c r="F3378" i="12"/>
  <c r="E3378" i="12"/>
  <c r="B3378" i="12"/>
  <c r="A3378" i="12"/>
  <c r="F3377" i="12"/>
  <c r="E3377" i="12"/>
  <c r="B3377" i="12"/>
  <c r="A3377" i="12"/>
  <c r="F3376" i="12"/>
  <c r="E3376" i="12"/>
  <c r="B3376" i="12"/>
  <c r="A3376" i="12"/>
  <c r="F3375" i="12"/>
  <c r="E3375" i="12"/>
  <c r="B3375" i="12"/>
  <c r="A3375" i="12"/>
  <c r="F3374" i="12"/>
  <c r="E3374" i="12"/>
  <c r="B3374" i="12"/>
  <c r="A3374" i="12"/>
  <c r="F43132" i="12"/>
  <c r="D43132" i="12"/>
  <c r="A43132" i="12"/>
  <c r="F43131" i="12"/>
  <c r="D43131" i="12"/>
  <c r="A43131" i="12"/>
  <c r="F43130" i="12"/>
  <c r="E43130" i="12"/>
  <c r="D43130" i="12"/>
  <c r="A43130" i="12"/>
  <c r="F43129" i="12"/>
  <c r="E43129" i="12"/>
  <c r="D43129" i="12"/>
  <c r="F43128" i="12"/>
  <c r="E43128" i="12"/>
  <c r="D43128" i="12"/>
  <c r="A43128" i="12"/>
  <c r="F43127" i="12"/>
  <c r="E43127" i="12"/>
  <c r="D43127" i="12"/>
  <c r="A43127" i="12"/>
  <c r="G43113" i="12"/>
  <c r="F43113" i="12"/>
  <c r="E43113" i="12"/>
  <c r="A43113" i="12"/>
  <c r="G43112" i="12"/>
  <c r="F43112" i="12"/>
  <c r="E43112" i="12"/>
  <c r="A43112" i="12"/>
  <c r="G43111" i="12"/>
  <c r="F43111" i="12"/>
  <c r="E43111" i="12"/>
  <c r="A43111" i="12"/>
  <c r="G43110" i="12"/>
  <c r="F43110" i="12"/>
  <c r="E43110" i="12"/>
  <c r="A43110" i="12"/>
  <c r="G43108" i="12"/>
  <c r="F43108" i="12"/>
  <c r="E43108" i="12"/>
  <c r="A43108" i="12"/>
  <c r="G43107" i="12"/>
  <c r="F43107" i="12"/>
  <c r="E43107" i="12"/>
  <c r="A43107" i="12"/>
  <c r="G43106" i="12"/>
  <c r="F43106" i="12"/>
  <c r="E43106" i="12"/>
  <c r="A43106" i="12"/>
  <c r="G43105" i="12"/>
  <c r="F43105" i="12"/>
  <c r="E43105" i="12"/>
  <c r="A43105" i="12"/>
  <c r="G43104" i="12"/>
  <c r="F43104" i="12"/>
  <c r="E43104" i="12"/>
  <c r="A43104" i="12"/>
  <c r="G43103" i="12"/>
  <c r="F43103" i="12"/>
  <c r="E43103" i="12"/>
  <c r="A43103" i="12"/>
  <c r="G43102" i="12"/>
  <c r="F43102" i="12"/>
  <c r="E43102" i="12"/>
  <c r="A43102" i="12"/>
  <c r="G43101" i="12"/>
  <c r="F43101" i="12"/>
  <c r="E43101" i="12"/>
  <c r="A43101" i="12"/>
  <c r="G43100" i="12"/>
  <c r="F43100" i="12"/>
  <c r="E43100" i="12"/>
  <c r="A43100" i="12"/>
  <c r="G43099" i="12"/>
  <c r="F43099" i="12"/>
  <c r="E43099" i="12"/>
  <c r="A43099" i="12"/>
  <c r="G43098" i="12"/>
  <c r="F43098" i="12"/>
  <c r="E43098" i="12"/>
  <c r="A43098" i="12"/>
  <c r="G43097" i="12"/>
  <c r="F43097" i="12"/>
  <c r="E43097" i="12"/>
  <c r="A43097" i="12"/>
  <c r="G42228" i="12"/>
  <c r="F42228" i="12"/>
  <c r="E42228" i="12"/>
  <c r="D42228" i="12"/>
  <c r="C42228" i="12"/>
  <c r="B42228" i="12"/>
  <c r="A42228" i="12"/>
  <c r="G42227" i="12"/>
  <c r="F42227" i="12"/>
  <c r="E42227" i="12"/>
  <c r="D42227" i="12"/>
  <c r="C42227" i="12"/>
  <c r="B42227" i="12"/>
  <c r="A42227" i="12"/>
  <c r="G42226" i="12"/>
  <c r="F42226" i="12"/>
  <c r="E42226" i="12"/>
  <c r="D42226" i="12"/>
  <c r="C42226" i="12"/>
  <c r="B42226" i="12"/>
  <c r="A42226" i="12"/>
  <c r="G42225" i="12"/>
  <c r="F42225" i="12"/>
  <c r="E42225" i="12"/>
  <c r="D42225" i="12"/>
  <c r="C42225" i="12"/>
  <c r="B42225" i="12"/>
  <c r="A42225" i="12"/>
  <c r="G42224" i="12"/>
  <c r="F42224" i="12"/>
  <c r="E42224" i="12"/>
  <c r="D42224" i="12"/>
  <c r="C42224" i="12"/>
  <c r="B42224" i="12"/>
  <c r="A42224" i="12"/>
  <c r="G42223" i="12"/>
  <c r="F42223" i="12"/>
  <c r="E42223" i="12"/>
  <c r="D42223" i="12"/>
  <c r="C42223" i="12"/>
  <c r="B42223" i="12"/>
  <c r="A42223" i="12"/>
  <c r="G42222" i="12"/>
  <c r="F42222" i="12"/>
  <c r="E42222" i="12"/>
  <c r="D42222" i="12"/>
  <c r="C42222" i="12"/>
  <c r="B42222" i="12"/>
  <c r="A42222" i="12"/>
  <c r="G42221" i="12"/>
  <c r="F42221" i="12"/>
  <c r="E42221" i="12"/>
  <c r="D42221" i="12"/>
  <c r="C42221" i="12"/>
  <c r="B42221" i="12"/>
  <c r="A42221" i="12"/>
  <c r="G42220" i="12"/>
  <c r="F42220" i="12"/>
  <c r="E42220" i="12"/>
  <c r="D42220" i="12"/>
  <c r="C42220" i="12"/>
  <c r="B42220" i="12"/>
  <c r="A42220" i="12"/>
  <c r="G42219" i="12"/>
  <c r="F42219" i="12"/>
  <c r="E42219" i="12"/>
  <c r="D42219" i="12"/>
  <c r="C42219" i="12"/>
  <c r="B42219" i="12"/>
  <c r="A42219" i="12"/>
  <c r="G42218" i="12"/>
  <c r="F42218" i="12"/>
  <c r="E42218" i="12"/>
  <c r="D42218" i="12"/>
  <c r="C42218" i="12"/>
  <c r="B42218" i="12"/>
  <c r="A42218" i="12"/>
  <c r="G42217" i="12"/>
  <c r="F42217" i="12"/>
  <c r="E42217" i="12"/>
  <c r="D42217" i="12"/>
  <c r="C42217" i="12"/>
  <c r="B42217" i="12"/>
  <c r="A42217" i="12"/>
  <c r="G42216" i="12"/>
  <c r="F42216" i="12"/>
  <c r="E42216" i="12"/>
  <c r="D42216" i="12"/>
  <c r="C42216" i="12"/>
  <c r="B42216" i="12"/>
  <c r="A42216" i="12"/>
  <c r="G42215" i="12"/>
  <c r="F42215" i="12"/>
  <c r="E42215" i="12"/>
  <c r="D42215" i="12"/>
  <c r="C42215" i="12"/>
  <c r="B42215" i="12"/>
  <c r="A42215" i="12"/>
  <c r="F42214" i="12"/>
  <c r="E42214" i="12"/>
  <c r="C42214" i="12"/>
  <c r="B42214" i="12"/>
  <c r="A42214" i="12"/>
  <c r="F42213" i="12"/>
  <c r="E42213" i="12"/>
  <c r="C42213" i="12"/>
  <c r="B42213" i="12"/>
  <c r="A42213" i="12"/>
  <c r="F42212" i="12"/>
  <c r="E42212" i="12"/>
  <c r="C42212" i="12"/>
  <c r="B42212" i="12"/>
  <c r="A42212" i="12"/>
  <c r="F42211" i="12"/>
  <c r="E42211" i="12"/>
  <c r="C42211" i="12"/>
  <c r="B42211" i="12"/>
  <c r="A42211" i="12"/>
  <c r="F42210" i="12"/>
  <c r="E42210" i="12"/>
  <c r="C42210" i="12"/>
  <c r="B42210" i="12"/>
  <c r="A42210" i="12"/>
  <c r="F42209" i="12"/>
  <c r="E42209" i="12"/>
  <c r="C42209" i="12"/>
  <c r="B42209" i="12"/>
  <c r="A42209" i="12"/>
  <c r="F42208" i="12"/>
  <c r="E42208" i="12"/>
  <c r="C42208" i="12"/>
  <c r="B42208" i="12"/>
  <c r="A42208" i="12"/>
  <c r="F42207" i="12"/>
  <c r="E42207" i="12"/>
  <c r="C42207" i="12"/>
  <c r="B42207" i="12"/>
  <c r="A42207" i="12"/>
  <c r="F42206" i="12"/>
  <c r="E42206" i="12"/>
  <c r="C42206" i="12"/>
  <c r="B42206" i="12"/>
  <c r="A42206" i="12"/>
  <c r="F42205" i="12"/>
  <c r="E42205" i="12"/>
  <c r="C42205" i="12"/>
  <c r="B42205" i="12"/>
  <c r="A42205" i="12"/>
  <c r="F42204" i="12"/>
  <c r="E42204" i="12"/>
  <c r="C42204" i="12"/>
  <c r="B42204" i="12"/>
  <c r="A42204" i="12"/>
  <c r="F42203" i="12"/>
  <c r="E42203" i="12"/>
  <c r="C42203" i="12"/>
  <c r="B42203" i="12"/>
  <c r="A42203" i="12"/>
  <c r="F42202" i="12"/>
  <c r="E42202" i="12"/>
  <c r="C42202" i="12"/>
  <c r="B42202" i="12"/>
  <c r="A42202" i="12"/>
  <c r="F42201" i="12"/>
  <c r="E42201" i="12"/>
  <c r="C42201" i="12"/>
  <c r="B42201" i="12"/>
  <c r="A42201" i="12"/>
  <c r="F42200" i="12"/>
  <c r="E42200" i="12"/>
  <c r="C42200" i="12"/>
  <c r="B42200" i="12"/>
  <c r="A42200" i="12"/>
  <c r="F42199" i="12"/>
  <c r="E42199" i="12"/>
  <c r="C42199" i="12"/>
  <c r="B42199" i="12"/>
  <c r="A42199" i="12"/>
  <c r="F42198" i="12"/>
  <c r="E42198" i="12"/>
  <c r="C42198" i="12"/>
  <c r="B42198" i="12"/>
  <c r="A42198" i="12"/>
  <c r="G42197" i="12"/>
  <c r="F42197" i="12"/>
  <c r="E42197" i="12"/>
  <c r="D42197" i="12"/>
  <c r="C42197" i="12"/>
  <c r="B42197" i="12"/>
  <c r="A42197" i="12"/>
  <c r="G42196" i="12"/>
  <c r="F42196" i="12"/>
  <c r="E42196" i="12"/>
  <c r="D42196" i="12"/>
  <c r="C42196" i="12"/>
  <c r="B42196" i="12"/>
  <c r="A42196" i="12"/>
  <c r="G42195" i="12"/>
  <c r="F42195" i="12"/>
  <c r="E42195" i="12"/>
  <c r="D42195" i="12"/>
  <c r="C42195" i="12"/>
  <c r="B42195" i="12"/>
  <c r="A42195" i="12"/>
  <c r="G42194" i="12"/>
  <c r="F42194" i="12"/>
  <c r="E42194" i="12"/>
  <c r="D42194" i="12"/>
  <c r="C42194" i="12"/>
  <c r="B42194" i="12"/>
  <c r="A42194" i="12"/>
  <c r="G42193" i="12"/>
  <c r="F42193" i="12"/>
  <c r="E42193" i="12"/>
  <c r="D42193" i="12"/>
  <c r="C42193" i="12"/>
  <c r="B42193" i="12"/>
  <c r="A42193" i="12"/>
  <c r="G42192" i="12"/>
  <c r="F42192" i="12"/>
  <c r="E42192" i="12"/>
  <c r="D42192" i="12"/>
  <c r="C42192" i="12"/>
  <c r="B42192" i="12"/>
  <c r="A42192" i="12"/>
  <c r="G42191" i="12"/>
  <c r="F42191" i="12"/>
  <c r="E42191" i="12"/>
  <c r="D42191" i="12"/>
  <c r="C42191" i="12"/>
  <c r="B42191" i="12"/>
  <c r="A42191" i="12"/>
  <c r="G42190" i="12"/>
  <c r="F42190" i="12"/>
  <c r="E42190" i="12"/>
  <c r="D42190" i="12"/>
  <c r="C42190" i="12"/>
  <c r="B42190" i="12"/>
  <c r="A42190" i="12"/>
  <c r="G42189" i="12"/>
  <c r="F42189" i="12"/>
  <c r="E42189" i="12"/>
  <c r="D42189" i="12"/>
  <c r="C42189" i="12"/>
  <c r="B42189" i="12"/>
  <c r="A42189" i="12"/>
  <c r="G42188" i="12"/>
  <c r="F42188" i="12"/>
  <c r="E42188" i="12"/>
  <c r="D42188" i="12"/>
  <c r="C42188" i="12"/>
  <c r="B42188" i="12"/>
  <c r="A42188" i="12"/>
  <c r="G42187" i="12"/>
  <c r="F42187" i="12"/>
  <c r="E42187" i="12"/>
  <c r="D42187" i="12"/>
  <c r="C42187" i="12"/>
  <c r="B42187" i="12"/>
  <c r="A42187" i="12"/>
  <c r="G42186" i="12"/>
  <c r="F42186" i="12"/>
  <c r="E42186" i="12"/>
  <c r="D42186" i="12"/>
  <c r="C42186" i="12"/>
  <c r="B42186" i="12"/>
  <c r="A42186" i="12"/>
  <c r="G42185" i="12"/>
  <c r="F42185" i="12"/>
  <c r="E42185" i="12"/>
  <c r="D42185" i="12"/>
  <c r="C42185" i="12"/>
  <c r="B42185" i="12"/>
  <c r="A42185" i="12"/>
  <c r="G42184" i="12"/>
  <c r="F42184" i="12"/>
  <c r="E42184" i="12"/>
  <c r="D42184" i="12"/>
  <c r="C42184" i="12"/>
  <c r="B42184" i="12"/>
  <c r="A42184" i="12"/>
  <c r="G42183" i="12"/>
  <c r="F42183" i="12"/>
  <c r="E42183" i="12"/>
  <c r="D42183" i="12"/>
  <c r="C42183" i="12"/>
  <c r="B42183" i="12"/>
  <c r="A42183" i="12"/>
  <c r="F42182" i="12"/>
  <c r="E42182" i="12"/>
  <c r="C42182" i="12"/>
  <c r="B42182" i="12"/>
  <c r="A42182" i="12"/>
  <c r="F42181" i="12"/>
  <c r="E42181" i="12"/>
  <c r="C42181" i="12"/>
  <c r="B42181" i="12"/>
  <c r="A42181" i="12"/>
  <c r="F42180" i="12"/>
  <c r="E42180" i="12"/>
  <c r="C42180" i="12"/>
  <c r="B42180" i="12"/>
  <c r="A42180" i="12"/>
  <c r="F42179" i="12"/>
  <c r="E42179" i="12"/>
  <c r="C42179" i="12"/>
  <c r="B42179" i="12"/>
  <c r="A42179" i="12"/>
  <c r="F42178" i="12"/>
  <c r="E42178" i="12"/>
  <c r="C42178" i="12"/>
  <c r="B42178" i="12"/>
  <c r="A42178" i="12"/>
  <c r="F42177" i="12"/>
  <c r="E42177" i="12"/>
  <c r="C42177" i="12"/>
  <c r="B42177" i="12"/>
  <c r="A42177" i="12"/>
  <c r="F42176" i="12"/>
  <c r="E42176" i="12"/>
  <c r="C42176" i="12"/>
  <c r="B42176" i="12"/>
  <c r="A42176" i="12"/>
  <c r="F42175" i="12"/>
  <c r="E42175" i="12"/>
  <c r="C42175" i="12"/>
  <c r="B42175" i="12"/>
  <c r="A42175" i="12"/>
  <c r="F42174" i="12"/>
  <c r="E42174" i="12"/>
  <c r="C42174" i="12"/>
  <c r="B42174" i="12"/>
  <c r="A42174" i="12"/>
  <c r="F42173" i="12"/>
  <c r="E42173" i="12"/>
  <c r="C42173" i="12"/>
  <c r="B42173" i="12"/>
  <c r="A42173" i="12"/>
  <c r="F42172" i="12"/>
  <c r="E42172" i="12"/>
  <c r="C42172" i="12"/>
  <c r="B42172" i="12"/>
  <c r="A42172" i="12"/>
  <c r="F42171" i="12"/>
  <c r="E42171" i="12"/>
  <c r="C42171" i="12"/>
  <c r="B42171" i="12"/>
  <c r="A42171" i="12"/>
  <c r="F42170" i="12"/>
  <c r="E42170" i="12"/>
  <c r="C42170" i="12"/>
  <c r="B42170" i="12"/>
  <c r="A42170" i="12"/>
  <c r="F42169" i="12"/>
  <c r="E42169" i="12"/>
  <c r="C42169" i="12"/>
  <c r="B42169" i="12"/>
  <c r="A42169" i="12"/>
  <c r="F42168" i="12"/>
  <c r="E42168" i="12"/>
  <c r="C42168" i="12"/>
  <c r="B42168" i="12"/>
  <c r="A42168" i="12"/>
  <c r="F42167" i="12"/>
  <c r="E42167" i="12"/>
  <c r="C42167" i="12"/>
  <c r="B42167" i="12"/>
  <c r="A42167" i="12"/>
  <c r="F42166" i="12"/>
  <c r="E42166" i="12"/>
  <c r="B42166" i="12"/>
  <c r="A42166" i="12"/>
  <c r="F42165" i="12"/>
  <c r="E42165" i="12"/>
  <c r="B42165" i="12"/>
  <c r="A42165" i="12"/>
  <c r="F42164" i="12"/>
  <c r="E42164" i="12"/>
  <c r="B42164" i="12"/>
  <c r="A42164" i="12"/>
  <c r="F42163" i="12"/>
  <c r="E42163" i="12"/>
  <c r="B42163" i="12"/>
  <c r="A42163" i="12"/>
  <c r="F42162" i="12"/>
  <c r="E42162" i="12"/>
  <c r="B42162" i="12"/>
  <c r="A42162" i="12"/>
  <c r="F42161" i="12"/>
  <c r="E42161" i="12"/>
  <c r="B42161" i="12"/>
  <c r="A42161" i="12"/>
  <c r="F42160" i="12"/>
  <c r="E42160" i="12"/>
  <c r="B42160" i="12"/>
  <c r="A42160" i="12"/>
  <c r="F42159" i="12"/>
  <c r="E42159" i="12"/>
  <c r="B42159" i="12"/>
  <c r="A42159" i="12"/>
  <c r="F42158" i="12"/>
  <c r="E42158" i="12"/>
  <c r="B42158" i="12"/>
  <c r="A42158" i="12"/>
  <c r="F42157" i="12"/>
  <c r="E42157" i="12"/>
  <c r="B42157" i="12"/>
  <c r="A42157" i="12"/>
  <c r="F42156" i="12"/>
  <c r="E42156" i="12"/>
  <c r="B42156" i="12"/>
  <c r="A42156" i="12"/>
  <c r="F42155" i="12"/>
  <c r="E42155" i="12"/>
  <c r="B42155" i="12"/>
  <c r="A42155" i="12"/>
  <c r="F42154" i="12"/>
  <c r="E42154" i="12"/>
  <c r="B42154" i="12"/>
  <c r="A42154" i="12"/>
  <c r="F42153" i="12"/>
  <c r="E42153" i="12"/>
  <c r="B42153" i="12"/>
  <c r="A42153" i="12"/>
  <c r="F42152" i="12"/>
  <c r="E42152" i="12"/>
  <c r="B42152" i="12"/>
  <c r="A42152" i="12"/>
  <c r="F42151" i="12"/>
  <c r="E42151" i="12"/>
  <c r="B42151" i="12"/>
  <c r="A42151" i="12"/>
  <c r="F42150" i="12"/>
  <c r="E42150" i="12"/>
  <c r="B42150" i="12"/>
  <c r="A42150" i="12"/>
  <c r="F42149" i="12"/>
  <c r="E42149" i="12"/>
  <c r="B42149" i="12"/>
  <c r="A42149" i="12"/>
  <c r="F42148" i="12"/>
  <c r="E42148" i="12"/>
  <c r="B42148" i="12"/>
  <c r="A42148" i="12"/>
  <c r="F42147" i="12"/>
  <c r="E42147" i="12"/>
  <c r="B42147" i="12"/>
  <c r="A42147" i="12"/>
  <c r="F42146" i="12"/>
  <c r="E42146" i="12"/>
  <c r="B42146" i="12"/>
  <c r="A42146" i="12"/>
  <c r="F42145" i="12"/>
  <c r="E42145" i="12"/>
  <c r="B42145" i="12"/>
  <c r="A42145" i="12"/>
  <c r="F42144" i="12"/>
  <c r="E42144" i="12"/>
  <c r="B42144" i="12"/>
  <c r="A42144" i="12"/>
  <c r="F42143" i="12"/>
  <c r="E42143" i="12"/>
  <c r="B42143" i="12"/>
  <c r="A42143" i="12"/>
  <c r="F42142" i="12"/>
  <c r="E42142" i="12"/>
  <c r="B42142" i="12"/>
  <c r="A42142" i="12"/>
  <c r="F42141" i="12"/>
  <c r="E42141" i="12"/>
  <c r="B42141" i="12"/>
  <c r="A42141" i="12"/>
  <c r="F42140" i="12"/>
  <c r="E42140" i="12"/>
  <c r="B42140" i="12"/>
  <c r="A42140" i="12"/>
  <c r="F42139" i="12"/>
  <c r="E42139" i="12"/>
  <c r="B42139" i="12"/>
  <c r="A42139" i="12"/>
  <c r="F42138" i="12"/>
  <c r="E42138" i="12"/>
  <c r="B42138" i="12"/>
  <c r="A42138" i="12"/>
  <c r="F42137" i="12"/>
  <c r="E42137" i="12"/>
  <c r="B42137" i="12"/>
  <c r="A42137" i="12"/>
  <c r="F42136" i="12"/>
  <c r="E42136" i="12"/>
  <c r="B42136" i="12"/>
  <c r="A42136" i="12"/>
  <c r="F42135" i="12"/>
  <c r="E42135" i="12"/>
  <c r="B42135" i="12"/>
  <c r="A42135" i="12"/>
  <c r="F42134" i="12"/>
  <c r="E42134" i="12"/>
  <c r="B42134" i="12"/>
  <c r="A42134" i="12"/>
  <c r="F42133" i="12"/>
  <c r="E42133" i="12"/>
  <c r="B42133" i="12"/>
  <c r="A42133" i="12"/>
  <c r="F42132" i="12"/>
  <c r="E42132" i="12"/>
  <c r="B42132" i="12"/>
  <c r="A42132" i="12"/>
  <c r="F42131" i="12"/>
  <c r="E42131" i="12"/>
  <c r="B42131" i="12"/>
  <c r="A42131" i="12"/>
  <c r="F42130" i="12"/>
  <c r="E42130" i="12"/>
  <c r="B42130" i="12"/>
  <c r="A42130" i="12"/>
  <c r="F42129" i="12"/>
  <c r="E42129" i="12"/>
  <c r="B42129" i="12"/>
  <c r="A42129" i="12"/>
  <c r="F42128" i="12"/>
  <c r="E42128" i="12"/>
  <c r="B42128" i="12"/>
  <c r="A42128" i="12"/>
  <c r="F42127" i="12"/>
  <c r="E42127" i="12"/>
  <c r="B42127" i="12"/>
  <c r="A42127" i="12"/>
  <c r="F42126" i="12"/>
  <c r="E42126" i="12"/>
  <c r="B42126" i="12"/>
  <c r="A42126" i="12"/>
  <c r="F42125" i="12"/>
  <c r="E42125" i="12"/>
  <c r="B42125" i="12"/>
  <c r="A42125" i="12"/>
  <c r="F42124" i="12"/>
  <c r="E42124" i="12"/>
  <c r="B42124" i="12"/>
  <c r="A42124" i="12"/>
  <c r="F42123" i="12"/>
  <c r="E42123" i="12"/>
  <c r="B42123" i="12"/>
  <c r="A42123" i="12"/>
  <c r="F42122" i="12"/>
  <c r="E42122" i="12"/>
  <c r="B42122" i="12"/>
  <c r="A42122" i="12"/>
  <c r="F42121" i="12"/>
  <c r="E42121" i="12"/>
  <c r="B42121" i="12"/>
  <c r="A42121" i="12"/>
  <c r="F42120" i="12"/>
  <c r="E42120" i="12"/>
  <c r="B42120" i="12"/>
  <c r="A42120" i="12"/>
  <c r="F42119" i="12"/>
  <c r="E42119" i="12"/>
  <c r="B42119" i="12"/>
  <c r="A42119" i="12"/>
  <c r="F42118" i="12"/>
  <c r="E42118" i="12"/>
  <c r="B42118" i="12"/>
  <c r="A42118" i="12"/>
  <c r="F42117" i="12"/>
  <c r="E42117" i="12"/>
  <c r="B42117" i="12"/>
  <c r="A42117" i="12"/>
  <c r="F42116" i="12"/>
  <c r="E42116" i="12"/>
  <c r="B42116" i="12"/>
  <c r="A42116" i="12"/>
  <c r="F42115" i="12"/>
  <c r="E42115" i="12"/>
  <c r="B42115" i="12"/>
  <c r="A42115" i="12"/>
  <c r="F42114" i="12"/>
  <c r="E42114" i="12"/>
  <c r="B42114" i="12"/>
  <c r="A42114" i="12"/>
  <c r="F42113" i="12"/>
  <c r="E42113" i="12"/>
  <c r="B42113" i="12"/>
  <c r="A42113" i="12"/>
  <c r="F42112" i="12"/>
  <c r="E42112" i="12"/>
  <c r="B42112" i="12"/>
  <c r="A42112" i="12"/>
  <c r="F42111" i="12"/>
  <c r="E42111" i="12"/>
  <c r="B42111" i="12"/>
  <c r="A42111" i="12"/>
  <c r="F42110" i="12"/>
  <c r="E42110" i="12"/>
  <c r="B42110" i="12"/>
  <c r="A42110" i="12"/>
  <c r="F42109" i="12"/>
  <c r="E42109" i="12"/>
  <c r="B42109" i="12"/>
  <c r="A42109" i="12"/>
  <c r="F42108" i="12"/>
  <c r="E42108" i="12"/>
  <c r="B42108" i="12"/>
  <c r="A42108" i="12"/>
  <c r="F42107" i="12"/>
  <c r="E42107" i="12"/>
  <c r="B42107" i="12"/>
  <c r="A42107" i="12"/>
  <c r="F42106" i="12"/>
  <c r="E42106" i="12"/>
  <c r="B42106" i="12"/>
  <c r="A42106" i="12"/>
  <c r="F42105" i="12"/>
  <c r="E42105" i="12"/>
  <c r="B42105" i="12"/>
  <c r="A42105" i="12"/>
  <c r="F42104" i="12"/>
  <c r="E42104" i="12"/>
  <c r="B42104" i="12"/>
  <c r="A42104" i="12"/>
  <c r="F42103" i="12"/>
  <c r="E42103" i="12"/>
  <c r="B42103" i="12"/>
  <c r="A42103" i="12"/>
  <c r="F42102" i="12"/>
  <c r="E42102" i="12"/>
  <c r="B42102" i="12"/>
  <c r="A42102" i="12"/>
  <c r="F42101" i="12"/>
  <c r="E42101" i="12"/>
  <c r="B42101" i="12"/>
  <c r="A42101" i="12"/>
  <c r="F42100" i="12"/>
  <c r="E42100" i="12"/>
  <c r="B42100" i="12"/>
  <c r="A42100" i="12"/>
  <c r="F42099" i="12"/>
  <c r="E42099" i="12"/>
  <c r="B42099" i="12"/>
  <c r="A42099" i="12"/>
  <c r="F42098" i="12"/>
  <c r="E42098" i="12"/>
  <c r="B42098" i="12"/>
  <c r="A42098" i="12"/>
  <c r="F42097" i="12"/>
  <c r="E42097" i="12"/>
  <c r="B42097" i="12"/>
  <c r="A42097" i="12"/>
  <c r="F42096" i="12"/>
  <c r="E42096" i="12"/>
  <c r="B42096" i="12"/>
  <c r="A42096" i="12"/>
  <c r="F42095" i="12"/>
  <c r="E42095" i="12"/>
  <c r="B42095" i="12"/>
  <c r="A42095" i="12"/>
  <c r="F42094" i="12"/>
  <c r="E42094" i="12"/>
  <c r="B42094" i="12"/>
  <c r="A42094" i="12"/>
  <c r="F42093" i="12"/>
  <c r="E42093" i="12"/>
  <c r="B42093" i="12"/>
  <c r="A42093" i="12"/>
  <c r="F42092" i="12"/>
  <c r="E42092" i="12"/>
  <c r="B42092" i="12"/>
  <c r="A42092" i="12"/>
  <c r="F42091" i="12"/>
  <c r="E42091" i="12"/>
  <c r="B42091" i="12"/>
  <c r="A42091" i="12"/>
  <c r="F42090" i="12"/>
  <c r="E42090" i="12"/>
  <c r="B42090" i="12"/>
  <c r="A42090" i="12"/>
  <c r="F42089" i="12"/>
  <c r="E42089" i="12"/>
  <c r="B42089" i="12"/>
  <c r="A42089" i="12"/>
  <c r="F42088" i="12"/>
  <c r="E42088" i="12"/>
  <c r="B42088" i="12"/>
  <c r="A42088" i="12"/>
  <c r="F42087" i="12"/>
  <c r="E42087" i="12"/>
  <c r="B42087" i="12"/>
  <c r="A42087" i="12"/>
  <c r="F42086" i="12"/>
  <c r="E42086" i="12"/>
  <c r="B42086" i="12"/>
  <c r="A42086" i="12"/>
  <c r="F42085" i="12"/>
  <c r="E42085" i="12"/>
  <c r="B42085" i="12"/>
  <c r="A42085" i="12"/>
  <c r="F42084" i="12"/>
  <c r="E42084" i="12"/>
  <c r="B42084" i="12"/>
  <c r="A42084" i="12"/>
  <c r="F42083" i="12"/>
  <c r="E42083" i="12"/>
  <c r="B42083" i="12"/>
  <c r="A42083" i="12"/>
  <c r="F42082" i="12"/>
  <c r="E42082" i="12"/>
  <c r="B42082" i="12"/>
  <c r="A42082" i="12"/>
  <c r="F42081" i="12"/>
  <c r="E42081" i="12"/>
  <c r="B42081" i="12"/>
  <c r="A42081" i="12"/>
  <c r="F42080" i="12"/>
  <c r="E42080" i="12"/>
  <c r="B42080" i="12"/>
  <c r="A42080" i="12"/>
  <c r="F42079" i="12"/>
  <c r="E42079" i="12"/>
  <c r="B42079" i="12"/>
  <c r="A42079" i="12"/>
  <c r="F42078" i="12"/>
  <c r="E42078" i="12"/>
  <c r="B42078" i="12"/>
  <c r="A42078" i="12"/>
  <c r="F42077" i="12"/>
  <c r="E42077" i="12"/>
  <c r="B42077" i="12"/>
  <c r="A42077" i="12"/>
  <c r="F42076" i="12"/>
  <c r="E42076" i="12"/>
  <c r="B42076" i="12"/>
  <c r="A42076" i="12"/>
  <c r="F42075" i="12"/>
  <c r="E42075" i="12"/>
  <c r="B42075" i="12"/>
  <c r="A42075" i="12"/>
  <c r="F42074" i="12"/>
  <c r="E42074" i="12"/>
  <c r="B42074" i="12"/>
  <c r="A42074" i="12"/>
  <c r="F42073" i="12"/>
  <c r="E42073" i="12"/>
  <c r="B42073" i="12"/>
  <c r="A42073" i="12"/>
  <c r="F42072" i="12"/>
  <c r="E42072" i="12"/>
  <c r="B42072" i="12"/>
  <c r="A42072" i="12"/>
  <c r="F42071" i="12"/>
  <c r="E42071" i="12"/>
  <c r="B42071" i="12"/>
  <c r="A42071" i="12"/>
  <c r="F42070" i="12"/>
  <c r="E42070" i="12"/>
  <c r="B42070" i="12"/>
  <c r="A42070" i="12"/>
  <c r="F42069" i="12"/>
  <c r="E42069" i="12"/>
  <c r="B42069" i="12"/>
  <c r="A42069" i="12"/>
  <c r="F42068" i="12"/>
  <c r="E42068" i="12"/>
  <c r="B42068" i="12"/>
  <c r="A42068" i="12"/>
  <c r="F42067" i="12"/>
  <c r="E42067" i="12"/>
  <c r="B42067" i="12"/>
  <c r="A42067" i="12"/>
  <c r="F42066" i="12"/>
  <c r="E42066" i="12"/>
  <c r="B42066" i="12"/>
  <c r="A42066" i="12"/>
  <c r="F42035" i="12"/>
  <c r="D42035" i="12"/>
  <c r="A42035" i="12"/>
  <c r="F42034" i="12"/>
  <c r="D42034" i="12"/>
  <c r="A42034" i="12"/>
  <c r="F42033" i="12"/>
  <c r="E42033" i="12"/>
  <c r="D42033" i="12"/>
  <c r="A42033" i="12"/>
  <c r="F42032" i="12"/>
  <c r="E42032" i="12"/>
  <c r="D42032" i="12"/>
  <c r="F42031" i="12"/>
  <c r="E42031" i="12"/>
  <c r="D42031" i="12"/>
  <c r="A42031" i="12"/>
  <c r="F42030" i="12"/>
  <c r="E42030" i="12"/>
  <c r="D42030" i="12"/>
  <c r="A42030" i="12"/>
  <c r="G42016" i="12"/>
  <c r="F42016" i="12"/>
  <c r="E42016" i="12"/>
  <c r="A42016" i="12"/>
  <c r="G42015" i="12"/>
  <c r="F42015" i="12"/>
  <c r="E42015" i="12"/>
  <c r="A42015" i="12"/>
  <c r="G42014" i="12"/>
  <c r="F42014" i="12"/>
  <c r="E42014" i="12"/>
  <c r="A42014" i="12"/>
  <c r="G42013" i="12"/>
  <c r="F42013" i="12"/>
  <c r="E42013" i="12"/>
  <c r="A42013" i="12"/>
  <c r="G42011" i="12"/>
  <c r="F42011" i="12"/>
  <c r="E42011" i="12"/>
  <c r="A42011" i="12"/>
  <c r="G42010" i="12"/>
  <c r="F42010" i="12"/>
  <c r="E42010" i="12"/>
  <c r="A42010" i="12"/>
  <c r="G42009" i="12"/>
  <c r="F42009" i="12"/>
  <c r="E42009" i="12"/>
  <c r="A42009" i="12"/>
  <c r="G42008" i="12"/>
  <c r="F42008" i="12"/>
  <c r="E42008" i="12"/>
  <c r="A42008" i="12"/>
  <c r="G42007" i="12"/>
  <c r="F42007" i="12"/>
  <c r="E42007" i="12"/>
  <c r="A42007" i="12"/>
  <c r="G42006" i="12"/>
  <c r="F42006" i="12"/>
  <c r="E42006" i="12"/>
  <c r="A42006" i="12"/>
  <c r="G42005" i="12"/>
  <c r="F42005" i="12"/>
  <c r="E42005" i="12"/>
  <c r="A42005" i="12"/>
  <c r="G42004" i="12"/>
  <c r="F42004" i="12"/>
  <c r="E42004" i="12"/>
  <c r="A42004" i="12"/>
  <c r="G42003" i="12"/>
  <c r="F42003" i="12"/>
  <c r="E42003" i="12"/>
  <c r="A42003" i="12"/>
  <c r="G42002" i="12"/>
  <c r="F42002" i="12"/>
  <c r="E42002" i="12"/>
  <c r="A42002" i="12"/>
  <c r="G42001" i="12"/>
  <c r="F42001" i="12"/>
  <c r="E42001" i="12"/>
  <c r="A42001" i="12"/>
  <c r="G42000" i="12"/>
  <c r="F42000" i="12"/>
  <c r="E42000" i="12"/>
  <c r="A42000" i="12"/>
  <c r="G41131" i="12"/>
  <c r="F41131" i="12"/>
  <c r="E41131" i="12"/>
  <c r="D41131" i="12"/>
  <c r="C41131" i="12"/>
  <c r="B41131" i="12"/>
  <c r="A41131" i="12"/>
  <c r="G41130" i="12"/>
  <c r="F41130" i="12"/>
  <c r="E41130" i="12"/>
  <c r="D41130" i="12"/>
  <c r="C41130" i="12"/>
  <c r="B41130" i="12"/>
  <c r="A41130" i="12"/>
  <c r="G41129" i="12"/>
  <c r="F41129" i="12"/>
  <c r="E41129" i="12"/>
  <c r="D41129" i="12"/>
  <c r="C41129" i="12"/>
  <c r="B41129" i="12"/>
  <c r="A41129" i="12"/>
  <c r="G41128" i="12"/>
  <c r="F41128" i="12"/>
  <c r="E41128" i="12"/>
  <c r="D41128" i="12"/>
  <c r="C41128" i="12"/>
  <c r="B41128" i="12"/>
  <c r="A41128" i="12"/>
  <c r="G41127" i="12"/>
  <c r="F41127" i="12"/>
  <c r="E41127" i="12"/>
  <c r="D41127" i="12"/>
  <c r="C41127" i="12"/>
  <c r="B41127" i="12"/>
  <c r="A41127" i="12"/>
  <c r="G41126" i="12"/>
  <c r="F41126" i="12"/>
  <c r="E41126" i="12"/>
  <c r="D41126" i="12"/>
  <c r="C41126" i="12"/>
  <c r="B41126" i="12"/>
  <c r="A41126" i="12"/>
  <c r="G41125" i="12"/>
  <c r="F41125" i="12"/>
  <c r="E41125" i="12"/>
  <c r="D41125" i="12"/>
  <c r="C41125" i="12"/>
  <c r="B41125" i="12"/>
  <c r="A41125" i="12"/>
  <c r="G41124" i="12"/>
  <c r="F41124" i="12"/>
  <c r="E41124" i="12"/>
  <c r="D41124" i="12"/>
  <c r="C41124" i="12"/>
  <c r="B41124" i="12"/>
  <c r="A41124" i="12"/>
  <c r="G41123" i="12"/>
  <c r="F41123" i="12"/>
  <c r="E41123" i="12"/>
  <c r="D41123" i="12"/>
  <c r="C41123" i="12"/>
  <c r="B41123" i="12"/>
  <c r="A41123" i="12"/>
  <c r="G41122" i="12"/>
  <c r="F41122" i="12"/>
  <c r="E41122" i="12"/>
  <c r="D41122" i="12"/>
  <c r="C41122" i="12"/>
  <c r="B41122" i="12"/>
  <c r="A41122" i="12"/>
  <c r="G41121" i="12"/>
  <c r="F41121" i="12"/>
  <c r="E41121" i="12"/>
  <c r="D41121" i="12"/>
  <c r="C41121" i="12"/>
  <c r="B41121" i="12"/>
  <c r="A41121" i="12"/>
  <c r="G41120" i="12"/>
  <c r="F41120" i="12"/>
  <c r="E41120" i="12"/>
  <c r="D41120" i="12"/>
  <c r="C41120" i="12"/>
  <c r="B41120" i="12"/>
  <c r="A41120" i="12"/>
  <c r="G41119" i="12"/>
  <c r="F41119" i="12"/>
  <c r="E41119" i="12"/>
  <c r="D41119" i="12"/>
  <c r="C41119" i="12"/>
  <c r="B41119" i="12"/>
  <c r="A41119" i="12"/>
  <c r="G41118" i="12"/>
  <c r="F41118" i="12"/>
  <c r="E41118" i="12"/>
  <c r="D41118" i="12"/>
  <c r="C41118" i="12"/>
  <c r="B41118" i="12"/>
  <c r="A41118" i="12"/>
  <c r="F41117" i="12"/>
  <c r="E41117" i="12"/>
  <c r="C41117" i="12"/>
  <c r="B41117" i="12"/>
  <c r="A41117" i="12"/>
  <c r="F41116" i="12"/>
  <c r="E41116" i="12"/>
  <c r="C41116" i="12"/>
  <c r="B41116" i="12"/>
  <c r="A41116" i="12"/>
  <c r="F41115" i="12"/>
  <c r="E41115" i="12"/>
  <c r="C41115" i="12"/>
  <c r="B41115" i="12"/>
  <c r="A41115" i="12"/>
  <c r="F41114" i="12"/>
  <c r="E41114" i="12"/>
  <c r="C41114" i="12"/>
  <c r="B41114" i="12"/>
  <c r="A41114" i="12"/>
  <c r="F41113" i="12"/>
  <c r="E41113" i="12"/>
  <c r="C41113" i="12"/>
  <c r="B41113" i="12"/>
  <c r="A41113" i="12"/>
  <c r="F41112" i="12"/>
  <c r="E41112" i="12"/>
  <c r="C41112" i="12"/>
  <c r="B41112" i="12"/>
  <c r="A41112" i="12"/>
  <c r="F41111" i="12"/>
  <c r="E41111" i="12"/>
  <c r="C41111" i="12"/>
  <c r="B41111" i="12"/>
  <c r="A41111" i="12"/>
  <c r="F41110" i="12"/>
  <c r="E41110" i="12"/>
  <c r="C41110" i="12"/>
  <c r="B41110" i="12"/>
  <c r="A41110" i="12"/>
  <c r="F41109" i="12"/>
  <c r="E41109" i="12"/>
  <c r="C41109" i="12"/>
  <c r="B41109" i="12"/>
  <c r="A41109" i="12"/>
  <c r="F41108" i="12"/>
  <c r="E41108" i="12"/>
  <c r="C41108" i="12"/>
  <c r="B41108" i="12"/>
  <c r="A41108" i="12"/>
  <c r="F41107" i="12"/>
  <c r="E41107" i="12"/>
  <c r="C41107" i="12"/>
  <c r="B41107" i="12"/>
  <c r="A41107" i="12"/>
  <c r="F41106" i="12"/>
  <c r="E41106" i="12"/>
  <c r="C41106" i="12"/>
  <c r="B41106" i="12"/>
  <c r="A41106" i="12"/>
  <c r="F41105" i="12"/>
  <c r="E41105" i="12"/>
  <c r="C41105" i="12"/>
  <c r="B41105" i="12"/>
  <c r="A41105" i="12"/>
  <c r="F41104" i="12"/>
  <c r="E41104" i="12"/>
  <c r="C41104" i="12"/>
  <c r="B41104" i="12"/>
  <c r="A41104" i="12"/>
  <c r="F41103" i="12"/>
  <c r="E41103" i="12"/>
  <c r="C41103" i="12"/>
  <c r="B41103" i="12"/>
  <c r="A41103" i="12"/>
  <c r="F41102" i="12"/>
  <c r="E41102" i="12"/>
  <c r="C41102" i="12"/>
  <c r="B41102" i="12"/>
  <c r="A41102" i="12"/>
  <c r="F41101" i="12"/>
  <c r="E41101" i="12"/>
  <c r="C41101" i="12"/>
  <c r="B41101" i="12"/>
  <c r="A41101" i="12"/>
  <c r="G41100" i="12"/>
  <c r="F41100" i="12"/>
  <c r="E41100" i="12"/>
  <c r="D41100" i="12"/>
  <c r="C41100" i="12"/>
  <c r="B41100" i="12"/>
  <c r="A41100" i="12"/>
  <c r="G41099" i="12"/>
  <c r="F41099" i="12"/>
  <c r="E41099" i="12"/>
  <c r="D41099" i="12"/>
  <c r="C41099" i="12"/>
  <c r="B41099" i="12"/>
  <c r="A41099" i="12"/>
  <c r="G41098" i="12"/>
  <c r="F41098" i="12"/>
  <c r="E41098" i="12"/>
  <c r="D41098" i="12"/>
  <c r="C41098" i="12"/>
  <c r="B41098" i="12"/>
  <c r="A41098" i="12"/>
  <c r="G41097" i="12"/>
  <c r="F41097" i="12"/>
  <c r="E41097" i="12"/>
  <c r="D41097" i="12"/>
  <c r="C41097" i="12"/>
  <c r="B41097" i="12"/>
  <c r="A41097" i="12"/>
  <c r="G41096" i="12"/>
  <c r="F41096" i="12"/>
  <c r="E41096" i="12"/>
  <c r="D41096" i="12"/>
  <c r="C41096" i="12"/>
  <c r="B41096" i="12"/>
  <c r="A41096" i="12"/>
  <c r="G41095" i="12"/>
  <c r="F41095" i="12"/>
  <c r="E41095" i="12"/>
  <c r="D41095" i="12"/>
  <c r="C41095" i="12"/>
  <c r="B41095" i="12"/>
  <c r="A41095" i="12"/>
  <c r="G41094" i="12"/>
  <c r="F41094" i="12"/>
  <c r="E41094" i="12"/>
  <c r="D41094" i="12"/>
  <c r="C41094" i="12"/>
  <c r="B41094" i="12"/>
  <c r="A41094" i="12"/>
  <c r="G41093" i="12"/>
  <c r="F41093" i="12"/>
  <c r="E41093" i="12"/>
  <c r="D41093" i="12"/>
  <c r="C41093" i="12"/>
  <c r="B41093" i="12"/>
  <c r="A41093" i="12"/>
  <c r="G41092" i="12"/>
  <c r="F41092" i="12"/>
  <c r="E41092" i="12"/>
  <c r="D41092" i="12"/>
  <c r="C41092" i="12"/>
  <c r="B41092" i="12"/>
  <c r="A41092" i="12"/>
  <c r="G41091" i="12"/>
  <c r="F41091" i="12"/>
  <c r="E41091" i="12"/>
  <c r="D41091" i="12"/>
  <c r="C41091" i="12"/>
  <c r="B41091" i="12"/>
  <c r="A41091" i="12"/>
  <c r="G41090" i="12"/>
  <c r="F41090" i="12"/>
  <c r="E41090" i="12"/>
  <c r="D41090" i="12"/>
  <c r="C41090" i="12"/>
  <c r="B41090" i="12"/>
  <c r="A41090" i="12"/>
  <c r="G41089" i="12"/>
  <c r="F41089" i="12"/>
  <c r="E41089" i="12"/>
  <c r="D41089" i="12"/>
  <c r="C41089" i="12"/>
  <c r="B41089" i="12"/>
  <c r="A41089" i="12"/>
  <c r="G41088" i="12"/>
  <c r="F41088" i="12"/>
  <c r="E41088" i="12"/>
  <c r="D41088" i="12"/>
  <c r="C41088" i="12"/>
  <c r="B41088" i="12"/>
  <c r="A41088" i="12"/>
  <c r="G41087" i="12"/>
  <c r="F41087" i="12"/>
  <c r="E41087" i="12"/>
  <c r="D41087" i="12"/>
  <c r="C41087" i="12"/>
  <c r="B41087" i="12"/>
  <c r="A41087" i="12"/>
  <c r="G41086" i="12"/>
  <c r="F41086" i="12"/>
  <c r="E41086" i="12"/>
  <c r="D41086" i="12"/>
  <c r="C41086" i="12"/>
  <c r="B41086" i="12"/>
  <c r="A41086" i="12"/>
  <c r="F41085" i="12"/>
  <c r="E41085" i="12"/>
  <c r="C41085" i="12"/>
  <c r="B41085" i="12"/>
  <c r="A41085" i="12"/>
  <c r="F41084" i="12"/>
  <c r="E41084" i="12"/>
  <c r="C41084" i="12"/>
  <c r="B41084" i="12"/>
  <c r="A41084" i="12"/>
  <c r="F41083" i="12"/>
  <c r="E41083" i="12"/>
  <c r="C41083" i="12"/>
  <c r="B41083" i="12"/>
  <c r="A41083" i="12"/>
  <c r="F41082" i="12"/>
  <c r="E41082" i="12"/>
  <c r="C41082" i="12"/>
  <c r="B41082" i="12"/>
  <c r="A41082" i="12"/>
  <c r="F41081" i="12"/>
  <c r="E41081" i="12"/>
  <c r="C41081" i="12"/>
  <c r="B41081" i="12"/>
  <c r="A41081" i="12"/>
  <c r="F41080" i="12"/>
  <c r="E41080" i="12"/>
  <c r="C41080" i="12"/>
  <c r="B41080" i="12"/>
  <c r="A41080" i="12"/>
  <c r="F41079" i="12"/>
  <c r="E41079" i="12"/>
  <c r="C41079" i="12"/>
  <c r="B41079" i="12"/>
  <c r="A41079" i="12"/>
  <c r="F41078" i="12"/>
  <c r="E41078" i="12"/>
  <c r="C41078" i="12"/>
  <c r="B41078" i="12"/>
  <c r="A41078" i="12"/>
  <c r="F41077" i="12"/>
  <c r="E41077" i="12"/>
  <c r="C41077" i="12"/>
  <c r="B41077" i="12"/>
  <c r="A41077" i="12"/>
  <c r="F41076" i="12"/>
  <c r="E41076" i="12"/>
  <c r="C41076" i="12"/>
  <c r="B41076" i="12"/>
  <c r="A41076" i="12"/>
  <c r="F41075" i="12"/>
  <c r="E41075" i="12"/>
  <c r="C41075" i="12"/>
  <c r="B41075" i="12"/>
  <c r="A41075" i="12"/>
  <c r="F41074" i="12"/>
  <c r="E41074" i="12"/>
  <c r="C41074" i="12"/>
  <c r="B41074" i="12"/>
  <c r="A41074" i="12"/>
  <c r="F41073" i="12"/>
  <c r="E41073" i="12"/>
  <c r="C41073" i="12"/>
  <c r="B41073" i="12"/>
  <c r="A41073" i="12"/>
  <c r="F41072" i="12"/>
  <c r="E41072" i="12"/>
  <c r="C41072" i="12"/>
  <c r="B41072" i="12"/>
  <c r="A41072" i="12"/>
  <c r="F41071" i="12"/>
  <c r="E41071" i="12"/>
  <c r="C41071" i="12"/>
  <c r="B41071" i="12"/>
  <c r="A41071" i="12"/>
  <c r="F41070" i="12"/>
  <c r="E41070" i="12"/>
  <c r="C41070" i="12"/>
  <c r="B41070" i="12"/>
  <c r="A41070" i="12"/>
  <c r="F41069" i="12"/>
  <c r="E41069" i="12"/>
  <c r="B41069" i="12"/>
  <c r="A41069" i="12"/>
  <c r="F41068" i="12"/>
  <c r="E41068" i="12"/>
  <c r="B41068" i="12"/>
  <c r="A41068" i="12"/>
  <c r="F41067" i="12"/>
  <c r="E41067" i="12"/>
  <c r="B41067" i="12"/>
  <c r="A41067" i="12"/>
  <c r="F41066" i="12"/>
  <c r="E41066" i="12"/>
  <c r="B41066" i="12"/>
  <c r="A41066" i="12"/>
  <c r="F41065" i="12"/>
  <c r="E41065" i="12"/>
  <c r="B41065" i="12"/>
  <c r="A41065" i="12"/>
  <c r="F41064" i="12"/>
  <c r="E41064" i="12"/>
  <c r="B41064" i="12"/>
  <c r="A41064" i="12"/>
  <c r="F41063" i="12"/>
  <c r="E41063" i="12"/>
  <c r="B41063" i="12"/>
  <c r="A41063" i="12"/>
  <c r="F41062" i="12"/>
  <c r="E41062" i="12"/>
  <c r="B41062" i="12"/>
  <c r="A41062" i="12"/>
  <c r="F41061" i="12"/>
  <c r="E41061" i="12"/>
  <c r="B41061" i="12"/>
  <c r="A41061" i="12"/>
  <c r="F41060" i="12"/>
  <c r="E41060" i="12"/>
  <c r="B41060" i="12"/>
  <c r="A41060" i="12"/>
  <c r="F41059" i="12"/>
  <c r="E41059" i="12"/>
  <c r="B41059" i="12"/>
  <c r="A41059" i="12"/>
  <c r="F41058" i="12"/>
  <c r="E41058" i="12"/>
  <c r="B41058" i="12"/>
  <c r="A41058" i="12"/>
  <c r="F41057" i="12"/>
  <c r="E41057" i="12"/>
  <c r="B41057" i="12"/>
  <c r="A41057" i="12"/>
  <c r="F41056" i="12"/>
  <c r="E41056" i="12"/>
  <c r="B41056" i="12"/>
  <c r="A41056" i="12"/>
  <c r="F41055" i="12"/>
  <c r="E41055" i="12"/>
  <c r="B41055" i="12"/>
  <c r="A41055" i="12"/>
  <c r="F41054" i="12"/>
  <c r="E41054" i="12"/>
  <c r="B41054" i="12"/>
  <c r="A41054" i="12"/>
  <c r="F41053" i="12"/>
  <c r="E41053" i="12"/>
  <c r="B41053" i="12"/>
  <c r="A41053" i="12"/>
  <c r="F41052" i="12"/>
  <c r="E41052" i="12"/>
  <c r="B41052" i="12"/>
  <c r="A41052" i="12"/>
  <c r="F41051" i="12"/>
  <c r="E41051" i="12"/>
  <c r="B41051" i="12"/>
  <c r="A41051" i="12"/>
  <c r="F41050" i="12"/>
  <c r="E41050" i="12"/>
  <c r="B41050" i="12"/>
  <c r="A41050" i="12"/>
  <c r="F41049" i="12"/>
  <c r="E41049" i="12"/>
  <c r="B41049" i="12"/>
  <c r="A41049" i="12"/>
  <c r="F41048" i="12"/>
  <c r="E41048" i="12"/>
  <c r="B41048" i="12"/>
  <c r="A41048" i="12"/>
  <c r="F41047" i="12"/>
  <c r="E41047" i="12"/>
  <c r="B41047" i="12"/>
  <c r="A41047" i="12"/>
  <c r="F41046" i="12"/>
  <c r="E41046" i="12"/>
  <c r="B41046" i="12"/>
  <c r="A41046" i="12"/>
  <c r="F41045" i="12"/>
  <c r="E41045" i="12"/>
  <c r="B41045" i="12"/>
  <c r="A41045" i="12"/>
  <c r="F41044" i="12"/>
  <c r="E41044" i="12"/>
  <c r="B41044" i="12"/>
  <c r="A41044" i="12"/>
  <c r="F41043" i="12"/>
  <c r="E41043" i="12"/>
  <c r="B41043" i="12"/>
  <c r="A41043" i="12"/>
  <c r="F41042" i="12"/>
  <c r="E41042" i="12"/>
  <c r="B41042" i="12"/>
  <c r="A41042" i="12"/>
  <c r="F41041" i="12"/>
  <c r="E41041" i="12"/>
  <c r="B41041" i="12"/>
  <c r="A41041" i="12"/>
  <c r="F41040" i="12"/>
  <c r="E41040" i="12"/>
  <c r="B41040" i="12"/>
  <c r="A41040" i="12"/>
  <c r="F41039" i="12"/>
  <c r="E41039" i="12"/>
  <c r="B41039" i="12"/>
  <c r="A41039" i="12"/>
  <c r="F41038" i="12"/>
  <c r="E41038" i="12"/>
  <c r="B41038" i="12"/>
  <c r="A41038" i="12"/>
  <c r="F41037" i="12"/>
  <c r="E41037" i="12"/>
  <c r="B41037" i="12"/>
  <c r="A41037" i="12"/>
  <c r="F41036" i="12"/>
  <c r="E41036" i="12"/>
  <c r="B41036" i="12"/>
  <c r="A41036" i="12"/>
  <c r="F41035" i="12"/>
  <c r="E41035" i="12"/>
  <c r="B41035" i="12"/>
  <c r="A41035" i="12"/>
  <c r="F41034" i="12"/>
  <c r="E41034" i="12"/>
  <c r="B41034" i="12"/>
  <c r="A41034" i="12"/>
  <c r="F41033" i="12"/>
  <c r="E41033" i="12"/>
  <c r="B41033" i="12"/>
  <c r="A41033" i="12"/>
  <c r="F41032" i="12"/>
  <c r="E41032" i="12"/>
  <c r="B41032" i="12"/>
  <c r="A41032" i="12"/>
  <c r="F41031" i="12"/>
  <c r="E41031" i="12"/>
  <c r="B41031" i="12"/>
  <c r="A41031" i="12"/>
  <c r="F41030" i="12"/>
  <c r="E41030" i="12"/>
  <c r="B41030" i="12"/>
  <c r="A41030" i="12"/>
  <c r="F41029" i="12"/>
  <c r="E41029" i="12"/>
  <c r="B41029" i="12"/>
  <c r="A41029" i="12"/>
  <c r="F41028" i="12"/>
  <c r="E41028" i="12"/>
  <c r="B41028" i="12"/>
  <c r="A41028" i="12"/>
  <c r="F41027" i="12"/>
  <c r="E41027" i="12"/>
  <c r="B41027" i="12"/>
  <c r="A41027" i="12"/>
  <c r="F41026" i="12"/>
  <c r="E41026" i="12"/>
  <c r="B41026" i="12"/>
  <c r="A41026" i="12"/>
  <c r="F41025" i="12"/>
  <c r="E41025" i="12"/>
  <c r="B41025" i="12"/>
  <c r="A41025" i="12"/>
  <c r="F41024" i="12"/>
  <c r="E41024" i="12"/>
  <c r="B41024" i="12"/>
  <c r="A41024" i="12"/>
  <c r="F41023" i="12"/>
  <c r="E41023" i="12"/>
  <c r="B41023" i="12"/>
  <c r="A41023" i="12"/>
  <c r="F41022" i="12"/>
  <c r="E41022" i="12"/>
  <c r="B41022" i="12"/>
  <c r="A41022" i="12"/>
  <c r="F41021" i="12"/>
  <c r="E41021" i="12"/>
  <c r="B41021" i="12"/>
  <c r="A41021" i="12"/>
  <c r="F41020" i="12"/>
  <c r="E41020" i="12"/>
  <c r="B41020" i="12"/>
  <c r="A41020" i="12"/>
  <c r="F41019" i="12"/>
  <c r="E41019" i="12"/>
  <c r="B41019" i="12"/>
  <c r="A41019" i="12"/>
  <c r="F41018" i="12"/>
  <c r="E41018" i="12"/>
  <c r="B41018" i="12"/>
  <c r="A41018" i="12"/>
  <c r="F41017" i="12"/>
  <c r="E41017" i="12"/>
  <c r="B41017" i="12"/>
  <c r="A41017" i="12"/>
  <c r="F41016" i="12"/>
  <c r="E41016" i="12"/>
  <c r="B41016" i="12"/>
  <c r="A41016" i="12"/>
  <c r="F41015" i="12"/>
  <c r="E41015" i="12"/>
  <c r="B41015" i="12"/>
  <c r="A41015" i="12"/>
  <c r="F41014" i="12"/>
  <c r="E41014" i="12"/>
  <c r="B41014" i="12"/>
  <c r="A41014" i="12"/>
  <c r="F41013" i="12"/>
  <c r="E41013" i="12"/>
  <c r="B41013" i="12"/>
  <c r="A41013" i="12"/>
  <c r="F41012" i="12"/>
  <c r="E41012" i="12"/>
  <c r="B41012" i="12"/>
  <c r="A41012" i="12"/>
  <c r="F41011" i="12"/>
  <c r="E41011" i="12"/>
  <c r="B41011" i="12"/>
  <c r="A41011" i="12"/>
  <c r="F41010" i="12"/>
  <c r="E41010" i="12"/>
  <c r="B41010" i="12"/>
  <c r="A41010" i="12"/>
  <c r="F41009" i="12"/>
  <c r="E41009" i="12"/>
  <c r="B41009" i="12"/>
  <c r="A41009" i="12"/>
  <c r="F41008" i="12"/>
  <c r="E41008" i="12"/>
  <c r="B41008" i="12"/>
  <c r="A41008" i="12"/>
  <c r="F41007" i="12"/>
  <c r="E41007" i="12"/>
  <c r="B41007" i="12"/>
  <c r="A41007" i="12"/>
  <c r="F41006" i="12"/>
  <c r="E41006" i="12"/>
  <c r="B41006" i="12"/>
  <c r="A41006" i="12"/>
  <c r="F41005" i="12"/>
  <c r="E41005" i="12"/>
  <c r="B41005" i="12"/>
  <c r="A41005" i="12"/>
  <c r="F41004" i="12"/>
  <c r="E41004" i="12"/>
  <c r="B41004" i="12"/>
  <c r="A41004" i="12"/>
  <c r="F41003" i="12"/>
  <c r="E41003" i="12"/>
  <c r="B41003" i="12"/>
  <c r="A41003" i="12"/>
  <c r="F41002" i="12"/>
  <c r="E41002" i="12"/>
  <c r="B41002" i="12"/>
  <c r="A41002" i="12"/>
  <c r="F41001" i="12"/>
  <c r="E41001" i="12"/>
  <c r="B41001" i="12"/>
  <c r="A41001" i="12"/>
  <c r="F41000" i="12"/>
  <c r="E41000" i="12"/>
  <c r="B41000" i="12"/>
  <c r="A41000" i="12"/>
  <c r="F40999" i="12"/>
  <c r="E40999" i="12"/>
  <c r="B40999" i="12"/>
  <c r="A40999" i="12"/>
  <c r="F40998" i="12"/>
  <c r="E40998" i="12"/>
  <c r="B40998" i="12"/>
  <c r="A40998" i="12"/>
  <c r="F40997" i="12"/>
  <c r="E40997" i="12"/>
  <c r="B40997" i="12"/>
  <c r="A40997" i="12"/>
  <c r="F40996" i="12"/>
  <c r="E40996" i="12"/>
  <c r="B40996" i="12"/>
  <c r="A40996" i="12"/>
  <c r="F40995" i="12"/>
  <c r="E40995" i="12"/>
  <c r="B40995" i="12"/>
  <c r="A40995" i="12"/>
  <c r="F40994" i="12"/>
  <c r="E40994" i="12"/>
  <c r="B40994" i="12"/>
  <c r="A40994" i="12"/>
  <c r="F40993" i="12"/>
  <c r="E40993" i="12"/>
  <c r="B40993" i="12"/>
  <c r="A40993" i="12"/>
  <c r="F40992" i="12"/>
  <c r="E40992" i="12"/>
  <c r="B40992" i="12"/>
  <c r="A40992" i="12"/>
  <c r="F40991" i="12"/>
  <c r="E40991" i="12"/>
  <c r="B40991" i="12"/>
  <c r="A40991" i="12"/>
  <c r="F40990" i="12"/>
  <c r="E40990" i="12"/>
  <c r="B40990" i="12"/>
  <c r="A40990" i="12"/>
  <c r="F40989" i="12"/>
  <c r="E40989" i="12"/>
  <c r="B40989" i="12"/>
  <c r="A40989" i="12"/>
  <c r="F40988" i="12"/>
  <c r="E40988" i="12"/>
  <c r="B40988" i="12"/>
  <c r="A40988" i="12"/>
  <c r="F40987" i="12"/>
  <c r="E40987" i="12"/>
  <c r="B40987" i="12"/>
  <c r="A40987" i="12"/>
  <c r="F40986" i="12"/>
  <c r="E40986" i="12"/>
  <c r="B40986" i="12"/>
  <c r="A40986" i="12"/>
  <c r="F40985" i="12"/>
  <c r="E40985" i="12"/>
  <c r="B40985" i="12"/>
  <c r="A40985" i="12"/>
  <c r="F40984" i="12"/>
  <c r="E40984" i="12"/>
  <c r="B40984" i="12"/>
  <c r="A40984" i="12"/>
  <c r="F40983" i="12"/>
  <c r="E40983" i="12"/>
  <c r="B40983" i="12"/>
  <c r="A40983" i="12"/>
  <c r="F40982" i="12"/>
  <c r="E40982" i="12"/>
  <c r="B40982" i="12"/>
  <c r="A40982" i="12"/>
  <c r="F40981" i="12"/>
  <c r="E40981" i="12"/>
  <c r="B40981" i="12"/>
  <c r="A40981" i="12"/>
  <c r="F40980" i="12"/>
  <c r="E40980" i="12"/>
  <c r="B40980" i="12"/>
  <c r="A40980" i="12"/>
  <c r="F40979" i="12"/>
  <c r="E40979" i="12"/>
  <c r="B40979" i="12"/>
  <c r="A40979" i="12"/>
  <c r="F40978" i="12"/>
  <c r="E40978" i="12"/>
  <c r="B40978" i="12"/>
  <c r="A40978" i="12"/>
  <c r="F40977" i="12"/>
  <c r="E40977" i="12"/>
  <c r="B40977" i="12"/>
  <c r="A40977" i="12"/>
  <c r="F40976" i="12"/>
  <c r="E40976" i="12"/>
  <c r="B40976" i="12"/>
  <c r="A40976" i="12"/>
  <c r="F40975" i="12"/>
  <c r="E40975" i="12"/>
  <c r="B40975" i="12"/>
  <c r="A40975" i="12"/>
  <c r="F40974" i="12"/>
  <c r="E40974" i="12"/>
  <c r="B40974" i="12"/>
  <c r="A40974" i="12"/>
  <c r="F40973" i="12"/>
  <c r="E40973" i="12"/>
  <c r="B40973" i="12"/>
  <c r="A40973" i="12"/>
  <c r="F40972" i="12"/>
  <c r="E40972" i="12"/>
  <c r="B40972" i="12"/>
  <c r="A40972" i="12"/>
  <c r="F40971" i="12"/>
  <c r="E40971" i="12"/>
  <c r="B40971" i="12"/>
  <c r="A40971" i="12"/>
  <c r="F40970" i="12"/>
  <c r="E40970" i="12"/>
  <c r="B40970" i="12"/>
  <c r="A40970" i="12"/>
  <c r="F40969" i="12"/>
  <c r="E40969" i="12"/>
  <c r="B40969" i="12"/>
  <c r="A40969" i="12"/>
  <c r="F40938" i="12"/>
  <c r="D40938" i="12"/>
  <c r="A40938" i="12"/>
  <c r="F40937" i="12"/>
  <c r="D40937" i="12"/>
  <c r="A40937" i="12"/>
  <c r="F40936" i="12"/>
  <c r="E40936" i="12"/>
  <c r="D40936" i="12"/>
  <c r="A40936" i="12"/>
  <c r="F40935" i="12"/>
  <c r="E40935" i="12"/>
  <c r="D40935" i="12"/>
  <c r="F40934" i="12"/>
  <c r="E40934" i="12"/>
  <c r="D40934" i="12"/>
  <c r="A40934" i="12"/>
  <c r="F40933" i="12"/>
  <c r="E40933" i="12"/>
  <c r="D40933" i="12"/>
  <c r="A40933" i="12"/>
  <c r="G40919" i="12"/>
  <c r="F40919" i="12"/>
  <c r="E40919" i="12"/>
  <c r="A40919" i="12"/>
  <c r="G40918" i="12"/>
  <c r="F40918" i="12"/>
  <c r="E40918" i="12"/>
  <c r="A40918" i="12"/>
  <c r="G40917" i="12"/>
  <c r="F40917" i="12"/>
  <c r="E40917" i="12"/>
  <c r="A40917" i="12"/>
  <c r="G40916" i="12"/>
  <c r="F40916" i="12"/>
  <c r="E40916" i="12"/>
  <c r="A40916" i="12"/>
  <c r="G40914" i="12"/>
  <c r="F40914" i="12"/>
  <c r="E40914" i="12"/>
  <c r="A40914" i="12"/>
  <c r="G40913" i="12"/>
  <c r="F40913" i="12"/>
  <c r="E40913" i="12"/>
  <c r="A40913" i="12"/>
  <c r="G40912" i="12"/>
  <c r="F40912" i="12"/>
  <c r="E40912" i="12"/>
  <c r="A40912" i="12"/>
  <c r="G40911" i="12"/>
  <c r="F40911" i="12"/>
  <c r="E40911" i="12"/>
  <c r="A40911" i="12"/>
  <c r="G40910" i="12"/>
  <c r="F40910" i="12"/>
  <c r="E40910" i="12"/>
  <c r="A40910" i="12"/>
  <c r="G40909" i="12"/>
  <c r="F40909" i="12"/>
  <c r="E40909" i="12"/>
  <c r="A40909" i="12"/>
  <c r="G40908" i="12"/>
  <c r="F40908" i="12"/>
  <c r="E40908" i="12"/>
  <c r="A40908" i="12"/>
  <c r="G40907" i="12"/>
  <c r="F40907" i="12"/>
  <c r="E40907" i="12"/>
  <c r="A40907" i="12"/>
  <c r="G40906" i="12"/>
  <c r="F40906" i="12"/>
  <c r="E40906" i="12"/>
  <c r="A40906" i="12"/>
  <c r="G40905" i="12"/>
  <c r="F40905" i="12"/>
  <c r="E40905" i="12"/>
  <c r="A40905" i="12"/>
  <c r="G40904" i="12"/>
  <c r="F40904" i="12"/>
  <c r="E40904" i="12"/>
  <c r="A40904" i="12"/>
  <c r="G40903" i="12"/>
  <c r="F40903" i="12"/>
  <c r="E40903" i="12"/>
  <c r="A40903" i="12"/>
  <c r="G40034" i="12"/>
  <c r="F40034" i="12"/>
  <c r="E40034" i="12"/>
  <c r="D40034" i="12"/>
  <c r="C40034" i="12"/>
  <c r="B40034" i="12"/>
  <c r="A40034" i="12"/>
  <c r="G40033" i="12"/>
  <c r="F40033" i="12"/>
  <c r="E40033" i="12"/>
  <c r="D40033" i="12"/>
  <c r="C40033" i="12"/>
  <c r="B40033" i="12"/>
  <c r="A40033" i="12"/>
  <c r="G40032" i="12"/>
  <c r="F40032" i="12"/>
  <c r="E40032" i="12"/>
  <c r="D40032" i="12"/>
  <c r="C40032" i="12"/>
  <c r="B40032" i="12"/>
  <c r="A40032" i="12"/>
  <c r="G40031" i="12"/>
  <c r="F40031" i="12"/>
  <c r="E40031" i="12"/>
  <c r="D40031" i="12"/>
  <c r="C40031" i="12"/>
  <c r="B40031" i="12"/>
  <c r="A40031" i="12"/>
  <c r="G40030" i="12"/>
  <c r="F40030" i="12"/>
  <c r="E40030" i="12"/>
  <c r="D40030" i="12"/>
  <c r="C40030" i="12"/>
  <c r="B40030" i="12"/>
  <c r="A40030" i="12"/>
  <c r="G40029" i="12"/>
  <c r="F40029" i="12"/>
  <c r="E40029" i="12"/>
  <c r="D40029" i="12"/>
  <c r="C40029" i="12"/>
  <c r="B40029" i="12"/>
  <c r="A40029" i="12"/>
  <c r="G40028" i="12"/>
  <c r="F40028" i="12"/>
  <c r="E40028" i="12"/>
  <c r="D40028" i="12"/>
  <c r="C40028" i="12"/>
  <c r="B40028" i="12"/>
  <c r="A40028" i="12"/>
  <c r="G40027" i="12"/>
  <c r="F40027" i="12"/>
  <c r="E40027" i="12"/>
  <c r="D40027" i="12"/>
  <c r="C40027" i="12"/>
  <c r="B40027" i="12"/>
  <c r="A40027" i="12"/>
  <c r="G40026" i="12"/>
  <c r="F40026" i="12"/>
  <c r="E40026" i="12"/>
  <c r="D40026" i="12"/>
  <c r="C40026" i="12"/>
  <c r="B40026" i="12"/>
  <c r="A40026" i="12"/>
  <c r="G40025" i="12"/>
  <c r="F40025" i="12"/>
  <c r="E40025" i="12"/>
  <c r="D40025" i="12"/>
  <c r="C40025" i="12"/>
  <c r="B40025" i="12"/>
  <c r="A40025" i="12"/>
  <c r="G40024" i="12"/>
  <c r="F40024" i="12"/>
  <c r="E40024" i="12"/>
  <c r="D40024" i="12"/>
  <c r="C40024" i="12"/>
  <c r="B40024" i="12"/>
  <c r="A40024" i="12"/>
  <c r="G40023" i="12"/>
  <c r="F40023" i="12"/>
  <c r="E40023" i="12"/>
  <c r="D40023" i="12"/>
  <c r="C40023" i="12"/>
  <c r="B40023" i="12"/>
  <c r="A40023" i="12"/>
  <c r="G40022" i="12"/>
  <c r="F40022" i="12"/>
  <c r="E40022" i="12"/>
  <c r="D40022" i="12"/>
  <c r="C40022" i="12"/>
  <c r="B40022" i="12"/>
  <c r="A40022" i="12"/>
  <c r="G40021" i="12"/>
  <c r="F40021" i="12"/>
  <c r="E40021" i="12"/>
  <c r="D40021" i="12"/>
  <c r="C40021" i="12"/>
  <c r="B40021" i="12"/>
  <c r="A40021" i="12"/>
  <c r="F40020" i="12"/>
  <c r="E40020" i="12"/>
  <c r="C40020" i="12"/>
  <c r="B40020" i="12"/>
  <c r="A40020" i="12"/>
  <c r="F40019" i="12"/>
  <c r="E40019" i="12"/>
  <c r="C40019" i="12"/>
  <c r="B40019" i="12"/>
  <c r="A40019" i="12"/>
  <c r="F40018" i="12"/>
  <c r="E40018" i="12"/>
  <c r="C40018" i="12"/>
  <c r="B40018" i="12"/>
  <c r="A40018" i="12"/>
  <c r="F40017" i="12"/>
  <c r="E40017" i="12"/>
  <c r="C40017" i="12"/>
  <c r="B40017" i="12"/>
  <c r="A40017" i="12"/>
  <c r="F40016" i="12"/>
  <c r="E40016" i="12"/>
  <c r="C40016" i="12"/>
  <c r="B40016" i="12"/>
  <c r="A40016" i="12"/>
  <c r="F40015" i="12"/>
  <c r="E40015" i="12"/>
  <c r="C40015" i="12"/>
  <c r="B40015" i="12"/>
  <c r="A40015" i="12"/>
  <c r="F40014" i="12"/>
  <c r="E40014" i="12"/>
  <c r="C40014" i="12"/>
  <c r="B40014" i="12"/>
  <c r="A40014" i="12"/>
  <c r="F40013" i="12"/>
  <c r="E40013" i="12"/>
  <c r="C40013" i="12"/>
  <c r="B40013" i="12"/>
  <c r="A40013" i="12"/>
  <c r="F40012" i="12"/>
  <c r="E40012" i="12"/>
  <c r="C40012" i="12"/>
  <c r="B40012" i="12"/>
  <c r="A40012" i="12"/>
  <c r="F40011" i="12"/>
  <c r="E40011" i="12"/>
  <c r="C40011" i="12"/>
  <c r="B40011" i="12"/>
  <c r="A40011" i="12"/>
  <c r="F40010" i="12"/>
  <c r="E40010" i="12"/>
  <c r="C40010" i="12"/>
  <c r="B40010" i="12"/>
  <c r="A40010" i="12"/>
  <c r="F40009" i="12"/>
  <c r="E40009" i="12"/>
  <c r="C40009" i="12"/>
  <c r="B40009" i="12"/>
  <c r="A40009" i="12"/>
  <c r="F40008" i="12"/>
  <c r="E40008" i="12"/>
  <c r="C40008" i="12"/>
  <c r="B40008" i="12"/>
  <c r="A40008" i="12"/>
  <c r="F40007" i="12"/>
  <c r="E40007" i="12"/>
  <c r="C40007" i="12"/>
  <c r="B40007" i="12"/>
  <c r="A40007" i="12"/>
  <c r="F40006" i="12"/>
  <c r="E40006" i="12"/>
  <c r="C40006" i="12"/>
  <c r="B40006" i="12"/>
  <c r="A40006" i="12"/>
  <c r="F40005" i="12"/>
  <c r="E40005" i="12"/>
  <c r="C40005" i="12"/>
  <c r="B40005" i="12"/>
  <c r="A40005" i="12"/>
  <c r="F40004" i="12"/>
  <c r="E40004" i="12"/>
  <c r="C40004" i="12"/>
  <c r="B40004" i="12"/>
  <c r="A40004" i="12"/>
  <c r="G40003" i="12"/>
  <c r="F40003" i="12"/>
  <c r="E40003" i="12"/>
  <c r="D40003" i="12"/>
  <c r="C40003" i="12"/>
  <c r="B40003" i="12"/>
  <c r="A40003" i="12"/>
  <c r="G40002" i="12"/>
  <c r="F40002" i="12"/>
  <c r="E40002" i="12"/>
  <c r="D40002" i="12"/>
  <c r="C40002" i="12"/>
  <c r="B40002" i="12"/>
  <c r="A40002" i="12"/>
  <c r="G40001" i="12"/>
  <c r="F40001" i="12"/>
  <c r="E40001" i="12"/>
  <c r="D40001" i="12"/>
  <c r="C40001" i="12"/>
  <c r="B40001" i="12"/>
  <c r="A40001" i="12"/>
  <c r="G40000" i="12"/>
  <c r="F40000" i="12"/>
  <c r="E40000" i="12"/>
  <c r="D40000" i="12"/>
  <c r="C40000" i="12"/>
  <c r="B40000" i="12"/>
  <c r="A40000" i="12"/>
  <c r="G39999" i="12"/>
  <c r="F39999" i="12"/>
  <c r="E39999" i="12"/>
  <c r="D39999" i="12"/>
  <c r="C39999" i="12"/>
  <c r="B39999" i="12"/>
  <c r="A39999" i="12"/>
  <c r="G39998" i="12"/>
  <c r="F39998" i="12"/>
  <c r="E39998" i="12"/>
  <c r="D39998" i="12"/>
  <c r="C39998" i="12"/>
  <c r="B39998" i="12"/>
  <c r="A39998" i="12"/>
  <c r="G39997" i="12"/>
  <c r="F39997" i="12"/>
  <c r="E39997" i="12"/>
  <c r="D39997" i="12"/>
  <c r="C39997" i="12"/>
  <c r="B39997" i="12"/>
  <c r="A39997" i="12"/>
  <c r="G39996" i="12"/>
  <c r="F39996" i="12"/>
  <c r="E39996" i="12"/>
  <c r="D39996" i="12"/>
  <c r="C39996" i="12"/>
  <c r="B39996" i="12"/>
  <c r="A39996" i="12"/>
  <c r="G39995" i="12"/>
  <c r="F39995" i="12"/>
  <c r="E39995" i="12"/>
  <c r="D39995" i="12"/>
  <c r="C39995" i="12"/>
  <c r="B39995" i="12"/>
  <c r="A39995" i="12"/>
  <c r="G39994" i="12"/>
  <c r="F39994" i="12"/>
  <c r="E39994" i="12"/>
  <c r="D39994" i="12"/>
  <c r="C39994" i="12"/>
  <c r="B39994" i="12"/>
  <c r="A39994" i="12"/>
  <c r="G39993" i="12"/>
  <c r="F39993" i="12"/>
  <c r="E39993" i="12"/>
  <c r="D39993" i="12"/>
  <c r="C39993" i="12"/>
  <c r="B39993" i="12"/>
  <c r="A39993" i="12"/>
  <c r="G39992" i="12"/>
  <c r="F39992" i="12"/>
  <c r="E39992" i="12"/>
  <c r="D39992" i="12"/>
  <c r="C39992" i="12"/>
  <c r="B39992" i="12"/>
  <c r="A39992" i="12"/>
  <c r="G39991" i="12"/>
  <c r="F39991" i="12"/>
  <c r="E39991" i="12"/>
  <c r="D39991" i="12"/>
  <c r="C39991" i="12"/>
  <c r="B39991" i="12"/>
  <c r="A39991" i="12"/>
  <c r="G39990" i="12"/>
  <c r="F39990" i="12"/>
  <c r="E39990" i="12"/>
  <c r="D39990" i="12"/>
  <c r="C39990" i="12"/>
  <c r="B39990" i="12"/>
  <c r="A39990" i="12"/>
  <c r="G39989" i="12"/>
  <c r="F39989" i="12"/>
  <c r="E39989" i="12"/>
  <c r="D39989" i="12"/>
  <c r="C39989" i="12"/>
  <c r="B39989" i="12"/>
  <c r="A39989" i="12"/>
  <c r="F39988" i="12"/>
  <c r="E39988" i="12"/>
  <c r="C39988" i="12"/>
  <c r="B39988" i="12"/>
  <c r="A39988" i="12"/>
  <c r="F39987" i="12"/>
  <c r="E39987" i="12"/>
  <c r="C39987" i="12"/>
  <c r="B39987" i="12"/>
  <c r="A39987" i="12"/>
  <c r="F39986" i="12"/>
  <c r="E39986" i="12"/>
  <c r="C39986" i="12"/>
  <c r="B39986" i="12"/>
  <c r="A39986" i="12"/>
  <c r="F39985" i="12"/>
  <c r="E39985" i="12"/>
  <c r="C39985" i="12"/>
  <c r="B39985" i="12"/>
  <c r="A39985" i="12"/>
  <c r="F39984" i="12"/>
  <c r="E39984" i="12"/>
  <c r="C39984" i="12"/>
  <c r="B39984" i="12"/>
  <c r="A39984" i="12"/>
  <c r="F39983" i="12"/>
  <c r="E39983" i="12"/>
  <c r="C39983" i="12"/>
  <c r="B39983" i="12"/>
  <c r="A39983" i="12"/>
  <c r="F39982" i="12"/>
  <c r="E39982" i="12"/>
  <c r="C39982" i="12"/>
  <c r="B39982" i="12"/>
  <c r="A39982" i="12"/>
  <c r="F39981" i="12"/>
  <c r="E39981" i="12"/>
  <c r="C39981" i="12"/>
  <c r="B39981" i="12"/>
  <c r="A39981" i="12"/>
  <c r="F39980" i="12"/>
  <c r="E39980" i="12"/>
  <c r="C39980" i="12"/>
  <c r="B39980" i="12"/>
  <c r="A39980" i="12"/>
  <c r="F39979" i="12"/>
  <c r="E39979" i="12"/>
  <c r="C39979" i="12"/>
  <c r="B39979" i="12"/>
  <c r="A39979" i="12"/>
  <c r="F39978" i="12"/>
  <c r="E39978" i="12"/>
  <c r="C39978" i="12"/>
  <c r="B39978" i="12"/>
  <c r="A39978" i="12"/>
  <c r="F39977" i="12"/>
  <c r="E39977" i="12"/>
  <c r="C39977" i="12"/>
  <c r="B39977" i="12"/>
  <c r="A39977" i="12"/>
  <c r="F39976" i="12"/>
  <c r="E39976" i="12"/>
  <c r="C39976" i="12"/>
  <c r="B39976" i="12"/>
  <c r="A39976" i="12"/>
  <c r="F39975" i="12"/>
  <c r="E39975" i="12"/>
  <c r="C39975" i="12"/>
  <c r="B39975" i="12"/>
  <c r="A39975" i="12"/>
  <c r="F39974" i="12"/>
  <c r="E39974" i="12"/>
  <c r="C39974" i="12"/>
  <c r="B39974" i="12"/>
  <c r="A39974" i="12"/>
  <c r="F39973" i="12"/>
  <c r="E39973" i="12"/>
  <c r="C39973" i="12"/>
  <c r="B39973" i="12"/>
  <c r="A39973" i="12"/>
  <c r="F39972" i="12"/>
  <c r="E39972" i="12"/>
  <c r="B39972" i="12"/>
  <c r="A39972" i="12"/>
  <c r="F39971" i="12"/>
  <c r="E39971" i="12"/>
  <c r="B39971" i="12"/>
  <c r="A39971" i="12"/>
  <c r="F39970" i="12"/>
  <c r="E39970" i="12"/>
  <c r="B39970" i="12"/>
  <c r="A39970" i="12"/>
  <c r="F39969" i="12"/>
  <c r="E39969" i="12"/>
  <c r="B39969" i="12"/>
  <c r="A39969" i="12"/>
  <c r="F39968" i="12"/>
  <c r="E39968" i="12"/>
  <c r="B39968" i="12"/>
  <c r="A39968" i="12"/>
  <c r="F39967" i="12"/>
  <c r="E39967" i="12"/>
  <c r="B39967" i="12"/>
  <c r="A39967" i="12"/>
  <c r="F39966" i="12"/>
  <c r="E39966" i="12"/>
  <c r="B39966" i="12"/>
  <c r="A39966" i="12"/>
  <c r="F39965" i="12"/>
  <c r="E39965" i="12"/>
  <c r="B39965" i="12"/>
  <c r="A39965" i="12"/>
  <c r="F39964" i="12"/>
  <c r="E39964" i="12"/>
  <c r="B39964" i="12"/>
  <c r="A39964" i="12"/>
  <c r="F39963" i="12"/>
  <c r="E39963" i="12"/>
  <c r="B39963" i="12"/>
  <c r="A39963" i="12"/>
  <c r="F39962" i="12"/>
  <c r="E39962" i="12"/>
  <c r="B39962" i="12"/>
  <c r="A39962" i="12"/>
  <c r="F39961" i="12"/>
  <c r="E39961" i="12"/>
  <c r="B39961" i="12"/>
  <c r="A39961" i="12"/>
  <c r="F39960" i="12"/>
  <c r="E39960" i="12"/>
  <c r="B39960" i="12"/>
  <c r="A39960" i="12"/>
  <c r="F39959" i="12"/>
  <c r="E39959" i="12"/>
  <c r="B39959" i="12"/>
  <c r="A39959" i="12"/>
  <c r="F39958" i="12"/>
  <c r="E39958" i="12"/>
  <c r="B39958" i="12"/>
  <c r="A39958" i="12"/>
  <c r="F39957" i="12"/>
  <c r="E39957" i="12"/>
  <c r="B39957" i="12"/>
  <c r="A39957" i="12"/>
  <c r="F39956" i="12"/>
  <c r="E39956" i="12"/>
  <c r="B39956" i="12"/>
  <c r="A39956" i="12"/>
  <c r="F39955" i="12"/>
  <c r="E39955" i="12"/>
  <c r="B39955" i="12"/>
  <c r="A39955" i="12"/>
  <c r="F39954" i="12"/>
  <c r="E39954" i="12"/>
  <c r="B39954" i="12"/>
  <c r="A39954" i="12"/>
  <c r="F39953" i="12"/>
  <c r="E39953" i="12"/>
  <c r="B39953" i="12"/>
  <c r="A39953" i="12"/>
  <c r="F39952" i="12"/>
  <c r="E39952" i="12"/>
  <c r="B39952" i="12"/>
  <c r="A39952" i="12"/>
  <c r="F39951" i="12"/>
  <c r="E39951" i="12"/>
  <c r="B39951" i="12"/>
  <c r="A39951" i="12"/>
  <c r="F39950" i="12"/>
  <c r="E39950" i="12"/>
  <c r="B39950" i="12"/>
  <c r="A39950" i="12"/>
  <c r="F39949" i="12"/>
  <c r="E39949" i="12"/>
  <c r="B39949" i="12"/>
  <c r="A39949" i="12"/>
  <c r="F39948" i="12"/>
  <c r="E39948" i="12"/>
  <c r="B39948" i="12"/>
  <c r="A39948" i="12"/>
  <c r="F39947" i="12"/>
  <c r="E39947" i="12"/>
  <c r="B39947" i="12"/>
  <c r="A39947" i="12"/>
  <c r="F39946" i="12"/>
  <c r="E39946" i="12"/>
  <c r="B39946" i="12"/>
  <c r="A39946" i="12"/>
  <c r="F39945" i="12"/>
  <c r="E39945" i="12"/>
  <c r="B39945" i="12"/>
  <c r="A39945" i="12"/>
  <c r="F39944" i="12"/>
  <c r="E39944" i="12"/>
  <c r="B39944" i="12"/>
  <c r="A39944" i="12"/>
  <c r="F39943" i="12"/>
  <c r="E39943" i="12"/>
  <c r="B39943" i="12"/>
  <c r="A39943" i="12"/>
  <c r="F39942" i="12"/>
  <c r="E39942" i="12"/>
  <c r="B39942" i="12"/>
  <c r="A39942" i="12"/>
  <c r="F39941" i="12"/>
  <c r="E39941" i="12"/>
  <c r="B39941" i="12"/>
  <c r="A39941" i="12"/>
  <c r="F39940" i="12"/>
  <c r="E39940" i="12"/>
  <c r="B39940" i="12"/>
  <c r="A39940" i="12"/>
  <c r="F39939" i="12"/>
  <c r="E39939" i="12"/>
  <c r="B39939" i="12"/>
  <c r="A39939" i="12"/>
  <c r="F39938" i="12"/>
  <c r="E39938" i="12"/>
  <c r="B39938" i="12"/>
  <c r="A39938" i="12"/>
  <c r="F39937" i="12"/>
  <c r="E39937" i="12"/>
  <c r="B39937" i="12"/>
  <c r="A39937" i="12"/>
  <c r="F39936" i="12"/>
  <c r="E39936" i="12"/>
  <c r="B39936" i="12"/>
  <c r="A39936" i="12"/>
  <c r="F39935" i="12"/>
  <c r="E39935" i="12"/>
  <c r="B39935" i="12"/>
  <c r="A39935" i="12"/>
  <c r="F39934" i="12"/>
  <c r="E39934" i="12"/>
  <c r="B39934" i="12"/>
  <c r="A39934" i="12"/>
  <c r="F39933" i="12"/>
  <c r="E39933" i="12"/>
  <c r="B39933" i="12"/>
  <c r="A39933" i="12"/>
  <c r="F39932" i="12"/>
  <c r="E39932" i="12"/>
  <c r="B39932" i="12"/>
  <c r="A39932" i="12"/>
  <c r="F39931" i="12"/>
  <c r="E39931" i="12"/>
  <c r="B39931" i="12"/>
  <c r="A39931" i="12"/>
  <c r="F39930" i="12"/>
  <c r="E39930" i="12"/>
  <c r="B39930" i="12"/>
  <c r="A39930" i="12"/>
  <c r="F39929" i="12"/>
  <c r="E39929" i="12"/>
  <c r="B39929" i="12"/>
  <c r="A39929" i="12"/>
  <c r="F39928" i="12"/>
  <c r="E39928" i="12"/>
  <c r="B39928" i="12"/>
  <c r="A39928" i="12"/>
  <c r="F39927" i="12"/>
  <c r="E39927" i="12"/>
  <c r="B39927" i="12"/>
  <c r="A39927" i="12"/>
  <c r="F39926" i="12"/>
  <c r="E39926" i="12"/>
  <c r="B39926" i="12"/>
  <c r="A39926" i="12"/>
  <c r="F39925" i="12"/>
  <c r="E39925" i="12"/>
  <c r="B39925" i="12"/>
  <c r="A39925" i="12"/>
  <c r="F39924" i="12"/>
  <c r="E39924" i="12"/>
  <c r="B39924" i="12"/>
  <c r="A39924" i="12"/>
  <c r="F39923" i="12"/>
  <c r="E39923" i="12"/>
  <c r="B39923" i="12"/>
  <c r="A39923" i="12"/>
  <c r="F39922" i="12"/>
  <c r="E39922" i="12"/>
  <c r="B39922" i="12"/>
  <c r="A39922" i="12"/>
  <c r="F39921" i="12"/>
  <c r="E39921" i="12"/>
  <c r="B39921" i="12"/>
  <c r="A39921" i="12"/>
  <c r="F39920" i="12"/>
  <c r="E39920" i="12"/>
  <c r="B39920" i="12"/>
  <c r="A39920" i="12"/>
  <c r="F39919" i="12"/>
  <c r="E39919" i="12"/>
  <c r="B39919" i="12"/>
  <c r="A39919" i="12"/>
  <c r="F39918" i="12"/>
  <c r="E39918" i="12"/>
  <c r="B39918" i="12"/>
  <c r="A39918" i="12"/>
  <c r="F39917" i="12"/>
  <c r="E39917" i="12"/>
  <c r="B39917" i="12"/>
  <c r="A39917" i="12"/>
  <c r="F39916" i="12"/>
  <c r="E39916" i="12"/>
  <c r="B39916" i="12"/>
  <c r="A39916" i="12"/>
  <c r="F39915" i="12"/>
  <c r="E39915" i="12"/>
  <c r="B39915" i="12"/>
  <c r="A39915" i="12"/>
  <c r="F39914" i="12"/>
  <c r="E39914" i="12"/>
  <c r="B39914" i="12"/>
  <c r="A39914" i="12"/>
  <c r="F39913" i="12"/>
  <c r="E39913" i="12"/>
  <c r="B39913" i="12"/>
  <c r="A39913" i="12"/>
  <c r="F39912" i="12"/>
  <c r="E39912" i="12"/>
  <c r="B39912" i="12"/>
  <c r="A39912" i="12"/>
  <c r="F39911" i="12"/>
  <c r="E39911" i="12"/>
  <c r="B39911" i="12"/>
  <c r="A39911" i="12"/>
  <c r="F39910" i="12"/>
  <c r="E39910" i="12"/>
  <c r="B39910" i="12"/>
  <c r="A39910" i="12"/>
  <c r="F39909" i="12"/>
  <c r="E39909" i="12"/>
  <c r="B39909" i="12"/>
  <c r="A39909" i="12"/>
  <c r="F39908" i="12"/>
  <c r="E39908" i="12"/>
  <c r="B39908" i="12"/>
  <c r="A39908" i="12"/>
  <c r="F39907" i="12"/>
  <c r="E39907" i="12"/>
  <c r="B39907" i="12"/>
  <c r="A39907" i="12"/>
  <c r="F39906" i="12"/>
  <c r="E39906" i="12"/>
  <c r="B39906" i="12"/>
  <c r="A39906" i="12"/>
  <c r="F39905" i="12"/>
  <c r="E39905" i="12"/>
  <c r="B39905" i="12"/>
  <c r="A39905" i="12"/>
  <c r="F39904" i="12"/>
  <c r="E39904" i="12"/>
  <c r="B39904" i="12"/>
  <c r="A39904" i="12"/>
  <c r="F39903" i="12"/>
  <c r="E39903" i="12"/>
  <c r="B39903" i="12"/>
  <c r="A39903" i="12"/>
  <c r="F39902" i="12"/>
  <c r="E39902" i="12"/>
  <c r="B39902" i="12"/>
  <c r="A39902" i="12"/>
  <c r="F39901" i="12"/>
  <c r="E39901" i="12"/>
  <c r="B39901" i="12"/>
  <c r="A39901" i="12"/>
  <c r="F39900" i="12"/>
  <c r="E39900" i="12"/>
  <c r="B39900" i="12"/>
  <c r="A39900" i="12"/>
  <c r="F39899" i="12"/>
  <c r="E39899" i="12"/>
  <c r="B39899" i="12"/>
  <c r="A39899" i="12"/>
  <c r="F39898" i="12"/>
  <c r="E39898" i="12"/>
  <c r="B39898" i="12"/>
  <c r="A39898" i="12"/>
  <c r="F39897" i="12"/>
  <c r="E39897" i="12"/>
  <c r="B39897" i="12"/>
  <c r="A39897" i="12"/>
  <c r="F39896" i="12"/>
  <c r="E39896" i="12"/>
  <c r="B39896" i="12"/>
  <c r="A39896" i="12"/>
  <c r="F39895" i="12"/>
  <c r="E39895" i="12"/>
  <c r="B39895" i="12"/>
  <c r="A39895" i="12"/>
  <c r="F39894" i="12"/>
  <c r="E39894" i="12"/>
  <c r="B39894" i="12"/>
  <c r="A39894" i="12"/>
  <c r="F39893" i="12"/>
  <c r="E39893" i="12"/>
  <c r="B39893" i="12"/>
  <c r="A39893" i="12"/>
  <c r="F39892" i="12"/>
  <c r="E39892" i="12"/>
  <c r="B39892" i="12"/>
  <c r="A39892" i="12"/>
  <c r="F39891" i="12"/>
  <c r="E39891" i="12"/>
  <c r="B39891" i="12"/>
  <c r="A39891" i="12"/>
  <c r="F39890" i="12"/>
  <c r="E39890" i="12"/>
  <c r="B39890" i="12"/>
  <c r="A39890" i="12"/>
  <c r="F39889" i="12"/>
  <c r="E39889" i="12"/>
  <c r="B39889" i="12"/>
  <c r="A39889" i="12"/>
  <c r="F39888" i="12"/>
  <c r="E39888" i="12"/>
  <c r="B39888" i="12"/>
  <c r="A39888" i="12"/>
  <c r="F39887" i="12"/>
  <c r="E39887" i="12"/>
  <c r="B39887" i="12"/>
  <c r="A39887" i="12"/>
  <c r="F39886" i="12"/>
  <c r="E39886" i="12"/>
  <c r="B39886" i="12"/>
  <c r="A39886" i="12"/>
  <c r="F39885" i="12"/>
  <c r="E39885" i="12"/>
  <c r="B39885" i="12"/>
  <c r="A39885" i="12"/>
  <c r="F39884" i="12"/>
  <c r="E39884" i="12"/>
  <c r="B39884" i="12"/>
  <c r="A39884" i="12"/>
  <c r="F39883" i="12"/>
  <c r="E39883" i="12"/>
  <c r="B39883" i="12"/>
  <c r="A39883" i="12"/>
  <c r="F39882" i="12"/>
  <c r="E39882" i="12"/>
  <c r="B39882" i="12"/>
  <c r="A39882" i="12"/>
  <c r="F39881" i="12"/>
  <c r="E39881" i="12"/>
  <c r="B39881" i="12"/>
  <c r="A39881" i="12"/>
  <c r="F39880" i="12"/>
  <c r="E39880" i="12"/>
  <c r="B39880" i="12"/>
  <c r="A39880" i="12"/>
  <c r="F39879" i="12"/>
  <c r="E39879" i="12"/>
  <c r="B39879" i="12"/>
  <c r="A39879" i="12"/>
  <c r="F39878" i="12"/>
  <c r="E39878" i="12"/>
  <c r="B39878" i="12"/>
  <c r="A39878" i="12"/>
  <c r="F39877" i="12"/>
  <c r="E39877" i="12"/>
  <c r="B39877" i="12"/>
  <c r="A39877" i="12"/>
  <c r="F39876" i="12"/>
  <c r="E39876" i="12"/>
  <c r="B39876" i="12"/>
  <c r="A39876" i="12"/>
  <c r="F39875" i="12"/>
  <c r="E39875" i="12"/>
  <c r="B39875" i="12"/>
  <c r="A39875" i="12"/>
  <c r="F39874" i="12"/>
  <c r="E39874" i="12"/>
  <c r="B39874" i="12"/>
  <c r="A39874" i="12"/>
  <c r="F39873" i="12"/>
  <c r="E39873" i="12"/>
  <c r="B39873" i="12"/>
  <c r="A39873" i="12"/>
  <c r="F39872" i="12"/>
  <c r="E39872" i="12"/>
  <c r="B39872" i="12"/>
  <c r="A39872" i="12"/>
  <c r="F39841" i="12"/>
  <c r="D39841" i="12"/>
  <c r="A39841" i="12"/>
  <c r="F39840" i="12"/>
  <c r="D39840" i="12"/>
  <c r="A39840" i="12"/>
  <c r="F39839" i="12"/>
  <c r="E39839" i="12"/>
  <c r="D39839" i="12"/>
  <c r="A39839" i="12"/>
  <c r="F39838" i="12"/>
  <c r="E39838" i="12"/>
  <c r="D39838" i="12"/>
  <c r="A39838" i="12"/>
  <c r="F39837" i="12"/>
  <c r="E39837" i="12"/>
  <c r="D39837" i="12"/>
  <c r="F39836" i="12"/>
  <c r="E39836" i="12"/>
  <c r="D39836" i="12"/>
  <c r="A39836" i="12"/>
  <c r="G39822" i="12"/>
  <c r="F39822" i="12"/>
  <c r="E39822" i="12"/>
  <c r="A39822" i="12"/>
  <c r="G39821" i="12"/>
  <c r="F39821" i="12"/>
  <c r="E39821" i="12"/>
  <c r="A39821" i="12"/>
  <c r="G39820" i="12"/>
  <c r="F39820" i="12"/>
  <c r="E39820" i="12"/>
  <c r="A39820" i="12"/>
  <c r="G39819" i="12"/>
  <c r="F39819" i="12"/>
  <c r="E39819" i="12"/>
  <c r="A39819" i="12"/>
  <c r="G39817" i="12"/>
  <c r="F39817" i="12"/>
  <c r="E39817" i="12"/>
  <c r="A39817" i="12"/>
  <c r="G39816" i="12"/>
  <c r="F39816" i="12"/>
  <c r="E39816" i="12"/>
  <c r="A39816" i="12"/>
  <c r="G39815" i="12"/>
  <c r="F39815" i="12"/>
  <c r="E39815" i="12"/>
  <c r="A39815" i="12"/>
  <c r="G39814" i="12"/>
  <c r="F39814" i="12"/>
  <c r="E39814" i="12"/>
  <c r="A39814" i="12"/>
  <c r="G39813" i="12"/>
  <c r="F39813" i="12"/>
  <c r="E39813" i="12"/>
  <c r="A39813" i="12"/>
  <c r="G39812" i="12"/>
  <c r="F39812" i="12"/>
  <c r="E39812" i="12"/>
  <c r="A39812" i="12"/>
  <c r="G39811" i="12"/>
  <c r="F39811" i="12"/>
  <c r="E39811" i="12"/>
  <c r="A39811" i="12"/>
  <c r="G39810" i="12"/>
  <c r="F39810" i="12"/>
  <c r="E39810" i="12"/>
  <c r="A39810" i="12"/>
  <c r="G39809" i="12"/>
  <c r="F39809" i="12"/>
  <c r="E39809" i="12"/>
  <c r="A39809" i="12"/>
  <c r="G39808" i="12"/>
  <c r="F39808" i="12"/>
  <c r="E39808" i="12"/>
  <c r="A39808" i="12"/>
  <c r="G39807" i="12"/>
  <c r="F39807" i="12"/>
  <c r="E39807" i="12"/>
  <c r="A39807" i="12"/>
  <c r="G39806" i="12"/>
  <c r="F39806" i="12"/>
  <c r="E39806" i="12"/>
  <c r="A39806" i="12"/>
  <c r="G38937" i="12"/>
  <c r="F38937" i="12"/>
  <c r="E38937" i="12"/>
  <c r="D38937" i="12"/>
  <c r="C38937" i="12"/>
  <c r="B38937" i="12"/>
  <c r="A38937" i="12"/>
  <c r="G38936" i="12"/>
  <c r="F38936" i="12"/>
  <c r="E38936" i="12"/>
  <c r="D38936" i="12"/>
  <c r="C38936" i="12"/>
  <c r="B38936" i="12"/>
  <c r="A38936" i="12"/>
  <c r="G38935" i="12"/>
  <c r="F38935" i="12"/>
  <c r="E38935" i="12"/>
  <c r="D38935" i="12"/>
  <c r="C38935" i="12"/>
  <c r="B38935" i="12"/>
  <c r="A38935" i="12"/>
  <c r="G38934" i="12"/>
  <c r="F38934" i="12"/>
  <c r="E38934" i="12"/>
  <c r="D38934" i="12"/>
  <c r="C38934" i="12"/>
  <c r="B38934" i="12"/>
  <c r="A38934" i="12"/>
  <c r="G38933" i="12"/>
  <c r="F38933" i="12"/>
  <c r="E38933" i="12"/>
  <c r="D38933" i="12"/>
  <c r="C38933" i="12"/>
  <c r="B38933" i="12"/>
  <c r="A38933" i="12"/>
  <c r="G38932" i="12"/>
  <c r="F38932" i="12"/>
  <c r="E38932" i="12"/>
  <c r="D38932" i="12"/>
  <c r="C38932" i="12"/>
  <c r="B38932" i="12"/>
  <c r="A38932" i="12"/>
  <c r="G38931" i="12"/>
  <c r="F38931" i="12"/>
  <c r="E38931" i="12"/>
  <c r="D38931" i="12"/>
  <c r="C38931" i="12"/>
  <c r="B38931" i="12"/>
  <c r="A38931" i="12"/>
  <c r="G38930" i="12"/>
  <c r="F38930" i="12"/>
  <c r="E38930" i="12"/>
  <c r="D38930" i="12"/>
  <c r="C38930" i="12"/>
  <c r="B38930" i="12"/>
  <c r="A38930" i="12"/>
  <c r="G38929" i="12"/>
  <c r="F38929" i="12"/>
  <c r="E38929" i="12"/>
  <c r="D38929" i="12"/>
  <c r="C38929" i="12"/>
  <c r="B38929" i="12"/>
  <c r="A38929" i="12"/>
  <c r="G38928" i="12"/>
  <c r="F38928" i="12"/>
  <c r="E38928" i="12"/>
  <c r="D38928" i="12"/>
  <c r="C38928" i="12"/>
  <c r="B38928" i="12"/>
  <c r="A38928" i="12"/>
  <c r="G38927" i="12"/>
  <c r="F38927" i="12"/>
  <c r="E38927" i="12"/>
  <c r="D38927" i="12"/>
  <c r="C38927" i="12"/>
  <c r="B38927" i="12"/>
  <c r="A38927" i="12"/>
  <c r="G38926" i="12"/>
  <c r="F38926" i="12"/>
  <c r="E38926" i="12"/>
  <c r="D38926" i="12"/>
  <c r="C38926" i="12"/>
  <c r="B38926" i="12"/>
  <c r="A38926" i="12"/>
  <c r="G38925" i="12"/>
  <c r="F38925" i="12"/>
  <c r="E38925" i="12"/>
  <c r="D38925" i="12"/>
  <c r="C38925" i="12"/>
  <c r="B38925" i="12"/>
  <c r="A38925" i="12"/>
  <c r="G38924" i="12"/>
  <c r="F38924" i="12"/>
  <c r="E38924" i="12"/>
  <c r="D38924" i="12"/>
  <c r="C38924" i="12"/>
  <c r="B38924" i="12"/>
  <c r="A38924" i="12"/>
  <c r="F38923" i="12"/>
  <c r="E38923" i="12"/>
  <c r="C38923" i="12"/>
  <c r="B38923" i="12"/>
  <c r="A38923" i="12"/>
  <c r="F38922" i="12"/>
  <c r="E38922" i="12"/>
  <c r="C38922" i="12"/>
  <c r="B38922" i="12"/>
  <c r="A38922" i="12"/>
  <c r="F38921" i="12"/>
  <c r="E38921" i="12"/>
  <c r="C38921" i="12"/>
  <c r="B38921" i="12"/>
  <c r="A38921" i="12"/>
  <c r="F38920" i="12"/>
  <c r="E38920" i="12"/>
  <c r="C38920" i="12"/>
  <c r="B38920" i="12"/>
  <c r="A38920" i="12"/>
  <c r="F38919" i="12"/>
  <c r="E38919" i="12"/>
  <c r="C38919" i="12"/>
  <c r="B38919" i="12"/>
  <c r="A38919" i="12"/>
  <c r="F38918" i="12"/>
  <c r="E38918" i="12"/>
  <c r="C38918" i="12"/>
  <c r="B38918" i="12"/>
  <c r="A38918" i="12"/>
  <c r="F38917" i="12"/>
  <c r="E38917" i="12"/>
  <c r="C38917" i="12"/>
  <c r="B38917" i="12"/>
  <c r="A38917" i="12"/>
  <c r="F38916" i="12"/>
  <c r="E38916" i="12"/>
  <c r="C38916" i="12"/>
  <c r="B38916" i="12"/>
  <c r="A38916" i="12"/>
  <c r="F38915" i="12"/>
  <c r="E38915" i="12"/>
  <c r="C38915" i="12"/>
  <c r="B38915" i="12"/>
  <c r="A38915" i="12"/>
  <c r="F38914" i="12"/>
  <c r="E38914" i="12"/>
  <c r="C38914" i="12"/>
  <c r="B38914" i="12"/>
  <c r="A38914" i="12"/>
  <c r="F38913" i="12"/>
  <c r="E38913" i="12"/>
  <c r="C38913" i="12"/>
  <c r="B38913" i="12"/>
  <c r="A38913" i="12"/>
  <c r="F38912" i="12"/>
  <c r="E38912" i="12"/>
  <c r="C38912" i="12"/>
  <c r="B38912" i="12"/>
  <c r="A38912" i="12"/>
  <c r="F38911" i="12"/>
  <c r="E38911" i="12"/>
  <c r="C38911" i="12"/>
  <c r="B38911" i="12"/>
  <c r="A38911" i="12"/>
  <c r="F38910" i="12"/>
  <c r="E38910" i="12"/>
  <c r="C38910" i="12"/>
  <c r="B38910" i="12"/>
  <c r="A38910" i="12"/>
  <c r="F38909" i="12"/>
  <c r="E38909" i="12"/>
  <c r="C38909" i="12"/>
  <c r="B38909" i="12"/>
  <c r="A38909" i="12"/>
  <c r="F38908" i="12"/>
  <c r="E38908" i="12"/>
  <c r="C38908" i="12"/>
  <c r="B38908" i="12"/>
  <c r="A38908" i="12"/>
  <c r="F38907" i="12"/>
  <c r="E38907" i="12"/>
  <c r="C38907" i="12"/>
  <c r="B38907" i="12"/>
  <c r="A38907" i="12"/>
  <c r="G38906" i="12"/>
  <c r="F38906" i="12"/>
  <c r="E38906" i="12"/>
  <c r="D38906" i="12"/>
  <c r="C38906" i="12"/>
  <c r="B38906" i="12"/>
  <c r="A38906" i="12"/>
  <c r="G38905" i="12"/>
  <c r="F38905" i="12"/>
  <c r="E38905" i="12"/>
  <c r="D38905" i="12"/>
  <c r="C38905" i="12"/>
  <c r="B38905" i="12"/>
  <c r="A38905" i="12"/>
  <c r="G38904" i="12"/>
  <c r="F38904" i="12"/>
  <c r="E38904" i="12"/>
  <c r="D38904" i="12"/>
  <c r="C38904" i="12"/>
  <c r="B38904" i="12"/>
  <c r="A38904" i="12"/>
  <c r="G38903" i="12"/>
  <c r="F38903" i="12"/>
  <c r="E38903" i="12"/>
  <c r="D38903" i="12"/>
  <c r="C38903" i="12"/>
  <c r="B38903" i="12"/>
  <c r="A38903" i="12"/>
  <c r="G38902" i="12"/>
  <c r="F38902" i="12"/>
  <c r="E38902" i="12"/>
  <c r="D38902" i="12"/>
  <c r="C38902" i="12"/>
  <c r="B38902" i="12"/>
  <c r="A38902" i="12"/>
  <c r="G38901" i="12"/>
  <c r="F38901" i="12"/>
  <c r="E38901" i="12"/>
  <c r="D38901" i="12"/>
  <c r="C38901" i="12"/>
  <c r="B38901" i="12"/>
  <c r="A38901" i="12"/>
  <c r="G38900" i="12"/>
  <c r="F38900" i="12"/>
  <c r="E38900" i="12"/>
  <c r="D38900" i="12"/>
  <c r="C38900" i="12"/>
  <c r="B38900" i="12"/>
  <c r="A38900" i="12"/>
  <c r="G38899" i="12"/>
  <c r="F38899" i="12"/>
  <c r="E38899" i="12"/>
  <c r="D38899" i="12"/>
  <c r="C38899" i="12"/>
  <c r="B38899" i="12"/>
  <c r="A38899" i="12"/>
  <c r="G38898" i="12"/>
  <c r="F38898" i="12"/>
  <c r="E38898" i="12"/>
  <c r="D38898" i="12"/>
  <c r="C38898" i="12"/>
  <c r="B38898" i="12"/>
  <c r="A38898" i="12"/>
  <c r="G38897" i="12"/>
  <c r="F38897" i="12"/>
  <c r="E38897" i="12"/>
  <c r="D38897" i="12"/>
  <c r="C38897" i="12"/>
  <c r="B38897" i="12"/>
  <c r="A38897" i="12"/>
  <c r="G38896" i="12"/>
  <c r="F38896" i="12"/>
  <c r="E38896" i="12"/>
  <c r="D38896" i="12"/>
  <c r="C38896" i="12"/>
  <c r="B38896" i="12"/>
  <c r="A38896" i="12"/>
  <c r="G38895" i="12"/>
  <c r="F38895" i="12"/>
  <c r="E38895" i="12"/>
  <c r="D38895" i="12"/>
  <c r="C38895" i="12"/>
  <c r="B38895" i="12"/>
  <c r="A38895" i="12"/>
  <c r="G38894" i="12"/>
  <c r="F38894" i="12"/>
  <c r="E38894" i="12"/>
  <c r="D38894" i="12"/>
  <c r="C38894" i="12"/>
  <c r="B38894" i="12"/>
  <c r="A38894" i="12"/>
  <c r="G38893" i="12"/>
  <c r="F38893" i="12"/>
  <c r="E38893" i="12"/>
  <c r="D38893" i="12"/>
  <c r="C38893" i="12"/>
  <c r="B38893" i="12"/>
  <c r="A38893" i="12"/>
  <c r="G38892" i="12"/>
  <c r="F38892" i="12"/>
  <c r="E38892" i="12"/>
  <c r="D38892" i="12"/>
  <c r="C38892" i="12"/>
  <c r="B38892" i="12"/>
  <c r="A38892" i="12"/>
  <c r="F38891" i="12"/>
  <c r="E38891" i="12"/>
  <c r="C38891" i="12"/>
  <c r="B38891" i="12"/>
  <c r="A38891" i="12"/>
  <c r="F38890" i="12"/>
  <c r="E38890" i="12"/>
  <c r="C38890" i="12"/>
  <c r="B38890" i="12"/>
  <c r="A38890" i="12"/>
  <c r="F38889" i="12"/>
  <c r="E38889" i="12"/>
  <c r="C38889" i="12"/>
  <c r="B38889" i="12"/>
  <c r="A38889" i="12"/>
  <c r="F38888" i="12"/>
  <c r="E38888" i="12"/>
  <c r="C38888" i="12"/>
  <c r="B38888" i="12"/>
  <c r="A38888" i="12"/>
  <c r="F38887" i="12"/>
  <c r="E38887" i="12"/>
  <c r="C38887" i="12"/>
  <c r="B38887" i="12"/>
  <c r="A38887" i="12"/>
  <c r="F38886" i="12"/>
  <c r="E38886" i="12"/>
  <c r="C38886" i="12"/>
  <c r="B38886" i="12"/>
  <c r="A38886" i="12"/>
  <c r="F38885" i="12"/>
  <c r="E38885" i="12"/>
  <c r="C38885" i="12"/>
  <c r="B38885" i="12"/>
  <c r="A38885" i="12"/>
  <c r="F38884" i="12"/>
  <c r="E38884" i="12"/>
  <c r="C38884" i="12"/>
  <c r="B38884" i="12"/>
  <c r="A38884" i="12"/>
  <c r="F38883" i="12"/>
  <c r="E38883" i="12"/>
  <c r="C38883" i="12"/>
  <c r="B38883" i="12"/>
  <c r="A38883" i="12"/>
  <c r="F38882" i="12"/>
  <c r="E38882" i="12"/>
  <c r="C38882" i="12"/>
  <c r="B38882" i="12"/>
  <c r="A38882" i="12"/>
  <c r="F38881" i="12"/>
  <c r="E38881" i="12"/>
  <c r="C38881" i="12"/>
  <c r="B38881" i="12"/>
  <c r="A38881" i="12"/>
  <c r="F38880" i="12"/>
  <c r="E38880" i="12"/>
  <c r="C38880" i="12"/>
  <c r="B38880" i="12"/>
  <c r="A38880" i="12"/>
  <c r="F38879" i="12"/>
  <c r="E38879" i="12"/>
  <c r="C38879" i="12"/>
  <c r="B38879" i="12"/>
  <c r="A38879" i="12"/>
  <c r="F38878" i="12"/>
  <c r="E38878" i="12"/>
  <c r="C38878" i="12"/>
  <c r="B38878" i="12"/>
  <c r="A38878" i="12"/>
  <c r="F38877" i="12"/>
  <c r="E38877" i="12"/>
  <c r="C38877" i="12"/>
  <c r="B38877" i="12"/>
  <c r="A38877" i="12"/>
  <c r="F38876" i="12"/>
  <c r="E38876" i="12"/>
  <c r="C38876" i="12"/>
  <c r="B38876" i="12"/>
  <c r="A38876" i="12"/>
  <c r="F38875" i="12"/>
  <c r="E38875" i="12"/>
  <c r="B38875" i="12"/>
  <c r="A38875" i="12"/>
  <c r="F38874" i="12"/>
  <c r="E38874" i="12"/>
  <c r="B38874" i="12"/>
  <c r="A38874" i="12"/>
  <c r="F38873" i="12"/>
  <c r="E38873" i="12"/>
  <c r="B38873" i="12"/>
  <c r="A38873" i="12"/>
  <c r="F38872" i="12"/>
  <c r="E38872" i="12"/>
  <c r="B38872" i="12"/>
  <c r="A38872" i="12"/>
  <c r="F38871" i="12"/>
  <c r="E38871" i="12"/>
  <c r="B38871" i="12"/>
  <c r="A38871" i="12"/>
  <c r="F38870" i="12"/>
  <c r="E38870" i="12"/>
  <c r="B38870" i="12"/>
  <c r="A38870" i="12"/>
  <c r="F38869" i="12"/>
  <c r="E38869" i="12"/>
  <c r="B38869" i="12"/>
  <c r="A38869" i="12"/>
  <c r="F38868" i="12"/>
  <c r="E38868" i="12"/>
  <c r="B38868" i="12"/>
  <c r="A38868" i="12"/>
  <c r="F38867" i="12"/>
  <c r="E38867" i="12"/>
  <c r="B38867" i="12"/>
  <c r="A38867" i="12"/>
  <c r="F38866" i="12"/>
  <c r="E38866" i="12"/>
  <c r="B38866" i="12"/>
  <c r="A38866" i="12"/>
  <c r="F38865" i="12"/>
  <c r="E38865" i="12"/>
  <c r="B38865" i="12"/>
  <c r="A38865" i="12"/>
  <c r="F38864" i="12"/>
  <c r="E38864" i="12"/>
  <c r="B38864" i="12"/>
  <c r="A38864" i="12"/>
  <c r="F38863" i="12"/>
  <c r="E38863" i="12"/>
  <c r="B38863" i="12"/>
  <c r="A38863" i="12"/>
  <c r="F38862" i="12"/>
  <c r="E38862" i="12"/>
  <c r="B38862" i="12"/>
  <c r="A38862" i="12"/>
  <c r="F38861" i="12"/>
  <c r="E38861" i="12"/>
  <c r="B38861" i="12"/>
  <c r="A38861" i="12"/>
  <c r="F38860" i="12"/>
  <c r="E38860" i="12"/>
  <c r="B38860" i="12"/>
  <c r="A38860" i="12"/>
  <c r="F38859" i="12"/>
  <c r="E38859" i="12"/>
  <c r="B38859" i="12"/>
  <c r="A38859" i="12"/>
  <c r="F38858" i="12"/>
  <c r="E38858" i="12"/>
  <c r="B38858" i="12"/>
  <c r="A38858" i="12"/>
  <c r="F38857" i="12"/>
  <c r="E38857" i="12"/>
  <c r="B38857" i="12"/>
  <c r="A38857" i="12"/>
  <c r="F38856" i="12"/>
  <c r="E38856" i="12"/>
  <c r="B38856" i="12"/>
  <c r="A38856" i="12"/>
  <c r="F38855" i="12"/>
  <c r="E38855" i="12"/>
  <c r="B38855" i="12"/>
  <c r="A38855" i="12"/>
  <c r="F38854" i="12"/>
  <c r="E38854" i="12"/>
  <c r="B38854" i="12"/>
  <c r="A38854" i="12"/>
  <c r="F38853" i="12"/>
  <c r="E38853" i="12"/>
  <c r="B38853" i="12"/>
  <c r="A38853" i="12"/>
  <c r="F38852" i="12"/>
  <c r="E38852" i="12"/>
  <c r="B38852" i="12"/>
  <c r="A38852" i="12"/>
  <c r="F38851" i="12"/>
  <c r="E38851" i="12"/>
  <c r="B38851" i="12"/>
  <c r="A38851" i="12"/>
  <c r="F38850" i="12"/>
  <c r="E38850" i="12"/>
  <c r="B38850" i="12"/>
  <c r="A38850" i="12"/>
  <c r="F38849" i="12"/>
  <c r="E38849" i="12"/>
  <c r="B38849" i="12"/>
  <c r="A38849" i="12"/>
  <c r="F38848" i="12"/>
  <c r="E38848" i="12"/>
  <c r="B38848" i="12"/>
  <c r="A38848" i="12"/>
  <c r="F38847" i="12"/>
  <c r="E38847" i="12"/>
  <c r="B38847" i="12"/>
  <c r="A38847" i="12"/>
  <c r="F38846" i="12"/>
  <c r="E38846" i="12"/>
  <c r="B38846" i="12"/>
  <c r="A38846" i="12"/>
  <c r="F38845" i="12"/>
  <c r="E38845" i="12"/>
  <c r="B38845" i="12"/>
  <c r="A38845" i="12"/>
  <c r="F38844" i="12"/>
  <c r="E38844" i="12"/>
  <c r="B38844" i="12"/>
  <c r="A38844" i="12"/>
  <c r="F38843" i="12"/>
  <c r="E38843" i="12"/>
  <c r="B38843" i="12"/>
  <c r="A38843" i="12"/>
  <c r="F38842" i="12"/>
  <c r="E38842" i="12"/>
  <c r="B38842" i="12"/>
  <c r="A38842" i="12"/>
  <c r="F38841" i="12"/>
  <c r="E38841" i="12"/>
  <c r="B38841" i="12"/>
  <c r="A38841" i="12"/>
  <c r="F38840" i="12"/>
  <c r="E38840" i="12"/>
  <c r="B38840" i="12"/>
  <c r="A38840" i="12"/>
  <c r="F38839" i="12"/>
  <c r="E38839" i="12"/>
  <c r="B38839" i="12"/>
  <c r="A38839" i="12"/>
  <c r="F38838" i="12"/>
  <c r="E38838" i="12"/>
  <c r="B38838" i="12"/>
  <c r="A38838" i="12"/>
  <c r="F38837" i="12"/>
  <c r="E38837" i="12"/>
  <c r="B38837" i="12"/>
  <c r="A38837" i="12"/>
  <c r="F38836" i="12"/>
  <c r="E38836" i="12"/>
  <c r="B38836" i="12"/>
  <c r="A38836" i="12"/>
  <c r="F38835" i="12"/>
  <c r="E38835" i="12"/>
  <c r="B38835" i="12"/>
  <c r="A38835" i="12"/>
  <c r="F38834" i="12"/>
  <c r="E38834" i="12"/>
  <c r="B38834" i="12"/>
  <c r="A38834" i="12"/>
  <c r="F38833" i="12"/>
  <c r="E38833" i="12"/>
  <c r="B38833" i="12"/>
  <c r="A38833" i="12"/>
  <c r="F38832" i="12"/>
  <c r="E38832" i="12"/>
  <c r="B38832" i="12"/>
  <c r="A38832" i="12"/>
  <c r="F38831" i="12"/>
  <c r="E38831" i="12"/>
  <c r="B38831" i="12"/>
  <c r="A38831" i="12"/>
  <c r="F38830" i="12"/>
  <c r="E38830" i="12"/>
  <c r="B38830" i="12"/>
  <c r="A38830" i="12"/>
  <c r="F38829" i="12"/>
  <c r="E38829" i="12"/>
  <c r="B38829" i="12"/>
  <c r="A38829" i="12"/>
  <c r="F38828" i="12"/>
  <c r="E38828" i="12"/>
  <c r="B38828" i="12"/>
  <c r="A38828" i="12"/>
  <c r="F38827" i="12"/>
  <c r="E38827" i="12"/>
  <c r="B38827" i="12"/>
  <c r="A38827" i="12"/>
  <c r="F38826" i="12"/>
  <c r="E38826" i="12"/>
  <c r="B38826" i="12"/>
  <c r="A38826" i="12"/>
  <c r="F38825" i="12"/>
  <c r="E38825" i="12"/>
  <c r="B38825" i="12"/>
  <c r="A38825" i="12"/>
  <c r="F38824" i="12"/>
  <c r="E38824" i="12"/>
  <c r="B38824" i="12"/>
  <c r="A38824" i="12"/>
  <c r="F38823" i="12"/>
  <c r="E38823" i="12"/>
  <c r="B38823" i="12"/>
  <c r="A38823" i="12"/>
  <c r="F38822" i="12"/>
  <c r="E38822" i="12"/>
  <c r="B38822" i="12"/>
  <c r="A38822" i="12"/>
  <c r="F38821" i="12"/>
  <c r="E38821" i="12"/>
  <c r="B38821" i="12"/>
  <c r="A38821" i="12"/>
  <c r="F38820" i="12"/>
  <c r="E38820" i="12"/>
  <c r="B38820" i="12"/>
  <c r="A38820" i="12"/>
  <c r="F38819" i="12"/>
  <c r="E38819" i="12"/>
  <c r="B38819" i="12"/>
  <c r="A38819" i="12"/>
  <c r="F38818" i="12"/>
  <c r="E38818" i="12"/>
  <c r="B38818" i="12"/>
  <c r="A38818" i="12"/>
  <c r="F38817" i="12"/>
  <c r="E38817" i="12"/>
  <c r="B38817" i="12"/>
  <c r="A38817" i="12"/>
  <c r="F38816" i="12"/>
  <c r="E38816" i="12"/>
  <c r="B38816" i="12"/>
  <c r="A38816" i="12"/>
  <c r="F38815" i="12"/>
  <c r="E38815" i="12"/>
  <c r="B38815" i="12"/>
  <c r="A38815" i="12"/>
  <c r="F38814" i="12"/>
  <c r="E38814" i="12"/>
  <c r="B38814" i="12"/>
  <c r="A38814" i="12"/>
  <c r="F38813" i="12"/>
  <c r="E38813" i="12"/>
  <c r="B38813" i="12"/>
  <c r="A38813" i="12"/>
  <c r="F38812" i="12"/>
  <c r="E38812" i="12"/>
  <c r="B38812" i="12"/>
  <c r="A38812" i="12"/>
  <c r="F38811" i="12"/>
  <c r="E38811" i="12"/>
  <c r="B38811" i="12"/>
  <c r="A38811" i="12"/>
  <c r="F38810" i="12"/>
  <c r="E38810" i="12"/>
  <c r="B38810" i="12"/>
  <c r="A38810" i="12"/>
  <c r="F38809" i="12"/>
  <c r="E38809" i="12"/>
  <c r="B38809" i="12"/>
  <c r="A38809" i="12"/>
  <c r="F38808" i="12"/>
  <c r="E38808" i="12"/>
  <c r="B38808" i="12"/>
  <c r="A38808" i="12"/>
  <c r="F38807" i="12"/>
  <c r="E38807" i="12"/>
  <c r="B38807" i="12"/>
  <c r="A38807" i="12"/>
  <c r="F38806" i="12"/>
  <c r="E38806" i="12"/>
  <c r="B38806" i="12"/>
  <c r="A38806" i="12"/>
  <c r="F38805" i="12"/>
  <c r="E38805" i="12"/>
  <c r="B38805" i="12"/>
  <c r="A38805" i="12"/>
  <c r="F38804" i="12"/>
  <c r="E38804" i="12"/>
  <c r="B38804" i="12"/>
  <c r="A38804" i="12"/>
  <c r="F38803" i="12"/>
  <c r="E38803" i="12"/>
  <c r="B38803" i="12"/>
  <c r="A38803" i="12"/>
  <c r="F38802" i="12"/>
  <c r="E38802" i="12"/>
  <c r="B38802" i="12"/>
  <c r="A38802" i="12"/>
  <c r="F38801" i="12"/>
  <c r="E38801" i="12"/>
  <c r="B38801" i="12"/>
  <c r="A38801" i="12"/>
  <c r="F38800" i="12"/>
  <c r="E38800" i="12"/>
  <c r="B38800" i="12"/>
  <c r="A38800" i="12"/>
  <c r="F38799" i="12"/>
  <c r="E38799" i="12"/>
  <c r="B38799" i="12"/>
  <c r="A38799" i="12"/>
  <c r="F38798" i="12"/>
  <c r="E38798" i="12"/>
  <c r="B38798" i="12"/>
  <c r="A38798" i="12"/>
  <c r="F38797" i="12"/>
  <c r="E38797" i="12"/>
  <c r="B38797" i="12"/>
  <c r="A38797" i="12"/>
  <c r="F38796" i="12"/>
  <c r="E38796" i="12"/>
  <c r="B38796" i="12"/>
  <c r="A38796" i="12"/>
  <c r="F38795" i="12"/>
  <c r="E38795" i="12"/>
  <c r="B38795" i="12"/>
  <c r="A38795" i="12"/>
  <c r="F38794" i="12"/>
  <c r="E38794" i="12"/>
  <c r="B38794" i="12"/>
  <c r="A38794" i="12"/>
  <c r="F38793" i="12"/>
  <c r="E38793" i="12"/>
  <c r="B38793" i="12"/>
  <c r="A38793" i="12"/>
  <c r="F38792" i="12"/>
  <c r="E38792" i="12"/>
  <c r="B38792" i="12"/>
  <c r="A38792" i="12"/>
  <c r="F38791" i="12"/>
  <c r="E38791" i="12"/>
  <c r="B38791" i="12"/>
  <c r="A38791" i="12"/>
  <c r="F38790" i="12"/>
  <c r="E38790" i="12"/>
  <c r="B38790" i="12"/>
  <c r="A38790" i="12"/>
  <c r="F38789" i="12"/>
  <c r="E38789" i="12"/>
  <c r="B38789" i="12"/>
  <c r="A38789" i="12"/>
  <c r="F38788" i="12"/>
  <c r="E38788" i="12"/>
  <c r="B38788" i="12"/>
  <c r="A38788" i="12"/>
  <c r="F38787" i="12"/>
  <c r="E38787" i="12"/>
  <c r="B38787" i="12"/>
  <c r="A38787" i="12"/>
  <c r="F38786" i="12"/>
  <c r="E38786" i="12"/>
  <c r="B38786" i="12"/>
  <c r="A38786" i="12"/>
  <c r="F38785" i="12"/>
  <c r="E38785" i="12"/>
  <c r="B38785" i="12"/>
  <c r="A38785" i="12"/>
  <c r="F38784" i="12"/>
  <c r="E38784" i="12"/>
  <c r="B38784" i="12"/>
  <c r="A38784" i="12"/>
  <c r="F38783" i="12"/>
  <c r="E38783" i="12"/>
  <c r="B38783" i="12"/>
  <c r="A38783" i="12"/>
  <c r="F38782" i="12"/>
  <c r="E38782" i="12"/>
  <c r="B38782" i="12"/>
  <c r="A38782" i="12"/>
  <c r="F38781" i="12"/>
  <c r="E38781" i="12"/>
  <c r="B38781" i="12"/>
  <c r="A38781" i="12"/>
  <c r="F38780" i="12"/>
  <c r="E38780" i="12"/>
  <c r="B38780" i="12"/>
  <c r="A38780" i="12"/>
  <c r="F38779" i="12"/>
  <c r="E38779" i="12"/>
  <c r="B38779" i="12"/>
  <c r="A38779" i="12"/>
  <c r="F38778" i="12"/>
  <c r="E38778" i="12"/>
  <c r="B38778" i="12"/>
  <c r="A38778" i="12"/>
  <c r="F38777" i="12"/>
  <c r="E38777" i="12"/>
  <c r="B38777" i="12"/>
  <c r="A38777" i="12"/>
  <c r="F38776" i="12"/>
  <c r="E38776" i="12"/>
  <c r="B38776" i="12"/>
  <c r="A38776" i="12"/>
  <c r="F38775" i="12"/>
  <c r="E38775" i="12"/>
  <c r="B38775" i="12"/>
  <c r="A38775" i="12"/>
  <c r="F38744" i="12"/>
  <c r="D38744" i="12"/>
  <c r="A38744" i="12"/>
  <c r="F38743" i="12"/>
  <c r="D38743" i="12"/>
  <c r="A38743" i="12"/>
  <c r="F38742" i="12"/>
  <c r="E38742" i="12"/>
  <c r="D38742" i="12"/>
  <c r="A38742" i="12"/>
  <c r="F38741" i="12"/>
  <c r="E38741" i="12"/>
  <c r="D38741" i="12"/>
  <c r="F38740" i="12"/>
  <c r="E38740" i="12"/>
  <c r="D38740" i="12"/>
  <c r="A38740" i="12"/>
  <c r="F38739" i="12"/>
  <c r="E38739" i="12"/>
  <c r="D38739" i="12"/>
  <c r="A38739" i="12"/>
  <c r="G38725" i="12"/>
  <c r="F38725" i="12"/>
  <c r="E38725" i="12"/>
  <c r="A38725" i="12"/>
  <c r="G38724" i="12"/>
  <c r="F38724" i="12"/>
  <c r="E38724" i="12"/>
  <c r="A38724" i="12"/>
  <c r="G38723" i="12"/>
  <c r="F38723" i="12"/>
  <c r="E38723" i="12"/>
  <c r="A38723" i="12"/>
  <c r="G38722" i="12"/>
  <c r="F38722" i="12"/>
  <c r="E38722" i="12"/>
  <c r="A38722" i="12"/>
  <c r="G38720" i="12"/>
  <c r="F38720" i="12"/>
  <c r="E38720" i="12"/>
  <c r="A38720" i="12"/>
  <c r="G38719" i="12"/>
  <c r="F38719" i="12"/>
  <c r="E38719" i="12"/>
  <c r="A38719" i="12"/>
  <c r="G38718" i="12"/>
  <c r="F38718" i="12"/>
  <c r="E38718" i="12"/>
  <c r="A38718" i="12"/>
  <c r="G38717" i="12"/>
  <c r="F38717" i="12"/>
  <c r="E38717" i="12"/>
  <c r="A38717" i="12"/>
  <c r="G38716" i="12"/>
  <c r="F38716" i="12"/>
  <c r="E38716" i="12"/>
  <c r="A38716" i="12"/>
  <c r="G38715" i="12"/>
  <c r="F38715" i="12"/>
  <c r="E38715" i="12"/>
  <c r="A38715" i="12"/>
  <c r="G38714" i="12"/>
  <c r="F38714" i="12"/>
  <c r="E38714" i="12"/>
  <c r="A38714" i="12"/>
  <c r="G38713" i="12"/>
  <c r="F38713" i="12"/>
  <c r="E38713" i="12"/>
  <c r="A38713" i="12"/>
  <c r="G38712" i="12"/>
  <c r="F38712" i="12"/>
  <c r="E38712" i="12"/>
  <c r="A38712" i="12"/>
  <c r="G38711" i="12"/>
  <c r="F38711" i="12"/>
  <c r="E38711" i="12"/>
  <c r="A38711" i="12"/>
  <c r="G38710" i="12"/>
  <c r="F38710" i="12"/>
  <c r="E38710" i="12"/>
  <c r="A38710" i="12"/>
  <c r="G38709" i="12"/>
  <c r="F38709" i="12"/>
  <c r="E38709" i="12"/>
  <c r="A38709" i="12"/>
  <c r="G37840" i="12"/>
  <c r="F37840" i="12"/>
  <c r="E37840" i="12"/>
  <c r="D37840" i="12"/>
  <c r="C37840" i="12"/>
  <c r="B37840" i="12"/>
  <c r="A37840" i="12"/>
  <c r="G37839" i="12"/>
  <c r="F37839" i="12"/>
  <c r="E37839" i="12"/>
  <c r="D37839" i="12"/>
  <c r="C37839" i="12"/>
  <c r="B37839" i="12"/>
  <c r="A37839" i="12"/>
  <c r="G37838" i="12"/>
  <c r="F37838" i="12"/>
  <c r="E37838" i="12"/>
  <c r="D37838" i="12"/>
  <c r="C37838" i="12"/>
  <c r="B37838" i="12"/>
  <c r="A37838" i="12"/>
  <c r="G37837" i="12"/>
  <c r="F37837" i="12"/>
  <c r="E37837" i="12"/>
  <c r="D37837" i="12"/>
  <c r="C37837" i="12"/>
  <c r="B37837" i="12"/>
  <c r="A37837" i="12"/>
  <c r="G37836" i="12"/>
  <c r="F37836" i="12"/>
  <c r="E37836" i="12"/>
  <c r="D37836" i="12"/>
  <c r="C37836" i="12"/>
  <c r="B37836" i="12"/>
  <c r="A37836" i="12"/>
  <c r="G37835" i="12"/>
  <c r="F37835" i="12"/>
  <c r="E37835" i="12"/>
  <c r="D37835" i="12"/>
  <c r="C37835" i="12"/>
  <c r="B37835" i="12"/>
  <c r="A37835" i="12"/>
  <c r="G37834" i="12"/>
  <c r="F37834" i="12"/>
  <c r="E37834" i="12"/>
  <c r="D37834" i="12"/>
  <c r="C37834" i="12"/>
  <c r="B37834" i="12"/>
  <c r="A37834" i="12"/>
  <c r="G37833" i="12"/>
  <c r="F37833" i="12"/>
  <c r="E37833" i="12"/>
  <c r="D37833" i="12"/>
  <c r="C37833" i="12"/>
  <c r="B37833" i="12"/>
  <c r="A37833" i="12"/>
  <c r="G37832" i="12"/>
  <c r="F37832" i="12"/>
  <c r="E37832" i="12"/>
  <c r="D37832" i="12"/>
  <c r="C37832" i="12"/>
  <c r="B37832" i="12"/>
  <c r="A37832" i="12"/>
  <c r="G37831" i="12"/>
  <c r="F37831" i="12"/>
  <c r="E37831" i="12"/>
  <c r="D37831" i="12"/>
  <c r="C37831" i="12"/>
  <c r="B37831" i="12"/>
  <c r="A37831" i="12"/>
  <c r="G37830" i="12"/>
  <c r="F37830" i="12"/>
  <c r="E37830" i="12"/>
  <c r="D37830" i="12"/>
  <c r="C37830" i="12"/>
  <c r="B37830" i="12"/>
  <c r="A37830" i="12"/>
  <c r="G37829" i="12"/>
  <c r="F37829" i="12"/>
  <c r="E37829" i="12"/>
  <c r="D37829" i="12"/>
  <c r="C37829" i="12"/>
  <c r="B37829" i="12"/>
  <c r="A37829" i="12"/>
  <c r="G37828" i="12"/>
  <c r="F37828" i="12"/>
  <c r="E37828" i="12"/>
  <c r="D37828" i="12"/>
  <c r="C37828" i="12"/>
  <c r="B37828" i="12"/>
  <c r="A37828" i="12"/>
  <c r="G37827" i="12"/>
  <c r="F37827" i="12"/>
  <c r="E37827" i="12"/>
  <c r="D37827" i="12"/>
  <c r="C37827" i="12"/>
  <c r="B37827" i="12"/>
  <c r="A37827" i="12"/>
  <c r="F37826" i="12"/>
  <c r="E37826" i="12"/>
  <c r="C37826" i="12"/>
  <c r="B37826" i="12"/>
  <c r="A37826" i="12"/>
  <c r="F37825" i="12"/>
  <c r="E37825" i="12"/>
  <c r="C37825" i="12"/>
  <c r="B37825" i="12"/>
  <c r="A37825" i="12"/>
  <c r="F37824" i="12"/>
  <c r="E37824" i="12"/>
  <c r="C37824" i="12"/>
  <c r="B37824" i="12"/>
  <c r="A37824" i="12"/>
  <c r="F37823" i="12"/>
  <c r="E37823" i="12"/>
  <c r="C37823" i="12"/>
  <c r="B37823" i="12"/>
  <c r="A37823" i="12"/>
  <c r="F37822" i="12"/>
  <c r="E37822" i="12"/>
  <c r="C37822" i="12"/>
  <c r="B37822" i="12"/>
  <c r="A37822" i="12"/>
  <c r="F37821" i="12"/>
  <c r="E37821" i="12"/>
  <c r="C37821" i="12"/>
  <c r="B37821" i="12"/>
  <c r="A37821" i="12"/>
  <c r="F37820" i="12"/>
  <c r="E37820" i="12"/>
  <c r="C37820" i="12"/>
  <c r="B37820" i="12"/>
  <c r="A37820" i="12"/>
  <c r="F37819" i="12"/>
  <c r="E37819" i="12"/>
  <c r="C37819" i="12"/>
  <c r="B37819" i="12"/>
  <c r="A37819" i="12"/>
  <c r="F37818" i="12"/>
  <c r="E37818" i="12"/>
  <c r="C37818" i="12"/>
  <c r="B37818" i="12"/>
  <c r="A37818" i="12"/>
  <c r="F37817" i="12"/>
  <c r="E37817" i="12"/>
  <c r="C37817" i="12"/>
  <c r="B37817" i="12"/>
  <c r="A37817" i="12"/>
  <c r="F37816" i="12"/>
  <c r="E37816" i="12"/>
  <c r="C37816" i="12"/>
  <c r="B37816" i="12"/>
  <c r="A37816" i="12"/>
  <c r="F37815" i="12"/>
  <c r="E37815" i="12"/>
  <c r="C37815" i="12"/>
  <c r="B37815" i="12"/>
  <c r="A37815" i="12"/>
  <c r="F37814" i="12"/>
  <c r="E37814" i="12"/>
  <c r="C37814" i="12"/>
  <c r="B37814" i="12"/>
  <c r="A37814" i="12"/>
  <c r="F37813" i="12"/>
  <c r="E37813" i="12"/>
  <c r="C37813" i="12"/>
  <c r="B37813" i="12"/>
  <c r="A37813" i="12"/>
  <c r="F37812" i="12"/>
  <c r="E37812" i="12"/>
  <c r="C37812" i="12"/>
  <c r="B37812" i="12"/>
  <c r="A37812" i="12"/>
  <c r="F37811" i="12"/>
  <c r="E37811" i="12"/>
  <c r="C37811" i="12"/>
  <c r="B37811" i="12"/>
  <c r="A37811" i="12"/>
  <c r="F37810" i="12"/>
  <c r="E37810" i="12"/>
  <c r="C37810" i="12"/>
  <c r="B37810" i="12"/>
  <c r="A37810" i="12"/>
  <c r="G37809" i="12"/>
  <c r="F37809" i="12"/>
  <c r="E37809" i="12"/>
  <c r="D37809" i="12"/>
  <c r="C37809" i="12"/>
  <c r="B37809" i="12"/>
  <c r="A37809" i="12"/>
  <c r="G37808" i="12"/>
  <c r="F37808" i="12"/>
  <c r="E37808" i="12"/>
  <c r="D37808" i="12"/>
  <c r="C37808" i="12"/>
  <c r="B37808" i="12"/>
  <c r="A37808" i="12"/>
  <c r="G37807" i="12"/>
  <c r="F37807" i="12"/>
  <c r="E37807" i="12"/>
  <c r="D37807" i="12"/>
  <c r="C37807" i="12"/>
  <c r="B37807" i="12"/>
  <c r="A37807" i="12"/>
  <c r="G37806" i="12"/>
  <c r="F37806" i="12"/>
  <c r="E37806" i="12"/>
  <c r="D37806" i="12"/>
  <c r="C37806" i="12"/>
  <c r="B37806" i="12"/>
  <c r="A37806" i="12"/>
  <c r="G37805" i="12"/>
  <c r="F37805" i="12"/>
  <c r="E37805" i="12"/>
  <c r="D37805" i="12"/>
  <c r="C37805" i="12"/>
  <c r="B37805" i="12"/>
  <c r="A37805" i="12"/>
  <c r="G37804" i="12"/>
  <c r="F37804" i="12"/>
  <c r="E37804" i="12"/>
  <c r="D37804" i="12"/>
  <c r="C37804" i="12"/>
  <c r="B37804" i="12"/>
  <c r="A37804" i="12"/>
  <c r="G37803" i="12"/>
  <c r="F37803" i="12"/>
  <c r="E37803" i="12"/>
  <c r="D37803" i="12"/>
  <c r="C37803" i="12"/>
  <c r="B37803" i="12"/>
  <c r="A37803" i="12"/>
  <c r="G37802" i="12"/>
  <c r="F37802" i="12"/>
  <c r="E37802" i="12"/>
  <c r="D37802" i="12"/>
  <c r="C37802" i="12"/>
  <c r="B37802" i="12"/>
  <c r="A37802" i="12"/>
  <c r="G37801" i="12"/>
  <c r="F37801" i="12"/>
  <c r="E37801" i="12"/>
  <c r="D37801" i="12"/>
  <c r="C37801" i="12"/>
  <c r="B37801" i="12"/>
  <c r="A37801" i="12"/>
  <c r="G37800" i="12"/>
  <c r="F37800" i="12"/>
  <c r="E37800" i="12"/>
  <c r="D37800" i="12"/>
  <c r="C37800" i="12"/>
  <c r="B37800" i="12"/>
  <c r="A37800" i="12"/>
  <c r="G37799" i="12"/>
  <c r="F37799" i="12"/>
  <c r="E37799" i="12"/>
  <c r="D37799" i="12"/>
  <c r="C37799" i="12"/>
  <c r="B37799" i="12"/>
  <c r="A37799" i="12"/>
  <c r="G37798" i="12"/>
  <c r="F37798" i="12"/>
  <c r="E37798" i="12"/>
  <c r="D37798" i="12"/>
  <c r="C37798" i="12"/>
  <c r="B37798" i="12"/>
  <c r="A37798" i="12"/>
  <c r="G37797" i="12"/>
  <c r="F37797" i="12"/>
  <c r="E37797" i="12"/>
  <c r="D37797" i="12"/>
  <c r="C37797" i="12"/>
  <c r="B37797" i="12"/>
  <c r="A37797" i="12"/>
  <c r="G37796" i="12"/>
  <c r="F37796" i="12"/>
  <c r="E37796" i="12"/>
  <c r="D37796" i="12"/>
  <c r="C37796" i="12"/>
  <c r="B37796" i="12"/>
  <c r="A37796" i="12"/>
  <c r="G37795" i="12"/>
  <c r="F37795" i="12"/>
  <c r="E37795" i="12"/>
  <c r="D37795" i="12"/>
  <c r="C37795" i="12"/>
  <c r="B37795" i="12"/>
  <c r="A37795" i="12"/>
  <c r="F37794" i="12"/>
  <c r="E37794" i="12"/>
  <c r="C37794" i="12"/>
  <c r="B37794" i="12"/>
  <c r="A37794" i="12"/>
  <c r="F37793" i="12"/>
  <c r="E37793" i="12"/>
  <c r="C37793" i="12"/>
  <c r="B37793" i="12"/>
  <c r="A37793" i="12"/>
  <c r="F37792" i="12"/>
  <c r="E37792" i="12"/>
  <c r="C37792" i="12"/>
  <c r="B37792" i="12"/>
  <c r="A37792" i="12"/>
  <c r="F37791" i="12"/>
  <c r="E37791" i="12"/>
  <c r="C37791" i="12"/>
  <c r="B37791" i="12"/>
  <c r="A37791" i="12"/>
  <c r="F37790" i="12"/>
  <c r="E37790" i="12"/>
  <c r="C37790" i="12"/>
  <c r="B37790" i="12"/>
  <c r="A37790" i="12"/>
  <c r="F37789" i="12"/>
  <c r="E37789" i="12"/>
  <c r="C37789" i="12"/>
  <c r="B37789" i="12"/>
  <c r="A37789" i="12"/>
  <c r="F37788" i="12"/>
  <c r="E37788" i="12"/>
  <c r="C37788" i="12"/>
  <c r="B37788" i="12"/>
  <c r="A37788" i="12"/>
  <c r="F37787" i="12"/>
  <c r="E37787" i="12"/>
  <c r="C37787" i="12"/>
  <c r="B37787" i="12"/>
  <c r="A37787" i="12"/>
  <c r="F37786" i="12"/>
  <c r="E37786" i="12"/>
  <c r="C37786" i="12"/>
  <c r="B37786" i="12"/>
  <c r="A37786" i="12"/>
  <c r="F37785" i="12"/>
  <c r="E37785" i="12"/>
  <c r="C37785" i="12"/>
  <c r="B37785" i="12"/>
  <c r="A37785" i="12"/>
  <c r="F37784" i="12"/>
  <c r="E37784" i="12"/>
  <c r="C37784" i="12"/>
  <c r="B37784" i="12"/>
  <c r="A37784" i="12"/>
  <c r="F37783" i="12"/>
  <c r="E37783" i="12"/>
  <c r="C37783" i="12"/>
  <c r="B37783" i="12"/>
  <c r="A37783" i="12"/>
  <c r="F37782" i="12"/>
  <c r="E37782" i="12"/>
  <c r="C37782" i="12"/>
  <c r="B37782" i="12"/>
  <c r="A37782" i="12"/>
  <c r="F37781" i="12"/>
  <c r="E37781" i="12"/>
  <c r="C37781" i="12"/>
  <c r="B37781" i="12"/>
  <c r="A37781" i="12"/>
  <c r="F37780" i="12"/>
  <c r="E37780" i="12"/>
  <c r="C37780" i="12"/>
  <c r="B37780" i="12"/>
  <c r="A37780" i="12"/>
  <c r="F37779" i="12"/>
  <c r="E37779" i="12"/>
  <c r="C37779" i="12"/>
  <c r="B37779" i="12"/>
  <c r="A37779" i="12"/>
  <c r="F37778" i="12"/>
  <c r="E37778" i="12"/>
  <c r="B37778" i="12"/>
  <c r="A37778" i="12"/>
  <c r="F37777" i="12"/>
  <c r="E37777" i="12"/>
  <c r="B37777" i="12"/>
  <c r="A37777" i="12"/>
  <c r="F37776" i="12"/>
  <c r="E37776" i="12"/>
  <c r="B37776" i="12"/>
  <c r="A37776" i="12"/>
  <c r="F37775" i="12"/>
  <c r="E37775" i="12"/>
  <c r="B37775" i="12"/>
  <c r="A37775" i="12"/>
  <c r="F37774" i="12"/>
  <c r="E37774" i="12"/>
  <c r="B37774" i="12"/>
  <c r="A37774" i="12"/>
  <c r="F37773" i="12"/>
  <c r="E37773" i="12"/>
  <c r="B37773" i="12"/>
  <c r="A37773" i="12"/>
  <c r="F37772" i="12"/>
  <c r="E37772" i="12"/>
  <c r="B37772" i="12"/>
  <c r="A37772" i="12"/>
  <c r="F37771" i="12"/>
  <c r="E37771" i="12"/>
  <c r="B37771" i="12"/>
  <c r="A37771" i="12"/>
  <c r="F37770" i="12"/>
  <c r="E37770" i="12"/>
  <c r="B37770" i="12"/>
  <c r="A37770" i="12"/>
  <c r="F37769" i="12"/>
  <c r="E37769" i="12"/>
  <c r="B37769" i="12"/>
  <c r="A37769" i="12"/>
  <c r="F37768" i="12"/>
  <c r="E37768" i="12"/>
  <c r="B37768" i="12"/>
  <c r="A37768" i="12"/>
  <c r="F37767" i="12"/>
  <c r="E37767" i="12"/>
  <c r="B37767" i="12"/>
  <c r="A37767" i="12"/>
  <c r="F37766" i="12"/>
  <c r="E37766" i="12"/>
  <c r="B37766" i="12"/>
  <c r="A37766" i="12"/>
  <c r="F37765" i="12"/>
  <c r="E37765" i="12"/>
  <c r="B37765" i="12"/>
  <c r="A37765" i="12"/>
  <c r="F37764" i="12"/>
  <c r="E37764" i="12"/>
  <c r="B37764" i="12"/>
  <c r="A37764" i="12"/>
  <c r="F37763" i="12"/>
  <c r="E37763" i="12"/>
  <c r="B37763" i="12"/>
  <c r="A37763" i="12"/>
  <c r="F37762" i="12"/>
  <c r="E37762" i="12"/>
  <c r="B37762" i="12"/>
  <c r="A37762" i="12"/>
  <c r="F37761" i="12"/>
  <c r="E37761" i="12"/>
  <c r="B37761" i="12"/>
  <c r="A37761" i="12"/>
  <c r="F37760" i="12"/>
  <c r="E37760" i="12"/>
  <c r="B37760" i="12"/>
  <c r="A37760" i="12"/>
  <c r="F37759" i="12"/>
  <c r="E37759" i="12"/>
  <c r="B37759" i="12"/>
  <c r="A37759" i="12"/>
  <c r="F37758" i="12"/>
  <c r="E37758" i="12"/>
  <c r="B37758" i="12"/>
  <c r="A37758" i="12"/>
  <c r="F37757" i="12"/>
  <c r="E37757" i="12"/>
  <c r="B37757" i="12"/>
  <c r="A37757" i="12"/>
  <c r="F37756" i="12"/>
  <c r="E37756" i="12"/>
  <c r="B37756" i="12"/>
  <c r="A37756" i="12"/>
  <c r="F37755" i="12"/>
  <c r="E37755" i="12"/>
  <c r="B37755" i="12"/>
  <c r="A37755" i="12"/>
  <c r="F37754" i="12"/>
  <c r="E37754" i="12"/>
  <c r="B37754" i="12"/>
  <c r="A37754" i="12"/>
  <c r="F37753" i="12"/>
  <c r="E37753" i="12"/>
  <c r="B37753" i="12"/>
  <c r="A37753" i="12"/>
  <c r="F37752" i="12"/>
  <c r="E37752" i="12"/>
  <c r="B37752" i="12"/>
  <c r="A37752" i="12"/>
  <c r="F37751" i="12"/>
  <c r="E37751" i="12"/>
  <c r="B37751" i="12"/>
  <c r="A37751" i="12"/>
  <c r="F37750" i="12"/>
  <c r="E37750" i="12"/>
  <c r="B37750" i="12"/>
  <c r="A37750" i="12"/>
  <c r="F37749" i="12"/>
  <c r="E37749" i="12"/>
  <c r="B37749" i="12"/>
  <c r="A37749" i="12"/>
  <c r="F37748" i="12"/>
  <c r="E37748" i="12"/>
  <c r="B37748" i="12"/>
  <c r="A37748" i="12"/>
  <c r="F37747" i="12"/>
  <c r="E37747" i="12"/>
  <c r="B37747" i="12"/>
  <c r="A37747" i="12"/>
  <c r="F37746" i="12"/>
  <c r="E37746" i="12"/>
  <c r="B37746" i="12"/>
  <c r="A37746" i="12"/>
  <c r="F37745" i="12"/>
  <c r="E37745" i="12"/>
  <c r="B37745" i="12"/>
  <c r="A37745" i="12"/>
  <c r="F37744" i="12"/>
  <c r="E37744" i="12"/>
  <c r="B37744" i="12"/>
  <c r="A37744" i="12"/>
  <c r="F37743" i="12"/>
  <c r="E37743" i="12"/>
  <c r="B37743" i="12"/>
  <c r="A37743" i="12"/>
  <c r="F37742" i="12"/>
  <c r="E37742" i="12"/>
  <c r="B37742" i="12"/>
  <c r="A37742" i="12"/>
  <c r="F37741" i="12"/>
  <c r="E37741" i="12"/>
  <c r="B37741" i="12"/>
  <c r="A37741" i="12"/>
  <c r="F37740" i="12"/>
  <c r="E37740" i="12"/>
  <c r="B37740" i="12"/>
  <c r="A37740" i="12"/>
  <c r="F37739" i="12"/>
  <c r="E37739" i="12"/>
  <c r="B37739" i="12"/>
  <c r="A37739" i="12"/>
  <c r="F37738" i="12"/>
  <c r="E37738" i="12"/>
  <c r="B37738" i="12"/>
  <c r="A37738" i="12"/>
  <c r="F37737" i="12"/>
  <c r="E37737" i="12"/>
  <c r="B37737" i="12"/>
  <c r="A37737" i="12"/>
  <c r="F37736" i="12"/>
  <c r="E37736" i="12"/>
  <c r="B37736" i="12"/>
  <c r="A37736" i="12"/>
  <c r="F37735" i="12"/>
  <c r="E37735" i="12"/>
  <c r="B37735" i="12"/>
  <c r="A37735" i="12"/>
  <c r="F37734" i="12"/>
  <c r="E37734" i="12"/>
  <c r="B37734" i="12"/>
  <c r="A37734" i="12"/>
  <c r="F37733" i="12"/>
  <c r="E37733" i="12"/>
  <c r="B37733" i="12"/>
  <c r="A37733" i="12"/>
  <c r="F37732" i="12"/>
  <c r="E37732" i="12"/>
  <c r="B37732" i="12"/>
  <c r="A37732" i="12"/>
  <c r="F37731" i="12"/>
  <c r="E37731" i="12"/>
  <c r="B37731" i="12"/>
  <c r="A37731" i="12"/>
  <c r="F37730" i="12"/>
  <c r="E37730" i="12"/>
  <c r="B37730" i="12"/>
  <c r="A37730" i="12"/>
  <c r="F37729" i="12"/>
  <c r="E37729" i="12"/>
  <c r="B37729" i="12"/>
  <c r="A37729" i="12"/>
  <c r="F37728" i="12"/>
  <c r="E37728" i="12"/>
  <c r="B37728" i="12"/>
  <c r="A37728" i="12"/>
  <c r="F37727" i="12"/>
  <c r="E37727" i="12"/>
  <c r="B37727" i="12"/>
  <c r="A37727" i="12"/>
  <c r="F37726" i="12"/>
  <c r="E37726" i="12"/>
  <c r="B37726" i="12"/>
  <c r="A37726" i="12"/>
  <c r="F37725" i="12"/>
  <c r="E37725" i="12"/>
  <c r="B37725" i="12"/>
  <c r="A37725" i="12"/>
  <c r="F37724" i="12"/>
  <c r="E37724" i="12"/>
  <c r="B37724" i="12"/>
  <c r="A37724" i="12"/>
  <c r="F37723" i="12"/>
  <c r="E37723" i="12"/>
  <c r="B37723" i="12"/>
  <c r="A37723" i="12"/>
  <c r="F37722" i="12"/>
  <c r="E37722" i="12"/>
  <c r="B37722" i="12"/>
  <c r="A37722" i="12"/>
  <c r="F37721" i="12"/>
  <c r="E37721" i="12"/>
  <c r="B37721" i="12"/>
  <c r="A37721" i="12"/>
  <c r="F37720" i="12"/>
  <c r="E37720" i="12"/>
  <c r="B37720" i="12"/>
  <c r="A37720" i="12"/>
  <c r="F37719" i="12"/>
  <c r="E37719" i="12"/>
  <c r="B37719" i="12"/>
  <c r="A37719" i="12"/>
  <c r="F37718" i="12"/>
  <c r="E37718" i="12"/>
  <c r="B37718" i="12"/>
  <c r="A37718" i="12"/>
  <c r="F37717" i="12"/>
  <c r="E37717" i="12"/>
  <c r="B37717" i="12"/>
  <c r="A37717" i="12"/>
  <c r="F37716" i="12"/>
  <c r="E37716" i="12"/>
  <c r="B37716" i="12"/>
  <c r="A37716" i="12"/>
  <c r="F37715" i="12"/>
  <c r="E37715" i="12"/>
  <c r="B37715" i="12"/>
  <c r="A37715" i="12"/>
  <c r="F37714" i="12"/>
  <c r="E37714" i="12"/>
  <c r="B37714" i="12"/>
  <c r="A37714" i="12"/>
  <c r="F37713" i="12"/>
  <c r="E37713" i="12"/>
  <c r="B37713" i="12"/>
  <c r="A37713" i="12"/>
  <c r="F37712" i="12"/>
  <c r="E37712" i="12"/>
  <c r="B37712" i="12"/>
  <c r="A37712" i="12"/>
  <c r="F37711" i="12"/>
  <c r="E37711" i="12"/>
  <c r="B37711" i="12"/>
  <c r="A37711" i="12"/>
  <c r="F37710" i="12"/>
  <c r="E37710" i="12"/>
  <c r="B37710" i="12"/>
  <c r="A37710" i="12"/>
  <c r="F37709" i="12"/>
  <c r="E37709" i="12"/>
  <c r="B37709" i="12"/>
  <c r="A37709" i="12"/>
  <c r="F37708" i="12"/>
  <c r="E37708" i="12"/>
  <c r="B37708" i="12"/>
  <c r="A37708" i="12"/>
  <c r="F37707" i="12"/>
  <c r="E37707" i="12"/>
  <c r="B37707" i="12"/>
  <c r="A37707" i="12"/>
  <c r="F37706" i="12"/>
  <c r="E37706" i="12"/>
  <c r="B37706" i="12"/>
  <c r="A37706" i="12"/>
  <c r="F37705" i="12"/>
  <c r="E37705" i="12"/>
  <c r="B37705" i="12"/>
  <c r="A37705" i="12"/>
  <c r="F37704" i="12"/>
  <c r="E37704" i="12"/>
  <c r="B37704" i="12"/>
  <c r="A37704" i="12"/>
  <c r="F37703" i="12"/>
  <c r="E37703" i="12"/>
  <c r="B37703" i="12"/>
  <c r="A37703" i="12"/>
  <c r="F37702" i="12"/>
  <c r="E37702" i="12"/>
  <c r="B37702" i="12"/>
  <c r="A37702" i="12"/>
  <c r="F37701" i="12"/>
  <c r="E37701" i="12"/>
  <c r="B37701" i="12"/>
  <c r="A37701" i="12"/>
  <c r="F37700" i="12"/>
  <c r="E37700" i="12"/>
  <c r="B37700" i="12"/>
  <c r="A37700" i="12"/>
  <c r="F37699" i="12"/>
  <c r="E37699" i="12"/>
  <c r="B37699" i="12"/>
  <c r="A37699" i="12"/>
  <c r="F37698" i="12"/>
  <c r="E37698" i="12"/>
  <c r="B37698" i="12"/>
  <c r="A37698" i="12"/>
  <c r="F37697" i="12"/>
  <c r="E37697" i="12"/>
  <c r="B37697" i="12"/>
  <c r="A37697" i="12"/>
  <c r="F37696" i="12"/>
  <c r="E37696" i="12"/>
  <c r="B37696" i="12"/>
  <c r="A37696" i="12"/>
  <c r="F37695" i="12"/>
  <c r="E37695" i="12"/>
  <c r="B37695" i="12"/>
  <c r="A37695" i="12"/>
  <c r="F37694" i="12"/>
  <c r="E37694" i="12"/>
  <c r="B37694" i="12"/>
  <c r="A37694" i="12"/>
  <c r="F37693" i="12"/>
  <c r="E37693" i="12"/>
  <c r="B37693" i="12"/>
  <c r="A37693" i="12"/>
  <c r="F37692" i="12"/>
  <c r="E37692" i="12"/>
  <c r="B37692" i="12"/>
  <c r="A37692" i="12"/>
  <c r="F37691" i="12"/>
  <c r="E37691" i="12"/>
  <c r="B37691" i="12"/>
  <c r="A37691" i="12"/>
  <c r="F37690" i="12"/>
  <c r="E37690" i="12"/>
  <c r="B37690" i="12"/>
  <c r="A37690" i="12"/>
  <c r="F37689" i="12"/>
  <c r="E37689" i="12"/>
  <c r="B37689" i="12"/>
  <c r="A37689" i="12"/>
  <c r="F37688" i="12"/>
  <c r="E37688" i="12"/>
  <c r="B37688" i="12"/>
  <c r="A37688" i="12"/>
  <c r="F37687" i="12"/>
  <c r="E37687" i="12"/>
  <c r="B37687" i="12"/>
  <c r="A37687" i="12"/>
  <c r="F37686" i="12"/>
  <c r="E37686" i="12"/>
  <c r="B37686" i="12"/>
  <c r="A37686" i="12"/>
  <c r="F37685" i="12"/>
  <c r="E37685" i="12"/>
  <c r="B37685" i="12"/>
  <c r="A37685" i="12"/>
  <c r="F37684" i="12"/>
  <c r="E37684" i="12"/>
  <c r="B37684" i="12"/>
  <c r="A37684" i="12"/>
  <c r="F37683" i="12"/>
  <c r="E37683" i="12"/>
  <c r="B37683" i="12"/>
  <c r="A37683" i="12"/>
  <c r="F37682" i="12"/>
  <c r="E37682" i="12"/>
  <c r="B37682" i="12"/>
  <c r="A37682" i="12"/>
  <c r="F37681" i="12"/>
  <c r="E37681" i="12"/>
  <c r="B37681" i="12"/>
  <c r="A37681" i="12"/>
  <c r="F37680" i="12"/>
  <c r="E37680" i="12"/>
  <c r="B37680" i="12"/>
  <c r="A37680" i="12"/>
  <c r="F37679" i="12"/>
  <c r="E37679" i="12"/>
  <c r="B37679" i="12"/>
  <c r="A37679" i="12"/>
  <c r="F37678" i="12"/>
  <c r="E37678" i="12"/>
  <c r="B37678" i="12"/>
  <c r="A37678" i="12"/>
  <c r="F37647" i="12"/>
  <c r="D37647" i="12"/>
  <c r="A37647" i="12"/>
  <c r="F37646" i="12"/>
  <c r="D37646" i="12"/>
  <c r="A37646" i="12"/>
  <c r="F37645" i="12"/>
  <c r="E37645" i="12"/>
  <c r="D37645" i="12"/>
  <c r="A37645" i="12"/>
  <c r="F37644" i="12"/>
  <c r="E37644" i="12"/>
  <c r="D37644" i="12"/>
  <c r="A37644" i="12"/>
  <c r="F37643" i="12"/>
  <c r="E37643" i="12"/>
  <c r="D37643" i="12"/>
  <c r="F37642" i="12"/>
  <c r="E37642" i="12"/>
  <c r="D37642" i="12"/>
  <c r="A37642" i="12"/>
  <c r="G37628" i="12"/>
  <c r="F37628" i="12"/>
  <c r="E37628" i="12"/>
  <c r="A37628" i="12"/>
  <c r="G37627" i="12"/>
  <c r="F37627" i="12"/>
  <c r="E37627" i="12"/>
  <c r="A37627" i="12"/>
  <c r="G37626" i="12"/>
  <c r="F37626" i="12"/>
  <c r="E37626" i="12"/>
  <c r="A37626" i="12"/>
  <c r="G37625" i="12"/>
  <c r="F37625" i="12"/>
  <c r="E37625" i="12"/>
  <c r="A37625" i="12"/>
  <c r="G37623" i="12"/>
  <c r="F37623" i="12"/>
  <c r="E37623" i="12"/>
  <c r="A37623" i="12"/>
  <c r="G37622" i="12"/>
  <c r="F37622" i="12"/>
  <c r="E37622" i="12"/>
  <c r="A37622" i="12"/>
  <c r="G37621" i="12"/>
  <c r="F37621" i="12"/>
  <c r="E37621" i="12"/>
  <c r="A37621" i="12"/>
  <c r="G37620" i="12"/>
  <c r="F37620" i="12"/>
  <c r="E37620" i="12"/>
  <c r="A37620" i="12"/>
  <c r="G37619" i="12"/>
  <c r="F37619" i="12"/>
  <c r="E37619" i="12"/>
  <c r="A37619" i="12"/>
  <c r="G37618" i="12"/>
  <c r="F37618" i="12"/>
  <c r="E37618" i="12"/>
  <c r="A37618" i="12"/>
  <c r="G37617" i="12"/>
  <c r="F37617" i="12"/>
  <c r="E37617" i="12"/>
  <c r="A37617" i="12"/>
  <c r="G37616" i="12"/>
  <c r="F37616" i="12"/>
  <c r="E37616" i="12"/>
  <c r="A37616" i="12"/>
  <c r="G37615" i="12"/>
  <c r="F37615" i="12"/>
  <c r="E37615" i="12"/>
  <c r="A37615" i="12"/>
  <c r="G37614" i="12"/>
  <c r="F37614" i="12"/>
  <c r="E37614" i="12"/>
  <c r="A37614" i="12"/>
  <c r="G37613" i="12"/>
  <c r="F37613" i="12"/>
  <c r="E37613" i="12"/>
  <c r="A37613" i="12"/>
  <c r="G37612" i="12"/>
  <c r="F37612" i="12"/>
  <c r="E37612" i="12"/>
  <c r="A37612" i="12"/>
  <c r="G36743" i="12"/>
  <c r="F36743" i="12"/>
  <c r="E36743" i="12"/>
  <c r="D36743" i="12"/>
  <c r="C36743" i="12"/>
  <c r="B36743" i="12"/>
  <c r="A36743" i="12"/>
  <c r="G36742" i="12"/>
  <c r="F36742" i="12"/>
  <c r="E36742" i="12"/>
  <c r="D36742" i="12"/>
  <c r="C36742" i="12"/>
  <c r="B36742" i="12"/>
  <c r="A36742" i="12"/>
  <c r="G36741" i="12"/>
  <c r="F36741" i="12"/>
  <c r="E36741" i="12"/>
  <c r="D36741" i="12"/>
  <c r="C36741" i="12"/>
  <c r="B36741" i="12"/>
  <c r="A36741" i="12"/>
  <c r="G36740" i="12"/>
  <c r="F36740" i="12"/>
  <c r="E36740" i="12"/>
  <c r="D36740" i="12"/>
  <c r="C36740" i="12"/>
  <c r="B36740" i="12"/>
  <c r="A36740" i="12"/>
  <c r="G36739" i="12"/>
  <c r="F36739" i="12"/>
  <c r="E36739" i="12"/>
  <c r="D36739" i="12"/>
  <c r="C36739" i="12"/>
  <c r="B36739" i="12"/>
  <c r="A36739" i="12"/>
  <c r="G36738" i="12"/>
  <c r="F36738" i="12"/>
  <c r="E36738" i="12"/>
  <c r="D36738" i="12"/>
  <c r="C36738" i="12"/>
  <c r="B36738" i="12"/>
  <c r="A36738" i="12"/>
  <c r="G36737" i="12"/>
  <c r="F36737" i="12"/>
  <c r="E36737" i="12"/>
  <c r="D36737" i="12"/>
  <c r="C36737" i="12"/>
  <c r="B36737" i="12"/>
  <c r="A36737" i="12"/>
  <c r="G36736" i="12"/>
  <c r="F36736" i="12"/>
  <c r="E36736" i="12"/>
  <c r="D36736" i="12"/>
  <c r="C36736" i="12"/>
  <c r="B36736" i="12"/>
  <c r="A36736" i="12"/>
  <c r="G36735" i="12"/>
  <c r="F36735" i="12"/>
  <c r="E36735" i="12"/>
  <c r="D36735" i="12"/>
  <c r="C36735" i="12"/>
  <c r="B36735" i="12"/>
  <c r="A36735" i="12"/>
  <c r="G36734" i="12"/>
  <c r="F36734" i="12"/>
  <c r="E36734" i="12"/>
  <c r="D36734" i="12"/>
  <c r="C36734" i="12"/>
  <c r="B36734" i="12"/>
  <c r="A36734" i="12"/>
  <c r="G36733" i="12"/>
  <c r="F36733" i="12"/>
  <c r="E36733" i="12"/>
  <c r="D36733" i="12"/>
  <c r="C36733" i="12"/>
  <c r="B36733" i="12"/>
  <c r="A36733" i="12"/>
  <c r="G36732" i="12"/>
  <c r="F36732" i="12"/>
  <c r="E36732" i="12"/>
  <c r="D36732" i="12"/>
  <c r="C36732" i="12"/>
  <c r="B36732" i="12"/>
  <c r="A36732" i="12"/>
  <c r="G36731" i="12"/>
  <c r="F36731" i="12"/>
  <c r="E36731" i="12"/>
  <c r="D36731" i="12"/>
  <c r="C36731" i="12"/>
  <c r="B36731" i="12"/>
  <c r="A36731" i="12"/>
  <c r="G36730" i="12"/>
  <c r="F36730" i="12"/>
  <c r="E36730" i="12"/>
  <c r="D36730" i="12"/>
  <c r="C36730" i="12"/>
  <c r="B36730" i="12"/>
  <c r="A36730" i="12"/>
  <c r="F36729" i="12"/>
  <c r="E36729" i="12"/>
  <c r="C36729" i="12"/>
  <c r="B36729" i="12"/>
  <c r="A36729" i="12"/>
  <c r="F36728" i="12"/>
  <c r="E36728" i="12"/>
  <c r="C36728" i="12"/>
  <c r="B36728" i="12"/>
  <c r="A36728" i="12"/>
  <c r="F36727" i="12"/>
  <c r="E36727" i="12"/>
  <c r="C36727" i="12"/>
  <c r="B36727" i="12"/>
  <c r="A36727" i="12"/>
  <c r="F36726" i="12"/>
  <c r="E36726" i="12"/>
  <c r="C36726" i="12"/>
  <c r="B36726" i="12"/>
  <c r="A36726" i="12"/>
  <c r="F36725" i="12"/>
  <c r="E36725" i="12"/>
  <c r="C36725" i="12"/>
  <c r="B36725" i="12"/>
  <c r="A36725" i="12"/>
  <c r="F36724" i="12"/>
  <c r="E36724" i="12"/>
  <c r="C36724" i="12"/>
  <c r="B36724" i="12"/>
  <c r="A36724" i="12"/>
  <c r="F36723" i="12"/>
  <c r="E36723" i="12"/>
  <c r="C36723" i="12"/>
  <c r="B36723" i="12"/>
  <c r="A36723" i="12"/>
  <c r="F36722" i="12"/>
  <c r="E36722" i="12"/>
  <c r="C36722" i="12"/>
  <c r="B36722" i="12"/>
  <c r="A36722" i="12"/>
  <c r="F36721" i="12"/>
  <c r="E36721" i="12"/>
  <c r="C36721" i="12"/>
  <c r="B36721" i="12"/>
  <c r="A36721" i="12"/>
  <c r="F36720" i="12"/>
  <c r="E36720" i="12"/>
  <c r="C36720" i="12"/>
  <c r="B36720" i="12"/>
  <c r="A36720" i="12"/>
  <c r="F36719" i="12"/>
  <c r="E36719" i="12"/>
  <c r="C36719" i="12"/>
  <c r="B36719" i="12"/>
  <c r="A36719" i="12"/>
  <c r="F36718" i="12"/>
  <c r="E36718" i="12"/>
  <c r="C36718" i="12"/>
  <c r="B36718" i="12"/>
  <c r="A36718" i="12"/>
  <c r="F36717" i="12"/>
  <c r="E36717" i="12"/>
  <c r="C36717" i="12"/>
  <c r="B36717" i="12"/>
  <c r="A36717" i="12"/>
  <c r="F36716" i="12"/>
  <c r="E36716" i="12"/>
  <c r="C36716" i="12"/>
  <c r="B36716" i="12"/>
  <c r="A36716" i="12"/>
  <c r="F36715" i="12"/>
  <c r="E36715" i="12"/>
  <c r="C36715" i="12"/>
  <c r="B36715" i="12"/>
  <c r="A36715" i="12"/>
  <c r="F36714" i="12"/>
  <c r="E36714" i="12"/>
  <c r="C36714" i="12"/>
  <c r="B36714" i="12"/>
  <c r="A36714" i="12"/>
  <c r="F36713" i="12"/>
  <c r="E36713" i="12"/>
  <c r="C36713" i="12"/>
  <c r="B36713" i="12"/>
  <c r="A36713" i="12"/>
  <c r="G36712" i="12"/>
  <c r="F36712" i="12"/>
  <c r="E36712" i="12"/>
  <c r="D36712" i="12"/>
  <c r="C36712" i="12"/>
  <c r="B36712" i="12"/>
  <c r="A36712" i="12"/>
  <c r="G36711" i="12"/>
  <c r="F36711" i="12"/>
  <c r="E36711" i="12"/>
  <c r="D36711" i="12"/>
  <c r="C36711" i="12"/>
  <c r="B36711" i="12"/>
  <c r="A36711" i="12"/>
  <c r="G36710" i="12"/>
  <c r="F36710" i="12"/>
  <c r="E36710" i="12"/>
  <c r="D36710" i="12"/>
  <c r="C36710" i="12"/>
  <c r="B36710" i="12"/>
  <c r="A36710" i="12"/>
  <c r="G36709" i="12"/>
  <c r="F36709" i="12"/>
  <c r="E36709" i="12"/>
  <c r="D36709" i="12"/>
  <c r="C36709" i="12"/>
  <c r="B36709" i="12"/>
  <c r="A36709" i="12"/>
  <c r="G36708" i="12"/>
  <c r="F36708" i="12"/>
  <c r="E36708" i="12"/>
  <c r="D36708" i="12"/>
  <c r="C36708" i="12"/>
  <c r="B36708" i="12"/>
  <c r="A36708" i="12"/>
  <c r="G36707" i="12"/>
  <c r="F36707" i="12"/>
  <c r="E36707" i="12"/>
  <c r="D36707" i="12"/>
  <c r="C36707" i="12"/>
  <c r="B36707" i="12"/>
  <c r="A36707" i="12"/>
  <c r="G36706" i="12"/>
  <c r="F36706" i="12"/>
  <c r="E36706" i="12"/>
  <c r="D36706" i="12"/>
  <c r="C36706" i="12"/>
  <c r="B36706" i="12"/>
  <c r="A36706" i="12"/>
  <c r="G36705" i="12"/>
  <c r="F36705" i="12"/>
  <c r="E36705" i="12"/>
  <c r="D36705" i="12"/>
  <c r="C36705" i="12"/>
  <c r="B36705" i="12"/>
  <c r="A36705" i="12"/>
  <c r="G36704" i="12"/>
  <c r="F36704" i="12"/>
  <c r="E36704" i="12"/>
  <c r="D36704" i="12"/>
  <c r="C36704" i="12"/>
  <c r="B36704" i="12"/>
  <c r="A36704" i="12"/>
  <c r="G36703" i="12"/>
  <c r="F36703" i="12"/>
  <c r="E36703" i="12"/>
  <c r="D36703" i="12"/>
  <c r="C36703" i="12"/>
  <c r="B36703" i="12"/>
  <c r="A36703" i="12"/>
  <c r="G36702" i="12"/>
  <c r="F36702" i="12"/>
  <c r="E36702" i="12"/>
  <c r="D36702" i="12"/>
  <c r="C36702" i="12"/>
  <c r="B36702" i="12"/>
  <c r="A36702" i="12"/>
  <c r="G36701" i="12"/>
  <c r="F36701" i="12"/>
  <c r="E36701" i="12"/>
  <c r="D36701" i="12"/>
  <c r="C36701" i="12"/>
  <c r="B36701" i="12"/>
  <c r="A36701" i="12"/>
  <c r="G36700" i="12"/>
  <c r="F36700" i="12"/>
  <c r="E36700" i="12"/>
  <c r="D36700" i="12"/>
  <c r="C36700" i="12"/>
  <c r="B36700" i="12"/>
  <c r="A36700" i="12"/>
  <c r="G36699" i="12"/>
  <c r="F36699" i="12"/>
  <c r="E36699" i="12"/>
  <c r="D36699" i="12"/>
  <c r="C36699" i="12"/>
  <c r="B36699" i="12"/>
  <c r="A36699" i="12"/>
  <c r="G36698" i="12"/>
  <c r="F36698" i="12"/>
  <c r="E36698" i="12"/>
  <c r="D36698" i="12"/>
  <c r="C36698" i="12"/>
  <c r="B36698" i="12"/>
  <c r="A36698" i="12"/>
  <c r="F36697" i="12"/>
  <c r="E36697" i="12"/>
  <c r="C36697" i="12"/>
  <c r="B36697" i="12"/>
  <c r="A36697" i="12"/>
  <c r="F36696" i="12"/>
  <c r="E36696" i="12"/>
  <c r="C36696" i="12"/>
  <c r="B36696" i="12"/>
  <c r="A36696" i="12"/>
  <c r="F36695" i="12"/>
  <c r="E36695" i="12"/>
  <c r="C36695" i="12"/>
  <c r="B36695" i="12"/>
  <c r="A36695" i="12"/>
  <c r="F36694" i="12"/>
  <c r="E36694" i="12"/>
  <c r="C36694" i="12"/>
  <c r="B36694" i="12"/>
  <c r="A36694" i="12"/>
  <c r="F36693" i="12"/>
  <c r="E36693" i="12"/>
  <c r="C36693" i="12"/>
  <c r="B36693" i="12"/>
  <c r="A36693" i="12"/>
  <c r="F36692" i="12"/>
  <c r="E36692" i="12"/>
  <c r="C36692" i="12"/>
  <c r="B36692" i="12"/>
  <c r="A36692" i="12"/>
  <c r="F36691" i="12"/>
  <c r="E36691" i="12"/>
  <c r="C36691" i="12"/>
  <c r="B36691" i="12"/>
  <c r="A36691" i="12"/>
  <c r="F36690" i="12"/>
  <c r="E36690" i="12"/>
  <c r="C36690" i="12"/>
  <c r="B36690" i="12"/>
  <c r="A36690" i="12"/>
  <c r="F36689" i="12"/>
  <c r="E36689" i="12"/>
  <c r="C36689" i="12"/>
  <c r="B36689" i="12"/>
  <c r="A36689" i="12"/>
  <c r="F36688" i="12"/>
  <c r="E36688" i="12"/>
  <c r="C36688" i="12"/>
  <c r="B36688" i="12"/>
  <c r="A36688" i="12"/>
  <c r="F36687" i="12"/>
  <c r="E36687" i="12"/>
  <c r="C36687" i="12"/>
  <c r="B36687" i="12"/>
  <c r="A36687" i="12"/>
  <c r="F36686" i="12"/>
  <c r="E36686" i="12"/>
  <c r="C36686" i="12"/>
  <c r="B36686" i="12"/>
  <c r="A36686" i="12"/>
  <c r="F36685" i="12"/>
  <c r="E36685" i="12"/>
  <c r="C36685" i="12"/>
  <c r="B36685" i="12"/>
  <c r="A36685" i="12"/>
  <c r="F36684" i="12"/>
  <c r="E36684" i="12"/>
  <c r="C36684" i="12"/>
  <c r="B36684" i="12"/>
  <c r="A36684" i="12"/>
  <c r="F36683" i="12"/>
  <c r="E36683" i="12"/>
  <c r="C36683" i="12"/>
  <c r="B36683" i="12"/>
  <c r="A36683" i="12"/>
  <c r="F36682" i="12"/>
  <c r="E36682" i="12"/>
  <c r="C36682" i="12"/>
  <c r="B36682" i="12"/>
  <c r="A36682" i="12"/>
  <c r="F36681" i="12"/>
  <c r="E36681" i="12"/>
  <c r="B36681" i="12"/>
  <c r="A36681" i="12"/>
  <c r="F36680" i="12"/>
  <c r="E36680" i="12"/>
  <c r="B36680" i="12"/>
  <c r="A36680" i="12"/>
  <c r="F36679" i="12"/>
  <c r="E36679" i="12"/>
  <c r="B36679" i="12"/>
  <c r="A36679" i="12"/>
  <c r="F36678" i="12"/>
  <c r="E36678" i="12"/>
  <c r="B36678" i="12"/>
  <c r="A36678" i="12"/>
  <c r="F36677" i="12"/>
  <c r="E36677" i="12"/>
  <c r="B36677" i="12"/>
  <c r="A36677" i="12"/>
  <c r="F36676" i="12"/>
  <c r="E36676" i="12"/>
  <c r="B36676" i="12"/>
  <c r="A36676" i="12"/>
  <c r="F36675" i="12"/>
  <c r="E36675" i="12"/>
  <c r="B36675" i="12"/>
  <c r="A36675" i="12"/>
  <c r="F36674" i="12"/>
  <c r="E36674" i="12"/>
  <c r="B36674" i="12"/>
  <c r="A36674" i="12"/>
  <c r="F36673" i="12"/>
  <c r="E36673" i="12"/>
  <c r="B36673" i="12"/>
  <c r="A36673" i="12"/>
  <c r="F36672" i="12"/>
  <c r="E36672" i="12"/>
  <c r="B36672" i="12"/>
  <c r="A36672" i="12"/>
  <c r="F36671" i="12"/>
  <c r="E36671" i="12"/>
  <c r="B36671" i="12"/>
  <c r="A36671" i="12"/>
  <c r="F36670" i="12"/>
  <c r="E36670" i="12"/>
  <c r="B36670" i="12"/>
  <c r="A36670" i="12"/>
  <c r="F36669" i="12"/>
  <c r="E36669" i="12"/>
  <c r="B36669" i="12"/>
  <c r="A36669" i="12"/>
  <c r="F36668" i="12"/>
  <c r="E36668" i="12"/>
  <c r="B36668" i="12"/>
  <c r="A36668" i="12"/>
  <c r="F36667" i="12"/>
  <c r="E36667" i="12"/>
  <c r="B36667" i="12"/>
  <c r="A36667" i="12"/>
  <c r="F36666" i="12"/>
  <c r="E36666" i="12"/>
  <c r="B36666" i="12"/>
  <c r="A36666" i="12"/>
  <c r="F36665" i="12"/>
  <c r="E36665" i="12"/>
  <c r="B36665" i="12"/>
  <c r="A36665" i="12"/>
  <c r="F36664" i="12"/>
  <c r="E36664" i="12"/>
  <c r="B36664" i="12"/>
  <c r="A36664" i="12"/>
  <c r="F36663" i="12"/>
  <c r="E36663" i="12"/>
  <c r="B36663" i="12"/>
  <c r="A36663" i="12"/>
  <c r="F36662" i="12"/>
  <c r="E36662" i="12"/>
  <c r="B36662" i="12"/>
  <c r="A36662" i="12"/>
  <c r="F36661" i="12"/>
  <c r="E36661" i="12"/>
  <c r="B36661" i="12"/>
  <c r="A36661" i="12"/>
  <c r="F36660" i="12"/>
  <c r="E36660" i="12"/>
  <c r="B36660" i="12"/>
  <c r="A36660" i="12"/>
  <c r="F36659" i="12"/>
  <c r="E36659" i="12"/>
  <c r="B36659" i="12"/>
  <c r="A36659" i="12"/>
  <c r="F36658" i="12"/>
  <c r="E36658" i="12"/>
  <c r="B36658" i="12"/>
  <c r="A36658" i="12"/>
  <c r="F36657" i="12"/>
  <c r="E36657" i="12"/>
  <c r="B36657" i="12"/>
  <c r="A36657" i="12"/>
  <c r="F36656" i="12"/>
  <c r="E36656" i="12"/>
  <c r="B36656" i="12"/>
  <c r="A36656" i="12"/>
  <c r="F36655" i="12"/>
  <c r="E36655" i="12"/>
  <c r="B36655" i="12"/>
  <c r="A36655" i="12"/>
  <c r="F36654" i="12"/>
  <c r="E36654" i="12"/>
  <c r="B36654" i="12"/>
  <c r="A36654" i="12"/>
  <c r="F36653" i="12"/>
  <c r="E36653" i="12"/>
  <c r="B36653" i="12"/>
  <c r="A36653" i="12"/>
  <c r="F36652" i="12"/>
  <c r="E36652" i="12"/>
  <c r="B36652" i="12"/>
  <c r="A36652" i="12"/>
  <c r="F36651" i="12"/>
  <c r="E36651" i="12"/>
  <c r="B36651" i="12"/>
  <c r="A36651" i="12"/>
  <c r="F36650" i="12"/>
  <c r="E36650" i="12"/>
  <c r="B36650" i="12"/>
  <c r="A36650" i="12"/>
  <c r="F36649" i="12"/>
  <c r="E36649" i="12"/>
  <c r="B36649" i="12"/>
  <c r="A36649" i="12"/>
  <c r="F36648" i="12"/>
  <c r="E36648" i="12"/>
  <c r="B36648" i="12"/>
  <c r="A36648" i="12"/>
  <c r="F36647" i="12"/>
  <c r="E36647" i="12"/>
  <c r="B36647" i="12"/>
  <c r="A36647" i="12"/>
  <c r="F36646" i="12"/>
  <c r="E36646" i="12"/>
  <c r="B36646" i="12"/>
  <c r="A36646" i="12"/>
  <c r="F36645" i="12"/>
  <c r="E36645" i="12"/>
  <c r="B36645" i="12"/>
  <c r="A36645" i="12"/>
  <c r="F36644" i="12"/>
  <c r="E36644" i="12"/>
  <c r="B36644" i="12"/>
  <c r="A36644" i="12"/>
  <c r="F36643" i="12"/>
  <c r="E36643" i="12"/>
  <c r="B36643" i="12"/>
  <c r="A36643" i="12"/>
  <c r="F36642" i="12"/>
  <c r="E36642" i="12"/>
  <c r="B36642" i="12"/>
  <c r="A36642" i="12"/>
  <c r="F36641" i="12"/>
  <c r="E36641" i="12"/>
  <c r="B36641" i="12"/>
  <c r="A36641" i="12"/>
  <c r="F36640" i="12"/>
  <c r="E36640" i="12"/>
  <c r="B36640" i="12"/>
  <c r="A36640" i="12"/>
  <c r="F36639" i="12"/>
  <c r="E36639" i="12"/>
  <c r="B36639" i="12"/>
  <c r="A36639" i="12"/>
  <c r="F36638" i="12"/>
  <c r="E36638" i="12"/>
  <c r="B36638" i="12"/>
  <c r="A36638" i="12"/>
  <c r="F36637" i="12"/>
  <c r="E36637" i="12"/>
  <c r="B36637" i="12"/>
  <c r="A36637" i="12"/>
  <c r="F36636" i="12"/>
  <c r="E36636" i="12"/>
  <c r="B36636" i="12"/>
  <c r="A36636" i="12"/>
  <c r="F36635" i="12"/>
  <c r="E36635" i="12"/>
  <c r="B36635" i="12"/>
  <c r="A36635" i="12"/>
  <c r="F36634" i="12"/>
  <c r="E36634" i="12"/>
  <c r="B36634" i="12"/>
  <c r="A36634" i="12"/>
  <c r="F36633" i="12"/>
  <c r="E36633" i="12"/>
  <c r="B36633" i="12"/>
  <c r="A36633" i="12"/>
  <c r="F36632" i="12"/>
  <c r="E36632" i="12"/>
  <c r="B36632" i="12"/>
  <c r="A36632" i="12"/>
  <c r="F36631" i="12"/>
  <c r="E36631" i="12"/>
  <c r="B36631" i="12"/>
  <c r="A36631" i="12"/>
  <c r="F36630" i="12"/>
  <c r="E36630" i="12"/>
  <c r="B36630" i="12"/>
  <c r="A36630" i="12"/>
  <c r="F36629" i="12"/>
  <c r="E36629" i="12"/>
  <c r="B36629" i="12"/>
  <c r="A36629" i="12"/>
  <c r="F36628" i="12"/>
  <c r="E36628" i="12"/>
  <c r="B36628" i="12"/>
  <c r="A36628" i="12"/>
  <c r="F36627" i="12"/>
  <c r="E36627" i="12"/>
  <c r="B36627" i="12"/>
  <c r="A36627" i="12"/>
  <c r="F36626" i="12"/>
  <c r="E36626" i="12"/>
  <c r="B36626" i="12"/>
  <c r="A36626" i="12"/>
  <c r="F36625" i="12"/>
  <c r="E36625" i="12"/>
  <c r="B36625" i="12"/>
  <c r="A36625" i="12"/>
  <c r="F36624" i="12"/>
  <c r="E36624" i="12"/>
  <c r="B36624" i="12"/>
  <c r="A36624" i="12"/>
  <c r="F36623" i="12"/>
  <c r="E36623" i="12"/>
  <c r="B36623" i="12"/>
  <c r="A36623" i="12"/>
  <c r="F36622" i="12"/>
  <c r="E36622" i="12"/>
  <c r="B36622" i="12"/>
  <c r="A36622" i="12"/>
  <c r="F36621" i="12"/>
  <c r="E36621" i="12"/>
  <c r="B36621" i="12"/>
  <c r="A36621" i="12"/>
  <c r="F36620" i="12"/>
  <c r="E36620" i="12"/>
  <c r="B36620" i="12"/>
  <c r="A36620" i="12"/>
  <c r="F36619" i="12"/>
  <c r="E36619" i="12"/>
  <c r="B36619" i="12"/>
  <c r="A36619" i="12"/>
  <c r="F36618" i="12"/>
  <c r="E36618" i="12"/>
  <c r="B36618" i="12"/>
  <c r="A36618" i="12"/>
  <c r="F36617" i="12"/>
  <c r="E36617" i="12"/>
  <c r="B36617" i="12"/>
  <c r="A36617" i="12"/>
  <c r="F36616" i="12"/>
  <c r="E36616" i="12"/>
  <c r="B36616" i="12"/>
  <c r="A36616" i="12"/>
  <c r="F36615" i="12"/>
  <c r="E36615" i="12"/>
  <c r="B36615" i="12"/>
  <c r="A36615" i="12"/>
  <c r="F36614" i="12"/>
  <c r="E36614" i="12"/>
  <c r="B36614" i="12"/>
  <c r="A36614" i="12"/>
  <c r="F36613" i="12"/>
  <c r="E36613" i="12"/>
  <c r="B36613" i="12"/>
  <c r="A36613" i="12"/>
  <c r="F36612" i="12"/>
  <c r="E36612" i="12"/>
  <c r="B36612" i="12"/>
  <c r="A36612" i="12"/>
  <c r="F36611" i="12"/>
  <c r="E36611" i="12"/>
  <c r="B36611" i="12"/>
  <c r="A36611" i="12"/>
  <c r="F36610" i="12"/>
  <c r="E36610" i="12"/>
  <c r="B36610" i="12"/>
  <c r="A36610" i="12"/>
  <c r="F36609" i="12"/>
  <c r="E36609" i="12"/>
  <c r="B36609" i="12"/>
  <c r="A36609" i="12"/>
  <c r="F36608" i="12"/>
  <c r="E36608" i="12"/>
  <c r="B36608" i="12"/>
  <c r="A36608" i="12"/>
  <c r="F36607" i="12"/>
  <c r="E36607" i="12"/>
  <c r="B36607" i="12"/>
  <c r="A36607" i="12"/>
  <c r="F36606" i="12"/>
  <c r="E36606" i="12"/>
  <c r="B36606" i="12"/>
  <c r="A36606" i="12"/>
  <c r="F36605" i="12"/>
  <c r="E36605" i="12"/>
  <c r="B36605" i="12"/>
  <c r="A36605" i="12"/>
  <c r="F36604" i="12"/>
  <c r="E36604" i="12"/>
  <c r="B36604" i="12"/>
  <c r="A36604" i="12"/>
  <c r="F36603" i="12"/>
  <c r="E36603" i="12"/>
  <c r="B36603" i="12"/>
  <c r="A36603" i="12"/>
  <c r="F36602" i="12"/>
  <c r="E36602" i="12"/>
  <c r="B36602" i="12"/>
  <c r="A36602" i="12"/>
  <c r="F36601" i="12"/>
  <c r="E36601" i="12"/>
  <c r="B36601" i="12"/>
  <c r="A36601" i="12"/>
  <c r="F36600" i="12"/>
  <c r="E36600" i="12"/>
  <c r="B36600" i="12"/>
  <c r="A36600" i="12"/>
  <c r="F36599" i="12"/>
  <c r="E36599" i="12"/>
  <c r="B36599" i="12"/>
  <c r="A36599" i="12"/>
  <c r="F36598" i="12"/>
  <c r="E36598" i="12"/>
  <c r="B36598" i="12"/>
  <c r="A36598" i="12"/>
  <c r="F36597" i="12"/>
  <c r="E36597" i="12"/>
  <c r="B36597" i="12"/>
  <c r="A36597" i="12"/>
  <c r="F36596" i="12"/>
  <c r="E36596" i="12"/>
  <c r="B36596" i="12"/>
  <c r="A36596" i="12"/>
  <c r="F36595" i="12"/>
  <c r="E36595" i="12"/>
  <c r="B36595" i="12"/>
  <c r="A36595" i="12"/>
  <c r="F36594" i="12"/>
  <c r="E36594" i="12"/>
  <c r="B36594" i="12"/>
  <c r="A36594" i="12"/>
  <c r="F36593" i="12"/>
  <c r="E36593" i="12"/>
  <c r="B36593" i="12"/>
  <c r="A36593" i="12"/>
  <c r="F36592" i="12"/>
  <c r="E36592" i="12"/>
  <c r="B36592" i="12"/>
  <c r="A36592" i="12"/>
  <c r="F36591" i="12"/>
  <c r="E36591" i="12"/>
  <c r="B36591" i="12"/>
  <c r="A36591" i="12"/>
  <c r="F36590" i="12"/>
  <c r="E36590" i="12"/>
  <c r="B36590" i="12"/>
  <c r="A36590" i="12"/>
  <c r="F36589" i="12"/>
  <c r="E36589" i="12"/>
  <c r="B36589" i="12"/>
  <c r="A36589" i="12"/>
  <c r="F36588" i="12"/>
  <c r="E36588" i="12"/>
  <c r="B36588" i="12"/>
  <c r="A36588" i="12"/>
  <c r="F36587" i="12"/>
  <c r="E36587" i="12"/>
  <c r="B36587" i="12"/>
  <c r="A36587" i="12"/>
  <c r="F36586" i="12"/>
  <c r="E36586" i="12"/>
  <c r="B36586" i="12"/>
  <c r="A36586" i="12"/>
  <c r="F36585" i="12"/>
  <c r="E36585" i="12"/>
  <c r="B36585" i="12"/>
  <c r="A36585" i="12"/>
  <c r="F36584" i="12"/>
  <c r="E36584" i="12"/>
  <c r="B36584" i="12"/>
  <c r="A36584" i="12"/>
  <c r="F36583" i="12"/>
  <c r="E36583" i="12"/>
  <c r="B36583" i="12"/>
  <c r="A36583" i="12"/>
  <c r="F36582" i="12"/>
  <c r="E36582" i="12"/>
  <c r="B36582" i="12"/>
  <c r="A36582" i="12"/>
  <c r="F36581" i="12"/>
  <c r="E36581" i="12"/>
  <c r="B36581" i="12"/>
  <c r="A36581" i="12"/>
  <c r="F36550" i="12"/>
  <c r="D36550" i="12"/>
  <c r="A36550" i="12"/>
  <c r="F36549" i="12"/>
  <c r="D36549" i="12"/>
  <c r="A36549" i="12"/>
  <c r="F36548" i="12"/>
  <c r="E36548" i="12"/>
  <c r="D36548" i="12"/>
  <c r="A36548" i="12"/>
  <c r="F36547" i="12"/>
  <c r="E36547" i="12"/>
  <c r="D36547" i="12"/>
  <c r="F36546" i="12"/>
  <c r="E36546" i="12"/>
  <c r="D36546" i="12"/>
  <c r="A36546" i="12"/>
  <c r="F36545" i="12"/>
  <c r="E36545" i="12"/>
  <c r="D36545" i="12"/>
  <c r="A36545" i="12"/>
  <c r="G36531" i="12"/>
  <c r="F36531" i="12"/>
  <c r="E36531" i="12"/>
  <c r="A36531" i="12"/>
  <c r="G36530" i="12"/>
  <c r="F36530" i="12"/>
  <c r="E36530" i="12"/>
  <c r="A36530" i="12"/>
  <c r="G36529" i="12"/>
  <c r="F36529" i="12"/>
  <c r="E36529" i="12"/>
  <c r="A36529" i="12"/>
  <c r="G36528" i="12"/>
  <c r="F36528" i="12"/>
  <c r="E36528" i="12"/>
  <c r="A36528" i="12"/>
  <c r="G36526" i="12"/>
  <c r="F36526" i="12"/>
  <c r="E36526" i="12"/>
  <c r="A36526" i="12"/>
  <c r="G36525" i="12"/>
  <c r="F36525" i="12"/>
  <c r="E36525" i="12"/>
  <c r="A36525" i="12"/>
  <c r="G36524" i="12"/>
  <c r="F36524" i="12"/>
  <c r="E36524" i="12"/>
  <c r="A36524" i="12"/>
  <c r="G36523" i="12"/>
  <c r="F36523" i="12"/>
  <c r="E36523" i="12"/>
  <c r="A36523" i="12"/>
  <c r="G36522" i="12"/>
  <c r="F36522" i="12"/>
  <c r="E36522" i="12"/>
  <c r="A36522" i="12"/>
  <c r="G36521" i="12"/>
  <c r="F36521" i="12"/>
  <c r="E36521" i="12"/>
  <c r="A36521" i="12"/>
  <c r="G36520" i="12"/>
  <c r="F36520" i="12"/>
  <c r="E36520" i="12"/>
  <c r="A36520" i="12"/>
  <c r="G36519" i="12"/>
  <c r="F36519" i="12"/>
  <c r="E36519" i="12"/>
  <c r="A36519" i="12"/>
  <c r="G36518" i="12"/>
  <c r="F36518" i="12"/>
  <c r="E36518" i="12"/>
  <c r="A36518" i="12"/>
  <c r="G36517" i="12"/>
  <c r="F36517" i="12"/>
  <c r="E36517" i="12"/>
  <c r="A36517" i="12"/>
  <c r="G36516" i="12"/>
  <c r="F36516" i="12"/>
  <c r="E36516" i="12"/>
  <c r="A36516" i="12"/>
  <c r="G36515" i="12"/>
  <c r="F36515" i="12"/>
  <c r="E36515" i="12"/>
  <c r="A36515" i="12"/>
  <c r="G35646" i="12"/>
  <c r="F35646" i="12"/>
  <c r="E35646" i="12"/>
  <c r="D35646" i="12"/>
  <c r="C35646" i="12"/>
  <c r="B35646" i="12"/>
  <c r="A35646" i="12"/>
  <c r="G35645" i="12"/>
  <c r="F35645" i="12"/>
  <c r="E35645" i="12"/>
  <c r="D35645" i="12"/>
  <c r="C35645" i="12"/>
  <c r="B35645" i="12"/>
  <c r="A35645" i="12"/>
  <c r="G35644" i="12"/>
  <c r="F35644" i="12"/>
  <c r="E35644" i="12"/>
  <c r="D35644" i="12"/>
  <c r="C35644" i="12"/>
  <c r="B35644" i="12"/>
  <c r="A35644" i="12"/>
  <c r="G35643" i="12"/>
  <c r="F35643" i="12"/>
  <c r="E35643" i="12"/>
  <c r="D35643" i="12"/>
  <c r="C35643" i="12"/>
  <c r="B35643" i="12"/>
  <c r="A35643" i="12"/>
  <c r="G35642" i="12"/>
  <c r="F35642" i="12"/>
  <c r="E35642" i="12"/>
  <c r="D35642" i="12"/>
  <c r="C35642" i="12"/>
  <c r="B35642" i="12"/>
  <c r="A35642" i="12"/>
  <c r="G35641" i="12"/>
  <c r="F35641" i="12"/>
  <c r="E35641" i="12"/>
  <c r="D35641" i="12"/>
  <c r="C35641" i="12"/>
  <c r="B35641" i="12"/>
  <c r="A35641" i="12"/>
  <c r="G35640" i="12"/>
  <c r="F35640" i="12"/>
  <c r="E35640" i="12"/>
  <c r="D35640" i="12"/>
  <c r="C35640" i="12"/>
  <c r="B35640" i="12"/>
  <c r="A35640" i="12"/>
  <c r="G35639" i="12"/>
  <c r="F35639" i="12"/>
  <c r="E35639" i="12"/>
  <c r="D35639" i="12"/>
  <c r="C35639" i="12"/>
  <c r="B35639" i="12"/>
  <c r="A35639" i="12"/>
  <c r="G35638" i="12"/>
  <c r="F35638" i="12"/>
  <c r="E35638" i="12"/>
  <c r="D35638" i="12"/>
  <c r="C35638" i="12"/>
  <c r="B35638" i="12"/>
  <c r="A35638" i="12"/>
  <c r="G35637" i="12"/>
  <c r="F35637" i="12"/>
  <c r="E35637" i="12"/>
  <c r="D35637" i="12"/>
  <c r="C35637" i="12"/>
  <c r="B35637" i="12"/>
  <c r="A35637" i="12"/>
  <c r="G35636" i="12"/>
  <c r="F35636" i="12"/>
  <c r="E35636" i="12"/>
  <c r="D35636" i="12"/>
  <c r="C35636" i="12"/>
  <c r="B35636" i="12"/>
  <c r="A35636" i="12"/>
  <c r="G35635" i="12"/>
  <c r="F35635" i="12"/>
  <c r="E35635" i="12"/>
  <c r="D35635" i="12"/>
  <c r="C35635" i="12"/>
  <c r="B35635" i="12"/>
  <c r="A35635" i="12"/>
  <c r="G35634" i="12"/>
  <c r="F35634" i="12"/>
  <c r="E35634" i="12"/>
  <c r="D35634" i="12"/>
  <c r="C35634" i="12"/>
  <c r="B35634" i="12"/>
  <c r="A35634" i="12"/>
  <c r="G35633" i="12"/>
  <c r="F35633" i="12"/>
  <c r="E35633" i="12"/>
  <c r="D35633" i="12"/>
  <c r="C35633" i="12"/>
  <c r="B35633" i="12"/>
  <c r="A35633" i="12"/>
  <c r="F35632" i="12"/>
  <c r="E35632" i="12"/>
  <c r="C35632" i="12"/>
  <c r="B35632" i="12"/>
  <c r="A35632" i="12"/>
  <c r="F35631" i="12"/>
  <c r="E35631" i="12"/>
  <c r="C35631" i="12"/>
  <c r="B35631" i="12"/>
  <c r="A35631" i="12"/>
  <c r="F35630" i="12"/>
  <c r="E35630" i="12"/>
  <c r="C35630" i="12"/>
  <c r="B35630" i="12"/>
  <c r="A35630" i="12"/>
  <c r="F35629" i="12"/>
  <c r="E35629" i="12"/>
  <c r="C35629" i="12"/>
  <c r="B35629" i="12"/>
  <c r="A35629" i="12"/>
  <c r="F35628" i="12"/>
  <c r="E35628" i="12"/>
  <c r="C35628" i="12"/>
  <c r="B35628" i="12"/>
  <c r="A35628" i="12"/>
  <c r="F35627" i="12"/>
  <c r="E35627" i="12"/>
  <c r="C35627" i="12"/>
  <c r="B35627" i="12"/>
  <c r="A35627" i="12"/>
  <c r="F35626" i="12"/>
  <c r="E35626" i="12"/>
  <c r="C35626" i="12"/>
  <c r="B35626" i="12"/>
  <c r="A35626" i="12"/>
  <c r="F35625" i="12"/>
  <c r="E35625" i="12"/>
  <c r="C35625" i="12"/>
  <c r="B35625" i="12"/>
  <c r="A35625" i="12"/>
  <c r="F35624" i="12"/>
  <c r="E35624" i="12"/>
  <c r="C35624" i="12"/>
  <c r="B35624" i="12"/>
  <c r="A35624" i="12"/>
  <c r="F35623" i="12"/>
  <c r="E35623" i="12"/>
  <c r="C35623" i="12"/>
  <c r="B35623" i="12"/>
  <c r="A35623" i="12"/>
  <c r="F35622" i="12"/>
  <c r="E35622" i="12"/>
  <c r="C35622" i="12"/>
  <c r="B35622" i="12"/>
  <c r="A35622" i="12"/>
  <c r="F35621" i="12"/>
  <c r="E35621" i="12"/>
  <c r="C35621" i="12"/>
  <c r="B35621" i="12"/>
  <c r="A35621" i="12"/>
  <c r="F35620" i="12"/>
  <c r="E35620" i="12"/>
  <c r="C35620" i="12"/>
  <c r="B35620" i="12"/>
  <c r="A35620" i="12"/>
  <c r="F35619" i="12"/>
  <c r="E35619" i="12"/>
  <c r="C35619" i="12"/>
  <c r="B35619" i="12"/>
  <c r="A35619" i="12"/>
  <c r="F35618" i="12"/>
  <c r="E35618" i="12"/>
  <c r="C35618" i="12"/>
  <c r="B35618" i="12"/>
  <c r="A35618" i="12"/>
  <c r="F35617" i="12"/>
  <c r="E35617" i="12"/>
  <c r="C35617" i="12"/>
  <c r="B35617" i="12"/>
  <c r="A35617" i="12"/>
  <c r="F35616" i="12"/>
  <c r="E35616" i="12"/>
  <c r="C35616" i="12"/>
  <c r="B35616" i="12"/>
  <c r="A35616" i="12"/>
  <c r="G35615" i="12"/>
  <c r="F35615" i="12"/>
  <c r="E35615" i="12"/>
  <c r="D35615" i="12"/>
  <c r="C35615" i="12"/>
  <c r="B35615" i="12"/>
  <c r="A35615" i="12"/>
  <c r="G35614" i="12"/>
  <c r="F35614" i="12"/>
  <c r="E35614" i="12"/>
  <c r="D35614" i="12"/>
  <c r="C35614" i="12"/>
  <c r="B35614" i="12"/>
  <c r="A35614" i="12"/>
  <c r="G35613" i="12"/>
  <c r="F35613" i="12"/>
  <c r="E35613" i="12"/>
  <c r="D35613" i="12"/>
  <c r="C35613" i="12"/>
  <c r="B35613" i="12"/>
  <c r="A35613" i="12"/>
  <c r="G35612" i="12"/>
  <c r="F35612" i="12"/>
  <c r="E35612" i="12"/>
  <c r="D35612" i="12"/>
  <c r="C35612" i="12"/>
  <c r="B35612" i="12"/>
  <c r="A35612" i="12"/>
  <c r="G35611" i="12"/>
  <c r="F35611" i="12"/>
  <c r="E35611" i="12"/>
  <c r="D35611" i="12"/>
  <c r="C35611" i="12"/>
  <c r="B35611" i="12"/>
  <c r="A35611" i="12"/>
  <c r="G35610" i="12"/>
  <c r="F35610" i="12"/>
  <c r="E35610" i="12"/>
  <c r="D35610" i="12"/>
  <c r="C35610" i="12"/>
  <c r="B35610" i="12"/>
  <c r="A35610" i="12"/>
  <c r="G35609" i="12"/>
  <c r="F35609" i="12"/>
  <c r="E35609" i="12"/>
  <c r="D35609" i="12"/>
  <c r="C35609" i="12"/>
  <c r="B35609" i="12"/>
  <c r="A35609" i="12"/>
  <c r="G35608" i="12"/>
  <c r="F35608" i="12"/>
  <c r="E35608" i="12"/>
  <c r="D35608" i="12"/>
  <c r="C35608" i="12"/>
  <c r="B35608" i="12"/>
  <c r="A35608" i="12"/>
  <c r="G35607" i="12"/>
  <c r="F35607" i="12"/>
  <c r="E35607" i="12"/>
  <c r="D35607" i="12"/>
  <c r="C35607" i="12"/>
  <c r="B35607" i="12"/>
  <c r="A35607" i="12"/>
  <c r="G35606" i="12"/>
  <c r="F35606" i="12"/>
  <c r="E35606" i="12"/>
  <c r="D35606" i="12"/>
  <c r="C35606" i="12"/>
  <c r="B35606" i="12"/>
  <c r="A35606" i="12"/>
  <c r="G35605" i="12"/>
  <c r="F35605" i="12"/>
  <c r="E35605" i="12"/>
  <c r="D35605" i="12"/>
  <c r="C35605" i="12"/>
  <c r="B35605" i="12"/>
  <c r="A35605" i="12"/>
  <c r="G35604" i="12"/>
  <c r="F35604" i="12"/>
  <c r="E35604" i="12"/>
  <c r="D35604" i="12"/>
  <c r="C35604" i="12"/>
  <c r="B35604" i="12"/>
  <c r="A35604" i="12"/>
  <c r="G35603" i="12"/>
  <c r="F35603" i="12"/>
  <c r="E35603" i="12"/>
  <c r="D35603" i="12"/>
  <c r="C35603" i="12"/>
  <c r="B35603" i="12"/>
  <c r="A35603" i="12"/>
  <c r="G35602" i="12"/>
  <c r="F35602" i="12"/>
  <c r="E35602" i="12"/>
  <c r="D35602" i="12"/>
  <c r="C35602" i="12"/>
  <c r="B35602" i="12"/>
  <c r="A35602" i="12"/>
  <c r="G35601" i="12"/>
  <c r="F35601" i="12"/>
  <c r="E35601" i="12"/>
  <c r="D35601" i="12"/>
  <c r="C35601" i="12"/>
  <c r="B35601" i="12"/>
  <c r="A35601" i="12"/>
  <c r="F35600" i="12"/>
  <c r="E35600" i="12"/>
  <c r="C35600" i="12"/>
  <c r="B35600" i="12"/>
  <c r="A35600" i="12"/>
  <c r="F35599" i="12"/>
  <c r="E35599" i="12"/>
  <c r="C35599" i="12"/>
  <c r="B35599" i="12"/>
  <c r="A35599" i="12"/>
  <c r="F35598" i="12"/>
  <c r="E35598" i="12"/>
  <c r="C35598" i="12"/>
  <c r="B35598" i="12"/>
  <c r="A35598" i="12"/>
  <c r="F35597" i="12"/>
  <c r="E35597" i="12"/>
  <c r="C35597" i="12"/>
  <c r="B35597" i="12"/>
  <c r="A35597" i="12"/>
  <c r="F35596" i="12"/>
  <c r="E35596" i="12"/>
  <c r="C35596" i="12"/>
  <c r="B35596" i="12"/>
  <c r="A35596" i="12"/>
  <c r="F35595" i="12"/>
  <c r="E35595" i="12"/>
  <c r="C35595" i="12"/>
  <c r="B35595" i="12"/>
  <c r="A35595" i="12"/>
  <c r="F35594" i="12"/>
  <c r="E35594" i="12"/>
  <c r="C35594" i="12"/>
  <c r="B35594" i="12"/>
  <c r="A35594" i="12"/>
  <c r="F35593" i="12"/>
  <c r="E35593" i="12"/>
  <c r="C35593" i="12"/>
  <c r="B35593" i="12"/>
  <c r="A35593" i="12"/>
  <c r="F35592" i="12"/>
  <c r="E35592" i="12"/>
  <c r="C35592" i="12"/>
  <c r="B35592" i="12"/>
  <c r="A35592" i="12"/>
  <c r="F35591" i="12"/>
  <c r="E35591" i="12"/>
  <c r="C35591" i="12"/>
  <c r="B35591" i="12"/>
  <c r="A35591" i="12"/>
  <c r="F35590" i="12"/>
  <c r="E35590" i="12"/>
  <c r="C35590" i="12"/>
  <c r="B35590" i="12"/>
  <c r="A35590" i="12"/>
  <c r="F35589" i="12"/>
  <c r="E35589" i="12"/>
  <c r="C35589" i="12"/>
  <c r="B35589" i="12"/>
  <c r="A35589" i="12"/>
  <c r="F35588" i="12"/>
  <c r="E35588" i="12"/>
  <c r="C35588" i="12"/>
  <c r="B35588" i="12"/>
  <c r="A35588" i="12"/>
  <c r="F35587" i="12"/>
  <c r="E35587" i="12"/>
  <c r="C35587" i="12"/>
  <c r="B35587" i="12"/>
  <c r="A35587" i="12"/>
  <c r="F35586" i="12"/>
  <c r="E35586" i="12"/>
  <c r="C35586" i="12"/>
  <c r="B35586" i="12"/>
  <c r="A35586" i="12"/>
  <c r="F35585" i="12"/>
  <c r="E35585" i="12"/>
  <c r="C35585" i="12"/>
  <c r="B35585" i="12"/>
  <c r="A35585" i="12"/>
  <c r="F35584" i="12"/>
  <c r="E35584" i="12"/>
  <c r="B35584" i="12"/>
  <c r="A35584" i="12"/>
  <c r="F35583" i="12"/>
  <c r="E35583" i="12"/>
  <c r="B35583" i="12"/>
  <c r="A35583" i="12"/>
  <c r="F35582" i="12"/>
  <c r="E35582" i="12"/>
  <c r="B35582" i="12"/>
  <c r="A35582" i="12"/>
  <c r="F35581" i="12"/>
  <c r="E35581" i="12"/>
  <c r="B35581" i="12"/>
  <c r="A35581" i="12"/>
  <c r="F35580" i="12"/>
  <c r="E35580" i="12"/>
  <c r="B35580" i="12"/>
  <c r="A35580" i="12"/>
  <c r="F35579" i="12"/>
  <c r="E35579" i="12"/>
  <c r="B35579" i="12"/>
  <c r="A35579" i="12"/>
  <c r="F35578" i="12"/>
  <c r="E35578" i="12"/>
  <c r="B35578" i="12"/>
  <c r="A35578" i="12"/>
  <c r="F35577" i="12"/>
  <c r="E35577" i="12"/>
  <c r="B35577" i="12"/>
  <c r="A35577" i="12"/>
  <c r="F35576" i="12"/>
  <c r="E35576" i="12"/>
  <c r="B35576" i="12"/>
  <c r="A35576" i="12"/>
  <c r="F35575" i="12"/>
  <c r="E35575" i="12"/>
  <c r="B35575" i="12"/>
  <c r="A35575" i="12"/>
  <c r="F35574" i="12"/>
  <c r="E35574" i="12"/>
  <c r="B35574" i="12"/>
  <c r="A35574" i="12"/>
  <c r="F35573" i="12"/>
  <c r="E35573" i="12"/>
  <c r="B35573" i="12"/>
  <c r="A35573" i="12"/>
  <c r="F35572" i="12"/>
  <c r="E35572" i="12"/>
  <c r="B35572" i="12"/>
  <c r="A35572" i="12"/>
  <c r="F35571" i="12"/>
  <c r="E35571" i="12"/>
  <c r="B35571" i="12"/>
  <c r="A35571" i="12"/>
  <c r="F35570" i="12"/>
  <c r="E35570" i="12"/>
  <c r="B35570" i="12"/>
  <c r="A35570" i="12"/>
  <c r="F35569" i="12"/>
  <c r="E35569" i="12"/>
  <c r="B35569" i="12"/>
  <c r="A35569" i="12"/>
  <c r="F35568" i="12"/>
  <c r="E35568" i="12"/>
  <c r="B35568" i="12"/>
  <c r="A35568" i="12"/>
  <c r="F35567" i="12"/>
  <c r="E35567" i="12"/>
  <c r="B35567" i="12"/>
  <c r="A35567" i="12"/>
  <c r="F35566" i="12"/>
  <c r="E35566" i="12"/>
  <c r="B35566" i="12"/>
  <c r="A35566" i="12"/>
  <c r="F35565" i="12"/>
  <c r="E35565" i="12"/>
  <c r="B35565" i="12"/>
  <c r="A35565" i="12"/>
  <c r="F35564" i="12"/>
  <c r="E35564" i="12"/>
  <c r="B35564" i="12"/>
  <c r="A35564" i="12"/>
  <c r="F35563" i="12"/>
  <c r="E35563" i="12"/>
  <c r="B35563" i="12"/>
  <c r="A35563" i="12"/>
  <c r="F35562" i="12"/>
  <c r="E35562" i="12"/>
  <c r="B35562" i="12"/>
  <c r="A35562" i="12"/>
  <c r="F35561" i="12"/>
  <c r="E35561" i="12"/>
  <c r="B35561" i="12"/>
  <c r="A35561" i="12"/>
  <c r="F35560" i="12"/>
  <c r="E35560" i="12"/>
  <c r="B35560" i="12"/>
  <c r="A35560" i="12"/>
  <c r="F35559" i="12"/>
  <c r="E35559" i="12"/>
  <c r="B35559" i="12"/>
  <c r="A35559" i="12"/>
  <c r="F35558" i="12"/>
  <c r="E35558" i="12"/>
  <c r="B35558" i="12"/>
  <c r="A35558" i="12"/>
  <c r="F35557" i="12"/>
  <c r="E35557" i="12"/>
  <c r="B35557" i="12"/>
  <c r="A35557" i="12"/>
  <c r="F35556" i="12"/>
  <c r="E35556" i="12"/>
  <c r="B35556" i="12"/>
  <c r="A35556" i="12"/>
  <c r="F35555" i="12"/>
  <c r="E35555" i="12"/>
  <c r="B35555" i="12"/>
  <c r="A35555" i="12"/>
  <c r="F35554" i="12"/>
  <c r="E35554" i="12"/>
  <c r="B35554" i="12"/>
  <c r="A35554" i="12"/>
  <c r="F35553" i="12"/>
  <c r="E35553" i="12"/>
  <c r="B35553" i="12"/>
  <c r="A35553" i="12"/>
  <c r="F35552" i="12"/>
  <c r="E35552" i="12"/>
  <c r="B35552" i="12"/>
  <c r="A35552" i="12"/>
  <c r="F35551" i="12"/>
  <c r="E35551" i="12"/>
  <c r="B35551" i="12"/>
  <c r="A35551" i="12"/>
  <c r="F35550" i="12"/>
  <c r="E35550" i="12"/>
  <c r="B35550" i="12"/>
  <c r="A35550" i="12"/>
  <c r="F35549" i="12"/>
  <c r="E35549" i="12"/>
  <c r="B35549" i="12"/>
  <c r="A35549" i="12"/>
  <c r="F35548" i="12"/>
  <c r="E35548" i="12"/>
  <c r="B35548" i="12"/>
  <c r="A35548" i="12"/>
  <c r="F35547" i="12"/>
  <c r="E35547" i="12"/>
  <c r="B35547" i="12"/>
  <c r="A35547" i="12"/>
  <c r="F35546" i="12"/>
  <c r="E35546" i="12"/>
  <c r="B35546" i="12"/>
  <c r="A35546" i="12"/>
  <c r="F35545" i="12"/>
  <c r="E35545" i="12"/>
  <c r="B35545" i="12"/>
  <c r="A35545" i="12"/>
  <c r="F35544" i="12"/>
  <c r="E35544" i="12"/>
  <c r="B35544" i="12"/>
  <c r="A35544" i="12"/>
  <c r="F35543" i="12"/>
  <c r="E35543" i="12"/>
  <c r="B35543" i="12"/>
  <c r="A35543" i="12"/>
  <c r="F35542" i="12"/>
  <c r="E35542" i="12"/>
  <c r="B35542" i="12"/>
  <c r="A35542" i="12"/>
  <c r="F35541" i="12"/>
  <c r="E35541" i="12"/>
  <c r="B35541" i="12"/>
  <c r="A35541" i="12"/>
  <c r="F35540" i="12"/>
  <c r="E35540" i="12"/>
  <c r="B35540" i="12"/>
  <c r="A35540" i="12"/>
  <c r="F35539" i="12"/>
  <c r="E35539" i="12"/>
  <c r="B35539" i="12"/>
  <c r="A35539" i="12"/>
  <c r="F35538" i="12"/>
  <c r="E35538" i="12"/>
  <c r="B35538" i="12"/>
  <c r="A35538" i="12"/>
  <c r="F35537" i="12"/>
  <c r="E35537" i="12"/>
  <c r="B35537" i="12"/>
  <c r="A35537" i="12"/>
  <c r="F35536" i="12"/>
  <c r="E35536" i="12"/>
  <c r="B35536" i="12"/>
  <c r="A35536" i="12"/>
  <c r="F35535" i="12"/>
  <c r="E35535" i="12"/>
  <c r="B35535" i="12"/>
  <c r="A35535" i="12"/>
  <c r="F35534" i="12"/>
  <c r="E35534" i="12"/>
  <c r="B35534" i="12"/>
  <c r="A35534" i="12"/>
  <c r="F35533" i="12"/>
  <c r="E35533" i="12"/>
  <c r="B35533" i="12"/>
  <c r="A35533" i="12"/>
  <c r="F35532" i="12"/>
  <c r="E35532" i="12"/>
  <c r="B35532" i="12"/>
  <c r="A35532" i="12"/>
  <c r="F35531" i="12"/>
  <c r="E35531" i="12"/>
  <c r="B35531" i="12"/>
  <c r="A35531" i="12"/>
  <c r="F35530" i="12"/>
  <c r="E35530" i="12"/>
  <c r="B35530" i="12"/>
  <c r="A35530" i="12"/>
  <c r="F35529" i="12"/>
  <c r="E35529" i="12"/>
  <c r="B35529" i="12"/>
  <c r="A35529" i="12"/>
  <c r="F35528" i="12"/>
  <c r="E35528" i="12"/>
  <c r="B35528" i="12"/>
  <c r="A35528" i="12"/>
  <c r="F35527" i="12"/>
  <c r="E35527" i="12"/>
  <c r="B35527" i="12"/>
  <c r="A35527" i="12"/>
  <c r="F35526" i="12"/>
  <c r="E35526" i="12"/>
  <c r="B35526" i="12"/>
  <c r="A35526" i="12"/>
  <c r="F35525" i="12"/>
  <c r="E35525" i="12"/>
  <c r="B35525" i="12"/>
  <c r="A35525" i="12"/>
  <c r="F35524" i="12"/>
  <c r="E35524" i="12"/>
  <c r="B35524" i="12"/>
  <c r="A35524" i="12"/>
  <c r="F35523" i="12"/>
  <c r="E35523" i="12"/>
  <c r="B35523" i="12"/>
  <c r="A35523" i="12"/>
  <c r="F35522" i="12"/>
  <c r="E35522" i="12"/>
  <c r="B35522" i="12"/>
  <c r="A35522" i="12"/>
  <c r="F35521" i="12"/>
  <c r="E35521" i="12"/>
  <c r="B35521" i="12"/>
  <c r="A35521" i="12"/>
  <c r="F35520" i="12"/>
  <c r="E35520" i="12"/>
  <c r="B35520" i="12"/>
  <c r="A35520" i="12"/>
  <c r="F35519" i="12"/>
  <c r="E35519" i="12"/>
  <c r="B35519" i="12"/>
  <c r="A35519" i="12"/>
  <c r="F35518" i="12"/>
  <c r="E35518" i="12"/>
  <c r="B35518" i="12"/>
  <c r="A35518" i="12"/>
  <c r="F35517" i="12"/>
  <c r="E35517" i="12"/>
  <c r="B35517" i="12"/>
  <c r="A35517" i="12"/>
  <c r="F35516" i="12"/>
  <c r="E35516" i="12"/>
  <c r="B35516" i="12"/>
  <c r="A35516" i="12"/>
  <c r="F35515" i="12"/>
  <c r="E35515" i="12"/>
  <c r="B35515" i="12"/>
  <c r="A35515" i="12"/>
  <c r="F35514" i="12"/>
  <c r="E35514" i="12"/>
  <c r="B35514" i="12"/>
  <c r="A35514" i="12"/>
  <c r="F35513" i="12"/>
  <c r="E35513" i="12"/>
  <c r="B35513" i="12"/>
  <c r="A35513" i="12"/>
  <c r="F35512" i="12"/>
  <c r="E35512" i="12"/>
  <c r="B35512" i="12"/>
  <c r="A35512" i="12"/>
  <c r="F35511" i="12"/>
  <c r="E35511" i="12"/>
  <c r="B35511" i="12"/>
  <c r="A35511" i="12"/>
  <c r="F35510" i="12"/>
  <c r="E35510" i="12"/>
  <c r="B35510" i="12"/>
  <c r="A35510" i="12"/>
  <c r="F35509" i="12"/>
  <c r="E35509" i="12"/>
  <c r="B35509" i="12"/>
  <c r="A35509" i="12"/>
  <c r="F35508" i="12"/>
  <c r="E35508" i="12"/>
  <c r="B35508" i="12"/>
  <c r="A35508" i="12"/>
  <c r="F35507" i="12"/>
  <c r="E35507" i="12"/>
  <c r="B35507" i="12"/>
  <c r="A35507" i="12"/>
  <c r="F35506" i="12"/>
  <c r="E35506" i="12"/>
  <c r="B35506" i="12"/>
  <c r="A35506" i="12"/>
  <c r="F35505" i="12"/>
  <c r="E35505" i="12"/>
  <c r="B35505" i="12"/>
  <c r="A35505" i="12"/>
  <c r="F35504" i="12"/>
  <c r="E35504" i="12"/>
  <c r="B35504" i="12"/>
  <c r="A35504" i="12"/>
  <c r="F35503" i="12"/>
  <c r="E35503" i="12"/>
  <c r="B35503" i="12"/>
  <c r="A35503" i="12"/>
  <c r="F35502" i="12"/>
  <c r="E35502" i="12"/>
  <c r="B35502" i="12"/>
  <c r="A35502" i="12"/>
  <c r="F35501" i="12"/>
  <c r="E35501" i="12"/>
  <c r="B35501" i="12"/>
  <c r="A35501" i="12"/>
  <c r="F35500" i="12"/>
  <c r="E35500" i="12"/>
  <c r="B35500" i="12"/>
  <c r="A35500" i="12"/>
  <c r="F35499" i="12"/>
  <c r="E35499" i="12"/>
  <c r="B35499" i="12"/>
  <c r="A35499" i="12"/>
  <c r="F35498" i="12"/>
  <c r="E35498" i="12"/>
  <c r="B35498" i="12"/>
  <c r="A35498" i="12"/>
  <c r="F35497" i="12"/>
  <c r="E35497" i="12"/>
  <c r="B35497" i="12"/>
  <c r="A35497" i="12"/>
  <c r="F35496" i="12"/>
  <c r="E35496" i="12"/>
  <c r="B35496" i="12"/>
  <c r="A35496" i="12"/>
  <c r="F35495" i="12"/>
  <c r="E35495" i="12"/>
  <c r="B35495" i="12"/>
  <c r="A35495" i="12"/>
  <c r="F35494" i="12"/>
  <c r="E35494" i="12"/>
  <c r="B35494" i="12"/>
  <c r="A35494" i="12"/>
  <c r="F35493" i="12"/>
  <c r="E35493" i="12"/>
  <c r="B35493" i="12"/>
  <c r="A35493" i="12"/>
  <c r="F35492" i="12"/>
  <c r="E35492" i="12"/>
  <c r="B35492" i="12"/>
  <c r="A35492" i="12"/>
  <c r="F35491" i="12"/>
  <c r="E35491" i="12"/>
  <c r="B35491" i="12"/>
  <c r="A35491" i="12"/>
  <c r="F35490" i="12"/>
  <c r="E35490" i="12"/>
  <c r="B35490" i="12"/>
  <c r="A35490" i="12"/>
  <c r="F35489" i="12"/>
  <c r="E35489" i="12"/>
  <c r="B35489" i="12"/>
  <c r="A35489" i="12"/>
  <c r="F35488" i="12"/>
  <c r="E35488" i="12"/>
  <c r="B35488" i="12"/>
  <c r="A35488" i="12"/>
  <c r="F35487" i="12"/>
  <c r="E35487" i="12"/>
  <c r="B35487" i="12"/>
  <c r="A35487" i="12"/>
  <c r="F35486" i="12"/>
  <c r="E35486" i="12"/>
  <c r="B35486" i="12"/>
  <c r="A35486" i="12"/>
  <c r="F35485" i="12"/>
  <c r="E35485" i="12"/>
  <c r="B35485" i="12"/>
  <c r="A35485" i="12"/>
  <c r="F35484" i="12"/>
  <c r="E35484" i="12"/>
  <c r="B35484" i="12"/>
  <c r="A35484" i="12"/>
  <c r="F35453" i="12"/>
  <c r="D35453" i="12"/>
  <c r="A35453" i="12"/>
  <c r="F35452" i="12"/>
  <c r="D35452" i="12"/>
  <c r="A35452" i="12"/>
  <c r="F35451" i="12"/>
  <c r="E35451" i="12"/>
  <c r="D35451" i="12"/>
  <c r="A35451" i="12"/>
  <c r="F35450" i="12"/>
  <c r="E35450" i="12"/>
  <c r="D35450" i="12"/>
  <c r="F35449" i="12"/>
  <c r="E35449" i="12"/>
  <c r="D35449" i="12"/>
  <c r="A35449" i="12"/>
  <c r="F35448" i="12"/>
  <c r="E35448" i="12"/>
  <c r="D35448" i="12"/>
  <c r="A35448" i="12"/>
  <c r="G35434" i="12"/>
  <c r="F35434" i="12"/>
  <c r="E35434" i="12"/>
  <c r="A35434" i="12"/>
  <c r="G35433" i="12"/>
  <c r="F35433" i="12"/>
  <c r="E35433" i="12"/>
  <c r="A35433" i="12"/>
  <c r="G35432" i="12"/>
  <c r="F35432" i="12"/>
  <c r="E35432" i="12"/>
  <c r="A35432" i="12"/>
  <c r="G35431" i="12"/>
  <c r="F35431" i="12"/>
  <c r="E35431" i="12"/>
  <c r="A35431" i="12"/>
  <c r="G35429" i="12"/>
  <c r="F35429" i="12"/>
  <c r="E35429" i="12"/>
  <c r="A35429" i="12"/>
  <c r="G35428" i="12"/>
  <c r="F35428" i="12"/>
  <c r="E35428" i="12"/>
  <c r="A35428" i="12"/>
  <c r="G35427" i="12"/>
  <c r="F35427" i="12"/>
  <c r="E35427" i="12"/>
  <c r="A35427" i="12"/>
  <c r="G35426" i="12"/>
  <c r="F35426" i="12"/>
  <c r="E35426" i="12"/>
  <c r="A35426" i="12"/>
  <c r="G35425" i="12"/>
  <c r="F35425" i="12"/>
  <c r="E35425" i="12"/>
  <c r="A35425" i="12"/>
  <c r="G35424" i="12"/>
  <c r="F35424" i="12"/>
  <c r="E35424" i="12"/>
  <c r="A35424" i="12"/>
  <c r="G35423" i="12"/>
  <c r="F35423" i="12"/>
  <c r="E35423" i="12"/>
  <c r="A35423" i="12"/>
  <c r="G35422" i="12"/>
  <c r="F35422" i="12"/>
  <c r="E35422" i="12"/>
  <c r="A35422" i="12"/>
  <c r="G35421" i="12"/>
  <c r="F35421" i="12"/>
  <c r="E35421" i="12"/>
  <c r="A35421" i="12"/>
  <c r="G35420" i="12"/>
  <c r="F35420" i="12"/>
  <c r="E35420" i="12"/>
  <c r="A35420" i="12"/>
  <c r="G35419" i="12"/>
  <c r="F35419" i="12"/>
  <c r="E35419" i="12"/>
  <c r="A35419" i="12"/>
  <c r="G35418" i="12"/>
  <c r="F35418" i="12"/>
  <c r="E35418" i="12"/>
  <c r="A35418" i="12"/>
  <c r="G34549" i="12"/>
  <c r="F34549" i="12"/>
  <c r="E34549" i="12"/>
  <c r="D34549" i="12"/>
  <c r="C34549" i="12"/>
  <c r="B34549" i="12"/>
  <c r="A34549" i="12"/>
  <c r="G34548" i="12"/>
  <c r="F34548" i="12"/>
  <c r="E34548" i="12"/>
  <c r="D34548" i="12"/>
  <c r="C34548" i="12"/>
  <c r="B34548" i="12"/>
  <c r="A34548" i="12"/>
  <c r="G34547" i="12"/>
  <c r="F34547" i="12"/>
  <c r="E34547" i="12"/>
  <c r="D34547" i="12"/>
  <c r="C34547" i="12"/>
  <c r="B34547" i="12"/>
  <c r="A34547" i="12"/>
  <c r="G34546" i="12"/>
  <c r="F34546" i="12"/>
  <c r="E34546" i="12"/>
  <c r="D34546" i="12"/>
  <c r="C34546" i="12"/>
  <c r="B34546" i="12"/>
  <c r="A34546" i="12"/>
  <c r="G34545" i="12"/>
  <c r="F34545" i="12"/>
  <c r="E34545" i="12"/>
  <c r="D34545" i="12"/>
  <c r="C34545" i="12"/>
  <c r="B34545" i="12"/>
  <c r="A34545" i="12"/>
  <c r="G34544" i="12"/>
  <c r="F34544" i="12"/>
  <c r="E34544" i="12"/>
  <c r="D34544" i="12"/>
  <c r="C34544" i="12"/>
  <c r="B34544" i="12"/>
  <c r="A34544" i="12"/>
  <c r="G34543" i="12"/>
  <c r="F34543" i="12"/>
  <c r="E34543" i="12"/>
  <c r="D34543" i="12"/>
  <c r="C34543" i="12"/>
  <c r="B34543" i="12"/>
  <c r="A34543" i="12"/>
  <c r="G34542" i="12"/>
  <c r="F34542" i="12"/>
  <c r="E34542" i="12"/>
  <c r="D34542" i="12"/>
  <c r="C34542" i="12"/>
  <c r="B34542" i="12"/>
  <c r="A34542" i="12"/>
  <c r="G34541" i="12"/>
  <c r="F34541" i="12"/>
  <c r="E34541" i="12"/>
  <c r="D34541" i="12"/>
  <c r="C34541" i="12"/>
  <c r="B34541" i="12"/>
  <c r="A34541" i="12"/>
  <c r="G34540" i="12"/>
  <c r="F34540" i="12"/>
  <c r="E34540" i="12"/>
  <c r="D34540" i="12"/>
  <c r="C34540" i="12"/>
  <c r="B34540" i="12"/>
  <c r="A34540" i="12"/>
  <c r="G34539" i="12"/>
  <c r="F34539" i="12"/>
  <c r="E34539" i="12"/>
  <c r="D34539" i="12"/>
  <c r="C34539" i="12"/>
  <c r="B34539" i="12"/>
  <c r="A34539" i="12"/>
  <c r="G34538" i="12"/>
  <c r="F34538" i="12"/>
  <c r="E34538" i="12"/>
  <c r="D34538" i="12"/>
  <c r="C34538" i="12"/>
  <c r="B34538" i="12"/>
  <c r="A34538" i="12"/>
  <c r="G34537" i="12"/>
  <c r="F34537" i="12"/>
  <c r="E34537" i="12"/>
  <c r="D34537" i="12"/>
  <c r="C34537" i="12"/>
  <c r="B34537" i="12"/>
  <c r="A34537" i="12"/>
  <c r="G34536" i="12"/>
  <c r="F34536" i="12"/>
  <c r="E34536" i="12"/>
  <c r="D34536" i="12"/>
  <c r="C34536" i="12"/>
  <c r="B34536" i="12"/>
  <c r="A34536" i="12"/>
  <c r="F34535" i="12"/>
  <c r="E34535" i="12"/>
  <c r="C34535" i="12"/>
  <c r="B34535" i="12"/>
  <c r="A34535" i="12"/>
  <c r="F34534" i="12"/>
  <c r="E34534" i="12"/>
  <c r="C34534" i="12"/>
  <c r="B34534" i="12"/>
  <c r="A34534" i="12"/>
  <c r="F34533" i="12"/>
  <c r="E34533" i="12"/>
  <c r="C34533" i="12"/>
  <c r="B34533" i="12"/>
  <c r="A34533" i="12"/>
  <c r="F34532" i="12"/>
  <c r="E34532" i="12"/>
  <c r="C34532" i="12"/>
  <c r="B34532" i="12"/>
  <c r="A34532" i="12"/>
  <c r="F34531" i="12"/>
  <c r="E34531" i="12"/>
  <c r="C34531" i="12"/>
  <c r="B34531" i="12"/>
  <c r="A34531" i="12"/>
  <c r="F34530" i="12"/>
  <c r="E34530" i="12"/>
  <c r="C34530" i="12"/>
  <c r="B34530" i="12"/>
  <c r="A34530" i="12"/>
  <c r="F34529" i="12"/>
  <c r="E34529" i="12"/>
  <c r="C34529" i="12"/>
  <c r="B34529" i="12"/>
  <c r="A34529" i="12"/>
  <c r="F34528" i="12"/>
  <c r="E34528" i="12"/>
  <c r="C34528" i="12"/>
  <c r="B34528" i="12"/>
  <c r="A34528" i="12"/>
  <c r="F34527" i="12"/>
  <c r="E34527" i="12"/>
  <c r="C34527" i="12"/>
  <c r="B34527" i="12"/>
  <c r="A34527" i="12"/>
  <c r="F34526" i="12"/>
  <c r="E34526" i="12"/>
  <c r="C34526" i="12"/>
  <c r="B34526" i="12"/>
  <c r="A34526" i="12"/>
  <c r="F34525" i="12"/>
  <c r="E34525" i="12"/>
  <c r="C34525" i="12"/>
  <c r="B34525" i="12"/>
  <c r="A34525" i="12"/>
  <c r="F34524" i="12"/>
  <c r="E34524" i="12"/>
  <c r="C34524" i="12"/>
  <c r="B34524" i="12"/>
  <c r="A34524" i="12"/>
  <c r="F34523" i="12"/>
  <c r="E34523" i="12"/>
  <c r="C34523" i="12"/>
  <c r="B34523" i="12"/>
  <c r="A34523" i="12"/>
  <c r="F34522" i="12"/>
  <c r="E34522" i="12"/>
  <c r="C34522" i="12"/>
  <c r="B34522" i="12"/>
  <c r="A34522" i="12"/>
  <c r="F34521" i="12"/>
  <c r="E34521" i="12"/>
  <c r="C34521" i="12"/>
  <c r="B34521" i="12"/>
  <c r="A34521" i="12"/>
  <c r="F34520" i="12"/>
  <c r="E34520" i="12"/>
  <c r="C34520" i="12"/>
  <c r="B34520" i="12"/>
  <c r="A34520" i="12"/>
  <c r="F34519" i="12"/>
  <c r="E34519" i="12"/>
  <c r="C34519" i="12"/>
  <c r="B34519" i="12"/>
  <c r="A34519" i="12"/>
  <c r="G34518" i="12"/>
  <c r="F34518" i="12"/>
  <c r="E34518" i="12"/>
  <c r="D34518" i="12"/>
  <c r="C34518" i="12"/>
  <c r="B34518" i="12"/>
  <c r="A34518" i="12"/>
  <c r="G34517" i="12"/>
  <c r="F34517" i="12"/>
  <c r="E34517" i="12"/>
  <c r="D34517" i="12"/>
  <c r="C34517" i="12"/>
  <c r="B34517" i="12"/>
  <c r="A34517" i="12"/>
  <c r="G34516" i="12"/>
  <c r="F34516" i="12"/>
  <c r="E34516" i="12"/>
  <c r="D34516" i="12"/>
  <c r="C34516" i="12"/>
  <c r="B34516" i="12"/>
  <c r="A34516" i="12"/>
  <c r="G34515" i="12"/>
  <c r="F34515" i="12"/>
  <c r="E34515" i="12"/>
  <c r="D34515" i="12"/>
  <c r="C34515" i="12"/>
  <c r="B34515" i="12"/>
  <c r="A34515" i="12"/>
  <c r="G34514" i="12"/>
  <c r="F34514" i="12"/>
  <c r="E34514" i="12"/>
  <c r="D34514" i="12"/>
  <c r="C34514" i="12"/>
  <c r="B34514" i="12"/>
  <c r="A34514" i="12"/>
  <c r="G34513" i="12"/>
  <c r="F34513" i="12"/>
  <c r="E34513" i="12"/>
  <c r="D34513" i="12"/>
  <c r="C34513" i="12"/>
  <c r="B34513" i="12"/>
  <c r="A34513" i="12"/>
  <c r="G34512" i="12"/>
  <c r="F34512" i="12"/>
  <c r="E34512" i="12"/>
  <c r="D34512" i="12"/>
  <c r="C34512" i="12"/>
  <c r="B34512" i="12"/>
  <c r="A34512" i="12"/>
  <c r="G34511" i="12"/>
  <c r="F34511" i="12"/>
  <c r="E34511" i="12"/>
  <c r="D34511" i="12"/>
  <c r="C34511" i="12"/>
  <c r="B34511" i="12"/>
  <c r="A34511" i="12"/>
  <c r="G34510" i="12"/>
  <c r="F34510" i="12"/>
  <c r="E34510" i="12"/>
  <c r="D34510" i="12"/>
  <c r="C34510" i="12"/>
  <c r="B34510" i="12"/>
  <c r="A34510" i="12"/>
  <c r="G34509" i="12"/>
  <c r="F34509" i="12"/>
  <c r="E34509" i="12"/>
  <c r="D34509" i="12"/>
  <c r="C34509" i="12"/>
  <c r="B34509" i="12"/>
  <c r="A34509" i="12"/>
  <c r="G34508" i="12"/>
  <c r="F34508" i="12"/>
  <c r="E34508" i="12"/>
  <c r="D34508" i="12"/>
  <c r="C34508" i="12"/>
  <c r="B34508" i="12"/>
  <c r="A34508" i="12"/>
  <c r="G34507" i="12"/>
  <c r="F34507" i="12"/>
  <c r="E34507" i="12"/>
  <c r="D34507" i="12"/>
  <c r="C34507" i="12"/>
  <c r="B34507" i="12"/>
  <c r="A34507" i="12"/>
  <c r="G34506" i="12"/>
  <c r="F34506" i="12"/>
  <c r="E34506" i="12"/>
  <c r="D34506" i="12"/>
  <c r="C34506" i="12"/>
  <c r="B34506" i="12"/>
  <c r="A34506" i="12"/>
  <c r="G34505" i="12"/>
  <c r="F34505" i="12"/>
  <c r="E34505" i="12"/>
  <c r="D34505" i="12"/>
  <c r="C34505" i="12"/>
  <c r="B34505" i="12"/>
  <c r="A34505" i="12"/>
  <c r="G34504" i="12"/>
  <c r="F34504" i="12"/>
  <c r="E34504" i="12"/>
  <c r="D34504" i="12"/>
  <c r="C34504" i="12"/>
  <c r="B34504" i="12"/>
  <c r="A34504" i="12"/>
  <c r="F34503" i="12"/>
  <c r="E34503" i="12"/>
  <c r="C34503" i="12"/>
  <c r="B34503" i="12"/>
  <c r="A34503" i="12"/>
  <c r="F34502" i="12"/>
  <c r="E34502" i="12"/>
  <c r="C34502" i="12"/>
  <c r="B34502" i="12"/>
  <c r="A34502" i="12"/>
  <c r="F34501" i="12"/>
  <c r="E34501" i="12"/>
  <c r="C34501" i="12"/>
  <c r="B34501" i="12"/>
  <c r="A34501" i="12"/>
  <c r="F34500" i="12"/>
  <c r="E34500" i="12"/>
  <c r="C34500" i="12"/>
  <c r="B34500" i="12"/>
  <c r="A34500" i="12"/>
  <c r="F34499" i="12"/>
  <c r="E34499" i="12"/>
  <c r="C34499" i="12"/>
  <c r="B34499" i="12"/>
  <c r="A34499" i="12"/>
  <c r="F34498" i="12"/>
  <c r="E34498" i="12"/>
  <c r="C34498" i="12"/>
  <c r="B34498" i="12"/>
  <c r="A34498" i="12"/>
  <c r="F34497" i="12"/>
  <c r="E34497" i="12"/>
  <c r="C34497" i="12"/>
  <c r="B34497" i="12"/>
  <c r="A34497" i="12"/>
  <c r="F34496" i="12"/>
  <c r="E34496" i="12"/>
  <c r="C34496" i="12"/>
  <c r="B34496" i="12"/>
  <c r="A34496" i="12"/>
  <c r="F34495" i="12"/>
  <c r="E34495" i="12"/>
  <c r="C34495" i="12"/>
  <c r="B34495" i="12"/>
  <c r="A34495" i="12"/>
  <c r="F34494" i="12"/>
  <c r="E34494" i="12"/>
  <c r="C34494" i="12"/>
  <c r="B34494" i="12"/>
  <c r="A34494" i="12"/>
  <c r="F34493" i="12"/>
  <c r="E34493" i="12"/>
  <c r="C34493" i="12"/>
  <c r="B34493" i="12"/>
  <c r="A34493" i="12"/>
  <c r="F34492" i="12"/>
  <c r="E34492" i="12"/>
  <c r="C34492" i="12"/>
  <c r="B34492" i="12"/>
  <c r="A34492" i="12"/>
  <c r="F34491" i="12"/>
  <c r="E34491" i="12"/>
  <c r="C34491" i="12"/>
  <c r="B34491" i="12"/>
  <c r="A34491" i="12"/>
  <c r="F34490" i="12"/>
  <c r="E34490" i="12"/>
  <c r="C34490" i="12"/>
  <c r="B34490" i="12"/>
  <c r="A34490" i="12"/>
  <c r="F34489" i="12"/>
  <c r="E34489" i="12"/>
  <c r="C34489" i="12"/>
  <c r="B34489" i="12"/>
  <c r="A34489" i="12"/>
  <c r="F34488" i="12"/>
  <c r="E34488" i="12"/>
  <c r="C34488" i="12"/>
  <c r="B34488" i="12"/>
  <c r="A34488" i="12"/>
  <c r="F34487" i="12"/>
  <c r="E34487" i="12"/>
  <c r="B34487" i="12"/>
  <c r="A34487" i="12"/>
  <c r="F34486" i="12"/>
  <c r="E34486" i="12"/>
  <c r="B34486" i="12"/>
  <c r="A34486" i="12"/>
  <c r="F34485" i="12"/>
  <c r="E34485" i="12"/>
  <c r="B34485" i="12"/>
  <c r="A34485" i="12"/>
  <c r="F34484" i="12"/>
  <c r="E34484" i="12"/>
  <c r="B34484" i="12"/>
  <c r="A34484" i="12"/>
  <c r="F34483" i="12"/>
  <c r="E34483" i="12"/>
  <c r="B34483" i="12"/>
  <c r="A34483" i="12"/>
  <c r="F34482" i="12"/>
  <c r="E34482" i="12"/>
  <c r="B34482" i="12"/>
  <c r="A34482" i="12"/>
  <c r="F34481" i="12"/>
  <c r="E34481" i="12"/>
  <c r="B34481" i="12"/>
  <c r="A34481" i="12"/>
  <c r="F34480" i="12"/>
  <c r="E34480" i="12"/>
  <c r="B34480" i="12"/>
  <c r="A34480" i="12"/>
  <c r="F34479" i="12"/>
  <c r="E34479" i="12"/>
  <c r="B34479" i="12"/>
  <c r="A34479" i="12"/>
  <c r="F34478" i="12"/>
  <c r="E34478" i="12"/>
  <c r="B34478" i="12"/>
  <c r="A34478" i="12"/>
  <c r="F34477" i="12"/>
  <c r="E34477" i="12"/>
  <c r="B34477" i="12"/>
  <c r="A34477" i="12"/>
  <c r="F34476" i="12"/>
  <c r="E34476" i="12"/>
  <c r="B34476" i="12"/>
  <c r="A34476" i="12"/>
  <c r="F34475" i="12"/>
  <c r="E34475" i="12"/>
  <c r="B34475" i="12"/>
  <c r="A34475" i="12"/>
  <c r="F34474" i="12"/>
  <c r="E34474" i="12"/>
  <c r="B34474" i="12"/>
  <c r="A34474" i="12"/>
  <c r="F34473" i="12"/>
  <c r="E34473" i="12"/>
  <c r="B34473" i="12"/>
  <c r="A34473" i="12"/>
  <c r="F34472" i="12"/>
  <c r="E34472" i="12"/>
  <c r="B34472" i="12"/>
  <c r="A34472" i="12"/>
  <c r="F34471" i="12"/>
  <c r="E34471" i="12"/>
  <c r="B34471" i="12"/>
  <c r="A34471" i="12"/>
  <c r="F34470" i="12"/>
  <c r="E34470" i="12"/>
  <c r="B34470" i="12"/>
  <c r="A34470" i="12"/>
  <c r="F34469" i="12"/>
  <c r="E34469" i="12"/>
  <c r="B34469" i="12"/>
  <c r="A34469" i="12"/>
  <c r="F34468" i="12"/>
  <c r="E34468" i="12"/>
  <c r="B34468" i="12"/>
  <c r="A34468" i="12"/>
  <c r="F34467" i="12"/>
  <c r="E34467" i="12"/>
  <c r="B34467" i="12"/>
  <c r="A34467" i="12"/>
  <c r="F34466" i="12"/>
  <c r="E34466" i="12"/>
  <c r="B34466" i="12"/>
  <c r="A34466" i="12"/>
  <c r="F34465" i="12"/>
  <c r="E34465" i="12"/>
  <c r="B34465" i="12"/>
  <c r="A34465" i="12"/>
  <c r="F34464" i="12"/>
  <c r="E34464" i="12"/>
  <c r="B34464" i="12"/>
  <c r="A34464" i="12"/>
  <c r="F34463" i="12"/>
  <c r="E34463" i="12"/>
  <c r="B34463" i="12"/>
  <c r="A34463" i="12"/>
  <c r="F34462" i="12"/>
  <c r="E34462" i="12"/>
  <c r="B34462" i="12"/>
  <c r="A34462" i="12"/>
  <c r="F34461" i="12"/>
  <c r="E34461" i="12"/>
  <c r="B34461" i="12"/>
  <c r="A34461" i="12"/>
  <c r="F34460" i="12"/>
  <c r="E34460" i="12"/>
  <c r="B34460" i="12"/>
  <c r="A34460" i="12"/>
  <c r="F34459" i="12"/>
  <c r="E34459" i="12"/>
  <c r="B34459" i="12"/>
  <c r="A34459" i="12"/>
  <c r="F34458" i="12"/>
  <c r="E34458" i="12"/>
  <c r="B34458" i="12"/>
  <c r="A34458" i="12"/>
  <c r="F34457" i="12"/>
  <c r="E34457" i="12"/>
  <c r="B34457" i="12"/>
  <c r="A34457" i="12"/>
  <c r="F34456" i="12"/>
  <c r="E34456" i="12"/>
  <c r="B34456" i="12"/>
  <c r="A34456" i="12"/>
  <c r="F34455" i="12"/>
  <c r="E34455" i="12"/>
  <c r="B34455" i="12"/>
  <c r="A34455" i="12"/>
  <c r="F34454" i="12"/>
  <c r="E34454" i="12"/>
  <c r="B34454" i="12"/>
  <c r="A34454" i="12"/>
  <c r="F34453" i="12"/>
  <c r="E34453" i="12"/>
  <c r="B34453" i="12"/>
  <c r="A34453" i="12"/>
  <c r="F34452" i="12"/>
  <c r="E34452" i="12"/>
  <c r="B34452" i="12"/>
  <c r="A34452" i="12"/>
  <c r="F34451" i="12"/>
  <c r="E34451" i="12"/>
  <c r="B34451" i="12"/>
  <c r="A34451" i="12"/>
  <c r="F34450" i="12"/>
  <c r="E34450" i="12"/>
  <c r="B34450" i="12"/>
  <c r="A34450" i="12"/>
  <c r="F34449" i="12"/>
  <c r="E34449" i="12"/>
  <c r="B34449" i="12"/>
  <c r="A34449" i="12"/>
  <c r="F34448" i="12"/>
  <c r="E34448" i="12"/>
  <c r="B34448" i="12"/>
  <c r="A34448" i="12"/>
  <c r="F34447" i="12"/>
  <c r="E34447" i="12"/>
  <c r="B34447" i="12"/>
  <c r="A34447" i="12"/>
  <c r="F34446" i="12"/>
  <c r="E34446" i="12"/>
  <c r="B34446" i="12"/>
  <c r="A34446" i="12"/>
  <c r="F34445" i="12"/>
  <c r="E34445" i="12"/>
  <c r="B34445" i="12"/>
  <c r="A34445" i="12"/>
  <c r="F34444" i="12"/>
  <c r="E34444" i="12"/>
  <c r="B34444" i="12"/>
  <c r="A34444" i="12"/>
  <c r="F34443" i="12"/>
  <c r="E34443" i="12"/>
  <c r="B34443" i="12"/>
  <c r="A34443" i="12"/>
  <c r="F34442" i="12"/>
  <c r="E34442" i="12"/>
  <c r="B34442" i="12"/>
  <c r="A34442" i="12"/>
  <c r="F34441" i="12"/>
  <c r="E34441" i="12"/>
  <c r="B34441" i="12"/>
  <c r="A34441" i="12"/>
  <c r="F34440" i="12"/>
  <c r="E34440" i="12"/>
  <c r="B34440" i="12"/>
  <c r="A34440" i="12"/>
  <c r="F34439" i="12"/>
  <c r="E34439" i="12"/>
  <c r="B34439" i="12"/>
  <c r="A34439" i="12"/>
  <c r="F34438" i="12"/>
  <c r="E34438" i="12"/>
  <c r="B34438" i="12"/>
  <c r="A34438" i="12"/>
  <c r="F34437" i="12"/>
  <c r="E34437" i="12"/>
  <c r="B34437" i="12"/>
  <c r="A34437" i="12"/>
  <c r="F34436" i="12"/>
  <c r="E34436" i="12"/>
  <c r="B34436" i="12"/>
  <c r="A34436" i="12"/>
  <c r="F34435" i="12"/>
  <c r="E34435" i="12"/>
  <c r="B34435" i="12"/>
  <c r="A34435" i="12"/>
  <c r="F34434" i="12"/>
  <c r="E34434" i="12"/>
  <c r="B34434" i="12"/>
  <c r="A34434" i="12"/>
  <c r="F34433" i="12"/>
  <c r="E34433" i="12"/>
  <c r="B34433" i="12"/>
  <c r="A34433" i="12"/>
  <c r="F34432" i="12"/>
  <c r="E34432" i="12"/>
  <c r="B34432" i="12"/>
  <c r="A34432" i="12"/>
  <c r="F34431" i="12"/>
  <c r="E34431" i="12"/>
  <c r="B34431" i="12"/>
  <c r="A34431" i="12"/>
  <c r="F34430" i="12"/>
  <c r="E34430" i="12"/>
  <c r="B34430" i="12"/>
  <c r="A34430" i="12"/>
  <c r="F34429" i="12"/>
  <c r="E34429" i="12"/>
  <c r="B34429" i="12"/>
  <c r="A34429" i="12"/>
  <c r="F34428" i="12"/>
  <c r="E34428" i="12"/>
  <c r="B34428" i="12"/>
  <c r="A34428" i="12"/>
  <c r="F34427" i="12"/>
  <c r="E34427" i="12"/>
  <c r="B34427" i="12"/>
  <c r="A34427" i="12"/>
  <c r="F34426" i="12"/>
  <c r="E34426" i="12"/>
  <c r="B34426" i="12"/>
  <c r="A34426" i="12"/>
  <c r="F34425" i="12"/>
  <c r="E34425" i="12"/>
  <c r="B34425" i="12"/>
  <c r="A34425" i="12"/>
  <c r="F34424" i="12"/>
  <c r="E34424" i="12"/>
  <c r="B34424" i="12"/>
  <c r="A34424" i="12"/>
  <c r="F34423" i="12"/>
  <c r="E34423" i="12"/>
  <c r="B34423" i="12"/>
  <c r="A34423" i="12"/>
  <c r="F34422" i="12"/>
  <c r="E34422" i="12"/>
  <c r="B34422" i="12"/>
  <c r="A34422" i="12"/>
  <c r="F34421" i="12"/>
  <c r="E34421" i="12"/>
  <c r="B34421" i="12"/>
  <c r="A34421" i="12"/>
  <c r="F34420" i="12"/>
  <c r="E34420" i="12"/>
  <c r="B34420" i="12"/>
  <c r="A34420" i="12"/>
  <c r="F34419" i="12"/>
  <c r="E34419" i="12"/>
  <c r="B34419" i="12"/>
  <c r="A34419" i="12"/>
  <c r="F34418" i="12"/>
  <c r="E34418" i="12"/>
  <c r="B34418" i="12"/>
  <c r="A34418" i="12"/>
  <c r="F34417" i="12"/>
  <c r="E34417" i="12"/>
  <c r="B34417" i="12"/>
  <c r="A34417" i="12"/>
  <c r="F34416" i="12"/>
  <c r="E34416" i="12"/>
  <c r="B34416" i="12"/>
  <c r="A34416" i="12"/>
  <c r="F34415" i="12"/>
  <c r="E34415" i="12"/>
  <c r="B34415" i="12"/>
  <c r="A34415" i="12"/>
  <c r="F34414" i="12"/>
  <c r="E34414" i="12"/>
  <c r="B34414" i="12"/>
  <c r="A34414" i="12"/>
  <c r="F34413" i="12"/>
  <c r="E34413" i="12"/>
  <c r="B34413" i="12"/>
  <c r="A34413" i="12"/>
  <c r="F34412" i="12"/>
  <c r="E34412" i="12"/>
  <c r="B34412" i="12"/>
  <c r="A34412" i="12"/>
  <c r="F34411" i="12"/>
  <c r="E34411" i="12"/>
  <c r="B34411" i="12"/>
  <c r="A34411" i="12"/>
  <c r="F34410" i="12"/>
  <c r="E34410" i="12"/>
  <c r="B34410" i="12"/>
  <c r="A34410" i="12"/>
  <c r="F34409" i="12"/>
  <c r="E34409" i="12"/>
  <c r="B34409" i="12"/>
  <c r="A34409" i="12"/>
  <c r="F34408" i="12"/>
  <c r="E34408" i="12"/>
  <c r="B34408" i="12"/>
  <c r="A34408" i="12"/>
  <c r="F34407" i="12"/>
  <c r="E34407" i="12"/>
  <c r="B34407" i="12"/>
  <c r="A34407" i="12"/>
  <c r="F34406" i="12"/>
  <c r="E34406" i="12"/>
  <c r="B34406" i="12"/>
  <c r="A34406" i="12"/>
  <c r="F34405" i="12"/>
  <c r="E34405" i="12"/>
  <c r="B34405" i="12"/>
  <c r="A34405" i="12"/>
  <c r="F34404" i="12"/>
  <c r="E34404" i="12"/>
  <c r="B34404" i="12"/>
  <c r="A34404" i="12"/>
  <c r="F34403" i="12"/>
  <c r="E34403" i="12"/>
  <c r="B34403" i="12"/>
  <c r="A34403" i="12"/>
  <c r="F34402" i="12"/>
  <c r="E34402" i="12"/>
  <c r="B34402" i="12"/>
  <c r="A34402" i="12"/>
  <c r="F34401" i="12"/>
  <c r="E34401" i="12"/>
  <c r="B34401" i="12"/>
  <c r="A34401" i="12"/>
  <c r="F34400" i="12"/>
  <c r="E34400" i="12"/>
  <c r="B34400" i="12"/>
  <c r="A34400" i="12"/>
  <c r="F34399" i="12"/>
  <c r="E34399" i="12"/>
  <c r="B34399" i="12"/>
  <c r="A34399" i="12"/>
  <c r="F34398" i="12"/>
  <c r="E34398" i="12"/>
  <c r="B34398" i="12"/>
  <c r="A34398" i="12"/>
  <c r="F34397" i="12"/>
  <c r="E34397" i="12"/>
  <c r="B34397" i="12"/>
  <c r="A34397" i="12"/>
  <c r="F34396" i="12"/>
  <c r="E34396" i="12"/>
  <c r="B34396" i="12"/>
  <c r="A34396" i="12"/>
  <c r="F34395" i="12"/>
  <c r="E34395" i="12"/>
  <c r="B34395" i="12"/>
  <c r="A34395" i="12"/>
  <c r="F34394" i="12"/>
  <c r="E34394" i="12"/>
  <c r="B34394" i="12"/>
  <c r="A34394" i="12"/>
  <c r="F34393" i="12"/>
  <c r="E34393" i="12"/>
  <c r="B34393" i="12"/>
  <c r="A34393" i="12"/>
  <c r="F34392" i="12"/>
  <c r="E34392" i="12"/>
  <c r="B34392" i="12"/>
  <c r="A34392" i="12"/>
  <c r="F34391" i="12"/>
  <c r="E34391" i="12"/>
  <c r="B34391" i="12"/>
  <c r="A34391" i="12"/>
  <c r="F34390" i="12"/>
  <c r="E34390" i="12"/>
  <c r="B34390" i="12"/>
  <c r="A34390" i="12"/>
  <c r="F34389" i="12"/>
  <c r="E34389" i="12"/>
  <c r="B34389" i="12"/>
  <c r="A34389" i="12"/>
  <c r="F34388" i="12"/>
  <c r="E34388" i="12"/>
  <c r="B34388" i="12"/>
  <c r="A34388" i="12"/>
  <c r="F34387" i="12"/>
  <c r="E34387" i="12"/>
  <c r="B34387" i="12"/>
  <c r="A34387" i="12"/>
  <c r="F34356" i="12"/>
  <c r="D34356" i="12"/>
  <c r="A34356" i="12"/>
  <c r="F34355" i="12"/>
  <c r="D34355" i="12"/>
  <c r="A34355" i="12"/>
  <c r="F34354" i="12"/>
  <c r="E34354" i="12"/>
  <c r="D34354" i="12"/>
  <c r="A34354" i="12"/>
  <c r="F34353" i="12"/>
  <c r="E34353" i="12"/>
  <c r="D34353" i="12"/>
  <c r="A34353" i="12"/>
  <c r="F34352" i="12"/>
  <c r="E34352" i="12"/>
  <c r="D34352" i="12"/>
  <c r="F34351" i="12"/>
  <c r="E34351" i="12"/>
  <c r="D34351" i="12"/>
  <c r="A34351" i="12"/>
  <c r="G34337" i="12"/>
  <c r="F34337" i="12"/>
  <c r="E34337" i="12"/>
  <c r="A34337" i="12"/>
  <c r="G34336" i="12"/>
  <c r="F34336" i="12"/>
  <c r="E34336" i="12"/>
  <c r="A34336" i="12"/>
  <c r="G34335" i="12"/>
  <c r="F34335" i="12"/>
  <c r="E34335" i="12"/>
  <c r="A34335" i="12"/>
  <c r="G34334" i="12"/>
  <c r="F34334" i="12"/>
  <c r="E34334" i="12"/>
  <c r="A34334" i="12"/>
  <c r="G34332" i="12"/>
  <c r="F34332" i="12"/>
  <c r="E34332" i="12"/>
  <c r="A34332" i="12"/>
  <c r="G34331" i="12"/>
  <c r="F34331" i="12"/>
  <c r="E34331" i="12"/>
  <c r="A34331" i="12"/>
  <c r="G34330" i="12"/>
  <c r="F34330" i="12"/>
  <c r="E34330" i="12"/>
  <c r="A34330" i="12"/>
  <c r="G34329" i="12"/>
  <c r="F34329" i="12"/>
  <c r="E34329" i="12"/>
  <c r="A34329" i="12"/>
  <c r="G34328" i="12"/>
  <c r="F34328" i="12"/>
  <c r="E34328" i="12"/>
  <c r="A34328" i="12"/>
  <c r="G34327" i="12"/>
  <c r="F34327" i="12"/>
  <c r="E34327" i="12"/>
  <c r="A34327" i="12"/>
  <c r="G34326" i="12"/>
  <c r="F34326" i="12"/>
  <c r="E34326" i="12"/>
  <c r="A34326" i="12"/>
  <c r="G34325" i="12"/>
  <c r="F34325" i="12"/>
  <c r="E34325" i="12"/>
  <c r="A34325" i="12"/>
  <c r="G34324" i="12"/>
  <c r="F34324" i="12"/>
  <c r="E34324" i="12"/>
  <c r="A34324" i="12"/>
  <c r="G34323" i="12"/>
  <c r="F34323" i="12"/>
  <c r="E34323" i="12"/>
  <c r="A34323" i="12"/>
  <c r="G34322" i="12"/>
  <c r="F34322" i="12"/>
  <c r="E34322" i="12"/>
  <c r="A34322" i="12"/>
  <c r="G34321" i="12"/>
  <c r="F34321" i="12"/>
  <c r="E34321" i="12"/>
  <c r="A34321" i="12"/>
  <c r="G33452" i="12"/>
  <c r="F33452" i="12"/>
  <c r="E33452" i="12"/>
  <c r="D33452" i="12"/>
  <c r="C33452" i="12"/>
  <c r="B33452" i="12"/>
  <c r="A33452" i="12"/>
  <c r="G33451" i="12"/>
  <c r="F33451" i="12"/>
  <c r="E33451" i="12"/>
  <c r="D33451" i="12"/>
  <c r="C33451" i="12"/>
  <c r="B33451" i="12"/>
  <c r="A33451" i="12"/>
  <c r="G33450" i="12"/>
  <c r="F33450" i="12"/>
  <c r="E33450" i="12"/>
  <c r="D33450" i="12"/>
  <c r="C33450" i="12"/>
  <c r="B33450" i="12"/>
  <c r="A33450" i="12"/>
  <c r="G33449" i="12"/>
  <c r="F33449" i="12"/>
  <c r="E33449" i="12"/>
  <c r="D33449" i="12"/>
  <c r="C33449" i="12"/>
  <c r="B33449" i="12"/>
  <c r="A33449" i="12"/>
  <c r="G33448" i="12"/>
  <c r="F33448" i="12"/>
  <c r="E33448" i="12"/>
  <c r="D33448" i="12"/>
  <c r="C33448" i="12"/>
  <c r="B33448" i="12"/>
  <c r="A33448" i="12"/>
  <c r="G33447" i="12"/>
  <c r="F33447" i="12"/>
  <c r="E33447" i="12"/>
  <c r="D33447" i="12"/>
  <c r="C33447" i="12"/>
  <c r="B33447" i="12"/>
  <c r="A33447" i="12"/>
  <c r="G33446" i="12"/>
  <c r="F33446" i="12"/>
  <c r="E33446" i="12"/>
  <c r="D33446" i="12"/>
  <c r="C33446" i="12"/>
  <c r="B33446" i="12"/>
  <c r="A33446" i="12"/>
  <c r="G33445" i="12"/>
  <c r="F33445" i="12"/>
  <c r="E33445" i="12"/>
  <c r="D33445" i="12"/>
  <c r="C33445" i="12"/>
  <c r="B33445" i="12"/>
  <c r="A33445" i="12"/>
  <c r="G33444" i="12"/>
  <c r="F33444" i="12"/>
  <c r="E33444" i="12"/>
  <c r="D33444" i="12"/>
  <c r="C33444" i="12"/>
  <c r="B33444" i="12"/>
  <c r="A33444" i="12"/>
  <c r="G33443" i="12"/>
  <c r="F33443" i="12"/>
  <c r="E33443" i="12"/>
  <c r="D33443" i="12"/>
  <c r="C33443" i="12"/>
  <c r="B33443" i="12"/>
  <c r="A33443" i="12"/>
  <c r="G33442" i="12"/>
  <c r="F33442" i="12"/>
  <c r="E33442" i="12"/>
  <c r="D33442" i="12"/>
  <c r="C33442" i="12"/>
  <c r="B33442" i="12"/>
  <c r="A33442" i="12"/>
  <c r="G33441" i="12"/>
  <c r="F33441" i="12"/>
  <c r="E33441" i="12"/>
  <c r="D33441" i="12"/>
  <c r="C33441" i="12"/>
  <c r="B33441" i="12"/>
  <c r="A33441" i="12"/>
  <c r="G33440" i="12"/>
  <c r="F33440" i="12"/>
  <c r="E33440" i="12"/>
  <c r="D33440" i="12"/>
  <c r="C33440" i="12"/>
  <c r="B33440" i="12"/>
  <c r="A33440" i="12"/>
  <c r="G33439" i="12"/>
  <c r="F33439" i="12"/>
  <c r="E33439" i="12"/>
  <c r="D33439" i="12"/>
  <c r="C33439" i="12"/>
  <c r="B33439" i="12"/>
  <c r="A33439" i="12"/>
  <c r="F33438" i="12"/>
  <c r="E33438" i="12"/>
  <c r="C33438" i="12"/>
  <c r="B33438" i="12"/>
  <c r="A33438" i="12"/>
  <c r="F33437" i="12"/>
  <c r="E33437" i="12"/>
  <c r="C33437" i="12"/>
  <c r="B33437" i="12"/>
  <c r="A33437" i="12"/>
  <c r="F33436" i="12"/>
  <c r="E33436" i="12"/>
  <c r="C33436" i="12"/>
  <c r="B33436" i="12"/>
  <c r="A33436" i="12"/>
  <c r="F33435" i="12"/>
  <c r="E33435" i="12"/>
  <c r="C33435" i="12"/>
  <c r="B33435" i="12"/>
  <c r="A33435" i="12"/>
  <c r="F33434" i="12"/>
  <c r="E33434" i="12"/>
  <c r="C33434" i="12"/>
  <c r="B33434" i="12"/>
  <c r="A33434" i="12"/>
  <c r="F33433" i="12"/>
  <c r="E33433" i="12"/>
  <c r="C33433" i="12"/>
  <c r="B33433" i="12"/>
  <c r="A33433" i="12"/>
  <c r="F33432" i="12"/>
  <c r="E33432" i="12"/>
  <c r="C33432" i="12"/>
  <c r="B33432" i="12"/>
  <c r="A33432" i="12"/>
  <c r="F33431" i="12"/>
  <c r="E33431" i="12"/>
  <c r="C33431" i="12"/>
  <c r="B33431" i="12"/>
  <c r="A33431" i="12"/>
  <c r="F33430" i="12"/>
  <c r="E33430" i="12"/>
  <c r="C33430" i="12"/>
  <c r="B33430" i="12"/>
  <c r="A33430" i="12"/>
  <c r="F33429" i="12"/>
  <c r="E33429" i="12"/>
  <c r="C33429" i="12"/>
  <c r="B33429" i="12"/>
  <c r="A33429" i="12"/>
  <c r="F33428" i="12"/>
  <c r="E33428" i="12"/>
  <c r="C33428" i="12"/>
  <c r="B33428" i="12"/>
  <c r="A33428" i="12"/>
  <c r="F33427" i="12"/>
  <c r="E33427" i="12"/>
  <c r="C33427" i="12"/>
  <c r="B33427" i="12"/>
  <c r="A33427" i="12"/>
  <c r="F33426" i="12"/>
  <c r="E33426" i="12"/>
  <c r="C33426" i="12"/>
  <c r="B33426" i="12"/>
  <c r="A33426" i="12"/>
  <c r="F33425" i="12"/>
  <c r="E33425" i="12"/>
  <c r="C33425" i="12"/>
  <c r="B33425" i="12"/>
  <c r="A33425" i="12"/>
  <c r="F33424" i="12"/>
  <c r="E33424" i="12"/>
  <c r="C33424" i="12"/>
  <c r="B33424" i="12"/>
  <c r="A33424" i="12"/>
  <c r="F33423" i="12"/>
  <c r="E33423" i="12"/>
  <c r="C33423" i="12"/>
  <c r="B33423" i="12"/>
  <c r="A33423" i="12"/>
  <c r="F33422" i="12"/>
  <c r="E33422" i="12"/>
  <c r="C33422" i="12"/>
  <c r="B33422" i="12"/>
  <c r="A33422" i="12"/>
  <c r="G33421" i="12"/>
  <c r="F33421" i="12"/>
  <c r="E33421" i="12"/>
  <c r="D33421" i="12"/>
  <c r="C33421" i="12"/>
  <c r="B33421" i="12"/>
  <c r="A33421" i="12"/>
  <c r="G33420" i="12"/>
  <c r="F33420" i="12"/>
  <c r="E33420" i="12"/>
  <c r="D33420" i="12"/>
  <c r="C33420" i="12"/>
  <c r="B33420" i="12"/>
  <c r="A33420" i="12"/>
  <c r="G33419" i="12"/>
  <c r="F33419" i="12"/>
  <c r="E33419" i="12"/>
  <c r="D33419" i="12"/>
  <c r="C33419" i="12"/>
  <c r="B33419" i="12"/>
  <c r="A33419" i="12"/>
  <c r="G33418" i="12"/>
  <c r="F33418" i="12"/>
  <c r="E33418" i="12"/>
  <c r="D33418" i="12"/>
  <c r="C33418" i="12"/>
  <c r="B33418" i="12"/>
  <c r="A33418" i="12"/>
  <c r="G33417" i="12"/>
  <c r="F33417" i="12"/>
  <c r="E33417" i="12"/>
  <c r="D33417" i="12"/>
  <c r="C33417" i="12"/>
  <c r="B33417" i="12"/>
  <c r="A33417" i="12"/>
  <c r="G33416" i="12"/>
  <c r="F33416" i="12"/>
  <c r="E33416" i="12"/>
  <c r="D33416" i="12"/>
  <c r="C33416" i="12"/>
  <c r="B33416" i="12"/>
  <c r="A33416" i="12"/>
  <c r="G33415" i="12"/>
  <c r="F33415" i="12"/>
  <c r="E33415" i="12"/>
  <c r="D33415" i="12"/>
  <c r="C33415" i="12"/>
  <c r="B33415" i="12"/>
  <c r="A33415" i="12"/>
  <c r="G33414" i="12"/>
  <c r="F33414" i="12"/>
  <c r="E33414" i="12"/>
  <c r="D33414" i="12"/>
  <c r="C33414" i="12"/>
  <c r="B33414" i="12"/>
  <c r="A33414" i="12"/>
  <c r="G33413" i="12"/>
  <c r="F33413" i="12"/>
  <c r="E33413" i="12"/>
  <c r="D33413" i="12"/>
  <c r="C33413" i="12"/>
  <c r="B33413" i="12"/>
  <c r="A33413" i="12"/>
  <c r="G33412" i="12"/>
  <c r="F33412" i="12"/>
  <c r="E33412" i="12"/>
  <c r="D33412" i="12"/>
  <c r="C33412" i="12"/>
  <c r="B33412" i="12"/>
  <c r="A33412" i="12"/>
  <c r="G33411" i="12"/>
  <c r="F33411" i="12"/>
  <c r="E33411" i="12"/>
  <c r="D33411" i="12"/>
  <c r="C33411" i="12"/>
  <c r="B33411" i="12"/>
  <c r="A33411" i="12"/>
  <c r="G33410" i="12"/>
  <c r="F33410" i="12"/>
  <c r="E33410" i="12"/>
  <c r="D33410" i="12"/>
  <c r="C33410" i="12"/>
  <c r="B33410" i="12"/>
  <c r="A33410" i="12"/>
  <c r="G33409" i="12"/>
  <c r="F33409" i="12"/>
  <c r="E33409" i="12"/>
  <c r="D33409" i="12"/>
  <c r="C33409" i="12"/>
  <c r="B33409" i="12"/>
  <c r="A33409" i="12"/>
  <c r="G33408" i="12"/>
  <c r="F33408" i="12"/>
  <c r="E33408" i="12"/>
  <c r="D33408" i="12"/>
  <c r="C33408" i="12"/>
  <c r="B33408" i="12"/>
  <c r="A33408" i="12"/>
  <c r="G33407" i="12"/>
  <c r="F33407" i="12"/>
  <c r="E33407" i="12"/>
  <c r="D33407" i="12"/>
  <c r="C33407" i="12"/>
  <c r="B33407" i="12"/>
  <c r="A33407" i="12"/>
  <c r="F33406" i="12"/>
  <c r="E33406" i="12"/>
  <c r="C33406" i="12"/>
  <c r="B33406" i="12"/>
  <c r="A33406" i="12"/>
  <c r="F33405" i="12"/>
  <c r="E33405" i="12"/>
  <c r="C33405" i="12"/>
  <c r="B33405" i="12"/>
  <c r="A33405" i="12"/>
  <c r="F33404" i="12"/>
  <c r="E33404" i="12"/>
  <c r="C33404" i="12"/>
  <c r="B33404" i="12"/>
  <c r="A33404" i="12"/>
  <c r="F33403" i="12"/>
  <c r="E33403" i="12"/>
  <c r="C33403" i="12"/>
  <c r="B33403" i="12"/>
  <c r="A33403" i="12"/>
  <c r="F33402" i="12"/>
  <c r="E33402" i="12"/>
  <c r="C33402" i="12"/>
  <c r="B33402" i="12"/>
  <c r="A33402" i="12"/>
  <c r="F33401" i="12"/>
  <c r="E33401" i="12"/>
  <c r="C33401" i="12"/>
  <c r="B33401" i="12"/>
  <c r="A33401" i="12"/>
  <c r="F33400" i="12"/>
  <c r="E33400" i="12"/>
  <c r="C33400" i="12"/>
  <c r="B33400" i="12"/>
  <c r="A33400" i="12"/>
  <c r="F33399" i="12"/>
  <c r="E33399" i="12"/>
  <c r="C33399" i="12"/>
  <c r="B33399" i="12"/>
  <c r="A33399" i="12"/>
  <c r="F33398" i="12"/>
  <c r="E33398" i="12"/>
  <c r="C33398" i="12"/>
  <c r="B33398" i="12"/>
  <c r="A33398" i="12"/>
  <c r="F33397" i="12"/>
  <c r="E33397" i="12"/>
  <c r="C33397" i="12"/>
  <c r="B33397" i="12"/>
  <c r="A33397" i="12"/>
  <c r="F33396" i="12"/>
  <c r="E33396" i="12"/>
  <c r="C33396" i="12"/>
  <c r="B33396" i="12"/>
  <c r="A33396" i="12"/>
  <c r="F33395" i="12"/>
  <c r="E33395" i="12"/>
  <c r="C33395" i="12"/>
  <c r="B33395" i="12"/>
  <c r="A33395" i="12"/>
  <c r="F33394" i="12"/>
  <c r="E33394" i="12"/>
  <c r="C33394" i="12"/>
  <c r="B33394" i="12"/>
  <c r="A33394" i="12"/>
  <c r="F33393" i="12"/>
  <c r="E33393" i="12"/>
  <c r="C33393" i="12"/>
  <c r="B33393" i="12"/>
  <c r="A33393" i="12"/>
  <c r="F33392" i="12"/>
  <c r="E33392" i="12"/>
  <c r="C33392" i="12"/>
  <c r="B33392" i="12"/>
  <c r="A33392" i="12"/>
  <c r="F33391" i="12"/>
  <c r="E33391" i="12"/>
  <c r="C33391" i="12"/>
  <c r="B33391" i="12"/>
  <c r="A33391" i="12"/>
  <c r="F33390" i="12"/>
  <c r="E33390" i="12"/>
  <c r="B33390" i="12"/>
  <c r="A33390" i="12"/>
  <c r="F33389" i="12"/>
  <c r="E33389" i="12"/>
  <c r="B33389" i="12"/>
  <c r="A33389" i="12"/>
  <c r="F33388" i="12"/>
  <c r="E33388" i="12"/>
  <c r="B33388" i="12"/>
  <c r="A33388" i="12"/>
  <c r="F33387" i="12"/>
  <c r="E33387" i="12"/>
  <c r="B33387" i="12"/>
  <c r="A33387" i="12"/>
  <c r="F33386" i="12"/>
  <c r="E33386" i="12"/>
  <c r="B33386" i="12"/>
  <c r="A33386" i="12"/>
  <c r="F33385" i="12"/>
  <c r="E33385" i="12"/>
  <c r="B33385" i="12"/>
  <c r="A33385" i="12"/>
  <c r="F33384" i="12"/>
  <c r="E33384" i="12"/>
  <c r="B33384" i="12"/>
  <c r="A33384" i="12"/>
  <c r="F33383" i="12"/>
  <c r="E33383" i="12"/>
  <c r="B33383" i="12"/>
  <c r="A33383" i="12"/>
  <c r="F33382" i="12"/>
  <c r="E33382" i="12"/>
  <c r="B33382" i="12"/>
  <c r="A33382" i="12"/>
  <c r="F33381" i="12"/>
  <c r="E33381" i="12"/>
  <c r="B33381" i="12"/>
  <c r="A33381" i="12"/>
  <c r="F33380" i="12"/>
  <c r="E33380" i="12"/>
  <c r="B33380" i="12"/>
  <c r="A33380" i="12"/>
  <c r="F33379" i="12"/>
  <c r="E33379" i="12"/>
  <c r="B33379" i="12"/>
  <c r="A33379" i="12"/>
  <c r="F33378" i="12"/>
  <c r="E33378" i="12"/>
  <c r="B33378" i="12"/>
  <c r="A33378" i="12"/>
  <c r="F33377" i="12"/>
  <c r="E33377" i="12"/>
  <c r="B33377" i="12"/>
  <c r="A33377" i="12"/>
  <c r="F33376" i="12"/>
  <c r="E33376" i="12"/>
  <c r="B33376" i="12"/>
  <c r="A33376" i="12"/>
  <c r="F33375" i="12"/>
  <c r="E33375" i="12"/>
  <c r="B33375" i="12"/>
  <c r="A33375" i="12"/>
  <c r="F33374" i="12"/>
  <c r="E33374" i="12"/>
  <c r="B33374" i="12"/>
  <c r="A33374" i="12"/>
  <c r="F33373" i="12"/>
  <c r="E33373" i="12"/>
  <c r="B33373" i="12"/>
  <c r="A33373" i="12"/>
  <c r="F33372" i="12"/>
  <c r="E33372" i="12"/>
  <c r="B33372" i="12"/>
  <c r="A33372" i="12"/>
  <c r="F33371" i="12"/>
  <c r="E33371" i="12"/>
  <c r="B33371" i="12"/>
  <c r="A33371" i="12"/>
  <c r="F33370" i="12"/>
  <c r="E33370" i="12"/>
  <c r="B33370" i="12"/>
  <c r="A33370" i="12"/>
  <c r="F33369" i="12"/>
  <c r="E33369" i="12"/>
  <c r="B33369" i="12"/>
  <c r="A33369" i="12"/>
  <c r="F33368" i="12"/>
  <c r="E33368" i="12"/>
  <c r="B33368" i="12"/>
  <c r="A33368" i="12"/>
  <c r="F33367" i="12"/>
  <c r="E33367" i="12"/>
  <c r="B33367" i="12"/>
  <c r="A33367" i="12"/>
  <c r="F33366" i="12"/>
  <c r="E33366" i="12"/>
  <c r="B33366" i="12"/>
  <c r="A33366" i="12"/>
  <c r="F33365" i="12"/>
  <c r="E33365" i="12"/>
  <c r="B33365" i="12"/>
  <c r="A33365" i="12"/>
  <c r="F33364" i="12"/>
  <c r="E33364" i="12"/>
  <c r="B33364" i="12"/>
  <c r="A33364" i="12"/>
  <c r="F33363" i="12"/>
  <c r="E33363" i="12"/>
  <c r="B33363" i="12"/>
  <c r="A33363" i="12"/>
  <c r="F33362" i="12"/>
  <c r="E33362" i="12"/>
  <c r="B33362" i="12"/>
  <c r="A33362" i="12"/>
  <c r="F33361" i="12"/>
  <c r="E33361" i="12"/>
  <c r="B33361" i="12"/>
  <c r="A33361" i="12"/>
  <c r="F33360" i="12"/>
  <c r="E33360" i="12"/>
  <c r="B33360" i="12"/>
  <c r="A33360" i="12"/>
  <c r="F33359" i="12"/>
  <c r="E33359" i="12"/>
  <c r="B33359" i="12"/>
  <c r="A33359" i="12"/>
  <c r="F33358" i="12"/>
  <c r="E33358" i="12"/>
  <c r="B33358" i="12"/>
  <c r="A33358" i="12"/>
  <c r="F33357" i="12"/>
  <c r="E33357" i="12"/>
  <c r="B33357" i="12"/>
  <c r="A33357" i="12"/>
  <c r="F33356" i="12"/>
  <c r="E33356" i="12"/>
  <c r="B33356" i="12"/>
  <c r="A33356" i="12"/>
  <c r="F33355" i="12"/>
  <c r="E33355" i="12"/>
  <c r="B33355" i="12"/>
  <c r="A33355" i="12"/>
  <c r="F33354" i="12"/>
  <c r="E33354" i="12"/>
  <c r="B33354" i="12"/>
  <c r="A33354" i="12"/>
  <c r="F33353" i="12"/>
  <c r="E33353" i="12"/>
  <c r="B33353" i="12"/>
  <c r="A33353" i="12"/>
  <c r="F33352" i="12"/>
  <c r="E33352" i="12"/>
  <c r="B33352" i="12"/>
  <c r="A33352" i="12"/>
  <c r="F33351" i="12"/>
  <c r="E33351" i="12"/>
  <c r="B33351" i="12"/>
  <c r="A33351" i="12"/>
  <c r="F33350" i="12"/>
  <c r="E33350" i="12"/>
  <c r="B33350" i="12"/>
  <c r="A33350" i="12"/>
  <c r="F33349" i="12"/>
  <c r="E33349" i="12"/>
  <c r="B33349" i="12"/>
  <c r="A33349" i="12"/>
  <c r="F33348" i="12"/>
  <c r="E33348" i="12"/>
  <c r="B33348" i="12"/>
  <c r="A33348" i="12"/>
  <c r="F33347" i="12"/>
  <c r="E33347" i="12"/>
  <c r="B33347" i="12"/>
  <c r="A33347" i="12"/>
  <c r="F33346" i="12"/>
  <c r="E33346" i="12"/>
  <c r="B33346" i="12"/>
  <c r="A33346" i="12"/>
  <c r="F33345" i="12"/>
  <c r="E33345" i="12"/>
  <c r="B33345" i="12"/>
  <c r="A33345" i="12"/>
  <c r="F33344" i="12"/>
  <c r="E33344" i="12"/>
  <c r="B33344" i="12"/>
  <c r="A33344" i="12"/>
  <c r="F33343" i="12"/>
  <c r="E33343" i="12"/>
  <c r="B33343" i="12"/>
  <c r="A33343" i="12"/>
  <c r="F33342" i="12"/>
  <c r="E33342" i="12"/>
  <c r="B33342" i="12"/>
  <c r="A33342" i="12"/>
  <c r="F33341" i="12"/>
  <c r="E33341" i="12"/>
  <c r="B33341" i="12"/>
  <c r="A33341" i="12"/>
  <c r="F33340" i="12"/>
  <c r="E33340" i="12"/>
  <c r="B33340" i="12"/>
  <c r="A33340" i="12"/>
  <c r="F33339" i="12"/>
  <c r="E33339" i="12"/>
  <c r="B33339" i="12"/>
  <c r="A33339" i="12"/>
  <c r="F33338" i="12"/>
  <c r="E33338" i="12"/>
  <c r="B33338" i="12"/>
  <c r="A33338" i="12"/>
  <c r="F33337" i="12"/>
  <c r="E33337" i="12"/>
  <c r="B33337" i="12"/>
  <c r="A33337" i="12"/>
  <c r="F33336" i="12"/>
  <c r="E33336" i="12"/>
  <c r="B33336" i="12"/>
  <c r="A33336" i="12"/>
  <c r="F33335" i="12"/>
  <c r="E33335" i="12"/>
  <c r="B33335" i="12"/>
  <c r="A33335" i="12"/>
  <c r="F33334" i="12"/>
  <c r="E33334" i="12"/>
  <c r="B33334" i="12"/>
  <c r="A33334" i="12"/>
  <c r="F33333" i="12"/>
  <c r="E33333" i="12"/>
  <c r="B33333" i="12"/>
  <c r="A33333" i="12"/>
  <c r="F33332" i="12"/>
  <c r="E33332" i="12"/>
  <c r="B33332" i="12"/>
  <c r="A33332" i="12"/>
  <c r="F33331" i="12"/>
  <c r="E33331" i="12"/>
  <c r="B33331" i="12"/>
  <c r="A33331" i="12"/>
  <c r="F33330" i="12"/>
  <c r="E33330" i="12"/>
  <c r="B33330" i="12"/>
  <c r="A33330" i="12"/>
  <c r="F33329" i="12"/>
  <c r="E33329" i="12"/>
  <c r="B33329" i="12"/>
  <c r="A33329" i="12"/>
  <c r="F33328" i="12"/>
  <c r="E33328" i="12"/>
  <c r="B33328" i="12"/>
  <c r="A33328" i="12"/>
  <c r="F33327" i="12"/>
  <c r="E33327" i="12"/>
  <c r="B33327" i="12"/>
  <c r="A33327" i="12"/>
  <c r="F33326" i="12"/>
  <c r="E33326" i="12"/>
  <c r="B33326" i="12"/>
  <c r="A33326" i="12"/>
  <c r="F33325" i="12"/>
  <c r="E33325" i="12"/>
  <c r="B33325" i="12"/>
  <c r="A33325" i="12"/>
  <c r="F33324" i="12"/>
  <c r="E33324" i="12"/>
  <c r="B33324" i="12"/>
  <c r="A33324" i="12"/>
  <c r="F33323" i="12"/>
  <c r="E33323" i="12"/>
  <c r="B33323" i="12"/>
  <c r="A33323" i="12"/>
  <c r="F33322" i="12"/>
  <c r="E33322" i="12"/>
  <c r="B33322" i="12"/>
  <c r="A33322" i="12"/>
  <c r="F33321" i="12"/>
  <c r="E33321" i="12"/>
  <c r="B33321" i="12"/>
  <c r="A33321" i="12"/>
  <c r="F33320" i="12"/>
  <c r="E33320" i="12"/>
  <c r="B33320" i="12"/>
  <c r="A33320" i="12"/>
  <c r="F33319" i="12"/>
  <c r="E33319" i="12"/>
  <c r="B33319" i="12"/>
  <c r="A33319" i="12"/>
  <c r="F33318" i="12"/>
  <c r="E33318" i="12"/>
  <c r="B33318" i="12"/>
  <c r="A33318" i="12"/>
  <c r="F33317" i="12"/>
  <c r="E33317" i="12"/>
  <c r="B33317" i="12"/>
  <c r="A33317" i="12"/>
  <c r="F33316" i="12"/>
  <c r="E33316" i="12"/>
  <c r="B33316" i="12"/>
  <c r="A33316" i="12"/>
  <c r="F33315" i="12"/>
  <c r="E33315" i="12"/>
  <c r="B33315" i="12"/>
  <c r="A33315" i="12"/>
  <c r="F33314" i="12"/>
  <c r="E33314" i="12"/>
  <c r="B33314" i="12"/>
  <c r="A33314" i="12"/>
  <c r="F33313" i="12"/>
  <c r="E33313" i="12"/>
  <c r="B33313" i="12"/>
  <c r="A33313" i="12"/>
  <c r="F33312" i="12"/>
  <c r="E33312" i="12"/>
  <c r="B33312" i="12"/>
  <c r="A33312" i="12"/>
  <c r="F33311" i="12"/>
  <c r="E33311" i="12"/>
  <c r="B33311" i="12"/>
  <c r="A33311" i="12"/>
  <c r="F33310" i="12"/>
  <c r="E33310" i="12"/>
  <c r="B33310" i="12"/>
  <c r="A33310" i="12"/>
  <c r="F33309" i="12"/>
  <c r="E33309" i="12"/>
  <c r="B33309" i="12"/>
  <c r="A33309" i="12"/>
  <c r="F33308" i="12"/>
  <c r="E33308" i="12"/>
  <c r="B33308" i="12"/>
  <c r="A33308" i="12"/>
  <c r="F33307" i="12"/>
  <c r="E33307" i="12"/>
  <c r="B33307" i="12"/>
  <c r="A33307" i="12"/>
  <c r="F33306" i="12"/>
  <c r="E33306" i="12"/>
  <c r="B33306" i="12"/>
  <c r="A33306" i="12"/>
  <c r="F33305" i="12"/>
  <c r="E33305" i="12"/>
  <c r="B33305" i="12"/>
  <c r="A33305" i="12"/>
  <c r="F33304" i="12"/>
  <c r="E33304" i="12"/>
  <c r="B33304" i="12"/>
  <c r="A33304" i="12"/>
  <c r="F33303" i="12"/>
  <c r="E33303" i="12"/>
  <c r="B33303" i="12"/>
  <c r="A33303" i="12"/>
  <c r="F33302" i="12"/>
  <c r="E33302" i="12"/>
  <c r="B33302" i="12"/>
  <c r="A33302" i="12"/>
  <c r="F33301" i="12"/>
  <c r="E33301" i="12"/>
  <c r="B33301" i="12"/>
  <c r="A33301" i="12"/>
  <c r="F33300" i="12"/>
  <c r="E33300" i="12"/>
  <c r="B33300" i="12"/>
  <c r="A33300" i="12"/>
  <c r="F33299" i="12"/>
  <c r="E33299" i="12"/>
  <c r="B33299" i="12"/>
  <c r="A33299" i="12"/>
  <c r="F33298" i="12"/>
  <c r="E33298" i="12"/>
  <c r="B33298" i="12"/>
  <c r="A33298" i="12"/>
  <c r="F33297" i="12"/>
  <c r="E33297" i="12"/>
  <c r="B33297" i="12"/>
  <c r="A33297" i="12"/>
  <c r="F33296" i="12"/>
  <c r="E33296" i="12"/>
  <c r="B33296" i="12"/>
  <c r="A33296" i="12"/>
  <c r="F33295" i="12"/>
  <c r="E33295" i="12"/>
  <c r="B33295" i="12"/>
  <c r="A33295" i="12"/>
  <c r="F33294" i="12"/>
  <c r="E33294" i="12"/>
  <c r="B33294" i="12"/>
  <c r="A33294" i="12"/>
  <c r="F33293" i="12"/>
  <c r="E33293" i="12"/>
  <c r="B33293" i="12"/>
  <c r="A33293" i="12"/>
  <c r="F33292" i="12"/>
  <c r="E33292" i="12"/>
  <c r="B33292" i="12"/>
  <c r="A33292" i="12"/>
  <c r="F33291" i="12"/>
  <c r="E33291" i="12"/>
  <c r="B33291" i="12"/>
  <c r="A33291" i="12"/>
  <c r="F33290" i="12"/>
  <c r="E33290" i="12"/>
  <c r="B33290" i="12"/>
  <c r="A33290" i="12"/>
  <c r="F33259" i="12"/>
  <c r="D33259" i="12"/>
  <c r="A33259" i="12"/>
  <c r="F33258" i="12"/>
  <c r="D33258" i="12"/>
  <c r="A33258" i="12"/>
  <c r="F33257" i="12"/>
  <c r="E33257" i="12"/>
  <c r="D33257" i="12"/>
  <c r="A33257" i="12"/>
  <c r="F33256" i="12"/>
  <c r="E33256" i="12"/>
  <c r="D33256" i="12"/>
  <c r="A33256" i="12"/>
  <c r="F33255" i="12"/>
  <c r="E33255" i="12"/>
  <c r="D33255" i="12"/>
  <c r="F33254" i="12"/>
  <c r="E33254" i="12"/>
  <c r="D33254" i="12"/>
  <c r="A33254" i="12"/>
  <c r="G33240" i="12"/>
  <c r="F33240" i="12"/>
  <c r="E33240" i="12"/>
  <c r="A33240" i="12"/>
  <c r="G33239" i="12"/>
  <c r="F33239" i="12"/>
  <c r="E33239" i="12"/>
  <c r="A33239" i="12"/>
  <c r="G33238" i="12"/>
  <c r="F33238" i="12"/>
  <c r="E33238" i="12"/>
  <c r="A33238" i="12"/>
  <c r="G33237" i="12"/>
  <c r="F33237" i="12"/>
  <c r="E33237" i="12"/>
  <c r="A33237" i="12"/>
  <c r="G33235" i="12"/>
  <c r="F33235" i="12"/>
  <c r="E33235" i="12"/>
  <c r="A33235" i="12"/>
  <c r="G33234" i="12"/>
  <c r="F33234" i="12"/>
  <c r="E33234" i="12"/>
  <c r="A33234" i="12"/>
  <c r="G33233" i="12"/>
  <c r="F33233" i="12"/>
  <c r="E33233" i="12"/>
  <c r="A33233" i="12"/>
  <c r="G33232" i="12"/>
  <c r="F33232" i="12"/>
  <c r="E33232" i="12"/>
  <c r="A33232" i="12"/>
  <c r="G33231" i="12"/>
  <c r="F33231" i="12"/>
  <c r="E33231" i="12"/>
  <c r="A33231" i="12"/>
  <c r="G33230" i="12"/>
  <c r="F33230" i="12"/>
  <c r="E33230" i="12"/>
  <c r="A33230" i="12"/>
  <c r="G33229" i="12"/>
  <c r="F33229" i="12"/>
  <c r="E33229" i="12"/>
  <c r="A33229" i="12"/>
  <c r="G33228" i="12"/>
  <c r="F33228" i="12"/>
  <c r="E33228" i="12"/>
  <c r="A33228" i="12"/>
  <c r="G33227" i="12"/>
  <c r="F33227" i="12"/>
  <c r="E33227" i="12"/>
  <c r="A33227" i="12"/>
  <c r="G33226" i="12"/>
  <c r="F33226" i="12"/>
  <c r="E33226" i="12"/>
  <c r="A33226" i="12"/>
  <c r="G33225" i="12"/>
  <c r="F33225" i="12"/>
  <c r="E33225" i="12"/>
  <c r="A33225" i="12"/>
  <c r="G33224" i="12"/>
  <c r="F33224" i="12"/>
  <c r="E33224" i="12"/>
  <c r="A33224" i="12"/>
  <c r="G32355" i="12"/>
  <c r="F32355" i="12"/>
  <c r="E32355" i="12"/>
  <c r="D32355" i="12"/>
  <c r="C32355" i="12"/>
  <c r="B32355" i="12"/>
  <c r="A32355" i="12"/>
  <c r="G32354" i="12"/>
  <c r="F32354" i="12"/>
  <c r="E32354" i="12"/>
  <c r="D32354" i="12"/>
  <c r="C32354" i="12"/>
  <c r="B32354" i="12"/>
  <c r="A32354" i="12"/>
  <c r="G32353" i="12"/>
  <c r="F32353" i="12"/>
  <c r="E32353" i="12"/>
  <c r="D32353" i="12"/>
  <c r="C32353" i="12"/>
  <c r="B32353" i="12"/>
  <c r="A32353" i="12"/>
  <c r="G32352" i="12"/>
  <c r="F32352" i="12"/>
  <c r="E32352" i="12"/>
  <c r="D32352" i="12"/>
  <c r="C32352" i="12"/>
  <c r="B32352" i="12"/>
  <c r="A32352" i="12"/>
  <c r="G32351" i="12"/>
  <c r="F32351" i="12"/>
  <c r="E32351" i="12"/>
  <c r="D32351" i="12"/>
  <c r="C32351" i="12"/>
  <c r="B32351" i="12"/>
  <c r="A32351" i="12"/>
  <c r="G32350" i="12"/>
  <c r="F32350" i="12"/>
  <c r="E32350" i="12"/>
  <c r="D32350" i="12"/>
  <c r="C32350" i="12"/>
  <c r="B32350" i="12"/>
  <c r="A32350" i="12"/>
  <c r="G32349" i="12"/>
  <c r="F32349" i="12"/>
  <c r="E32349" i="12"/>
  <c r="D32349" i="12"/>
  <c r="C32349" i="12"/>
  <c r="B32349" i="12"/>
  <c r="A32349" i="12"/>
  <c r="G32348" i="12"/>
  <c r="F32348" i="12"/>
  <c r="E32348" i="12"/>
  <c r="D32348" i="12"/>
  <c r="C32348" i="12"/>
  <c r="B32348" i="12"/>
  <c r="A32348" i="12"/>
  <c r="G32347" i="12"/>
  <c r="F32347" i="12"/>
  <c r="E32347" i="12"/>
  <c r="D32347" i="12"/>
  <c r="C32347" i="12"/>
  <c r="B32347" i="12"/>
  <c r="A32347" i="12"/>
  <c r="G32346" i="12"/>
  <c r="F32346" i="12"/>
  <c r="E32346" i="12"/>
  <c r="D32346" i="12"/>
  <c r="C32346" i="12"/>
  <c r="B32346" i="12"/>
  <c r="A32346" i="12"/>
  <c r="G32345" i="12"/>
  <c r="F32345" i="12"/>
  <c r="E32345" i="12"/>
  <c r="D32345" i="12"/>
  <c r="C32345" i="12"/>
  <c r="B32345" i="12"/>
  <c r="A32345" i="12"/>
  <c r="G32344" i="12"/>
  <c r="F32344" i="12"/>
  <c r="E32344" i="12"/>
  <c r="D32344" i="12"/>
  <c r="C32344" i="12"/>
  <c r="B32344" i="12"/>
  <c r="A32344" i="12"/>
  <c r="G32343" i="12"/>
  <c r="F32343" i="12"/>
  <c r="E32343" i="12"/>
  <c r="D32343" i="12"/>
  <c r="C32343" i="12"/>
  <c r="B32343" i="12"/>
  <c r="A32343" i="12"/>
  <c r="G32342" i="12"/>
  <c r="F32342" i="12"/>
  <c r="E32342" i="12"/>
  <c r="D32342" i="12"/>
  <c r="C32342" i="12"/>
  <c r="B32342" i="12"/>
  <c r="A32342" i="12"/>
  <c r="F32341" i="12"/>
  <c r="E32341" i="12"/>
  <c r="C32341" i="12"/>
  <c r="B32341" i="12"/>
  <c r="A32341" i="12"/>
  <c r="F32340" i="12"/>
  <c r="E32340" i="12"/>
  <c r="C32340" i="12"/>
  <c r="B32340" i="12"/>
  <c r="A32340" i="12"/>
  <c r="F32339" i="12"/>
  <c r="E32339" i="12"/>
  <c r="C32339" i="12"/>
  <c r="B32339" i="12"/>
  <c r="A32339" i="12"/>
  <c r="F32338" i="12"/>
  <c r="E32338" i="12"/>
  <c r="C32338" i="12"/>
  <c r="B32338" i="12"/>
  <c r="A32338" i="12"/>
  <c r="F32337" i="12"/>
  <c r="E32337" i="12"/>
  <c r="C32337" i="12"/>
  <c r="B32337" i="12"/>
  <c r="A32337" i="12"/>
  <c r="F32336" i="12"/>
  <c r="E32336" i="12"/>
  <c r="C32336" i="12"/>
  <c r="B32336" i="12"/>
  <c r="A32336" i="12"/>
  <c r="F32335" i="12"/>
  <c r="E32335" i="12"/>
  <c r="C32335" i="12"/>
  <c r="B32335" i="12"/>
  <c r="A32335" i="12"/>
  <c r="F32334" i="12"/>
  <c r="E32334" i="12"/>
  <c r="C32334" i="12"/>
  <c r="B32334" i="12"/>
  <c r="A32334" i="12"/>
  <c r="F32333" i="12"/>
  <c r="E32333" i="12"/>
  <c r="C32333" i="12"/>
  <c r="B32333" i="12"/>
  <c r="A32333" i="12"/>
  <c r="F32332" i="12"/>
  <c r="E32332" i="12"/>
  <c r="C32332" i="12"/>
  <c r="B32332" i="12"/>
  <c r="A32332" i="12"/>
  <c r="F32331" i="12"/>
  <c r="E32331" i="12"/>
  <c r="C32331" i="12"/>
  <c r="B32331" i="12"/>
  <c r="A32331" i="12"/>
  <c r="F32330" i="12"/>
  <c r="E32330" i="12"/>
  <c r="C32330" i="12"/>
  <c r="B32330" i="12"/>
  <c r="A32330" i="12"/>
  <c r="F32329" i="12"/>
  <c r="E32329" i="12"/>
  <c r="C32329" i="12"/>
  <c r="B32329" i="12"/>
  <c r="A32329" i="12"/>
  <c r="F32328" i="12"/>
  <c r="E32328" i="12"/>
  <c r="C32328" i="12"/>
  <c r="B32328" i="12"/>
  <c r="A32328" i="12"/>
  <c r="F32327" i="12"/>
  <c r="E32327" i="12"/>
  <c r="C32327" i="12"/>
  <c r="B32327" i="12"/>
  <c r="A32327" i="12"/>
  <c r="F32326" i="12"/>
  <c r="E32326" i="12"/>
  <c r="C32326" i="12"/>
  <c r="B32326" i="12"/>
  <c r="A32326" i="12"/>
  <c r="F32325" i="12"/>
  <c r="E32325" i="12"/>
  <c r="C32325" i="12"/>
  <c r="B32325" i="12"/>
  <c r="A32325" i="12"/>
  <c r="G32324" i="12"/>
  <c r="F32324" i="12"/>
  <c r="E32324" i="12"/>
  <c r="D32324" i="12"/>
  <c r="C32324" i="12"/>
  <c r="B32324" i="12"/>
  <c r="A32324" i="12"/>
  <c r="G32323" i="12"/>
  <c r="F32323" i="12"/>
  <c r="E32323" i="12"/>
  <c r="D32323" i="12"/>
  <c r="C32323" i="12"/>
  <c r="B32323" i="12"/>
  <c r="A32323" i="12"/>
  <c r="G32322" i="12"/>
  <c r="F32322" i="12"/>
  <c r="E32322" i="12"/>
  <c r="D32322" i="12"/>
  <c r="C32322" i="12"/>
  <c r="B32322" i="12"/>
  <c r="A32322" i="12"/>
  <c r="G32321" i="12"/>
  <c r="F32321" i="12"/>
  <c r="E32321" i="12"/>
  <c r="D32321" i="12"/>
  <c r="C32321" i="12"/>
  <c r="B32321" i="12"/>
  <c r="A32321" i="12"/>
  <c r="G32320" i="12"/>
  <c r="F32320" i="12"/>
  <c r="E32320" i="12"/>
  <c r="D32320" i="12"/>
  <c r="C32320" i="12"/>
  <c r="B32320" i="12"/>
  <c r="A32320" i="12"/>
  <c r="G32319" i="12"/>
  <c r="F32319" i="12"/>
  <c r="E32319" i="12"/>
  <c r="D32319" i="12"/>
  <c r="C32319" i="12"/>
  <c r="B32319" i="12"/>
  <c r="A32319" i="12"/>
  <c r="G32318" i="12"/>
  <c r="F32318" i="12"/>
  <c r="E32318" i="12"/>
  <c r="D32318" i="12"/>
  <c r="C32318" i="12"/>
  <c r="B32318" i="12"/>
  <c r="A32318" i="12"/>
  <c r="G32317" i="12"/>
  <c r="F32317" i="12"/>
  <c r="E32317" i="12"/>
  <c r="D32317" i="12"/>
  <c r="C32317" i="12"/>
  <c r="B32317" i="12"/>
  <c r="A32317" i="12"/>
  <c r="G32316" i="12"/>
  <c r="F32316" i="12"/>
  <c r="E32316" i="12"/>
  <c r="D32316" i="12"/>
  <c r="C32316" i="12"/>
  <c r="B32316" i="12"/>
  <c r="A32316" i="12"/>
  <c r="G32315" i="12"/>
  <c r="F32315" i="12"/>
  <c r="E32315" i="12"/>
  <c r="D32315" i="12"/>
  <c r="C32315" i="12"/>
  <c r="B32315" i="12"/>
  <c r="A32315" i="12"/>
  <c r="G32314" i="12"/>
  <c r="F32314" i="12"/>
  <c r="E32314" i="12"/>
  <c r="D32314" i="12"/>
  <c r="C32314" i="12"/>
  <c r="B32314" i="12"/>
  <c r="A32314" i="12"/>
  <c r="G32313" i="12"/>
  <c r="F32313" i="12"/>
  <c r="E32313" i="12"/>
  <c r="D32313" i="12"/>
  <c r="C32313" i="12"/>
  <c r="B32313" i="12"/>
  <c r="A32313" i="12"/>
  <c r="G32312" i="12"/>
  <c r="F32312" i="12"/>
  <c r="E32312" i="12"/>
  <c r="D32312" i="12"/>
  <c r="C32312" i="12"/>
  <c r="B32312" i="12"/>
  <c r="A32312" i="12"/>
  <c r="G32311" i="12"/>
  <c r="F32311" i="12"/>
  <c r="E32311" i="12"/>
  <c r="D32311" i="12"/>
  <c r="C32311" i="12"/>
  <c r="B32311" i="12"/>
  <c r="A32311" i="12"/>
  <c r="G32310" i="12"/>
  <c r="F32310" i="12"/>
  <c r="E32310" i="12"/>
  <c r="D32310" i="12"/>
  <c r="C32310" i="12"/>
  <c r="B32310" i="12"/>
  <c r="A32310" i="12"/>
  <c r="F32309" i="12"/>
  <c r="E32309" i="12"/>
  <c r="C32309" i="12"/>
  <c r="B32309" i="12"/>
  <c r="A32309" i="12"/>
  <c r="F32308" i="12"/>
  <c r="E32308" i="12"/>
  <c r="C32308" i="12"/>
  <c r="B32308" i="12"/>
  <c r="A32308" i="12"/>
  <c r="F32307" i="12"/>
  <c r="E32307" i="12"/>
  <c r="C32307" i="12"/>
  <c r="B32307" i="12"/>
  <c r="A32307" i="12"/>
  <c r="F32306" i="12"/>
  <c r="E32306" i="12"/>
  <c r="C32306" i="12"/>
  <c r="B32306" i="12"/>
  <c r="A32306" i="12"/>
  <c r="F32305" i="12"/>
  <c r="E32305" i="12"/>
  <c r="C32305" i="12"/>
  <c r="B32305" i="12"/>
  <c r="A32305" i="12"/>
  <c r="F32304" i="12"/>
  <c r="E32304" i="12"/>
  <c r="C32304" i="12"/>
  <c r="B32304" i="12"/>
  <c r="A32304" i="12"/>
  <c r="F32303" i="12"/>
  <c r="E32303" i="12"/>
  <c r="C32303" i="12"/>
  <c r="B32303" i="12"/>
  <c r="A32303" i="12"/>
  <c r="F32302" i="12"/>
  <c r="E32302" i="12"/>
  <c r="C32302" i="12"/>
  <c r="B32302" i="12"/>
  <c r="A32302" i="12"/>
  <c r="F32301" i="12"/>
  <c r="E32301" i="12"/>
  <c r="C32301" i="12"/>
  <c r="B32301" i="12"/>
  <c r="A32301" i="12"/>
  <c r="F32300" i="12"/>
  <c r="E32300" i="12"/>
  <c r="C32300" i="12"/>
  <c r="B32300" i="12"/>
  <c r="A32300" i="12"/>
  <c r="F32299" i="12"/>
  <c r="E32299" i="12"/>
  <c r="C32299" i="12"/>
  <c r="B32299" i="12"/>
  <c r="A32299" i="12"/>
  <c r="F32298" i="12"/>
  <c r="E32298" i="12"/>
  <c r="C32298" i="12"/>
  <c r="B32298" i="12"/>
  <c r="A32298" i="12"/>
  <c r="F32297" i="12"/>
  <c r="E32297" i="12"/>
  <c r="C32297" i="12"/>
  <c r="B32297" i="12"/>
  <c r="A32297" i="12"/>
  <c r="F32296" i="12"/>
  <c r="E32296" i="12"/>
  <c r="C32296" i="12"/>
  <c r="B32296" i="12"/>
  <c r="A32296" i="12"/>
  <c r="F32295" i="12"/>
  <c r="E32295" i="12"/>
  <c r="C32295" i="12"/>
  <c r="B32295" i="12"/>
  <c r="A32295" i="12"/>
  <c r="F32294" i="12"/>
  <c r="E32294" i="12"/>
  <c r="C32294" i="12"/>
  <c r="B32294" i="12"/>
  <c r="A32294" i="12"/>
  <c r="F32293" i="12"/>
  <c r="E32293" i="12"/>
  <c r="B32293" i="12"/>
  <c r="A32293" i="12"/>
  <c r="F32292" i="12"/>
  <c r="E32292" i="12"/>
  <c r="B32292" i="12"/>
  <c r="A32292" i="12"/>
  <c r="F32291" i="12"/>
  <c r="E32291" i="12"/>
  <c r="B32291" i="12"/>
  <c r="A32291" i="12"/>
  <c r="F32290" i="12"/>
  <c r="E32290" i="12"/>
  <c r="B32290" i="12"/>
  <c r="A32290" i="12"/>
  <c r="F32289" i="12"/>
  <c r="E32289" i="12"/>
  <c r="B32289" i="12"/>
  <c r="A32289" i="12"/>
  <c r="F32288" i="12"/>
  <c r="E32288" i="12"/>
  <c r="B32288" i="12"/>
  <c r="A32288" i="12"/>
  <c r="F32287" i="12"/>
  <c r="E32287" i="12"/>
  <c r="B32287" i="12"/>
  <c r="A32287" i="12"/>
  <c r="F32286" i="12"/>
  <c r="E32286" i="12"/>
  <c r="B32286" i="12"/>
  <c r="A32286" i="12"/>
  <c r="F32285" i="12"/>
  <c r="E32285" i="12"/>
  <c r="B32285" i="12"/>
  <c r="A32285" i="12"/>
  <c r="F32284" i="12"/>
  <c r="E32284" i="12"/>
  <c r="B32284" i="12"/>
  <c r="A32284" i="12"/>
  <c r="F32283" i="12"/>
  <c r="E32283" i="12"/>
  <c r="B32283" i="12"/>
  <c r="A32283" i="12"/>
  <c r="F32282" i="12"/>
  <c r="E32282" i="12"/>
  <c r="B32282" i="12"/>
  <c r="A32282" i="12"/>
  <c r="F32281" i="12"/>
  <c r="E32281" i="12"/>
  <c r="B32281" i="12"/>
  <c r="A32281" i="12"/>
  <c r="F32280" i="12"/>
  <c r="E32280" i="12"/>
  <c r="B32280" i="12"/>
  <c r="A32280" i="12"/>
  <c r="F32279" i="12"/>
  <c r="E32279" i="12"/>
  <c r="B32279" i="12"/>
  <c r="A32279" i="12"/>
  <c r="F32278" i="12"/>
  <c r="E32278" i="12"/>
  <c r="B32278" i="12"/>
  <c r="A32278" i="12"/>
  <c r="F32277" i="12"/>
  <c r="E32277" i="12"/>
  <c r="B32277" i="12"/>
  <c r="A32277" i="12"/>
  <c r="F32276" i="12"/>
  <c r="E32276" i="12"/>
  <c r="B32276" i="12"/>
  <c r="A32276" i="12"/>
  <c r="F32275" i="12"/>
  <c r="E32275" i="12"/>
  <c r="B32275" i="12"/>
  <c r="A32275" i="12"/>
  <c r="F32274" i="12"/>
  <c r="E32274" i="12"/>
  <c r="B32274" i="12"/>
  <c r="A32274" i="12"/>
  <c r="F32273" i="12"/>
  <c r="E32273" i="12"/>
  <c r="B32273" i="12"/>
  <c r="A32273" i="12"/>
  <c r="F32272" i="12"/>
  <c r="E32272" i="12"/>
  <c r="B32272" i="12"/>
  <c r="A32272" i="12"/>
  <c r="F32271" i="12"/>
  <c r="E32271" i="12"/>
  <c r="B32271" i="12"/>
  <c r="A32271" i="12"/>
  <c r="F32270" i="12"/>
  <c r="E32270" i="12"/>
  <c r="B32270" i="12"/>
  <c r="A32270" i="12"/>
  <c r="F32269" i="12"/>
  <c r="E32269" i="12"/>
  <c r="B32269" i="12"/>
  <c r="A32269" i="12"/>
  <c r="F32268" i="12"/>
  <c r="E32268" i="12"/>
  <c r="B32268" i="12"/>
  <c r="A32268" i="12"/>
  <c r="F32267" i="12"/>
  <c r="E32267" i="12"/>
  <c r="B32267" i="12"/>
  <c r="A32267" i="12"/>
  <c r="F32266" i="12"/>
  <c r="E32266" i="12"/>
  <c r="B32266" i="12"/>
  <c r="A32266" i="12"/>
  <c r="F32265" i="12"/>
  <c r="E32265" i="12"/>
  <c r="B32265" i="12"/>
  <c r="A32265" i="12"/>
  <c r="F32264" i="12"/>
  <c r="E32264" i="12"/>
  <c r="B32264" i="12"/>
  <c r="A32264" i="12"/>
  <c r="F32263" i="12"/>
  <c r="E32263" i="12"/>
  <c r="B32263" i="12"/>
  <c r="A32263" i="12"/>
  <c r="F32262" i="12"/>
  <c r="E32262" i="12"/>
  <c r="B32262" i="12"/>
  <c r="A32262" i="12"/>
  <c r="F32261" i="12"/>
  <c r="E32261" i="12"/>
  <c r="B32261" i="12"/>
  <c r="A32261" i="12"/>
  <c r="F32260" i="12"/>
  <c r="E32260" i="12"/>
  <c r="B32260" i="12"/>
  <c r="A32260" i="12"/>
  <c r="F32259" i="12"/>
  <c r="E32259" i="12"/>
  <c r="B32259" i="12"/>
  <c r="A32259" i="12"/>
  <c r="F32258" i="12"/>
  <c r="E32258" i="12"/>
  <c r="B32258" i="12"/>
  <c r="A32258" i="12"/>
  <c r="F32257" i="12"/>
  <c r="E32257" i="12"/>
  <c r="B32257" i="12"/>
  <c r="A32257" i="12"/>
  <c r="F32256" i="12"/>
  <c r="E32256" i="12"/>
  <c r="B32256" i="12"/>
  <c r="A32256" i="12"/>
  <c r="F32255" i="12"/>
  <c r="E32255" i="12"/>
  <c r="B32255" i="12"/>
  <c r="A32255" i="12"/>
  <c r="F32254" i="12"/>
  <c r="E32254" i="12"/>
  <c r="B32254" i="12"/>
  <c r="A32254" i="12"/>
  <c r="F32253" i="12"/>
  <c r="E32253" i="12"/>
  <c r="B32253" i="12"/>
  <c r="A32253" i="12"/>
  <c r="F32252" i="12"/>
  <c r="E32252" i="12"/>
  <c r="B32252" i="12"/>
  <c r="A32252" i="12"/>
  <c r="F32251" i="12"/>
  <c r="E32251" i="12"/>
  <c r="B32251" i="12"/>
  <c r="A32251" i="12"/>
  <c r="F32250" i="12"/>
  <c r="E32250" i="12"/>
  <c r="B32250" i="12"/>
  <c r="A32250" i="12"/>
  <c r="F32249" i="12"/>
  <c r="E32249" i="12"/>
  <c r="B32249" i="12"/>
  <c r="A32249" i="12"/>
  <c r="F32248" i="12"/>
  <c r="E32248" i="12"/>
  <c r="B32248" i="12"/>
  <c r="A32248" i="12"/>
  <c r="F32247" i="12"/>
  <c r="E32247" i="12"/>
  <c r="B32247" i="12"/>
  <c r="A32247" i="12"/>
  <c r="F32246" i="12"/>
  <c r="E32246" i="12"/>
  <c r="B32246" i="12"/>
  <c r="A32246" i="12"/>
  <c r="F32245" i="12"/>
  <c r="E32245" i="12"/>
  <c r="B32245" i="12"/>
  <c r="A32245" i="12"/>
  <c r="F32244" i="12"/>
  <c r="E32244" i="12"/>
  <c r="B32244" i="12"/>
  <c r="A32244" i="12"/>
  <c r="F32243" i="12"/>
  <c r="E32243" i="12"/>
  <c r="B32243" i="12"/>
  <c r="A32243" i="12"/>
  <c r="F32242" i="12"/>
  <c r="E32242" i="12"/>
  <c r="B32242" i="12"/>
  <c r="A32242" i="12"/>
  <c r="F32241" i="12"/>
  <c r="E32241" i="12"/>
  <c r="B32241" i="12"/>
  <c r="A32241" i="12"/>
  <c r="F32240" i="12"/>
  <c r="E32240" i="12"/>
  <c r="B32240" i="12"/>
  <c r="A32240" i="12"/>
  <c r="F32239" i="12"/>
  <c r="E32239" i="12"/>
  <c r="B32239" i="12"/>
  <c r="A32239" i="12"/>
  <c r="F32238" i="12"/>
  <c r="E32238" i="12"/>
  <c r="B32238" i="12"/>
  <c r="A32238" i="12"/>
  <c r="F32237" i="12"/>
  <c r="E32237" i="12"/>
  <c r="B32237" i="12"/>
  <c r="A32237" i="12"/>
  <c r="F32236" i="12"/>
  <c r="E32236" i="12"/>
  <c r="B32236" i="12"/>
  <c r="A32236" i="12"/>
  <c r="F32235" i="12"/>
  <c r="E32235" i="12"/>
  <c r="B32235" i="12"/>
  <c r="A32235" i="12"/>
  <c r="F32234" i="12"/>
  <c r="E32234" i="12"/>
  <c r="B32234" i="12"/>
  <c r="A32234" i="12"/>
  <c r="F32233" i="12"/>
  <c r="E32233" i="12"/>
  <c r="B32233" i="12"/>
  <c r="A32233" i="12"/>
  <c r="F32232" i="12"/>
  <c r="E32232" i="12"/>
  <c r="B32232" i="12"/>
  <c r="A32232" i="12"/>
  <c r="F32231" i="12"/>
  <c r="E32231" i="12"/>
  <c r="B32231" i="12"/>
  <c r="A32231" i="12"/>
  <c r="F32230" i="12"/>
  <c r="E32230" i="12"/>
  <c r="B32230" i="12"/>
  <c r="A32230" i="12"/>
  <c r="F32229" i="12"/>
  <c r="E32229" i="12"/>
  <c r="B32229" i="12"/>
  <c r="A32229" i="12"/>
  <c r="F32228" i="12"/>
  <c r="E32228" i="12"/>
  <c r="B32228" i="12"/>
  <c r="A32228" i="12"/>
  <c r="F32227" i="12"/>
  <c r="E32227" i="12"/>
  <c r="B32227" i="12"/>
  <c r="A32227" i="12"/>
  <c r="F32226" i="12"/>
  <c r="E32226" i="12"/>
  <c r="B32226" i="12"/>
  <c r="A32226" i="12"/>
  <c r="F32225" i="12"/>
  <c r="E32225" i="12"/>
  <c r="B32225" i="12"/>
  <c r="A32225" i="12"/>
  <c r="F32224" i="12"/>
  <c r="E32224" i="12"/>
  <c r="B32224" i="12"/>
  <c r="A32224" i="12"/>
  <c r="F32223" i="12"/>
  <c r="E32223" i="12"/>
  <c r="B32223" i="12"/>
  <c r="A32223" i="12"/>
  <c r="F32222" i="12"/>
  <c r="E32222" i="12"/>
  <c r="B32222" i="12"/>
  <c r="A32222" i="12"/>
  <c r="F32221" i="12"/>
  <c r="E32221" i="12"/>
  <c r="B32221" i="12"/>
  <c r="A32221" i="12"/>
  <c r="F32220" i="12"/>
  <c r="E32220" i="12"/>
  <c r="B32220" i="12"/>
  <c r="A32220" i="12"/>
  <c r="F32219" i="12"/>
  <c r="E32219" i="12"/>
  <c r="B32219" i="12"/>
  <c r="A32219" i="12"/>
  <c r="F32218" i="12"/>
  <c r="E32218" i="12"/>
  <c r="B32218" i="12"/>
  <c r="A32218" i="12"/>
  <c r="F32217" i="12"/>
  <c r="E32217" i="12"/>
  <c r="B32217" i="12"/>
  <c r="A32217" i="12"/>
  <c r="F32216" i="12"/>
  <c r="E32216" i="12"/>
  <c r="B32216" i="12"/>
  <c r="A32216" i="12"/>
  <c r="F32215" i="12"/>
  <c r="E32215" i="12"/>
  <c r="B32215" i="12"/>
  <c r="A32215" i="12"/>
  <c r="F32214" i="12"/>
  <c r="E32214" i="12"/>
  <c r="B32214" i="12"/>
  <c r="A32214" i="12"/>
  <c r="F32213" i="12"/>
  <c r="E32213" i="12"/>
  <c r="B32213" i="12"/>
  <c r="A32213" i="12"/>
  <c r="F32212" i="12"/>
  <c r="E32212" i="12"/>
  <c r="B32212" i="12"/>
  <c r="A32212" i="12"/>
  <c r="F32211" i="12"/>
  <c r="E32211" i="12"/>
  <c r="B32211" i="12"/>
  <c r="A32211" i="12"/>
  <c r="F32210" i="12"/>
  <c r="E32210" i="12"/>
  <c r="B32210" i="12"/>
  <c r="A32210" i="12"/>
  <c r="F32209" i="12"/>
  <c r="E32209" i="12"/>
  <c r="B32209" i="12"/>
  <c r="A32209" i="12"/>
  <c r="F32208" i="12"/>
  <c r="E32208" i="12"/>
  <c r="B32208" i="12"/>
  <c r="A32208" i="12"/>
  <c r="F32207" i="12"/>
  <c r="E32207" i="12"/>
  <c r="B32207" i="12"/>
  <c r="A32207" i="12"/>
  <c r="F32206" i="12"/>
  <c r="E32206" i="12"/>
  <c r="B32206" i="12"/>
  <c r="A32206" i="12"/>
  <c r="F32205" i="12"/>
  <c r="E32205" i="12"/>
  <c r="B32205" i="12"/>
  <c r="A32205" i="12"/>
  <c r="F32204" i="12"/>
  <c r="E32204" i="12"/>
  <c r="B32204" i="12"/>
  <c r="A32204" i="12"/>
  <c r="F32203" i="12"/>
  <c r="E32203" i="12"/>
  <c r="B32203" i="12"/>
  <c r="A32203" i="12"/>
  <c r="F32202" i="12"/>
  <c r="E32202" i="12"/>
  <c r="B32202" i="12"/>
  <c r="A32202" i="12"/>
  <c r="F32201" i="12"/>
  <c r="E32201" i="12"/>
  <c r="B32201" i="12"/>
  <c r="A32201" i="12"/>
  <c r="F32200" i="12"/>
  <c r="E32200" i="12"/>
  <c r="B32200" i="12"/>
  <c r="A32200" i="12"/>
  <c r="F32199" i="12"/>
  <c r="E32199" i="12"/>
  <c r="B32199" i="12"/>
  <c r="A32199" i="12"/>
  <c r="F32198" i="12"/>
  <c r="E32198" i="12"/>
  <c r="B32198" i="12"/>
  <c r="A32198" i="12"/>
  <c r="F32197" i="12"/>
  <c r="E32197" i="12"/>
  <c r="B32197" i="12"/>
  <c r="A32197" i="12"/>
  <c r="F32196" i="12"/>
  <c r="E32196" i="12"/>
  <c r="B32196" i="12"/>
  <c r="A32196" i="12"/>
  <c r="F32195" i="12"/>
  <c r="E32195" i="12"/>
  <c r="B32195" i="12"/>
  <c r="A32195" i="12"/>
  <c r="F32194" i="12"/>
  <c r="E32194" i="12"/>
  <c r="B32194" i="12"/>
  <c r="A32194" i="12"/>
  <c r="F32193" i="12"/>
  <c r="E32193" i="12"/>
  <c r="B32193" i="12"/>
  <c r="A32193" i="12"/>
  <c r="F3343" i="12"/>
  <c r="D3343" i="12"/>
  <c r="A3343" i="12"/>
  <c r="F3342" i="12"/>
  <c r="D3342" i="12"/>
  <c r="A3342" i="12"/>
  <c r="F3341" i="12"/>
  <c r="E3341" i="12"/>
  <c r="D3341" i="12"/>
  <c r="A3341" i="12"/>
  <c r="F3340" i="12"/>
  <c r="E3340" i="12"/>
  <c r="D3340" i="12"/>
  <c r="A3340" i="12"/>
  <c r="F3339" i="12"/>
  <c r="E3339" i="12"/>
  <c r="D3339" i="12"/>
  <c r="F3338" i="12"/>
  <c r="E3338" i="12"/>
  <c r="D3338" i="12"/>
  <c r="A3338" i="12"/>
  <c r="A3326" i="12"/>
  <c r="A3325" i="12"/>
  <c r="A3289" i="12"/>
  <c r="A3288" i="12"/>
  <c r="A3287" i="12"/>
  <c r="A3286" i="12"/>
  <c r="A3285" i="12"/>
  <c r="A3284" i="12"/>
  <c r="A3283" i="12"/>
  <c r="A3282" i="12"/>
  <c r="A3281" i="12"/>
  <c r="G2412" i="12"/>
  <c r="F2412" i="12"/>
  <c r="E2412" i="12"/>
  <c r="D2412" i="12"/>
  <c r="C2412" i="12"/>
  <c r="B2412" i="12"/>
  <c r="A2412" i="12"/>
  <c r="G2411" i="12"/>
  <c r="F2411" i="12"/>
  <c r="E2411" i="12"/>
  <c r="D2411" i="12"/>
  <c r="C2411" i="12"/>
  <c r="B2411" i="12"/>
  <c r="A2411" i="12"/>
  <c r="G2410" i="12"/>
  <c r="F2410" i="12"/>
  <c r="E2410" i="12"/>
  <c r="D2410" i="12"/>
  <c r="C2410" i="12"/>
  <c r="B2410" i="12"/>
  <c r="A2410" i="12"/>
  <c r="G2409" i="12"/>
  <c r="F2409" i="12"/>
  <c r="E2409" i="12"/>
  <c r="D2409" i="12"/>
  <c r="C2409" i="12"/>
  <c r="B2409" i="12"/>
  <c r="A2409" i="12"/>
  <c r="G2408" i="12"/>
  <c r="F2408" i="12"/>
  <c r="E2408" i="12"/>
  <c r="D2408" i="12"/>
  <c r="C2408" i="12"/>
  <c r="B2408" i="12"/>
  <c r="A2408" i="12"/>
  <c r="G2407" i="12"/>
  <c r="F2407" i="12"/>
  <c r="E2407" i="12"/>
  <c r="D2407" i="12"/>
  <c r="C2407" i="12"/>
  <c r="B2407" i="12"/>
  <c r="A2407" i="12"/>
  <c r="G2406" i="12"/>
  <c r="F2406" i="12"/>
  <c r="E2406" i="12"/>
  <c r="D2406" i="12"/>
  <c r="C2406" i="12"/>
  <c r="B2406" i="12"/>
  <c r="A2406" i="12"/>
  <c r="G2405" i="12"/>
  <c r="F2405" i="12"/>
  <c r="E2405" i="12"/>
  <c r="D2405" i="12"/>
  <c r="C2405" i="12"/>
  <c r="B2405" i="12"/>
  <c r="A2405" i="12"/>
  <c r="G2404" i="12"/>
  <c r="F2404" i="12"/>
  <c r="E2404" i="12"/>
  <c r="D2404" i="12"/>
  <c r="C2404" i="12"/>
  <c r="B2404" i="12"/>
  <c r="A2404" i="12"/>
  <c r="G2403" i="12"/>
  <c r="F2403" i="12"/>
  <c r="E2403" i="12"/>
  <c r="D2403" i="12"/>
  <c r="C2403" i="12"/>
  <c r="B2403" i="12"/>
  <c r="A2403" i="12"/>
  <c r="G2402" i="12"/>
  <c r="F2402" i="12"/>
  <c r="E2402" i="12"/>
  <c r="D2402" i="12"/>
  <c r="C2402" i="12"/>
  <c r="B2402" i="12"/>
  <c r="A2402" i="12"/>
  <c r="G2401" i="12"/>
  <c r="F2401" i="12"/>
  <c r="E2401" i="12"/>
  <c r="D2401" i="12"/>
  <c r="C2401" i="12"/>
  <c r="B2401" i="12"/>
  <c r="A2401" i="12"/>
  <c r="G2400" i="12"/>
  <c r="F2400" i="12"/>
  <c r="E2400" i="12"/>
  <c r="D2400" i="12"/>
  <c r="C2400" i="12"/>
  <c r="B2400" i="12"/>
  <c r="A2400" i="12"/>
  <c r="G2399" i="12"/>
  <c r="F2399" i="12"/>
  <c r="E2399" i="12"/>
  <c r="D2399" i="12"/>
  <c r="C2399" i="12"/>
  <c r="B2399" i="12"/>
  <c r="A2399" i="12"/>
  <c r="F2398" i="12"/>
  <c r="E2398" i="12"/>
  <c r="C2398" i="12"/>
  <c r="B2398" i="12"/>
  <c r="A2398" i="12"/>
  <c r="F2397" i="12"/>
  <c r="E2397" i="12"/>
  <c r="C2397" i="12"/>
  <c r="B2397" i="12"/>
  <c r="A2397" i="12"/>
  <c r="F2396" i="12"/>
  <c r="E2396" i="12"/>
  <c r="C2396" i="12"/>
  <c r="B2396" i="12"/>
  <c r="A2396" i="12"/>
  <c r="F2395" i="12"/>
  <c r="E2395" i="12"/>
  <c r="C2395" i="12"/>
  <c r="B2395" i="12"/>
  <c r="A2395" i="12"/>
  <c r="F2394" i="12"/>
  <c r="E2394" i="12"/>
  <c r="C2394" i="12"/>
  <c r="B2394" i="12"/>
  <c r="A2394" i="12"/>
  <c r="F2393" i="12"/>
  <c r="E2393" i="12"/>
  <c r="C2393" i="12"/>
  <c r="B2393" i="12"/>
  <c r="A2393" i="12"/>
  <c r="F2392" i="12"/>
  <c r="E2392" i="12"/>
  <c r="C2392" i="12"/>
  <c r="B2392" i="12"/>
  <c r="A2392" i="12"/>
  <c r="F2391" i="12"/>
  <c r="E2391" i="12"/>
  <c r="C2391" i="12"/>
  <c r="B2391" i="12"/>
  <c r="A2391" i="12"/>
  <c r="F2390" i="12"/>
  <c r="E2390" i="12"/>
  <c r="C2390" i="12"/>
  <c r="B2390" i="12"/>
  <c r="A2390" i="12"/>
  <c r="F2389" i="12"/>
  <c r="E2389" i="12"/>
  <c r="C2389" i="12"/>
  <c r="B2389" i="12"/>
  <c r="A2389" i="12"/>
  <c r="F2388" i="12"/>
  <c r="E2388" i="12"/>
  <c r="C2388" i="12"/>
  <c r="B2388" i="12"/>
  <c r="A2388" i="12"/>
  <c r="F2387" i="12"/>
  <c r="E2387" i="12"/>
  <c r="C2387" i="12"/>
  <c r="B2387" i="12"/>
  <c r="A2387" i="12"/>
  <c r="F2386" i="12"/>
  <c r="E2386" i="12"/>
  <c r="C2386" i="12"/>
  <c r="B2386" i="12"/>
  <c r="A2386" i="12"/>
  <c r="F2385" i="12"/>
  <c r="E2385" i="12"/>
  <c r="C2385" i="12"/>
  <c r="B2385" i="12"/>
  <c r="A2385" i="12"/>
  <c r="F2384" i="12"/>
  <c r="E2384" i="12"/>
  <c r="C2384" i="12"/>
  <c r="B2384" i="12"/>
  <c r="A2384" i="12"/>
  <c r="F2383" i="12"/>
  <c r="E2383" i="12"/>
  <c r="C2383" i="12"/>
  <c r="B2383" i="12"/>
  <c r="A2383" i="12"/>
  <c r="F2382" i="12"/>
  <c r="E2382" i="12"/>
  <c r="C2382" i="12"/>
  <c r="B2382" i="12"/>
  <c r="A2382" i="12"/>
  <c r="G2381" i="12"/>
  <c r="F2381" i="12"/>
  <c r="E2381" i="12"/>
  <c r="D2381" i="12"/>
  <c r="C2381" i="12"/>
  <c r="B2381" i="12"/>
  <c r="A2381" i="12"/>
  <c r="G2380" i="12"/>
  <c r="F2380" i="12"/>
  <c r="E2380" i="12"/>
  <c r="D2380" i="12"/>
  <c r="C2380" i="12"/>
  <c r="B2380" i="12"/>
  <c r="A2380" i="12"/>
  <c r="G2379" i="12"/>
  <c r="F2379" i="12"/>
  <c r="E2379" i="12"/>
  <c r="D2379" i="12"/>
  <c r="C2379" i="12"/>
  <c r="B2379" i="12"/>
  <c r="A2379" i="12"/>
  <c r="G2378" i="12"/>
  <c r="F2378" i="12"/>
  <c r="E2378" i="12"/>
  <c r="D2378" i="12"/>
  <c r="C2378" i="12"/>
  <c r="B2378" i="12"/>
  <c r="A2378" i="12"/>
  <c r="G2377" i="12"/>
  <c r="F2377" i="12"/>
  <c r="E2377" i="12"/>
  <c r="D2377" i="12"/>
  <c r="C2377" i="12"/>
  <c r="B2377" i="12"/>
  <c r="A2377" i="12"/>
  <c r="G2376" i="12"/>
  <c r="F2376" i="12"/>
  <c r="E2376" i="12"/>
  <c r="D2376" i="12"/>
  <c r="C2376" i="12"/>
  <c r="B2376" i="12"/>
  <c r="A2376" i="12"/>
  <c r="G2375" i="12"/>
  <c r="F2375" i="12"/>
  <c r="E2375" i="12"/>
  <c r="D2375" i="12"/>
  <c r="C2375" i="12"/>
  <c r="B2375" i="12"/>
  <c r="A2375" i="12"/>
  <c r="G2374" i="12"/>
  <c r="F2374" i="12"/>
  <c r="E2374" i="12"/>
  <c r="D2374" i="12"/>
  <c r="C2374" i="12"/>
  <c r="B2374" i="12"/>
  <c r="A2374" i="12"/>
  <c r="G2373" i="12"/>
  <c r="F2373" i="12"/>
  <c r="E2373" i="12"/>
  <c r="D2373" i="12"/>
  <c r="C2373" i="12"/>
  <c r="B2373" i="12"/>
  <c r="A2373" i="12"/>
  <c r="G2372" i="12"/>
  <c r="F2372" i="12"/>
  <c r="E2372" i="12"/>
  <c r="D2372" i="12"/>
  <c r="C2372" i="12"/>
  <c r="B2372" i="12"/>
  <c r="A2372" i="12"/>
  <c r="G2371" i="12"/>
  <c r="F2371" i="12"/>
  <c r="E2371" i="12"/>
  <c r="D2371" i="12"/>
  <c r="C2371" i="12"/>
  <c r="B2371" i="12"/>
  <c r="A2371" i="12"/>
  <c r="G2370" i="12"/>
  <c r="F2370" i="12"/>
  <c r="E2370" i="12"/>
  <c r="D2370" i="12"/>
  <c r="C2370" i="12"/>
  <c r="B2370" i="12"/>
  <c r="A2370" i="12"/>
  <c r="G2369" i="12"/>
  <c r="F2369" i="12"/>
  <c r="E2369" i="12"/>
  <c r="D2369" i="12"/>
  <c r="C2369" i="12"/>
  <c r="B2369" i="12"/>
  <c r="A2369" i="12"/>
  <c r="G2368" i="12"/>
  <c r="F2368" i="12"/>
  <c r="E2368" i="12"/>
  <c r="D2368" i="12"/>
  <c r="C2368" i="12"/>
  <c r="B2368" i="12"/>
  <c r="A2368" i="12"/>
  <c r="G2367" i="12"/>
  <c r="F2367" i="12"/>
  <c r="E2367" i="12"/>
  <c r="D2367" i="12"/>
  <c r="C2367" i="12"/>
  <c r="B2367" i="12"/>
  <c r="A2367" i="12"/>
  <c r="F2366" i="12"/>
  <c r="E2366" i="12"/>
  <c r="C2366" i="12"/>
  <c r="B2366" i="12"/>
  <c r="A2366" i="12"/>
  <c r="F2365" i="12"/>
  <c r="E2365" i="12"/>
  <c r="C2365" i="12"/>
  <c r="B2365" i="12"/>
  <c r="A2365" i="12"/>
  <c r="F2364" i="12"/>
  <c r="E2364" i="12"/>
  <c r="C2364" i="12"/>
  <c r="B2364" i="12"/>
  <c r="A2364" i="12"/>
  <c r="F2363" i="12"/>
  <c r="E2363" i="12"/>
  <c r="C2363" i="12"/>
  <c r="B2363" i="12"/>
  <c r="A2363" i="12"/>
  <c r="F2362" i="12"/>
  <c r="E2362" i="12"/>
  <c r="C2362" i="12"/>
  <c r="B2362" i="12"/>
  <c r="A2362" i="12"/>
  <c r="F2361" i="12"/>
  <c r="E2361" i="12"/>
  <c r="C2361" i="12"/>
  <c r="B2361" i="12"/>
  <c r="A2361" i="12"/>
  <c r="F2360" i="12"/>
  <c r="E2360" i="12"/>
  <c r="C2360" i="12"/>
  <c r="B2360" i="12"/>
  <c r="A2360" i="12"/>
  <c r="F2359" i="12"/>
  <c r="E2359" i="12"/>
  <c r="C2359" i="12"/>
  <c r="B2359" i="12"/>
  <c r="A2359" i="12"/>
  <c r="F2358" i="12"/>
  <c r="E2358" i="12"/>
  <c r="C2358" i="12"/>
  <c r="B2358" i="12"/>
  <c r="A2358" i="12"/>
  <c r="F2357" i="12"/>
  <c r="E2357" i="12"/>
  <c r="C2357" i="12"/>
  <c r="B2357" i="12"/>
  <c r="A2357" i="12"/>
  <c r="F2356" i="12"/>
  <c r="E2356" i="12"/>
  <c r="C2356" i="12"/>
  <c r="B2356" i="12"/>
  <c r="A2356" i="12"/>
  <c r="F2355" i="12"/>
  <c r="E2355" i="12"/>
  <c r="C2355" i="12"/>
  <c r="B2355" i="12"/>
  <c r="A2355" i="12"/>
  <c r="F2354" i="12"/>
  <c r="E2354" i="12"/>
  <c r="C2354" i="12"/>
  <c r="B2354" i="12"/>
  <c r="A2354" i="12"/>
  <c r="F2353" i="12"/>
  <c r="E2353" i="12"/>
  <c r="C2353" i="12"/>
  <c r="B2353" i="12"/>
  <c r="A2353" i="12"/>
  <c r="F2352" i="12"/>
  <c r="E2352" i="12"/>
  <c r="C2352" i="12"/>
  <c r="B2352" i="12"/>
  <c r="A2352" i="12"/>
  <c r="F2351" i="12"/>
  <c r="E2351" i="12"/>
  <c r="C2351" i="12"/>
  <c r="B2351" i="12"/>
  <c r="A2351" i="12"/>
  <c r="F2350" i="12"/>
  <c r="E2350" i="12"/>
  <c r="B2350" i="12"/>
  <c r="A2350" i="12"/>
  <c r="F2349" i="12"/>
  <c r="E2349" i="12"/>
  <c r="B2349" i="12"/>
  <c r="A2349" i="12"/>
  <c r="F2348" i="12"/>
  <c r="E2348" i="12"/>
  <c r="B2348" i="12"/>
  <c r="A2348" i="12"/>
  <c r="F2347" i="12"/>
  <c r="E2347" i="12"/>
  <c r="B2347" i="12"/>
  <c r="A2347" i="12"/>
  <c r="F2346" i="12"/>
  <c r="E2346" i="12"/>
  <c r="B2346" i="12"/>
  <c r="A2346" i="12"/>
  <c r="F2345" i="12"/>
  <c r="E2345" i="12"/>
  <c r="B2345" i="12"/>
  <c r="A2345" i="12"/>
  <c r="F2344" i="12"/>
  <c r="E2344" i="12"/>
  <c r="B2344" i="12"/>
  <c r="A2344" i="12"/>
  <c r="F2343" i="12"/>
  <c r="E2343" i="12"/>
  <c r="B2343" i="12"/>
  <c r="A2343" i="12"/>
  <c r="F2342" i="12"/>
  <c r="E2342" i="12"/>
  <c r="B2342" i="12"/>
  <c r="A2342" i="12"/>
  <c r="F2341" i="12"/>
  <c r="E2341" i="12"/>
  <c r="B2341" i="12"/>
  <c r="A2341" i="12"/>
  <c r="F2340" i="12"/>
  <c r="E2340" i="12"/>
  <c r="B2340" i="12"/>
  <c r="A2340" i="12"/>
  <c r="F2339" i="12"/>
  <c r="E2339" i="12"/>
  <c r="B2339" i="12"/>
  <c r="A2339" i="12"/>
  <c r="F2338" i="12"/>
  <c r="E2338" i="12"/>
  <c r="B2338" i="12"/>
  <c r="A2338" i="12"/>
  <c r="F2337" i="12"/>
  <c r="E2337" i="12"/>
  <c r="B2337" i="12"/>
  <c r="A2337" i="12"/>
  <c r="F2336" i="12"/>
  <c r="E2336" i="12"/>
  <c r="B2336" i="12"/>
  <c r="A2336" i="12"/>
  <c r="F2335" i="12"/>
  <c r="E2335" i="12"/>
  <c r="B2335" i="12"/>
  <c r="A2335" i="12"/>
  <c r="F2334" i="12"/>
  <c r="E2334" i="12"/>
  <c r="B2334" i="12"/>
  <c r="A2334" i="12"/>
  <c r="F2333" i="12"/>
  <c r="E2333" i="12"/>
  <c r="B2333" i="12"/>
  <c r="A2333" i="12"/>
  <c r="F2332" i="12"/>
  <c r="E2332" i="12"/>
  <c r="B2332" i="12"/>
  <c r="A2332" i="12"/>
  <c r="F2331" i="12"/>
  <c r="E2331" i="12"/>
  <c r="B2331" i="12"/>
  <c r="A2331" i="12"/>
  <c r="F2330" i="12"/>
  <c r="E2330" i="12"/>
  <c r="B2330" i="12"/>
  <c r="A2330" i="12"/>
  <c r="F2329" i="12"/>
  <c r="E2329" i="12"/>
  <c r="B2329" i="12"/>
  <c r="A2329" i="12"/>
  <c r="F2328" i="12"/>
  <c r="E2328" i="12"/>
  <c r="B2328" i="12"/>
  <c r="A2328" i="12"/>
  <c r="F2327" i="12"/>
  <c r="E2327" i="12"/>
  <c r="B2327" i="12"/>
  <c r="A2327" i="12"/>
  <c r="F2326" i="12"/>
  <c r="E2326" i="12"/>
  <c r="B2326" i="12"/>
  <c r="A2326" i="12"/>
  <c r="F2325" i="12"/>
  <c r="E2325" i="12"/>
  <c r="B2325" i="12"/>
  <c r="A2325" i="12"/>
  <c r="F2324" i="12"/>
  <c r="E2324" i="12"/>
  <c r="B2324" i="12"/>
  <c r="A2324" i="12"/>
  <c r="F2323" i="12"/>
  <c r="E2323" i="12"/>
  <c r="B2323" i="12"/>
  <c r="A2323" i="12"/>
  <c r="F2322" i="12"/>
  <c r="E2322" i="12"/>
  <c r="B2322" i="12"/>
  <c r="A2322" i="12"/>
  <c r="F2321" i="12"/>
  <c r="E2321" i="12"/>
  <c r="B2321" i="12"/>
  <c r="A2321" i="12"/>
  <c r="F2320" i="12"/>
  <c r="E2320" i="12"/>
  <c r="B2320" i="12"/>
  <c r="A2320" i="12"/>
  <c r="F2319" i="12"/>
  <c r="E2319" i="12"/>
  <c r="B2319" i="12"/>
  <c r="A2319" i="12"/>
  <c r="F2318" i="12"/>
  <c r="E2318" i="12"/>
  <c r="B2318" i="12"/>
  <c r="A2318" i="12"/>
  <c r="F2317" i="12"/>
  <c r="E2317" i="12"/>
  <c r="B2317" i="12"/>
  <c r="A2317" i="12"/>
  <c r="F2316" i="12"/>
  <c r="E2316" i="12"/>
  <c r="B2316" i="12"/>
  <c r="A2316" i="12"/>
  <c r="F2315" i="12"/>
  <c r="E2315" i="12"/>
  <c r="B2315" i="12"/>
  <c r="A2315" i="12"/>
  <c r="F2314" i="12"/>
  <c r="E2314" i="12"/>
  <c r="B2314" i="12"/>
  <c r="A2314" i="12"/>
  <c r="F2313" i="12"/>
  <c r="E2313" i="12"/>
  <c r="B2313" i="12"/>
  <c r="A2313" i="12"/>
  <c r="F2312" i="12"/>
  <c r="E2312" i="12"/>
  <c r="B2312" i="12"/>
  <c r="A2312" i="12"/>
  <c r="F2311" i="12"/>
  <c r="E2311" i="12"/>
  <c r="B2311" i="12"/>
  <c r="A2311" i="12"/>
  <c r="F2310" i="12"/>
  <c r="E2310" i="12"/>
  <c r="B2310" i="12"/>
  <c r="A2310" i="12"/>
  <c r="F2309" i="12"/>
  <c r="E2309" i="12"/>
  <c r="B2309" i="12"/>
  <c r="A2309" i="12"/>
  <c r="F2308" i="12"/>
  <c r="E2308" i="12"/>
  <c r="B2308" i="12"/>
  <c r="A2308" i="12"/>
  <c r="F2307" i="12"/>
  <c r="E2307" i="12"/>
  <c r="B2307" i="12"/>
  <c r="A2307" i="12"/>
  <c r="F2306" i="12"/>
  <c r="E2306" i="12"/>
  <c r="B2306" i="12"/>
  <c r="A2306" i="12"/>
  <c r="F2305" i="12"/>
  <c r="E2305" i="12"/>
  <c r="B2305" i="12"/>
  <c r="A2305" i="12"/>
  <c r="F2304" i="12"/>
  <c r="E2304" i="12"/>
  <c r="B2304" i="12"/>
  <c r="A2304" i="12"/>
  <c r="F2303" i="12"/>
  <c r="E2303" i="12"/>
  <c r="B2303" i="12"/>
  <c r="A2303" i="12"/>
  <c r="F2302" i="12"/>
  <c r="E2302" i="12"/>
  <c r="B2302" i="12"/>
  <c r="A2302" i="12"/>
  <c r="F2301" i="12"/>
  <c r="E2301" i="12"/>
  <c r="B2301" i="12"/>
  <c r="A2301" i="12"/>
  <c r="F2300" i="12"/>
  <c r="E2300" i="12"/>
  <c r="B2300" i="12"/>
  <c r="A2300" i="12"/>
  <c r="F2299" i="12"/>
  <c r="E2299" i="12"/>
  <c r="B2299" i="12"/>
  <c r="A2299" i="12"/>
  <c r="F2298" i="12"/>
  <c r="E2298" i="12"/>
  <c r="B2298" i="12"/>
  <c r="A2298" i="12"/>
  <c r="F2297" i="12"/>
  <c r="E2297" i="12"/>
  <c r="B2297" i="12"/>
  <c r="A2297" i="12"/>
  <c r="F2296" i="12"/>
  <c r="E2296" i="12"/>
  <c r="B2296" i="12"/>
  <c r="A2296" i="12"/>
  <c r="F2295" i="12"/>
  <c r="E2295" i="12"/>
  <c r="B2295" i="12"/>
  <c r="A2295" i="12"/>
  <c r="F2294" i="12"/>
  <c r="E2294" i="12"/>
  <c r="B2294" i="12"/>
  <c r="A2294" i="12"/>
  <c r="F2293" i="12"/>
  <c r="E2293" i="12"/>
  <c r="B2293" i="12"/>
  <c r="A2293" i="12"/>
  <c r="F2292" i="12"/>
  <c r="E2292" i="12"/>
  <c r="B2292" i="12"/>
  <c r="A2292" i="12"/>
  <c r="F2291" i="12"/>
  <c r="E2291" i="12"/>
  <c r="B2291" i="12"/>
  <c r="A2291" i="12"/>
  <c r="F2290" i="12"/>
  <c r="E2290" i="12"/>
  <c r="B2290" i="12"/>
  <c r="A2290" i="12"/>
  <c r="F2289" i="12"/>
  <c r="E2289" i="12"/>
  <c r="B2289" i="12"/>
  <c r="A2289" i="12"/>
  <c r="F2288" i="12"/>
  <c r="E2288" i="12"/>
  <c r="B2288" i="12"/>
  <c r="A2288" i="12"/>
  <c r="F2287" i="12"/>
  <c r="E2287" i="12"/>
  <c r="B2287" i="12"/>
  <c r="A2287" i="12"/>
  <c r="F2286" i="12"/>
  <c r="E2286" i="12"/>
  <c r="B2286" i="12"/>
  <c r="A2286" i="12"/>
  <c r="F2285" i="12"/>
  <c r="E2285" i="12"/>
  <c r="B2285" i="12"/>
  <c r="A2285" i="12"/>
  <c r="F2284" i="12"/>
  <c r="E2284" i="12"/>
  <c r="B2284" i="12"/>
  <c r="A2284" i="12"/>
  <c r="F2283" i="12"/>
  <c r="E2283" i="12"/>
  <c r="B2283" i="12"/>
  <c r="A2283" i="12"/>
  <c r="F2282" i="12"/>
  <c r="E2282" i="12"/>
  <c r="B2282" i="12"/>
  <c r="A2282" i="12"/>
  <c r="F2281" i="12"/>
  <c r="E2281" i="12"/>
  <c r="B2281" i="12"/>
  <c r="A2281" i="12"/>
  <c r="F2280" i="12"/>
  <c r="E2280" i="12"/>
  <c r="B2280" i="12"/>
  <c r="A2280" i="12"/>
  <c r="F2279" i="12"/>
  <c r="E2279" i="12"/>
  <c r="B2279" i="12"/>
  <c r="A2279" i="12"/>
  <c r="F2278" i="12"/>
  <c r="E2278" i="12"/>
  <c r="B2278" i="12"/>
  <c r="A2278" i="12"/>
  <c r="F2277" i="12"/>
  <c r="E2277" i="12"/>
  <c r="B2277" i="12"/>
  <c r="A2277" i="12"/>
  <c r="F2276" i="12"/>
  <c r="E2276" i="12"/>
  <c r="B2276" i="12"/>
  <c r="A2276" i="12"/>
  <c r="F2275" i="12"/>
  <c r="E2275" i="12"/>
  <c r="B2275" i="12"/>
  <c r="A2275" i="12"/>
  <c r="F2274" i="12"/>
  <c r="E2274" i="12"/>
  <c r="B2274" i="12"/>
  <c r="A2274" i="12"/>
  <c r="F2273" i="12"/>
  <c r="E2273" i="12"/>
  <c r="B2273" i="12"/>
  <c r="A2273" i="12"/>
  <c r="F2272" i="12"/>
  <c r="E2272" i="12"/>
  <c r="B2272" i="12"/>
  <c r="A2272" i="12"/>
  <c r="F2271" i="12"/>
  <c r="E2271" i="12"/>
  <c r="B2271" i="12"/>
  <c r="A2271" i="12"/>
  <c r="F2270" i="12"/>
  <c r="E2270" i="12"/>
  <c r="B2270" i="12"/>
  <c r="A2270" i="12"/>
  <c r="F2269" i="12"/>
  <c r="E2269" i="12"/>
  <c r="B2269" i="12"/>
  <c r="A2269" i="12"/>
  <c r="F2268" i="12"/>
  <c r="E2268" i="12"/>
  <c r="B2268" i="12"/>
  <c r="A2268" i="12"/>
  <c r="F2267" i="12"/>
  <c r="E2267" i="12"/>
  <c r="B2267" i="12"/>
  <c r="A2267" i="12"/>
  <c r="F2266" i="12"/>
  <c r="E2266" i="12"/>
  <c r="B2266" i="12"/>
  <c r="A2266" i="12"/>
  <c r="F2265" i="12"/>
  <c r="E2265" i="12"/>
  <c r="B2265" i="12"/>
  <c r="A2265" i="12"/>
  <c r="F2264" i="12"/>
  <c r="E2264" i="12"/>
  <c r="B2264" i="12"/>
  <c r="A2264" i="12"/>
  <c r="F2263" i="12"/>
  <c r="E2263" i="12"/>
  <c r="B2263" i="12"/>
  <c r="A2263" i="12"/>
  <c r="F2262" i="12"/>
  <c r="E2262" i="12"/>
  <c r="B2262" i="12"/>
  <c r="A2262" i="12"/>
  <c r="F2261" i="12"/>
  <c r="E2261" i="12"/>
  <c r="B2261" i="12"/>
  <c r="A2261" i="12"/>
  <c r="F2260" i="12"/>
  <c r="E2260" i="12"/>
  <c r="B2260" i="12"/>
  <c r="A2260" i="12"/>
  <c r="F2259" i="12"/>
  <c r="E2259" i="12"/>
  <c r="B2259" i="12"/>
  <c r="A2259" i="12"/>
  <c r="F2258" i="12"/>
  <c r="E2258" i="12"/>
  <c r="B2258" i="12"/>
  <c r="A2258" i="12"/>
  <c r="F2257" i="12"/>
  <c r="E2257" i="12"/>
  <c r="B2257" i="12"/>
  <c r="A2257" i="12"/>
  <c r="F2256" i="12"/>
  <c r="E2256" i="12"/>
  <c r="B2256" i="12"/>
  <c r="A2256" i="12"/>
  <c r="F2255" i="12"/>
  <c r="E2255" i="12"/>
  <c r="B2255" i="12"/>
  <c r="A2255" i="12"/>
  <c r="F2254" i="12"/>
  <c r="E2254" i="12"/>
  <c r="B2254" i="12"/>
  <c r="A2254" i="12"/>
  <c r="F2253" i="12"/>
  <c r="E2253" i="12"/>
  <c r="B2253" i="12"/>
  <c r="A2253" i="12"/>
  <c r="F2252" i="12"/>
  <c r="E2252" i="12"/>
  <c r="B2252" i="12"/>
  <c r="A2252" i="12"/>
  <c r="F2251" i="12"/>
  <c r="E2251" i="12"/>
  <c r="B2251" i="12"/>
  <c r="A2251" i="12"/>
  <c r="F2250" i="12"/>
  <c r="E2250" i="12"/>
  <c r="B2250" i="12"/>
  <c r="A2250" i="12"/>
  <c r="F32162" i="12"/>
  <c r="D32162" i="12"/>
  <c r="A32162" i="12"/>
  <c r="F32161" i="12"/>
  <c r="D32161" i="12"/>
  <c r="A32161" i="12"/>
  <c r="F32160" i="12"/>
  <c r="E32160" i="12"/>
  <c r="D32160" i="12"/>
  <c r="A32160" i="12"/>
  <c r="F32159" i="12"/>
  <c r="E32159" i="12"/>
  <c r="D32159" i="12"/>
  <c r="F32158" i="12"/>
  <c r="E32158" i="12"/>
  <c r="D32158" i="12"/>
  <c r="A32158" i="12"/>
  <c r="F32157" i="12"/>
  <c r="E32157" i="12"/>
  <c r="D32157" i="12"/>
  <c r="A32157" i="12"/>
  <c r="G32143" i="12"/>
  <c r="F32143" i="12"/>
  <c r="E32143" i="12"/>
  <c r="A32143" i="12"/>
  <c r="G32142" i="12"/>
  <c r="F32142" i="12"/>
  <c r="E32142" i="12"/>
  <c r="A32142" i="12"/>
  <c r="G32141" i="12"/>
  <c r="F32141" i="12"/>
  <c r="E32141" i="12"/>
  <c r="A32141" i="12"/>
  <c r="G32140" i="12"/>
  <c r="F32140" i="12"/>
  <c r="E32140" i="12"/>
  <c r="A32140" i="12"/>
  <c r="G32138" i="12"/>
  <c r="F32138" i="12"/>
  <c r="E32138" i="12"/>
  <c r="A32138" i="12"/>
  <c r="G32137" i="12"/>
  <c r="F32137" i="12"/>
  <c r="E32137" i="12"/>
  <c r="A32137" i="12"/>
  <c r="G32136" i="12"/>
  <c r="F32136" i="12"/>
  <c r="E32136" i="12"/>
  <c r="A32136" i="12"/>
  <c r="G32135" i="12"/>
  <c r="F32135" i="12"/>
  <c r="E32135" i="12"/>
  <c r="A32135" i="12"/>
  <c r="G32134" i="12"/>
  <c r="F32134" i="12"/>
  <c r="E32134" i="12"/>
  <c r="A32134" i="12"/>
  <c r="G32133" i="12"/>
  <c r="F32133" i="12"/>
  <c r="E32133" i="12"/>
  <c r="A32133" i="12"/>
  <c r="G32132" i="12"/>
  <c r="F32132" i="12"/>
  <c r="E32132" i="12"/>
  <c r="A32132" i="12"/>
  <c r="G32131" i="12"/>
  <c r="F32131" i="12"/>
  <c r="E32131" i="12"/>
  <c r="A32131" i="12"/>
  <c r="G32130" i="12"/>
  <c r="F32130" i="12"/>
  <c r="E32130" i="12"/>
  <c r="A32130" i="12"/>
  <c r="G32129" i="12"/>
  <c r="F32129" i="12"/>
  <c r="E32129" i="12"/>
  <c r="A32129" i="12"/>
  <c r="G32128" i="12"/>
  <c r="F32128" i="12"/>
  <c r="E32128" i="12"/>
  <c r="A32128" i="12"/>
  <c r="G32127" i="12"/>
  <c r="F32127" i="12"/>
  <c r="E32127" i="12"/>
  <c r="A32127" i="12"/>
  <c r="G31258" i="12"/>
  <c r="F31258" i="12"/>
  <c r="E31258" i="12"/>
  <c r="D31258" i="12"/>
  <c r="C31258" i="12"/>
  <c r="B31258" i="12"/>
  <c r="A31258" i="12"/>
  <c r="G31257" i="12"/>
  <c r="F31257" i="12"/>
  <c r="E31257" i="12"/>
  <c r="D31257" i="12"/>
  <c r="C31257" i="12"/>
  <c r="B31257" i="12"/>
  <c r="A31257" i="12"/>
  <c r="G31256" i="12"/>
  <c r="F31256" i="12"/>
  <c r="E31256" i="12"/>
  <c r="D31256" i="12"/>
  <c r="C31256" i="12"/>
  <c r="B31256" i="12"/>
  <c r="A31256" i="12"/>
  <c r="G31255" i="12"/>
  <c r="F31255" i="12"/>
  <c r="E31255" i="12"/>
  <c r="D31255" i="12"/>
  <c r="C31255" i="12"/>
  <c r="B31255" i="12"/>
  <c r="A31255" i="12"/>
  <c r="G31254" i="12"/>
  <c r="F31254" i="12"/>
  <c r="E31254" i="12"/>
  <c r="D31254" i="12"/>
  <c r="C31254" i="12"/>
  <c r="B31254" i="12"/>
  <c r="A31254" i="12"/>
  <c r="G31253" i="12"/>
  <c r="F31253" i="12"/>
  <c r="E31253" i="12"/>
  <c r="D31253" i="12"/>
  <c r="C31253" i="12"/>
  <c r="B31253" i="12"/>
  <c r="A31253" i="12"/>
  <c r="G31252" i="12"/>
  <c r="F31252" i="12"/>
  <c r="E31252" i="12"/>
  <c r="D31252" i="12"/>
  <c r="C31252" i="12"/>
  <c r="B31252" i="12"/>
  <c r="A31252" i="12"/>
  <c r="G31251" i="12"/>
  <c r="F31251" i="12"/>
  <c r="E31251" i="12"/>
  <c r="D31251" i="12"/>
  <c r="C31251" i="12"/>
  <c r="B31251" i="12"/>
  <c r="A31251" i="12"/>
  <c r="G31250" i="12"/>
  <c r="F31250" i="12"/>
  <c r="E31250" i="12"/>
  <c r="D31250" i="12"/>
  <c r="C31250" i="12"/>
  <c r="B31250" i="12"/>
  <c r="A31250" i="12"/>
  <c r="G31249" i="12"/>
  <c r="F31249" i="12"/>
  <c r="E31249" i="12"/>
  <c r="D31249" i="12"/>
  <c r="C31249" i="12"/>
  <c r="B31249" i="12"/>
  <c r="A31249" i="12"/>
  <c r="G31248" i="12"/>
  <c r="F31248" i="12"/>
  <c r="E31248" i="12"/>
  <c r="D31248" i="12"/>
  <c r="C31248" i="12"/>
  <c r="B31248" i="12"/>
  <c r="A31248" i="12"/>
  <c r="G31247" i="12"/>
  <c r="F31247" i="12"/>
  <c r="E31247" i="12"/>
  <c r="D31247" i="12"/>
  <c r="C31247" i="12"/>
  <c r="B31247" i="12"/>
  <c r="A31247" i="12"/>
  <c r="G31246" i="12"/>
  <c r="F31246" i="12"/>
  <c r="E31246" i="12"/>
  <c r="D31246" i="12"/>
  <c r="C31246" i="12"/>
  <c r="B31246" i="12"/>
  <c r="A31246" i="12"/>
  <c r="G31245" i="12"/>
  <c r="F31245" i="12"/>
  <c r="E31245" i="12"/>
  <c r="D31245" i="12"/>
  <c r="C31245" i="12"/>
  <c r="B31245" i="12"/>
  <c r="A31245" i="12"/>
  <c r="F31244" i="12"/>
  <c r="E31244" i="12"/>
  <c r="C31244" i="12"/>
  <c r="B31244" i="12"/>
  <c r="A31244" i="12"/>
  <c r="F31243" i="12"/>
  <c r="E31243" i="12"/>
  <c r="C31243" i="12"/>
  <c r="B31243" i="12"/>
  <c r="A31243" i="12"/>
  <c r="F31242" i="12"/>
  <c r="E31242" i="12"/>
  <c r="C31242" i="12"/>
  <c r="B31242" i="12"/>
  <c r="A31242" i="12"/>
  <c r="F31241" i="12"/>
  <c r="E31241" i="12"/>
  <c r="C31241" i="12"/>
  <c r="B31241" i="12"/>
  <c r="A31241" i="12"/>
  <c r="F31240" i="12"/>
  <c r="E31240" i="12"/>
  <c r="C31240" i="12"/>
  <c r="B31240" i="12"/>
  <c r="A31240" i="12"/>
  <c r="F31239" i="12"/>
  <c r="E31239" i="12"/>
  <c r="C31239" i="12"/>
  <c r="B31239" i="12"/>
  <c r="A31239" i="12"/>
  <c r="F31238" i="12"/>
  <c r="E31238" i="12"/>
  <c r="C31238" i="12"/>
  <c r="B31238" i="12"/>
  <c r="A31238" i="12"/>
  <c r="F31237" i="12"/>
  <c r="E31237" i="12"/>
  <c r="C31237" i="12"/>
  <c r="B31237" i="12"/>
  <c r="A31237" i="12"/>
  <c r="F31236" i="12"/>
  <c r="E31236" i="12"/>
  <c r="C31236" i="12"/>
  <c r="B31236" i="12"/>
  <c r="A31236" i="12"/>
  <c r="F31235" i="12"/>
  <c r="E31235" i="12"/>
  <c r="C31235" i="12"/>
  <c r="B31235" i="12"/>
  <c r="A31235" i="12"/>
  <c r="F31234" i="12"/>
  <c r="E31234" i="12"/>
  <c r="C31234" i="12"/>
  <c r="B31234" i="12"/>
  <c r="A31234" i="12"/>
  <c r="F31233" i="12"/>
  <c r="E31233" i="12"/>
  <c r="C31233" i="12"/>
  <c r="B31233" i="12"/>
  <c r="A31233" i="12"/>
  <c r="F31232" i="12"/>
  <c r="E31232" i="12"/>
  <c r="C31232" i="12"/>
  <c r="B31232" i="12"/>
  <c r="A31232" i="12"/>
  <c r="F31231" i="12"/>
  <c r="E31231" i="12"/>
  <c r="C31231" i="12"/>
  <c r="B31231" i="12"/>
  <c r="A31231" i="12"/>
  <c r="F31230" i="12"/>
  <c r="E31230" i="12"/>
  <c r="C31230" i="12"/>
  <c r="B31230" i="12"/>
  <c r="A31230" i="12"/>
  <c r="F31229" i="12"/>
  <c r="E31229" i="12"/>
  <c r="C31229" i="12"/>
  <c r="B31229" i="12"/>
  <c r="A31229" i="12"/>
  <c r="F31228" i="12"/>
  <c r="E31228" i="12"/>
  <c r="C31228" i="12"/>
  <c r="B31228" i="12"/>
  <c r="A31228" i="12"/>
  <c r="G31227" i="12"/>
  <c r="F31227" i="12"/>
  <c r="E31227" i="12"/>
  <c r="D31227" i="12"/>
  <c r="C31227" i="12"/>
  <c r="B31227" i="12"/>
  <c r="A31227" i="12"/>
  <c r="G31226" i="12"/>
  <c r="F31226" i="12"/>
  <c r="E31226" i="12"/>
  <c r="D31226" i="12"/>
  <c r="C31226" i="12"/>
  <c r="B31226" i="12"/>
  <c r="A31226" i="12"/>
  <c r="G31225" i="12"/>
  <c r="F31225" i="12"/>
  <c r="E31225" i="12"/>
  <c r="D31225" i="12"/>
  <c r="C31225" i="12"/>
  <c r="B31225" i="12"/>
  <c r="A31225" i="12"/>
  <c r="G31224" i="12"/>
  <c r="F31224" i="12"/>
  <c r="E31224" i="12"/>
  <c r="D31224" i="12"/>
  <c r="C31224" i="12"/>
  <c r="B31224" i="12"/>
  <c r="A31224" i="12"/>
  <c r="G31223" i="12"/>
  <c r="F31223" i="12"/>
  <c r="E31223" i="12"/>
  <c r="D31223" i="12"/>
  <c r="C31223" i="12"/>
  <c r="B31223" i="12"/>
  <c r="A31223" i="12"/>
  <c r="G31222" i="12"/>
  <c r="F31222" i="12"/>
  <c r="E31222" i="12"/>
  <c r="D31222" i="12"/>
  <c r="C31222" i="12"/>
  <c r="B31222" i="12"/>
  <c r="A31222" i="12"/>
  <c r="G31221" i="12"/>
  <c r="F31221" i="12"/>
  <c r="E31221" i="12"/>
  <c r="D31221" i="12"/>
  <c r="C31221" i="12"/>
  <c r="B31221" i="12"/>
  <c r="A31221" i="12"/>
  <c r="G31220" i="12"/>
  <c r="F31220" i="12"/>
  <c r="E31220" i="12"/>
  <c r="D31220" i="12"/>
  <c r="C31220" i="12"/>
  <c r="B31220" i="12"/>
  <c r="A31220" i="12"/>
  <c r="G31219" i="12"/>
  <c r="F31219" i="12"/>
  <c r="E31219" i="12"/>
  <c r="D31219" i="12"/>
  <c r="C31219" i="12"/>
  <c r="B31219" i="12"/>
  <c r="A31219" i="12"/>
  <c r="G31218" i="12"/>
  <c r="F31218" i="12"/>
  <c r="E31218" i="12"/>
  <c r="D31218" i="12"/>
  <c r="C31218" i="12"/>
  <c r="B31218" i="12"/>
  <c r="A31218" i="12"/>
  <c r="G31217" i="12"/>
  <c r="F31217" i="12"/>
  <c r="E31217" i="12"/>
  <c r="D31217" i="12"/>
  <c r="C31217" i="12"/>
  <c r="B31217" i="12"/>
  <c r="A31217" i="12"/>
  <c r="G31216" i="12"/>
  <c r="F31216" i="12"/>
  <c r="E31216" i="12"/>
  <c r="D31216" i="12"/>
  <c r="C31216" i="12"/>
  <c r="B31216" i="12"/>
  <c r="A31216" i="12"/>
  <c r="G31215" i="12"/>
  <c r="F31215" i="12"/>
  <c r="E31215" i="12"/>
  <c r="D31215" i="12"/>
  <c r="C31215" i="12"/>
  <c r="B31215" i="12"/>
  <c r="A31215" i="12"/>
  <c r="G31214" i="12"/>
  <c r="F31214" i="12"/>
  <c r="E31214" i="12"/>
  <c r="D31214" i="12"/>
  <c r="C31214" i="12"/>
  <c r="B31214" i="12"/>
  <c r="A31214" i="12"/>
  <c r="G31213" i="12"/>
  <c r="F31213" i="12"/>
  <c r="E31213" i="12"/>
  <c r="D31213" i="12"/>
  <c r="C31213" i="12"/>
  <c r="B31213" i="12"/>
  <c r="A31213" i="12"/>
  <c r="F31212" i="12"/>
  <c r="E31212" i="12"/>
  <c r="C31212" i="12"/>
  <c r="B31212" i="12"/>
  <c r="A31212" i="12"/>
  <c r="F31211" i="12"/>
  <c r="E31211" i="12"/>
  <c r="C31211" i="12"/>
  <c r="B31211" i="12"/>
  <c r="A31211" i="12"/>
  <c r="F31210" i="12"/>
  <c r="E31210" i="12"/>
  <c r="C31210" i="12"/>
  <c r="B31210" i="12"/>
  <c r="A31210" i="12"/>
  <c r="F31209" i="12"/>
  <c r="E31209" i="12"/>
  <c r="C31209" i="12"/>
  <c r="B31209" i="12"/>
  <c r="A31209" i="12"/>
  <c r="F31208" i="12"/>
  <c r="E31208" i="12"/>
  <c r="C31208" i="12"/>
  <c r="B31208" i="12"/>
  <c r="A31208" i="12"/>
  <c r="F31207" i="12"/>
  <c r="E31207" i="12"/>
  <c r="C31207" i="12"/>
  <c r="B31207" i="12"/>
  <c r="A31207" i="12"/>
  <c r="F31206" i="12"/>
  <c r="E31206" i="12"/>
  <c r="C31206" i="12"/>
  <c r="B31206" i="12"/>
  <c r="A31206" i="12"/>
  <c r="F31205" i="12"/>
  <c r="E31205" i="12"/>
  <c r="C31205" i="12"/>
  <c r="B31205" i="12"/>
  <c r="A31205" i="12"/>
  <c r="F31204" i="12"/>
  <c r="E31204" i="12"/>
  <c r="C31204" i="12"/>
  <c r="B31204" i="12"/>
  <c r="A31204" i="12"/>
  <c r="F31203" i="12"/>
  <c r="E31203" i="12"/>
  <c r="C31203" i="12"/>
  <c r="B31203" i="12"/>
  <c r="A31203" i="12"/>
  <c r="F31202" i="12"/>
  <c r="E31202" i="12"/>
  <c r="C31202" i="12"/>
  <c r="B31202" i="12"/>
  <c r="A31202" i="12"/>
  <c r="F31201" i="12"/>
  <c r="E31201" i="12"/>
  <c r="C31201" i="12"/>
  <c r="B31201" i="12"/>
  <c r="A31201" i="12"/>
  <c r="F31200" i="12"/>
  <c r="E31200" i="12"/>
  <c r="C31200" i="12"/>
  <c r="B31200" i="12"/>
  <c r="A31200" i="12"/>
  <c r="F31199" i="12"/>
  <c r="E31199" i="12"/>
  <c r="C31199" i="12"/>
  <c r="B31199" i="12"/>
  <c r="A31199" i="12"/>
  <c r="F31198" i="12"/>
  <c r="E31198" i="12"/>
  <c r="C31198" i="12"/>
  <c r="B31198" i="12"/>
  <c r="A31198" i="12"/>
  <c r="F31197" i="12"/>
  <c r="E31197" i="12"/>
  <c r="C31197" i="12"/>
  <c r="B31197" i="12"/>
  <c r="A31197" i="12"/>
  <c r="F31196" i="12"/>
  <c r="E31196" i="12"/>
  <c r="B31196" i="12"/>
  <c r="A31196" i="12"/>
  <c r="F31195" i="12"/>
  <c r="E31195" i="12"/>
  <c r="B31195" i="12"/>
  <c r="A31195" i="12"/>
  <c r="F31194" i="12"/>
  <c r="E31194" i="12"/>
  <c r="B31194" i="12"/>
  <c r="A31194" i="12"/>
  <c r="F31193" i="12"/>
  <c r="E31193" i="12"/>
  <c r="B31193" i="12"/>
  <c r="A31193" i="12"/>
  <c r="F31192" i="12"/>
  <c r="E31192" i="12"/>
  <c r="B31192" i="12"/>
  <c r="A31192" i="12"/>
  <c r="F31191" i="12"/>
  <c r="E31191" i="12"/>
  <c r="B31191" i="12"/>
  <c r="A31191" i="12"/>
  <c r="F31190" i="12"/>
  <c r="E31190" i="12"/>
  <c r="B31190" i="12"/>
  <c r="A31190" i="12"/>
  <c r="F31189" i="12"/>
  <c r="E31189" i="12"/>
  <c r="B31189" i="12"/>
  <c r="A31189" i="12"/>
  <c r="F31188" i="12"/>
  <c r="E31188" i="12"/>
  <c r="B31188" i="12"/>
  <c r="A31188" i="12"/>
  <c r="F31187" i="12"/>
  <c r="E31187" i="12"/>
  <c r="B31187" i="12"/>
  <c r="A31187" i="12"/>
  <c r="F31186" i="12"/>
  <c r="E31186" i="12"/>
  <c r="B31186" i="12"/>
  <c r="A31186" i="12"/>
  <c r="F31185" i="12"/>
  <c r="E31185" i="12"/>
  <c r="B31185" i="12"/>
  <c r="A31185" i="12"/>
  <c r="F31184" i="12"/>
  <c r="E31184" i="12"/>
  <c r="B31184" i="12"/>
  <c r="A31184" i="12"/>
  <c r="F31183" i="12"/>
  <c r="E31183" i="12"/>
  <c r="B31183" i="12"/>
  <c r="A31183" i="12"/>
  <c r="F31182" i="12"/>
  <c r="E31182" i="12"/>
  <c r="B31182" i="12"/>
  <c r="A31182" i="12"/>
  <c r="F31181" i="12"/>
  <c r="E31181" i="12"/>
  <c r="B31181" i="12"/>
  <c r="A31181" i="12"/>
  <c r="F31180" i="12"/>
  <c r="E31180" i="12"/>
  <c r="B31180" i="12"/>
  <c r="A31180" i="12"/>
  <c r="F31179" i="12"/>
  <c r="E31179" i="12"/>
  <c r="B31179" i="12"/>
  <c r="A31179" i="12"/>
  <c r="F31178" i="12"/>
  <c r="E31178" i="12"/>
  <c r="B31178" i="12"/>
  <c r="A31178" i="12"/>
  <c r="F31177" i="12"/>
  <c r="E31177" i="12"/>
  <c r="B31177" i="12"/>
  <c r="A31177" i="12"/>
  <c r="F31176" i="12"/>
  <c r="E31176" i="12"/>
  <c r="B31176" i="12"/>
  <c r="A31176" i="12"/>
  <c r="F31175" i="12"/>
  <c r="E31175" i="12"/>
  <c r="B31175" i="12"/>
  <c r="A31175" i="12"/>
  <c r="F31174" i="12"/>
  <c r="E31174" i="12"/>
  <c r="B31174" i="12"/>
  <c r="A31174" i="12"/>
  <c r="F31173" i="12"/>
  <c r="E31173" i="12"/>
  <c r="B31173" i="12"/>
  <c r="A31173" i="12"/>
  <c r="F31172" i="12"/>
  <c r="E31172" i="12"/>
  <c r="B31172" i="12"/>
  <c r="A31172" i="12"/>
  <c r="F31171" i="12"/>
  <c r="E31171" i="12"/>
  <c r="B31171" i="12"/>
  <c r="A31171" i="12"/>
  <c r="F31170" i="12"/>
  <c r="E31170" i="12"/>
  <c r="B31170" i="12"/>
  <c r="A31170" i="12"/>
  <c r="F31169" i="12"/>
  <c r="E31169" i="12"/>
  <c r="B31169" i="12"/>
  <c r="A31169" i="12"/>
  <c r="F31168" i="12"/>
  <c r="E31168" i="12"/>
  <c r="B31168" i="12"/>
  <c r="A31168" i="12"/>
  <c r="F31167" i="12"/>
  <c r="E31167" i="12"/>
  <c r="B31167" i="12"/>
  <c r="A31167" i="12"/>
  <c r="F31166" i="12"/>
  <c r="E31166" i="12"/>
  <c r="B31166" i="12"/>
  <c r="A31166" i="12"/>
  <c r="F31165" i="12"/>
  <c r="E31165" i="12"/>
  <c r="B31165" i="12"/>
  <c r="A31165" i="12"/>
  <c r="F31164" i="12"/>
  <c r="E31164" i="12"/>
  <c r="B31164" i="12"/>
  <c r="A31164" i="12"/>
  <c r="F31163" i="12"/>
  <c r="E31163" i="12"/>
  <c r="B31163" i="12"/>
  <c r="A31163" i="12"/>
  <c r="F31162" i="12"/>
  <c r="E31162" i="12"/>
  <c r="B31162" i="12"/>
  <c r="A31162" i="12"/>
  <c r="F31161" i="12"/>
  <c r="E31161" i="12"/>
  <c r="B31161" i="12"/>
  <c r="A31161" i="12"/>
  <c r="F31160" i="12"/>
  <c r="E31160" i="12"/>
  <c r="B31160" i="12"/>
  <c r="A31160" i="12"/>
  <c r="F31159" i="12"/>
  <c r="E31159" i="12"/>
  <c r="B31159" i="12"/>
  <c r="A31159" i="12"/>
  <c r="F31158" i="12"/>
  <c r="E31158" i="12"/>
  <c r="B31158" i="12"/>
  <c r="A31158" i="12"/>
  <c r="F31157" i="12"/>
  <c r="E31157" i="12"/>
  <c r="B31157" i="12"/>
  <c r="A31157" i="12"/>
  <c r="F31156" i="12"/>
  <c r="E31156" i="12"/>
  <c r="B31156" i="12"/>
  <c r="A31156" i="12"/>
  <c r="F31155" i="12"/>
  <c r="E31155" i="12"/>
  <c r="B31155" i="12"/>
  <c r="A31155" i="12"/>
  <c r="F31154" i="12"/>
  <c r="E31154" i="12"/>
  <c r="B31154" i="12"/>
  <c r="A31154" i="12"/>
  <c r="F31153" i="12"/>
  <c r="E31153" i="12"/>
  <c r="B31153" i="12"/>
  <c r="A31153" i="12"/>
  <c r="F31152" i="12"/>
  <c r="E31152" i="12"/>
  <c r="B31152" i="12"/>
  <c r="A31152" i="12"/>
  <c r="F31151" i="12"/>
  <c r="E31151" i="12"/>
  <c r="B31151" i="12"/>
  <c r="A31151" i="12"/>
  <c r="F31150" i="12"/>
  <c r="E31150" i="12"/>
  <c r="B31150" i="12"/>
  <c r="A31150" i="12"/>
  <c r="F31149" i="12"/>
  <c r="E31149" i="12"/>
  <c r="B31149" i="12"/>
  <c r="A31149" i="12"/>
  <c r="F31148" i="12"/>
  <c r="E31148" i="12"/>
  <c r="B31148" i="12"/>
  <c r="A31148" i="12"/>
  <c r="F31147" i="12"/>
  <c r="E31147" i="12"/>
  <c r="B31147" i="12"/>
  <c r="A31147" i="12"/>
  <c r="F31146" i="12"/>
  <c r="E31146" i="12"/>
  <c r="B31146" i="12"/>
  <c r="A31146" i="12"/>
  <c r="F31145" i="12"/>
  <c r="E31145" i="12"/>
  <c r="B31145" i="12"/>
  <c r="A31145" i="12"/>
  <c r="F31144" i="12"/>
  <c r="E31144" i="12"/>
  <c r="B31144" i="12"/>
  <c r="A31144" i="12"/>
  <c r="F31143" i="12"/>
  <c r="E31143" i="12"/>
  <c r="B31143" i="12"/>
  <c r="A31143" i="12"/>
  <c r="F31142" i="12"/>
  <c r="E31142" i="12"/>
  <c r="B31142" i="12"/>
  <c r="A31142" i="12"/>
  <c r="F31141" i="12"/>
  <c r="E31141" i="12"/>
  <c r="B31141" i="12"/>
  <c r="A31141" i="12"/>
  <c r="F31140" i="12"/>
  <c r="E31140" i="12"/>
  <c r="B31140" i="12"/>
  <c r="A31140" i="12"/>
  <c r="F31139" i="12"/>
  <c r="E31139" i="12"/>
  <c r="B31139" i="12"/>
  <c r="A31139" i="12"/>
  <c r="F31138" i="12"/>
  <c r="E31138" i="12"/>
  <c r="B31138" i="12"/>
  <c r="A31138" i="12"/>
  <c r="F31137" i="12"/>
  <c r="E31137" i="12"/>
  <c r="B31137" i="12"/>
  <c r="A31137" i="12"/>
  <c r="F31136" i="12"/>
  <c r="E31136" i="12"/>
  <c r="B31136" i="12"/>
  <c r="A31136" i="12"/>
  <c r="F31135" i="12"/>
  <c r="E31135" i="12"/>
  <c r="B31135" i="12"/>
  <c r="A31135" i="12"/>
  <c r="F31134" i="12"/>
  <c r="E31134" i="12"/>
  <c r="B31134" i="12"/>
  <c r="A31134" i="12"/>
  <c r="F31133" i="12"/>
  <c r="E31133" i="12"/>
  <c r="B31133" i="12"/>
  <c r="A31133" i="12"/>
  <c r="F31132" i="12"/>
  <c r="E31132" i="12"/>
  <c r="B31132" i="12"/>
  <c r="A31132" i="12"/>
  <c r="F31131" i="12"/>
  <c r="E31131" i="12"/>
  <c r="B31131" i="12"/>
  <c r="A31131" i="12"/>
  <c r="F31130" i="12"/>
  <c r="E31130" i="12"/>
  <c r="B31130" i="12"/>
  <c r="A31130" i="12"/>
  <c r="F31129" i="12"/>
  <c r="E31129" i="12"/>
  <c r="B31129" i="12"/>
  <c r="A31129" i="12"/>
  <c r="F31128" i="12"/>
  <c r="E31128" i="12"/>
  <c r="B31128" i="12"/>
  <c r="A31128" i="12"/>
  <c r="F31127" i="12"/>
  <c r="E31127" i="12"/>
  <c r="B31127" i="12"/>
  <c r="A31127" i="12"/>
  <c r="F31126" i="12"/>
  <c r="E31126" i="12"/>
  <c r="B31126" i="12"/>
  <c r="A31126" i="12"/>
  <c r="F31125" i="12"/>
  <c r="E31125" i="12"/>
  <c r="B31125" i="12"/>
  <c r="A31125" i="12"/>
  <c r="F31124" i="12"/>
  <c r="E31124" i="12"/>
  <c r="B31124" i="12"/>
  <c r="A31124" i="12"/>
  <c r="F31123" i="12"/>
  <c r="E31123" i="12"/>
  <c r="B31123" i="12"/>
  <c r="A31123" i="12"/>
  <c r="F31122" i="12"/>
  <c r="E31122" i="12"/>
  <c r="B31122" i="12"/>
  <c r="A31122" i="12"/>
  <c r="F31121" i="12"/>
  <c r="E31121" i="12"/>
  <c r="B31121" i="12"/>
  <c r="A31121" i="12"/>
  <c r="F31120" i="12"/>
  <c r="E31120" i="12"/>
  <c r="B31120" i="12"/>
  <c r="A31120" i="12"/>
  <c r="F31119" i="12"/>
  <c r="E31119" i="12"/>
  <c r="B31119" i="12"/>
  <c r="A31119" i="12"/>
  <c r="F31118" i="12"/>
  <c r="E31118" i="12"/>
  <c r="B31118" i="12"/>
  <c r="A31118" i="12"/>
  <c r="F31117" i="12"/>
  <c r="E31117" i="12"/>
  <c r="B31117" i="12"/>
  <c r="A31117" i="12"/>
  <c r="F31116" i="12"/>
  <c r="E31116" i="12"/>
  <c r="B31116" i="12"/>
  <c r="A31116" i="12"/>
  <c r="F31115" i="12"/>
  <c r="E31115" i="12"/>
  <c r="B31115" i="12"/>
  <c r="A31115" i="12"/>
  <c r="F31114" i="12"/>
  <c r="E31114" i="12"/>
  <c r="B31114" i="12"/>
  <c r="A31114" i="12"/>
  <c r="F31113" i="12"/>
  <c r="E31113" i="12"/>
  <c r="B31113" i="12"/>
  <c r="A31113" i="12"/>
  <c r="F31112" i="12"/>
  <c r="E31112" i="12"/>
  <c r="B31112" i="12"/>
  <c r="A31112" i="12"/>
  <c r="F31111" i="12"/>
  <c r="E31111" i="12"/>
  <c r="B31111" i="12"/>
  <c r="A31111" i="12"/>
  <c r="F31110" i="12"/>
  <c r="E31110" i="12"/>
  <c r="B31110" i="12"/>
  <c r="A31110" i="12"/>
  <c r="F31109" i="12"/>
  <c r="E31109" i="12"/>
  <c r="B31109" i="12"/>
  <c r="A31109" i="12"/>
  <c r="F31108" i="12"/>
  <c r="E31108" i="12"/>
  <c r="B31108" i="12"/>
  <c r="A31108" i="12"/>
  <c r="F31107" i="12"/>
  <c r="E31107" i="12"/>
  <c r="B31107" i="12"/>
  <c r="A31107" i="12"/>
  <c r="F31106" i="12"/>
  <c r="E31106" i="12"/>
  <c r="B31106" i="12"/>
  <c r="A31106" i="12"/>
  <c r="F31105" i="12"/>
  <c r="E31105" i="12"/>
  <c r="B31105" i="12"/>
  <c r="A31105" i="12"/>
  <c r="F31104" i="12"/>
  <c r="E31104" i="12"/>
  <c r="B31104" i="12"/>
  <c r="A31104" i="12"/>
  <c r="F31103" i="12"/>
  <c r="E31103" i="12"/>
  <c r="B31103" i="12"/>
  <c r="A31103" i="12"/>
  <c r="F31102" i="12"/>
  <c r="E31102" i="12"/>
  <c r="B31102" i="12"/>
  <c r="A31102" i="12"/>
  <c r="F31101" i="12"/>
  <c r="E31101" i="12"/>
  <c r="B31101" i="12"/>
  <c r="A31101" i="12"/>
  <c r="F31100" i="12"/>
  <c r="E31100" i="12"/>
  <c r="B31100" i="12"/>
  <c r="A31100" i="12"/>
  <c r="F31099" i="12"/>
  <c r="E31099" i="12"/>
  <c r="B31099" i="12"/>
  <c r="A31099" i="12"/>
  <c r="F31098" i="12"/>
  <c r="E31098" i="12"/>
  <c r="B31098" i="12"/>
  <c r="A31098" i="12"/>
  <c r="F31097" i="12"/>
  <c r="E31097" i="12"/>
  <c r="B31097" i="12"/>
  <c r="A31097" i="12"/>
  <c r="F31096" i="12"/>
  <c r="E31096" i="12"/>
  <c r="B31096" i="12"/>
  <c r="A31096" i="12"/>
  <c r="F31065" i="12"/>
  <c r="D31065" i="12"/>
  <c r="A31065" i="12"/>
  <c r="F31064" i="12"/>
  <c r="D31064" i="12"/>
  <c r="A31064" i="12"/>
  <c r="F31063" i="12"/>
  <c r="E31063" i="12"/>
  <c r="D31063" i="12"/>
  <c r="A31063" i="12"/>
  <c r="F31062" i="12"/>
  <c r="E31062" i="12"/>
  <c r="D31062" i="12"/>
  <c r="A31062" i="12"/>
  <c r="F31061" i="12"/>
  <c r="E31061" i="12"/>
  <c r="D31061" i="12"/>
  <c r="F31060" i="12"/>
  <c r="E31060" i="12"/>
  <c r="D31060" i="12"/>
  <c r="A31060" i="12"/>
  <c r="G31046" i="12"/>
  <c r="F31046" i="12"/>
  <c r="E31046" i="12"/>
  <c r="A31046" i="12"/>
  <c r="G31045" i="12"/>
  <c r="F31045" i="12"/>
  <c r="E31045" i="12"/>
  <c r="A31045" i="12"/>
  <c r="G31044" i="12"/>
  <c r="F31044" i="12"/>
  <c r="E31044" i="12"/>
  <c r="A31044" i="12"/>
  <c r="G31043" i="12"/>
  <c r="F31043" i="12"/>
  <c r="E31043" i="12"/>
  <c r="A31043" i="12"/>
  <c r="G31041" i="12"/>
  <c r="F31041" i="12"/>
  <c r="E31041" i="12"/>
  <c r="A31041" i="12"/>
  <c r="G31040" i="12"/>
  <c r="F31040" i="12"/>
  <c r="E31040" i="12"/>
  <c r="A31040" i="12"/>
  <c r="G31039" i="12"/>
  <c r="F31039" i="12"/>
  <c r="E31039" i="12"/>
  <c r="A31039" i="12"/>
  <c r="G31038" i="12"/>
  <c r="F31038" i="12"/>
  <c r="E31038" i="12"/>
  <c r="A31038" i="12"/>
  <c r="G31037" i="12"/>
  <c r="F31037" i="12"/>
  <c r="E31037" i="12"/>
  <c r="A31037" i="12"/>
  <c r="G31036" i="12"/>
  <c r="F31036" i="12"/>
  <c r="E31036" i="12"/>
  <c r="A31036" i="12"/>
  <c r="G31035" i="12"/>
  <c r="F31035" i="12"/>
  <c r="E31035" i="12"/>
  <c r="A31035" i="12"/>
  <c r="G31034" i="12"/>
  <c r="F31034" i="12"/>
  <c r="E31034" i="12"/>
  <c r="A31034" i="12"/>
  <c r="G31033" i="12"/>
  <c r="F31033" i="12"/>
  <c r="E31033" i="12"/>
  <c r="A31033" i="12"/>
  <c r="G31032" i="12"/>
  <c r="F31032" i="12"/>
  <c r="E31032" i="12"/>
  <c r="A31032" i="12"/>
  <c r="G31031" i="12"/>
  <c r="F31031" i="12"/>
  <c r="E31031" i="12"/>
  <c r="A31031" i="12"/>
  <c r="G31030" i="12"/>
  <c r="F31030" i="12"/>
  <c r="E31030" i="12"/>
  <c r="A31030" i="12"/>
  <c r="G30161" i="12"/>
  <c r="F30161" i="12"/>
  <c r="E30161" i="12"/>
  <c r="D30161" i="12"/>
  <c r="C30161" i="12"/>
  <c r="B30161" i="12"/>
  <c r="A30161" i="12"/>
  <c r="G30160" i="12"/>
  <c r="F30160" i="12"/>
  <c r="E30160" i="12"/>
  <c r="D30160" i="12"/>
  <c r="C30160" i="12"/>
  <c r="B30160" i="12"/>
  <c r="A30160" i="12"/>
  <c r="G30159" i="12"/>
  <c r="F30159" i="12"/>
  <c r="E30159" i="12"/>
  <c r="D30159" i="12"/>
  <c r="C30159" i="12"/>
  <c r="B30159" i="12"/>
  <c r="A30159" i="12"/>
  <c r="G30158" i="12"/>
  <c r="F30158" i="12"/>
  <c r="E30158" i="12"/>
  <c r="D30158" i="12"/>
  <c r="C30158" i="12"/>
  <c r="B30158" i="12"/>
  <c r="A30158" i="12"/>
  <c r="G30157" i="12"/>
  <c r="F30157" i="12"/>
  <c r="E30157" i="12"/>
  <c r="D30157" i="12"/>
  <c r="C30157" i="12"/>
  <c r="B30157" i="12"/>
  <c r="A30157" i="12"/>
  <c r="G30156" i="12"/>
  <c r="F30156" i="12"/>
  <c r="E30156" i="12"/>
  <c r="D30156" i="12"/>
  <c r="C30156" i="12"/>
  <c r="B30156" i="12"/>
  <c r="A30156" i="12"/>
  <c r="G30155" i="12"/>
  <c r="F30155" i="12"/>
  <c r="E30155" i="12"/>
  <c r="D30155" i="12"/>
  <c r="C30155" i="12"/>
  <c r="B30155" i="12"/>
  <c r="A30155" i="12"/>
  <c r="G30154" i="12"/>
  <c r="F30154" i="12"/>
  <c r="E30154" i="12"/>
  <c r="D30154" i="12"/>
  <c r="C30154" i="12"/>
  <c r="B30154" i="12"/>
  <c r="A30154" i="12"/>
  <c r="G30153" i="12"/>
  <c r="F30153" i="12"/>
  <c r="E30153" i="12"/>
  <c r="D30153" i="12"/>
  <c r="C30153" i="12"/>
  <c r="B30153" i="12"/>
  <c r="A30153" i="12"/>
  <c r="G30152" i="12"/>
  <c r="F30152" i="12"/>
  <c r="E30152" i="12"/>
  <c r="D30152" i="12"/>
  <c r="C30152" i="12"/>
  <c r="B30152" i="12"/>
  <c r="A30152" i="12"/>
  <c r="G30151" i="12"/>
  <c r="F30151" i="12"/>
  <c r="E30151" i="12"/>
  <c r="D30151" i="12"/>
  <c r="C30151" i="12"/>
  <c r="B30151" i="12"/>
  <c r="A30151" i="12"/>
  <c r="G30150" i="12"/>
  <c r="F30150" i="12"/>
  <c r="E30150" i="12"/>
  <c r="D30150" i="12"/>
  <c r="C30150" i="12"/>
  <c r="B30150" i="12"/>
  <c r="A30150" i="12"/>
  <c r="G30149" i="12"/>
  <c r="F30149" i="12"/>
  <c r="E30149" i="12"/>
  <c r="D30149" i="12"/>
  <c r="C30149" i="12"/>
  <c r="B30149" i="12"/>
  <c r="A30149" i="12"/>
  <c r="G30148" i="12"/>
  <c r="F30148" i="12"/>
  <c r="E30148" i="12"/>
  <c r="D30148" i="12"/>
  <c r="C30148" i="12"/>
  <c r="B30148" i="12"/>
  <c r="A30148" i="12"/>
  <c r="F30147" i="12"/>
  <c r="E30147" i="12"/>
  <c r="C30147" i="12"/>
  <c r="B30147" i="12"/>
  <c r="A30147" i="12"/>
  <c r="F30146" i="12"/>
  <c r="E30146" i="12"/>
  <c r="C30146" i="12"/>
  <c r="B30146" i="12"/>
  <c r="A30146" i="12"/>
  <c r="F30145" i="12"/>
  <c r="E30145" i="12"/>
  <c r="C30145" i="12"/>
  <c r="B30145" i="12"/>
  <c r="A30145" i="12"/>
  <c r="F30144" i="12"/>
  <c r="E30144" i="12"/>
  <c r="C30144" i="12"/>
  <c r="B30144" i="12"/>
  <c r="A30144" i="12"/>
  <c r="F30143" i="12"/>
  <c r="E30143" i="12"/>
  <c r="C30143" i="12"/>
  <c r="B30143" i="12"/>
  <c r="A30143" i="12"/>
  <c r="F30142" i="12"/>
  <c r="E30142" i="12"/>
  <c r="C30142" i="12"/>
  <c r="B30142" i="12"/>
  <c r="A30142" i="12"/>
  <c r="F30141" i="12"/>
  <c r="E30141" i="12"/>
  <c r="C30141" i="12"/>
  <c r="B30141" i="12"/>
  <c r="A30141" i="12"/>
  <c r="F30140" i="12"/>
  <c r="E30140" i="12"/>
  <c r="C30140" i="12"/>
  <c r="B30140" i="12"/>
  <c r="A30140" i="12"/>
  <c r="F30139" i="12"/>
  <c r="E30139" i="12"/>
  <c r="C30139" i="12"/>
  <c r="B30139" i="12"/>
  <c r="A30139" i="12"/>
  <c r="F30138" i="12"/>
  <c r="E30138" i="12"/>
  <c r="C30138" i="12"/>
  <c r="B30138" i="12"/>
  <c r="A30138" i="12"/>
  <c r="F30137" i="12"/>
  <c r="E30137" i="12"/>
  <c r="C30137" i="12"/>
  <c r="B30137" i="12"/>
  <c r="A30137" i="12"/>
  <c r="F30136" i="12"/>
  <c r="E30136" i="12"/>
  <c r="C30136" i="12"/>
  <c r="B30136" i="12"/>
  <c r="A30136" i="12"/>
  <c r="F30135" i="12"/>
  <c r="E30135" i="12"/>
  <c r="C30135" i="12"/>
  <c r="B30135" i="12"/>
  <c r="A30135" i="12"/>
  <c r="F30134" i="12"/>
  <c r="E30134" i="12"/>
  <c r="C30134" i="12"/>
  <c r="B30134" i="12"/>
  <c r="A30134" i="12"/>
  <c r="F30133" i="12"/>
  <c r="E30133" i="12"/>
  <c r="C30133" i="12"/>
  <c r="B30133" i="12"/>
  <c r="A30133" i="12"/>
  <c r="F30132" i="12"/>
  <c r="E30132" i="12"/>
  <c r="C30132" i="12"/>
  <c r="B30132" i="12"/>
  <c r="A30132" i="12"/>
  <c r="F30131" i="12"/>
  <c r="E30131" i="12"/>
  <c r="C30131" i="12"/>
  <c r="B30131" i="12"/>
  <c r="A30131" i="12"/>
  <c r="G30130" i="12"/>
  <c r="F30130" i="12"/>
  <c r="E30130" i="12"/>
  <c r="D30130" i="12"/>
  <c r="C30130" i="12"/>
  <c r="B30130" i="12"/>
  <c r="A30130" i="12"/>
  <c r="G30129" i="12"/>
  <c r="F30129" i="12"/>
  <c r="E30129" i="12"/>
  <c r="D30129" i="12"/>
  <c r="C30129" i="12"/>
  <c r="B30129" i="12"/>
  <c r="A30129" i="12"/>
  <c r="G30128" i="12"/>
  <c r="F30128" i="12"/>
  <c r="E30128" i="12"/>
  <c r="D30128" i="12"/>
  <c r="C30128" i="12"/>
  <c r="B30128" i="12"/>
  <c r="A30128" i="12"/>
  <c r="G30127" i="12"/>
  <c r="F30127" i="12"/>
  <c r="E30127" i="12"/>
  <c r="D30127" i="12"/>
  <c r="C30127" i="12"/>
  <c r="B30127" i="12"/>
  <c r="A30127" i="12"/>
  <c r="G30126" i="12"/>
  <c r="F30126" i="12"/>
  <c r="E30126" i="12"/>
  <c r="D30126" i="12"/>
  <c r="C30126" i="12"/>
  <c r="B30126" i="12"/>
  <c r="A30126" i="12"/>
  <c r="G30125" i="12"/>
  <c r="F30125" i="12"/>
  <c r="E30125" i="12"/>
  <c r="D30125" i="12"/>
  <c r="C30125" i="12"/>
  <c r="B30125" i="12"/>
  <c r="A30125" i="12"/>
  <c r="G30124" i="12"/>
  <c r="F30124" i="12"/>
  <c r="E30124" i="12"/>
  <c r="D30124" i="12"/>
  <c r="C30124" i="12"/>
  <c r="B30124" i="12"/>
  <c r="A30124" i="12"/>
  <c r="G30123" i="12"/>
  <c r="F30123" i="12"/>
  <c r="E30123" i="12"/>
  <c r="D30123" i="12"/>
  <c r="C30123" i="12"/>
  <c r="B30123" i="12"/>
  <c r="A30123" i="12"/>
  <c r="G30122" i="12"/>
  <c r="F30122" i="12"/>
  <c r="E30122" i="12"/>
  <c r="D30122" i="12"/>
  <c r="C30122" i="12"/>
  <c r="B30122" i="12"/>
  <c r="A30122" i="12"/>
  <c r="G30121" i="12"/>
  <c r="F30121" i="12"/>
  <c r="E30121" i="12"/>
  <c r="D30121" i="12"/>
  <c r="C30121" i="12"/>
  <c r="B30121" i="12"/>
  <c r="A30121" i="12"/>
  <c r="G30120" i="12"/>
  <c r="F30120" i="12"/>
  <c r="E30120" i="12"/>
  <c r="D30120" i="12"/>
  <c r="C30120" i="12"/>
  <c r="B30120" i="12"/>
  <c r="A30120" i="12"/>
  <c r="G30119" i="12"/>
  <c r="F30119" i="12"/>
  <c r="E30119" i="12"/>
  <c r="D30119" i="12"/>
  <c r="C30119" i="12"/>
  <c r="B30119" i="12"/>
  <c r="A30119" i="12"/>
  <c r="G30118" i="12"/>
  <c r="F30118" i="12"/>
  <c r="E30118" i="12"/>
  <c r="D30118" i="12"/>
  <c r="C30118" i="12"/>
  <c r="B30118" i="12"/>
  <c r="A30118" i="12"/>
  <c r="G30117" i="12"/>
  <c r="F30117" i="12"/>
  <c r="E30117" i="12"/>
  <c r="D30117" i="12"/>
  <c r="C30117" i="12"/>
  <c r="B30117" i="12"/>
  <c r="A30117" i="12"/>
  <c r="G30116" i="12"/>
  <c r="F30116" i="12"/>
  <c r="E30116" i="12"/>
  <c r="D30116" i="12"/>
  <c r="C30116" i="12"/>
  <c r="B30116" i="12"/>
  <c r="A30116" i="12"/>
  <c r="F30115" i="12"/>
  <c r="E30115" i="12"/>
  <c r="C30115" i="12"/>
  <c r="B30115" i="12"/>
  <c r="A30115" i="12"/>
  <c r="F30114" i="12"/>
  <c r="E30114" i="12"/>
  <c r="C30114" i="12"/>
  <c r="B30114" i="12"/>
  <c r="A30114" i="12"/>
  <c r="F30113" i="12"/>
  <c r="E30113" i="12"/>
  <c r="C30113" i="12"/>
  <c r="B30113" i="12"/>
  <c r="A30113" i="12"/>
  <c r="F30112" i="12"/>
  <c r="E30112" i="12"/>
  <c r="C30112" i="12"/>
  <c r="B30112" i="12"/>
  <c r="A30112" i="12"/>
  <c r="F30111" i="12"/>
  <c r="E30111" i="12"/>
  <c r="C30111" i="12"/>
  <c r="B30111" i="12"/>
  <c r="A30111" i="12"/>
  <c r="F30110" i="12"/>
  <c r="E30110" i="12"/>
  <c r="C30110" i="12"/>
  <c r="B30110" i="12"/>
  <c r="A30110" i="12"/>
  <c r="F30109" i="12"/>
  <c r="E30109" i="12"/>
  <c r="C30109" i="12"/>
  <c r="B30109" i="12"/>
  <c r="A30109" i="12"/>
  <c r="F30108" i="12"/>
  <c r="E30108" i="12"/>
  <c r="C30108" i="12"/>
  <c r="B30108" i="12"/>
  <c r="A30108" i="12"/>
  <c r="F30107" i="12"/>
  <c r="E30107" i="12"/>
  <c r="C30107" i="12"/>
  <c r="B30107" i="12"/>
  <c r="A30107" i="12"/>
  <c r="F30106" i="12"/>
  <c r="E30106" i="12"/>
  <c r="C30106" i="12"/>
  <c r="B30106" i="12"/>
  <c r="A30106" i="12"/>
  <c r="F30105" i="12"/>
  <c r="E30105" i="12"/>
  <c r="C30105" i="12"/>
  <c r="B30105" i="12"/>
  <c r="A30105" i="12"/>
  <c r="F30104" i="12"/>
  <c r="E30104" i="12"/>
  <c r="C30104" i="12"/>
  <c r="B30104" i="12"/>
  <c r="A30104" i="12"/>
  <c r="F30103" i="12"/>
  <c r="E30103" i="12"/>
  <c r="C30103" i="12"/>
  <c r="B30103" i="12"/>
  <c r="A30103" i="12"/>
  <c r="F30102" i="12"/>
  <c r="E30102" i="12"/>
  <c r="C30102" i="12"/>
  <c r="B30102" i="12"/>
  <c r="A30102" i="12"/>
  <c r="F30101" i="12"/>
  <c r="E30101" i="12"/>
  <c r="C30101" i="12"/>
  <c r="B30101" i="12"/>
  <c r="A30101" i="12"/>
  <c r="F30100" i="12"/>
  <c r="E30100" i="12"/>
  <c r="C30100" i="12"/>
  <c r="B30100" i="12"/>
  <c r="A30100" i="12"/>
  <c r="F30099" i="12"/>
  <c r="E30099" i="12"/>
  <c r="B30099" i="12"/>
  <c r="A30099" i="12"/>
  <c r="F30098" i="12"/>
  <c r="E30098" i="12"/>
  <c r="B30098" i="12"/>
  <c r="A30098" i="12"/>
  <c r="F30097" i="12"/>
  <c r="E30097" i="12"/>
  <c r="B30097" i="12"/>
  <c r="A30097" i="12"/>
  <c r="F30096" i="12"/>
  <c r="E30096" i="12"/>
  <c r="B30096" i="12"/>
  <c r="A30096" i="12"/>
  <c r="F30095" i="12"/>
  <c r="E30095" i="12"/>
  <c r="B30095" i="12"/>
  <c r="A30095" i="12"/>
  <c r="F30094" i="12"/>
  <c r="E30094" i="12"/>
  <c r="B30094" i="12"/>
  <c r="A30094" i="12"/>
  <c r="F30093" i="12"/>
  <c r="E30093" i="12"/>
  <c r="B30093" i="12"/>
  <c r="A30093" i="12"/>
  <c r="F30092" i="12"/>
  <c r="E30092" i="12"/>
  <c r="B30092" i="12"/>
  <c r="A30092" i="12"/>
  <c r="F30091" i="12"/>
  <c r="E30091" i="12"/>
  <c r="B30091" i="12"/>
  <c r="A30091" i="12"/>
  <c r="F30090" i="12"/>
  <c r="E30090" i="12"/>
  <c r="B30090" i="12"/>
  <c r="A30090" i="12"/>
  <c r="F30089" i="12"/>
  <c r="E30089" i="12"/>
  <c r="B30089" i="12"/>
  <c r="A30089" i="12"/>
  <c r="F30088" i="12"/>
  <c r="E30088" i="12"/>
  <c r="B30088" i="12"/>
  <c r="A30088" i="12"/>
  <c r="F30087" i="12"/>
  <c r="E30087" i="12"/>
  <c r="B30087" i="12"/>
  <c r="A30087" i="12"/>
  <c r="F30086" i="12"/>
  <c r="E30086" i="12"/>
  <c r="B30086" i="12"/>
  <c r="A30086" i="12"/>
  <c r="F30085" i="12"/>
  <c r="E30085" i="12"/>
  <c r="B30085" i="12"/>
  <c r="A30085" i="12"/>
  <c r="F30084" i="12"/>
  <c r="E30084" i="12"/>
  <c r="B30084" i="12"/>
  <c r="A30084" i="12"/>
  <c r="F30083" i="12"/>
  <c r="E30083" i="12"/>
  <c r="B30083" i="12"/>
  <c r="A30083" i="12"/>
  <c r="F30082" i="12"/>
  <c r="E30082" i="12"/>
  <c r="B30082" i="12"/>
  <c r="A30082" i="12"/>
  <c r="F30081" i="12"/>
  <c r="E30081" i="12"/>
  <c r="B30081" i="12"/>
  <c r="A30081" i="12"/>
  <c r="F30080" i="12"/>
  <c r="E30080" i="12"/>
  <c r="B30080" i="12"/>
  <c r="A30080" i="12"/>
  <c r="F30079" i="12"/>
  <c r="E30079" i="12"/>
  <c r="B30079" i="12"/>
  <c r="A30079" i="12"/>
  <c r="F30078" i="12"/>
  <c r="E30078" i="12"/>
  <c r="B30078" i="12"/>
  <c r="A30078" i="12"/>
  <c r="F30077" i="12"/>
  <c r="E30077" i="12"/>
  <c r="B30077" i="12"/>
  <c r="A30077" i="12"/>
  <c r="F30076" i="12"/>
  <c r="E30076" i="12"/>
  <c r="B30076" i="12"/>
  <c r="A30076" i="12"/>
  <c r="F30075" i="12"/>
  <c r="E30075" i="12"/>
  <c r="B30075" i="12"/>
  <c r="A30075" i="12"/>
  <c r="F30074" i="12"/>
  <c r="E30074" i="12"/>
  <c r="B30074" i="12"/>
  <c r="A30074" i="12"/>
  <c r="F30073" i="12"/>
  <c r="E30073" i="12"/>
  <c r="B30073" i="12"/>
  <c r="A30073" i="12"/>
  <c r="F30072" i="12"/>
  <c r="E30072" i="12"/>
  <c r="B30072" i="12"/>
  <c r="A30072" i="12"/>
  <c r="F30071" i="12"/>
  <c r="E30071" i="12"/>
  <c r="B30071" i="12"/>
  <c r="A30071" i="12"/>
  <c r="F30070" i="12"/>
  <c r="E30070" i="12"/>
  <c r="B30070" i="12"/>
  <c r="A30070" i="12"/>
  <c r="F30069" i="12"/>
  <c r="E30069" i="12"/>
  <c r="B30069" i="12"/>
  <c r="A30069" i="12"/>
  <c r="F30068" i="12"/>
  <c r="E30068" i="12"/>
  <c r="B30068" i="12"/>
  <c r="A30068" i="12"/>
  <c r="F30067" i="12"/>
  <c r="E30067" i="12"/>
  <c r="B30067" i="12"/>
  <c r="A30067" i="12"/>
  <c r="F30066" i="12"/>
  <c r="E30066" i="12"/>
  <c r="B30066" i="12"/>
  <c r="A30066" i="12"/>
  <c r="F30065" i="12"/>
  <c r="E30065" i="12"/>
  <c r="B30065" i="12"/>
  <c r="A30065" i="12"/>
  <c r="F30064" i="12"/>
  <c r="E30064" i="12"/>
  <c r="B30064" i="12"/>
  <c r="A30064" i="12"/>
  <c r="F30063" i="12"/>
  <c r="E30063" i="12"/>
  <c r="B30063" i="12"/>
  <c r="A30063" i="12"/>
  <c r="F30062" i="12"/>
  <c r="E30062" i="12"/>
  <c r="B30062" i="12"/>
  <c r="A30062" i="12"/>
  <c r="F30061" i="12"/>
  <c r="E30061" i="12"/>
  <c r="B30061" i="12"/>
  <c r="A30061" i="12"/>
  <c r="F30060" i="12"/>
  <c r="E30060" i="12"/>
  <c r="B30060" i="12"/>
  <c r="A30060" i="12"/>
  <c r="F30059" i="12"/>
  <c r="E30059" i="12"/>
  <c r="B30059" i="12"/>
  <c r="A30059" i="12"/>
  <c r="F30058" i="12"/>
  <c r="E30058" i="12"/>
  <c r="B30058" i="12"/>
  <c r="A30058" i="12"/>
  <c r="F30057" i="12"/>
  <c r="E30057" i="12"/>
  <c r="B30057" i="12"/>
  <c r="A30057" i="12"/>
  <c r="F30056" i="12"/>
  <c r="E30056" i="12"/>
  <c r="B30056" i="12"/>
  <c r="A30056" i="12"/>
  <c r="F30055" i="12"/>
  <c r="E30055" i="12"/>
  <c r="B30055" i="12"/>
  <c r="A30055" i="12"/>
  <c r="F30054" i="12"/>
  <c r="E30054" i="12"/>
  <c r="B30054" i="12"/>
  <c r="A30054" i="12"/>
  <c r="F30053" i="12"/>
  <c r="E30053" i="12"/>
  <c r="B30053" i="12"/>
  <c r="A30053" i="12"/>
  <c r="F30052" i="12"/>
  <c r="E30052" i="12"/>
  <c r="B30052" i="12"/>
  <c r="A30052" i="12"/>
  <c r="F30051" i="12"/>
  <c r="E30051" i="12"/>
  <c r="B30051" i="12"/>
  <c r="A30051" i="12"/>
  <c r="F30050" i="12"/>
  <c r="E30050" i="12"/>
  <c r="B30050" i="12"/>
  <c r="A30050" i="12"/>
  <c r="F30049" i="12"/>
  <c r="E30049" i="12"/>
  <c r="B30049" i="12"/>
  <c r="A30049" i="12"/>
  <c r="F30048" i="12"/>
  <c r="E30048" i="12"/>
  <c r="B30048" i="12"/>
  <c r="A30048" i="12"/>
  <c r="F30047" i="12"/>
  <c r="E30047" i="12"/>
  <c r="B30047" i="12"/>
  <c r="A30047" i="12"/>
  <c r="F30046" i="12"/>
  <c r="E30046" i="12"/>
  <c r="B30046" i="12"/>
  <c r="A30046" i="12"/>
  <c r="F30045" i="12"/>
  <c r="E30045" i="12"/>
  <c r="B30045" i="12"/>
  <c r="A30045" i="12"/>
  <c r="F30044" i="12"/>
  <c r="E30044" i="12"/>
  <c r="B30044" i="12"/>
  <c r="A30044" i="12"/>
  <c r="F30043" i="12"/>
  <c r="E30043" i="12"/>
  <c r="B30043" i="12"/>
  <c r="A30043" i="12"/>
  <c r="F30042" i="12"/>
  <c r="E30042" i="12"/>
  <c r="B30042" i="12"/>
  <c r="A30042" i="12"/>
  <c r="F30041" i="12"/>
  <c r="E30041" i="12"/>
  <c r="B30041" i="12"/>
  <c r="A30041" i="12"/>
  <c r="F30040" i="12"/>
  <c r="E30040" i="12"/>
  <c r="B30040" i="12"/>
  <c r="A30040" i="12"/>
  <c r="F30039" i="12"/>
  <c r="E30039" i="12"/>
  <c r="B30039" i="12"/>
  <c r="A30039" i="12"/>
  <c r="F30038" i="12"/>
  <c r="E30038" i="12"/>
  <c r="B30038" i="12"/>
  <c r="A30038" i="12"/>
  <c r="F30037" i="12"/>
  <c r="E30037" i="12"/>
  <c r="B30037" i="12"/>
  <c r="A30037" i="12"/>
  <c r="F30036" i="12"/>
  <c r="E30036" i="12"/>
  <c r="B30036" i="12"/>
  <c r="A30036" i="12"/>
  <c r="F30035" i="12"/>
  <c r="E30035" i="12"/>
  <c r="B30035" i="12"/>
  <c r="A30035" i="12"/>
  <c r="F30034" i="12"/>
  <c r="E30034" i="12"/>
  <c r="B30034" i="12"/>
  <c r="A30034" i="12"/>
  <c r="F30033" i="12"/>
  <c r="E30033" i="12"/>
  <c r="B30033" i="12"/>
  <c r="A30033" i="12"/>
  <c r="F30032" i="12"/>
  <c r="E30032" i="12"/>
  <c r="B30032" i="12"/>
  <c r="A30032" i="12"/>
  <c r="F30031" i="12"/>
  <c r="E30031" i="12"/>
  <c r="B30031" i="12"/>
  <c r="A30031" i="12"/>
  <c r="F30030" i="12"/>
  <c r="E30030" i="12"/>
  <c r="B30030" i="12"/>
  <c r="A30030" i="12"/>
  <c r="F30029" i="12"/>
  <c r="E30029" i="12"/>
  <c r="B30029" i="12"/>
  <c r="A30029" i="12"/>
  <c r="F30028" i="12"/>
  <c r="E30028" i="12"/>
  <c r="B30028" i="12"/>
  <c r="A30028" i="12"/>
  <c r="F30027" i="12"/>
  <c r="E30027" i="12"/>
  <c r="B30027" i="12"/>
  <c r="A30027" i="12"/>
  <c r="F30026" i="12"/>
  <c r="E30026" i="12"/>
  <c r="B30026" i="12"/>
  <c r="A30026" i="12"/>
  <c r="F30025" i="12"/>
  <c r="E30025" i="12"/>
  <c r="B30025" i="12"/>
  <c r="A30025" i="12"/>
  <c r="F30024" i="12"/>
  <c r="E30024" i="12"/>
  <c r="B30024" i="12"/>
  <c r="A30024" i="12"/>
  <c r="F30023" i="12"/>
  <c r="E30023" i="12"/>
  <c r="B30023" i="12"/>
  <c r="A30023" i="12"/>
  <c r="F30022" i="12"/>
  <c r="E30022" i="12"/>
  <c r="B30022" i="12"/>
  <c r="A30022" i="12"/>
  <c r="F30021" i="12"/>
  <c r="E30021" i="12"/>
  <c r="B30021" i="12"/>
  <c r="A30021" i="12"/>
  <c r="F30020" i="12"/>
  <c r="E30020" i="12"/>
  <c r="B30020" i="12"/>
  <c r="A30020" i="12"/>
  <c r="F30019" i="12"/>
  <c r="E30019" i="12"/>
  <c r="B30019" i="12"/>
  <c r="A30019" i="12"/>
  <c r="F30018" i="12"/>
  <c r="E30018" i="12"/>
  <c r="B30018" i="12"/>
  <c r="A30018" i="12"/>
  <c r="F30017" i="12"/>
  <c r="E30017" i="12"/>
  <c r="B30017" i="12"/>
  <c r="A30017" i="12"/>
  <c r="F30016" i="12"/>
  <c r="E30016" i="12"/>
  <c r="B30016" i="12"/>
  <c r="A30016" i="12"/>
  <c r="F30015" i="12"/>
  <c r="E30015" i="12"/>
  <c r="B30015" i="12"/>
  <c r="A30015" i="12"/>
  <c r="F30014" i="12"/>
  <c r="E30014" i="12"/>
  <c r="B30014" i="12"/>
  <c r="A30014" i="12"/>
  <c r="F30013" i="12"/>
  <c r="E30013" i="12"/>
  <c r="B30013" i="12"/>
  <c r="A30013" i="12"/>
  <c r="F30012" i="12"/>
  <c r="E30012" i="12"/>
  <c r="B30012" i="12"/>
  <c r="A30012" i="12"/>
  <c r="F30011" i="12"/>
  <c r="E30011" i="12"/>
  <c r="B30011" i="12"/>
  <c r="A30011" i="12"/>
  <c r="F30010" i="12"/>
  <c r="E30010" i="12"/>
  <c r="B30010" i="12"/>
  <c r="A30010" i="12"/>
  <c r="F30009" i="12"/>
  <c r="E30009" i="12"/>
  <c r="B30009" i="12"/>
  <c r="A30009" i="12"/>
  <c r="F30008" i="12"/>
  <c r="E30008" i="12"/>
  <c r="B30008" i="12"/>
  <c r="A30008" i="12"/>
  <c r="F30007" i="12"/>
  <c r="E30007" i="12"/>
  <c r="B30007" i="12"/>
  <c r="A30007" i="12"/>
  <c r="F30006" i="12"/>
  <c r="E30006" i="12"/>
  <c r="B30006" i="12"/>
  <c r="A30006" i="12"/>
  <c r="F30005" i="12"/>
  <c r="E30005" i="12"/>
  <c r="B30005" i="12"/>
  <c r="A30005" i="12"/>
  <c r="F30004" i="12"/>
  <c r="E30004" i="12"/>
  <c r="B30004" i="12"/>
  <c r="A30004" i="12"/>
  <c r="F30003" i="12"/>
  <c r="E30003" i="12"/>
  <c r="B30003" i="12"/>
  <c r="A30003" i="12"/>
  <c r="F30002" i="12"/>
  <c r="E30002" i="12"/>
  <c r="B30002" i="12"/>
  <c r="A30002" i="12"/>
  <c r="F30001" i="12"/>
  <c r="E30001" i="12"/>
  <c r="B30001" i="12"/>
  <c r="A30001" i="12"/>
  <c r="F30000" i="12"/>
  <c r="E30000" i="12"/>
  <c r="B30000" i="12"/>
  <c r="A30000" i="12"/>
  <c r="F29999" i="12"/>
  <c r="E29999" i="12"/>
  <c r="B29999" i="12"/>
  <c r="A29999" i="12"/>
  <c r="F29968" i="12"/>
  <c r="D29968" i="12"/>
  <c r="A29968" i="12"/>
  <c r="F29967" i="12"/>
  <c r="D29967" i="12"/>
  <c r="A29967" i="12"/>
  <c r="F29966" i="12"/>
  <c r="E29966" i="12"/>
  <c r="D29966" i="12"/>
  <c r="A29966" i="12"/>
  <c r="F29965" i="12"/>
  <c r="E29965" i="12"/>
  <c r="D29965" i="12"/>
  <c r="A29965" i="12"/>
  <c r="F29964" i="12"/>
  <c r="E29964" i="12"/>
  <c r="D29964" i="12"/>
  <c r="F29963" i="12"/>
  <c r="E29963" i="12"/>
  <c r="D29963" i="12"/>
  <c r="A29963" i="12"/>
  <c r="G29949" i="12"/>
  <c r="F29949" i="12"/>
  <c r="E29949" i="12"/>
  <c r="A29949" i="12"/>
  <c r="G29948" i="12"/>
  <c r="F29948" i="12"/>
  <c r="E29948" i="12"/>
  <c r="A29948" i="12"/>
  <c r="G29947" i="12"/>
  <c r="F29947" i="12"/>
  <c r="E29947" i="12"/>
  <c r="A29947" i="12"/>
  <c r="G29946" i="12"/>
  <c r="F29946" i="12"/>
  <c r="E29946" i="12"/>
  <c r="A29946" i="12"/>
  <c r="G29944" i="12"/>
  <c r="F29944" i="12"/>
  <c r="E29944" i="12"/>
  <c r="A29944" i="12"/>
  <c r="G29943" i="12"/>
  <c r="F29943" i="12"/>
  <c r="E29943" i="12"/>
  <c r="A29943" i="12"/>
  <c r="G29942" i="12"/>
  <c r="F29942" i="12"/>
  <c r="E29942" i="12"/>
  <c r="A29942" i="12"/>
  <c r="G29941" i="12"/>
  <c r="F29941" i="12"/>
  <c r="E29941" i="12"/>
  <c r="A29941" i="12"/>
  <c r="G29940" i="12"/>
  <c r="F29940" i="12"/>
  <c r="E29940" i="12"/>
  <c r="A29940" i="12"/>
  <c r="G29939" i="12"/>
  <c r="F29939" i="12"/>
  <c r="E29939" i="12"/>
  <c r="A29939" i="12"/>
  <c r="G29938" i="12"/>
  <c r="F29938" i="12"/>
  <c r="E29938" i="12"/>
  <c r="A29938" i="12"/>
  <c r="G29937" i="12"/>
  <c r="F29937" i="12"/>
  <c r="E29937" i="12"/>
  <c r="A29937" i="12"/>
  <c r="G29936" i="12"/>
  <c r="F29936" i="12"/>
  <c r="E29936" i="12"/>
  <c r="A29936" i="12"/>
  <c r="G29935" i="12"/>
  <c r="F29935" i="12"/>
  <c r="E29935" i="12"/>
  <c r="A29935" i="12"/>
  <c r="G29934" i="12"/>
  <c r="F29934" i="12"/>
  <c r="E29934" i="12"/>
  <c r="A29934" i="12"/>
  <c r="G29933" i="12"/>
  <c r="F29933" i="12"/>
  <c r="E29933" i="12"/>
  <c r="A29933" i="12"/>
  <c r="G29064" i="12"/>
  <c r="F29064" i="12"/>
  <c r="E29064" i="12"/>
  <c r="D29064" i="12"/>
  <c r="C29064" i="12"/>
  <c r="B29064" i="12"/>
  <c r="A29064" i="12"/>
  <c r="G29063" i="12"/>
  <c r="F29063" i="12"/>
  <c r="E29063" i="12"/>
  <c r="D29063" i="12"/>
  <c r="C29063" i="12"/>
  <c r="B29063" i="12"/>
  <c r="A29063" i="12"/>
  <c r="G29062" i="12"/>
  <c r="F29062" i="12"/>
  <c r="E29062" i="12"/>
  <c r="D29062" i="12"/>
  <c r="C29062" i="12"/>
  <c r="B29062" i="12"/>
  <c r="A29062" i="12"/>
  <c r="G29061" i="12"/>
  <c r="F29061" i="12"/>
  <c r="E29061" i="12"/>
  <c r="D29061" i="12"/>
  <c r="C29061" i="12"/>
  <c r="B29061" i="12"/>
  <c r="A29061" i="12"/>
  <c r="G29060" i="12"/>
  <c r="F29060" i="12"/>
  <c r="E29060" i="12"/>
  <c r="D29060" i="12"/>
  <c r="C29060" i="12"/>
  <c r="B29060" i="12"/>
  <c r="A29060" i="12"/>
  <c r="G29059" i="12"/>
  <c r="F29059" i="12"/>
  <c r="E29059" i="12"/>
  <c r="D29059" i="12"/>
  <c r="C29059" i="12"/>
  <c r="B29059" i="12"/>
  <c r="A29059" i="12"/>
  <c r="G29058" i="12"/>
  <c r="F29058" i="12"/>
  <c r="E29058" i="12"/>
  <c r="D29058" i="12"/>
  <c r="C29058" i="12"/>
  <c r="B29058" i="12"/>
  <c r="A29058" i="12"/>
  <c r="G29057" i="12"/>
  <c r="F29057" i="12"/>
  <c r="E29057" i="12"/>
  <c r="D29057" i="12"/>
  <c r="C29057" i="12"/>
  <c r="B29057" i="12"/>
  <c r="A29057" i="12"/>
  <c r="G29056" i="12"/>
  <c r="F29056" i="12"/>
  <c r="E29056" i="12"/>
  <c r="D29056" i="12"/>
  <c r="C29056" i="12"/>
  <c r="B29056" i="12"/>
  <c r="A29056" i="12"/>
  <c r="G29055" i="12"/>
  <c r="F29055" i="12"/>
  <c r="E29055" i="12"/>
  <c r="D29055" i="12"/>
  <c r="C29055" i="12"/>
  <c r="B29055" i="12"/>
  <c r="A29055" i="12"/>
  <c r="G29054" i="12"/>
  <c r="F29054" i="12"/>
  <c r="E29054" i="12"/>
  <c r="D29054" i="12"/>
  <c r="C29054" i="12"/>
  <c r="B29054" i="12"/>
  <c r="A29054" i="12"/>
  <c r="G29053" i="12"/>
  <c r="F29053" i="12"/>
  <c r="E29053" i="12"/>
  <c r="D29053" i="12"/>
  <c r="C29053" i="12"/>
  <c r="B29053" i="12"/>
  <c r="A29053" i="12"/>
  <c r="G29052" i="12"/>
  <c r="F29052" i="12"/>
  <c r="E29052" i="12"/>
  <c r="D29052" i="12"/>
  <c r="C29052" i="12"/>
  <c r="B29052" i="12"/>
  <c r="A29052" i="12"/>
  <c r="G29051" i="12"/>
  <c r="F29051" i="12"/>
  <c r="E29051" i="12"/>
  <c r="D29051" i="12"/>
  <c r="C29051" i="12"/>
  <c r="B29051" i="12"/>
  <c r="A29051" i="12"/>
  <c r="F29050" i="12"/>
  <c r="E29050" i="12"/>
  <c r="C29050" i="12"/>
  <c r="B29050" i="12"/>
  <c r="A29050" i="12"/>
  <c r="F29049" i="12"/>
  <c r="E29049" i="12"/>
  <c r="C29049" i="12"/>
  <c r="B29049" i="12"/>
  <c r="A29049" i="12"/>
  <c r="F29048" i="12"/>
  <c r="E29048" i="12"/>
  <c r="C29048" i="12"/>
  <c r="B29048" i="12"/>
  <c r="A29048" i="12"/>
  <c r="F29047" i="12"/>
  <c r="E29047" i="12"/>
  <c r="C29047" i="12"/>
  <c r="B29047" i="12"/>
  <c r="A29047" i="12"/>
  <c r="F29046" i="12"/>
  <c r="E29046" i="12"/>
  <c r="C29046" i="12"/>
  <c r="B29046" i="12"/>
  <c r="A29046" i="12"/>
  <c r="F29045" i="12"/>
  <c r="E29045" i="12"/>
  <c r="C29045" i="12"/>
  <c r="B29045" i="12"/>
  <c r="A29045" i="12"/>
  <c r="F29044" i="12"/>
  <c r="E29044" i="12"/>
  <c r="C29044" i="12"/>
  <c r="B29044" i="12"/>
  <c r="A29044" i="12"/>
  <c r="F29043" i="12"/>
  <c r="E29043" i="12"/>
  <c r="C29043" i="12"/>
  <c r="B29043" i="12"/>
  <c r="A29043" i="12"/>
  <c r="F29042" i="12"/>
  <c r="E29042" i="12"/>
  <c r="C29042" i="12"/>
  <c r="B29042" i="12"/>
  <c r="A29042" i="12"/>
  <c r="F29041" i="12"/>
  <c r="E29041" i="12"/>
  <c r="C29041" i="12"/>
  <c r="B29041" i="12"/>
  <c r="A29041" i="12"/>
  <c r="F29040" i="12"/>
  <c r="E29040" i="12"/>
  <c r="C29040" i="12"/>
  <c r="B29040" i="12"/>
  <c r="A29040" i="12"/>
  <c r="F29039" i="12"/>
  <c r="E29039" i="12"/>
  <c r="C29039" i="12"/>
  <c r="B29039" i="12"/>
  <c r="A29039" i="12"/>
  <c r="F29038" i="12"/>
  <c r="E29038" i="12"/>
  <c r="C29038" i="12"/>
  <c r="B29038" i="12"/>
  <c r="A29038" i="12"/>
  <c r="F29037" i="12"/>
  <c r="E29037" i="12"/>
  <c r="C29037" i="12"/>
  <c r="B29037" i="12"/>
  <c r="A29037" i="12"/>
  <c r="F29036" i="12"/>
  <c r="E29036" i="12"/>
  <c r="C29036" i="12"/>
  <c r="B29036" i="12"/>
  <c r="A29036" i="12"/>
  <c r="F29035" i="12"/>
  <c r="E29035" i="12"/>
  <c r="C29035" i="12"/>
  <c r="B29035" i="12"/>
  <c r="A29035" i="12"/>
  <c r="F29034" i="12"/>
  <c r="E29034" i="12"/>
  <c r="C29034" i="12"/>
  <c r="B29034" i="12"/>
  <c r="A29034" i="12"/>
  <c r="G29033" i="12"/>
  <c r="F29033" i="12"/>
  <c r="E29033" i="12"/>
  <c r="D29033" i="12"/>
  <c r="C29033" i="12"/>
  <c r="B29033" i="12"/>
  <c r="A29033" i="12"/>
  <c r="G29032" i="12"/>
  <c r="F29032" i="12"/>
  <c r="E29032" i="12"/>
  <c r="D29032" i="12"/>
  <c r="C29032" i="12"/>
  <c r="B29032" i="12"/>
  <c r="A29032" i="12"/>
  <c r="G29031" i="12"/>
  <c r="F29031" i="12"/>
  <c r="E29031" i="12"/>
  <c r="D29031" i="12"/>
  <c r="C29031" i="12"/>
  <c r="B29031" i="12"/>
  <c r="A29031" i="12"/>
  <c r="G29030" i="12"/>
  <c r="F29030" i="12"/>
  <c r="E29030" i="12"/>
  <c r="D29030" i="12"/>
  <c r="C29030" i="12"/>
  <c r="B29030" i="12"/>
  <c r="A29030" i="12"/>
  <c r="G29029" i="12"/>
  <c r="F29029" i="12"/>
  <c r="E29029" i="12"/>
  <c r="D29029" i="12"/>
  <c r="C29029" i="12"/>
  <c r="B29029" i="12"/>
  <c r="A29029" i="12"/>
  <c r="G29028" i="12"/>
  <c r="F29028" i="12"/>
  <c r="E29028" i="12"/>
  <c r="D29028" i="12"/>
  <c r="C29028" i="12"/>
  <c r="B29028" i="12"/>
  <c r="A29028" i="12"/>
  <c r="G29027" i="12"/>
  <c r="F29027" i="12"/>
  <c r="E29027" i="12"/>
  <c r="D29027" i="12"/>
  <c r="C29027" i="12"/>
  <c r="B29027" i="12"/>
  <c r="A29027" i="12"/>
  <c r="G29026" i="12"/>
  <c r="F29026" i="12"/>
  <c r="E29026" i="12"/>
  <c r="D29026" i="12"/>
  <c r="C29026" i="12"/>
  <c r="B29026" i="12"/>
  <c r="A29026" i="12"/>
  <c r="G29025" i="12"/>
  <c r="F29025" i="12"/>
  <c r="E29025" i="12"/>
  <c r="D29025" i="12"/>
  <c r="C29025" i="12"/>
  <c r="B29025" i="12"/>
  <c r="A29025" i="12"/>
  <c r="G29024" i="12"/>
  <c r="F29024" i="12"/>
  <c r="E29024" i="12"/>
  <c r="D29024" i="12"/>
  <c r="C29024" i="12"/>
  <c r="B29024" i="12"/>
  <c r="A29024" i="12"/>
  <c r="G29023" i="12"/>
  <c r="F29023" i="12"/>
  <c r="E29023" i="12"/>
  <c r="D29023" i="12"/>
  <c r="C29023" i="12"/>
  <c r="B29023" i="12"/>
  <c r="A29023" i="12"/>
  <c r="G29022" i="12"/>
  <c r="F29022" i="12"/>
  <c r="E29022" i="12"/>
  <c r="D29022" i="12"/>
  <c r="C29022" i="12"/>
  <c r="B29022" i="12"/>
  <c r="A29022" i="12"/>
  <c r="G29021" i="12"/>
  <c r="F29021" i="12"/>
  <c r="E29021" i="12"/>
  <c r="D29021" i="12"/>
  <c r="C29021" i="12"/>
  <c r="B29021" i="12"/>
  <c r="A29021" i="12"/>
  <c r="G29020" i="12"/>
  <c r="F29020" i="12"/>
  <c r="E29020" i="12"/>
  <c r="D29020" i="12"/>
  <c r="C29020" i="12"/>
  <c r="B29020" i="12"/>
  <c r="A29020" i="12"/>
  <c r="G29019" i="12"/>
  <c r="F29019" i="12"/>
  <c r="E29019" i="12"/>
  <c r="D29019" i="12"/>
  <c r="C29019" i="12"/>
  <c r="B29019" i="12"/>
  <c r="A29019" i="12"/>
  <c r="F29018" i="12"/>
  <c r="E29018" i="12"/>
  <c r="C29018" i="12"/>
  <c r="B29018" i="12"/>
  <c r="A29018" i="12"/>
  <c r="F29017" i="12"/>
  <c r="E29017" i="12"/>
  <c r="C29017" i="12"/>
  <c r="B29017" i="12"/>
  <c r="A29017" i="12"/>
  <c r="F29016" i="12"/>
  <c r="E29016" i="12"/>
  <c r="C29016" i="12"/>
  <c r="B29016" i="12"/>
  <c r="A29016" i="12"/>
  <c r="F29015" i="12"/>
  <c r="E29015" i="12"/>
  <c r="C29015" i="12"/>
  <c r="B29015" i="12"/>
  <c r="A29015" i="12"/>
  <c r="F29014" i="12"/>
  <c r="E29014" i="12"/>
  <c r="C29014" i="12"/>
  <c r="B29014" i="12"/>
  <c r="A29014" i="12"/>
  <c r="F29013" i="12"/>
  <c r="E29013" i="12"/>
  <c r="C29013" i="12"/>
  <c r="B29013" i="12"/>
  <c r="A29013" i="12"/>
  <c r="F29012" i="12"/>
  <c r="E29012" i="12"/>
  <c r="C29012" i="12"/>
  <c r="B29012" i="12"/>
  <c r="A29012" i="12"/>
  <c r="F29011" i="12"/>
  <c r="E29011" i="12"/>
  <c r="C29011" i="12"/>
  <c r="B29011" i="12"/>
  <c r="A29011" i="12"/>
  <c r="F29010" i="12"/>
  <c r="E29010" i="12"/>
  <c r="C29010" i="12"/>
  <c r="B29010" i="12"/>
  <c r="A29010" i="12"/>
  <c r="F29009" i="12"/>
  <c r="E29009" i="12"/>
  <c r="C29009" i="12"/>
  <c r="B29009" i="12"/>
  <c r="A29009" i="12"/>
  <c r="F29008" i="12"/>
  <c r="E29008" i="12"/>
  <c r="C29008" i="12"/>
  <c r="B29008" i="12"/>
  <c r="A29008" i="12"/>
  <c r="F29007" i="12"/>
  <c r="E29007" i="12"/>
  <c r="C29007" i="12"/>
  <c r="B29007" i="12"/>
  <c r="A29007" i="12"/>
  <c r="F29006" i="12"/>
  <c r="E29006" i="12"/>
  <c r="C29006" i="12"/>
  <c r="B29006" i="12"/>
  <c r="A29006" i="12"/>
  <c r="F29005" i="12"/>
  <c r="E29005" i="12"/>
  <c r="C29005" i="12"/>
  <c r="B29005" i="12"/>
  <c r="A29005" i="12"/>
  <c r="F29004" i="12"/>
  <c r="E29004" i="12"/>
  <c r="C29004" i="12"/>
  <c r="B29004" i="12"/>
  <c r="A29004" i="12"/>
  <c r="F29003" i="12"/>
  <c r="E29003" i="12"/>
  <c r="C29003" i="12"/>
  <c r="B29003" i="12"/>
  <c r="A29003" i="12"/>
  <c r="F29002" i="12"/>
  <c r="E29002" i="12"/>
  <c r="B29002" i="12"/>
  <c r="A29002" i="12"/>
  <c r="F29001" i="12"/>
  <c r="E29001" i="12"/>
  <c r="B29001" i="12"/>
  <c r="A29001" i="12"/>
  <c r="F29000" i="12"/>
  <c r="E29000" i="12"/>
  <c r="B29000" i="12"/>
  <c r="A29000" i="12"/>
  <c r="F28999" i="12"/>
  <c r="E28999" i="12"/>
  <c r="B28999" i="12"/>
  <c r="A28999" i="12"/>
  <c r="F28998" i="12"/>
  <c r="E28998" i="12"/>
  <c r="B28998" i="12"/>
  <c r="A28998" i="12"/>
  <c r="F28997" i="12"/>
  <c r="E28997" i="12"/>
  <c r="B28997" i="12"/>
  <c r="A28997" i="12"/>
  <c r="F28996" i="12"/>
  <c r="E28996" i="12"/>
  <c r="B28996" i="12"/>
  <c r="A28996" i="12"/>
  <c r="F28995" i="12"/>
  <c r="E28995" i="12"/>
  <c r="B28995" i="12"/>
  <c r="A28995" i="12"/>
  <c r="F28994" i="12"/>
  <c r="E28994" i="12"/>
  <c r="B28994" i="12"/>
  <c r="A28994" i="12"/>
  <c r="F28993" i="12"/>
  <c r="E28993" i="12"/>
  <c r="B28993" i="12"/>
  <c r="A28993" i="12"/>
  <c r="F28992" i="12"/>
  <c r="E28992" i="12"/>
  <c r="B28992" i="12"/>
  <c r="A28992" i="12"/>
  <c r="F28991" i="12"/>
  <c r="E28991" i="12"/>
  <c r="B28991" i="12"/>
  <c r="A28991" i="12"/>
  <c r="F28990" i="12"/>
  <c r="E28990" i="12"/>
  <c r="B28990" i="12"/>
  <c r="A28990" i="12"/>
  <c r="F28989" i="12"/>
  <c r="E28989" i="12"/>
  <c r="B28989" i="12"/>
  <c r="A28989" i="12"/>
  <c r="F28988" i="12"/>
  <c r="E28988" i="12"/>
  <c r="B28988" i="12"/>
  <c r="A28988" i="12"/>
  <c r="F28987" i="12"/>
  <c r="E28987" i="12"/>
  <c r="B28987" i="12"/>
  <c r="A28987" i="12"/>
  <c r="F28986" i="12"/>
  <c r="E28986" i="12"/>
  <c r="B28986" i="12"/>
  <c r="A28986" i="12"/>
  <c r="F28985" i="12"/>
  <c r="E28985" i="12"/>
  <c r="B28985" i="12"/>
  <c r="A28985" i="12"/>
  <c r="F28984" i="12"/>
  <c r="E28984" i="12"/>
  <c r="B28984" i="12"/>
  <c r="A28984" i="12"/>
  <c r="F28983" i="12"/>
  <c r="E28983" i="12"/>
  <c r="B28983" i="12"/>
  <c r="A28983" i="12"/>
  <c r="F28982" i="12"/>
  <c r="E28982" i="12"/>
  <c r="B28982" i="12"/>
  <c r="A28982" i="12"/>
  <c r="F28981" i="12"/>
  <c r="E28981" i="12"/>
  <c r="B28981" i="12"/>
  <c r="A28981" i="12"/>
  <c r="F28980" i="12"/>
  <c r="E28980" i="12"/>
  <c r="B28980" i="12"/>
  <c r="A28980" i="12"/>
  <c r="F28979" i="12"/>
  <c r="E28979" i="12"/>
  <c r="B28979" i="12"/>
  <c r="A28979" i="12"/>
  <c r="F28978" i="12"/>
  <c r="E28978" i="12"/>
  <c r="B28978" i="12"/>
  <c r="A28978" i="12"/>
  <c r="F28977" i="12"/>
  <c r="E28977" i="12"/>
  <c r="B28977" i="12"/>
  <c r="A28977" i="12"/>
  <c r="F28976" i="12"/>
  <c r="E28976" i="12"/>
  <c r="B28976" i="12"/>
  <c r="A28976" i="12"/>
  <c r="F28975" i="12"/>
  <c r="E28975" i="12"/>
  <c r="B28975" i="12"/>
  <c r="A28975" i="12"/>
  <c r="F28974" i="12"/>
  <c r="E28974" i="12"/>
  <c r="B28974" i="12"/>
  <c r="A28974" i="12"/>
  <c r="F28973" i="12"/>
  <c r="E28973" i="12"/>
  <c r="B28973" i="12"/>
  <c r="A28973" i="12"/>
  <c r="F28972" i="12"/>
  <c r="E28972" i="12"/>
  <c r="B28972" i="12"/>
  <c r="A28972" i="12"/>
  <c r="F28971" i="12"/>
  <c r="E28971" i="12"/>
  <c r="B28971" i="12"/>
  <c r="A28971" i="12"/>
  <c r="F28970" i="12"/>
  <c r="E28970" i="12"/>
  <c r="B28970" i="12"/>
  <c r="A28970" i="12"/>
  <c r="F28969" i="12"/>
  <c r="E28969" i="12"/>
  <c r="B28969" i="12"/>
  <c r="A28969" i="12"/>
  <c r="F28968" i="12"/>
  <c r="E28968" i="12"/>
  <c r="B28968" i="12"/>
  <c r="A28968" i="12"/>
  <c r="F28967" i="12"/>
  <c r="E28967" i="12"/>
  <c r="B28967" i="12"/>
  <c r="A28967" i="12"/>
  <c r="F28966" i="12"/>
  <c r="E28966" i="12"/>
  <c r="B28966" i="12"/>
  <c r="A28966" i="12"/>
  <c r="F28965" i="12"/>
  <c r="E28965" i="12"/>
  <c r="B28965" i="12"/>
  <c r="A28965" i="12"/>
  <c r="F28964" i="12"/>
  <c r="E28964" i="12"/>
  <c r="B28964" i="12"/>
  <c r="A28964" i="12"/>
  <c r="F28963" i="12"/>
  <c r="E28963" i="12"/>
  <c r="B28963" i="12"/>
  <c r="A28963" i="12"/>
  <c r="F28962" i="12"/>
  <c r="E28962" i="12"/>
  <c r="B28962" i="12"/>
  <c r="A28962" i="12"/>
  <c r="F28961" i="12"/>
  <c r="E28961" i="12"/>
  <c r="B28961" i="12"/>
  <c r="A28961" i="12"/>
  <c r="F28960" i="12"/>
  <c r="E28960" i="12"/>
  <c r="B28960" i="12"/>
  <c r="A28960" i="12"/>
  <c r="F28959" i="12"/>
  <c r="E28959" i="12"/>
  <c r="B28959" i="12"/>
  <c r="A28959" i="12"/>
  <c r="F28958" i="12"/>
  <c r="E28958" i="12"/>
  <c r="B28958" i="12"/>
  <c r="A28958" i="12"/>
  <c r="F28957" i="12"/>
  <c r="E28957" i="12"/>
  <c r="B28957" i="12"/>
  <c r="A28957" i="12"/>
  <c r="F28956" i="12"/>
  <c r="E28956" i="12"/>
  <c r="B28956" i="12"/>
  <c r="A28956" i="12"/>
  <c r="F28955" i="12"/>
  <c r="E28955" i="12"/>
  <c r="B28955" i="12"/>
  <c r="A28955" i="12"/>
  <c r="F28954" i="12"/>
  <c r="E28954" i="12"/>
  <c r="B28954" i="12"/>
  <c r="A28954" i="12"/>
  <c r="F28953" i="12"/>
  <c r="E28953" i="12"/>
  <c r="B28953" i="12"/>
  <c r="A28953" i="12"/>
  <c r="F28952" i="12"/>
  <c r="E28952" i="12"/>
  <c r="B28952" i="12"/>
  <c r="A28952" i="12"/>
  <c r="F28951" i="12"/>
  <c r="E28951" i="12"/>
  <c r="B28951" i="12"/>
  <c r="A28951" i="12"/>
  <c r="F28950" i="12"/>
  <c r="E28950" i="12"/>
  <c r="B28950" i="12"/>
  <c r="A28950" i="12"/>
  <c r="F28949" i="12"/>
  <c r="E28949" i="12"/>
  <c r="B28949" i="12"/>
  <c r="A28949" i="12"/>
  <c r="F28948" i="12"/>
  <c r="E28948" i="12"/>
  <c r="B28948" i="12"/>
  <c r="A28948" i="12"/>
  <c r="F28947" i="12"/>
  <c r="E28947" i="12"/>
  <c r="B28947" i="12"/>
  <c r="A28947" i="12"/>
  <c r="F28946" i="12"/>
  <c r="E28946" i="12"/>
  <c r="B28946" i="12"/>
  <c r="A28946" i="12"/>
  <c r="F28945" i="12"/>
  <c r="E28945" i="12"/>
  <c r="B28945" i="12"/>
  <c r="A28945" i="12"/>
  <c r="F28944" i="12"/>
  <c r="E28944" i="12"/>
  <c r="B28944" i="12"/>
  <c r="A28944" i="12"/>
  <c r="F28943" i="12"/>
  <c r="E28943" i="12"/>
  <c r="B28943" i="12"/>
  <c r="A28943" i="12"/>
  <c r="F28942" i="12"/>
  <c r="E28942" i="12"/>
  <c r="B28942" i="12"/>
  <c r="A28942" i="12"/>
  <c r="F28941" i="12"/>
  <c r="E28941" i="12"/>
  <c r="B28941" i="12"/>
  <c r="A28941" i="12"/>
  <c r="F28940" i="12"/>
  <c r="E28940" i="12"/>
  <c r="B28940" i="12"/>
  <c r="A28940" i="12"/>
  <c r="F28939" i="12"/>
  <c r="E28939" i="12"/>
  <c r="B28939" i="12"/>
  <c r="A28939" i="12"/>
  <c r="F28938" i="12"/>
  <c r="E28938" i="12"/>
  <c r="B28938" i="12"/>
  <c r="A28938" i="12"/>
  <c r="F28937" i="12"/>
  <c r="E28937" i="12"/>
  <c r="B28937" i="12"/>
  <c r="A28937" i="12"/>
  <c r="F28936" i="12"/>
  <c r="E28936" i="12"/>
  <c r="B28936" i="12"/>
  <c r="A28936" i="12"/>
  <c r="F28935" i="12"/>
  <c r="E28935" i="12"/>
  <c r="B28935" i="12"/>
  <c r="A28935" i="12"/>
  <c r="F28934" i="12"/>
  <c r="E28934" i="12"/>
  <c r="B28934" i="12"/>
  <c r="A28934" i="12"/>
  <c r="F28933" i="12"/>
  <c r="E28933" i="12"/>
  <c r="B28933" i="12"/>
  <c r="A28933" i="12"/>
  <c r="F28932" i="12"/>
  <c r="E28932" i="12"/>
  <c r="B28932" i="12"/>
  <c r="A28932" i="12"/>
  <c r="F28931" i="12"/>
  <c r="E28931" i="12"/>
  <c r="B28931" i="12"/>
  <c r="A28931" i="12"/>
  <c r="F28930" i="12"/>
  <c r="E28930" i="12"/>
  <c r="B28930" i="12"/>
  <c r="A28930" i="12"/>
  <c r="F28929" i="12"/>
  <c r="E28929" i="12"/>
  <c r="B28929" i="12"/>
  <c r="A28929" i="12"/>
  <c r="F28928" i="12"/>
  <c r="E28928" i="12"/>
  <c r="B28928" i="12"/>
  <c r="A28928" i="12"/>
  <c r="F28927" i="12"/>
  <c r="E28927" i="12"/>
  <c r="B28927" i="12"/>
  <c r="A28927" i="12"/>
  <c r="F28926" i="12"/>
  <c r="E28926" i="12"/>
  <c r="B28926" i="12"/>
  <c r="A28926" i="12"/>
  <c r="F28925" i="12"/>
  <c r="E28925" i="12"/>
  <c r="B28925" i="12"/>
  <c r="A28925" i="12"/>
  <c r="F28924" i="12"/>
  <c r="E28924" i="12"/>
  <c r="B28924" i="12"/>
  <c r="A28924" i="12"/>
  <c r="F28923" i="12"/>
  <c r="E28923" i="12"/>
  <c r="B28923" i="12"/>
  <c r="A28923" i="12"/>
  <c r="F28922" i="12"/>
  <c r="E28922" i="12"/>
  <c r="B28922" i="12"/>
  <c r="A28922" i="12"/>
  <c r="F28921" i="12"/>
  <c r="E28921" i="12"/>
  <c r="B28921" i="12"/>
  <c r="A28921" i="12"/>
  <c r="F28920" i="12"/>
  <c r="E28920" i="12"/>
  <c r="B28920" i="12"/>
  <c r="A28920" i="12"/>
  <c r="F28919" i="12"/>
  <c r="E28919" i="12"/>
  <c r="B28919" i="12"/>
  <c r="A28919" i="12"/>
  <c r="F28918" i="12"/>
  <c r="E28918" i="12"/>
  <c r="B28918" i="12"/>
  <c r="A28918" i="12"/>
  <c r="F28917" i="12"/>
  <c r="E28917" i="12"/>
  <c r="B28917" i="12"/>
  <c r="A28917" i="12"/>
  <c r="F28916" i="12"/>
  <c r="E28916" i="12"/>
  <c r="B28916" i="12"/>
  <c r="A28916" i="12"/>
  <c r="F28915" i="12"/>
  <c r="E28915" i="12"/>
  <c r="B28915" i="12"/>
  <c r="A28915" i="12"/>
  <c r="F28914" i="12"/>
  <c r="E28914" i="12"/>
  <c r="B28914" i="12"/>
  <c r="A28914" i="12"/>
  <c r="F28913" i="12"/>
  <c r="E28913" i="12"/>
  <c r="B28913" i="12"/>
  <c r="A28913" i="12"/>
  <c r="F28912" i="12"/>
  <c r="E28912" i="12"/>
  <c r="B28912" i="12"/>
  <c r="A28912" i="12"/>
  <c r="F28911" i="12"/>
  <c r="E28911" i="12"/>
  <c r="B28911" i="12"/>
  <c r="A28911" i="12"/>
  <c r="F28910" i="12"/>
  <c r="E28910" i="12"/>
  <c r="B28910" i="12"/>
  <c r="A28910" i="12"/>
  <c r="F28909" i="12"/>
  <c r="E28909" i="12"/>
  <c r="B28909" i="12"/>
  <c r="A28909" i="12"/>
  <c r="F28908" i="12"/>
  <c r="E28908" i="12"/>
  <c r="B28908" i="12"/>
  <c r="A28908" i="12"/>
  <c r="F28907" i="12"/>
  <c r="E28907" i="12"/>
  <c r="B28907" i="12"/>
  <c r="A28907" i="12"/>
  <c r="F28906" i="12"/>
  <c r="E28906" i="12"/>
  <c r="B28906" i="12"/>
  <c r="A28906" i="12"/>
  <c r="F28905" i="12"/>
  <c r="E28905" i="12"/>
  <c r="B28905" i="12"/>
  <c r="A28905" i="12"/>
  <c r="F28904" i="12"/>
  <c r="E28904" i="12"/>
  <c r="B28904" i="12"/>
  <c r="A28904" i="12"/>
  <c r="F28903" i="12"/>
  <c r="E28903" i="12"/>
  <c r="B28903" i="12"/>
  <c r="A28903" i="12"/>
  <c r="F28902" i="12"/>
  <c r="E28902" i="12"/>
  <c r="B28902" i="12"/>
  <c r="A28902" i="12"/>
  <c r="F28871" i="12"/>
  <c r="D28871" i="12"/>
  <c r="A28871" i="12"/>
  <c r="F28870" i="12"/>
  <c r="D28870" i="12"/>
  <c r="A28870" i="12"/>
  <c r="F28869" i="12"/>
  <c r="E28869" i="12"/>
  <c r="D28869" i="12"/>
  <c r="A28869" i="12"/>
  <c r="F28868" i="12"/>
  <c r="E28868" i="12"/>
  <c r="D28868" i="12"/>
  <c r="A28868" i="12"/>
  <c r="F28867" i="12"/>
  <c r="E28867" i="12"/>
  <c r="D28867" i="12"/>
  <c r="F28866" i="12"/>
  <c r="E28866" i="12"/>
  <c r="D28866" i="12"/>
  <c r="A28866" i="12"/>
  <c r="G28852" i="12"/>
  <c r="F28852" i="12"/>
  <c r="E28852" i="12"/>
  <c r="A28852" i="12"/>
  <c r="G28851" i="12"/>
  <c r="F28851" i="12"/>
  <c r="E28851" i="12"/>
  <c r="A28851" i="12"/>
  <c r="G28850" i="12"/>
  <c r="F28850" i="12"/>
  <c r="E28850" i="12"/>
  <c r="A28850" i="12"/>
  <c r="G28849" i="12"/>
  <c r="F28849" i="12"/>
  <c r="E28849" i="12"/>
  <c r="A28849" i="12"/>
  <c r="G28847" i="12"/>
  <c r="F28847" i="12"/>
  <c r="E28847" i="12"/>
  <c r="A28847" i="12"/>
  <c r="G28846" i="12"/>
  <c r="F28846" i="12"/>
  <c r="E28846" i="12"/>
  <c r="A28846" i="12"/>
  <c r="G28845" i="12"/>
  <c r="F28845" i="12"/>
  <c r="E28845" i="12"/>
  <c r="A28845" i="12"/>
  <c r="G28844" i="12"/>
  <c r="F28844" i="12"/>
  <c r="E28844" i="12"/>
  <c r="A28844" i="12"/>
  <c r="G28843" i="12"/>
  <c r="F28843" i="12"/>
  <c r="E28843" i="12"/>
  <c r="A28843" i="12"/>
  <c r="G28842" i="12"/>
  <c r="F28842" i="12"/>
  <c r="E28842" i="12"/>
  <c r="A28842" i="12"/>
  <c r="G28841" i="12"/>
  <c r="F28841" i="12"/>
  <c r="E28841" i="12"/>
  <c r="A28841" i="12"/>
  <c r="G28840" i="12"/>
  <c r="F28840" i="12"/>
  <c r="E28840" i="12"/>
  <c r="A28840" i="12"/>
  <c r="G28839" i="12"/>
  <c r="F28839" i="12"/>
  <c r="E28839" i="12"/>
  <c r="A28839" i="12"/>
  <c r="G28838" i="12"/>
  <c r="F28838" i="12"/>
  <c r="E28838" i="12"/>
  <c r="A28838" i="12"/>
  <c r="G28837" i="12"/>
  <c r="F28837" i="12"/>
  <c r="E28837" i="12"/>
  <c r="A28837" i="12"/>
  <c r="G28836" i="12"/>
  <c r="F28836" i="12"/>
  <c r="E28836" i="12"/>
  <c r="A28836" i="12"/>
  <c r="G27967" i="12"/>
  <c r="F27967" i="12"/>
  <c r="E27967" i="12"/>
  <c r="D27967" i="12"/>
  <c r="C27967" i="12"/>
  <c r="B27967" i="12"/>
  <c r="A27967" i="12"/>
  <c r="G27966" i="12"/>
  <c r="F27966" i="12"/>
  <c r="E27966" i="12"/>
  <c r="D27966" i="12"/>
  <c r="C27966" i="12"/>
  <c r="B27966" i="12"/>
  <c r="A27966" i="12"/>
  <c r="G27965" i="12"/>
  <c r="F27965" i="12"/>
  <c r="E27965" i="12"/>
  <c r="D27965" i="12"/>
  <c r="C27965" i="12"/>
  <c r="B27965" i="12"/>
  <c r="A27965" i="12"/>
  <c r="G27964" i="12"/>
  <c r="F27964" i="12"/>
  <c r="E27964" i="12"/>
  <c r="D27964" i="12"/>
  <c r="C27964" i="12"/>
  <c r="B27964" i="12"/>
  <c r="A27964" i="12"/>
  <c r="G27963" i="12"/>
  <c r="F27963" i="12"/>
  <c r="E27963" i="12"/>
  <c r="D27963" i="12"/>
  <c r="C27963" i="12"/>
  <c r="B27963" i="12"/>
  <c r="A27963" i="12"/>
  <c r="G27962" i="12"/>
  <c r="F27962" i="12"/>
  <c r="E27962" i="12"/>
  <c r="D27962" i="12"/>
  <c r="C27962" i="12"/>
  <c r="B27962" i="12"/>
  <c r="A27962" i="12"/>
  <c r="G27961" i="12"/>
  <c r="F27961" i="12"/>
  <c r="E27961" i="12"/>
  <c r="D27961" i="12"/>
  <c r="C27961" i="12"/>
  <c r="B27961" i="12"/>
  <c r="A27961" i="12"/>
  <c r="G27960" i="12"/>
  <c r="F27960" i="12"/>
  <c r="E27960" i="12"/>
  <c r="D27960" i="12"/>
  <c r="C27960" i="12"/>
  <c r="B27960" i="12"/>
  <c r="A27960" i="12"/>
  <c r="G27959" i="12"/>
  <c r="F27959" i="12"/>
  <c r="E27959" i="12"/>
  <c r="D27959" i="12"/>
  <c r="C27959" i="12"/>
  <c r="B27959" i="12"/>
  <c r="A27959" i="12"/>
  <c r="G27958" i="12"/>
  <c r="F27958" i="12"/>
  <c r="E27958" i="12"/>
  <c r="D27958" i="12"/>
  <c r="C27958" i="12"/>
  <c r="B27958" i="12"/>
  <c r="A27958" i="12"/>
  <c r="G27957" i="12"/>
  <c r="F27957" i="12"/>
  <c r="E27957" i="12"/>
  <c r="D27957" i="12"/>
  <c r="C27957" i="12"/>
  <c r="B27957" i="12"/>
  <c r="A27957" i="12"/>
  <c r="G27956" i="12"/>
  <c r="F27956" i="12"/>
  <c r="E27956" i="12"/>
  <c r="D27956" i="12"/>
  <c r="C27956" i="12"/>
  <c r="B27956" i="12"/>
  <c r="A27956" i="12"/>
  <c r="G27955" i="12"/>
  <c r="F27955" i="12"/>
  <c r="E27955" i="12"/>
  <c r="D27955" i="12"/>
  <c r="C27955" i="12"/>
  <c r="B27955" i="12"/>
  <c r="A27955" i="12"/>
  <c r="G27954" i="12"/>
  <c r="F27954" i="12"/>
  <c r="E27954" i="12"/>
  <c r="D27954" i="12"/>
  <c r="C27954" i="12"/>
  <c r="B27954" i="12"/>
  <c r="A27954" i="12"/>
  <c r="F27953" i="12"/>
  <c r="E27953" i="12"/>
  <c r="C27953" i="12"/>
  <c r="B27953" i="12"/>
  <c r="A27953" i="12"/>
  <c r="F27952" i="12"/>
  <c r="E27952" i="12"/>
  <c r="C27952" i="12"/>
  <c r="B27952" i="12"/>
  <c r="A27952" i="12"/>
  <c r="F27951" i="12"/>
  <c r="E27951" i="12"/>
  <c r="C27951" i="12"/>
  <c r="B27951" i="12"/>
  <c r="A27951" i="12"/>
  <c r="F27950" i="12"/>
  <c r="E27950" i="12"/>
  <c r="C27950" i="12"/>
  <c r="B27950" i="12"/>
  <c r="A27950" i="12"/>
  <c r="F27949" i="12"/>
  <c r="E27949" i="12"/>
  <c r="C27949" i="12"/>
  <c r="B27949" i="12"/>
  <c r="A27949" i="12"/>
  <c r="F27948" i="12"/>
  <c r="E27948" i="12"/>
  <c r="C27948" i="12"/>
  <c r="B27948" i="12"/>
  <c r="A27948" i="12"/>
  <c r="F27947" i="12"/>
  <c r="E27947" i="12"/>
  <c r="C27947" i="12"/>
  <c r="B27947" i="12"/>
  <c r="A27947" i="12"/>
  <c r="F27946" i="12"/>
  <c r="E27946" i="12"/>
  <c r="C27946" i="12"/>
  <c r="B27946" i="12"/>
  <c r="A27946" i="12"/>
  <c r="F27945" i="12"/>
  <c r="E27945" i="12"/>
  <c r="C27945" i="12"/>
  <c r="B27945" i="12"/>
  <c r="A27945" i="12"/>
  <c r="F27944" i="12"/>
  <c r="E27944" i="12"/>
  <c r="C27944" i="12"/>
  <c r="B27944" i="12"/>
  <c r="A27944" i="12"/>
  <c r="F27943" i="12"/>
  <c r="E27943" i="12"/>
  <c r="C27943" i="12"/>
  <c r="B27943" i="12"/>
  <c r="A27943" i="12"/>
  <c r="F27942" i="12"/>
  <c r="E27942" i="12"/>
  <c r="C27942" i="12"/>
  <c r="B27942" i="12"/>
  <c r="A27942" i="12"/>
  <c r="F27941" i="12"/>
  <c r="E27941" i="12"/>
  <c r="C27941" i="12"/>
  <c r="B27941" i="12"/>
  <c r="A27941" i="12"/>
  <c r="F27940" i="12"/>
  <c r="E27940" i="12"/>
  <c r="C27940" i="12"/>
  <c r="B27940" i="12"/>
  <c r="A27940" i="12"/>
  <c r="F27939" i="12"/>
  <c r="E27939" i="12"/>
  <c r="C27939" i="12"/>
  <c r="B27939" i="12"/>
  <c r="A27939" i="12"/>
  <c r="F27938" i="12"/>
  <c r="E27938" i="12"/>
  <c r="C27938" i="12"/>
  <c r="B27938" i="12"/>
  <c r="A27938" i="12"/>
  <c r="F27937" i="12"/>
  <c r="E27937" i="12"/>
  <c r="C27937" i="12"/>
  <c r="B27937" i="12"/>
  <c r="A27937" i="12"/>
  <c r="G27936" i="12"/>
  <c r="F27936" i="12"/>
  <c r="E27936" i="12"/>
  <c r="D27936" i="12"/>
  <c r="C27936" i="12"/>
  <c r="B27936" i="12"/>
  <c r="A27936" i="12"/>
  <c r="G27935" i="12"/>
  <c r="F27935" i="12"/>
  <c r="E27935" i="12"/>
  <c r="D27935" i="12"/>
  <c r="C27935" i="12"/>
  <c r="B27935" i="12"/>
  <c r="A27935" i="12"/>
  <c r="G27934" i="12"/>
  <c r="F27934" i="12"/>
  <c r="E27934" i="12"/>
  <c r="D27934" i="12"/>
  <c r="C27934" i="12"/>
  <c r="B27934" i="12"/>
  <c r="A27934" i="12"/>
  <c r="G27933" i="12"/>
  <c r="F27933" i="12"/>
  <c r="E27933" i="12"/>
  <c r="D27933" i="12"/>
  <c r="C27933" i="12"/>
  <c r="B27933" i="12"/>
  <c r="A27933" i="12"/>
  <c r="G27932" i="12"/>
  <c r="F27932" i="12"/>
  <c r="E27932" i="12"/>
  <c r="D27932" i="12"/>
  <c r="C27932" i="12"/>
  <c r="B27932" i="12"/>
  <c r="A27932" i="12"/>
  <c r="G27931" i="12"/>
  <c r="F27931" i="12"/>
  <c r="E27931" i="12"/>
  <c r="D27931" i="12"/>
  <c r="C27931" i="12"/>
  <c r="B27931" i="12"/>
  <c r="A27931" i="12"/>
  <c r="G27930" i="12"/>
  <c r="F27930" i="12"/>
  <c r="E27930" i="12"/>
  <c r="D27930" i="12"/>
  <c r="C27930" i="12"/>
  <c r="B27930" i="12"/>
  <c r="A27930" i="12"/>
  <c r="G27929" i="12"/>
  <c r="F27929" i="12"/>
  <c r="E27929" i="12"/>
  <c r="D27929" i="12"/>
  <c r="C27929" i="12"/>
  <c r="B27929" i="12"/>
  <c r="A27929" i="12"/>
  <c r="G27928" i="12"/>
  <c r="F27928" i="12"/>
  <c r="E27928" i="12"/>
  <c r="D27928" i="12"/>
  <c r="C27928" i="12"/>
  <c r="B27928" i="12"/>
  <c r="A27928" i="12"/>
  <c r="G27927" i="12"/>
  <c r="F27927" i="12"/>
  <c r="E27927" i="12"/>
  <c r="D27927" i="12"/>
  <c r="C27927" i="12"/>
  <c r="B27927" i="12"/>
  <c r="A27927" i="12"/>
  <c r="G27926" i="12"/>
  <c r="F27926" i="12"/>
  <c r="E27926" i="12"/>
  <c r="D27926" i="12"/>
  <c r="C27926" i="12"/>
  <c r="B27926" i="12"/>
  <c r="A27926" i="12"/>
  <c r="G27925" i="12"/>
  <c r="F27925" i="12"/>
  <c r="E27925" i="12"/>
  <c r="D27925" i="12"/>
  <c r="C27925" i="12"/>
  <c r="B27925" i="12"/>
  <c r="A27925" i="12"/>
  <c r="G27924" i="12"/>
  <c r="F27924" i="12"/>
  <c r="E27924" i="12"/>
  <c r="D27924" i="12"/>
  <c r="C27924" i="12"/>
  <c r="B27924" i="12"/>
  <c r="A27924" i="12"/>
  <c r="G27923" i="12"/>
  <c r="F27923" i="12"/>
  <c r="E27923" i="12"/>
  <c r="D27923" i="12"/>
  <c r="C27923" i="12"/>
  <c r="B27923" i="12"/>
  <c r="A27923" i="12"/>
  <c r="G27922" i="12"/>
  <c r="F27922" i="12"/>
  <c r="E27922" i="12"/>
  <c r="D27922" i="12"/>
  <c r="C27922" i="12"/>
  <c r="B27922" i="12"/>
  <c r="A27922" i="12"/>
  <c r="F27921" i="12"/>
  <c r="E27921" i="12"/>
  <c r="C27921" i="12"/>
  <c r="B27921" i="12"/>
  <c r="A27921" i="12"/>
  <c r="F27920" i="12"/>
  <c r="E27920" i="12"/>
  <c r="C27920" i="12"/>
  <c r="B27920" i="12"/>
  <c r="A27920" i="12"/>
  <c r="F27919" i="12"/>
  <c r="E27919" i="12"/>
  <c r="C27919" i="12"/>
  <c r="B27919" i="12"/>
  <c r="A27919" i="12"/>
  <c r="F27918" i="12"/>
  <c r="E27918" i="12"/>
  <c r="C27918" i="12"/>
  <c r="B27918" i="12"/>
  <c r="A27918" i="12"/>
  <c r="F27917" i="12"/>
  <c r="E27917" i="12"/>
  <c r="C27917" i="12"/>
  <c r="B27917" i="12"/>
  <c r="A27917" i="12"/>
  <c r="F27916" i="12"/>
  <c r="E27916" i="12"/>
  <c r="C27916" i="12"/>
  <c r="B27916" i="12"/>
  <c r="A27916" i="12"/>
  <c r="F27915" i="12"/>
  <c r="E27915" i="12"/>
  <c r="C27915" i="12"/>
  <c r="B27915" i="12"/>
  <c r="A27915" i="12"/>
  <c r="F27914" i="12"/>
  <c r="E27914" i="12"/>
  <c r="C27914" i="12"/>
  <c r="B27914" i="12"/>
  <c r="A27914" i="12"/>
  <c r="F27913" i="12"/>
  <c r="E27913" i="12"/>
  <c r="C27913" i="12"/>
  <c r="B27913" i="12"/>
  <c r="A27913" i="12"/>
  <c r="F27912" i="12"/>
  <c r="E27912" i="12"/>
  <c r="C27912" i="12"/>
  <c r="B27912" i="12"/>
  <c r="A27912" i="12"/>
  <c r="F27911" i="12"/>
  <c r="E27911" i="12"/>
  <c r="C27911" i="12"/>
  <c r="B27911" i="12"/>
  <c r="A27911" i="12"/>
  <c r="F27910" i="12"/>
  <c r="E27910" i="12"/>
  <c r="C27910" i="12"/>
  <c r="B27910" i="12"/>
  <c r="A27910" i="12"/>
  <c r="F27909" i="12"/>
  <c r="E27909" i="12"/>
  <c r="C27909" i="12"/>
  <c r="B27909" i="12"/>
  <c r="A27909" i="12"/>
  <c r="F27908" i="12"/>
  <c r="E27908" i="12"/>
  <c r="C27908" i="12"/>
  <c r="B27908" i="12"/>
  <c r="A27908" i="12"/>
  <c r="F27907" i="12"/>
  <c r="E27907" i="12"/>
  <c r="C27907" i="12"/>
  <c r="B27907" i="12"/>
  <c r="A27907" i="12"/>
  <c r="F27906" i="12"/>
  <c r="E27906" i="12"/>
  <c r="C27906" i="12"/>
  <c r="B27906" i="12"/>
  <c r="A27906" i="12"/>
  <c r="F27905" i="12"/>
  <c r="E27905" i="12"/>
  <c r="B27905" i="12"/>
  <c r="A27905" i="12"/>
  <c r="F27904" i="12"/>
  <c r="E27904" i="12"/>
  <c r="B27904" i="12"/>
  <c r="A27904" i="12"/>
  <c r="F27903" i="12"/>
  <c r="E27903" i="12"/>
  <c r="B27903" i="12"/>
  <c r="A27903" i="12"/>
  <c r="F27902" i="12"/>
  <c r="E27902" i="12"/>
  <c r="B27902" i="12"/>
  <c r="A27902" i="12"/>
  <c r="F27901" i="12"/>
  <c r="E27901" i="12"/>
  <c r="B27901" i="12"/>
  <c r="A27901" i="12"/>
  <c r="F27900" i="12"/>
  <c r="E27900" i="12"/>
  <c r="B27900" i="12"/>
  <c r="A27900" i="12"/>
  <c r="F27899" i="12"/>
  <c r="E27899" i="12"/>
  <c r="B27899" i="12"/>
  <c r="A27899" i="12"/>
  <c r="F27898" i="12"/>
  <c r="E27898" i="12"/>
  <c r="B27898" i="12"/>
  <c r="A27898" i="12"/>
  <c r="F27897" i="12"/>
  <c r="E27897" i="12"/>
  <c r="B27897" i="12"/>
  <c r="A27897" i="12"/>
  <c r="F27896" i="12"/>
  <c r="E27896" i="12"/>
  <c r="B27896" i="12"/>
  <c r="A27896" i="12"/>
  <c r="F27895" i="12"/>
  <c r="E27895" i="12"/>
  <c r="B27895" i="12"/>
  <c r="A27895" i="12"/>
  <c r="F27894" i="12"/>
  <c r="E27894" i="12"/>
  <c r="B27894" i="12"/>
  <c r="A27894" i="12"/>
  <c r="F27893" i="12"/>
  <c r="E27893" i="12"/>
  <c r="B27893" i="12"/>
  <c r="A27893" i="12"/>
  <c r="F27892" i="12"/>
  <c r="E27892" i="12"/>
  <c r="B27892" i="12"/>
  <c r="A27892" i="12"/>
  <c r="F27891" i="12"/>
  <c r="E27891" i="12"/>
  <c r="B27891" i="12"/>
  <c r="A27891" i="12"/>
  <c r="F27890" i="12"/>
  <c r="E27890" i="12"/>
  <c r="B27890" i="12"/>
  <c r="A27890" i="12"/>
  <c r="F27889" i="12"/>
  <c r="E27889" i="12"/>
  <c r="B27889" i="12"/>
  <c r="A27889" i="12"/>
  <c r="F27888" i="12"/>
  <c r="E27888" i="12"/>
  <c r="B27888" i="12"/>
  <c r="A27888" i="12"/>
  <c r="F27887" i="12"/>
  <c r="E27887" i="12"/>
  <c r="B27887" i="12"/>
  <c r="A27887" i="12"/>
  <c r="F27886" i="12"/>
  <c r="E27886" i="12"/>
  <c r="B27886" i="12"/>
  <c r="A27886" i="12"/>
  <c r="F27885" i="12"/>
  <c r="E27885" i="12"/>
  <c r="B27885" i="12"/>
  <c r="A27885" i="12"/>
  <c r="F27884" i="12"/>
  <c r="E27884" i="12"/>
  <c r="B27884" i="12"/>
  <c r="A27884" i="12"/>
  <c r="F27883" i="12"/>
  <c r="E27883" i="12"/>
  <c r="B27883" i="12"/>
  <c r="A27883" i="12"/>
  <c r="F27882" i="12"/>
  <c r="E27882" i="12"/>
  <c r="B27882" i="12"/>
  <c r="A27882" i="12"/>
  <c r="F27881" i="12"/>
  <c r="E27881" i="12"/>
  <c r="B27881" i="12"/>
  <c r="A27881" i="12"/>
  <c r="F27880" i="12"/>
  <c r="E27880" i="12"/>
  <c r="B27880" i="12"/>
  <c r="A27880" i="12"/>
  <c r="F27879" i="12"/>
  <c r="E27879" i="12"/>
  <c r="B27879" i="12"/>
  <c r="A27879" i="12"/>
  <c r="F27878" i="12"/>
  <c r="E27878" i="12"/>
  <c r="B27878" i="12"/>
  <c r="A27878" i="12"/>
  <c r="F27877" i="12"/>
  <c r="E27877" i="12"/>
  <c r="B27877" i="12"/>
  <c r="A27877" i="12"/>
  <c r="F27876" i="12"/>
  <c r="E27876" i="12"/>
  <c r="B27876" i="12"/>
  <c r="A27876" i="12"/>
  <c r="F27875" i="12"/>
  <c r="E27875" i="12"/>
  <c r="B27875" i="12"/>
  <c r="A27875" i="12"/>
  <c r="F27874" i="12"/>
  <c r="E27874" i="12"/>
  <c r="B27874" i="12"/>
  <c r="A27874" i="12"/>
  <c r="F27873" i="12"/>
  <c r="E27873" i="12"/>
  <c r="B27873" i="12"/>
  <c r="A27873" i="12"/>
  <c r="F27872" i="12"/>
  <c r="E27872" i="12"/>
  <c r="B27872" i="12"/>
  <c r="A27872" i="12"/>
  <c r="F27871" i="12"/>
  <c r="E27871" i="12"/>
  <c r="B27871" i="12"/>
  <c r="A27871" i="12"/>
  <c r="F27870" i="12"/>
  <c r="E27870" i="12"/>
  <c r="B27870" i="12"/>
  <c r="A27870" i="12"/>
  <c r="F27869" i="12"/>
  <c r="E27869" i="12"/>
  <c r="B27869" i="12"/>
  <c r="A27869" i="12"/>
  <c r="F27868" i="12"/>
  <c r="E27868" i="12"/>
  <c r="B27868" i="12"/>
  <c r="A27868" i="12"/>
  <c r="F27867" i="12"/>
  <c r="E27867" i="12"/>
  <c r="B27867" i="12"/>
  <c r="A27867" i="12"/>
  <c r="F27866" i="12"/>
  <c r="E27866" i="12"/>
  <c r="B27866" i="12"/>
  <c r="A27866" i="12"/>
  <c r="F27865" i="12"/>
  <c r="E27865" i="12"/>
  <c r="B27865" i="12"/>
  <c r="A27865" i="12"/>
  <c r="F27864" i="12"/>
  <c r="E27864" i="12"/>
  <c r="B27864" i="12"/>
  <c r="A27864" i="12"/>
  <c r="F27863" i="12"/>
  <c r="E27863" i="12"/>
  <c r="B27863" i="12"/>
  <c r="A27863" i="12"/>
  <c r="F27862" i="12"/>
  <c r="E27862" i="12"/>
  <c r="B27862" i="12"/>
  <c r="A27862" i="12"/>
  <c r="F27861" i="12"/>
  <c r="E27861" i="12"/>
  <c r="B27861" i="12"/>
  <c r="A27861" i="12"/>
  <c r="F27860" i="12"/>
  <c r="E27860" i="12"/>
  <c r="B27860" i="12"/>
  <c r="A27860" i="12"/>
  <c r="F27859" i="12"/>
  <c r="E27859" i="12"/>
  <c r="B27859" i="12"/>
  <c r="A27859" i="12"/>
  <c r="F27858" i="12"/>
  <c r="E27858" i="12"/>
  <c r="B27858" i="12"/>
  <c r="A27858" i="12"/>
  <c r="F27857" i="12"/>
  <c r="E27857" i="12"/>
  <c r="B27857" i="12"/>
  <c r="A27857" i="12"/>
  <c r="F27856" i="12"/>
  <c r="E27856" i="12"/>
  <c r="B27856" i="12"/>
  <c r="A27856" i="12"/>
  <c r="F27855" i="12"/>
  <c r="E27855" i="12"/>
  <c r="B27855" i="12"/>
  <c r="A27855" i="12"/>
  <c r="F27854" i="12"/>
  <c r="E27854" i="12"/>
  <c r="B27854" i="12"/>
  <c r="A27854" i="12"/>
  <c r="F27853" i="12"/>
  <c r="E27853" i="12"/>
  <c r="B27853" i="12"/>
  <c r="A27853" i="12"/>
  <c r="F27852" i="12"/>
  <c r="E27852" i="12"/>
  <c r="B27852" i="12"/>
  <c r="A27852" i="12"/>
  <c r="F27851" i="12"/>
  <c r="E27851" i="12"/>
  <c r="B27851" i="12"/>
  <c r="A27851" i="12"/>
  <c r="F27850" i="12"/>
  <c r="E27850" i="12"/>
  <c r="B27850" i="12"/>
  <c r="A27850" i="12"/>
  <c r="F27849" i="12"/>
  <c r="E27849" i="12"/>
  <c r="B27849" i="12"/>
  <c r="A27849" i="12"/>
  <c r="F27848" i="12"/>
  <c r="E27848" i="12"/>
  <c r="B27848" i="12"/>
  <c r="A27848" i="12"/>
  <c r="F27847" i="12"/>
  <c r="E27847" i="12"/>
  <c r="B27847" i="12"/>
  <c r="A27847" i="12"/>
  <c r="F27846" i="12"/>
  <c r="E27846" i="12"/>
  <c r="B27846" i="12"/>
  <c r="A27846" i="12"/>
  <c r="F27845" i="12"/>
  <c r="E27845" i="12"/>
  <c r="B27845" i="12"/>
  <c r="A27845" i="12"/>
  <c r="F27844" i="12"/>
  <c r="E27844" i="12"/>
  <c r="B27844" i="12"/>
  <c r="A27844" i="12"/>
  <c r="F27843" i="12"/>
  <c r="E27843" i="12"/>
  <c r="B27843" i="12"/>
  <c r="A27843" i="12"/>
  <c r="F27842" i="12"/>
  <c r="E27842" i="12"/>
  <c r="B27842" i="12"/>
  <c r="A27842" i="12"/>
  <c r="F27841" i="12"/>
  <c r="E27841" i="12"/>
  <c r="B27841" i="12"/>
  <c r="A27841" i="12"/>
  <c r="F27840" i="12"/>
  <c r="E27840" i="12"/>
  <c r="B27840" i="12"/>
  <c r="A27840" i="12"/>
  <c r="F27839" i="12"/>
  <c r="E27839" i="12"/>
  <c r="B27839" i="12"/>
  <c r="A27839" i="12"/>
  <c r="F27838" i="12"/>
  <c r="E27838" i="12"/>
  <c r="B27838" i="12"/>
  <c r="A27838" i="12"/>
  <c r="F27837" i="12"/>
  <c r="E27837" i="12"/>
  <c r="B27837" i="12"/>
  <c r="A27837" i="12"/>
  <c r="F27836" i="12"/>
  <c r="E27836" i="12"/>
  <c r="B27836" i="12"/>
  <c r="A27836" i="12"/>
  <c r="F27835" i="12"/>
  <c r="E27835" i="12"/>
  <c r="B27835" i="12"/>
  <c r="A27835" i="12"/>
  <c r="F27834" i="12"/>
  <c r="E27834" i="12"/>
  <c r="B27834" i="12"/>
  <c r="A27834" i="12"/>
  <c r="F27833" i="12"/>
  <c r="E27833" i="12"/>
  <c r="B27833" i="12"/>
  <c r="A27833" i="12"/>
  <c r="F27832" i="12"/>
  <c r="E27832" i="12"/>
  <c r="B27832" i="12"/>
  <c r="A27832" i="12"/>
  <c r="F27831" i="12"/>
  <c r="E27831" i="12"/>
  <c r="B27831" i="12"/>
  <c r="A27831" i="12"/>
  <c r="F27830" i="12"/>
  <c r="E27830" i="12"/>
  <c r="B27830" i="12"/>
  <c r="A27830" i="12"/>
  <c r="F27829" i="12"/>
  <c r="E27829" i="12"/>
  <c r="B27829" i="12"/>
  <c r="A27829" i="12"/>
  <c r="F27828" i="12"/>
  <c r="E27828" i="12"/>
  <c r="B27828" i="12"/>
  <c r="A27828" i="12"/>
  <c r="F27827" i="12"/>
  <c r="E27827" i="12"/>
  <c r="B27827" i="12"/>
  <c r="A27827" i="12"/>
  <c r="F27826" i="12"/>
  <c r="E27826" i="12"/>
  <c r="B27826" i="12"/>
  <c r="A27826" i="12"/>
  <c r="F27825" i="12"/>
  <c r="E27825" i="12"/>
  <c r="B27825" i="12"/>
  <c r="A27825" i="12"/>
  <c r="F27824" i="12"/>
  <c r="E27824" i="12"/>
  <c r="B27824" i="12"/>
  <c r="A27824" i="12"/>
  <c r="F27823" i="12"/>
  <c r="E27823" i="12"/>
  <c r="B27823" i="12"/>
  <c r="A27823" i="12"/>
  <c r="F27822" i="12"/>
  <c r="E27822" i="12"/>
  <c r="B27822" i="12"/>
  <c r="A27822" i="12"/>
  <c r="F27821" i="12"/>
  <c r="E27821" i="12"/>
  <c r="B27821" i="12"/>
  <c r="A27821" i="12"/>
  <c r="F27820" i="12"/>
  <c r="E27820" i="12"/>
  <c r="B27820" i="12"/>
  <c r="A27820" i="12"/>
  <c r="F27819" i="12"/>
  <c r="E27819" i="12"/>
  <c r="B27819" i="12"/>
  <c r="A27819" i="12"/>
  <c r="F27818" i="12"/>
  <c r="E27818" i="12"/>
  <c r="B27818" i="12"/>
  <c r="A27818" i="12"/>
  <c r="F27817" i="12"/>
  <c r="E27817" i="12"/>
  <c r="B27817" i="12"/>
  <c r="A27817" i="12"/>
  <c r="F27816" i="12"/>
  <c r="E27816" i="12"/>
  <c r="B27816" i="12"/>
  <c r="A27816" i="12"/>
  <c r="F27815" i="12"/>
  <c r="E27815" i="12"/>
  <c r="B27815" i="12"/>
  <c r="A27815" i="12"/>
  <c r="F27814" i="12"/>
  <c r="E27814" i="12"/>
  <c r="B27814" i="12"/>
  <c r="A27814" i="12"/>
  <c r="F27813" i="12"/>
  <c r="E27813" i="12"/>
  <c r="B27813" i="12"/>
  <c r="A27813" i="12"/>
  <c r="F27812" i="12"/>
  <c r="E27812" i="12"/>
  <c r="B27812" i="12"/>
  <c r="A27812" i="12"/>
  <c r="F27811" i="12"/>
  <c r="E27811" i="12"/>
  <c r="B27811" i="12"/>
  <c r="A27811" i="12"/>
  <c r="F27810" i="12"/>
  <c r="E27810" i="12"/>
  <c r="B27810" i="12"/>
  <c r="A27810" i="12"/>
  <c r="F27809" i="12"/>
  <c r="E27809" i="12"/>
  <c r="B27809" i="12"/>
  <c r="A27809" i="12"/>
  <c r="F27808" i="12"/>
  <c r="E27808" i="12"/>
  <c r="B27808" i="12"/>
  <c r="A27808" i="12"/>
  <c r="F27807" i="12"/>
  <c r="E27807" i="12"/>
  <c r="B27807" i="12"/>
  <c r="A27807" i="12"/>
  <c r="F27806" i="12"/>
  <c r="E27806" i="12"/>
  <c r="B27806" i="12"/>
  <c r="A27806" i="12"/>
  <c r="F27805" i="12"/>
  <c r="E27805" i="12"/>
  <c r="B27805" i="12"/>
  <c r="A27805" i="12"/>
  <c r="F27774" i="12"/>
  <c r="D27774" i="12"/>
  <c r="A27774" i="12"/>
  <c r="F27773" i="12"/>
  <c r="D27773" i="12"/>
  <c r="A27773" i="12"/>
  <c r="F27772" i="12"/>
  <c r="E27772" i="12"/>
  <c r="D27772" i="12"/>
  <c r="A27772" i="12"/>
  <c r="F27771" i="12"/>
  <c r="E27771" i="12"/>
  <c r="D27771" i="12"/>
  <c r="F27770" i="12"/>
  <c r="E27770" i="12"/>
  <c r="D27770" i="12"/>
  <c r="A27770" i="12"/>
  <c r="F27769" i="12"/>
  <c r="E27769" i="12"/>
  <c r="D27769" i="12"/>
  <c r="A27769" i="12"/>
  <c r="G27755" i="12"/>
  <c r="F27755" i="12"/>
  <c r="E27755" i="12"/>
  <c r="A27755" i="12"/>
  <c r="G27754" i="12"/>
  <c r="F27754" i="12"/>
  <c r="E27754" i="12"/>
  <c r="A27754" i="12"/>
  <c r="G27753" i="12"/>
  <c r="F27753" i="12"/>
  <c r="E27753" i="12"/>
  <c r="A27753" i="12"/>
  <c r="G27752" i="12"/>
  <c r="F27752" i="12"/>
  <c r="E27752" i="12"/>
  <c r="A27752" i="12"/>
  <c r="G27750" i="12"/>
  <c r="F27750" i="12"/>
  <c r="E27750" i="12"/>
  <c r="A27750" i="12"/>
  <c r="G27749" i="12"/>
  <c r="F27749" i="12"/>
  <c r="E27749" i="12"/>
  <c r="A27749" i="12"/>
  <c r="G27748" i="12"/>
  <c r="F27748" i="12"/>
  <c r="E27748" i="12"/>
  <c r="A27748" i="12"/>
  <c r="G27747" i="12"/>
  <c r="F27747" i="12"/>
  <c r="E27747" i="12"/>
  <c r="A27747" i="12"/>
  <c r="G27746" i="12"/>
  <c r="F27746" i="12"/>
  <c r="E27746" i="12"/>
  <c r="A27746" i="12"/>
  <c r="G27745" i="12"/>
  <c r="F27745" i="12"/>
  <c r="E27745" i="12"/>
  <c r="A27745" i="12"/>
  <c r="G27744" i="12"/>
  <c r="F27744" i="12"/>
  <c r="E27744" i="12"/>
  <c r="A27744" i="12"/>
  <c r="G27743" i="12"/>
  <c r="F27743" i="12"/>
  <c r="E27743" i="12"/>
  <c r="A27743" i="12"/>
  <c r="G27742" i="12"/>
  <c r="F27742" i="12"/>
  <c r="E27742" i="12"/>
  <c r="A27742" i="12"/>
  <c r="G27741" i="12"/>
  <c r="F27741" i="12"/>
  <c r="E27741" i="12"/>
  <c r="A27741" i="12"/>
  <c r="G27740" i="12"/>
  <c r="F27740" i="12"/>
  <c r="E27740" i="12"/>
  <c r="A27740" i="12"/>
  <c r="G27739" i="12"/>
  <c r="F27739" i="12"/>
  <c r="E27739" i="12"/>
  <c r="A27739" i="12"/>
  <c r="G26870" i="12"/>
  <c r="F26870" i="12"/>
  <c r="E26870" i="12"/>
  <c r="D26870" i="12"/>
  <c r="C26870" i="12"/>
  <c r="B26870" i="12"/>
  <c r="A26870" i="12"/>
  <c r="G26869" i="12"/>
  <c r="F26869" i="12"/>
  <c r="E26869" i="12"/>
  <c r="D26869" i="12"/>
  <c r="C26869" i="12"/>
  <c r="B26869" i="12"/>
  <c r="A26869" i="12"/>
  <c r="G26868" i="12"/>
  <c r="F26868" i="12"/>
  <c r="E26868" i="12"/>
  <c r="D26868" i="12"/>
  <c r="C26868" i="12"/>
  <c r="B26868" i="12"/>
  <c r="A26868" i="12"/>
  <c r="G26867" i="12"/>
  <c r="F26867" i="12"/>
  <c r="E26867" i="12"/>
  <c r="D26867" i="12"/>
  <c r="C26867" i="12"/>
  <c r="B26867" i="12"/>
  <c r="A26867" i="12"/>
  <c r="G26866" i="12"/>
  <c r="F26866" i="12"/>
  <c r="E26866" i="12"/>
  <c r="D26866" i="12"/>
  <c r="C26866" i="12"/>
  <c r="B26866" i="12"/>
  <c r="A26866" i="12"/>
  <c r="G26865" i="12"/>
  <c r="F26865" i="12"/>
  <c r="E26865" i="12"/>
  <c r="D26865" i="12"/>
  <c r="C26865" i="12"/>
  <c r="B26865" i="12"/>
  <c r="A26865" i="12"/>
  <c r="G26864" i="12"/>
  <c r="F26864" i="12"/>
  <c r="E26864" i="12"/>
  <c r="D26864" i="12"/>
  <c r="C26864" i="12"/>
  <c r="B26864" i="12"/>
  <c r="A26864" i="12"/>
  <c r="G26863" i="12"/>
  <c r="F26863" i="12"/>
  <c r="E26863" i="12"/>
  <c r="D26863" i="12"/>
  <c r="C26863" i="12"/>
  <c r="B26863" i="12"/>
  <c r="A26863" i="12"/>
  <c r="G26862" i="12"/>
  <c r="F26862" i="12"/>
  <c r="E26862" i="12"/>
  <c r="D26862" i="12"/>
  <c r="C26862" i="12"/>
  <c r="B26862" i="12"/>
  <c r="A26862" i="12"/>
  <c r="G26861" i="12"/>
  <c r="F26861" i="12"/>
  <c r="E26861" i="12"/>
  <c r="D26861" i="12"/>
  <c r="C26861" i="12"/>
  <c r="B26861" i="12"/>
  <c r="A26861" i="12"/>
  <c r="G26860" i="12"/>
  <c r="F26860" i="12"/>
  <c r="E26860" i="12"/>
  <c r="D26860" i="12"/>
  <c r="C26860" i="12"/>
  <c r="B26860" i="12"/>
  <c r="A26860" i="12"/>
  <c r="G26859" i="12"/>
  <c r="F26859" i="12"/>
  <c r="E26859" i="12"/>
  <c r="D26859" i="12"/>
  <c r="C26859" i="12"/>
  <c r="B26859" i="12"/>
  <c r="A26859" i="12"/>
  <c r="G26858" i="12"/>
  <c r="F26858" i="12"/>
  <c r="E26858" i="12"/>
  <c r="D26858" i="12"/>
  <c r="C26858" i="12"/>
  <c r="B26858" i="12"/>
  <c r="A26858" i="12"/>
  <c r="G26857" i="12"/>
  <c r="F26857" i="12"/>
  <c r="E26857" i="12"/>
  <c r="D26857" i="12"/>
  <c r="C26857" i="12"/>
  <c r="B26857" i="12"/>
  <c r="A26857" i="12"/>
  <c r="F26856" i="12"/>
  <c r="E26856" i="12"/>
  <c r="C26856" i="12"/>
  <c r="B26856" i="12"/>
  <c r="A26856" i="12"/>
  <c r="F26855" i="12"/>
  <c r="E26855" i="12"/>
  <c r="C26855" i="12"/>
  <c r="B26855" i="12"/>
  <c r="A26855" i="12"/>
  <c r="F26854" i="12"/>
  <c r="E26854" i="12"/>
  <c r="C26854" i="12"/>
  <c r="B26854" i="12"/>
  <c r="A26854" i="12"/>
  <c r="F26853" i="12"/>
  <c r="E26853" i="12"/>
  <c r="C26853" i="12"/>
  <c r="B26853" i="12"/>
  <c r="A26853" i="12"/>
  <c r="F26852" i="12"/>
  <c r="E26852" i="12"/>
  <c r="C26852" i="12"/>
  <c r="B26852" i="12"/>
  <c r="A26852" i="12"/>
  <c r="F26851" i="12"/>
  <c r="E26851" i="12"/>
  <c r="C26851" i="12"/>
  <c r="B26851" i="12"/>
  <c r="A26851" i="12"/>
  <c r="F26850" i="12"/>
  <c r="E26850" i="12"/>
  <c r="C26850" i="12"/>
  <c r="B26850" i="12"/>
  <c r="A26850" i="12"/>
  <c r="F26849" i="12"/>
  <c r="E26849" i="12"/>
  <c r="C26849" i="12"/>
  <c r="B26849" i="12"/>
  <c r="A26849" i="12"/>
  <c r="F26848" i="12"/>
  <c r="E26848" i="12"/>
  <c r="C26848" i="12"/>
  <c r="B26848" i="12"/>
  <c r="A26848" i="12"/>
  <c r="F26847" i="12"/>
  <c r="E26847" i="12"/>
  <c r="C26847" i="12"/>
  <c r="B26847" i="12"/>
  <c r="A26847" i="12"/>
  <c r="F26846" i="12"/>
  <c r="E26846" i="12"/>
  <c r="C26846" i="12"/>
  <c r="B26846" i="12"/>
  <c r="A26846" i="12"/>
  <c r="F26845" i="12"/>
  <c r="E26845" i="12"/>
  <c r="C26845" i="12"/>
  <c r="B26845" i="12"/>
  <c r="A26845" i="12"/>
  <c r="F26844" i="12"/>
  <c r="E26844" i="12"/>
  <c r="C26844" i="12"/>
  <c r="B26844" i="12"/>
  <c r="A26844" i="12"/>
  <c r="F26843" i="12"/>
  <c r="E26843" i="12"/>
  <c r="C26843" i="12"/>
  <c r="B26843" i="12"/>
  <c r="A26843" i="12"/>
  <c r="F26842" i="12"/>
  <c r="E26842" i="12"/>
  <c r="C26842" i="12"/>
  <c r="B26842" i="12"/>
  <c r="A26842" i="12"/>
  <c r="F26841" i="12"/>
  <c r="E26841" i="12"/>
  <c r="C26841" i="12"/>
  <c r="B26841" i="12"/>
  <c r="A26841" i="12"/>
  <c r="F26840" i="12"/>
  <c r="E26840" i="12"/>
  <c r="C26840" i="12"/>
  <c r="B26840" i="12"/>
  <c r="A26840" i="12"/>
  <c r="G26839" i="12"/>
  <c r="F26839" i="12"/>
  <c r="E26839" i="12"/>
  <c r="D26839" i="12"/>
  <c r="C26839" i="12"/>
  <c r="B26839" i="12"/>
  <c r="A26839" i="12"/>
  <c r="G26838" i="12"/>
  <c r="F26838" i="12"/>
  <c r="E26838" i="12"/>
  <c r="D26838" i="12"/>
  <c r="C26838" i="12"/>
  <c r="B26838" i="12"/>
  <c r="A26838" i="12"/>
  <c r="G26837" i="12"/>
  <c r="F26837" i="12"/>
  <c r="E26837" i="12"/>
  <c r="D26837" i="12"/>
  <c r="C26837" i="12"/>
  <c r="B26837" i="12"/>
  <c r="A26837" i="12"/>
  <c r="G26836" i="12"/>
  <c r="F26836" i="12"/>
  <c r="E26836" i="12"/>
  <c r="D26836" i="12"/>
  <c r="C26836" i="12"/>
  <c r="B26836" i="12"/>
  <c r="A26836" i="12"/>
  <c r="G26835" i="12"/>
  <c r="F26835" i="12"/>
  <c r="E26835" i="12"/>
  <c r="D26835" i="12"/>
  <c r="C26835" i="12"/>
  <c r="B26835" i="12"/>
  <c r="A26835" i="12"/>
  <c r="G26834" i="12"/>
  <c r="F26834" i="12"/>
  <c r="E26834" i="12"/>
  <c r="D26834" i="12"/>
  <c r="C26834" i="12"/>
  <c r="B26834" i="12"/>
  <c r="A26834" i="12"/>
  <c r="G26833" i="12"/>
  <c r="F26833" i="12"/>
  <c r="E26833" i="12"/>
  <c r="D26833" i="12"/>
  <c r="C26833" i="12"/>
  <c r="B26833" i="12"/>
  <c r="A26833" i="12"/>
  <c r="G26832" i="12"/>
  <c r="F26832" i="12"/>
  <c r="E26832" i="12"/>
  <c r="D26832" i="12"/>
  <c r="C26832" i="12"/>
  <c r="B26832" i="12"/>
  <c r="A26832" i="12"/>
  <c r="G26831" i="12"/>
  <c r="F26831" i="12"/>
  <c r="E26831" i="12"/>
  <c r="D26831" i="12"/>
  <c r="C26831" i="12"/>
  <c r="B26831" i="12"/>
  <c r="A26831" i="12"/>
  <c r="G26830" i="12"/>
  <c r="F26830" i="12"/>
  <c r="E26830" i="12"/>
  <c r="D26830" i="12"/>
  <c r="C26830" i="12"/>
  <c r="B26830" i="12"/>
  <c r="A26830" i="12"/>
  <c r="G26829" i="12"/>
  <c r="F26829" i="12"/>
  <c r="E26829" i="12"/>
  <c r="D26829" i="12"/>
  <c r="C26829" i="12"/>
  <c r="B26829" i="12"/>
  <c r="A26829" i="12"/>
  <c r="G26828" i="12"/>
  <c r="F26828" i="12"/>
  <c r="E26828" i="12"/>
  <c r="D26828" i="12"/>
  <c r="C26828" i="12"/>
  <c r="B26828" i="12"/>
  <c r="A26828" i="12"/>
  <c r="G26827" i="12"/>
  <c r="F26827" i="12"/>
  <c r="E26827" i="12"/>
  <c r="D26827" i="12"/>
  <c r="C26827" i="12"/>
  <c r="B26827" i="12"/>
  <c r="A26827" i="12"/>
  <c r="G26826" i="12"/>
  <c r="F26826" i="12"/>
  <c r="E26826" i="12"/>
  <c r="D26826" i="12"/>
  <c r="C26826" i="12"/>
  <c r="B26826" i="12"/>
  <c r="A26826" i="12"/>
  <c r="G26825" i="12"/>
  <c r="F26825" i="12"/>
  <c r="E26825" i="12"/>
  <c r="D26825" i="12"/>
  <c r="C26825" i="12"/>
  <c r="B26825" i="12"/>
  <c r="A26825" i="12"/>
  <c r="F26824" i="12"/>
  <c r="E26824" i="12"/>
  <c r="C26824" i="12"/>
  <c r="B26824" i="12"/>
  <c r="A26824" i="12"/>
  <c r="F26823" i="12"/>
  <c r="E26823" i="12"/>
  <c r="C26823" i="12"/>
  <c r="B26823" i="12"/>
  <c r="A26823" i="12"/>
  <c r="F26822" i="12"/>
  <c r="E26822" i="12"/>
  <c r="C26822" i="12"/>
  <c r="B26822" i="12"/>
  <c r="A26822" i="12"/>
  <c r="F26821" i="12"/>
  <c r="E26821" i="12"/>
  <c r="C26821" i="12"/>
  <c r="B26821" i="12"/>
  <c r="A26821" i="12"/>
  <c r="F26820" i="12"/>
  <c r="E26820" i="12"/>
  <c r="C26820" i="12"/>
  <c r="B26820" i="12"/>
  <c r="A26820" i="12"/>
  <c r="F26819" i="12"/>
  <c r="E26819" i="12"/>
  <c r="C26819" i="12"/>
  <c r="B26819" i="12"/>
  <c r="A26819" i="12"/>
  <c r="F26818" i="12"/>
  <c r="E26818" i="12"/>
  <c r="C26818" i="12"/>
  <c r="B26818" i="12"/>
  <c r="A26818" i="12"/>
  <c r="F26817" i="12"/>
  <c r="E26817" i="12"/>
  <c r="C26817" i="12"/>
  <c r="B26817" i="12"/>
  <c r="A26817" i="12"/>
  <c r="F26816" i="12"/>
  <c r="E26816" i="12"/>
  <c r="C26816" i="12"/>
  <c r="B26816" i="12"/>
  <c r="A26816" i="12"/>
  <c r="F26815" i="12"/>
  <c r="E26815" i="12"/>
  <c r="C26815" i="12"/>
  <c r="B26815" i="12"/>
  <c r="A26815" i="12"/>
  <c r="F26814" i="12"/>
  <c r="E26814" i="12"/>
  <c r="C26814" i="12"/>
  <c r="B26814" i="12"/>
  <c r="A26814" i="12"/>
  <c r="F26813" i="12"/>
  <c r="E26813" i="12"/>
  <c r="C26813" i="12"/>
  <c r="B26813" i="12"/>
  <c r="A26813" i="12"/>
  <c r="F26812" i="12"/>
  <c r="E26812" i="12"/>
  <c r="C26812" i="12"/>
  <c r="B26812" i="12"/>
  <c r="A26812" i="12"/>
  <c r="F26811" i="12"/>
  <c r="E26811" i="12"/>
  <c r="C26811" i="12"/>
  <c r="B26811" i="12"/>
  <c r="A26811" i="12"/>
  <c r="F26810" i="12"/>
  <c r="E26810" i="12"/>
  <c r="C26810" i="12"/>
  <c r="B26810" i="12"/>
  <c r="A26810" i="12"/>
  <c r="F26809" i="12"/>
  <c r="E26809" i="12"/>
  <c r="C26809" i="12"/>
  <c r="B26809" i="12"/>
  <c r="A26809" i="12"/>
  <c r="F26808" i="12"/>
  <c r="E26808" i="12"/>
  <c r="B26808" i="12"/>
  <c r="A26808" i="12"/>
  <c r="F26807" i="12"/>
  <c r="E26807" i="12"/>
  <c r="B26807" i="12"/>
  <c r="A26807" i="12"/>
  <c r="F26806" i="12"/>
  <c r="E26806" i="12"/>
  <c r="B26806" i="12"/>
  <c r="A26806" i="12"/>
  <c r="F26805" i="12"/>
  <c r="E26805" i="12"/>
  <c r="B26805" i="12"/>
  <c r="A26805" i="12"/>
  <c r="F26804" i="12"/>
  <c r="E26804" i="12"/>
  <c r="B26804" i="12"/>
  <c r="A26804" i="12"/>
  <c r="F26803" i="12"/>
  <c r="E26803" i="12"/>
  <c r="B26803" i="12"/>
  <c r="A26803" i="12"/>
  <c r="F26802" i="12"/>
  <c r="E26802" i="12"/>
  <c r="B26802" i="12"/>
  <c r="A26802" i="12"/>
  <c r="F26801" i="12"/>
  <c r="E26801" i="12"/>
  <c r="B26801" i="12"/>
  <c r="A26801" i="12"/>
  <c r="F26800" i="12"/>
  <c r="E26800" i="12"/>
  <c r="B26800" i="12"/>
  <c r="A26800" i="12"/>
  <c r="F26799" i="12"/>
  <c r="E26799" i="12"/>
  <c r="B26799" i="12"/>
  <c r="A26799" i="12"/>
  <c r="F26798" i="12"/>
  <c r="E26798" i="12"/>
  <c r="B26798" i="12"/>
  <c r="A26798" i="12"/>
  <c r="F26797" i="12"/>
  <c r="E26797" i="12"/>
  <c r="B26797" i="12"/>
  <c r="A26797" i="12"/>
  <c r="F26796" i="12"/>
  <c r="E26796" i="12"/>
  <c r="B26796" i="12"/>
  <c r="A26796" i="12"/>
  <c r="F26795" i="12"/>
  <c r="E26795" i="12"/>
  <c r="B26795" i="12"/>
  <c r="A26795" i="12"/>
  <c r="F26794" i="12"/>
  <c r="E26794" i="12"/>
  <c r="B26794" i="12"/>
  <c r="A26794" i="12"/>
  <c r="F26793" i="12"/>
  <c r="E26793" i="12"/>
  <c r="B26793" i="12"/>
  <c r="A26793" i="12"/>
  <c r="F26792" i="12"/>
  <c r="E26792" i="12"/>
  <c r="B26792" i="12"/>
  <c r="A26792" i="12"/>
  <c r="F26791" i="12"/>
  <c r="E26791" i="12"/>
  <c r="B26791" i="12"/>
  <c r="A26791" i="12"/>
  <c r="F26790" i="12"/>
  <c r="E26790" i="12"/>
  <c r="B26790" i="12"/>
  <c r="A26790" i="12"/>
  <c r="F26789" i="12"/>
  <c r="E26789" i="12"/>
  <c r="B26789" i="12"/>
  <c r="A26789" i="12"/>
  <c r="F26788" i="12"/>
  <c r="E26788" i="12"/>
  <c r="B26788" i="12"/>
  <c r="A26788" i="12"/>
  <c r="F26787" i="12"/>
  <c r="E26787" i="12"/>
  <c r="B26787" i="12"/>
  <c r="A26787" i="12"/>
  <c r="F26786" i="12"/>
  <c r="E26786" i="12"/>
  <c r="B26786" i="12"/>
  <c r="A26786" i="12"/>
  <c r="F26785" i="12"/>
  <c r="E26785" i="12"/>
  <c r="B26785" i="12"/>
  <c r="A26785" i="12"/>
  <c r="F26784" i="12"/>
  <c r="E26784" i="12"/>
  <c r="B26784" i="12"/>
  <c r="A26784" i="12"/>
  <c r="F26783" i="12"/>
  <c r="E26783" i="12"/>
  <c r="B26783" i="12"/>
  <c r="A26783" i="12"/>
  <c r="F26782" i="12"/>
  <c r="E26782" i="12"/>
  <c r="B26782" i="12"/>
  <c r="A26782" i="12"/>
  <c r="F26781" i="12"/>
  <c r="E26781" i="12"/>
  <c r="B26781" i="12"/>
  <c r="A26781" i="12"/>
  <c r="F26780" i="12"/>
  <c r="E26780" i="12"/>
  <c r="B26780" i="12"/>
  <c r="A26780" i="12"/>
  <c r="F26779" i="12"/>
  <c r="E26779" i="12"/>
  <c r="B26779" i="12"/>
  <c r="A26779" i="12"/>
  <c r="F26778" i="12"/>
  <c r="E26778" i="12"/>
  <c r="B26778" i="12"/>
  <c r="A26778" i="12"/>
  <c r="F26777" i="12"/>
  <c r="E26777" i="12"/>
  <c r="B26777" i="12"/>
  <c r="A26777" i="12"/>
  <c r="F26776" i="12"/>
  <c r="E26776" i="12"/>
  <c r="B26776" i="12"/>
  <c r="A26776" i="12"/>
  <c r="F26775" i="12"/>
  <c r="E26775" i="12"/>
  <c r="B26775" i="12"/>
  <c r="A26775" i="12"/>
  <c r="F26774" i="12"/>
  <c r="E26774" i="12"/>
  <c r="B26774" i="12"/>
  <c r="A26774" i="12"/>
  <c r="F26773" i="12"/>
  <c r="E26773" i="12"/>
  <c r="B26773" i="12"/>
  <c r="A26773" i="12"/>
  <c r="F26772" i="12"/>
  <c r="E26772" i="12"/>
  <c r="B26772" i="12"/>
  <c r="A26772" i="12"/>
  <c r="F26771" i="12"/>
  <c r="E26771" i="12"/>
  <c r="B26771" i="12"/>
  <c r="A26771" i="12"/>
  <c r="F26770" i="12"/>
  <c r="E26770" i="12"/>
  <c r="B26770" i="12"/>
  <c r="A26770" i="12"/>
  <c r="F26769" i="12"/>
  <c r="E26769" i="12"/>
  <c r="B26769" i="12"/>
  <c r="A26769" i="12"/>
  <c r="F26768" i="12"/>
  <c r="E26768" i="12"/>
  <c r="B26768" i="12"/>
  <c r="A26768" i="12"/>
  <c r="F26767" i="12"/>
  <c r="E26767" i="12"/>
  <c r="B26767" i="12"/>
  <c r="A26767" i="12"/>
  <c r="F26766" i="12"/>
  <c r="E26766" i="12"/>
  <c r="B26766" i="12"/>
  <c r="A26766" i="12"/>
  <c r="F26765" i="12"/>
  <c r="E26765" i="12"/>
  <c r="B26765" i="12"/>
  <c r="A26765" i="12"/>
  <c r="F26764" i="12"/>
  <c r="E26764" i="12"/>
  <c r="B26764" i="12"/>
  <c r="A26764" i="12"/>
  <c r="F26763" i="12"/>
  <c r="E26763" i="12"/>
  <c r="B26763" i="12"/>
  <c r="A26763" i="12"/>
  <c r="F26762" i="12"/>
  <c r="E26762" i="12"/>
  <c r="B26762" i="12"/>
  <c r="A26762" i="12"/>
  <c r="F26761" i="12"/>
  <c r="E26761" i="12"/>
  <c r="B26761" i="12"/>
  <c r="A26761" i="12"/>
  <c r="F26760" i="12"/>
  <c r="E26760" i="12"/>
  <c r="B26760" i="12"/>
  <c r="A26760" i="12"/>
  <c r="F26759" i="12"/>
  <c r="E26759" i="12"/>
  <c r="B26759" i="12"/>
  <c r="A26759" i="12"/>
  <c r="F26758" i="12"/>
  <c r="E26758" i="12"/>
  <c r="B26758" i="12"/>
  <c r="A26758" i="12"/>
  <c r="F26757" i="12"/>
  <c r="E26757" i="12"/>
  <c r="B26757" i="12"/>
  <c r="A26757" i="12"/>
  <c r="F26756" i="12"/>
  <c r="E26756" i="12"/>
  <c r="B26756" i="12"/>
  <c r="A26756" i="12"/>
  <c r="F26755" i="12"/>
  <c r="E26755" i="12"/>
  <c r="B26755" i="12"/>
  <c r="A26755" i="12"/>
  <c r="F26754" i="12"/>
  <c r="E26754" i="12"/>
  <c r="B26754" i="12"/>
  <c r="A26754" i="12"/>
  <c r="F26753" i="12"/>
  <c r="E26753" i="12"/>
  <c r="B26753" i="12"/>
  <c r="A26753" i="12"/>
  <c r="F26752" i="12"/>
  <c r="E26752" i="12"/>
  <c r="B26752" i="12"/>
  <c r="A26752" i="12"/>
  <c r="F26751" i="12"/>
  <c r="E26751" i="12"/>
  <c r="B26751" i="12"/>
  <c r="A26751" i="12"/>
  <c r="F26750" i="12"/>
  <c r="E26750" i="12"/>
  <c r="B26750" i="12"/>
  <c r="A26750" i="12"/>
  <c r="F26749" i="12"/>
  <c r="E26749" i="12"/>
  <c r="B26749" i="12"/>
  <c r="A26749" i="12"/>
  <c r="F26748" i="12"/>
  <c r="E26748" i="12"/>
  <c r="B26748" i="12"/>
  <c r="A26748" i="12"/>
  <c r="F26747" i="12"/>
  <c r="E26747" i="12"/>
  <c r="B26747" i="12"/>
  <c r="A26747" i="12"/>
  <c r="F26746" i="12"/>
  <c r="E26746" i="12"/>
  <c r="B26746" i="12"/>
  <c r="A26746" i="12"/>
  <c r="F26745" i="12"/>
  <c r="E26745" i="12"/>
  <c r="B26745" i="12"/>
  <c r="A26745" i="12"/>
  <c r="F26744" i="12"/>
  <c r="E26744" i="12"/>
  <c r="B26744" i="12"/>
  <c r="A26744" i="12"/>
  <c r="F26743" i="12"/>
  <c r="E26743" i="12"/>
  <c r="B26743" i="12"/>
  <c r="A26743" i="12"/>
  <c r="F26742" i="12"/>
  <c r="E26742" i="12"/>
  <c r="B26742" i="12"/>
  <c r="A26742" i="12"/>
  <c r="F26741" i="12"/>
  <c r="E26741" i="12"/>
  <c r="B26741" i="12"/>
  <c r="A26741" i="12"/>
  <c r="F26740" i="12"/>
  <c r="E26740" i="12"/>
  <c r="B26740" i="12"/>
  <c r="A26740" i="12"/>
  <c r="F26739" i="12"/>
  <c r="E26739" i="12"/>
  <c r="B26739" i="12"/>
  <c r="A26739" i="12"/>
  <c r="F26738" i="12"/>
  <c r="E26738" i="12"/>
  <c r="B26738" i="12"/>
  <c r="A26738" i="12"/>
  <c r="F26737" i="12"/>
  <c r="E26737" i="12"/>
  <c r="B26737" i="12"/>
  <c r="A26737" i="12"/>
  <c r="F26736" i="12"/>
  <c r="E26736" i="12"/>
  <c r="B26736" i="12"/>
  <c r="A26736" i="12"/>
  <c r="F26735" i="12"/>
  <c r="E26735" i="12"/>
  <c r="B26735" i="12"/>
  <c r="A26735" i="12"/>
  <c r="F26734" i="12"/>
  <c r="E26734" i="12"/>
  <c r="B26734" i="12"/>
  <c r="A26734" i="12"/>
  <c r="F26733" i="12"/>
  <c r="E26733" i="12"/>
  <c r="B26733" i="12"/>
  <c r="A26733" i="12"/>
  <c r="F26732" i="12"/>
  <c r="E26732" i="12"/>
  <c r="B26732" i="12"/>
  <c r="A26732" i="12"/>
  <c r="F26731" i="12"/>
  <c r="E26731" i="12"/>
  <c r="B26731" i="12"/>
  <c r="A26731" i="12"/>
  <c r="F26730" i="12"/>
  <c r="E26730" i="12"/>
  <c r="B26730" i="12"/>
  <c r="A26730" i="12"/>
  <c r="F26729" i="12"/>
  <c r="E26729" i="12"/>
  <c r="B26729" i="12"/>
  <c r="A26729" i="12"/>
  <c r="F26728" i="12"/>
  <c r="E26728" i="12"/>
  <c r="B26728" i="12"/>
  <c r="A26728" i="12"/>
  <c r="F26727" i="12"/>
  <c r="E26727" i="12"/>
  <c r="B26727" i="12"/>
  <c r="A26727" i="12"/>
  <c r="F26726" i="12"/>
  <c r="E26726" i="12"/>
  <c r="B26726" i="12"/>
  <c r="A26726" i="12"/>
  <c r="F26725" i="12"/>
  <c r="E26725" i="12"/>
  <c r="B26725" i="12"/>
  <c r="A26725" i="12"/>
  <c r="F26724" i="12"/>
  <c r="E26724" i="12"/>
  <c r="B26724" i="12"/>
  <c r="A26724" i="12"/>
  <c r="F26723" i="12"/>
  <c r="E26723" i="12"/>
  <c r="B26723" i="12"/>
  <c r="A26723" i="12"/>
  <c r="F26722" i="12"/>
  <c r="E26722" i="12"/>
  <c r="B26722" i="12"/>
  <c r="A26722" i="12"/>
  <c r="F26721" i="12"/>
  <c r="E26721" i="12"/>
  <c r="B26721" i="12"/>
  <c r="A26721" i="12"/>
  <c r="F26720" i="12"/>
  <c r="E26720" i="12"/>
  <c r="B26720" i="12"/>
  <c r="A26720" i="12"/>
  <c r="F26719" i="12"/>
  <c r="E26719" i="12"/>
  <c r="B26719" i="12"/>
  <c r="A26719" i="12"/>
  <c r="F26718" i="12"/>
  <c r="E26718" i="12"/>
  <c r="B26718" i="12"/>
  <c r="A26718" i="12"/>
  <c r="F26717" i="12"/>
  <c r="E26717" i="12"/>
  <c r="B26717" i="12"/>
  <c r="A26717" i="12"/>
  <c r="F26716" i="12"/>
  <c r="E26716" i="12"/>
  <c r="B26716" i="12"/>
  <c r="A26716" i="12"/>
  <c r="F26715" i="12"/>
  <c r="E26715" i="12"/>
  <c r="B26715" i="12"/>
  <c r="A26715" i="12"/>
  <c r="F26714" i="12"/>
  <c r="E26714" i="12"/>
  <c r="B26714" i="12"/>
  <c r="A26714" i="12"/>
  <c r="F26713" i="12"/>
  <c r="E26713" i="12"/>
  <c r="B26713" i="12"/>
  <c r="A26713" i="12"/>
  <c r="F26712" i="12"/>
  <c r="E26712" i="12"/>
  <c r="B26712" i="12"/>
  <c r="A26712" i="12"/>
  <c r="F26711" i="12"/>
  <c r="E26711" i="12"/>
  <c r="B26711" i="12"/>
  <c r="A26711" i="12"/>
  <c r="F26710" i="12"/>
  <c r="E26710" i="12"/>
  <c r="B26710" i="12"/>
  <c r="A26710" i="12"/>
  <c r="F26709" i="12"/>
  <c r="E26709" i="12"/>
  <c r="B26709" i="12"/>
  <c r="A26709" i="12"/>
  <c r="F26708" i="12"/>
  <c r="E26708" i="12"/>
  <c r="B26708" i="12"/>
  <c r="A26708" i="12"/>
  <c r="F26677" i="12"/>
  <c r="D26677" i="12"/>
  <c r="A26677" i="12"/>
  <c r="F26676" i="12"/>
  <c r="D26676" i="12"/>
  <c r="A26676" i="12"/>
  <c r="F26675" i="12"/>
  <c r="E26675" i="12"/>
  <c r="D26675" i="12"/>
  <c r="A26675" i="12"/>
  <c r="F26674" i="12"/>
  <c r="E26674" i="12"/>
  <c r="D26674" i="12"/>
  <c r="A26674" i="12"/>
  <c r="F26673" i="12"/>
  <c r="E26673" i="12"/>
  <c r="D26673" i="12"/>
  <c r="F26672" i="12"/>
  <c r="E26672" i="12"/>
  <c r="D26672" i="12"/>
  <c r="A26672" i="12"/>
  <c r="G26658" i="12"/>
  <c r="F26658" i="12"/>
  <c r="E26658" i="12"/>
  <c r="A26658" i="12"/>
  <c r="G26657" i="12"/>
  <c r="F26657" i="12"/>
  <c r="E26657" i="12"/>
  <c r="A26657" i="12"/>
  <c r="G26656" i="12"/>
  <c r="F26656" i="12"/>
  <c r="E26656" i="12"/>
  <c r="A26656" i="12"/>
  <c r="G26655" i="12"/>
  <c r="F26655" i="12"/>
  <c r="E26655" i="12"/>
  <c r="A26655" i="12"/>
  <c r="G26653" i="12"/>
  <c r="F26653" i="12"/>
  <c r="E26653" i="12"/>
  <c r="A26653" i="12"/>
  <c r="G26652" i="12"/>
  <c r="F26652" i="12"/>
  <c r="E26652" i="12"/>
  <c r="A26652" i="12"/>
  <c r="G26651" i="12"/>
  <c r="F26651" i="12"/>
  <c r="E26651" i="12"/>
  <c r="A26651" i="12"/>
  <c r="G26650" i="12"/>
  <c r="F26650" i="12"/>
  <c r="E26650" i="12"/>
  <c r="A26650" i="12"/>
  <c r="G26649" i="12"/>
  <c r="F26649" i="12"/>
  <c r="E26649" i="12"/>
  <c r="A26649" i="12"/>
  <c r="G26648" i="12"/>
  <c r="F26648" i="12"/>
  <c r="E26648" i="12"/>
  <c r="A26648" i="12"/>
  <c r="G26647" i="12"/>
  <c r="F26647" i="12"/>
  <c r="E26647" i="12"/>
  <c r="A26647" i="12"/>
  <c r="G26646" i="12"/>
  <c r="F26646" i="12"/>
  <c r="E26646" i="12"/>
  <c r="A26646" i="12"/>
  <c r="G26645" i="12"/>
  <c r="F26645" i="12"/>
  <c r="E26645" i="12"/>
  <c r="A26645" i="12"/>
  <c r="G26644" i="12"/>
  <c r="F26644" i="12"/>
  <c r="E26644" i="12"/>
  <c r="A26644" i="12"/>
  <c r="G26643" i="12"/>
  <c r="F26643" i="12"/>
  <c r="E26643" i="12"/>
  <c r="A26643" i="12"/>
  <c r="G26642" i="12"/>
  <c r="F26642" i="12"/>
  <c r="E26642" i="12"/>
  <c r="A26642" i="12"/>
  <c r="G25773" i="12"/>
  <c r="F25773" i="12"/>
  <c r="E25773" i="12"/>
  <c r="D25773" i="12"/>
  <c r="C25773" i="12"/>
  <c r="B25773" i="12"/>
  <c r="A25773" i="12"/>
  <c r="G25772" i="12"/>
  <c r="F25772" i="12"/>
  <c r="E25772" i="12"/>
  <c r="D25772" i="12"/>
  <c r="C25772" i="12"/>
  <c r="B25772" i="12"/>
  <c r="A25772" i="12"/>
  <c r="G25771" i="12"/>
  <c r="F25771" i="12"/>
  <c r="E25771" i="12"/>
  <c r="D25771" i="12"/>
  <c r="C25771" i="12"/>
  <c r="B25771" i="12"/>
  <c r="A25771" i="12"/>
  <c r="G25770" i="12"/>
  <c r="F25770" i="12"/>
  <c r="E25770" i="12"/>
  <c r="D25770" i="12"/>
  <c r="C25770" i="12"/>
  <c r="B25770" i="12"/>
  <c r="A25770" i="12"/>
  <c r="G25769" i="12"/>
  <c r="F25769" i="12"/>
  <c r="E25769" i="12"/>
  <c r="D25769" i="12"/>
  <c r="C25769" i="12"/>
  <c r="B25769" i="12"/>
  <c r="A25769" i="12"/>
  <c r="G25768" i="12"/>
  <c r="F25768" i="12"/>
  <c r="E25768" i="12"/>
  <c r="D25768" i="12"/>
  <c r="C25768" i="12"/>
  <c r="B25768" i="12"/>
  <c r="A25768" i="12"/>
  <c r="G25767" i="12"/>
  <c r="F25767" i="12"/>
  <c r="E25767" i="12"/>
  <c r="D25767" i="12"/>
  <c r="C25767" i="12"/>
  <c r="B25767" i="12"/>
  <c r="A25767" i="12"/>
  <c r="G25766" i="12"/>
  <c r="F25766" i="12"/>
  <c r="E25766" i="12"/>
  <c r="D25766" i="12"/>
  <c r="C25766" i="12"/>
  <c r="B25766" i="12"/>
  <c r="A25766" i="12"/>
  <c r="G25765" i="12"/>
  <c r="F25765" i="12"/>
  <c r="E25765" i="12"/>
  <c r="D25765" i="12"/>
  <c r="C25765" i="12"/>
  <c r="B25765" i="12"/>
  <c r="A25765" i="12"/>
  <c r="G25764" i="12"/>
  <c r="F25764" i="12"/>
  <c r="E25764" i="12"/>
  <c r="D25764" i="12"/>
  <c r="C25764" i="12"/>
  <c r="B25764" i="12"/>
  <c r="A25764" i="12"/>
  <c r="G25763" i="12"/>
  <c r="F25763" i="12"/>
  <c r="E25763" i="12"/>
  <c r="D25763" i="12"/>
  <c r="C25763" i="12"/>
  <c r="B25763" i="12"/>
  <c r="A25763" i="12"/>
  <c r="G25762" i="12"/>
  <c r="F25762" i="12"/>
  <c r="E25762" i="12"/>
  <c r="D25762" i="12"/>
  <c r="C25762" i="12"/>
  <c r="B25762" i="12"/>
  <c r="A25762" i="12"/>
  <c r="G25761" i="12"/>
  <c r="F25761" i="12"/>
  <c r="E25761" i="12"/>
  <c r="D25761" i="12"/>
  <c r="C25761" i="12"/>
  <c r="B25761" i="12"/>
  <c r="A25761" i="12"/>
  <c r="G25760" i="12"/>
  <c r="F25760" i="12"/>
  <c r="E25760" i="12"/>
  <c r="D25760" i="12"/>
  <c r="C25760" i="12"/>
  <c r="B25760" i="12"/>
  <c r="A25760" i="12"/>
  <c r="F25759" i="12"/>
  <c r="E25759" i="12"/>
  <c r="C25759" i="12"/>
  <c r="B25759" i="12"/>
  <c r="A25759" i="12"/>
  <c r="F25758" i="12"/>
  <c r="E25758" i="12"/>
  <c r="C25758" i="12"/>
  <c r="B25758" i="12"/>
  <c r="A25758" i="12"/>
  <c r="F25757" i="12"/>
  <c r="E25757" i="12"/>
  <c r="C25757" i="12"/>
  <c r="B25757" i="12"/>
  <c r="A25757" i="12"/>
  <c r="F25756" i="12"/>
  <c r="E25756" i="12"/>
  <c r="C25756" i="12"/>
  <c r="B25756" i="12"/>
  <c r="A25756" i="12"/>
  <c r="F25755" i="12"/>
  <c r="E25755" i="12"/>
  <c r="C25755" i="12"/>
  <c r="B25755" i="12"/>
  <c r="A25755" i="12"/>
  <c r="F25754" i="12"/>
  <c r="E25754" i="12"/>
  <c r="C25754" i="12"/>
  <c r="B25754" i="12"/>
  <c r="A25754" i="12"/>
  <c r="F25753" i="12"/>
  <c r="E25753" i="12"/>
  <c r="C25753" i="12"/>
  <c r="B25753" i="12"/>
  <c r="A25753" i="12"/>
  <c r="F25752" i="12"/>
  <c r="E25752" i="12"/>
  <c r="C25752" i="12"/>
  <c r="B25752" i="12"/>
  <c r="A25752" i="12"/>
  <c r="F25751" i="12"/>
  <c r="E25751" i="12"/>
  <c r="C25751" i="12"/>
  <c r="B25751" i="12"/>
  <c r="A25751" i="12"/>
  <c r="F25750" i="12"/>
  <c r="E25750" i="12"/>
  <c r="C25750" i="12"/>
  <c r="B25750" i="12"/>
  <c r="A25750" i="12"/>
  <c r="F25749" i="12"/>
  <c r="E25749" i="12"/>
  <c r="C25749" i="12"/>
  <c r="B25749" i="12"/>
  <c r="A25749" i="12"/>
  <c r="F25748" i="12"/>
  <c r="E25748" i="12"/>
  <c r="C25748" i="12"/>
  <c r="B25748" i="12"/>
  <c r="A25748" i="12"/>
  <c r="F25747" i="12"/>
  <c r="E25747" i="12"/>
  <c r="C25747" i="12"/>
  <c r="B25747" i="12"/>
  <c r="A25747" i="12"/>
  <c r="F25746" i="12"/>
  <c r="E25746" i="12"/>
  <c r="C25746" i="12"/>
  <c r="B25746" i="12"/>
  <c r="A25746" i="12"/>
  <c r="F25745" i="12"/>
  <c r="E25745" i="12"/>
  <c r="C25745" i="12"/>
  <c r="B25745" i="12"/>
  <c r="A25745" i="12"/>
  <c r="F25744" i="12"/>
  <c r="E25744" i="12"/>
  <c r="C25744" i="12"/>
  <c r="B25744" i="12"/>
  <c r="A25744" i="12"/>
  <c r="F25743" i="12"/>
  <c r="E25743" i="12"/>
  <c r="C25743" i="12"/>
  <c r="B25743" i="12"/>
  <c r="A25743" i="12"/>
  <c r="G25742" i="12"/>
  <c r="F25742" i="12"/>
  <c r="E25742" i="12"/>
  <c r="D25742" i="12"/>
  <c r="C25742" i="12"/>
  <c r="B25742" i="12"/>
  <c r="A25742" i="12"/>
  <c r="G25741" i="12"/>
  <c r="F25741" i="12"/>
  <c r="E25741" i="12"/>
  <c r="D25741" i="12"/>
  <c r="C25741" i="12"/>
  <c r="B25741" i="12"/>
  <c r="A25741" i="12"/>
  <c r="G25740" i="12"/>
  <c r="F25740" i="12"/>
  <c r="E25740" i="12"/>
  <c r="D25740" i="12"/>
  <c r="C25740" i="12"/>
  <c r="B25740" i="12"/>
  <c r="A25740" i="12"/>
  <c r="G25739" i="12"/>
  <c r="F25739" i="12"/>
  <c r="E25739" i="12"/>
  <c r="D25739" i="12"/>
  <c r="C25739" i="12"/>
  <c r="B25739" i="12"/>
  <c r="A25739" i="12"/>
  <c r="G25738" i="12"/>
  <c r="F25738" i="12"/>
  <c r="E25738" i="12"/>
  <c r="D25738" i="12"/>
  <c r="C25738" i="12"/>
  <c r="B25738" i="12"/>
  <c r="A25738" i="12"/>
  <c r="G25737" i="12"/>
  <c r="F25737" i="12"/>
  <c r="E25737" i="12"/>
  <c r="D25737" i="12"/>
  <c r="C25737" i="12"/>
  <c r="B25737" i="12"/>
  <c r="A25737" i="12"/>
  <c r="G25736" i="12"/>
  <c r="F25736" i="12"/>
  <c r="E25736" i="12"/>
  <c r="D25736" i="12"/>
  <c r="C25736" i="12"/>
  <c r="B25736" i="12"/>
  <c r="A25736" i="12"/>
  <c r="G25735" i="12"/>
  <c r="F25735" i="12"/>
  <c r="E25735" i="12"/>
  <c r="D25735" i="12"/>
  <c r="C25735" i="12"/>
  <c r="B25735" i="12"/>
  <c r="A25735" i="12"/>
  <c r="G25734" i="12"/>
  <c r="F25734" i="12"/>
  <c r="E25734" i="12"/>
  <c r="D25734" i="12"/>
  <c r="C25734" i="12"/>
  <c r="B25734" i="12"/>
  <c r="A25734" i="12"/>
  <c r="G25733" i="12"/>
  <c r="F25733" i="12"/>
  <c r="E25733" i="12"/>
  <c r="D25733" i="12"/>
  <c r="C25733" i="12"/>
  <c r="B25733" i="12"/>
  <c r="A25733" i="12"/>
  <c r="G25732" i="12"/>
  <c r="F25732" i="12"/>
  <c r="E25732" i="12"/>
  <c r="D25732" i="12"/>
  <c r="C25732" i="12"/>
  <c r="B25732" i="12"/>
  <c r="A25732" i="12"/>
  <c r="G25731" i="12"/>
  <c r="F25731" i="12"/>
  <c r="E25731" i="12"/>
  <c r="D25731" i="12"/>
  <c r="C25731" i="12"/>
  <c r="B25731" i="12"/>
  <c r="A25731" i="12"/>
  <c r="G25730" i="12"/>
  <c r="F25730" i="12"/>
  <c r="E25730" i="12"/>
  <c r="D25730" i="12"/>
  <c r="C25730" i="12"/>
  <c r="B25730" i="12"/>
  <c r="A25730" i="12"/>
  <c r="G25729" i="12"/>
  <c r="F25729" i="12"/>
  <c r="E25729" i="12"/>
  <c r="D25729" i="12"/>
  <c r="C25729" i="12"/>
  <c r="B25729" i="12"/>
  <c r="A25729" i="12"/>
  <c r="G25728" i="12"/>
  <c r="F25728" i="12"/>
  <c r="E25728" i="12"/>
  <c r="D25728" i="12"/>
  <c r="C25728" i="12"/>
  <c r="B25728" i="12"/>
  <c r="A25728" i="12"/>
  <c r="F25727" i="12"/>
  <c r="E25727" i="12"/>
  <c r="C25727" i="12"/>
  <c r="B25727" i="12"/>
  <c r="A25727" i="12"/>
  <c r="F25726" i="12"/>
  <c r="E25726" i="12"/>
  <c r="C25726" i="12"/>
  <c r="B25726" i="12"/>
  <c r="A25726" i="12"/>
  <c r="F25725" i="12"/>
  <c r="E25725" i="12"/>
  <c r="C25725" i="12"/>
  <c r="B25725" i="12"/>
  <c r="A25725" i="12"/>
  <c r="F25724" i="12"/>
  <c r="E25724" i="12"/>
  <c r="C25724" i="12"/>
  <c r="B25724" i="12"/>
  <c r="A25724" i="12"/>
  <c r="F25723" i="12"/>
  <c r="E25723" i="12"/>
  <c r="C25723" i="12"/>
  <c r="B25723" i="12"/>
  <c r="A25723" i="12"/>
  <c r="F25722" i="12"/>
  <c r="E25722" i="12"/>
  <c r="C25722" i="12"/>
  <c r="B25722" i="12"/>
  <c r="A25722" i="12"/>
  <c r="F25721" i="12"/>
  <c r="E25721" i="12"/>
  <c r="C25721" i="12"/>
  <c r="B25721" i="12"/>
  <c r="A25721" i="12"/>
  <c r="F25720" i="12"/>
  <c r="E25720" i="12"/>
  <c r="C25720" i="12"/>
  <c r="B25720" i="12"/>
  <c r="A25720" i="12"/>
  <c r="F25719" i="12"/>
  <c r="E25719" i="12"/>
  <c r="C25719" i="12"/>
  <c r="B25719" i="12"/>
  <c r="A25719" i="12"/>
  <c r="F25718" i="12"/>
  <c r="E25718" i="12"/>
  <c r="C25718" i="12"/>
  <c r="B25718" i="12"/>
  <c r="A25718" i="12"/>
  <c r="F25717" i="12"/>
  <c r="E25717" i="12"/>
  <c r="C25717" i="12"/>
  <c r="B25717" i="12"/>
  <c r="A25717" i="12"/>
  <c r="F25716" i="12"/>
  <c r="E25716" i="12"/>
  <c r="C25716" i="12"/>
  <c r="B25716" i="12"/>
  <c r="A25716" i="12"/>
  <c r="F25715" i="12"/>
  <c r="E25715" i="12"/>
  <c r="C25715" i="12"/>
  <c r="B25715" i="12"/>
  <c r="A25715" i="12"/>
  <c r="F25714" i="12"/>
  <c r="E25714" i="12"/>
  <c r="C25714" i="12"/>
  <c r="B25714" i="12"/>
  <c r="A25714" i="12"/>
  <c r="F25713" i="12"/>
  <c r="E25713" i="12"/>
  <c r="C25713" i="12"/>
  <c r="B25713" i="12"/>
  <c r="A25713" i="12"/>
  <c r="F25712" i="12"/>
  <c r="E25712" i="12"/>
  <c r="C25712" i="12"/>
  <c r="B25712" i="12"/>
  <c r="A25712" i="12"/>
  <c r="F25711" i="12"/>
  <c r="E25711" i="12"/>
  <c r="B25711" i="12"/>
  <c r="A25711" i="12"/>
  <c r="F25710" i="12"/>
  <c r="E25710" i="12"/>
  <c r="B25710" i="12"/>
  <c r="A25710" i="12"/>
  <c r="F25709" i="12"/>
  <c r="E25709" i="12"/>
  <c r="B25709" i="12"/>
  <c r="A25709" i="12"/>
  <c r="F25708" i="12"/>
  <c r="E25708" i="12"/>
  <c r="B25708" i="12"/>
  <c r="A25708" i="12"/>
  <c r="F25707" i="12"/>
  <c r="E25707" i="12"/>
  <c r="B25707" i="12"/>
  <c r="A25707" i="12"/>
  <c r="F25706" i="12"/>
  <c r="E25706" i="12"/>
  <c r="B25706" i="12"/>
  <c r="A25706" i="12"/>
  <c r="F25705" i="12"/>
  <c r="E25705" i="12"/>
  <c r="B25705" i="12"/>
  <c r="A25705" i="12"/>
  <c r="F25704" i="12"/>
  <c r="E25704" i="12"/>
  <c r="B25704" i="12"/>
  <c r="A25704" i="12"/>
  <c r="F25703" i="12"/>
  <c r="E25703" i="12"/>
  <c r="B25703" i="12"/>
  <c r="A25703" i="12"/>
  <c r="F25702" i="12"/>
  <c r="E25702" i="12"/>
  <c r="B25702" i="12"/>
  <c r="A25702" i="12"/>
  <c r="F25701" i="12"/>
  <c r="E25701" i="12"/>
  <c r="B25701" i="12"/>
  <c r="A25701" i="12"/>
  <c r="F25700" i="12"/>
  <c r="E25700" i="12"/>
  <c r="B25700" i="12"/>
  <c r="A25700" i="12"/>
  <c r="F25699" i="12"/>
  <c r="E25699" i="12"/>
  <c r="B25699" i="12"/>
  <c r="A25699" i="12"/>
  <c r="F25698" i="12"/>
  <c r="E25698" i="12"/>
  <c r="B25698" i="12"/>
  <c r="A25698" i="12"/>
  <c r="F25697" i="12"/>
  <c r="E25697" i="12"/>
  <c r="B25697" i="12"/>
  <c r="A25697" i="12"/>
  <c r="F25696" i="12"/>
  <c r="E25696" i="12"/>
  <c r="B25696" i="12"/>
  <c r="A25696" i="12"/>
  <c r="F25695" i="12"/>
  <c r="E25695" i="12"/>
  <c r="B25695" i="12"/>
  <c r="A25695" i="12"/>
  <c r="F25694" i="12"/>
  <c r="E25694" i="12"/>
  <c r="B25694" i="12"/>
  <c r="A25694" i="12"/>
  <c r="F25693" i="12"/>
  <c r="E25693" i="12"/>
  <c r="B25693" i="12"/>
  <c r="A25693" i="12"/>
  <c r="F25692" i="12"/>
  <c r="E25692" i="12"/>
  <c r="B25692" i="12"/>
  <c r="A25692" i="12"/>
  <c r="F25691" i="12"/>
  <c r="E25691" i="12"/>
  <c r="B25691" i="12"/>
  <c r="A25691" i="12"/>
  <c r="F25690" i="12"/>
  <c r="E25690" i="12"/>
  <c r="B25690" i="12"/>
  <c r="A25690" i="12"/>
  <c r="F25689" i="12"/>
  <c r="E25689" i="12"/>
  <c r="B25689" i="12"/>
  <c r="A25689" i="12"/>
  <c r="F25688" i="12"/>
  <c r="E25688" i="12"/>
  <c r="B25688" i="12"/>
  <c r="A25688" i="12"/>
  <c r="F25687" i="12"/>
  <c r="E25687" i="12"/>
  <c r="B25687" i="12"/>
  <c r="A25687" i="12"/>
  <c r="F25686" i="12"/>
  <c r="E25686" i="12"/>
  <c r="B25686" i="12"/>
  <c r="A25686" i="12"/>
  <c r="F25685" i="12"/>
  <c r="E25685" i="12"/>
  <c r="B25685" i="12"/>
  <c r="A25685" i="12"/>
  <c r="F25684" i="12"/>
  <c r="E25684" i="12"/>
  <c r="B25684" i="12"/>
  <c r="A25684" i="12"/>
  <c r="F25683" i="12"/>
  <c r="E25683" i="12"/>
  <c r="B25683" i="12"/>
  <c r="A25683" i="12"/>
  <c r="F25682" i="12"/>
  <c r="E25682" i="12"/>
  <c r="B25682" i="12"/>
  <c r="A25682" i="12"/>
  <c r="F25681" i="12"/>
  <c r="E25681" i="12"/>
  <c r="B25681" i="12"/>
  <c r="A25681" i="12"/>
  <c r="F25680" i="12"/>
  <c r="E25680" i="12"/>
  <c r="B25680" i="12"/>
  <c r="A25680" i="12"/>
  <c r="F25679" i="12"/>
  <c r="E25679" i="12"/>
  <c r="B25679" i="12"/>
  <c r="A25679" i="12"/>
  <c r="F25678" i="12"/>
  <c r="E25678" i="12"/>
  <c r="B25678" i="12"/>
  <c r="A25678" i="12"/>
  <c r="F25677" i="12"/>
  <c r="E25677" i="12"/>
  <c r="B25677" i="12"/>
  <c r="A25677" i="12"/>
  <c r="F25676" i="12"/>
  <c r="E25676" i="12"/>
  <c r="B25676" i="12"/>
  <c r="A25676" i="12"/>
  <c r="F25675" i="12"/>
  <c r="E25675" i="12"/>
  <c r="B25675" i="12"/>
  <c r="A25675" i="12"/>
  <c r="F25674" i="12"/>
  <c r="E25674" i="12"/>
  <c r="B25674" i="12"/>
  <c r="A25674" i="12"/>
  <c r="F25673" i="12"/>
  <c r="E25673" i="12"/>
  <c r="B25673" i="12"/>
  <c r="A25673" i="12"/>
  <c r="F25672" i="12"/>
  <c r="E25672" i="12"/>
  <c r="B25672" i="12"/>
  <c r="A25672" i="12"/>
  <c r="F25671" i="12"/>
  <c r="E25671" i="12"/>
  <c r="B25671" i="12"/>
  <c r="A25671" i="12"/>
  <c r="F25670" i="12"/>
  <c r="E25670" i="12"/>
  <c r="B25670" i="12"/>
  <c r="A25670" i="12"/>
  <c r="F25669" i="12"/>
  <c r="E25669" i="12"/>
  <c r="B25669" i="12"/>
  <c r="A25669" i="12"/>
  <c r="F25668" i="12"/>
  <c r="E25668" i="12"/>
  <c r="B25668" i="12"/>
  <c r="A25668" i="12"/>
  <c r="F25667" i="12"/>
  <c r="E25667" i="12"/>
  <c r="B25667" i="12"/>
  <c r="A25667" i="12"/>
  <c r="F25666" i="12"/>
  <c r="E25666" i="12"/>
  <c r="B25666" i="12"/>
  <c r="A25666" i="12"/>
  <c r="F25665" i="12"/>
  <c r="E25665" i="12"/>
  <c r="B25665" i="12"/>
  <c r="A25665" i="12"/>
  <c r="F25664" i="12"/>
  <c r="E25664" i="12"/>
  <c r="B25664" i="12"/>
  <c r="A25664" i="12"/>
  <c r="F25663" i="12"/>
  <c r="E25663" i="12"/>
  <c r="B25663" i="12"/>
  <c r="A25663" i="12"/>
  <c r="F25662" i="12"/>
  <c r="E25662" i="12"/>
  <c r="B25662" i="12"/>
  <c r="A25662" i="12"/>
  <c r="F25661" i="12"/>
  <c r="E25661" i="12"/>
  <c r="B25661" i="12"/>
  <c r="A25661" i="12"/>
  <c r="F25660" i="12"/>
  <c r="E25660" i="12"/>
  <c r="B25660" i="12"/>
  <c r="A25660" i="12"/>
  <c r="F25659" i="12"/>
  <c r="E25659" i="12"/>
  <c r="B25659" i="12"/>
  <c r="A25659" i="12"/>
  <c r="F25658" i="12"/>
  <c r="E25658" i="12"/>
  <c r="B25658" i="12"/>
  <c r="A25658" i="12"/>
  <c r="F25657" i="12"/>
  <c r="E25657" i="12"/>
  <c r="B25657" i="12"/>
  <c r="A25657" i="12"/>
  <c r="F25656" i="12"/>
  <c r="E25656" i="12"/>
  <c r="B25656" i="12"/>
  <c r="A25656" i="12"/>
  <c r="F25655" i="12"/>
  <c r="E25655" i="12"/>
  <c r="B25655" i="12"/>
  <c r="A25655" i="12"/>
  <c r="F25654" i="12"/>
  <c r="E25654" i="12"/>
  <c r="B25654" i="12"/>
  <c r="A25654" i="12"/>
  <c r="F25653" i="12"/>
  <c r="E25653" i="12"/>
  <c r="B25653" i="12"/>
  <c r="A25653" i="12"/>
  <c r="F25652" i="12"/>
  <c r="E25652" i="12"/>
  <c r="B25652" i="12"/>
  <c r="A25652" i="12"/>
  <c r="F25651" i="12"/>
  <c r="E25651" i="12"/>
  <c r="B25651" i="12"/>
  <c r="A25651" i="12"/>
  <c r="F25650" i="12"/>
  <c r="E25650" i="12"/>
  <c r="B25650" i="12"/>
  <c r="A25650" i="12"/>
  <c r="F25649" i="12"/>
  <c r="E25649" i="12"/>
  <c r="B25649" i="12"/>
  <c r="A25649" i="12"/>
  <c r="F25648" i="12"/>
  <c r="E25648" i="12"/>
  <c r="B25648" i="12"/>
  <c r="A25648" i="12"/>
  <c r="F25647" i="12"/>
  <c r="E25647" i="12"/>
  <c r="B25647" i="12"/>
  <c r="A25647" i="12"/>
  <c r="F25646" i="12"/>
  <c r="E25646" i="12"/>
  <c r="B25646" i="12"/>
  <c r="A25646" i="12"/>
  <c r="F25645" i="12"/>
  <c r="E25645" i="12"/>
  <c r="B25645" i="12"/>
  <c r="A25645" i="12"/>
  <c r="F25644" i="12"/>
  <c r="E25644" i="12"/>
  <c r="B25644" i="12"/>
  <c r="A25644" i="12"/>
  <c r="F25643" i="12"/>
  <c r="E25643" i="12"/>
  <c r="B25643" i="12"/>
  <c r="A25643" i="12"/>
  <c r="F25642" i="12"/>
  <c r="E25642" i="12"/>
  <c r="B25642" i="12"/>
  <c r="A25642" i="12"/>
  <c r="F25641" i="12"/>
  <c r="E25641" i="12"/>
  <c r="B25641" i="12"/>
  <c r="A25641" i="12"/>
  <c r="F25640" i="12"/>
  <c r="E25640" i="12"/>
  <c r="B25640" i="12"/>
  <c r="A25640" i="12"/>
  <c r="F25639" i="12"/>
  <c r="E25639" i="12"/>
  <c r="B25639" i="12"/>
  <c r="A25639" i="12"/>
  <c r="F25638" i="12"/>
  <c r="E25638" i="12"/>
  <c r="B25638" i="12"/>
  <c r="A25638" i="12"/>
  <c r="F25637" i="12"/>
  <c r="E25637" i="12"/>
  <c r="B25637" i="12"/>
  <c r="A25637" i="12"/>
  <c r="F25636" i="12"/>
  <c r="E25636" i="12"/>
  <c r="B25636" i="12"/>
  <c r="A25636" i="12"/>
  <c r="F25635" i="12"/>
  <c r="E25635" i="12"/>
  <c r="B25635" i="12"/>
  <c r="A25635" i="12"/>
  <c r="F25634" i="12"/>
  <c r="E25634" i="12"/>
  <c r="B25634" i="12"/>
  <c r="A25634" i="12"/>
  <c r="F25633" i="12"/>
  <c r="E25633" i="12"/>
  <c r="B25633" i="12"/>
  <c r="A25633" i="12"/>
  <c r="F25632" i="12"/>
  <c r="E25632" i="12"/>
  <c r="B25632" i="12"/>
  <c r="A25632" i="12"/>
  <c r="F25631" i="12"/>
  <c r="E25631" i="12"/>
  <c r="B25631" i="12"/>
  <c r="A25631" i="12"/>
  <c r="F25630" i="12"/>
  <c r="E25630" i="12"/>
  <c r="B25630" i="12"/>
  <c r="A25630" i="12"/>
  <c r="F25629" i="12"/>
  <c r="E25629" i="12"/>
  <c r="B25629" i="12"/>
  <c r="A25629" i="12"/>
  <c r="F25628" i="12"/>
  <c r="E25628" i="12"/>
  <c r="B25628" i="12"/>
  <c r="A25628" i="12"/>
  <c r="F25627" i="12"/>
  <c r="E25627" i="12"/>
  <c r="B25627" i="12"/>
  <c r="A25627" i="12"/>
  <c r="F25626" i="12"/>
  <c r="E25626" i="12"/>
  <c r="B25626" i="12"/>
  <c r="A25626" i="12"/>
  <c r="F25625" i="12"/>
  <c r="E25625" i="12"/>
  <c r="B25625" i="12"/>
  <c r="A25625" i="12"/>
  <c r="F25624" i="12"/>
  <c r="E25624" i="12"/>
  <c r="B25624" i="12"/>
  <c r="A25624" i="12"/>
  <c r="F25623" i="12"/>
  <c r="E25623" i="12"/>
  <c r="B25623" i="12"/>
  <c r="A25623" i="12"/>
  <c r="F25622" i="12"/>
  <c r="E25622" i="12"/>
  <c r="B25622" i="12"/>
  <c r="A25622" i="12"/>
  <c r="F25621" i="12"/>
  <c r="E25621" i="12"/>
  <c r="B25621" i="12"/>
  <c r="A25621" i="12"/>
  <c r="F25620" i="12"/>
  <c r="E25620" i="12"/>
  <c r="B25620" i="12"/>
  <c r="A25620" i="12"/>
  <c r="F25619" i="12"/>
  <c r="E25619" i="12"/>
  <c r="B25619" i="12"/>
  <c r="A25619" i="12"/>
  <c r="F25618" i="12"/>
  <c r="E25618" i="12"/>
  <c r="B25618" i="12"/>
  <c r="A25618" i="12"/>
  <c r="F25617" i="12"/>
  <c r="E25617" i="12"/>
  <c r="B25617" i="12"/>
  <c r="A25617" i="12"/>
  <c r="F25616" i="12"/>
  <c r="E25616" i="12"/>
  <c r="B25616" i="12"/>
  <c r="A25616" i="12"/>
  <c r="F25615" i="12"/>
  <c r="E25615" i="12"/>
  <c r="B25615" i="12"/>
  <c r="A25615" i="12"/>
  <c r="F25614" i="12"/>
  <c r="E25614" i="12"/>
  <c r="B25614" i="12"/>
  <c r="A25614" i="12"/>
  <c r="F25613" i="12"/>
  <c r="E25613" i="12"/>
  <c r="B25613" i="12"/>
  <c r="A25613" i="12"/>
  <c r="F25612" i="12"/>
  <c r="E25612" i="12"/>
  <c r="B25612" i="12"/>
  <c r="A25612" i="12"/>
  <c r="F25611" i="12"/>
  <c r="E25611" i="12"/>
  <c r="B25611" i="12"/>
  <c r="A25611" i="12"/>
  <c r="F25580" i="12"/>
  <c r="D25580" i="12"/>
  <c r="A25580" i="12"/>
  <c r="F25579" i="12"/>
  <c r="D25579" i="12"/>
  <c r="A25579" i="12"/>
  <c r="F25578" i="12"/>
  <c r="E25578" i="12"/>
  <c r="D25578" i="12"/>
  <c r="A25578" i="12"/>
  <c r="F25577" i="12"/>
  <c r="E25577" i="12"/>
  <c r="D25577" i="12"/>
  <c r="F25576" i="12"/>
  <c r="E25576" i="12"/>
  <c r="D25576" i="12"/>
  <c r="A25576" i="12"/>
  <c r="F25575" i="12"/>
  <c r="E25575" i="12"/>
  <c r="D25575" i="12"/>
  <c r="A25575" i="12"/>
  <c r="G25561" i="12"/>
  <c r="F25561" i="12"/>
  <c r="E25561" i="12"/>
  <c r="A25561" i="12"/>
  <c r="G25560" i="12"/>
  <c r="F25560" i="12"/>
  <c r="E25560" i="12"/>
  <c r="A25560" i="12"/>
  <c r="G25559" i="12"/>
  <c r="F25559" i="12"/>
  <c r="E25559" i="12"/>
  <c r="A25559" i="12"/>
  <c r="G25558" i="12"/>
  <c r="F25558" i="12"/>
  <c r="E25558" i="12"/>
  <c r="A25558" i="12"/>
  <c r="G25556" i="12"/>
  <c r="F25556" i="12"/>
  <c r="E25556" i="12"/>
  <c r="A25556" i="12"/>
  <c r="G25555" i="12"/>
  <c r="F25555" i="12"/>
  <c r="E25555" i="12"/>
  <c r="A25555" i="12"/>
  <c r="G25554" i="12"/>
  <c r="F25554" i="12"/>
  <c r="E25554" i="12"/>
  <c r="A25554" i="12"/>
  <c r="G25553" i="12"/>
  <c r="F25553" i="12"/>
  <c r="E25553" i="12"/>
  <c r="A25553" i="12"/>
  <c r="G25552" i="12"/>
  <c r="F25552" i="12"/>
  <c r="E25552" i="12"/>
  <c r="A25552" i="12"/>
  <c r="G25551" i="12"/>
  <c r="F25551" i="12"/>
  <c r="E25551" i="12"/>
  <c r="A25551" i="12"/>
  <c r="G25550" i="12"/>
  <c r="F25550" i="12"/>
  <c r="E25550" i="12"/>
  <c r="A25550" i="12"/>
  <c r="G25549" i="12"/>
  <c r="F25549" i="12"/>
  <c r="E25549" i="12"/>
  <c r="A25549" i="12"/>
  <c r="G25548" i="12"/>
  <c r="F25548" i="12"/>
  <c r="E25548" i="12"/>
  <c r="A25548" i="12"/>
  <c r="G25547" i="12"/>
  <c r="F25547" i="12"/>
  <c r="E25547" i="12"/>
  <c r="A25547" i="12"/>
  <c r="G25546" i="12"/>
  <c r="F25546" i="12"/>
  <c r="E25546" i="12"/>
  <c r="A25546" i="12"/>
  <c r="G25545" i="12"/>
  <c r="F25545" i="12"/>
  <c r="E25545" i="12"/>
  <c r="A25545" i="12"/>
  <c r="G24676" i="12"/>
  <c r="F24676" i="12"/>
  <c r="E24676" i="12"/>
  <c r="D24676" i="12"/>
  <c r="C24676" i="12"/>
  <c r="B24676" i="12"/>
  <c r="A24676" i="12"/>
  <c r="G24675" i="12"/>
  <c r="F24675" i="12"/>
  <c r="E24675" i="12"/>
  <c r="D24675" i="12"/>
  <c r="C24675" i="12"/>
  <c r="B24675" i="12"/>
  <c r="A24675" i="12"/>
  <c r="G24674" i="12"/>
  <c r="F24674" i="12"/>
  <c r="E24674" i="12"/>
  <c r="D24674" i="12"/>
  <c r="C24674" i="12"/>
  <c r="B24674" i="12"/>
  <c r="A24674" i="12"/>
  <c r="G24673" i="12"/>
  <c r="F24673" i="12"/>
  <c r="E24673" i="12"/>
  <c r="D24673" i="12"/>
  <c r="C24673" i="12"/>
  <c r="B24673" i="12"/>
  <c r="A24673" i="12"/>
  <c r="G24672" i="12"/>
  <c r="F24672" i="12"/>
  <c r="E24672" i="12"/>
  <c r="D24672" i="12"/>
  <c r="C24672" i="12"/>
  <c r="B24672" i="12"/>
  <c r="A24672" i="12"/>
  <c r="G24671" i="12"/>
  <c r="F24671" i="12"/>
  <c r="E24671" i="12"/>
  <c r="D24671" i="12"/>
  <c r="C24671" i="12"/>
  <c r="B24671" i="12"/>
  <c r="A24671" i="12"/>
  <c r="G24670" i="12"/>
  <c r="F24670" i="12"/>
  <c r="E24670" i="12"/>
  <c r="D24670" i="12"/>
  <c r="C24670" i="12"/>
  <c r="B24670" i="12"/>
  <c r="A24670" i="12"/>
  <c r="G24669" i="12"/>
  <c r="F24669" i="12"/>
  <c r="E24669" i="12"/>
  <c r="D24669" i="12"/>
  <c r="C24669" i="12"/>
  <c r="B24669" i="12"/>
  <c r="A24669" i="12"/>
  <c r="G24668" i="12"/>
  <c r="F24668" i="12"/>
  <c r="E24668" i="12"/>
  <c r="D24668" i="12"/>
  <c r="C24668" i="12"/>
  <c r="B24668" i="12"/>
  <c r="A24668" i="12"/>
  <c r="G24667" i="12"/>
  <c r="F24667" i="12"/>
  <c r="E24667" i="12"/>
  <c r="D24667" i="12"/>
  <c r="C24667" i="12"/>
  <c r="B24667" i="12"/>
  <c r="A24667" i="12"/>
  <c r="G24666" i="12"/>
  <c r="F24666" i="12"/>
  <c r="E24666" i="12"/>
  <c r="D24666" i="12"/>
  <c r="C24666" i="12"/>
  <c r="B24666" i="12"/>
  <c r="A24666" i="12"/>
  <c r="G24665" i="12"/>
  <c r="F24665" i="12"/>
  <c r="E24665" i="12"/>
  <c r="D24665" i="12"/>
  <c r="C24665" i="12"/>
  <c r="B24665" i="12"/>
  <c r="A24665" i="12"/>
  <c r="G24664" i="12"/>
  <c r="F24664" i="12"/>
  <c r="E24664" i="12"/>
  <c r="D24664" i="12"/>
  <c r="C24664" i="12"/>
  <c r="B24664" i="12"/>
  <c r="A24664" i="12"/>
  <c r="G24663" i="12"/>
  <c r="F24663" i="12"/>
  <c r="E24663" i="12"/>
  <c r="D24663" i="12"/>
  <c r="C24663" i="12"/>
  <c r="B24663" i="12"/>
  <c r="A24663" i="12"/>
  <c r="F24662" i="12"/>
  <c r="E24662" i="12"/>
  <c r="C24662" i="12"/>
  <c r="B24662" i="12"/>
  <c r="A24662" i="12"/>
  <c r="F24661" i="12"/>
  <c r="E24661" i="12"/>
  <c r="C24661" i="12"/>
  <c r="B24661" i="12"/>
  <c r="A24661" i="12"/>
  <c r="F24660" i="12"/>
  <c r="E24660" i="12"/>
  <c r="C24660" i="12"/>
  <c r="B24660" i="12"/>
  <c r="A24660" i="12"/>
  <c r="F24659" i="12"/>
  <c r="E24659" i="12"/>
  <c r="C24659" i="12"/>
  <c r="B24659" i="12"/>
  <c r="A24659" i="12"/>
  <c r="F24658" i="12"/>
  <c r="E24658" i="12"/>
  <c r="C24658" i="12"/>
  <c r="B24658" i="12"/>
  <c r="A24658" i="12"/>
  <c r="F24657" i="12"/>
  <c r="E24657" i="12"/>
  <c r="C24657" i="12"/>
  <c r="B24657" i="12"/>
  <c r="A24657" i="12"/>
  <c r="F24656" i="12"/>
  <c r="E24656" i="12"/>
  <c r="C24656" i="12"/>
  <c r="B24656" i="12"/>
  <c r="A24656" i="12"/>
  <c r="F24655" i="12"/>
  <c r="E24655" i="12"/>
  <c r="C24655" i="12"/>
  <c r="B24655" i="12"/>
  <c r="A24655" i="12"/>
  <c r="F24654" i="12"/>
  <c r="E24654" i="12"/>
  <c r="C24654" i="12"/>
  <c r="B24654" i="12"/>
  <c r="A24654" i="12"/>
  <c r="F24653" i="12"/>
  <c r="E24653" i="12"/>
  <c r="C24653" i="12"/>
  <c r="B24653" i="12"/>
  <c r="A24653" i="12"/>
  <c r="F24652" i="12"/>
  <c r="E24652" i="12"/>
  <c r="C24652" i="12"/>
  <c r="B24652" i="12"/>
  <c r="A24652" i="12"/>
  <c r="F24651" i="12"/>
  <c r="E24651" i="12"/>
  <c r="C24651" i="12"/>
  <c r="B24651" i="12"/>
  <c r="A24651" i="12"/>
  <c r="F24650" i="12"/>
  <c r="E24650" i="12"/>
  <c r="C24650" i="12"/>
  <c r="B24650" i="12"/>
  <c r="A24650" i="12"/>
  <c r="F24649" i="12"/>
  <c r="E24649" i="12"/>
  <c r="C24649" i="12"/>
  <c r="B24649" i="12"/>
  <c r="A24649" i="12"/>
  <c r="F24648" i="12"/>
  <c r="E24648" i="12"/>
  <c r="C24648" i="12"/>
  <c r="B24648" i="12"/>
  <c r="A24648" i="12"/>
  <c r="F24647" i="12"/>
  <c r="E24647" i="12"/>
  <c r="C24647" i="12"/>
  <c r="B24647" i="12"/>
  <c r="A24647" i="12"/>
  <c r="F24646" i="12"/>
  <c r="E24646" i="12"/>
  <c r="C24646" i="12"/>
  <c r="B24646" i="12"/>
  <c r="A24646" i="12"/>
  <c r="G24645" i="12"/>
  <c r="F24645" i="12"/>
  <c r="E24645" i="12"/>
  <c r="D24645" i="12"/>
  <c r="C24645" i="12"/>
  <c r="B24645" i="12"/>
  <c r="A24645" i="12"/>
  <c r="G24644" i="12"/>
  <c r="F24644" i="12"/>
  <c r="E24644" i="12"/>
  <c r="D24644" i="12"/>
  <c r="C24644" i="12"/>
  <c r="B24644" i="12"/>
  <c r="A24644" i="12"/>
  <c r="G24643" i="12"/>
  <c r="F24643" i="12"/>
  <c r="E24643" i="12"/>
  <c r="D24643" i="12"/>
  <c r="C24643" i="12"/>
  <c r="B24643" i="12"/>
  <c r="A24643" i="12"/>
  <c r="G24642" i="12"/>
  <c r="F24642" i="12"/>
  <c r="E24642" i="12"/>
  <c r="D24642" i="12"/>
  <c r="C24642" i="12"/>
  <c r="B24642" i="12"/>
  <c r="A24642" i="12"/>
  <c r="G24641" i="12"/>
  <c r="F24641" i="12"/>
  <c r="E24641" i="12"/>
  <c r="D24641" i="12"/>
  <c r="C24641" i="12"/>
  <c r="B24641" i="12"/>
  <c r="A24641" i="12"/>
  <c r="G24640" i="12"/>
  <c r="F24640" i="12"/>
  <c r="E24640" i="12"/>
  <c r="D24640" i="12"/>
  <c r="C24640" i="12"/>
  <c r="B24640" i="12"/>
  <c r="A24640" i="12"/>
  <c r="G24639" i="12"/>
  <c r="F24639" i="12"/>
  <c r="E24639" i="12"/>
  <c r="D24639" i="12"/>
  <c r="C24639" i="12"/>
  <c r="B24639" i="12"/>
  <c r="A24639" i="12"/>
  <c r="G24638" i="12"/>
  <c r="F24638" i="12"/>
  <c r="E24638" i="12"/>
  <c r="D24638" i="12"/>
  <c r="C24638" i="12"/>
  <c r="B24638" i="12"/>
  <c r="A24638" i="12"/>
  <c r="G24637" i="12"/>
  <c r="F24637" i="12"/>
  <c r="E24637" i="12"/>
  <c r="D24637" i="12"/>
  <c r="C24637" i="12"/>
  <c r="B24637" i="12"/>
  <c r="A24637" i="12"/>
  <c r="G24636" i="12"/>
  <c r="F24636" i="12"/>
  <c r="E24636" i="12"/>
  <c r="D24636" i="12"/>
  <c r="C24636" i="12"/>
  <c r="B24636" i="12"/>
  <c r="A24636" i="12"/>
  <c r="G24635" i="12"/>
  <c r="F24635" i="12"/>
  <c r="E24635" i="12"/>
  <c r="D24635" i="12"/>
  <c r="C24635" i="12"/>
  <c r="B24635" i="12"/>
  <c r="A24635" i="12"/>
  <c r="G24634" i="12"/>
  <c r="F24634" i="12"/>
  <c r="E24634" i="12"/>
  <c r="D24634" i="12"/>
  <c r="C24634" i="12"/>
  <c r="B24634" i="12"/>
  <c r="A24634" i="12"/>
  <c r="G24633" i="12"/>
  <c r="F24633" i="12"/>
  <c r="E24633" i="12"/>
  <c r="D24633" i="12"/>
  <c r="C24633" i="12"/>
  <c r="B24633" i="12"/>
  <c r="A24633" i="12"/>
  <c r="G24632" i="12"/>
  <c r="F24632" i="12"/>
  <c r="E24632" i="12"/>
  <c r="D24632" i="12"/>
  <c r="C24632" i="12"/>
  <c r="B24632" i="12"/>
  <c r="A24632" i="12"/>
  <c r="G24631" i="12"/>
  <c r="F24631" i="12"/>
  <c r="E24631" i="12"/>
  <c r="D24631" i="12"/>
  <c r="C24631" i="12"/>
  <c r="B24631" i="12"/>
  <c r="A24631" i="12"/>
  <c r="F24630" i="12"/>
  <c r="E24630" i="12"/>
  <c r="C24630" i="12"/>
  <c r="B24630" i="12"/>
  <c r="A24630" i="12"/>
  <c r="F24629" i="12"/>
  <c r="E24629" i="12"/>
  <c r="C24629" i="12"/>
  <c r="B24629" i="12"/>
  <c r="A24629" i="12"/>
  <c r="F24628" i="12"/>
  <c r="E24628" i="12"/>
  <c r="C24628" i="12"/>
  <c r="B24628" i="12"/>
  <c r="A24628" i="12"/>
  <c r="F24627" i="12"/>
  <c r="E24627" i="12"/>
  <c r="C24627" i="12"/>
  <c r="B24627" i="12"/>
  <c r="A24627" i="12"/>
  <c r="F24626" i="12"/>
  <c r="E24626" i="12"/>
  <c r="C24626" i="12"/>
  <c r="B24626" i="12"/>
  <c r="A24626" i="12"/>
  <c r="F24625" i="12"/>
  <c r="E24625" i="12"/>
  <c r="C24625" i="12"/>
  <c r="B24625" i="12"/>
  <c r="A24625" i="12"/>
  <c r="F24624" i="12"/>
  <c r="E24624" i="12"/>
  <c r="C24624" i="12"/>
  <c r="B24624" i="12"/>
  <c r="A24624" i="12"/>
  <c r="F24623" i="12"/>
  <c r="E24623" i="12"/>
  <c r="C24623" i="12"/>
  <c r="B24623" i="12"/>
  <c r="A24623" i="12"/>
  <c r="F24622" i="12"/>
  <c r="E24622" i="12"/>
  <c r="C24622" i="12"/>
  <c r="B24622" i="12"/>
  <c r="A24622" i="12"/>
  <c r="F24621" i="12"/>
  <c r="E24621" i="12"/>
  <c r="C24621" i="12"/>
  <c r="B24621" i="12"/>
  <c r="A24621" i="12"/>
  <c r="F24620" i="12"/>
  <c r="E24620" i="12"/>
  <c r="C24620" i="12"/>
  <c r="B24620" i="12"/>
  <c r="A24620" i="12"/>
  <c r="F24619" i="12"/>
  <c r="E24619" i="12"/>
  <c r="C24619" i="12"/>
  <c r="B24619" i="12"/>
  <c r="A24619" i="12"/>
  <c r="F24618" i="12"/>
  <c r="E24618" i="12"/>
  <c r="C24618" i="12"/>
  <c r="B24618" i="12"/>
  <c r="A24618" i="12"/>
  <c r="F24617" i="12"/>
  <c r="E24617" i="12"/>
  <c r="C24617" i="12"/>
  <c r="B24617" i="12"/>
  <c r="A24617" i="12"/>
  <c r="F24616" i="12"/>
  <c r="E24616" i="12"/>
  <c r="C24616" i="12"/>
  <c r="B24616" i="12"/>
  <c r="A24616" i="12"/>
  <c r="F24615" i="12"/>
  <c r="E24615" i="12"/>
  <c r="C24615" i="12"/>
  <c r="B24615" i="12"/>
  <c r="A24615" i="12"/>
  <c r="F24614" i="12"/>
  <c r="E24614" i="12"/>
  <c r="B24614" i="12"/>
  <c r="A24614" i="12"/>
  <c r="F24613" i="12"/>
  <c r="E24613" i="12"/>
  <c r="B24613" i="12"/>
  <c r="A24613" i="12"/>
  <c r="F24612" i="12"/>
  <c r="E24612" i="12"/>
  <c r="B24612" i="12"/>
  <c r="A24612" i="12"/>
  <c r="F24611" i="12"/>
  <c r="E24611" i="12"/>
  <c r="B24611" i="12"/>
  <c r="A24611" i="12"/>
  <c r="F24610" i="12"/>
  <c r="E24610" i="12"/>
  <c r="B24610" i="12"/>
  <c r="A24610" i="12"/>
  <c r="F24609" i="12"/>
  <c r="E24609" i="12"/>
  <c r="B24609" i="12"/>
  <c r="A24609" i="12"/>
  <c r="F24608" i="12"/>
  <c r="E24608" i="12"/>
  <c r="B24608" i="12"/>
  <c r="A24608" i="12"/>
  <c r="F24607" i="12"/>
  <c r="E24607" i="12"/>
  <c r="B24607" i="12"/>
  <c r="A24607" i="12"/>
  <c r="F24606" i="12"/>
  <c r="E24606" i="12"/>
  <c r="B24606" i="12"/>
  <c r="A24606" i="12"/>
  <c r="F24605" i="12"/>
  <c r="E24605" i="12"/>
  <c r="B24605" i="12"/>
  <c r="A24605" i="12"/>
  <c r="F24604" i="12"/>
  <c r="E24604" i="12"/>
  <c r="B24604" i="12"/>
  <c r="A24604" i="12"/>
  <c r="F24603" i="12"/>
  <c r="E24603" i="12"/>
  <c r="B24603" i="12"/>
  <c r="A24603" i="12"/>
  <c r="F24602" i="12"/>
  <c r="E24602" i="12"/>
  <c r="B24602" i="12"/>
  <c r="A24602" i="12"/>
  <c r="F24601" i="12"/>
  <c r="E24601" i="12"/>
  <c r="B24601" i="12"/>
  <c r="A24601" i="12"/>
  <c r="F24600" i="12"/>
  <c r="E24600" i="12"/>
  <c r="B24600" i="12"/>
  <c r="A24600" i="12"/>
  <c r="F24599" i="12"/>
  <c r="E24599" i="12"/>
  <c r="B24599" i="12"/>
  <c r="A24599" i="12"/>
  <c r="F24598" i="12"/>
  <c r="E24598" i="12"/>
  <c r="B24598" i="12"/>
  <c r="A24598" i="12"/>
  <c r="F24597" i="12"/>
  <c r="E24597" i="12"/>
  <c r="B24597" i="12"/>
  <c r="A24597" i="12"/>
  <c r="F24596" i="12"/>
  <c r="E24596" i="12"/>
  <c r="B24596" i="12"/>
  <c r="A24596" i="12"/>
  <c r="F24595" i="12"/>
  <c r="E24595" i="12"/>
  <c r="B24595" i="12"/>
  <c r="A24595" i="12"/>
  <c r="F24594" i="12"/>
  <c r="E24594" i="12"/>
  <c r="B24594" i="12"/>
  <c r="A24594" i="12"/>
  <c r="F24593" i="12"/>
  <c r="E24593" i="12"/>
  <c r="B24593" i="12"/>
  <c r="A24593" i="12"/>
  <c r="F24592" i="12"/>
  <c r="E24592" i="12"/>
  <c r="B24592" i="12"/>
  <c r="A24592" i="12"/>
  <c r="F24591" i="12"/>
  <c r="E24591" i="12"/>
  <c r="B24591" i="12"/>
  <c r="A24591" i="12"/>
  <c r="F24590" i="12"/>
  <c r="E24590" i="12"/>
  <c r="B24590" i="12"/>
  <c r="A24590" i="12"/>
  <c r="F24589" i="12"/>
  <c r="E24589" i="12"/>
  <c r="B24589" i="12"/>
  <c r="A24589" i="12"/>
  <c r="F24588" i="12"/>
  <c r="E24588" i="12"/>
  <c r="B24588" i="12"/>
  <c r="A24588" i="12"/>
  <c r="F24587" i="12"/>
  <c r="E24587" i="12"/>
  <c r="B24587" i="12"/>
  <c r="A24587" i="12"/>
  <c r="F24586" i="12"/>
  <c r="E24586" i="12"/>
  <c r="B24586" i="12"/>
  <c r="A24586" i="12"/>
  <c r="F24585" i="12"/>
  <c r="E24585" i="12"/>
  <c r="B24585" i="12"/>
  <c r="A24585" i="12"/>
  <c r="F24584" i="12"/>
  <c r="E24584" i="12"/>
  <c r="B24584" i="12"/>
  <c r="A24584" i="12"/>
  <c r="F24583" i="12"/>
  <c r="E24583" i="12"/>
  <c r="B24583" i="12"/>
  <c r="A24583" i="12"/>
  <c r="F24582" i="12"/>
  <c r="E24582" i="12"/>
  <c r="B24582" i="12"/>
  <c r="A24582" i="12"/>
  <c r="F24581" i="12"/>
  <c r="E24581" i="12"/>
  <c r="B24581" i="12"/>
  <c r="A24581" i="12"/>
  <c r="F24580" i="12"/>
  <c r="E24580" i="12"/>
  <c r="B24580" i="12"/>
  <c r="A24580" i="12"/>
  <c r="F24579" i="12"/>
  <c r="E24579" i="12"/>
  <c r="B24579" i="12"/>
  <c r="A24579" i="12"/>
  <c r="F24578" i="12"/>
  <c r="E24578" i="12"/>
  <c r="B24578" i="12"/>
  <c r="A24578" i="12"/>
  <c r="F24577" i="12"/>
  <c r="E24577" i="12"/>
  <c r="B24577" i="12"/>
  <c r="A24577" i="12"/>
  <c r="F24576" i="12"/>
  <c r="E24576" i="12"/>
  <c r="B24576" i="12"/>
  <c r="A24576" i="12"/>
  <c r="F24575" i="12"/>
  <c r="E24575" i="12"/>
  <c r="B24575" i="12"/>
  <c r="A24575" i="12"/>
  <c r="F24574" i="12"/>
  <c r="E24574" i="12"/>
  <c r="B24574" i="12"/>
  <c r="A24574" i="12"/>
  <c r="F24573" i="12"/>
  <c r="E24573" i="12"/>
  <c r="B24573" i="12"/>
  <c r="A24573" i="12"/>
  <c r="F24572" i="12"/>
  <c r="E24572" i="12"/>
  <c r="B24572" i="12"/>
  <c r="A24572" i="12"/>
  <c r="F24571" i="12"/>
  <c r="E24571" i="12"/>
  <c r="B24571" i="12"/>
  <c r="A24571" i="12"/>
  <c r="F24570" i="12"/>
  <c r="E24570" i="12"/>
  <c r="B24570" i="12"/>
  <c r="A24570" i="12"/>
  <c r="F24569" i="12"/>
  <c r="E24569" i="12"/>
  <c r="B24569" i="12"/>
  <c r="A24569" i="12"/>
  <c r="F24568" i="12"/>
  <c r="E24568" i="12"/>
  <c r="B24568" i="12"/>
  <c r="A24568" i="12"/>
  <c r="F24567" i="12"/>
  <c r="E24567" i="12"/>
  <c r="B24567" i="12"/>
  <c r="A24567" i="12"/>
  <c r="F24566" i="12"/>
  <c r="E24566" i="12"/>
  <c r="B24566" i="12"/>
  <c r="A24566" i="12"/>
  <c r="F24565" i="12"/>
  <c r="E24565" i="12"/>
  <c r="B24565" i="12"/>
  <c r="A24565" i="12"/>
  <c r="F24564" i="12"/>
  <c r="E24564" i="12"/>
  <c r="B24564" i="12"/>
  <c r="A24564" i="12"/>
  <c r="F24563" i="12"/>
  <c r="E24563" i="12"/>
  <c r="B24563" i="12"/>
  <c r="A24563" i="12"/>
  <c r="F24562" i="12"/>
  <c r="E24562" i="12"/>
  <c r="B24562" i="12"/>
  <c r="A24562" i="12"/>
  <c r="F24561" i="12"/>
  <c r="E24561" i="12"/>
  <c r="B24561" i="12"/>
  <c r="A24561" i="12"/>
  <c r="F24560" i="12"/>
  <c r="E24560" i="12"/>
  <c r="B24560" i="12"/>
  <c r="A24560" i="12"/>
  <c r="F24559" i="12"/>
  <c r="E24559" i="12"/>
  <c r="B24559" i="12"/>
  <c r="A24559" i="12"/>
  <c r="F24558" i="12"/>
  <c r="E24558" i="12"/>
  <c r="B24558" i="12"/>
  <c r="A24558" i="12"/>
  <c r="F24557" i="12"/>
  <c r="E24557" i="12"/>
  <c r="B24557" i="12"/>
  <c r="A24557" i="12"/>
  <c r="F24556" i="12"/>
  <c r="E24556" i="12"/>
  <c r="B24556" i="12"/>
  <c r="A24556" i="12"/>
  <c r="F24555" i="12"/>
  <c r="E24555" i="12"/>
  <c r="B24555" i="12"/>
  <c r="A24555" i="12"/>
  <c r="F24554" i="12"/>
  <c r="E24554" i="12"/>
  <c r="B24554" i="12"/>
  <c r="A24554" i="12"/>
  <c r="F24553" i="12"/>
  <c r="E24553" i="12"/>
  <c r="B24553" i="12"/>
  <c r="A24553" i="12"/>
  <c r="F24552" i="12"/>
  <c r="E24552" i="12"/>
  <c r="B24552" i="12"/>
  <c r="A24552" i="12"/>
  <c r="F24551" i="12"/>
  <c r="E24551" i="12"/>
  <c r="B24551" i="12"/>
  <c r="A24551" i="12"/>
  <c r="F24550" i="12"/>
  <c r="E24550" i="12"/>
  <c r="B24550" i="12"/>
  <c r="A24550" i="12"/>
  <c r="F24549" i="12"/>
  <c r="E24549" i="12"/>
  <c r="B24549" i="12"/>
  <c r="A24549" i="12"/>
  <c r="F24548" i="12"/>
  <c r="E24548" i="12"/>
  <c r="B24548" i="12"/>
  <c r="A24548" i="12"/>
  <c r="F24547" i="12"/>
  <c r="E24547" i="12"/>
  <c r="B24547" i="12"/>
  <c r="A24547" i="12"/>
  <c r="F24546" i="12"/>
  <c r="E24546" i="12"/>
  <c r="B24546" i="12"/>
  <c r="A24546" i="12"/>
  <c r="F24545" i="12"/>
  <c r="E24545" i="12"/>
  <c r="B24545" i="12"/>
  <c r="A24545" i="12"/>
  <c r="F24544" i="12"/>
  <c r="E24544" i="12"/>
  <c r="B24544" i="12"/>
  <c r="A24544" i="12"/>
  <c r="F24543" i="12"/>
  <c r="E24543" i="12"/>
  <c r="B24543" i="12"/>
  <c r="A24543" i="12"/>
  <c r="F24542" i="12"/>
  <c r="E24542" i="12"/>
  <c r="B24542" i="12"/>
  <c r="A24542" i="12"/>
  <c r="F24541" i="12"/>
  <c r="E24541" i="12"/>
  <c r="B24541" i="12"/>
  <c r="A24541" i="12"/>
  <c r="F24540" i="12"/>
  <c r="E24540" i="12"/>
  <c r="B24540" i="12"/>
  <c r="A24540" i="12"/>
  <c r="F24539" i="12"/>
  <c r="E24539" i="12"/>
  <c r="B24539" i="12"/>
  <c r="A24539" i="12"/>
  <c r="F24538" i="12"/>
  <c r="E24538" i="12"/>
  <c r="B24538" i="12"/>
  <c r="A24538" i="12"/>
  <c r="F24537" i="12"/>
  <c r="E24537" i="12"/>
  <c r="B24537" i="12"/>
  <c r="A24537" i="12"/>
  <c r="F24536" i="12"/>
  <c r="E24536" i="12"/>
  <c r="B24536" i="12"/>
  <c r="A24536" i="12"/>
  <c r="F24535" i="12"/>
  <c r="E24535" i="12"/>
  <c r="B24535" i="12"/>
  <c r="A24535" i="12"/>
  <c r="F24534" i="12"/>
  <c r="E24534" i="12"/>
  <c r="B24534" i="12"/>
  <c r="A24534" i="12"/>
  <c r="F24533" i="12"/>
  <c r="E24533" i="12"/>
  <c r="B24533" i="12"/>
  <c r="A24533" i="12"/>
  <c r="F24532" i="12"/>
  <c r="E24532" i="12"/>
  <c r="B24532" i="12"/>
  <c r="A24532" i="12"/>
  <c r="F24531" i="12"/>
  <c r="E24531" i="12"/>
  <c r="B24531" i="12"/>
  <c r="A24531" i="12"/>
  <c r="F24530" i="12"/>
  <c r="E24530" i="12"/>
  <c r="B24530" i="12"/>
  <c r="A24530" i="12"/>
  <c r="F24529" i="12"/>
  <c r="E24529" i="12"/>
  <c r="B24529" i="12"/>
  <c r="A24529" i="12"/>
  <c r="F24528" i="12"/>
  <c r="E24528" i="12"/>
  <c r="B24528" i="12"/>
  <c r="A24528" i="12"/>
  <c r="F24527" i="12"/>
  <c r="E24527" i="12"/>
  <c r="B24527" i="12"/>
  <c r="A24527" i="12"/>
  <c r="F24526" i="12"/>
  <c r="E24526" i="12"/>
  <c r="B24526" i="12"/>
  <c r="A24526" i="12"/>
  <c r="F24525" i="12"/>
  <c r="E24525" i="12"/>
  <c r="B24525" i="12"/>
  <c r="A24525" i="12"/>
  <c r="F24524" i="12"/>
  <c r="E24524" i="12"/>
  <c r="B24524" i="12"/>
  <c r="A24524" i="12"/>
  <c r="F24523" i="12"/>
  <c r="E24523" i="12"/>
  <c r="B24523" i="12"/>
  <c r="A24523" i="12"/>
  <c r="F24522" i="12"/>
  <c r="E24522" i="12"/>
  <c r="B24522" i="12"/>
  <c r="A24522" i="12"/>
  <c r="F24521" i="12"/>
  <c r="E24521" i="12"/>
  <c r="B24521" i="12"/>
  <c r="A24521" i="12"/>
  <c r="F24520" i="12"/>
  <c r="E24520" i="12"/>
  <c r="B24520" i="12"/>
  <c r="A24520" i="12"/>
  <c r="F24519" i="12"/>
  <c r="E24519" i="12"/>
  <c r="B24519" i="12"/>
  <c r="A24519" i="12"/>
  <c r="F24518" i="12"/>
  <c r="E24518" i="12"/>
  <c r="B24518" i="12"/>
  <c r="A24518" i="12"/>
  <c r="F24517" i="12"/>
  <c r="E24517" i="12"/>
  <c r="B24517" i="12"/>
  <c r="A24517" i="12"/>
  <c r="F24516" i="12"/>
  <c r="E24516" i="12"/>
  <c r="B24516" i="12"/>
  <c r="A24516" i="12"/>
  <c r="F24515" i="12"/>
  <c r="E24515" i="12"/>
  <c r="B24515" i="12"/>
  <c r="A24515" i="12"/>
  <c r="F24514" i="12"/>
  <c r="E24514" i="12"/>
  <c r="B24514" i="12"/>
  <c r="A24514" i="12"/>
  <c r="F24483" i="12"/>
  <c r="D24483" i="12"/>
  <c r="A24483" i="12"/>
  <c r="F24482" i="12"/>
  <c r="D24482" i="12"/>
  <c r="A24482" i="12"/>
  <c r="F24481" i="12"/>
  <c r="E24481" i="12"/>
  <c r="D24481" i="12"/>
  <c r="A24481" i="12"/>
  <c r="F24480" i="12"/>
  <c r="E24480" i="12"/>
  <c r="D24480" i="12"/>
  <c r="A24480" i="12"/>
  <c r="F24479" i="12"/>
  <c r="E24479" i="12"/>
  <c r="D24479" i="12"/>
  <c r="F24478" i="12"/>
  <c r="E24478" i="12"/>
  <c r="D24478" i="12"/>
  <c r="A24478" i="12"/>
  <c r="G24464" i="12"/>
  <c r="F24464" i="12"/>
  <c r="E24464" i="12"/>
  <c r="A24464" i="12"/>
  <c r="G24463" i="12"/>
  <c r="F24463" i="12"/>
  <c r="E24463" i="12"/>
  <c r="A24463" i="12"/>
  <c r="G24462" i="12"/>
  <c r="F24462" i="12"/>
  <c r="E24462" i="12"/>
  <c r="A24462" i="12"/>
  <c r="G24461" i="12"/>
  <c r="F24461" i="12"/>
  <c r="E24461" i="12"/>
  <c r="A24461" i="12"/>
  <c r="G24459" i="12"/>
  <c r="F24459" i="12"/>
  <c r="E24459" i="12"/>
  <c r="A24459" i="12"/>
  <c r="G24458" i="12"/>
  <c r="F24458" i="12"/>
  <c r="E24458" i="12"/>
  <c r="A24458" i="12"/>
  <c r="G24457" i="12"/>
  <c r="F24457" i="12"/>
  <c r="E24457" i="12"/>
  <c r="A24457" i="12"/>
  <c r="G24456" i="12"/>
  <c r="F24456" i="12"/>
  <c r="E24456" i="12"/>
  <c r="A24456" i="12"/>
  <c r="G24455" i="12"/>
  <c r="F24455" i="12"/>
  <c r="E24455" i="12"/>
  <c r="A24455" i="12"/>
  <c r="G24454" i="12"/>
  <c r="F24454" i="12"/>
  <c r="E24454" i="12"/>
  <c r="A24454" i="12"/>
  <c r="G24453" i="12"/>
  <c r="F24453" i="12"/>
  <c r="E24453" i="12"/>
  <c r="A24453" i="12"/>
  <c r="G24452" i="12"/>
  <c r="F24452" i="12"/>
  <c r="E24452" i="12"/>
  <c r="A24452" i="12"/>
  <c r="G24451" i="12"/>
  <c r="F24451" i="12"/>
  <c r="E24451" i="12"/>
  <c r="A24451" i="12"/>
  <c r="G24450" i="12"/>
  <c r="F24450" i="12"/>
  <c r="E24450" i="12"/>
  <c r="A24450" i="12"/>
  <c r="G24449" i="12"/>
  <c r="F24449" i="12"/>
  <c r="E24449" i="12"/>
  <c r="A24449" i="12"/>
  <c r="G24448" i="12"/>
  <c r="F24448" i="12"/>
  <c r="E24448" i="12"/>
  <c r="A24448" i="12"/>
  <c r="G23579" i="12"/>
  <c r="F23579" i="12"/>
  <c r="E23579" i="12"/>
  <c r="D23579" i="12"/>
  <c r="C23579" i="12"/>
  <c r="B23579" i="12"/>
  <c r="A23579" i="12"/>
  <c r="G23578" i="12"/>
  <c r="F23578" i="12"/>
  <c r="E23578" i="12"/>
  <c r="D23578" i="12"/>
  <c r="C23578" i="12"/>
  <c r="B23578" i="12"/>
  <c r="A23578" i="12"/>
  <c r="G23577" i="12"/>
  <c r="F23577" i="12"/>
  <c r="E23577" i="12"/>
  <c r="D23577" i="12"/>
  <c r="C23577" i="12"/>
  <c r="B23577" i="12"/>
  <c r="A23577" i="12"/>
  <c r="G23576" i="12"/>
  <c r="F23576" i="12"/>
  <c r="E23576" i="12"/>
  <c r="D23576" i="12"/>
  <c r="C23576" i="12"/>
  <c r="B23576" i="12"/>
  <c r="A23576" i="12"/>
  <c r="G23575" i="12"/>
  <c r="F23575" i="12"/>
  <c r="E23575" i="12"/>
  <c r="D23575" i="12"/>
  <c r="C23575" i="12"/>
  <c r="B23575" i="12"/>
  <c r="A23575" i="12"/>
  <c r="G23574" i="12"/>
  <c r="F23574" i="12"/>
  <c r="E23574" i="12"/>
  <c r="D23574" i="12"/>
  <c r="C23574" i="12"/>
  <c r="B23574" i="12"/>
  <c r="A23574" i="12"/>
  <c r="G23573" i="12"/>
  <c r="F23573" i="12"/>
  <c r="E23573" i="12"/>
  <c r="D23573" i="12"/>
  <c r="C23573" i="12"/>
  <c r="B23573" i="12"/>
  <c r="A23573" i="12"/>
  <c r="G23572" i="12"/>
  <c r="F23572" i="12"/>
  <c r="E23572" i="12"/>
  <c r="D23572" i="12"/>
  <c r="C23572" i="12"/>
  <c r="B23572" i="12"/>
  <c r="A23572" i="12"/>
  <c r="G23571" i="12"/>
  <c r="F23571" i="12"/>
  <c r="E23571" i="12"/>
  <c r="D23571" i="12"/>
  <c r="C23571" i="12"/>
  <c r="B23571" i="12"/>
  <c r="A23571" i="12"/>
  <c r="G23570" i="12"/>
  <c r="F23570" i="12"/>
  <c r="E23570" i="12"/>
  <c r="D23570" i="12"/>
  <c r="C23570" i="12"/>
  <c r="B23570" i="12"/>
  <c r="A23570" i="12"/>
  <c r="G23569" i="12"/>
  <c r="F23569" i="12"/>
  <c r="E23569" i="12"/>
  <c r="D23569" i="12"/>
  <c r="C23569" i="12"/>
  <c r="B23569" i="12"/>
  <c r="A23569" i="12"/>
  <c r="G23568" i="12"/>
  <c r="F23568" i="12"/>
  <c r="E23568" i="12"/>
  <c r="D23568" i="12"/>
  <c r="C23568" i="12"/>
  <c r="B23568" i="12"/>
  <c r="A23568" i="12"/>
  <c r="G23567" i="12"/>
  <c r="F23567" i="12"/>
  <c r="E23567" i="12"/>
  <c r="D23567" i="12"/>
  <c r="C23567" i="12"/>
  <c r="B23567" i="12"/>
  <c r="A23567" i="12"/>
  <c r="G23566" i="12"/>
  <c r="F23566" i="12"/>
  <c r="E23566" i="12"/>
  <c r="D23566" i="12"/>
  <c r="C23566" i="12"/>
  <c r="B23566" i="12"/>
  <c r="A23566" i="12"/>
  <c r="F23565" i="12"/>
  <c r="E23565" i="12"/>
  <c r="C23565" i="12"/>
  <c r="B23565" i="12"/>
  <c r="A23565" i="12"/>
  <c r="F23564" i="12"/>
  <c r="E23564" i="12"/>
  <c r="C23564" i="12"/>
  <c r="B23564" i="12"/>
  <c r="A23564" i="12"/>
  <c r="F23563" i="12"/>
  <c r="E23563" i="12"/>
  <c r="C23563" i="12"/>
  <c r="B23563" i="12"/>
  <c r="A23563" i="12"/>
  <c r="F23562" i="12"/>
  <c r="E23562" i="12"/>
  <c r="C23562" i="12"/>
  <c r="B23562" i="12"/>
  <c r="A23562" i="12"/>
  <c r="F23561" i="12"/>
  <c r="E23561" i="12"/>
  <c r="C23561" i="12"/>
  <c r="B23561" i="12"/>
  <c r="A23561" i="12"/>
  <c r="F23560" i="12"/>
  <c r="E23560" i="12"/>
  <c r="C23560" i="12"/>
  <c r="B23560" i="12"/>
  <c r="A23560" i="12"/>
  <c r="F23559" i="12"/>
  <c r="E23559" i="12"/>
  <c r="C23559" i="12"/>
  <c r="B23559" i="12"/>
  <c r="A23559" i="12"/>
  <c r="F23558" i="12"/>
  <c r="E23558" i="12"/>
  <c r="C23558" i="12"/>
  <c r="B23558" i="12"/>
  <c r="A23558" i="12"/>
  <c r="F23557" i="12"/>
  <c r="E23557" i="12"/>
  <c r="C23557" i="12"/>
  <c r="B23557" i="12"/>
  <c r="A23557" i="12"/>
  <c r="F23556" i="12"/>
  <c r="E23556" i="12"/>
  <c r="C23556" i="12"/>
  <c r="B23556" i="12"/>
  <c r="A23556" i="12"/>
  <c r="F23555" i="12"/>
  <c r="E23555" i="12"/>
  <c r="C23555" i="12"/>
  <c r="B23555" i="12"/>
  <c r="A23555" i="12"/>
  <c r="F23554" i="12"/>
  <c r="E23554" i="12"/>
  <c r="C23554" i="12"/>
  <c r="B23554" i="12"/>
  <c r="A23554" i="12"/>
  <c r="F23553" i="12"/>
  <c r="E23553" i="12"/>
  <c r="C23553" i="12"/>
  <c r="B23553" i="12"/>
  <c r="A23553" i="12"/>
  <c r="F23552" i="12"/>
  <c r="E23552" i="12"/>
  <c r="C23552" i="12"/>
  <c r="B23552" i="12"/>
  <c r="A23552" i="12"/>
  <c r="F23551" i="12"/>
  <c r="E23551" i="12"/>
  <c r="C23551" i="12"/>
  <c r="B23551" i="12"/>
  <c r="A23551" i="12"/>
  <c r="F23550" i="12"/>
  <c r="E23550" i="12"/>
  <c r="C23550" i="12"/>
  <c r="B23550" i="12"/>
  <c r="A23550" i="12"/>
  <c r="F23549" i="12"/>
  <c r="E23549" i="12"/>
  <c r="C23549" i="12"/>
  <c r="B23549" i="12"/>
  <c r="A23549" i="12"/>
  <c r="G23548" i="12"/>
  <c r="F23548" i="12"/>
  <c r="E23548" i="12"/>
  <c r="D23548" i="12"/>
  <c r="C23548" i="12"/>
  <c r="B23548" i="12"/>
  <c r="A23548" i="12"/>
  <c r="G23547" i="12"/>
  <c r="F23547" i="12"/>
  <c r="E23547" i="12"/>
  <c r="D23547" i="12"/>
  <c r="C23547" i="12"/>
  <c r="B23547" i="12"/>
  <c r="A23547" i="12"/>
  <c r="G23546" i="12"/>
  <c r="F23546" i="12"/>
  <c r="E23546" i="12"/>
  <c r="D23546" i="12"/>
  <c r="C23546" i="12"/>
  <c r="B23546" i="12"/>
  <c r="A23546" i="12"/>
  <c r="G23545" i="12"/>
  <c r="F23545" i="12"/>
  <c r="E23545" i="12"/>
  <c r="D23545" i="12"/>
  <c r="C23545" i="12"/>
  <c r="B23545" i="12"/>
  <c r="A23545" i="12"/>
  <c r="G23544" i="12"/>
  <c r="F23544" i="12"/>
  <c r="E23544" i="12"/>
  <c r="D23544" i="12"/>
  <c r="C23544" i="12"/>
  <c r="B23544" i="12"/>
  <c r="A23544" i="12"/>
  <c r="G23543" i="12"/>
  <c r="F23543" i="12"/>
  <c r="E23543" i="12"/>
  <c r="D23543" i="12"/>
  <c r="C23543" i="12"/>
  <c r="B23543" i="12"/>
  <c r="A23543" i="12"/>
  <c r="G23542" i="12"/>
  <c r="F23542" i="12"/>
  <c r="E23542" i="12"/>
  <c r="D23542" i="12"/>
  <c r="C23542" i="12"/>
  <c r="B23542" i="12"/>
  <c r="A23542" i="12"/>
  <c r="G23541" i="12"/>
  <c r="F23541" i="12"/>
  <c r="E23541" i="12"/>
  <c r="D23541" i="12"/>
  <c r="C23541" i="12"/>
  <c r="B23541" i="12"/>
  <c r="A23541" i="12"/>
  <c r="G23540" i="12"/>
  <c r="F23540" i="12"/>
  <c r="E23540" i="12"/>
  <c r="D23540" i="12"/>
  <c r="C23540" i="12"/>
  <c r="B23540" i="12"/>
  <c r="A23540" i="12"/>
  <c r="G23539" i="12"/>
  <c r="F23539" i="12"/>
  <c r="E23539" i="12"/>
  <c r="D23539" i="12"/>
  <c r="C23539" i="12"/>
  <c r="B23539" i="12"/>
  <c r="A23539" i="12"/>
  <c r="G23538" i="12"/>
  <c r="F23538" i="12"/>
  <c r="E23538" i="12"/>
  <c r="D23538" i="12"/>
  <c r="C23538" i="12"/>
  <c r="B23538" i="12"/>
  <c r="A23538" i="12"/>
  <c r="G23537" i="12"/>
  <c r="F23537" i="12"/>
  <c r="E23537" i="12"/>
  <c r="D23537" i="12"/>
  <c r="C23537" i="12"/>
  <c r="B23537" i="12"/>
  <c r="A23537" i="12"/>
  <c r="G23536" i="12"/>
  <c r="F23536" i="12"/>
  <c r="E23536" i="12"/>
  <c r="D23536" i="12"/>
  <c r="C23536" i="12"/>
  <c r="B23536" i="12"/>
  <c r="A23536" i="12"/>
  <c r="G23535" i="12"/>
  <c r="F23535" i="12"/>
  <c r="E23535" i="12"/>
  <c r="D23535" i="12"/>
  <c r="C23535" i="12"/>
  <c r="B23535" i="12"/>
  <c r="A23535" i="12"/>
  <c r="G23534" i="12"/>
  <c r="F23534" i="12"/>
  <c r="E23534" i="12"/>
  <c r="D23534" i="12"/>
  <c r="C23534" i="12"/>
  <c r="B23534" i="12"/>
  <c r="A23534" i="12"/>
  <c r="F23533" i="12"/>
  <c r="E23533" i="12"/>
  <c r="C23533" i="12"/>
  <c r="B23533" i="12"/>
  <c r="A23533" i="12"/>
  <c r="F23532" i="12"/>
  <c r="E23532" i="12"/>
  <c r="C23532" i="12"/>
  <c r="B23532" i="12"/>
  <c r="A23532" i="12"/>
  <c r="F23531" i="12"/>
  <c r="E23531" i="12"/>
  <c r="C23531" i="12"/>
  <c r="B23531" i="12"/>
  <c r="A23531" i="12"/>
  <c r="F23530" i="12"/>
  <c r="E23530" i="12"/>
  <c r="C23530" i="12"/>
  <c r="B23530" i="12"/>
  <c r="A23530" i="12"/>
  <c r="F23529" i="12"/>
  <c r="E23529" i="12"/>
  <c r="C23529" i="12"/>
  <c r="B23529" i="12"/>
  <c r="A23529" i="12"/>
  <c r="F23528" i="12"/>
  <c r="E23528" i="12"/>
  <c r="C23528" i="12"/>
  <c r="B23528" i="12"/>
  <c r="A23528" i="12"/>
  <c r="F23527" i="12"/>
  <c r="E23527" i="12"/>
  <c r="C23527" i="12"/>
  <c r="B23527" i="12"/>
  <c r="A23527" i="12"/>
  <c r="F23526" i="12"/>
  <c r="E23526" i="12"/>
  <c r="C23526" i="12"/>
  <c r="B23526" i="12"/>
  <c r="A23526" i="12"/>
  <c r="F23525" i="12"/>
  <c r="E23525" i="12"/>
  <c r="C23525" i="12"/>
  <c r="B23525" i="12"/>
  <c r="A23525" i="12"/>
  <c r="F23524" i="12"/>
  <c r="E23524" i="12"/>
  <c r="C23524" i="12"/>
  <c r="B23524" i="12"/>
  <c r="A23524" i="12"/>
  <c r="F23523" i="12"/>
  <c r="E23523" i="12"/>
  <c r="C23523" i="12"/>
  <c r="B23523" i="12"/>
  <c r="A23523" i="12"/>
  <c r="F23522" i="12"/>
  <c r="E23522" i="12"/>
  <c r="C23522" i="12"/>
  <c r="B23522" i="12"/>
  <c r="A23522" i="12"/>
  <c r="F23521" i="12"/>
  <c r="E23521" i="12"/>
  <c r="C23521" i="12"/>
  <c r="B23521" i="12"/>
  <c r="A23521" i="12"/>
  <c r="F23520" i="12"/>
  <c r="E23520" i="12"/>
  <c r="C23520" i="12"/>
  <c r="B23520" i="12"/>
  <c r="A23520" i="12"/>
  <c r="F23519" i="12"/>
  <c r="E23519" i="12"/>
  <c r="C23519" i="12"/>
  <c r="B23519" i="12"/>
  <c r="A23519" i="12"/>
  <c r="F23518" i="12"/>
  <c r="E23518" i="12"/>
  <c r="C23518" i="12"/>
  <c r="B23518" i="12"/>
  <c r="A23518" i="12"/>
  <c r="F23517" i="12"/>
  <c r="E23517" i="12"/>
  <c r="B23517" i="12"/>
  <c r="A23517" i="12"/>
  <c r="F23516" i="12"/>
  <c r="E23516" i="12"/>
  <c r="B23516" i="12"/>
  <c r="A23516" i="12"/>
  <c r="F23515" i="12"/>
  <c r="E23515" i="12"/>
  <c r="B23515" i="12"/>
  <c r="A23515" i="12"/>
  <c r="F23514" i="12"/>
  <c r="E23514" i="12"/>
  <c r="B23514" i="12"/>
  <c r="A23514" i="12"/>
  <c r="F23513" i="12"/>
  <c r="E23513" i="12"/>
  <c r="B23513" i="12"/>
  <c r="A23513" i="12"/>
  <c r="F23512" i="12"/>
  <c r="E23512" i="12"/>
  <c r="B23512" i="12"/>
  <c r="A23512" i="12"/>
  <c r="F23511" i="12"/>
  <c r="E23511" i="12"/>
  <c r="B23511" i="12"/>
  <c r="A23511" i="12"/>
  <c r="F23510" i="12"/>
  <c r="E23510" i="12"/>
  <c r="B23510" i="12"/>
  <c r="A23510" i="12"/>
  <c r="F23509" i="12"/>
  <c r="E23509" i="12"/>
  <c r="B23509" i="12"/>
  <c r="A23509" i="12"/>
  <c r="F23508" i="12"/>
  <c r="E23508" i="12"/>
  <c r="B23508" i="12"/>
  <c r="A23508" i="12"/>
  <c r="F23507" i="12"/>
  <c r="E23507" i="12"/>
  <c r="B23507" i="12"/>
  <c r="A23507" i="12"/>
  <c r="F23506" i="12"/>
  <c r="E23506" i="12"/>
  <c r="B23506" i="12"/>
  <c r="A23506" i="12"/>
  <c r="F23505" i="12"/>
  <c r="E23505" i="12"/>
  <c r="B23505" i="12"/>
  <c r="A23505" i="12"/>
  <c r="F23504" i="12"/>
  <c r="E23504" i="12"/>
  <c r="B23504" i="12"/>
  <c r="A23504" i="12"/>
  <c r="F23503" i="12"/>
  <c r="E23503" i="12"/>
  <c r="B23503" i="12"/>
  <c r="A23503" i="12"/>
  <c r="F23502" i="12"/>
  <c r="E23502" i="12"/>
  <c r="B23502" i="12"/>
  <c r="A23502" i="12"/>
  <c r="F23501" i="12"/>
  <c r="E23501" i="12"/>
  <c r="B23501" i="12"/>
  <c r="A23501" i="12"/>
  <c r="F23500" i="12"/>
  <c r="E23500" i="12"/>
  <c r="B23500" i="12"/>
  <c r="A23500" i="12"/>
  <c r="F23499" i="12"/>
  <c r="E23499" i="12"/>
  <c r="B23499" i="12"/>
  <c r="A23499" i="12"/>
  <c r="F23498" i="12"/>
  <c r="E23498" i="12"/>
  <c r="B23498" i="12"/>
  <c r="A23498" i="12"/>
  <c r="F23497" i="12"/>
  <c r="E23497" i="12"/>
  <c r="B23497" i="12"/>
  <c r="A23497" i="12"/>
  <c r="F23496" i="12"/>
  <c r="E23496" i="12"/>
  <c r="B23496" i="12"/>
  <c r="A23496" i="12"/>
  <c r="F23495" i="12"/>
  <c r="E23495" i="12"/>
  <c r="B23495" i="12"/>
  <c r="A23495" i="12"/>
  <c r="F23494" i="12"/>
  <c r="E23494" i="12"/>
  <c r="B23494" i="12"/>
  <c r="A23494" i="12"/>
  <c r="F23493" i="12"/>
  <c r="E23493" i="12"/>
  <c r="B23493" i="12"/>
  <c r="A23493" i="12"/>
  <c r="F23492" i="12"/>
  <c r="E23492" i="12"/>
  <c r="B23492" i="12"/>
  <c r="A23492" i="12"/>
  <c r="F23491" i="12"/>
  <c r="E23491" i="12"/>
  <c r="B23491" i="12"/>
  <c r="A23491" i="12"/>
  <c r="F23490" i="12"/>
  <c r="E23490" i="12"/>
  <c r="B23490" i="12"/>
  <c r="A23490" i="12"/>
  <c r="F23489" i="12"/>
  <c r="E23489" i="12"/>
  <c r="B23489" i="12"/>
  <c r="A23489" i="12"/>
  <c r="F23488" i="12"/>
  <c r="E23488" i="12"/>
  <c r="B23488" i="12"/>
  <c r="A23488" i="12"/>
  <c r="F23487" i="12"/>
  <c r="E23487" i="12"/>
  <c r="B23487" i="12"/>
  <c r="A23487" i="12"/>
  <c r="F23486" i="12"/>
  <c r="E23486" i="12"/>
  <c r="B23486" i="12"/>
  <c r="A23486" i="12"/>
  <c r="F23485" i="12"/>
  <c r="E23485" i="12"/>
  <c r="B23485" i="12"/>
  <c r="A23485" i="12"/>
  <c r="F23484" i="12"/>
  <c r="E23484" i="12"/>
  <c r="B23484" i="12"/>
  <c r="A23484" i="12"/>
  <c r="F23483" i="12"/>
  <c r="E23483" i="12"/>
  <c r="B23483" i="12"/>
  <c r="A23483" i="12"/>
  <c r="F23482" i="12"/>
  <c r="E23482" i="12"/>
  <c r="B23482" i="12"/>
  <c r="A23482" i="12"/>
  <c r="F23481" i="12"/>
  <c r="E23481" i="12"/>
  <c r="B23481" i="12"/>
  <c r="A23481" i="12"/>
  <c r="F23480" i="12"/>
  <c r="E23480" i="12"/>
  <c r="B23480" i="12"/>
  <c r="A23480" i="12"/>
  <c r="F23479" i="12"/>
  <c r="E23479" i="12"/>
  <c r="B23479" i="12"/>
  <c r="A23479" i="12"/>
  <c r="F23478" i="12"/>
  <c r="E23478" i="12"/>
  <c r="B23478" i="12"/>
  <c r="A23478" i="12"/>
  <c r="F23477" i="12"/>
  <c r="E23477" i="12"/>
  <c r="B23477" i="12"/>
  <c r="A23477" i="12"/>
  <c r="F23476" i="12"/>
  <c r="E23476" i="12"/>
  <c r="B23476" i="12"/>
  <c r="A23476" i="12"/>
  <c r="F23475" i="12"/>
  <c r="E23475" i="12"/>
  <c r="B23475" i="12"/>
  <c r="A23475" i="12"/>
  <c r="F23474" i="12"/>
  <c r="E23474" i="12"/>
  <c r="B23474" i="12"/>
  <c r="A23474" i="12"/>
  <c r="F23473" i="12"/>
  <c r="E23473" i="12"/>
  <c r="B23473" i="12"/>
  <c r="A23473" i="12"/>
  <c r="F23472" i="12"/>
  <c r="E23472" i="12"/>
  <c r="B23472" i="12"/>
  <c r="A23472" i="12"/>
  <c r="F23471" i="12"/>
  <c r="E23471" i="12"/>
  <c r="B23471" i="12"/>
  <c r="A23471" i="12"/>
  <c r="F23470" i="12"/>
  <c r="E23470" i="12"/>
  <c r="B23470" i="12"/>
  <c r="A23470" i="12"/>
  <c r="F23469" i="12"/>
  <c r="E23469" i="12"/>
  <c r="B23469" i="12"/>
  <c r="A23469" i="12"/>
  <c r="F23468" i="12"/>
  <c r="E23468" i="12"/>
  <c r="B23468" i="12"/>
  <c r="A23468" i="12"/>
  <c r="F23467" i="12"/>
  <c r="E23467" i="12"/>
  <c r="B23467" i="12"/>
  <c r="A23467" i="12"/>
  <c r="F23466" i="12"/>
  <c r="E23466" i="12"/>
  <c r="B23466" i="12"/>
  <c r="A23466" i="12"/>
  <c r="F23465" i="12"/>
  <c r="E23465" i="12"/>
  <c r="B23465" i="12"/>
  <c r="A23465" i="12"/>
  <c r="F23464" i="12"/>
  <c r="E23464" i="12"/>
  <c r="B23464" i="12"/>
  <c r="A23464" i="12"/>
  <c r="F23463" i="12"/>
  <c r="E23463" i="12"/>
  <c r="B23463" i="12"/>
  <c r="A23463" i="12"/>
  <c r="F23462" i="12"/>
  <c r="E23462" i="12"/>
  <c r="B23462" i="12"/>
  <c r="A23462" i="12"/>
  <c r="F23461" i="12"/>
  <c r="E23461" i="12"/>
  <c r="B23461" i="12"/>
  <c r="A23461" i="12"/>
  <c r="F23460" i="12"/>
  <c r="E23460" i="12"/>
  <c r="B23460" i="12"/>
  <c r="A23460" i="12"/>
  <c r="F23459" i="12"/>
  <c r="E23459" i="12"/>
  <c r="B23459" i="12"/>
  <c r="A23459" i="12"/>
  <c r="F23458" i="12"/>
  <c r="E23458" i="12"/>
  <c r="B23458" i="12"/>
  <c r="A23458" i="12"/>
  <c r="F23457" i="12"/>
  <c r="E23457" i="12"/>
  <c r="B23457" i="12"/>
  <c r="A23457" i="12"/>
  <c r="F23456" i="12"/>
  <c r="E23456" i="12"/>
  <c r="B23456" i="12"/>
  <c r="A23456" i="12"/>
  <c r="F23455" i="12"/>
  <c r="E23455" i="12"/>
  <c r="B23455" i="12"/>
  <c r="A23455" i="12"/>
  <c r="F23454" i="12"/>
  <c r="E23454" i="12"/>
  <c r="B23454" i="12"/>
  <c r="A23454" i="12"/>
  <c r="F23453" i="12"/>
  <c r="E23453" i="12"/>
  <c r="B23453" i="12"/>
  <c r="A23453" i="12"/>
  <c r="F23452" i="12"/>
  <c r="E23452" i="12"/>
  <c r="B23452" i="12"/>
  <c r="A23452" i="12"/>
  <c r="F23451" i="12"/>
  <c r="E23451" i="12"/>
  <c r="B23451" i="12"/>
  <c r="A23451" i="12"/>
  <c r="F23450" i="12"/>
  <c r="E23450" i="12"/>
  <c r="B23450" i="12"/>
  <c r="A23450" i="12"/>
  <c r="F23449" i="12"/>
  <c r="E23449" i="12"/>
  <c r="B23449" i="12"/>
  <c r="A23449" i="12"/>
  <c r="F23448" i="12"/>
  <c r="E23448" i="12"/>
  <c r="B23448" i="12"/>
  <c r="A23448" i="12"/>
  <c r="F23447" i="12"/>
  <c r="E23447" i="12"/>
  <c r="B23447" i="12"/>
  <c r="A23447" i="12"/>
  <c r="F23446" i="12"/>
  <c r="E23446" i="12"/>
  <c r="B23446" i="12"/>
  <c r="A23446" i="12"/>
  <c r="F23445" i="12"/>
  <c r="E23445" i="12"/>
  <c r="B23445" i="12"/>
  <c r="A23445" i="12"/>
  <c r="F23444" i="12"/>
  <c r="E23444" i="12"/>
  <c r="B23444" i="12"/>
  <c r="A23444" i="12"/>
  <c r="F23443" i="12"/>
  <c r="E23443" i="12"/>
  <c r="B23443" i="12"/>
  <c r="A23443" i="12"/>
  <c r="F23442" i="12"/>
  <c r="E23442" i="12"/>
  <c r="B23442" i="12"/>
  <c r="A23442" i="12"/>
  <c r="F23441" i="12"/>
  <c r="E23441" i="12"/>
  <c r="B23441" i="12"/>
  <c r="A23441" i="12"/>
  <c r="F23440" i="12"/>
  <c r="E23440" i="12"/>
  <c r="B23440" i="12"/>
  <c r="A23440" i="12"/>
  <c r="F23439" i="12"/>
  <c r="E23439" i="12"/>
  <c r="B23439" i="12"/>
  <c r="A23439" i="12"/>
  <c r="F23438" i="12"/>
  <c r="E23438" i="12"/>
  <c r="B23438" i="12"/>
  <c r="A23438" i="12"/>
  <c r="F23437" i="12"/>
  <c r="E23437" i="12"/>
  <c r="B23437" i="12"/>
  <c r="A23437" i="12"/>
  <c r="F23436" i="12"/>
  <c r="E23436" i="12"/>
  <c r="B23436" i="12"/>
  <c r="A23436" i="12"/>
  <c r="F23435" i="12"/>
  <c r="E23435" i="12"/>
  <c r="B23435" i="12"/>
  <c r="A23435" i="12"/>
  <c r="F23434" i="12"/>
  <c r="E23434" i="12"/>
  <c r="B23434" i="12"/>
  <c r="A23434" i="12"/>
  <c r="F23433" i="12"/>
  <c r="E23433" i="12"/>
  <c r="B23433" i="12"/>
  <c r="A23433" i="12"/>
  <c r="F23432" i="12"/>
  <c r="E23432" i="12"/>
  <c r="B23432" i="12"/>
  <c r="A23432" i="12"/>
  <c r="F23431" i="12"/>
  <c r="E23431" i="12"/>
  <c r="B23431" i="12"/>
  <c r="A23431" i="12"/>
  <c r="F23430" i="12"/>
  <c r="E23430" i="12"/>
  <c r="B23430" i="12"/>
  <c r="A23430" i="12"/>
  <c r="F23429" i="12"/>
  <c r="E23429" i="12"/>
  <c r="B23429" i="12"/>
  <c r="A23429" i="12"/>
  <c r="F23428" i="12"/>
  <c r="E23428" i="12"/>
  <c r="B23428" i="12"/>
  <c r="A23428" i="12"/>
  <c r="F23427" i="12"/>
  <c r="E23427" i="12"/>
  <c r="B23427" i="12"/>
  <c r="A23427" i="12"/>
  <c r="F23426" i="12"/>
  <c r="E23426" i="12"/>
  <c r="B23426" i="12"/>
  <c r="A23426" i="12"/>
  <c r="F23425" i="12"/>
  <c r="E23425" i="12"/>
  <c r="B23425" i="12"/>
  <c r="A23425" i="12"/>
  <c r="F23424" i="12"/>
  <c r="E23424" i="12"/>
  <c r="B23424" i="12"/>
  <c r="A23424" i="12"/>
  <c r="F23423" i="12"/>
  <c r="E23423" i="12"/>
  <c r="B23423" i="12"/>
  <c r="A23423" i="12"/>
  <c r="F23422" i="12"/>
  <c r="E23422" i="12"/>
  <c r="B23422" i="12"/>
  <c r="A23422" i="12"/>
  <c r="F23421" i="12"/>
  <c r="E23421" i="12"/>
  <c r="B23421" i="12"/>
  <c r="A23421" i="12"/>
  <c r="F23420" i="12"/>
  <c r="E23420" i="12"/>
  <c r="B23420" i="12"/>
  <c r="A23420" i="12"/>
  <c r="F23419" i="12"/>
  <c r="E23419" i="12"/>
  <c r="B23419" i="12"/>
  <c r="A23419" i="12"/>
  <c r="F23418" i="12"/>
  <c r="E23418" i="12"/>
  <c r="B23418" i="12"/>
  <c r="A23418" i="12"/>
  <c r="F23417" i="12"/>
  <c r="E23417" i="12"/>
  <c r="B23417" i="12"/>
  <c r="A23417" i="12"/>
  <c r="F23386" i="12"/>
  <c r="D23386" i="12"/>
  <c r="A23386" i="12"/>
  <c r="F23385" i="12"/>
  <c r="D23385" i="12"/>
  <c r="A23385" i="12"/>
  <c r="F23384" i="12"/>
  <c r="E23384" i="12"/>
  <c r="D23384" i="12"/>
  <c r="A23384" i="12"/>
  <c r="F23383" i="12"/>
  <c r="E23383" i="12"/>
  <c r="D23383" i="12"/>
  <c r="A23383" i="12"/>
  <c r="F23382" i="12"/>
  <c r="E23382" i="12"/>
  <c r="D23382" i="12"/>
  <c r="F23381" i="12"/>
  <c r="E23381" i="12"/>
  <c r="D23381" i="12"/>
  <c r="A23381" i="12"/>
  <c r="G23367" i="12"/>
  <c r="F23367" i="12"/>
  <c r="E23367" i="12"/>
  <c r="A23367" i="12"/>
  <c r="G23366" i="12"/>
  <c r="F23366" i="12"/>
  <c r="E23366" i="12"/>
  <c r="A23366" i="12"/>
  <c r="G23365" i="12"/>
  <c r="F23365" i="12"/>
  <c r="E23365" i="12"/>
  <c r="A23365" i="12"/>
  <c r="G23364" i="12"/>
  <c r="F23364" i="12"/>
  <c r="E23364" i="12"/>
  <c r="A23364" i="12"/>
  <c r="G23362" i="12"/>
  <c r="F23362" i="12"/>
  <c r="E23362" i="12"/>
  <c r="A23362" i="12"/>
  <c r="G23361" i="12"/>
  <c r="F23361" i="12"/>
  <c r="E23361" i="12"/>
  <c r="A23361" i="12"/>
  <c r="G23360" i="12"/>
  <c r="F23360" i="12"/>
  <c r="E23360" i="12"/>
  <c r="A23360" i="12"/>
  <c r="G23359" i="12"/>
  <c r="F23359" i="12"/>
  <c r="E23359" i="12"/>
  <c r="A23359" i="12"/>
  <c r="G23358" i="12"/>
  <c r="F23358" i="12"/>
  <c r="E23358" i="12"/>
  <c r="A23358" i="12"/>
  <c r="G23357" i="12"/>
  <c r="F23357" i="12"/>
  <c r="E23357" i="12"/>
  <c r="A23357" i="12"/>
  <c r="G23356" i="12"/>
  <c r="F23356" i="12"/>
  <c r="E23356" i="12"/>
  <c r="A23356" i="12"/>
  <c r="G23355" i="12"/>
  <c r="F23355" i="12"/>
  <c r="E23355" i="12"/>
  <c r="A23355" i="12"/>
  <c r="G23354" i="12"/>
  <c r="F23354" i="12"/>
  <c r="E23354" i="12"/>
  <c r="A23354" i="12"/>
  <c r="G23353" i="12"/>
  <c r="F23353" i="12"/>
  <c r="E23353" i="12"/>
  <c r="A23353" i="12"/>
  <c r="G23352" i="12"/>
  <c r="F23352" i="12"/>
  <c r="E23352" i="12"/>
  <c r="A23352" i="12"/>
  <c r="G23351" i="12"/>
  <c r="F23351" i="12"/>
  <c r="E23351" i="12"/>
  <c r="A23351" i="12"/>
  <c r="G22482" i="12"/>
  <c r="F22482" i="12"/>
  <c r="E22482" i="12"/>
  <c r="D22482" i="12"/>
  <c r="C22482" i="12"/>
  <c r="B22482" i="12"/>
  <c r="A22482" i="12"/>
  <c r="G22481" i="12"/>
  <c r="F22481" i="12"/>
  <c r="E22481" i="12"/>
  <c r="D22481" i="12"/>
  <c r="C22481" i="12"/>
  <c r="B22481" i="12"/>
  <c r="A22481" i="12"/>
  <c r="G22480" i="12"/>
  <c r="F22480" i="12"/>
  <c r="E22480" i="12"/>
  <c r="D22480" i="12"/>
  <c r="C22480" i="12"/>
  <c r="B22480" i="12"/>
  <c r="A22480" i="12"/>
  <c r="G22479" i="12"/>
  <c r="F22479" i="12"/>
  <c r="E22479" i="12"/>
  <c r="D22479" i="12"/>
  <c r="C22479" i="12"/>
  <c r="B22479" i="12"/>
  <c r="A22479" i="12"/>
  <c r="G22478" i="12"/>
  <c r="F22478" i="12"/>
  <c r="E22478" i="12"/>
  <c r="D22478" i="12"/>
  <c r="C22478" i="12"/>
  <c r="B22478" i="12"/>
  <c r="A22478" i="12"/>
  <c r="G22477" i="12"/>
  <c r="F22477" i="12"/>
  <c r="E22477" i="12"/>
  <c r="D22477" i="12"/>
  <c r="C22477" i="12"/>
  <c r="B22477" i="12"/>
  <c r="A22477" i="12"/>
  <c r="G22476" i="12"/>
  <c r="F22476" i="12"/>
  <c r="E22476" i="12"/>
  <c r="D22476" i="12"/>
  <c r="C22476" i="12"/>
  <c r="B22476" i="12"/>
  <c r="A22476" i="12"/>
  <c r="G22475" i="12"/>
  <c r="F22475" i="12"/>
  <c r="E22475" i="12"/>
  <c r="D22475" i="12"/>
  <c r="C22475" i="12"/>
  <c r="B22475" i="12"/>
  <c r="A22475" i="12"/>
  <c r="G22474" i="12"/>
  <c r="F22474" i="12"/>
  <c r="E22474" i="12"/>
  <c r="D22474" i="12"/>
  <c r="C22474" i="12"/>
  <c r="B22474" i="12"/>
  <c r="A22474" i="12"/>
  <c r="G22473" i="12"/>
  <c r="F22473" i="12"/>
  <c r="E22473" i="12"/>
  <c r="D22473" i="12"/>
  <c r="C22473" i="12"/>
  <c r="B22473" i="12"/>
  <c r="A22473" i="12"/>
  <c r="G22472" i="12"/>
  <c r="F22472" i="12"/>
  <c r="E22472" i="12"/>
  <c r="D22472" i="12"/>
  <c r="C22472" i="12"/>
  <c r="B22472" i="12"/>
  <c r="A22472" i="12"/>
  <c r="G22471" i="12"/>
  <c r="F22471" i="12"/>
  <c r="E22471" i="12"/>
  <c r="D22471" i="12"/>
  <c r="C22471" i="12"/>
  <c r="B22471" i="12"/>
  <c r="A22471" i="12"/>
  <c r="G22470" i="12"/>
  <c r="F22470" i="12"/>
  <c r="E22470" i="12"/>
  <c r="D22470" i="12"/>
  <c r="C22470" i="12"/>
  <c r="B22470" i="12"/>
  <c r="A22470" i="12"/>
  <c r="G22469" i="12"/>
  <c r="F22469" i="12"/>
  <c r="E22469" i="12"/>
  <c r="D22469" i="12"/>
  <c r="C22469" i="12"/>
  <c r="B22469" i="12"/>
  <c r="A22469" i="12"/>
  <c r="F22468" i="12"/>
  <c r="E22468" i="12"/>
  <c r="C22468" i="12"/>
  <c r="B22468" i="12"/>
  <c r="A22468" i="12"/>
  <c r="F22467" i="12"/>
  <c r="E22467" i="12"/>
  <c r="C22467" i="12"/>
  <c r="B22467" i="12"/>
  <c r="A22467" i="12"/>
  <c r="F22466" i="12"/>
  <c r="E22466" i="12"/>
  <c r="C22466" i="12"/>
  <c r="B22466" i="12"/>
  <c r="A22466" i="12"/>
  <c r="F22465" i="12"/>
  <c r="E22465" i="12"/>
  <c r="C22465" i="12"/>
  <c r="B22465" i="12"/>
  <c r="A22465" i="12"/>
  <c r="F22464" i="12"/>
  <c r="E22464" i="12"/>
  <c r="C22464" i="12"/>
  <c r="B22464" i="12"/>
  <c r="A22464" i="12"/>
  <c r="F22463" i="12"/>
  <c r="E22463" i="12"/>
  <c r="C22463" i="12"/>
  <c r="B22463" i="12"/>
  <c r="A22463" i="12"/>
  <c r="F22462" i="12"/>
  <c r="E22462" i="12"/>
  <c r="C22462" i="12"/>
  <c r="B22462" i="12"/>
  <c r="A22462" i="12"/>
  <c r="F22461" i="12"/>
  <c r="E22461" i="12"/>
  <c r="C22461" i="12"/>
  <c r="B22461" i="12"/>
  <c r="A22461" i="12"/>
  <c r="F22460" i="12"/>
  <c r="E22460" i="12"/>
  <c r="C22460" i="12"/>
  <c r="B22460" i="12"/>
  <c r="A22460" i="12"/>
  <c r="F22459" i="12"/>
  <c r="E22459" i="12"/>
  <c r="C22459" i="12"/>
  <c r="B22459" i="12"/>
  <c r="A22459" i="12"/>
  <c r="F22458" i="12"/>
  <c r="E22458" i="12"/>
  <c r="C22458" i="12"/>
  <c r="B22458" i="12"/>
  <c r="A22458" i="12"/>
  <c r="F22457" i="12"/>
  <c r="E22457" i="12"/>
  <c r="C22457" i="12"/>
  <c r="B22457" i="12"/>
  <c r="A22457" i="12"/>
  <c r="F22456" i="12"/>
  <c r="E22456" i="12"/>
  <c r="C22456" i="12"/>
  <c r="B22456" i="12"/>
  <c r="A22456" i="12"/>
  <c r="F22455" i="12"/>
  <c r="E22455" i="12"/>
  <c r="C22455" i="12"/>
  <c r="B22455" i="12"/>
  <c r="A22455" i="12"/>
  <c r="F22454" i="12"/>
  <c r="E22454" i="12"/>
  <c r="C22454" i="12"/>
  <c r="B22454" i="12"/>
  <c r="A22454" i="12"/>
  <c r="F22453" i="12"/>
  <c r="E22453" i="12"/>
  <c r="C22453" i="12"/>
  <c r="B22453" i="12"/>
  <c r="A22453" i="12"/>
  <c r="F22452" i="12"/>
  <c r="E22452" i="12"/>
  <c r="C22452" i="12"/>
  <c r="B22452" i="12"/>
  <c r="A22452" i="12"/>
  <c r="G22451" i="12"/>
  <c r="F22451" i="12"/>
  <c r="E22451" i="12"/>
  <c r="D22451" i="12"/>
  <c r="C22451" i="12"/>
  <c r="B22451" i="12"/>
  <c r="A22451" i="12"/>
  <c r="G22450" i="12"/>
  <c r="F22450" i="12"/>
  <c r="E22450" i="12"/>
  <c r="D22450" i="12"/>
  <c r="C22450" i="12"/>
  <c r="B22450" i="12"/>
  <c r="A22450" i="12"/>
  <c r="G22449" i="12"/>
  <c r="F22449" i="12"/>
  <c r="E22449" i="12"/>
  <c r="D22449" i="12"/>
  <c r="C22449" i="12"/>
  <c r="B22449" i="12"/>
  <c r="A22449" i="12"/>
  <c r="G22448" i="12"/>
  <c r="F22448" i="12"/>
  <c r="E22448" i="12"/>
  <c r="D22448" i="12"/>
  <c r="C22448" i="12"/>
  <c r="B22448" i="12"/>
  <c r="A22448" i="12"/>
  <c r="G22447" i="12"/>
  <c r="F22447" i="12"/>
  <c r="E22447" i="12"/>
  <c r="D22447" i="12"/>
  <c r="C22447" i="12"/>
  <c r="B22447" i="12"/>
  <c r="A22447" i="12"/>
  <c r="G22446" i="12"/>
  <c r="F22446" i="12"/>
  <c r="E22446" i="12"/>
  <c r="D22446" i="12"/>
  <c r="C22446" i="12"/>
  <c r="B22446" i="12"/>
  <c r="A22446" i="12"/>
  <c r="G22445" i="12"/>
  <c r="F22445" i="12"/>
  <c r="E22445" i="12"/>
  <c r="D22445" i="12"/>
  <c r="C22445" i="12"/>
  <c r="B22445" i="12"/>
  <c r="A22445" i="12"/>
  <c r="G22444" i="12"/>
  <c r="F22444" i="12"/>
  <c r="E22444" i="12"/>
  <c r="D22444" i="12"/>
  <c r="C22444" i="12"/>
  <c r="B22444" i="12"/>
  <c r="A22444" i="12"/>
  <c r="G22443" i="12"/>
  <c r="F22443" i="12"/>
  <c r="E22443" i="12"/>
  <c r="D22443" i="12"/>
  <c r="C22443" i="12"/>
  <c r="B22443" i="12"/>
  <c r="A22443" i="12"/>
  <c r="G22442" i="12"/>
  <c r="F22442" i="12"/>
  <c r="E22442" i="12"/>
  <c r="D22442" i="12"/>
  <c r="C22442" i="12"/>
  <c r="B22442" i="12"/>
  <c r="A22442" i="12"/>
  <c r="G22441" i="12"/>
  <c r="F22441" i="12"/>
  <c r="E22441" i="12"/>
  <c r="D22441" i="12"/>
  <c r="C22441" i="12"/>
  <c r="B22441" i="12"/>
  <c r="A22441" i="12"/>
  <c r="G22440" i="12"/>
  <c r="F22440" i="12"/>
  <c r="E22440" i="12"/>
  <c r="D22440" i="12"/>
  <c r="C22440" i="12"/>
  <c r="B22440" i="12"/>
  <c r="A22440" i="12"/>
  <c r="G22439" i="12"/>
  <c r="F22439" i="12"/>
  <c r="E22439" i="12"/>
  <c r="D22439" i="12"/>
  <c r="C22439" i="12"/>
  <c r="B22439" i="12"/>
  <c r="A22439" i="12"/>
  <c r="G22438" i="12"/>
  <c r="F22438" i="12"/>
  <c r="E22438" i="12"/>
  <c r="D22438" i="12"/>
  <c r="C22438" i="12"/>
  <c r="B22438" i="12"/>
  <c r="A22438" i="12"/>
  <c r="G22437" i="12"/>
  <c r="F22437" i="12"/>
  <c r="E22437" i="12"/>
  <c r="D22437" i="12"/>
  <c r="C22437" i="12"/>
  <c r="B22437" i="12"/>
  <c r="A22437" i="12"/>
  <c r="F22436" i="12"/>
  <c r="E22436" i="12"/>
  <c r="C22436" i="12"/>
  <c r="B22436" i="12"/>
  <c r="A22436" i="12"/>
  <c r="F22435" i="12"/>
  <c r="E22435" i="12"/>
  <c r="C22435" i="12"/>
  <c r="B22435" i="12"/>
  <c r="A22435" i="12"/>
  <c r="F22434" i="12"/>
  <c r="E22434" i="12"/>
  <c r="C22434" i="12"/>
  <c r="B22434" i="12"/>
  <c r="A22434" i="12"/>
  <c r="F22433" i="12"/>
  <c r="E22433" i="12"/>
  <c r="C22433" i="12"/>
  <c r="B22433" i="12"/>
  <c r="A22433" i="12"/>
  <c r="F22432" i="12"/>
  <c r="E22432" i="12"/>
  <c r="C22432" i="12"/>
  <c r="B22432" i="12"/>
  <c r="A22432" i="12"/>
  <c r="F22431" i="12"/>
  <c r="E22431" i="12"/>
  <c r="C22431" i="12"/>
  <c r="B22431" i="12"/>
  <c r="A22431" i="12"/>
  <c r="F22430" i="12"/>
  <c r="E22430" i="12"/>
  <c r="C22430" i="12"/>
  <c r="B22430" i="12"/>
  <c r="A22430" i="12"/>
  <c r="F22429" i="12"/>
  <c r="E22429" i="12"/>
  <c r="C22429" i="12"/>
  <c r="B22429" i="12"/>
  <c r="A22429" i="12"/>
  <c r="F22428" i="12"/>
  <c r="E22428" i="12"/>
  <c r="C22428" i="12"/>
  <c r="B22428" i="12"/>
  <c r="A22428" i="12"/>
  <c r="F22427" i="12"/>
  <c r="E22427" i="12"/>
  <c r="C22427" i="12"/>
  <c r="B22427" i="12"/>
  <c r="A22427" i="12"/>
  <c r="F22426" i="12"/>
  <c r="E22426" i="12"/>
  <c r="C22426" i="12"/>
  <c r="B22426" i="12"/>
  <c r="A22426" i="12"/>
  <c r="F22425" i="12"/>
  <c r="E22425" i="12"/>
  <c r="C22425" i="12"/>
  <c r="B22425" i="12"/>
  <c r="A22425" i="12"/>
  <c r="F22424" i="12"/>
  <c r="E22424" i="12"/>
  <c r="C22424" i="12"/>
  <c r="B22424" i="12"/>
  <c r="A22424" i="12"/>
  <c r="F22423" i="12"/>
  <c r="E22423" i="12"/>
  <c r="C22423" i="12"/>
  <c r="B22423" i="12"/>
  <c r="A22423" i="12"/>
  <c r="F22422" i="12"/>
  <c r="E22422" i="12"/>
  <c r="C22422" i="12"/>
  <c r="B22422" i="12"/>
  <c r="A22422" i="12"/>
  <c r="F22421" i="12"/>
  <c r="E22421" i="12"/>
  <c r="C22421" i="12"/>
  <c r="B22421" i="12"/>
  <c r="A22421" i="12"/>
  <c r="F22420" i="12"/>
  <c r="E22420" i="12"/>
  <c r="B22420" i="12"/>
  <c r="A22420" i="12"/>
  <c r="F22419" i="12"/>
  <c r="E22419" i="12"/>
  <c r="B22419" i="12"/>
  <c r="A22419" i="12"/>
  <c r="F22418" i="12"/>
  <c r="E22418" i="12"/>
  <c r="B22418" i="12"/>
  <c r="A22418" i="12"/>
  <c r="F22417" i="12"/>
  <c r="E22417" i="12"/>
  <c r="B22417" i="12"/>
  <c r="A22417" i="12"/>
  <c r="F22416" i="12"/>
  <c r="E22416" i="12"/>
  <c r="B22416" i="12"/>
  <c r="A22416" i="12"/>
  <c r="F22415" i="12"/>
  <c r="E22415" i="12"/>
  <c r="B22415" i="12"/>
  <c r="A22415" i="12"/>
  <c r="F22414" i="12"/>
  <c r="E22414" i="12"/>
  <c r="B22414" i="12"/>
  <c r="A22414" i="12"/>
  <c r="F22413" i="12"/>
  <c r="E22413" i="12"/>
  <c r="B22413" i="12"/>
  <c r="A22413" i="12"/>
  <c r="F22412" i="12"/>
  <c r="E22412" i="12"/>
  <c r="B22412" i="12"/>
  <c r="A22412" i="12"/>
  <c r="F22411" i="12"/>
  <c r="E22411" i="12"/>
  <c r="B22411" i="12"/>
  <c r="A22411" i="12"/>
  <c r="F22410" i="12"/>
  <c r="E22410" i="12"/>
  <c r="B22410" i="12"/>
  <c r="A22410" i="12"/>
  <c r="F22409" i="12"/>
  <c r="E22409" i="12"/>
  <c r="B22409" i="12"/>
  <c r="A22409" i="12"/>
  <c r="F22408" i="12"/>
  <c r="E22408" i="12"/>
  <c r="B22408" i="12"/>
  <c r="A22408" i="12"/>
  <c r="F22407" i="12"/>
  <c r="E22407" i="12"/>
  <c r="B22407" i="12"/>
  <c r="A22407" i="12"/>
  <c r="F22406" i="12"/>
  <c r="E22406" i="12"/>
  <c r="B22406" i="12"/>
  <c r="A22406" i="12"/>
  <c r="F22405" i="12"/>
  <c r="E22405" i="12"/>
  <c r="B22405" i="12"/>
  <c r="A22405" i="12"/>
  <c r="F22404" i="12"/>
  <c r="E22404" i="12"/>
  <c r="B22404" i="12"/>
  <c r="A22404" i="12"/>
  <c r="F22403" i="12"/>
  <c r="E22403" i="12"/>
  <c r="B22403" i="12"/>
  <c r="A22403" i="12"/>
  <c r="F22402" i="12"/>
  <c r="E22402" i="12"/>
  <c r="B22402" i="12"/>
  <c r="A22402" i="12"/>
  <c r="F22401" i="12"/>
  <c r="E22401" i="12"/>
  <c r="B22401" i="12"/>
  <c r="A22401" i="12"/>
  <c r="F22400" i="12"/>
  <c r="E22400" i="12"/>
  <c r="B22400" i="12"/>
  <c r="A22400" i="12"/>
  <c r="F22399" i="12"/>
  <c r="E22399" i="12"/>
  <c r="B22399" i="12"/>
  <c r="A22399" i="12"/>
  <c r="F22398" i="12"/>
  <c r="E22398" i="12"/>
  <c r="B22398" i="12"/>
  <c r="A22398" i="12"/>
  <c r="F22397" i="12"/>
  <c r="E22397" i="12"/>
  <c r="B22397" i="12"/>
  <c r="A22397" i="12"/>
  <c r="F22396" i="12"/>
  <c r="E22396" i="12"/>
  <c r="B22396" i="12"/>
  <c r="A22396" i="12"/>
  <c r="F22395" i="12"/>
  <c r="E22395" i="12"/>
  <c r="B22395" i="12"/>
  <c r="A22395" i="12"/>
  <c r="F22394" i="12"/>
  <c r="E22394" i="12"/>
  <c r="B22394" i="12"/>
  <c r="A22394" i="12"/>
  <c r="F22393" i="12"/>
  <c r="E22393" i="12"/>
  <c r="B22393" i="12"/>
  <c r="A22393" i="12"/>
  <c r="F22392" i="12"/>
  <c r="E22392" i="12"/>
  <c r="B22392" i="12"/>
  <c r="A22392" i="12"/>
  <c r="F22391" i="12"/>
  <c r="E22391" i="12"/>
  <c r="B22391" i="12"/>
  <c r="A22391" i="12"/>
  <c r="F22390" i="12"/>
  <c r="E22390" i="12"/>
  <c r="B22390" i="12"/>
  <c r="A22390" i="12"/>
  <c r="F22389" i="12"/>
  <c r="E22389" i="12"/>
  <c r="B22389" i="12"/>
  <c r="A22389" i="12"/>
  <c r="F22388" i="12"/>
  <c r="E22388" i="12"/>
  <c r="B22388" i="12"/>
  <c r="A22388" i="12"/>
  <c r="F22387" i="12"/>
  <c r="E22387" i="12"/>
  <c r="B22387" i="12"/>
  <c r="A22387" i="12"/>
  <c r="F22386" i="12"/>
  <c r="E22386" i="12"/>
  <c r="B22386" i="12"/>
  <c r="A22386" i="12"/>
  <c r="F22385" i="12"/>
  <c r="E22385" i="12"/>
  <c r="B22385" i="12"/>
  <c r="A22385" i="12"/>
  <c r="F22384" i="12"/>
  <c r="E22384" i="12"/>
  <c r="B22384" i="12"/>
  <c r="A22384" i="12"/>
  <c r="F22383" i="12"/>
  <c r="E22383" i="12"/>
  <c r="B22383" i="12"/>
  <c r="A22383" i="12"/>
  <c r="F22382" i="12"/>
  <c r="E22382" i="12"/>
  <c r="B22382" i="12"/>
  <c r="A22382" i="12"/>
  <c r="F22381" i="12"/>
  <c r="E22381" i="12"/>
  <c r="B22381" i="12"/>
  <c r="A22381" i="12"/>
  <c r="F22380" i="12"/>
  <c r="E22380" i="12"/>
  <c r="B22380" i="12"/>
  <c r="A22380" i="12"/>
  <c r="F22379" i="12"/>
  <c r="E22379" i="12"/>
  <c r="B22379" i="12"/>
  <c r="A22379" i="12"/>
  <c r="F22378" i="12"/>
  <c r="E22378" i="12"/>
  <c r="B22378" i="12"/>
  <c r="A22378" i="12"/>
  <c r="F22377" i="12"/>
  <c r="E22377" i="12"/>
  <c r="B22377" i="12"/>
  <c r="A22377" i="12"/>
  <c r="F22376" i="12"/>
  <c r="E22376" i="12"/>
  <c r="B22376" i="12"/>
  <c r="A22376" i="12"/>
  <c r="F22375" i="12"/>
  <c r="E22375" i="12"/>
  <c r="B22375" i="12"/>
  <c r="A22375" i="12"/>
  <c r="F22374" i="12"/>
  <c r="E22374" i="12"/>
  <c r="B22374" i="12"/>
  <c r="A22374" i="12"/>
  <c r="F22373" i="12"/>
  <c r="E22373" i="12"/>
  <c r="B22373" i="12"/>
  <c r="A22373" i="12"/>
  <c r="F22372" i="12"/>
  <c r="E22372" i="12"/>
  <c r="B22372" i="12"/>
  <c r="A22372" i="12"/>
  <c r="F22371" i="12"/>
  <c r="E22371" i="12"/>
  <c r="B22371" i="12"/>
  <c r="A22371" i="12"/>
  <c r="F22370" i="12"/>
  <c r="E22370" i="12"/>
  <c r="B22370" i="12"/>
  <c r="A22370" i="12"/>
  <c r="F22369" i="12"/>
  <c r="E22369" i="12"/>
  <c r="B22369" i="12"/>
  <c r="A22369" i="12"/>
  <c r="F22368" i="12"/>
  <c r="E22368" i="12"/>
  <c r="B22368" i="12"/>
  <c r="A22368" i="12"/>
  <c r="F22367" i="12"/>
  <c r="E22367" i="12"/>
  <c r="B22367" i="12"/>
  <c r="A22367" i="12"/>
  <c r="F22366" i="12"/>
  <c r="E22366" i="12"/>
  <c r="B22366" i="12"/>
  <c r="A22366" i="12"/>
  <c r="F22365" i="12"/>
  <c r="E22365" i="12"/>
  <c r="B22365" i="12"/>
  <c r="A22365" i="12"/>
  <c r="F22364" i="12"/>
  <c r="E22364" i="12"/>
  <c r="B22364" i="12"/>
  <c r="A22364" i="12"/>
  <c r="F22363" i="12"/>
  <c r="E22363" i="12"/>
  <c r="B22363" i="12"/>
  <c r="A22363" i="12"/>
  <c r="F22362" i="12"/>
  <c r="E22362" i="12"/>
  <c r="B22362" i="12"/>
  <c r="A22362" i="12"/>
  <c r="F22361" i="12"/>
  <c r="E22361" i="12"/>
  <c r="B22361" i="12"/>
  <c r="A22361" i="12"/>
  <c r="F22360" i="12"/>
  <c r="E22360" i="12"/>
  <c r="B22360" i="12"/>
  <c r="A22360" i="12"/>
  <c r="F22359" i="12"/>
  <c r="E22359" i="12"/>
  <c r="B22359" i="12"/>
  <c r="A22359" i="12"/>
  <c r="F22358" i="12"/>
  <c r="E22358" i="12"/>
  <c r="B22358" i="12"/>
  <c r="A22358" i="12"/>
  <c r="F22357" i="12"/>
  <c r="E22357" i="12"/>
  <c r="B22357" i="12"/>
  <c r="A22357" i="12"/>
  <c r="F22356" i="12"/>
  <c r="E22356" i="12"/>
  <c r="B22356" i="12"/>
  <c r="A22356" i="12"/>
  <c r="F22355" i="12"/>
  <c r="E22355" i="12"/>
  <c r="B22355" i="12"/>
  <c r="A22355" i="12"/>
  <c r="F22354" i="12"/>
  <c r="E22354" i="12"/>
  <c r="B22354" i="12"/>
  <c r="A22354" i="12"/>
  <c r="F22353" i="12"/>
  <c r="E22353" i="12"/>
  <c r="B22353" i="12"/>
  <c r="A22353" i="12"/>
  <c r="F22352" i="12"/>
  <c r="E22352" i="12"/>
  <c r="B22352" i="12"/>
  <c r="A22352" i="12"/>
  <c r="F22351" i="12"/>
  <c r="E22351" i="12"/>
  <c r="B22351" i="12"/>
  <c r="A22351" i="12"/>
  <c r="F22350" i="12"/>
  <c r="E22350" i="12"/>
  <c r="B22350" i="12"/>
  <c r="A22350" i="12"/>
  <c r="F22349" i="12"/>
  <c r="E22349" i="12"/>
  <c r="B22349" i="12"/>
  <c r="A22349" i="12"/>
  <c r="F22348" i="12"/>
  <c r="E22348" i="12"/>
  <c r="B22348" i="12"/>
  <c r="A22348" i="12"/>
  <c r="F22347" i="12"/>
  <c r="E22347" i="12"/>
  <c r="B22347" i="12"/>
  <c r="A22347" i="12"/>
  <c r="F22346" i="12"/>
  <c r="E22346" i="12"/>
  <c r="B22346" i="12"/>
  <c r="A22346" i="12"/>
  <c r="F22345" i="12"/>
  <c r="E22345" i="12"/>
  <c r="B22345" i="12"/>
  <c r="A22345" i="12"/>
  <c r="F22344" i="12"/>
  <c r="E22344" i="12"/>
  <c r="B22344" i="12"/>
  <c r="A22344" i="12"/>
  <c r="F22343" i="12"/>
  <c r="E22343" i="12"/>
  <c r="B22343" i="12"/>
  <c r="A22343" i="12"/>
  <c r="F22342" i="12"/>
  <c r="E22342" i="12"/>
  <c r="B22342" i="12"/>
  <c r="A22342" i="12"/>
  <c r="F22341" i="12"/>
  <c r="E22341" i="12"/>
  <c r="B22341" i="12"/>
  <c r="A22341" i="12"/>
  <c r="F22340" i="12"/>
  <c r="E22340" i="12"/>
  <c r="B22340" i="12"/>
  <c r="A22340" i="12"/>
  <c r="F22339" i="12"/>
  <c r="E22339" i="12"/>
  <c r="B22339" i="12"/>
  <c r="A22339" i="12"/>
  <c r="F22338" i="12"/>
  <c r="E22338" i="12"/>
  <c r="B22338" i="12"/>
  <c r="A22338" i="12"/>
  <c r="F22337" i="12"/>
  <c r="E22337" i="12"/>
  <c r="B22337" i="12"/>
  <c r="A22337" i="12"/>
  <c r="F22336" i="12"/>
  <c r="E22336" i="12"/>
  <c r="B22336" i="12"/>
  <c r="A22336" i="12"/>
  <c r="F22335" i="12"/>
  <c r="E22335" i="12"/>
  <c r="B22335" i="12"/>
  <c r="A22335" i="12"/>
  <c r="F22334" i="12"/>
  <c r="E22334" i="12"/>
  <c r="B22334" i="12"/>
  <c r="A22334" i="12"/>
  <c r="F22333" i="12"/>
  <c r="E22333" i="12"/>
  <c r="B22333" i="12"/>
  <c r="A22333" i="12"/>
  <c r="F22332" i="12"/>
  <c r="E22332" i="12"/>
  <c r="B22332" i="12"/>
  <c r="A22332" i="12"/>
  <c r="F22331" i="12"/>
  <c r="E22331" i="12"/>
  <c r="B22331" i="12"/>
  <c r="A22331" i="12"/>
  <c r="F22330" i="12"/>
  <c r="E22330" i="12"/>
  <c r="B22330" i="12"/>
  <c r="A22330" i="12"/>
  <c r="F22329" i="12"/>
  <c r="E22329" i="12"/>
  <c r="B22329" i="12"/>
  <c r="A22329" i="12"/>
  <c r="F22328" i="12"/>
  <c r="E22328" i="12"/>
  <c r="B22328" i="12"/>
  <c r="A22328" i="12"/>
  <c r="F22327" i="12"/>
  <c r="E22327" i="12"/>
  <c r="B22327" i="12"/>
  <c r="A22327" i="12"/>
  <c r="F22326" i="12"/>
  <c r="E22326" i="12"/>
  <c r="B22326" i="12"/>
  <c r="A22326" i="12"/>
  <c r="F22325" i="12"/>
  <c r="E22325" i="12"/>
  <c r="B22325" i="12"/>
  <c r="A22325" i="12"/>
  <c r="F22324" i="12"/>
  <c r="E22324" i="12"/>
  <c r="B22324" i="12"/>
  <c r="A22324" i="12"/>
  <c r="F22323" i="12"/>
  <c r="E22323" i="12"/>
  <c r="B22323" i="12"/>
  <c r="A22323" i="12"/>
  <c r="F22322" i="12"/>
  <c r="E22322" i="12"/>
  <c r="B22322" i="12"/>
  <c r="A22322" i="12"/>
  <c r="F22321" i="12"/>
  <c r="E22321" i="12"/>
  <c r="B22321" i="12"/>
  <c r="A22321" i="12"/>
  <c r="F22320" i="12"/>
  <c r="E22320" i="12"/>
  <c r="B22320" i="12"/>
  <c r="A22320" i="12"/>
  <c r="F22289" i="12"/>
  <c r="D22289" i="12"/>
  <c r="A22289" i="12"/>
  <c r="F22288" i="12"/>
  <c r="D22288" i="12"/>
  <c r="A22288" i="12"/>
  <c r="F22287" i="12"/>
  <c r="E22287" i="12"/>
  <c r="D22287" i="12"/>
  <c r="A22287" i="12"/>
  <c r="F22286" i="12"/>
  <c r="E22286" i="12"/>
  <c r="D22286" i="12"/>
  <c r="A22286" i="12"/>
  <c r="F22285" i="12"/>
  <c r="E22285" i="12"/>
  <c r="D22285" i="12"/>
  <c r="F22284" i="12"/>
  <c r="E22284" i="12"/>
  <c r="D22284" i="12"/>
  <c r="A22284" i="12"/>
  <c r="G22270" i="12"/>
  <c r="F22270" i="12"/>
  <c r="E22270" i="12"/>
  <c r="A22270" i="12"/>
  <c r="G22269" i="12"/>
  <c r="F22269" i="12"/>
  <c r="E22269" i="12"/>
  <c r="A22269" i="12"/>
  <c r="G22268" i="12"/>
  <c r="F22268" i="12"/>
  <c r="E22268" i="12"/>
  <c r="A22268" i="12"/>
  <c r="G22267" i="12"/>
  <c r="F22267" i="12"/>
  <c r="E22267" i="12"/>
  <c r="A22267" i="12"/>
  <c r="G22265" i="12"/>
  <c r="F22265" i="12"/>
  <c r="E22265" i="12"/>
  <c r="A22265" i="12"/>
  <c r="G22264" i="12"/>
  <c r="F22264" i="12"/>
  <c r="E22264" i="12"/>
  <c r="A22264" i="12"/>
  <c r="G22263" i="12"/>
  <c r="F22263" i="12"/>
  <c r="E22263" i="12"/>
  <c r="A22263" i="12"/>
  <c r="G22262" i="12"/>
  <c r="F22262" i="12"/>
  <c r="E22262" i="12"/>
  <c r="A22262" i="12"/>
  <c r="G22261" i="12"/>
  <c r="F22261" i="12"/>
  <c r="E22261" i="12"/>
  <c r="A22261" i="12"/>
  <c r="G22260" i="12"/>
  <c r="F22260" i="12"/>
  <c r="E22260" i="12"/>
  <c r="A22260" i="12"/>
  <c r="G22259" i="12"/>
  <c r="F22259" i="12"/>
  <c r="E22259" i="12"/>
  <c r="A22259" i="12"/>
  <c r="G22258" i="12"/>
  <c r="F22258" i="12"/>
  <c r="E22258" i="12"/>
  <c r="A22258" i="12"/>
  <c r="G22257" i="12"/>
  <c r="F22257" i="12"/>
  <c r="E22257" i="12"/>
  <c r="A22257" i="12"/>
  <c r="G22256" i="12"/>
  <c r="F22256" i="12"/>
  <c r="E22256" i="12"/>
  <c r="A22256" i="12"/>
  <c r="G22255" i="12"/>
  <c r="F22255" i="12"/>
  <c r="E22255" i="12"/>
  <c r="A22255" i="12"/>
  <c r="G22254" i="12"/>
  <c r="F22254" i="12"/>
  <c r="E22254" i="12"/>
  <c r="A22254" i="12"/>
  <c r="G21385" i="12"/>
  <c r="F21385" i="12"/>
  <c r="E21385" i="12"/>
  <c r="D21385" i="12"/>
  <c r="C21385" i="12"/>
  <c r="B21385" i="12"/>
  <c r="A21385" i="12"/>
  <c r="G21384" i="12"/>
  <c r="F21384" i="12"/>
  <c r="E21384" i="12"/>
  <c r="D21384" i="12"/>
  <c r="C21384" i="12"/>
  <c r="B21384" i="12"/>
  <c r="A21384" i="12"/>
  <c r="G21383" i="12"/>
  <c r="F21383" i="12"/>
  <c r="E21383" i="12"/>
  <c r="D21383" i="12"/>
  <c r="C21383" i="12"/>
  <c r="B21383" i="12"/>
  <c r="A21383" i="12"/>
  <c r="G21382" i="12"/>
  <c r="F21382" i="12"/>
  <c r="E21382" i="12"/>
  <c r="D21382" i="12"/>
  <c r="C21382" i="12"/>
  <c r="B21382" i="12"/>
  <c r="A21382" i="12"/>
  <c r="G21381" i="12"/>
  <c r="F21381" i="12"/>
  <c r="E21381" i="12"/>
  <c r="D21381" i="12"/>
  <c r="C21381" i="12"/>
  <c r="B21381" i="12"/>
  <c r="A21381" i="12"/>
  <c r="G21380" i="12"/>
  <c r="F21380" i="12"/>
  <c r="E21380" i="12"/>
  <c r="D21380" i="12"/>
  <c r="C21380" i="12"/>
  <c r="B21380" i="12"/>
  <c r="A21380" i="12"/>
  <c r="G21379" i="12"/>
  <c r="F21379" i="12"/>
  <c r="E21379" i="12"/>
  <c r="D21379" i="12"/>
  <c r="C21379" i="12"/>
  <c r="B21379" i="12"/>
  <c r="A21379" i="12"/>
  <c r="G21378" i="12"/>
  <c r="F21378" i="12"/>
  <c r="E21378" i="12"/>
  <c r="D21378" i="12"/>
  <c r="C21378" i="12"/>
  <c r="B21378" i="12"/>
  <c r="A21378" i="12"/>
  <c r="G21377" i="12"/>
  <c r="F21377" i="12"/>
  <c r="E21377" i="12"/>
  <c r="D21377" i="12"/>
  <c r="C21377" i="12"/>
  <c r="B21377" i="12"/>
  <c r="A21377" i="12"/>
  <c r="G21376" i="12"/>
  <c r="F21376" i="12"/>
  <c r="E21376" i="12"/>
  <c r="D21376" i="12"/>
  <c r="C21376" i="12"/>
  <c r="B21376" i="12"/>
  <c r="A21376" i="12"/>
  <c r="G21375" i="12"/>
  <c r="F21375" i="12"/>
  <c r="E21375" i="12"/>
  <c r="D21375" i="12"/>
  <c r="C21375" i="12"/>
  <c r="B21375" i="12"/>
  <c r="A21375" i="12"/>
  <c r="G21374" i="12"/>
  <c r="F21374" i="12"/>
  <c r="E21374" i="12"/>
  <c r="D21374" i="12"/>
  <c r="C21374" i="12"/>
  <c r="B21374" i="12"/>
  <c r="A21374" i="12"/>
  <c r="G21373" i="12"/>
  <c r="F21373" i="12"/>
  <c r="E21373" i="12"/>
  <c r="D21373" i="12"/>
  <c r="C21373" i="12"/>
  <c r="B21373" i="12"/>
  <c r="A21373" i="12"/>
  <c r="G21372" i="12"/>
  <c r="F21372" i="12"/>
  <c r="E21372" i="12"/>
  <c r="D21372" i="12"/>
  <c r="C21372" i="12"/>
  <c r="B21372" i="12"/>
  <c r="A21372" i="12"/>
  <c r="F21371" i="12"/>
  <c r="E21371" i="12"/>
  <c r="C21371" i="12"/>
  <c r="B21371" i="12"/>
  <c r="A21371" i="12"/>
  <c r="F21370" i="12"/>
  <c r="E21370" i="12"/>
  <c r="C21370" i="12"/>
  <c r="B21370" i="12"/>
  <c r="A21370" i="12"/>
  <c r="F21369" i="12"/>
  <c r="E21369" i="12"/>
  <c r="C21369" i="12"/>
  <c r="B21369" i="12"/>
  <c r="A21369" i="12"/>
  <c r="F21368" i="12"/>
  <c r="E21368" i="12"/>
  <c r="C21368" i="12"/>
  <c r="B21368" i="12"/>
  <c r="A21368" i="12"/>
  <c r="F21367" i="12"/>
  <c r="E21367" i="12"/>
  <c r="C21367" i="12"/>
  <c r="B21367" i="12"/>
  <c r="A21367" i="12"/>
  <c r="F21366" i="12"/>
  <c r="E21366" i="12"/>
  <c r="C21366" i="12"/>
  <c r="B21366" i="12"/>
  <c r="A21366" i="12"/>
  <c r="F21365" i="12"/>
  <c r="E21365" i="12"/>
  <c r="C21365" i="12"/>
  <c r="B21365" i="12"/>
  <c r="A21365" i="12"/>
  <c r="F21364" i="12"/>
  <c r="E21364" i="12"/>
  <c r="C21364" i="12"/>
  <c r="B21364" i="12"/>
  <c r="A21364" i="12"/>
  <c r="F21363" i="12"/>
  <c r="E21363" i="12"/>
  <c r="C21363" i="12"/>
  <c r="B21363" i="12"/>
  <c r="A21363" i="12"/>
  <c r="F21362" i="12"/>
  <c r="E21362" i="12"/>
  <c r="C21362" i="12"/>
  <c r="B21362" i="12"/>
  <c r="A21362" i="12"/>
  <c r="F21361" i="12"/>
  <c r="E21361" i="12"/>
  <c r="C21361" i="12"/>
  <c r="B21361" i="12"/>
  <c r="A21361" i="12"/>
  <c r="F21360" i="12"/>
  <c r="E21360" i="12"/>
  <c r="C21360" i="12"/>
  <c r="B21360" i="12"/>
  <c r="A21360" i="12"/>
  <c r="F21359" i="12"/>
  <c r="E21359" i="12"/>
  <c r="C21359" i="12"/>
  <c r="B21359" i="12"/>
  <c r="A21359" i="12"/>
  <c r="F21358" i="12"/>
  <c r="E21358" i="12"/>
  <c r="C21358" i="12"/>
  <c r="B21358" i="12"/>
  <c r="A21358" i="12"/>
  <c r="F21357" i="12"/>
  <c r="E21357" i="12"/>
  <c r="C21357" i="12"/>
  <c r="B21357" i="12"/>
  <c r="A21357" i="12"/>
  <c r="F21356" i="12"/>
  <c r="E21356" i="12"/>
  <c r="C21356" i="12"/>
  <c r="B21356" i="12"/>
  <c r="A21356" i="12"/>
  <c r="F21355" i="12"/>
  <c r="E21355" i="12"/>
  <c r="C21355" i="12"/>
  <c r="B21355" i="12"/>
  <c r="A21355" i="12"/>
  <c r="G21354" i="12"/>
  <c r="F21354" i="12"/>
  <c r="E21354" i="12"/>
  <c r="D21354" i="12"/>
  <c r="C21354" i="12"/>
  <c r="B21354" i="12"/>
  <c r="A21354" i="12"/>
  <c r="G21353" i="12"/>
  <c r="F21353" i="12"/>
  <c r="E21353" i="12"/>
  <c r="D21353" i="12"/>
  <c r="C21353" i="12"/>
  <c r="B21353" i="12"/>
  <c r="A21353" i="12"/>
  <c r="G21352" i="12"/>
  <c r="F21352" i="12"/>
  <c r="E21352" i="12"/>
  <c r="D21352" i="12"/>
  <c r="C21352" i="12"/>
  <c r="B21352" i="12"/>
  <c r="A21352" i="12"/>
  <c r="G21351" i="12"/>
  <c r="F21351" i="12"/>
  <c r="E21351" i="12"/>
  <c r="D21351" i="12"/>
  <c r="C21351" i="12"/>
  <c r="B21351" i="12"/>
  <c r="A21351" i="12"/>
  <c r="G21350" i="12"/>
  <c r="F21350" i="12"/>
  <c r="E21350" i="12"/>
  <c r="D21350" i="12"/>
  <c r="C21350" i="12"/>
  <c r="B21350" i="12"/>
  <c r="A21350" i="12"/>
  <c r="G21349" i="12"/>
  <c r="F21349" i="12"/>
  <c r="E21349" i="12"/>
  <c r="D21349" i="12"/>
  <c r="C21349" i="12"/>
  <c r="B21349" i="12"/>
  <c r="A21349" i="12"/>
  <c r="G21348" i="12"/>
  <c r="F21348" i="12"/>
  <c r="E21348" i="12"/>
  <c r="D21348" i="12"/>
  <c r="C21348" i="12"/>
  <c r="B21348" i="12"/>
  <c r="A21348" i="12"/>
  <c r="G21347" i="12"/>
  <c r="F21347" i="12"/>
  <c r="E21347" i="12"/>
  <c r="D21347" i="12"/>
  <c r="C21347" i="12"/>
  <c r="B21347" i="12"/>
  <c r="A21347" i="12"/>
  <c r="G21346" i="12"/>
  <c r="F21346" i="12"/>
  <c r="E21346" i="12"/>
  <c r="D21346" i="12"/>
  <c r="C21346" i="12"/>
  <c r="B21346" i="12"/>
  <c r="A21346" i="12"/>
  <c r="G21345" i="12"/>
  <c r="F21345" i="12"/>
  <c r="E21345" i="12"/>
  <c r="D21345" i="12"/>
  <c r="C21345" i="12"/>
  <c r="B21345" i="12"/>
  <c r="A21345" i="12"/>
  <c r="G21344" i="12"/>
  <c r="F21344" i="12"/>
  <c r="E21344" i="12"/>
  <c r="D21344" i="12"/>
  <c r="C21344" i="12"/>
  <c r="B21344" i="12"/>
  <c r="A21344" i="12"/>
  <c r="G21343" i="12"/>
  <c r="F21343" i="12"/>
  <c r="E21343" i="12"/>
  <c r="D21343" i="12"/>
  <c r="C21343" i="12"/>
  <c r="B21343" i="12"/>
  <c r="A21343" i="12"/>
  <c r="G21342" i="12"/>
  <c r="F21342" i="12"/>
  <c r="E21342" i="12"/>
  <c r="D21342" i="12"/>
  <c r="C21342" i="12"/>
  <c r="B21342" i="12"/>
  <c r="A21342" i="12"/>
  <c r="G21341" i="12"/>
  <c r="F21341" i="12"/>
  <c r="E21341" i="12"/>
  <c r="D21341" i="12"/>
  <c r="C21341" i="12"/>
  <c r="B21341" i="12"/>
  <c r="A21341" i="12"/>
  <c r="G21340" i="12"/>
  <c r="F21340" i="12"/>
  <c r="E21340" i="12"/>
  <c r="D21340" i="12"/>
  <c r="C21340" i="12"/>
  <c r="B21340" i="12"/>
  <c r="A21340" i="12"/>
  <c r="F21339" i="12"/>
  <c r="E21339" i="12"/>
  <c r="C21339" i="12"/>
  <c r="B21339" i="12"/>
  <c r="A21339" i="12"/>
  <c r="F21338" i="12"/>
  <c r="E21338" i="12"/>
  <c r="C21338" i="12"/>
  <c r="B21338" i="12"/>
  <c r="A21338" i="12"/>
  <c r="F21337" i="12"/>
  <c r="E21337" i="12"/>
  <c r="C21337" i="12"/>
  <c r="B21337" i="12"/>
  <c r="A21337" i="12"/>
  <c r="F21336" i="12"/>
  <c r="E21336" i="12"/>
  <c r="C21336" i="12"/>
  <c r="B21336" i="12"/>
  <c r="A21336" i="12"/>
  <c r="F21335" i="12"/>
  <c r="E21335" i="12"/>
  <c r="C21335" i="12"/>
  <c r="B21335" i="12"/>
  <c r="A21335" i="12"/>
  <c r="F21334" i="12"/>
  <c r="E21334" i="12"/>
  <c r="C21334" i="12"/>
  <c r="B21334" i="12"/>
  <c r="A21334" i="12"/>
  <c r="F21333" i="12"/>
  <c r="E21333" i="12"/>
  <c r="C21333" i="12"/>
  <c r="B21333" i="12"/>
  <c r="A21333" i="12"/>
  <c r="F21332" i="12"/>
  <c r="E21332" i="12"/>
  <c r="C21332" i="12"/>
  <c r="B21332" i="12"/>
  <c r="A21332" i="12"/>
  <c r="F21331" i="12"/>
  <c r="E21331" i="12"/>
  <c r="C21331" i="12"/>
  <c r="B21331" i="12"/>
  <c r="A21331" i="12"/>
  <c r="F21330" i="12"/>
  <c r="E21330" i="12"/>
  <c r="C21330" i="12"/>
  <c r="B21330" i="12"/>
  <c r="A21330" i="12"/>
  <c r="F21329" i="12"/>
  <c r="E21329" i="12"/>
  <c r="C21329" i="12"/>
  <c r="B21329" i="12"/>
  <c r="A21329" i="12"/>
  <c r="F21328" i="12"/>
  <c r="E21328" i="12"/>
  <c r="C21328" i="12"/>
  <c r="B21328" i="12"/>
  <c r="A21328" i="12"/>
  <c r="F21327" i="12"/>
  <c r="E21327" i="12"/>
  <c r="C21327" i="12"/>
  <c r="B21327" i="12"/>
  <c r="A21327" i="12"/>
  <c r="F21326" i="12"/>
  <c r="E21326" i="12"/>
  <c r="C21326" i="12"/>
  <c r="B21326" i="12"/>
  <c r="A21326" i="12"/>
  <c r="F21325" i="12"/>
  <c r="E21325" i="12"/>
  <c r="C21325" i="12"/>
  <c r="B21325" i="12"/>
  <c r="A21325" i="12"/>
  <c r="F21324" i="12"/>
  <c r="E21324" i="12"/>
  <c r="C21324" i="12"/>
  <c r="B21324" i="12"/>
  <c r="A21324" i="12"/>
  <c r="F21323" i="12"/>
  <c r="E21323" i="12"/>
  <c r="B21323" i="12"/>
  <c r="A21323" i="12"/>
  <c r="F21322" i="12"/>
  <c r="E21322" i="12"/>
  <c r="B21322" i="12"/>
  <c r="A21322" i="12"/>
  <c r="F21321" i="12"/>
  <c r="E21321" i="12"/>
  <c r="B21321" i="12"/>
  <c r="A21321" i="12"/>
  <c r="F21320" i="12"/>
  <c r="E21320" i="12"/>
  <c r="B21320" i="12"/>
  <c r="A21320" i="12"/>
  <c r="F21319" i="12"/>
  <c r="E21319" i="12"/>
  <c r="B21319" i="12"/>
  <c r="A21319" i="12"/>
  <c r="F21318" i="12"/>
  <c r="E21318" i="12"/>
  <c r="B21318" i="12"/>
  <c r="A21318" i="12"/>
  <c r="F21317" i="12"/>
  <c r="E21317" i="12"/>
  <c r="B21317" i="12"/>
  <c r="A21317" i="12"/>
  <c r="F21316" i="12"/>
  <c r="E21316" i="12"/>
  <c r="B21316" i="12"/>
  <c r="A21316" i="12"/>
  <c r="F21315" i="12"/>
  <c r="E21315" i="12"/>
  <c r="B21315" i="12"/>
  <c r="A21315" i="12"/>
  <c r="F21314" i="12"/>
  <c r="E21314" i="12"/>
  <c r="B21314" i="12"/>
  <c r="A21314" i="12"/>
  <c r="F21313" i="12"/>
  <c r="E21313" i="12"/>
  <c r="B21313" i="12"/>
  <c r="A21313" i="12"/>
  <c r="F21312" i="12"/>
  <c r="E21312" i="12"/>
  <c r="B21312" i="12"/>
  <c r="A21312" i="12"/>
  <c r="F21311" i="12"/>
  <c r="E21311" i="12"/>
  <c r="B21311" i="12"/>
  <c r="A21311" i="12"/>
  <c r="F21310" i="12"/>
  <c r="E21310" i="12"/>
  <c r="B21310" i="12"/>
  <c r="A21310" i="12"/>
  <c r="F21309" i="12"/>
  <c r="E21309" i="12"/>
  <c r="B21309" i="12"/>
  <c r="A21309" i="12"/>
  <c r="F21308" i="12"/>
  <c r="E21308" i="12"/>
  <c r="B21308" i="12"/>
  <c r="A21308" i="12"/>
  <c r="F21307" i="12"/>
  <c r="E21307" i="12"/>
  <c r="B21307" i="12"/>
  <c r="A21307" i="12"/>
  <c r="F21306" i="12"/>
  <c r="E21306" i="12"/>
  <c r="B21306" i="12"/>
  <c r="A21306" i="12"/>
  <c r="F21305" i="12"/>
  <c r="E21305" i="12"/>
  <c r="B21305" i="12"/>
  <c r="A21305" i="12"/>
  <c r="F21304" i="12"/>
  <c r="E21304" i="12"/>
  <c r="B21304" i="12"/>
  <c r="A21304" i="12"/>
  <c r="F21303" i="12"/>
  <c r="E21303" i="12"/>
  <c r="B21303" i="12"/>
  <c r="A21303" i="12"/>
  <c r="F21302" i="12"/>
  <c r="E21302" i="12"/>
  <c r="B21302" i="12"/>
  <c r="A21302" i="12"/>
  <c r="F21301" i="12"/>
  <c r="E21301" i="12"/>
  <c r="B21301" i="12"/>
  <c r="A21301" i="12"/>
  <c r="F21300" i="12"/>
  <c r="E21300" i="12"/>
  <c r="B21300" i="12"/>
  <c r="A21300" i="12"/>
  <c r="F21299" i="12"/>
  <c r="E21299" i="12"/>
  <c r="B21299" i="12"/>
  <c r="A21299" i="12"/>
  <c r="F21298" i="12"/>
  <c r="E21298" i="12"/>
  <c r="B21298" i="12"/>
  <c r="A21298" i="12"/>
  <c r="F21297" i="12"/>
  <c r="E21297" i="12"/>
  <c r="B21297" i="12"/>
  <c r="A21297" i="12"/>
  <c r="F21296" i="12"/>
  <c r="E21296" i="12"/>
  <c r="B21296" i="12"/>
  <c r="A21296" i="12"/>
  <c r="F21295" i="12"/>
  <c r="E21295" i="12"/>
  <c r="B21295" i="12"/>
  <c r="A21295" i="12"/>
  <c r="F21294" i="12"/>
  <c r="E21294" i="12"/>
  <c r="B21294" i="12"/>
  <c r="A21294" i="12"/>
  <c r="F21293" i="12"/>
  <c r="E21293" i="12"/>
  <c r="B21293" i="12"/>
  <c r="A21293" i="12"/>
  <c r="F21292" i="12"/>
  <c r="E21292" i="12"/>
  <c r="B21292" i="12"/>
  <c r="A21292" i="12"/>
  <c r="F21291" i="12"/>
  <c r="E21291" i="12"/>
  <c r="B21291" i="12"/>
  <c r="A21291" i="12"/>
  <c r="F21290" i="12"/>
  <c r="E21290" i="12"/>
  <c r="B21290" i="12"/>
  <c r="A21290" i="12"/>
  <c r="F21289" i="12"/>
  <c r="E21289" i="12"/>
  <c r="B21289" i="12"/>
  <c r="A21289" i="12"/>
  <c r="F21288" i="12"/>
  <c r="E21288" i="12"/>
  <c r="B21288" i="12"/>
  <c r="A21288" i="12"/>
  <c r="F21287" i="12"/>
  <c r="E21287" i="12"/>
  <c r="B21287" i="12"/>
  <c r="A21287" i="12"/>
  <c r="F21286" i="12"/>
  <c r="E21286" i="12"/>
  <c r="B21286" i="12"/>
  <c r="A21286" i="12"/>
  <c r="F21285" i="12"/>
  <c r="E21285" i="12"/>
  <c r="B21285" i="12"/>
  <c r="A21285" i="12"/>
  <c r="F21284" i="12"/>
  <c r="E21284" i="12"/>
  <c r="B21284" i="12"/>
  <c r="A21284" i="12"/>
  <c r="F21283" i="12"/>
  <c r="E21283" i="12"/>
  <c r="B21283" i="12"/>
  <c r="A21283" i="12"/>
  <c r="F21282" i="12"/>
  <c r="E21282" i="12"/>
  <c r="B21282" i="12"/>
  <c r="A21282" i="12"/>
  <c r="F21281" i="12"/>
  <c r="E21281" i="12"/>
  <c r="B21281" i="12"/>
  <c r="A21281" i="12"/>
  <c r="F21280" i="12"/>
  <c r="E21280" i="12"/>
  <c r="B21280" i="12"/>
  <c r="A21280" i="12"/>
  <c r="F21279" i="12"/>
  <c r="E21279" i="12"/>
  <c r="B21279" i="12"/>
  <c r="A21279" i="12"/>
  <c r="F21278" i="12"/>
  <c r="E21278" i="12"/>
  <c r="B21278" i="12"/>
  <c r="A21278" i="12"/>
  <c r="F21277" i="12"/>
  <c r="E21277" i="12"/>
  <c r="B21277" i="12"/>
  <c r="A21277" i="12"/>
  <c r="F21276" i="12"/>
  <c r="E21276" i="12"/>
  <c r="B21276" i="12"/>
  <c r="A21276" i="12"/>
  <c r="F21275" i="12"/>
  <c r="E21275" i="12"/>
  <c r="B21275" i="12"/>
  <c r="A21275" i="12"/>
  <c r="F21274" i="12"/>
  <c r="E21274" i="12"/>
  <c r="B21274" i="12"/>
  <c r="A21274" i="12"/>
  <c r="F21273" i="12"/>
  <c r="E21273" i="12"/>
  <c r="B21273" i="12"/>
  <c r="A21273" i="12"/>
  <c r="F21272" i="12"/>
  <c r="E21272" i="12"/>
  <c r="B21272" i="12"/>
  <c r="A21272" i="12"/>
  <c r="F21271" i="12"/>
  <c r="E21271" i="12"/>
  <c r="B21271" i="12"/>
  <c r="A21271" i="12"/>
  <c r="F21270" i="12"/>
  <c r="E21270" i="12"/>
  <c r="B21270" i="12"/>
  <c r="A21270" i="12"/>
  <c r="F21269" i="12"/>
  <c r="E21269" i="12"/>
  <c r="B21269" i="12"/>
  <c r="A21269" i="12"/>
  <c r="F21268" i="12"/>
  <c r="E21268" i="12"/>
  <c r="B21268" i="12"/>
  <c r="A21268" i="12"/>
  <c r="F21267" i="12"/>
  <c r="E21267" i="12"/>
  <c r="B21267" i="12"/>
  <c r="A21267" i="12"/>
  <c r="F21266" i="12"/>
  <c r="E21266" i="12"/>
  <c r="B21266" i="12"/>
  <c r="A21266" i="12"/>
  <c r="F21265" i="12"/>
  <c r="E21265" i="12"/>
  <c r="B21265" i="12"/>
  <c r="A21265" i="12"/>
  <c r="F21264" i="12"/>
  <c r="E21264" i="12"/>
  <c r="B21264" i="12"/>
  <c r="A21264" i="12"/>
  <c r="F21263" i="12"/>
  <c r="E21263" i="12"/>
  <c r="B21263" i="12"/>
  <c r="A21263" i="12"/>
  <c r="F21262" i="12"/>
  <c r="E21262" i="12"/>
  <c r="B21262" i="12"/>
  <c r="A21262" i="12"/>
  <c r="F21261" i="12"/>
  <c r="E21261" i="12"/>
  <c r="B21261" i="12"/>
  <c r="A21261" i="12"/>
  <c r="F21260" i="12"/>
  <c r="E21260" i="12"/>
  <c r="B21260" i="12"/>
  <c r="A21260" i="12"/>
  <c r="F21259" i="12"/>
  <c r="E21259" i="12"/>
  <c r="B21259" i="12"/>
  <c r="A21259" i="12"/>
  <c r="F21258" i="12"/>
  <c r="E21258" i="12"/>
  <c r="B21258" i="12"/>
  <c r="A21258" i="12"/>
  <c r="F21257" i="12"/>
  <c r="E21257" i="12"/>
  <c r="B21257" i="12"/>
  <c r="A21257" i="12"/>
  <c r="F21256" i="12"/>
  <c r="E21256" i="12"/>
  <c r="B21256" i="12"/>
  <c r="A21256" i="12"/>
  <c r="F21255" i="12"/>
  <c r="E21255" i="12"/>
  <c r="B21255" i="12"/>
  <c r="A21255" i="12"/>
  <c r="F21254" i="12"/>
  <c r="E21254" i="12"/>
  <c r="B21254" i="12"/>
  <c r="A21254" i="12"/>
  <c r="F21253" i="12"/>
  <c r="E21253" i="12"/>
  <c r="B21253" i="12"/>
  <c r="A21253" i="12"/>
  <c r="F21252" i="12"/>
  <c r="E21252" i="12"/>
  <c r="B21252" i="12"/>
  <c r="A21252" i="12"/>
  <c r="F21251" i="12"/>
  <c r="E21251" i="12"/>
  <c r="B21251" i="12"/>
  <c r="A21251" i="12"/>
  <c r="F21250" i="12"/>
  <c r="E21250" i="12"/>
  <c r="B21250" i="12"/>
  <c r="A21250" i="12"/>
  <c r="F21249" i="12"/>
  <c r="E21249" i="12"/>
  <c r="B21249" i="12"/>
  <c r="A21249" i="12"/>
  <c r="F21248" i="12"/>
  <c r="E21248" i="12"/>
  <c r="B21248" i="12"/>
  <c r="A21248" i="12"/>
  <c r="F21247" i="12"/>
  <c r="E21247" i="12"/>
  <c r="B21247" i="12"/>
  <c r="A21247" i="12"/>
  <c r="F21246" i="12"/>
  <c r="E21246" i="12"/>
  <c r="B21246" i="12"/>
  <c r="A21246" i="12"/>
  <c r="F21245" i="12"/>
  <c r="E21245" i="12"/>
  <c r="B21245" i="12"/>
  <c r="A21245" i="12"/>
  <c r="F21244" i="12"/>
  <c r="E21244" i="12"/>
  <c r="B21244" i="12"/>
  <c r="A21244" i="12"/>
  <c r="F21243" i="12"/>
  <c r="E21243" i="12"/>
  <c r="B21243" i="12"/>
  <c r="A21243" i="12"/>
  <c r="F21242" i="12"/>
  <c r="E21242" i="12"/>
  <c r="B21242" i="12"/>
  <c r="A21242" i="12"/>
  <c r="F21241" i="12"/>
  <c r="E21241" i="12"/>
  <c r="B21241" i="12"/>
  <c r="A21241" i="12"/>
  <c r="F21240" i="12"/>
  <c r="E21240" i="12"/>
  <c r="B21240" i="12"/>
  <c r="A21240" i="12"/>
  <c r="F21239" i="12"/>
  <c r="E21239" i="12"/>
  <c r="B21239" i="12"/>
  <c r="A21239" i="12"/>
  <c r="F21238" i="12"/>
  <c r="E21238" i="12"/>
  <c r="B21238" i="12"/>
  <c r="A21238" i="12"/>
  <c r="F21237" i="12"/>
  <c r="E21237" i="12"/>
  <c r="B21237" i="12"/>
  <c r="A21237" i="12"/>
  <c r="F21236" i="12"/>
  <c r="E21236" i="12"/>
  <c r="B21236" i="12"/>
  <c r="A21236" i="12"/>
  <c r="F21235" i="12"/>
  <c r="E21235" i="12"/>
  <c r="B21235" i="12"/>
  <c r="A21235" i="12"/>
  <c r="F21234" i="12"/>
  <c r="E21234" i="12"/>
  <c r="B21234" i="12"/>
  <c r="A21234" i="12"/>
  <c r="F21233" i="12"/>
  <c r="E21233" i="12"/>
  <c r="B21233" i="12"/>
  <c r="A21233" i="12"/>
  <c r="F21232" i="12"/>
  <c r="E21232" i="12"/>
  <c r="B21232" i="12"/>
  <c r="A21232" i="12"/>
  <c r="F21231" i="12"/>
  <c r="E21231" i="12"/>
  <c r="B21231" i="12"/>
  <c r="A21231" i="12"/>
  <c r="F21230" i="12"/>
  <c r="E21230" i="12"/>
  <c r="B21230" i="12"/>
  <c r="A21230" i="12"/>
  <c r="F21229" i="12"/>
  <c r="E21229" i="12"/>
  <c r="B21229" i="12"/>
  <c r="A21229" i="12"/>
  <c r="F21228" i="12"/>
  <c r="E21228" i="12"/>
  <c r="B21228" i="12"/>
  <c r="A21228" i="12"/>
  <c r="F21227" i="12"/>
  <c r="E21227" i="12"/>
  <c r="B21227" i="12"/>
  <c r="A21227" i="12"/>
  <c r="F21226" i="12"/>
  <c r="E21226" i="12"/>
  <c r="B21226" i="12"/>
  <c r="A21226" i="12"/>
  <c r="F21225" i="12"/>
  <c r="E21225" i="12"/>
  <c r="B21225" i="12"/>
  <c r="A21225" i="12"/>
  <c r="F21224" i="12"/>
  <c r="E21224" i="12"/>
  <c r="B21224" i="12"/>
  <c r="A21224" i="12"/>
  <c r="F21223" i="12"/>
  <c r="E21223" i="12"/>
  <c r="B21223" i="12"/>
  <c r="A21223" i="12"/>
  <c r="F2219" i="12"/>
  <c r="D2219" i="12"/>
  <c r="A2219" i="12"/>
  <c r="F2218" i="12"/>
  <c r="D2218" i="12"/>
  <c r="A2218" i="12"/>
  <c r="F2217" i="12"/>
  <c r="E2217" i="12"/>
  <c r="D2217" i="12"/>
  <c r="A2217" i="12"/>
  <c r="F2216" i="12"/>
  <c r="E2216" i="12"/>
  <c r="D2216" i="12"/>
  <c r="A2216" i="12"/>
  <c r="F2215" i="12"/>
  <c r="E2215" i="12"/>
  <c r="D2215" i="12"/>
  <c r="A2215" i="12"/>
  <c r="F2214" i="12"/>
  <c r="E2214" i="12"/>
  <c r="D2214" i="12"/>
  <c r="A2202" i="12"/>
  <c r="A2166" i="12"/>
  <c r="A2165" i="12"/>
  <c r="A2164" i="12"/>
  <c r="A2163" i="12"/>
  <c r="A2162" i="12"/>
  <c r="A2161" i="12"/>
  <c r="A2160" i="12"/>
  <c r="A2159" i="12"/>
  <c r="A2158" i="12"/>
  <c r="A2157" i="12"/>
  <c r="G1288" i="12"/>
  <c r="F1288" i="12"/>
  <c r="E1288" i="12"/>
  <c r="D1288" i="12"/>
  <c r="C1288" i="12"/>
  <c r="B1288" i="12"/>
  <c r="A1288" i="12"/>
  <c r="G1287" i="12"/>
  <c r="F1287" i="12"/>
  <c r="E1287" i="12"/>
  <c r="D1287" i="12"/>
  <c r="C1287" i="12"/>
  <c r="B1287" i="12"/>
  <c r="A1287" i="12"/>
  <c r="G1286" i="12"/>
  <c r="F1286" i="12"/>
  <c r="E1286" i="12"/>
  <c r="D1286" i="12"/>
  <c r="C1286" i="12"/>
  <c r="B1286" i="12"/>
  <c r="A1286" i="12"/>
  <c r="G1285" i="12"/>
  <c r="F1285" i="12"/>
  <c r="E1285" i="12"/>
  <c r="D1285" i="12"/>
  <c r="C1285" i="12"/>
  <c r="B1285" i="12"/>
  <c r="A1285" i="12"/>
  <c r="G1284" i="12"/>
  <c r="F1284" i="12"/>
  <c r="E1284" i="12"/>
  <c r="D1284" i="12"/>
  <c r="C1284" i="12"/>
  <c r="B1284" i="12"/>
  <c r="A1284" i="12"/>
  <c r="G1283" i="12"/>
  <c r="F1283" i="12"/>
  <c r="E1283" i="12"/>
  <c r="D1283" i="12"/>
  <c r="C1283" i="12"/>
  <c r="B1283" i="12"/>
  <c r="A1283" i="12"/>
  <c r="G1282" i="12"/>
  <c r="F1282" i="12"/>
  <c r="E1282" i="12"/>
  <c r="D1282" i="12"/>
  <c r="C1282" i="12"/>
  <c r="B1282" i="12"/>
  <c r="A1282" i="12"/>
  <c r="G1281" i="12"/>
  <c r="F1281" i="12"/>
  <c r="E1281" i="12"/>
  <c r="D1281" i="12"/>
  <c r="C1281" i="12"/>
  <c r="B1281" i="12"/>
  <c r="A1281" i="12"/>
  <c r="G1280" i="12"/>
  <c r="F1280" i="12"/>
  <c r="E1280" i="12"/>
  <c r="D1280" i="12"/>
  <c r="C1280" i="12"/>
  <c r="B1280" i="12"/>
  <c r="A1280" i="12"/>
  <c r="G1279" i="12"/>
  <c r="F1279" i="12"/>
  <c r="E1279" i="12"/>
  <c r="D1279" i="12"/>
  <c r="C1279" i="12"/>
  <c r="B1279" i="12"/>
  <c r="A1279" i="12"/>
  <c r="G1278" i="12"/>
  <c r="F1278" i="12"/>
  <c r="E1278" i="12"/>
  <c r="D1278" i="12"/>
  <c r="C1278" i="12"/>
  <c r="B1278" i="12"/>
  <c r="A1278" i="12"/>
  <c r="G1277" i="12"/>
  <c r="F1277" i="12"/>
  <c r="E1277" i="12"/>
  <c r="D1277" i="12"/>
  <c r="C1277" i="12"/>
  <c r="B1277" i="12"/>
  <c r="A1277" i="12"/>
  <c r="G1276" i="12"/>
  <c r="F1276" i="12"/>
  <c r="E1276" i="12"/>
  <c r="D1276" i="12"/>
  <c r="C1276" i="12"/>
  <c r="B1276" i="12"/>
  <c r="A1276" i="12"/>
  <c r="G1275" i="12"/>
  <c r="F1275" i="12"/>
  <c r="E1275" i="12"/>
  <c r="D1275" i="12"/>
  <c r="C1275" i="12"/>
  <c r="B1275" i="12"/>
  <c r="A1275" i="12"/>
  <c r="F1274" i="12"/>
  <c r="E1274" i="12"/>
  <c r="C1274" i="12"/>
  <c r="B1274" i="12"/>
  <c r="A1274" i="12"/>
  <c r="F1273" i="12"/>
  <c r="E1273" i="12"/>
  <c r="C1273" i="12"/>
  <c r="B1273" i="12"/>
  <c r="A1273" i="12"/>
  <c r="F1272" i="12"/>
  <c r="E1272" i="12"/>
  <c r="C1272" i="12"/>
  <c r="B1272" i="12"/>
  <c r="A1272" i="12"/>
  <c r="F1271" i="12"/>
  <c r="E1271" i="12"/>
  <c r="C1271" i="12"/>
  <c r="B1271" i="12"/>
  <c r="A1271" i="12"/>
  <c r="F1270" i="12"/>
  <c r="E1270" i="12"/>
  <c r="C1270" i="12"/>
  <c r="B1270" i="12"/>
  <c r="A1270" i="12"/>
  <c r="F1269" i="12"/>
  <c r="E1269" i="12"/>
  <c r="C1269" i="12"/>
  <c r="B1269" i="12"/>
  <c r="A1269" i="12"/>
  <c r="F1268" i="12"/>
  <c r="E1268" i="12"/>
  <c r="C1268" i="12"/>
  <c r="B1268" i="12"/>
  <c r="A1268" i="12"/>
  <c r="F1267" i="12"/>
  <c r="E1267" i="12"/>
  <c r="C1267" i="12"/>
  <c r="B1267" i="12"/>
  <c r="A1267" i="12"/>
  <c r="F1266" i="12"/>
  <c r="E1266" i="12"/>
  <c r="C1266" i="12"/>
  <c r="B1266" i="12"/>
  <c r="A1266" i="12"/>
  <c r="F1265" i="12"/>
  <c r="E1265" i="12"/>
  <c r="C1265" i="12"/>
  <c r="B1265" i="12"/>
  <c r="A1265" i="12"/>
  <c r="F1264" i="12"/>
  <c r="E1264" i="12"/>
  <c r="C1264" i="12"/>
  <c r="B1264" i="12"/>
  <c r="A1264" i="12"/>
  <c r="F1263" i="12"/>
  <c r="E1263" i="12"/>
  <c r="C1263" i="12"/>
  <c r="B1263" i="12"/>
  <c r="A1263" i="12"/>
  <c r="F1262" i="12"/>
  <c r="E1262" i="12"/>
  <c r="C1262" i="12"/>
  <c r="B1262" i="12"/>
  <c r="A1262" i="12"/>
  <c r="F1261" i="12"/>
  <c r="E1261" i="12"/>
  <c r="C1261" i="12"/>
  <c r="B1261" i="12"/>
  <c r="A1261" i="12"/>
  <c r="F1260" i="12"/>
  <c r="E1260" i="12"/>
  <c r="C1260" i="12"/>
  <c r="B1260" i="12"/>
  <c r="A1260" i="12"/>
  <c r="F1259" i="12"/>
  <c r="E1259" i="12"/>
  <c r="C1259" i="12"/>
  <c r="B1259" i="12"/>
  <c r="A1259" i="12"/>
  <c r="F1258" i="12"/>
  <c r="E1258" i="12"/>
  <c r="C1258" i="12"/>
  <c r="B1258" i="12"/>
  <c r="A1258" i="12"/>
  <c r="G1257" i="12"/>
  <c r="F1257" i="12"/>
  <c r="E1257" i="12"/>
  <c r="D1257" i="12"/>
  <c r="C1257" i="12"/>
  <c r="B1257" i="12"/>
  <c r="A1257" i="12"/>
  <c r="G1256" i="12"/>
  <c r="F1256" i="12"/>
  <c r="E1256" i="12"/>
  <c r="D1256" i="12"/>
  <c r="C1256" i="12"/>
  <c r="B1256" i="12"/>
  <c r="A1256" i="12"/>
  <c r="G1255" i="12"/>
  <c r="F1255" i="12"/>
  <c r="E1255" i="12"/>
  <c r="D1255" i="12"/>
  <c r="C1255" i="12"/>
  <c r="B1255" i="12"/>
  <c r="A1255" i="12"/>
  <c r="G1254" i="12"/>
  <c r="F1254" i="12"/>
  <c r="E1254" i="12"/>
  <c r="D1254" i="12"/>
  <c r="C1254" i="12"/>
  <c r="B1254" i="12"/>
  <c r="A1254" i="12"/>
  <c r="G1253" i="12"/>
  <c r="F1253" i="12"/>
  <c r="E1253" i="12"/>
  <c r="D1253" i="12"/>
  <c r="C1253" i="12"/>
  <c r="B1253" i="12"/>
  <c r="A1253" i="12"/>
  <c r="G1252" i="12"/>
  <c r="F1252" i="12"/>
  <c r="E1252" i="12"/>
  <c r="D1252" i="12"/>
  <c r="C1252" i="12"/>
  <c r="B1252" i="12"/>
  <c r="A1252" i="12"/>
  <c r="G1251" i="12"/>
  <c r="F1251" i="12"/>
  <c r="E1251" i="12"/>
  <c r="D1251" i="12"/>
  <c r="C1251" i="12"/>
  <c r="B1251" i="12"/>
  <c r="A1251" i="12"/>
  <c r="G1250" i="12"/>
  <c r="F1250" i="12"/>
  <c r="E1250" i="12"/>
  <c r="D1250" i="12"/>
  <c r="C1250" i="12"/>
  <c r="B1250" i="12"/>
  <c r="A1250" i="12"/>
  <c r="G1249" i="12"/>
  <c r="F1249" i="12"/>
  <c r="E1249" i="12"/>
  <c r="D1249" i="12"/>
  <c r="C1249" i="12"/>
  <c r="B1249" i="12"/>
  <c r="A1249" i="12"/>
  <c r="G1248" i="12"/>
  <c r="F1248" i="12"/>
  <c r="E1248" i="12"/>
  <c r="D1248" i="12"/>
  <c r="C1248" i="12"/>
  <c r="B1248" i="12"/>
  <c r="A1248" i="12"/>
  <c r="G1247" i="12"/>
  <c r="F1247" i="12"/>
  <c r="E1247" i="12"/>
  <c r="D1247" i="12"/>
  <c r="C1247" i="12"/>
  <c r="B1247" i="12"/>
  <c r="A1247" i="12"/>
  <c r="G1246" i="12"/>
  <c r="F1246" i="12"/>
  <c r="E1246" i="12"/>
  <c r="D1246" i="12"/>
  <c r="C1246" i="12"/>
  <c r="B1246" i="12"/>
  <c r="A1246" i="12"/>
  <c r="G1245" i="12"/>
  <c r="F1245" i="12"/>
  <c r="E1245" i="12"/>
  <c r="D1245" i="12"/>
  <c r="C1245" i="12"/>
  <c r="B1245" i="12"/>
  <c r="A1245" i="12"/>
  <c r="G1244" i="12"/>
  <c r="F1244" i="12"/>
  <c r="E1244" i="12"/>
  <c r="D1244" i="12"/>
  <c r="C1244" i="12"/>
  <c r="B1244" i="12"/>
  <c r="A1244" i="12"/>
  <c r="G1243" i="12"/>
  <c r="F1243" i="12"/>
  <c r="E1243" i="12"/>
  <c r="D1243" i="12"/>
  <c r="C1243" i="12"/>
  <c r="B1243" i="12"/>
  <c r="A1243" i="12"/>
  <c r="F1242" i="12"/>
  <c r="E1242" i="12"/>
  <c r="C1242" i="12"/>
  <c r="B1242" i="12"/>
  <c r="A1242" i="12"/>
  <c r="F1241" i="12"/>
  <c r="E1241" i="12"/>
  <c r="C1241" i="12"/>
  <c r="B1241" i="12"/>
  <c r="A1241" i="12"/>
  <c r="F1240" i="12"/>
  <c r="E1240" i="12"/>
  <c r="C1240" i="12"/>
  <c r="B1240" i="12"/>
  <c r="A1240" i="12"/>
  <c r="F1239" i="12"/>
  <c r="E1239" i="12"/>
  <c r="C1239" i="12"/>
  <c r="B1239" i="12"/>
  <c r="A1239" i="12"/>
  <c r="F1238" i="12"/>
  <c r="E1238" i="12"/>
  <c r="C1238" i="12"/>
  <c r="B1238" i="12"/>
  <c r="A1238" i="12"/>
  <c r="F1237" i="12"/>
  <c r="E1237" i="12"/>
  <c r="C1237" i="12"/>
  <c r="B1237" i="12"/>
  <c r="A1237" i="12"/>
  <c r="F1236" i="12"/>
  <c r="E1236" i="12"/>
  <c r="C1236" i="12"/>
  <c r="B1236" i="12"/>
  <c r="A1236" i="12"/>
  <c r="F1235" i="12"/>
  <c r="E1235" i="12"/>
  <c r="C1235" i="12"/>
  <c r="B1235" i="12"/>
  <c r="A1235" i="12"/>
  <c r="F1234" i="12"/>
  <c r="E1234" i="12"/>
  <c r="C1234" i="12"/>
  <c r="B1234" i="12"/>
  <c r="A1234" i="12"/>
  <c r="F1233" i="12"/>
  <c r="E1233" i="12"/>
  <c r="C1233" i="12"/>
  <c r="B1233" i="12"/>
  <c r="A1233" i="12"/>
  <c r="F1232" i="12"/>
  <c r="E1232" i="12"/>
  <c r="C1232" i="12"/>
  <c r="B1232" i="12"/>
  <c r="A1232" i="12"/>
  <c r="F1231" i="12"/>
  <c r="E1231" i="12"/>
  <c r="C1231" i="12"/>
  <c r="B1231" i="12"/>
  <c r="A1231" i="12"/>
  <c r="F1230" i="12"/>
  <c r="E1230" i="12"/>
  <c r="C1230" i="12"/>
  <c r="B1230" i="12"/>
  <c r="A1230" i="12"/>
  <c r="F1229" i="12"/>
  <c r="E1229" i="12"/>
  <c r="C1229" i="12"/>
  <c r="B1229" i="12"/>
  <c r="A1229" i="12"/>
  <c r="F1228" i="12"/>
  <c r="E1228" i="12"/>
  <c r="C1228" i="12"/>
  <c r="B1228" i="12"/>
  <c r="A1228" i="12"/>
  <c r="F1227" i="12"/>
  <c r="E1227" i="12"/>
  <c r="C1227" i="12"/>
  <c r="B1227" i="12"/>
  <c r="A1227" i="12"/>
  <c r="F1226" i="12"/>
  <c r="E1226" i="12"/>
  <c r="B1226" i="12"/>
  <c r="A1226" i="12"/>
  <c r="F1225" i="12"/>
  <c r="E1225" i="12"/>
  <c r="B1225" i="12"/>
  <c r="A1225" i="12"/>
  <c r="F1224" i="12"/>
  <c r="E1224" i="12"/>
  <c r="B1224" i="12"/>
  <c r="A1224" i="12"/>
  <c r="F1223" i="12"/>
  <c r="E1223" i="12"/>
  <c r="B1223" i="12"/>
  <c r="A1223" i="12"/>
  <c r="F1222" i="12"/>
  <c r="E1222" i="12"/>
  <c r="B1222" i="12"/>
  <c r="A1222" i="12"/>
  <c r="F1221" i="12"/>
  <c r="E1221" i="12"/>
  <c r="B1221" i="12"/>
  <c r="A1221" i="12"/>
  <c r="F1220" i="12"/>
  <c r="E1220" i="12"/>
  <c r="B1220" i="12"/>
  <c r="A1220" i="12"/>
  <c r="F1219" i="12"/>
  <c r="E1219" i="12"/>
  <c r="B1219" i="12"/>
  <c r="A1219" i="12"/>
  <c r="F1218" i="12"/>
  <c r="E1218" i="12"/>
  <c r="B1218" i="12"/>
  <c r="A1218" i="12"/>
  <c r="F1217" i="12"/>
  <c r="E1217" i="12"/>
  <c r="B1217" i="12"/>
  <c r="A1217" i="12"/>
  <c r="F1216" i="12"/>
  <c r="E1216" i="12"/>
  <c r="B1216" i="12"/>
  <c r="A1216" i="12"/>
  <c r="F1215" i="12"/>
  <c r="E1215" i="12"/>
  <c r="B1215" i="12"/>
  <c r="A1215" i="12"/>
  <c r="F1214" i="12"/>
  <c r="E1214" i="12"/>
  <c r="B1214" i="12"/>
  <c r="A1214" i="12"/>
  <c r="F1213" i="12"/>
  <c r="E1213" i="12"/>
  <c r="B1213" i="12"/>
  <c r="A1213" i="12"/>
  <c r="F1212" i="12"/>
  <c r="E1212" i="12"/>
  <c r="B1212" i="12"/>
  <c r="A1212" i="12"/>
  <c r="F1211" i="12"/>
  <c r="E1211" i="12"/>
  <c r="B1211" i="12"/>
  <c r="A1211" i="12"/>
  <c r="F1210" i="12"/>
  <c r="E1210" i="12"/>
  <c r="B1210" i="12"/>
  <c r="A1210" i="12"/>
  <c r="F1209" i="12"/>
  <c r="E1209" i="12"/>
  <c r="B1209" i="12"/>
  <c r="A1209" i="12"/>
  <c r="F1208" i="12"/>
  <c r="E1208" i="12"/>
  <c r="B1208" i="12"/>
  <c r="A1208" i="12"/>
  <c r="F1207" i="12"/>
  <c r="E1207" i="12"/>
  <c r="B1207" i="12"/>
  <c r="A1207" i="12"/>
  <c r="F1206" i="12"/>
  <c r="E1206" i="12"/>
  <c r="B1206" i="12"/>
  <c r="A1206" i="12"/>
  <c r="F1205" i="12"/>
  <c r="E1205" i="12"/>
  <c r="B1205" i="12"/>
  <c r="A1205" i="12"/>
  <c r="F1204" i="12"/>
  <c r="E1204" i="12"/>
  <c r="B1204" i="12"/>
  <c r="A1204" i="12"/>
  <c r="F1203" i="12"/>
  <c r="E1203" i="12"/>
  <c r="B1203" i="12"/>
  <c r="A1203" i="12"/>
  <c r="F1202" i="12"/>
  <c r="E1202" i="12"/>
  <c r="B1202" i="12"/>
  <c r="A1202" i="12"/>
  <c r="F1201" i="12"/>
  <c r="E1201" i="12"/>
  <c r="B1201" i="12"/>
  <c r="A1201" i="12"/>
  <c r="F1200" i="12"/>
  <c r="E1200" i="12"/>
  <c r="B1200" i="12"/>
  <c r="A1200" i="12"/>
  <c r="F1199" i="12"/>
  <c r="E1199" i="12"/>
  <c r="B1199" i="12"/>
  <c r="A1199" i="12"/>
  <c r="F1198" i="12"/>
  <c r="E1198" i="12"/>
  <c r="B1198" i="12"/>
  <c r="A1198" i="12"/>
  <c r="F1197" i="12"/>
  <c r="E1197" i="12"/>
  <c r="B1197" i="12"/>
  <c r="A1197" i="12"/>
  <c r="F1196" i="12"/>
  <c r="E1196" i="12"/>
  <c r="B1196" i="12"/>
  <c r="A1196" i="12"/>
  <c r="F1195" i="12"/>
  <c r="E1195" i="12"/>
  <c r="B1195" i="12"/>
  <c r="A1195" i="12"/>
  <c r="F1194" i="12"/>
  <c r="E1194" i="12"/>
  <c r="B1194" i="12"/>
  <c r="A1194" i="12"/>
  <c r="F1193" i="12"/>
  <c r="E1193" i="12"/>
  <c r="B1193" i="12"/>
  <c r="A1193" i="12"/>
  <c r="F1192" i="12"/>
  <c r="E1192" i="12"/>
  <c r="B1192" i="12"/>
  <c r="A1192" i="12"/>
  <c r="F1191" i="12"/>
  <c r="E1191" i="12"/>
  <c r="B1191" i="12"/>
  <c r="A1191" i="12"/>
  <c r="F1190" i="12"/>
  <c r="E1190" i="12"/>
  <c r="B1190" i="12"/>
  <c r="A1190" i="12"/>
  <c r="F1189" i="12"/>
  <c r="E1189" i="12"/>
  <c r="B1189" i="12"/>
  <c r="A1189" i="12"/>
  <c r="F1188" i="12"/>
  <c r="E1188" i="12"/>
  <c r="B1188" i="12"/>
  <c r="A1188" i="12"/>
  <c r="F1187" i="12"/>
  <c r="E1187" i="12"/>
  <c r="B1187" i="12"/>
  <c r="A1187" i="12"/>
  <c r="F1186" i="12"/>
  <c r="E1186" i="12"/>
  <c r="B1186" i="12"/>
  <c r="A1186" i="12"/>
  <c r="F1185" i="12"/>
  <c r="E1185" i="12"/>
  <c r="B1185" i="12"/>
  <c r="A1185" i="12"/>
  <c r="F1184" i="12"/>
  <c r="E1184" i="12"/>
  <c r="B1184" i="12"/>
  <c r="A1184" i="12"/>
  <c r="F1183" i="12"/>
  <c r="E1183" i="12"/>
  <c r="B1183" i="12"/>
  <c r="A1183" i="12"/>
  <c r="F1182" i="12"/>
  <c r="E1182" i="12"/>
  <c r="B1182" i="12"/>
  <c r="A1182" i="12"/>
  <c r="F1181" i="12"/>
  <c r="E1181" i="12"/>
  <c r="B1181" i="12"/>
  <c r="A1181" i="12"/>
  <c r="F1180" i="12"/>
  <c r="E1180" i="12"/>
  <c r="B1180" i="12"/>
  <c r="A1180" i="12"/>
  <c r="F1179" i="12"/>
  <c r="E1179" i="12"/>
  <c r="B1179" i="12"/>
  <c r="A1179" i="12"/>
  <c r="F1178" i="12"/>
  <c r="E1178" i="12"/>
  <c r="B1178" i="12"/>
  <c r="A1178" i="12"/>
  <c r="F1177" i="12"/>
  <c r="E1177" i="12"/>
  <c r="B1177" i="12"/>
  <c r="A1177" i="12"/>
  <c r="F1176" i="12"/>
  <c r="E1176" i="12"/>
  <c r="B1176" i="12"/>
  <c r="A1176" i="12"/>
  <c r="F1175" i="12"/>
  <c r="E1175" i="12"/>
  <c r="B1175" i="12"/>
  <c r="A1175" i="12"/>
  <c r="F1174" i="12"/>
  <c r="E1174" i="12"/>
  <c r="B1174" i="12"/>
  <c r="A1174" i="12"/>
  <c r="F1173" i="12"/>
  <c r="E1173" i="12"/>
  <c r="B1173" i="12"/>
  <c r="A1173" i="12"/>
  <c r="F1172" i="12"/>
  <c r="E1172" i="12"/>
  <c r="B1172" i="12"/>
  <c r="A1172" i="12"/>
  <c r="F1171" i="12"/>
  <c r="E1171" i="12"/>
  <c r="B1171" i="12"/>
  <c r="A1171" i="12"/>
  <c r="F1170" i="12"/>
  <c r="E1170" i="12"/>
  <c r="B1170" i="12"/>
  <c r="A1170" i="12"/>
  <c r="F1169" i="12"/>
  <c r="E1169" i="12"/>
  <c r="B1169" i="12"/>
  <c r="A1169" i="12"/>
  <c r="F1168" i="12"/>
  <c r="E1168" i="12"/>
  <c r="B1168" i="12"/>
  <c r="A1168" i="12"/>
  <c r="F1167" i="12"/>
  <c r="E1167" i="12"/>
  <c r="B1167" i="12"/>
  <c r="A1167" i="12"/>
  <c r="F1166" i="12"/>
  <c r="E1166" i="12"/>
  <c r="B1166" i="12"/>
  <c r="A1166" i="12"/>
  <c r="F1165" i="12"/>
  <c r="E1165" i="12"/>
  <c r="B1165" i="12"/>
  <c r="A1165" i="12"/>
  <c r="F1164" i="12"/>
  <c r="E1164" i="12"/>
  <c r="B1164" i="12"/>
  <c r="A1164" i="12"/>
  <c r="F1163" i="12"/>
  <c r="E1163" i="12"/>
  <c r="B1163" i="12"/>
  <c r="A1163" i="12"/>
  <c r="F1162" i="12"/>
  <c r="E1162" i="12"/>
  <c r="B1162" i="12"/>
  <c r="A1162" i="12"/>
  <c r="F1161" i="12"/>
  <c r="E1161" i="12"/>
  <c r="B1161" i="12"/>
  <c r="A1161" i="12"/>
  <c r="F1160" i="12"/>
  <c r="E1160" i="12"/>
  <c r="B1160" i="12"/>
  <c r="A1160" i="12"/>
  <c r="F1159" i="12"/>
  <c r="E1159" i="12"/>
  <c r="B1159" i="12"/>
  <c r="A1159" i="12"/>
  <c r="F1158" i="12"/>
  <c r="E1158" i="12"/>
  <c r="B1158" i="12"/>
  <c r="A1158" i="12"/>
  <c r="F1157" i="12"/>
  <c r="E1157" i="12"/>
  <c r="B1157" i="12"/>
  <c r="A1157" i="12"/>
  <c r="F1156" i="12"/>
  <c r="E1156" i="12"/>
  <c r="B1156" i="12"/>
  <c r="A1156" i="12"/>
  <c r="F1155" i="12"/>
  <c r="E1155" i="12"/>
  <c r="B1155" i="12"/>
  <c r="A1155" i="12"/>
  <c r="F1154" i="12"/>
  <c r="E1154" i="12"/>
  <c r="B1154" i="12"/>
  <c r="A1154" i="12"/>
  <c r="F1153" i="12"/>
  <c r="E1153" i="12"/>
  <c r="B1153" i="12"/>
  <c r="A1153" i="12"/>
  <c r="F1152" i="12"/>
  <c r="E1152" i="12"/>
  <c r="B1152" i="12"/>
  <c r="A1152" i="12"/>
  <c r="F1151" i="12"/>
  <c r="E1151" i="12"/>
  <c r="B1151" i="12"/>
  <c r="A1151" i="12"/>
  <c r="F1150" i="12"/>
  <c r="E1150" i="12"/>
  <c r="B1150" i="12"/>
  <c r="A1150" i="12"/>
  <c r="F1149" i="12"/>
  <c r="E1149" i="12"/>
  <c r="B1149" i="12"/>
  <c r="A1149" i="12"/>
  <c r="F1148" i="12"/>
  <c r="E1148" i="12"/>
  <c r="B1148" i="12"/>
  <c r="A1148" i="12"/>
  <c r="F1147" i="12"/>
  <c r="E1147" i="12"/>
  <c r="B1147" i="12"/>
  <c r="A1147" i="12"/>
  <c r="F1146" i="12"/>
  <c r="E1146" i="12"/>
  <c r="B1146" i="12"/>
  <c r="A1146" i="12"/>
  <c r="F1145" i="12"/>
  <c r="E1145" i="12"/>
  <c r="B1145" i="12"/>
  <c r="A1145" i="12"/>
  <c r="F1144" i="12"/>
  <c r="E1144" i="12"/>
  <c r="B1144" i="12"/>
  <c r="A1144" i="12"/>
  <c r="F1143" i="12"/>
  <c r="E1143" i="12"/>
  <c r="B1143" i="12"/>
  <c r="A1143" i="12"/>
  <c r="F1142" i="12"/>
  <c r="E1142" i="12"/>
  <c r="B1142" i="12"/>
  <c r="A1142" i="12"/>
  <c r="F1141" i="12"/>
  <c r="E1141" i="12"/>
  <c r="B1141" i="12"/>
  <c r="A1141" i="12"/>
  <c r="F1140" i="12"/>
  <c r="E1140" i="12"/>
  <c r="B1140" i="12"/>
  <c r="A1140" i="12"/>
  <c r="F1139" i="12"/>
  <c r="E1139" i="12"/>
  <c r="B1139" i="12"/>
  <c r="A1139" i="12"/>
  <c r="F1138" i="12"/>
  <c r="E1138" i="12"/>
  <c r="B1138" i="12"/>
  <c r="A1138" i="12"/>
  <c r="F1137" i="12"/>
  <c r="E1137" i="12"/>
  <c r="B1137" i="12"/>
  <c r="A1137" i="12"/>
  <c r="F1136" i="12"/>
  <c r="E1136" i="12"/>
  <c r="B1136" i="12"/>
  <c r="A1136" i="12"/>
  <c r="F1135" i="12"/>
  <c r="E1135" i="12"/>
  <c r="B1135" i="12"/>
  <c r="A1135" i="12"/>
  <c r="F1134" i="12"/>
  <c r="E1134" i="12"/>
  <c r="B1134" i="12"/>
  <c r="A1134" i="12"/>
  <c r="F1133" i="12"/>
  <c r="E1133" i="12"/>
  <c r="B1133" i="12"/>
  <c r="A1133" i="12"/>
  <c r="F1132" i="12"/>
  <c r="E1132" i="12"/>
  <c r="B1132" i="12"/>
  <c r="A1132" i="12"/>
  <c r="F1131" i="12"/>
  <c r="E1131" i="12"/>
  <c r="B1131" i="12"/>
  <c r="A1131" i="12"/>
  <c r="F1130" i="12"/>
  <c r="E1130" i="12"/>
  <c r="B1130" i="12"/>
  <c r="A1130" i="12"/>
  <c r="F1129" i="12"/>
  <c r="E1129" i="12"/>
  <c r="B1129" i="12"/>
  <c r="A1129" i="12"/>
  <c r="F1128" i="12"/>
  <c r="E1128" i="12"/>
  <c r="B1128" i="12"/>
  <c r="A1128" i="12"/>
  <c r="F1127" i="12"/>
  <c r="E1127" i="12"/>
  <c r="B1127" i="12"/>
  <c r="A1127" i="12"/>
  <c r="F1126" i="12"/>
  <c r="E1126" i="12"/>
  <c r="B1126" i="12"/>
  <c r="A1126" i="12"/>
  <c r="F21192" i="12"/>
  <c r="D21192" i="12"/>
  <c r="A21192" i="12"/>
  <c r="F21191" i="12"/>
  <c r="D21191" i="12"/>
  <c r="A21191" i="12"/>
  <c r="F21190" i="12"/>
  <c r="E21190" i="12"/>
  <c r="D21190" i="12"/>
  <c r="A21190" i="12"/>
  <c r="F21189" i="12"/>
  <c r="E21189" i="12"/>
  <c r="D21189" i="12"/>
  <c r="A21189" i="12"/>
  <c r="F21188" i="12"/>
  <c r="E21188" i="12"/>
  <c r="D21188" i="12"/>
  <c r="F21187" i="12"/>
  <c r="E21187" i="12"/>
  <c r="D21187" i="12"/>
  <c r="A21187" i="12"/>
  <c r="G21173" i="12"/>
  <c r="F21173" i="12"/>
  <c r="E21173" i="12"/>
  <c r="A21173" i="12"/>
  <c r="G21172" i="12"/>
  <c r="F21172" i="12"/>
  <c r="E21172" i="12"/>
  <c r="A21172" i="12"/>
  <c r="G21171" i="12"/>
  <c r="F21171" i="12"/>
  <c r="E21171" i="12"/>
  <c r="A21171" i="12"/>
  <c r="G21170" i="12"/>
  <c r="F21170" i="12"/>
  <c r="E21170" i="12"/>
  <c r="A21170" i="12"/>
  <c r="G21168" i="12"/>
  <c r="F21168" i="12"/>
  <c r="E21168" i="12"/>
  <c r="A21168" i="12"/>
  <c r="G21167" i="12"/>
  <c r="F21167" i="12"/>
  <c r="E21167" i="12"/>
  <c r="A21167" i="12"/>
  <c r="G21166" i="12"/>
  <c r="F21166" i="12"/>
  <c r="E21166" i="12"/>
  <c r="A21166" i="12"/>
  <c r="G21165" i="12"/>
  <c r="F21165" i="12"/>
  <c r="E21165" i="12"/>
  <c r="A21165" i="12"/>
  <c r="G21164" i="12"/>
  <c r="F21164" i="12"/>
  <c r="E21164" i="12"/>
  <c r="A21164" i="12"/>
  <c r="G21163" i="12"/>
  <c r="F21163" i="12"/>
  <c r="E21163" i="12"/>
  <c r="A21163" i="12"/>
  <c r="G21162" i="12"/>
  <c r="F21162" i="12"/>
  <c r="E21162" i="12"/>
  <c r="A21162" i="12"/>
  <c r="G21161" i="12"/>
  <c r="F21161" i="12"/>
  <c r="E21161" i="12"/>
  <c r="A21161" i="12"/>
  <c r="G21160" i="12"/>
  <c r="F21160" i="12"/>
  <c r="E21160" i="12"/>
  <c r="A21160" i="12"/>
  <c r="G21159" i="12"/>
  <c r="F21159" i="12"/>
  <c r="E21159" i="12"/>
  <c r="A21159" i="12"/>
  <c r="G21158" i="12"/>
  <c r="F21158" i="12"/>
  <c r="E21158" i="12"/>
  <c r="A21158" i="12"/>
  <c r="G21157" i="12"/>
  <c r="F21157" i="12"/>
  <c r="E21157" i="12"/>
  <c r="A21157" i="12"/>
  <c r="G20288" i="12"/>
  <c r="F20288" i="12"/>
  <c r="E20288" i="12"/>
  <c r="D20288" i="12"/>
  <c r="C20288" i="12"/>
  <c r="B20288" i="12"/>
  <c r="A20288" i="12"/>
  <c r="G20287" i="12"/>
  <c r="F20287" i="12"/>
  <c r="E20287" i="12"/>
  <c r="D20287" i="12"/>
  <c r="C20287" i="12"/>
  <c r="B20287" i="12"/>
  <c r="A20287" i="12"/>
  <c r="G20286" i="12"/>
  <c r="F20286" i="12"/>
  <c r="E20286" i="12"/>
  <c r="D20286" i="12"/>
  <c r="C20286" i="12"/>
  <c r="B20286" i="12"/>
  <c r="A20286" i="12"/>
  <c r="G20285" i="12"/>
  <c r="F20285" i="12"/>
  <c r="E20285" i="12"/>
  <c r="D20285" i="12"/>
  <c r="C20285" i="12"/>
  <c r="B20285" i="12"/>
  <c r="A20285" i="12"/>
  <c r="G20284" i="12"/>
  <c r="F20284" i="12"/>
  <c r="E20284" i="12"/>
  <c r="D20284" i="12"/>
  <c r="C20284" i="12"/>
  <c r="B20284" i="12"/>
  <c r="A20284" i="12"/>
  <c r="G20283" i="12"/>
  <c r="F20283" i="12"/>
  <c r="E20283" i="12"/>
  <c r="D20283" i="12"/>
  <c r="C20283" i="12"/>
  <c r="B20283" i="12"/>
  <c r="A20283" i="12"/>
  <c r="G20282" i="12"/>
  <c r="F20282" i="12"/>
  <c r="E20282" i="12"/>
  <c r="D20282" i="12"/>
  <c r="C20282" i="12"/>
  <c r="B20282" i="12"/>
  <c r="A20282" i="12"/>
  <c r="G20281" i="12"/>
  <c r="F20281" i="12"/>
  <c r="E20281" i="12"/>
  <c r="D20281" i="12"/>
  <c r="C20281" i="12"/>
  <c r="B20281" i="12"/>
  <c r="A20281" i="12"/>
  <c r="G20280" i="12"/>
  <c r="F20280" i="12"/>
  <c r="E20280" i="12"/>
  <c r="D20280" i="12"/>
  <c r="C20280" i="12"/>
  <c r="B20280" i="12"/>
  <c r="A20280" i="12"/>
  <c r="G20279" i="12"/>
  <c r="F20279" i="12"/>
  <c r="E20279" i="12"/>
  <c r="D20279" i="12"/>
  <c r="C20279" i="12"/>
  <c r="B20279" i="12"/>
  <c r="A20279" i="12"/>
  <c r="G20278" i="12"/>
  <c r="F20278" i="12"/>
  <c r="E20278" i="12"/>
  <c r="D20278" i="12"/>
  <c r="C20278" i="12"/>
  <c r="B20278" i="12"/>
  <c r="A20278" i="12"/>
  <c r="G20277" i="12"/>
  <c r="F20277" i="12"/>
  <c r="E20277" i="12"/>
  <c r="D20277" i="12"/>
  <c r="C20277" i="12"/>
  <c r="B20277" i="12"/>
  <c r="A20277" i="12"/>
  <c r="G20276" i="12"/>
  <c r="F20276" i="12"/>
  <c r="E20276" i="12"/>
  <c r="D20276" i="12"/>
  <c r="C20276" i="12"/>
  <c r="B20276" i="12"/>
  <c r="A20276" i="12"/>
  <c r="G20275" i="12"/>
  <c r="F20275" i="12"/>
  <c r="E20275" i="12"/>
  <c r="D20275" i="12"/>
  <c r="C20275" i="12"/>
  <c r="B20275" i="12"/>
  <c r="A20275" i="12"/>
  <c r="F20274" i="12"/>
  <c r="E20274" i="12"/>
  <c r="C20274" i="12"/>
  <c r="B20274" i="12"/>
  <c r="A20274" i="12"/>
  <c r="F20273" i="12"/>
  <c r="E20273" i="12"/>
  <c r="C20273" i="12"/>
  <c r="B20273" i="12"/>
  <c r="A20273" i="12"/>
  <c r="F20272" i="12"/>
  <c r="E20272" i="12"/>
  <c r="C20272" i="12"/>
  <c r="B20272" i="12"/>
  <c r="A20272" i="12"/>
  <c r="F20271" i="12"/>
  <c r="E20271" i="12"/>
  <c r="C20271" i="12"/>
  <c r="B20271" i="12"/>
  <c r="A20271" i="12"/>
  <c r="F20270" i="12"/>
  <c r="E20270" i="12"/>
  <c r="C20270" i="12"/>
  <c r="B20270" i="12"/>
  <c r="A20270" i="12"/>
  <c r="F20269" i="12"/>
  <c r="E20269" i="12"/>
  <c r="C20269" i="12"/>
  <c r="B20269" i="12"/>
  <c r="A20269" i="12"/>
  <c r="F20268" i="12"/>
  <c r="E20268" i="12"/>
  <c r="C20268" i="12"/>
  <c r="B20268" i="12"/>
  <c r="A20268" i="12"/>
  <c r="F20267" i="12"/>
  <c r="E20267" i="12"/>
  <c r="C20267" i="12"/>
  <c r="B20267" i="12"/>
  <c r="A20267" i="12"/>
  <c r="F20266" i="12"/>
  <c r="E20266" i="12"/>
  <c r="C20266" i="12"/>
  <c r="B20266" i="12"/>
  <c r="A20266" i="12"/>
  <c r="F20265" i="12"/>
  <c r="E20265" i="12"/>
  <c r="C20265" i="12"/>
  <c r="B20265" i="12"/>
  <c r="A20265" i="12"/>
  <c r="F20264" i="12"/>
  <c r="E20264" i="12"/>
  <c r="C20264" i="12"/>
  <c r="B20264" i="12"/>
  <c r="A20264" i="12"/>
  <c r="F20263" i="12"/>
  <c r="E20263" i="12"/>
  <c r="C20263" i="12"/>
  <c r="B20263" i="12"/>
  <c r="A20263" i="12"/>
  <c r="F20262" i="12"/>
  <c r="E20262" i="12"/>
  <c r="C20262" i="12"/>
  <c r="B20262" i="12"/>
  <c r="A20262" i="12"/>
  <c r="F20261" i="12"/>
  <c r="E20261" i="12"/>
  <c r="C20261" i="12"/>
  <c r="B20261" i="12"/>
  <c r="A20261" i="12"/>
  <c r="F20260" i="12"/>
  <c r="E20260" i="12"/>
  <c r="C20260" i="12"/>
  <c r="B20260" i="12"/>
  <c r="A20260" i="12"/>
  <c r="F20259" i="12"/>
  <c r="E20259" i="12"/>
  <c r="C20259" i="12"/>
  <c r="B20259" i="12"/>
  <c r="A20259" i="12"/>
  <c r="F20258" i="12"/>
  <c r="E20258" i="12"/>
  <c r="C20258" i="12"/>
  <c r="B20258" i="12"/>
  <c r="A20258" i="12"/>
  <c r="G20257" i="12"/>
  <c r="F20257" i="12"/>
  <c r="E20257" i="12"/>
  <c r="D20257" i="12"/>
  <c r="C20257" i="12"/>
  <c r="B20257" i="12"/>
  <c r="A20257" i="12"/>
  <c r="G20256" i="12"/>
  <c r="F20256" i="12"/>
  <c r="E20256" i="12"/>
  <c r="D20256" i="12"/>
  <c r="C20256" i="12"/>
  <c r="B20256" i="12"/>
  <c r="A20256" i="12"/>
  <c r="G20255" i="12"/>
  <c r="F20255" i="12"/>
  <c r="E20255" i="12"/>
  <c r="D20255" i="12"/>
  <c r="C20255" i="12"/>
  <c r="B20255" i="12"/>
  <c r="A20255" i="12"/>
  <c r="G20254" i="12"/>
  <c r="F20254" i="12"/>
  <c r="E20254" i="12"/>
  <c r="D20254" i="12"/>
  <c r="C20254" i="12"/>
  <c r="B20254" i="12"/>
  <c r="A20254" i="12"/>
  <c r="G20253" i="12"/>
  <c r="F20253" i="12"/>
  <c r="E20253" i="12"/>
  <c r="D20253" i="12"/>
  <c r="C20253" i="12"/>
  <c r="B20253" i="12"/>
  <c r="A20253" i="12"/>
  <c r="G20252" i="12"/>
  <c r="F20252" i="12"/>
  <c r="E20252" i="12"/>
  <c r="D20252" i="12"/>
  <c r="C20252" i="12"/>
  <c r="B20252" i="12"/>
  <c r="A20252" i="12"/>
  <c r="G20251" i="12"/>
  <c r="F20251" i="12"/>
  <c r="E20251" i="12"/>
  <c r="D20251" i="12"/>
  <c r="C20251" i="12"/>
  <c r="B20251" i="12"/>
  <c r="A20251" i="12"/>
  <c r="G20250" i="12"/>
  <c r="F20250" i="12"/>
  <c r="E20250" i="12"/>
  <c r="D20250" i="12"/>
  <c r="C20250" i="12"/>
  <c r="B20250" i="12"/>
  <c r="A20250" i="12"/>
  <c r="G20249" i="12"/>
  <c r="F20249" i="12"/>
  <c r="E20249" i="12"/>
  <c r="D20249" i="12"/>
  <c r="C20249" i="12"/>
  <c r="B20249" i="12"/>
  <c r="A20249" i="12"/>
  <c r="G20248" i="12"/>
  <c r="F20248" i="12"/>
  <c r="E20248" i="12"/>
  <c r="D20248" i="12"/>
  <c r="C20248" i="12"/>
  <c r="B20248" i="12"/>
  <c r="A20248" i="12"/>
  <c r="G20247" i="12"/>
  <c r="F20247" i="12"/>
  <c r="E20247" i="12"/>
  <c r="D20247" i="12"/>
  <c r="C20247" i="12"/>
  <c r="B20247" i="12"/>
  <c r="A20247" i="12"/>
  <c r="G20246" i="12"/>
  <c r="F20246" i="12"/>
  <c r="E20246" i="12"/>
  <c r="D20246" i="12"/>
  <c r="C20246" i="12"/>
  <c r="B20246" i="12"/>
  <c r="A20246" i="12"/>
  <c r="G20245" i="12"/>
  <c r="F20245" i="12"/>
  <c r="E20245" i="12"/>
  <c r="D20245" i="12"/>
  <c r="C20245" i="12"/>
  <c r="B20245" i="12"/>
  <c r="A20245" i="12"/>
  <c r="G20244" i="12"/>
  <c r="F20244" i="12"/>
  <c r="E20244" i="12"/>
  <c r="D20244" i="12"/>
  <c r="C20244" i="12"/>
  <c r="B20244" i="12"/>
  <c r="A20244" i="12"/>
  <c r="G20243" i="12"/>
  <c r="F20243" i="12"/>
  <c r="E20243" i="12"/>
  <c r="D20243" i="12"/>
  <c r="C20243" i="12"/>
  <c r="B20243" i="12"/>
  <c r="A20243" i="12"/>
  <c r="F20242" i="12"/>
  <c r="E20242" i="12"/>
  <c r="C20242" i="12"/>
  <c r="B20242" i="12"/>
  <c r="A20242" i="12"/>
  <c r="F20241" i="12"/>
  <c r="E20241" i="12"/>
  <c r="C20241" i="12"/>
  <c r="B20241" i="12"/>
  <c r="A20241" i="12"/>
  <c r="F20240" i="12"/>
  <c r="E20240" i="12"/>
  <c r="C20240" i="12"/>
  <c r="B20240" i="12"/>
  <c r="A20240" i="12"/>
  <c r="F20239" i="12"/>
  <c r="E20239" i="12"/>
  <c r="C20239" i="12"/>
  <c r="B20239" i="12"/>
  <c r="A20239" i="12"/>
  <c r="F20238" i="12"/>
  <c r="E20238" i="12"/>
  <c r="C20238" i="12"/>
  <c r="B20238" i="12"/>
  <c r="A20238" i="12"/>
  <c r="F20237" i="12"/>
  <c r="E20237" i="12"/>
  <c r="C20237" i="12"/>
  <c r="B20237" i="12"/>
  <c r="A20237" i="12"/>
  <c r="F20236" i="12"/>
  <c r="E20236" i="12"/>
  <c r="C20236" i="12"/>
  <c r="B20236" i="12"/>
  <c r="A20236" i="12"/>
  <c r="F20235" i="12"/>
  <c r="E20235" i="12"/>
  <c r="C20235" i="12"/>
  <c r="B20235" i="12"/>
  <c r="A20235" i="12"/>
  <c r="F20234" i="12"/>
  <c r="E20234" i="12"/>
  <c r="C20234" i="12"/>
  <c r="B20234" i="12"/>
  <c r="A20234" i="12"/>
  <c r="F20233" i="12"/>
  <c r="E20233" i="12"/>
  <c r="C20233" i="12"/>
  <c r="B20233" i="12"/>
  <c r="A20233" i="12"/>
  <c r="F20232" i="12"/>
  <c r="E20232" i="12"/>
  <c r="C20232" i="12"/>
  <c r="B20232" i="12"/>
  <c r="A20232" i="12"/>
  <c r="F20231" i="12"/>
  <c r="E20231" i="12"/>
  <c r="C20231" i="12"/>
  <c r="B20231" i="12"/>
  <c r="A20231" i="12"/>
  <c r="F20230" i="12"/>
  <c r="E20230" i="12"/>
  <c r="C20230" i="12"/>
  <c r="B20230" i="12"/>
  <c r="A20230" i="12"/>
  <c r="F20229" i="12"/>
  <c r="E20229" i="12"/>
  <c r="C20229" i="12"/>
  <c r="B20229" i="12"/>
  <c r="A20229" i="12"/>
  <c r="F20228" i="12"/>
  <c r="E20228" i="12"/>
  <c r="C20228" i="12"/>
  <c r="B20228" i="12"/>
  <c r="A20228" i="12"/>
  <c r="F20227" i="12"/>
  <c r="E20227" i="12"/>
  <c r="C20227" i="12"/>
  <c r="B20227" i="12"/>
  <c r="A20227" i="12"/>
  <c r="F20226" i="12"/>
  <c r="E20226" i="12"/>
  <c r="B20226" i="12"/>
  <c r="A20226" i="12"/>
  <c r="F20225" i="12"/>
  <c r="E20225" i="12"/>
  <c r="B20225" i="12"/>
  <c r="A20225" i="12"/>
  <c r="F20224" i="12"/>
  <c r="E20224" i="12"/>
  <c r="B20224" i="12"/>
  <c r="A20224" i="12"/>
  <c r="F20223" i="12"/>
  <c r="E20223" i="12"/>
  <c r="B20223" i="12"/>
  <c r="A20223" i="12"/>
  <c r="F20222" i="12"/>
  <c r="E20222" i="12"/>
  <c r="B20222" i="12"/>
  <c r="A20222" i="12"/>
  <c r="F20221" i="12"/>
  <c r="E20221" i="12"/>
  <c r="B20221" i="12"/>
  <c r="A20221" i="12"/>
  <c r="F20220" i="12"/>
  <c r="E20220" i="12"/>
  <c r="B20220" i="12"/>
  <c r="A20220" i="12"/>
  <c r="F20219" i="12"/>
  <c r="E20219" i="12"/>
  <c r="B20219" i="12"/>
  <c r="A20219" i="12"/>
  <c r="F20218" i="12"/>
  <c r="E20218" i="12"/>
  <c r="B20218" i="12"/>
  <c r="A20218" i="12"/>
  <c r="F20217" i="12"/>
  <c r="E20217" i="12"/>
  <c r="B20217" i="12"/>
  <c r="A20217" i="12"/>
  <c r="F20216" i="12"/>
  <c r="E20216" i="12"/>
  <c r="B20216" i="12"/>
  <c r="A20216" i="12"/>
  <c r="F20215" i="12"/>
  <c r="E20215" i="12"/>
  <c r="B20215" i="12"/>
  <c r="A20215" i="12"/>
  <c r="F20214" i="12"/>
  <c r="E20214" i="12"/>
  <c r="B20214" i="12"/>
  <c r="A20214" i="12"/>
  <c r="F20213" i="12"/>
  <c r="E20213" i="12"/>
  <c r="B20213" i="12"/>
  <c r="A20213" i="12"/>
  <c r="F20212" i="12"/>
  <c r="E20212" i="12"/>
  <c r="B20212" i="12"/>
  <c r="A20212" i="12"/>
  <c r="F20211" i="12"/>
  <c r="E20211" i="12"/>
  <c r="B20211" i="12"/>
  <c r="A20211" i="12"/>
  <c r="F20210" i="12"/>
  <c r="E20210" i="12"/>
  <c r="B20210" i="12"/>
  <c r="A20210" i="12"/>
  <c r="F20209" i="12"/>
  <c r="E20209" i="12"/>
  <c r="B20209" i="12"/>
  <c r="A20209" i="12"/>
  <c r="F20208" i="12"/>
  <c r="E20208" i="12"/>
  <c r="B20208" i="12"/>
  <c r="A20208" i="12"/>
  <c r="F20207" i="12"/>
  <c r="E20207" i="12"/>
  <c r="B20207" i="12"/>
  <c r="A20207" i="12"/>
  <c r="F20206" i="12"/>
  <c r="E20206" i="12"/>
  <c r="B20206" i="12"/>
  <c r="A20206" i="12"/>
  <c r="F20205" i="12"/>
  <c r="E20205" i="12"/>
  <c r="B20205" i="12"/>
  <c r="A20205" i="12"/>
  <c r="F20204" i="12"/>
  <c r="E20204" i="12"/>
  <c r="B20204" i="12"/>
  <c r="A20204" i="12"/>
  <c r="F20203" i="12"/>
  <c r="E20203" i="12"/>
  <c r="B20203" i="12"/>
  <c r="A20203" i="12"/>
  <c r="F20202" i="12"/>
  <c r="E20202" i="12"/>
  <c r="B20202" i="12"/>
  <c r="A20202" i="12"/>
  <c r="F20201" i="12"/>
  <c r="E20201" i="12"/>
  <c r="B20201" i="12"/>
  <c r="A20201" i="12"/>
  <c r="F20200" i="12"/>
  <c r="E20200" i="12"/>
  <c r="B20200" i="12"/>
  <c r="A20200" i="12"/>
  <c r="F20199" i="12"/>
  <c r="E20199" i="12"/>
  <c r="B20199" i="12"/>
  <c r="A20199" i="12"/>
  <c r="F20198" i="12"/>
  <c r="E20198" i="12"/>
  <c r="B20198" i="12"/>
  <c r="A20198" i="12"/>
  <c r="F20197" i="12"/>
  <c r="E20197" i="12"/>
  <c r="B20197" i="12"/>
  <c r="A20197" i="12"/>
  <c r="F20196" i="12"/>
  <c r="E20196" i="12"/>
  <c r="B20196" i="12"/>
  <c r="A20196" i="12"/>
  <c r="F20195" i="12"/>
  <c r="E20195" i="12"/>
  <c r="B20195" i="12"/>
  <c r="A20195" i="12"/>
  <c r="F20194" i="12"/>
  <c r="E20194" i="12"/>
  <c r="B20194" i="12"/>
  <c r="A20194" i="12"/>
  <c r="F20193" i="12"/>
  <c r="E20193" i="12"/>
  <c r="B20193" i="12"/>
  <c r="A20193" i="12"/>
  <c r="F20192" i="12"/>
  <c r="E20192" i="12"/>
  <c r="B20192" i="12"/>
  <c r="A20192" i="12"/>
  <c r="F20191" i="12"/>
  <c r="E20191" i="12"/>
  <c r="B20191" i="12"/>
  <c r="A20191" i="12"/>
  <c r="F20190" i="12"/>
  <c r="E20190" i="12"/>
  <c r="B20190" i="12"/>
  <c r="A20190" i="12"/>
  <c r="F20189" i="12"/>
  <c r="E20189" i="12"/>
  <c r="B20189" i="12"/>
  <c r="A20189" i="12"/>
  <c r="F20188" i="12"/>
  <c r="E20188" i="12"/>
  <c r="B20188" i="12"/>
  <c r="A20188" i="12"/>
  <c r="F20187" i="12"/>
  <c r="E20187" i="12"/>
  <c r="B20187" i="12"/>
  <c r="A20187" i="12"/>
  <c r="F20186" i="12"/>
  <c r="E20186" i="12"/>
  <c r="B20186" i="12"/>
  <c r="A20186" i="12"/>
  <c r="F20185" i="12"/>
  <c r="E20185" i="12"/>
  <c r="B20185" i="12"/>
  <c r="A20185" i="12"/>
  <c r="F20184" i="12"/>
  <c r="E20184" i="12"/>
  <c r="B20184" i="12"/>
  <c r="A20184" i="12"/>
  <c r="F20183" i="12"/>
  <c r="E20183" i="12"/>
  <c r="B20183" i="12"/>
  <c r="A20183" i="12"/>
  <c r="F20182" i="12"/>
  <c r="E20182" i="12"/>
  <c r="B20182" i="12"/>
  <c r="A20182" i="12"/>
  <c r="F20181" i="12"/>
  <c r="E20181" i="12"/>
  <c r="B20181" i="12"/>
  <c r="A20181" i="12"/>
  <c r="F20180" i="12"/>
  <c r="E20180" i="12"/>
  <c r="B20180" i="12"/>
  <c r="A20180" i="12"/>
  <c r="F20179" i="12"/>
  <c r="E20179" i="12"/>
  <c r="B20179" i="12"/>
  <c r="A20179" i="12"/>
  <c r="F20178" i="12"/>
  <c r="E20178" i="12"/>
  <c r="B20178" i="12"/>
  <c r="A20178" i="12"/>
  <c r="F20177" i="12"/>
  <c r="E20177" i="12"/>
  <c r="B20177" i="12"/>
  <c r="A20177" i="12"/>
  <c r="F20176" i="12"/>
  <c r="E20176" i="12"/>
  <c r="B20176" i="12"/>
  <c r="A20176" i="12"/>
  <c r="F20175" i="12"/>
  <c r="E20175" i="12"/>
  <c r="B20175" i="12"/>
  <c r="A20175" i="12"/>
  <c r="F20174" i="12"/>
  <c r="E20174" i="12"/>
  <c r="B20174" i="12"/>
  <c r="A20174" i="12"/>
  <c r="F20173" i="12"/>
  <c r="E20173" i="12"/>
  <c r="B20173" i="12"/>
  <c r="A20173" i="12"/>
  <c r="F20172" i="12"/>
  <c r="E20172" i="12"/>
  <c r="B20172" i="12"/>
  <c r="A20172" i="12"/>
  <c r="F20171" i="12"/>
  <c r="E20171" i="12"/>
  <c r="B20171" i="12"/>
  <c r="A20171" i="12"/>
  <c r="F20170" i="12"/>
  <c r="E20170" i="12"/>
  <c r="B20170" i="12"/>
  <c r="A20170" i="12"/>
  <c r="F20169" i="12"/>
  <c r="E20169" i="12"/>
  <c r="B20169" i="12"/>
  <c r="A20169" i="12"/>
  <c r="F20168" i="12"/>
  <c r="E20168" i="12"/>
  <c r="B20168" i="12"/>
  <c r="A20168" i="12"/>
  <c r="F20167" i="12"/>
  <c r="E20167" i="12"/>
  <c r="B20167" i="12"/>
  <c r="A20167" i="12"/>
  <c r="F20166" i="12"/>
  <c r="E20166" i="12"/>
  <c r="B20166" i="12"/>
  <c r="A20166" i="12"/>
  <c r="F20165" i="12"/>
  <c r="E20165" i="12"/>
  <c r="B20165" i="12"/>
  <c r="A20165" i="12"/>
  <c r="F20164" i="12"/>
  <c r="E20164" i="12"/>
  <c r="B20164" i="12"/>
  <c r="A20164" i="12"/>
  <c r="F20163" i="12"/>
  <c r="E20163" i="12"/>
  <c r="B20163" i="12"/>
  <c r="A20163" i="12"/>
  <c r="F20162" i="12"/>
  <c r="E20162" i="12"/>
  <c r="B20162" i="12"/>
  <c r="A20162" i="12"/>
  <c r="F20161" i="12"/>
  <c r="E20161" i="12"/>
  <c r="B20161" i="12"/>
  <c r="A20161" i="12"/>
  <c r="F20160" i="12"/>
  <c r="E20160" i="12"/>
  <c r="B20160" i="12"/>
  <c r="A20160" i="12"/>
  <c r="F20159" i="12"/>
  <c r="E20159" i="12"/>
  <c r="B20159" i="12"/>
  <c r="A20159" i="12"/>
  <c r="F20158" i="12"/>
  <c r="E20158" i="12"/>
  <c r="B20158" i="12"/>
  <c r="A20158" i="12"/>
  <c r="F20157" i="12"/>
  <c r="E20157" i="12"/>
  <c r="B20157" i="12"/>
  <c r="A20157" i="12"/>
  <c r="F20156" i="12"/>
  <c r="E20156" i="12"/>
  <c r="B20156" i="12"/>
  <c r="A20156" i="12"/>
  <c r="F20155" i="12"/>
  <c r="E20155" i="12"/>
  <c r="B20155" i="12"/>
  <c r="A20155" i="12"/>
  <c r="F20154" i="12"/>
  <c r="E20154" i="12"/>
  <c r="B20154" i="12"/>
  <c r="A20154" i="12"/>
  <c r="F20153" i="12"/>
  <c r="E20153" i="12"/>
  <c r="B20153" i="12"/>
  <c r="A20153" i="12"/>
  <c r="F20152" i="12"/>
  <c r="E20152" i="12"/>
  <c r="B20152" i="12"/>
  <c r="A20152" i="12"/>
  <c r="F20151" i="12"/>
  <c r="E20151" i="12"/>
  <c r="B20151" i="12"/>
  <c r="A20151" i="12"/>
  <c r="F20150" i="12"/>
  <c r="E20150" i="12"/>
  <c r="B20150" i="12"/>
  <c r="A20150" i="12"/>
  <c r="F20149" i="12"/>
  <c r="E20149" i="12"/>
  <c r="B20149" i="12"/>
  <c r="A20149" i="12"/>
  <c r="F20148" i="12"/>
  <c r="E20148" i="12"/>
  <c r="B20148" i="12"/>
  <c r="A20148" i="12"/>
  <c r="F20147" i="12"/>
  <c r="E20147" i="12"/>
  <c r="B20147" i="12"/>
  <c r="A20147" i="12"/>
  <c r="F20146" i="12"/>
  <c r="E20146" i="12"/>
  <c r="B20146" i="12"/>
  <c r="A20146" i="12"/>
  <c r="F20145" i="12"/>
  <c r="E20145" i="12"/>
  <c r="B20145" i="12"/>
  <c r="A20145" i="12"/>
  <c r="F20144" i="12"/>
  <c r="E20144" i="12"/>
  <c r="B20144" i="12"/>
  <c r="A20144" i="12"/>
  <c r="F20143" i="12"/>
  <c r="E20143" i="12"/>
  <c r="B20143" i="12"/>
  <c r="A20143" i="12"/>
  <c r="F20142" i="12"/>
  <c r="E20142" i="12"/>
  <c r="B20142" i="12"/>
  <c r="A20142" i="12"/>
  <c r="F20141" i="12"/>
  <c r="E20141" i="12"/>
  <c r="B20141" i="12"/>
  <c r="A20141" i="12"/>
  <c r="F20140" i="12"/>
  <c r="E20140" i="12"/>
  <c r="B20140" i="12"/>
  <c r="A20140" i="12"/>
  <c r="F20139" i="12"/>
  <c r="E20139" i="12"/>
  <c r="B20139" i="12"/>
  <c r="A20139" i="12"/>
  <c r="F20138" i="12"/>
  <c r="E20138" i="12"/>
  <c r="B20138" i="12"/>
  <c r="A20138" i="12"/>
  <c r="F20137" i="12"/>
  <c r="E20137" i="12"/>
  <c r="B20137" i="12"/>
  <c r="A20137" i="12"/>
  <c r="F20136" i="12"/>
  <c r="E20136" i="12"/>
  <c r="B20136" i="12"/>
  <c r="A20136" i="12"/>
  <c r="F20135" i="12"/>
  <c r="E20135" i="12"/>
  <c r="B20135" i="12"/>
  <c r="A20135" i="12"/>
  <c r="F20134" i="12"/>
  <c r="E20134" i="12"/>
  <c r="B20134" i="12"/>
  <c r="A20134" i="12"/>
  <c r="F20133" i="12"/>
  <c r="E20133" i="12"/>
  <c r="B20133" i="12"/>
  <c r="A20133" i="12"/>
  <c r="F20132" i="12"/>
  <c r="E20132" i="12"/>
  <c r="B20132" i="12"/>
  <c r="A20132" i="12"/>
  <c r="F20131" i="12"/>
  <c r="E20131" i="12"/>
  <c r="B20131" i="12"/>
  <c r="A20131" i="12"/>
  <c r="F20130" i="12"/>
  <c r="E20130" i="12"/>
  <c r="B20130" i="12"/>
  <c r="A20130" i="12"/>
  <c r="F20129" i="12"/>
  <c r="E20129" i="12"/>
  <c r="B20129" i="12"/>
  <c r="A20129" i="12"/>
  <c r="F20128" i="12"/>
  <c r="E20128" i="12"/>
  <c r="B20128" i="12"/>
  <c r="A20128" i="12"/>
  <c r="F20127" i="12"/>
  <c r="E20127" i="12"/>
  <c r="B20127" i="12"/>
  <c r="A20127" i="12"/>
  <c r="F20126" i="12"/>
  <c r="E20126" i="12"/>
  <c r="B20126" i="12"/>
  <c r="A20126" i="12"/>
  <c r="F20095" i="12"/>
  <c r="D20095" i="12"/>
  <c r="A20095" i="12"/>
  <c r="F20094" i="12"/>
  <c r="D20094" i="12"/>
  <c r="A20094" i="12"/>
  <c r="F20093" i="12"/>
  <c r="E20093" i="12"/>
  <c r="D20093" i="12"/>
  <c r="A20093" i="12"/>
  <c r="F20092" i="12"/>
  <c r="E20092" i="12"/>
  <c r="D20092" i="12"/>
  <c r="F20091" i="12"/>
  <c r="E20091" i="12"/>
  <c r="D20091" i="12"/>
  <c r="A20091" i="12"/>
  <c r="F20090" i="12"/>
  <c r="E20090" i="12"/>
  <c r="D20090" i="12"/>
  <c r="A20090" i="12"/>
  <c r="G20076" i="12"/>
  <c r="F20076" i="12"/>
  <c r="E20076" i="12"/>
  <c r="A20076" i="12"/>
  <c r="G20075" i="12"/>
  <c r="F20075" i="12"/>
  <c r="E20075" i="12"/>
  <c r="A20075" i="12"/>
  <c r="G20074" i="12"/>
  <c r="F20074" i="12"/>
  <c r="E20074" i="12"/>
  <c r="A20074" i="12"/>
  <c r="G20073" i="12"/>
  <c r="F20073" i="12"/>
  <c r="E20073" i="12"/>
  <c r="A20073" i="12"/>
  <c r="G20071" i="12"/>
  <c r="F20071" i="12"/>
  <c r="E20071" i="12"/>
  <c r="A20071" i="12"/>
  <c r="G20070" i="12"/>
  <c r="F20070" i="12"/>
  <c r="E20070" i="12"/>
  <c r="A20070" i="12"/>
  <c r="G20069" i="12"/>
  <c r="F20069" i="12"/>
  <c r="E20069" i="12"/>
  <c r="A20069" i="12"/>
  <c r="G20068" i="12"/>
  <c r="F20068" i="12"/>
  <c r="E20068" i="12"/>
  <c r="A20068" i="12"/>
  <c r="G20067" i="12"/>
  <c r="F20067" i="12"/>
  <c r="E20067" i="12"/>
  <c r="A20067" i="12"/>
  <c r="G20066" i="12"/>
  <c r="F20066" i="12"/>
  <c r="E20066" i="12"/>
  <c r="A20066" i="12"/>
  <c r="G20065" i="12"/>
  <c r="F20065" i="12"/>
  <c r="E20065" i="12"/>
  <c r="A20065" i="12"/>
  <c r="G20064" i="12"/>
  <c r="F20064" i="12"/>
  <c r="E20064" i="12"/>
  <c r="A20064" i="12"/>
  <c r="G20063" i="12"/>
  <c r="F20063" i="12"/>
  <c r="E20063" i="12"/>
  <c r="A20063" i="12"/>
  <c r="G20062" i="12"/>
  <c r="F20062" i="12"/>
  <c r="E20062" i="12"/>
  <c r="A20062" i="12"/>
  <c r="G20061" i="12"/>
  <c r="F20061" i="12"/>
  <c r="E20061" i="12"/>
  <c r="A20061" i="12"/>
  <c r="G20060" i="12"/>
  <c r="F20060" i="12"/>
  <c r="E20060" i="12"/>
  <c r="A20060" i="12"/>
  <c r="G19191" i="12"/>
  <c r="F19191" i="12"/>
  <c r="E19191" i="12"/>
  <c r="D19191" i="12"/>
  <c r="C19191" i="12"/>
  <c r="B19191" i="12"/>
  <c r="A19191" i="12"/>
  <c r="G19190" i="12"/>
  <c r="F19190" i="12"/>
  <c r="E19190" i="12"/>
  <c r="D19190" i="12"/>
  <c r="C19190" i="12"/>
  <c r="B19190" i="12"/>
  <c r="A19190" i="12"/>
  <c r="G19189" i="12"/>
  <c r="F19189" i="12"/>
  <c r="E19189" i="12"/>
  <c r="D19189" i="12"/>
  <c r="C19189" i="12"/>
  <c r="B19189" i="12"/>
  <c r="A19189" i="12"/>
  <c r="G19188" i="12"/>
  <c r="F19188" i="12"/>
  <c r="E19188" i="12"/>
  <c r="D19188" i="12"/>
  <c r="C19188" i="12"/>
  <c r="B19188" i="12"/>
  <c r="A19188" i="12"/>
  <c r="G19187" i="12"/>
  <c r="F19187" i="12"/>
  <c r="E19187" i="12"/>
  <c r="D19187" i="12"/>
  <c r="C19187" i="12"/>
  <c r="B19187" i="12"/>
  <c r="A19187" i="12"/>
  <c r="G19186" i="12"/>
  <c r="F19186" i="12"/>
  <c r="E19186" i="12"/>
  <c r="D19186" i="12"/>
  <c r="C19186" i="12"/>
  <c r="B19186" i="12"/>
  <c r="A19186" i="12"/>
  <c r="G19185" i="12"/>
  <c r="F19185" i="12"/>
  <c r="E19185" i="12"/>
  <c r="D19185" i="12"/>
  <c r="C19185" i="12"/>
  <c r="B19185" i="12"/>
  <c r="A19185" i="12"/>
  <c r="G19184" i="12"/>
  <c r="F19184" i="12"/>
  <c r="E19184" i="12"/>
  <c r="D19184" i="12"/>
  <c r="C19184" i="12"/>
  <c r="B19184" i="12"/>
  <c r="A19184" i="12"/>
  <c r="G19183" i="12"/>
  <c r="F19183" i="12"/>
  <c r="E19183" i="12"/>
  <c r="D19183" i="12"/>
  <c r="C19183" i="12"/>
  <c r="B19183" i="12"/>
  <c r="A19183" i="12"/>
  <c r="G19182" i="12"/>
  <c r="F19182" i="12"/>
  <c r="E19182" i="12"/>
  <c r="D19182" i="12"/>
  <c r="C19182" i="12"/>
  <c r="B19182" i="12"/>
  <c r="A19182" i="12"/>
  <c r="G19181" i="12"/>
  <c r="F19181" i="12"/>
  <c r="E19181" i="12"/>
  <c r="D19181" i="12"/>
  <c r="C19181" i="12"/>
  <c r="B19181" i="12"/>
  <c r="A19181" i="12"/>
  <c r="G19180" i="12"/>
  <c r="F19180" i="12"/>
  <c r="E19180" i="12"/>
  <c r="D19180" i="12"/>
  <c r="C19180" i="12"/>
  <c r="B19180" i="12"/>
  <c r="A19180" i="12"/>
  <c r="G19179" i="12"/>
  <c r="F19179" i="12"/>
  <c r="E19179" i="12"/>
  <c r="D19179" i="12"/>
  <c r="C19179" i="12"/>
  <c r="B19179" i="12"/>
  <c r="A19179" i="12"/>
  <c r="G19178" i="12"/>
  <c r="F19178" i="12"/>
  <c r="E19178" i="12"/>
  <c r="D19178" i="12"/>
  <c r="C19178" i="12"/>
  <c r="B19178" i="12"/>
  <c r="A19178" i="12"/>
  <c r="F19177" i="12"/>
  <c r="E19177" i="12"/>
  <c r="C19177" i="12"/>
  <c r="B19177" i="12"/>
  <c r="A19177" i="12"/>
  <c r="F19176" i="12"/>
  <c r="E19176" i="12"/>
  <c r="C19176" i="12"/>
  <c r="B19176" i="12"/>
  <c r="A19176" i="12"/>
  <c r="F19175" i="12"/>
  <c r="E19175" i="12"/>
  <c r="C19175" i="12"/>
  <c r="B19175" i="12"/>
  <c r="A19175" i="12"/>
  <c r="F19174" i="12"/>
  <c r="E19174" i="12"/>
  <c r="C19174" i="12"/>
  <c r="B19174" i="12"/>
  <c r="A19174" i="12"/>
  <c r="F19173" i="12"/>
  <c r="E19173" i="12"/>
  <c r="C19173" i="12"/>
  <c r="B19173" i="12"/>
  <c r="A19173" i="12"/>
  <c r="F19172" i="12"/>
  <c r="E19172" i="12"/>
  <c r="C19172" i="12"/>
  <c r="B19172" i="12"/>
  <c r="A19172" i="12"/>
  <c r="F19171" i="12"/>
  <c r="E19171" i="12"/>
  <c r="C19171" i="12"/>
  <c r="B19171" i="12"/>
  <c r="A19171" i="12"/>
  <c r="F19170" i="12"/>
  <c r="E19170" i="12"/>
  <c r="C19170" i="12"/>
  <c r="B19170" i="12"/>
  <c r="A19170" i="12"/>
  <c r="F19169" i="12"/>
  <c r="E19169" i="12"/>
  <c r="C19169" i="12"/>
  <c r="B19169" i="12"/>
  <c r="A19169" i="12"/>
  <c r="F19168" i="12"/>
  <c r="E19168" i="12"/>
  <c r="C19168" i="12"/>
  <c r="B19168" i="12"/>
  <c r="A19168" i="12"/>
  <c r="F19167" i="12"/>
  <c r="E19167" i="12"/>
  <c r="C19167" i="12"/>
  <c r="B19167" i="12"/>
  <c r="A19167" i="12"/>
  <c r="F19166" i="12"/>
  <c r="E19166" i="12"/>
  <c r="C19166" i="12"/>
  <c r="B19166" i="12"/>
  <c r="A19166" i="12"/>
  <c r="F19165" i="12"/>
  <c r="E19165" i="12"/>
  <c r="C19165" i="12"/>
  <c r="B19165" i="12"/>
  <c r="A19165" i="12"/>
  <c r="F19164" i="12"/>
  <c r="E19164" i="12"/>
  <c r="C19164" i="12"/>
  <c r="B19164" i="12"/>
  <c r="A19164" i="12"/>
  <c r="F19163" i="12"/>
  <c r="E19163" i="12"/>
  <c r="C19163" i="12"/>
  <c r="B19163" i="12"/>
  <c r="A19163" i="12"/>
  <c r="F19162" i="12"/>
  <c r="E19162" i="12"/>
  <c r="C19162" i="12"/>
  <c r="B19162" i="12"/>
  <c r="A19162" i="12"/>
  <c r="F19161" i="12"/>
  <c r="E19161" i="12"/>
  <c r="C19161" i="12"/>
  <c r="B19161" i="12"/>
  <c r="A19161" i="12"/>
  <c r="G19160" i="12"/>
  <c r="F19160" i="12"/>
  <c r="E19160" i="12"/>
  <c r="D19160" i="12"/>
  <c r="C19160" i="12"/>
  <c r="B19160" i="12"/>
  <c r="A19160" i="12"/>
  <c r="G19159" i="12"/>
  <c r="F19159" i="12"/>
  <c r="E19159" i="12"/>
  <c r="D19159" i="12"/>
  <c r="C19159" i="12"/>
  <c r="B19159" i="12"/>
  <c r="A19159" i="12"/>
  <c r="G19158" i="12"/>
  <c r="F19158" i="12"/>
  <c r="E19158" i="12"/>
  <c r="D19158" i="12"/>
  <c r="C19158" i="12"/>
  <c r="B19158" i="12"/>
  <c r="A19158" i="12"/>
  <c r="G19157" i="12"/>
  <c r="F19157" i="12"/>
  <c r="E19157" i="12"/>
  <c r="D19157" i="12"/>
  <c r="C19157" i="12"/>
  <c r="B19157" i="12"/>
  <c r="A19157" i="12"/>
  <c r="G19156" i="12"/>
  <c r="F19156" i="12"/>
  <c r="E19156" i="12"/>
  <c r="D19156" i="12"/>
  <c r="C19156" i="12"/>
  <c r="B19156" i="12"/>
  <c r="A19156" i="12"/>
  <c r="G19155" i="12"/>
  <c r="F19155" i="12"/>
  <c r="E19155" i="12"/>
  <c r="D19155" i="12"/>
  <c r="C19155" i="12"/>
  <c r="B19155" i="12"/>
  <c r="A19155" i="12"/>
  <c r="G19154" i="12"/>
  <c r="F19154" i="12"/>
  <c r="E19154" i="12"/>
  <c r="D19154" i="12"/>
  <c r="C19154" i="12"/>
  <c r="B19154" i="12"/>
  <c r="A19154" i="12"/>
  <c r="G19153" i="12"/>
  <c r="F19153" i="12"/>
  <c r="E19153" i="12"/>
  <c r="D19153" i="12"/>
  <c r="C19153" i="12"/>
  <c r="B19153" i="12"/>
  <c r="A19153" i="12"/>
  <c r="G19152" i="12"/>
  <c r="F19152" i="12"/>
  <c r="E19152" i="12"/>
  <c r="D19152" i="12"/>
  <c r="C19152" i="12"/>
  <c r="B19152" i="12"/>
  <c r="A19152" i="12"/>
  <c r="G19151" i="12"/>
  <c r="F19151" i="12"/>
  <c r="E19151" i="12"/>
  <c r="D19151" i="12"/>
  <c r="C19151" i="12"/>
  <c r="B19151" i="12"/>
  <c r="A19151" i="12"/>
  <c r="G19150" i="12"/>
  <c r="F19150" i="12"/>
  <c r="E19150" i="12"/>
  <c r="D19150" i="12"/>
  <c r="C19150" i="12"/>
  <c r="B19150" i="12"/>
  <c r="A19150" i="12"/>
  <c r="G19149" i="12"/>
  <c r="F19149" i="12"/>
  <c r="E19149" i="12"/>
  <c r="D19149" i="12"/>
  <c r="C19149" i="12"/>
  <c r="B19149" i="12"/>
  <c r="A19149" i="12"/>
  <c r="G19148" i="12"/>
  <c r="F19148" i="12"/>
  <c r="E19148" i="12"/>
  <c r="D19148" i="12"/>
  <c r="C19148" i="12"/>
  <c r="B19148" i="12"/>
  <c r="A19148" i="12"/>
  <c r="G19147" i="12"/>
  <c r="F19147" i="12"/>
  <c r="E19147" i="12"/>
  <c r="D19147" i="12"/>
  <c r="C19147" i="12"/>
  <c r="B19147" i="12"/>
  <c r="A19147" i="12"/>
  <c r="G19146" i="12"/>
  <c r="F19146" i="12"/>
  <c r="E19146" i="12"/>
  <c r="D19146" i="12"/>
  <c r="C19146" i="12"/>
  <c r="B19146" i="12"/>
  <c r="A19146" i="12"/>
  <c r="F19145" i="12"/>
  <c r="E19145" i="12"/>
  <c r="C19145" i="12"/>
  <c r="B19145" i="12"/>
  <c r="A19145" i="12"/>
  <c r="F19144" i="12"/>
  <c r="E19144" i="12"/>
  <c r="C19144" i="12"/>
  <c r="B19144" i="12"/>
  <c r="A19144" i="12"/>
  <c r="F19143" i="12"/>
  <c r="E19143" i="12"/>
  <c r="C19143" i="12"/>
  <c r="B19143" i="12"/>
  <c r="A19143" i="12"/>
  <c r="F19142" i="12"/>
  <c r="E19142" i="12"/>
  <c r="C19142" i="12"/>
  <c r="B19142" i="12"/>
  <c r="A19142" i="12"/>
  <c r="F19141" i="12"/>
  <c r="E19141" i="12"/>
  <c r="C19141" i="12"/>
  <c r="B19141" i="12"/>
  <c r="A19141" i="12"/>
  <c r="F19140" i="12"/>
  <c r="E19140" i="12"/>
  <c r="C19140" i="12"/>
  <c r="B19140" i="12"/>
  <c r="A19140" i="12"/>
  <c r="F19139" i="12"/>
  <c r="E19139" i="12"/>
  <c r="C19139" i="12"/>
  <c r="B19139" i="12"/>
  <c r="A19139" i="12"/>
  <c r="F19138" i="12"/>
  <c r="E19138" i="12"/>
  <c r="C19138" i="12"/>
  <c r="B19138" i="12"/>
  <c r="A19138" i="12"/>
  <c r="F19137" i="12"/>
  <c r="E19137" i="12"/>
  <c r="C19137" i="12"/>
  <c r="B19137" i="12"/>
  <c r="A19137" i="12"/>
  <c r="F19136" i="12"/>
  <c r="E19136" i="12"/>
  <c r="C19136" i="12"/>
  <c r="B19136" i="12"/>
  <c r="A19136" i="12"/>
  <c r="F19135" i="12"/>
  <c r="E19135" i="12"/>
  <c r="C19135" i="12"/>
  <c r="B19135" i="12"/>
  <c r="A19135" i="12"/>
  <c r="F19134" i="12"/>
  <c r="E19134" i="12"/>
  <c r="C19134" i="12"/>
  <c r="B19134" i="12"/>
  <c r="A19134" i="12"/>
  <c r="F19133" i="12"/>
  <c r="E19133" i="12"/>
  <c r="C19133" i="12"/>
  <c r="B19133" i="12"/>
  <c r="A19133" i="12"/>
  <c r="F19132" i="12"/>
  <c r="E19132" i="12"/>
  <c r="C19132" i="12"/>
  <c r="B19132" i="12"/>
  <c r="A19132" i="12"/>
  <c r="F19131" i="12"/>
  <c r="E19131" i="12"/>
  <c r="C19131" i="12"/>
  <c r="B19131" i="12"/>
  <c r="A19131" i="12"/>
  <c r="F19130" i="12"/>
  <c r="E19130" i="12"/>
  <c r="C19130" i="12"/>
  <c r="B19130" i="12"/>
  <c r="A19130" i="12"/>
  <c r="F19129" i="12"/>
  <c r="E19129" i="12"/>
  <c r="B19129" i="12"/>
  <c r="A19129" i="12"/>
  <c r="F19128" i="12"/>
  <c r="E19128" i="12"/>
  <c r="B19128" i="12"/>
  <c r="A19128" i="12"/>
  <c r="F19127" i="12"/>
  <c r="E19127" i="12"/>
  <c r="B19127" i="12"/>
  <c r="A19127" i="12"/>
  <c r="F19126" i="12"/>
  <c r="E19126" i="12"/>
  <c r="B19126" i="12"/>
  <c r="A19126" i="12"/>
  <c r="F19125" i="12"/>
  <c r="E19125" i="12"/>
  <c r="B19125" i="12"/>
  <c r="A19125" i="12"/>
  <c r="F19124" i="12"/>
  <c r="E19124" i="12"/>
  <c r="B19124" i="12"/>
  <c r="A19124" i="12"/>
  <c r="F19123" i="12"/>
  <c r="E19123" i="12"/>
  <c r="B19123" i="12"/>
  <c r="A19123" i="12"/>
  <c r="F19122" i="12"/>
  <c r="E19122" i="12"/>
  <c r="B19122" i="12"/>
  <c r="A19122" i="12"/>
  <c r="F19121" i="12"/>
  <c r="E19121" i="12"/>
  <c r="B19121" i="12"/>
  <c r="A19121" i="12"/>
  <c r="F19120" i="12"/>
  <c r="E19120" i="12"/>
  <c r="B19120" i="12"/>
  <c r="A19120" i="12"/>
  <c r="F19119" i="12"/>
  <c r="E19119" i="12"/>
  <c r="B19119" i="12"/>
  <c r="A19119" i="12"/>
  <c r="F19118" i="12"/>
  <c r="E19118" i="12"/>
  <c r="B19118" i="12"/>
  <c r="A19118" i="12"/>
  <c r="F19117" i="12"/>
  <c r="E19117" i="12"/>
  <c r="B19117" i="12"/>
  <c r="A19117" i="12"/>
  <c r="F19116" i="12"/>
  <c r="E19116" i="12"/>
  <c r="B19116" i="12"/>
  <c r="A19116" i="12"/>
  <c r="F19115" i="12"/>
  <c r="E19115" i="12"/>
  <c r="B19115" i="12"/>
  <c r="A19115" i="12"/>
  <c r="F19114" i="12"/>
  <c r="E19114" i="12"/>
  <c r="B19114" i="12"/>
  <c r="A19114" i="12"/>
  <c r="F19113" i="12"/>
  <c r="E19113" i="12"/>
  <c r="B19113" i="12"/>
  <c r="A19113" i="12"/>
  <c r="F19112" i="12"/>
  <c r="E19112" i="12"/>
  <c r="B19112" i="12"/>
  <c r="A19112" i="12"/>
  <c r="F19111" i="12"/>
  <c r="E19111" i="12"/>
  <c r="B19111" i="12"/>
  <c r="A19111" i="12"/>
  <c r="F19110" i="12"/>
  <c r="E19110" i="12"/>
  <c r="B19110" i="12"/>
  <c r="A19110" i="12"/>
  <c r="F19109" i="12"/>
  <c r="E19109" i="12"/>
  <c r="B19109" i="12"/>
  <c r="A19109" i="12"/>
  <c r="F19108" i="12"/>
  <c r="E19108" i="12"/>
  <c r="B19108" i="12"/>
  <c r="A19108" i="12"/>
  <c r="F19107" i="12"/>
  <c r="E19107" i="12"/>
  <c r="B19107" i="12"/>
  <c r="A19107" i="12"/>
  <c r="F19106" i="12"/>
  <c r="E19106" i="12"/>
  <c r="B19106" i="12"/>
  <c r="A19106" i="12"/>
  <c r="F19105" i="12"/>
  <c r="E19105" i="12"/>
  <c r="B19105" i="12"/>
  <c r="A19105" i="12"/>
  <c r="F19104" i="12"/>
  <c r="E19104" i="12"/>
  <c r="B19104" i="12"/>
  <c r="A19104" i="12"/>
  <c r="F19103" i="12"/>
  <c r="E19103" i="12"/>
  <c r="B19103" i="12"/>
  <c r="A19103" i="12"/>
  <c r="F19102" i="12"/>
  <c r="E19102" i="12"/>
  <c r="B19102" i="12"/>
  <c r="A19102" i="12"/>
  <c r="F19101" i="12"/>
  <c r="E19101" i="12"/>
  <c r="B19101" i="12"/>
  <c r="A19101" i="12"/>
  <c r="F19100" i="12"/>
  <c r="E19100" i="12"/>
  <c r="B19100" i="12"/>
  <c r="A19100" i="12"/>
  <c r="F19099" i="12"/>
  <c r="E19099" i="12"/>
  <c r="B19099" i="12"/>
  <c r="A19099" i="12"/>
  <c r="F19098" i="12"/>
  <c r="E19098" i="12"/>
  <c r="B19098" i="12"/>
  <c r="A19098" i="12"/>
  <c r="F19097" i="12"/>
  <c r="E19097" i="12"/>
  <c r="B19097" i="12"/>
  <c r="A19097" i="12"/>
  <c r="F19096" i="12"/>
  <c r="E19096" i="12"/>
  <c r="B19096" i="12"/>
  <c r="A19096" i="12"/>
  <c r="F19095" i="12"/>
  <c r="E19095" i="12"/>
  <c r="B19095" i="12"/>
  <c r="A19095" i="12"/>
  <c r="F19094" i="12"/>
  <c r="E19094" i="12"/>
  <c r="B19094" i="12"/>
  <c r="A19094" i="12"/>
  <c r="F19093" i="12"/>
  <c r="E19093" i="12"/>
  <c r="B19093" i="12"/>
  <c r="A19093" i="12"/>
  <c r="F19092" i="12"/>
  <c r="E19092" i="12"/>
  <c r="B19092" i="12"/>
  <c r="A19092" i="12"/>
  <c r="F19091" i="12"/>
  <c r="E19091" i="12"/>
  <c r="B19091" i="12"/>
  <c r="A19091" i="12"/>
  <c r="F19090" i="12"/>
  <c r="E19090" i="12"/>
  <c r="B19090" i="12"/>
  <c r="A19090" i="12"/>
  <c r="F19089" i="12"/>
  <c r="E19089" i="12"/>
  <c r="B19089" i="12"/>
  <c r="A19089" i="12"/>
  <c r="F19088" i="12"/>
  <c r="E19088" i="12"/>
  <c r="B19088" i="12"/>
  <c r="A19088" i="12"/>
  <c r="F19087" i="12"/>
  <c r="E19087" i="12"/>
  <c r="B19087" i="12"/>
  <c r="A19087" i="12"/>
  <c r="F19086" i="12"/>
  <c r="E19086" i="12"/>
  <c r="B19086" i="12"/>
  <c r="A19086" i="12"/>
  <c r="F19085" i="12"/>
  <c r="E19085" i="12"/>
  <c r="B19085" i="12"/>
  <c r="A19085" i="12"/>
  <c r="F19084" i="12"/>
  <c r="E19084" i="12"/>
  <c r="B19084" i="12"/>
  <c r="A19084" i="12"/>
  <c r="F19083" i="12"/>
  <c r="E19083" i="12"/>
  <c r="B19083" i="12"/>
  <c r="A19083" i="12"/>
  <c r="F19082" i="12"/>
  <c r="E19082" i="12"/>
  <c r="B19082" i="12"/>
  <c r="A19082" i="12"/>
  <c r="F19081" i="12"/>
  <c r="E19081" i="12"/>
  <c r="B19081" i="12"/>
  <c r="A19081" i="12"/>
  <c r="F19080" i="12"/>
  <c r="E19080" i="12"/>
  <c r="B19080" i="12"/>
  <c r="A19080" i="12"/>
  <c r="F19079" i="12"/>
  <c r="E19079" i="12"/>
  <c r="B19079" i="12"/>
  <c r="A19079" i="12"/>
  <c r="F19078" i="12"/>
  <c r="E19078" i="12"/>
  <c r="B19078" i="12"/>
  <c r="A19078" i="12"/>
  <c r="F19077" i="12"/>
  <c r="E19077" i="12"/>
  <c r="B19077" i="12"/>
  <c r="A19077" i="12"/>
  <c r="F19076" i="12"/>
  <c r="E19076" i="12"/>
  <c r="B19076" i="12"/>
  <c r="A19076" i="12"/>
  <c r="F19075" i="12"/>
  <c r="E19075" i="12"/>
  <c r="B19075" i="12"/>
  <c r="A19075" i="12"/>
  <c r="F19074" i="12"/>
  <c r="E19074" i="12"/>
  <c r="B19074" i="12"/>
  <c r="A19074" i="12"/>
  <c r="F19073" i="12"/>
  <c r="E19073" i="12"/>
  <c r="B19073" i="12"/>
  <c r="A19073" i="12"/>
  <c r="F19072" i="12"/>
  <c r="E19072" i="12"/>
  <c r="B19072" i="12"/>
  <c r="A19072" i="12"/>
  <c r="F19071" i="12"/>
  <c r="E19071" i="12"/>
  <c r="B19071" i="12"/>
  <c r="A19071" i="12"/>
  <c r="F19070" i="12"/>
  <c r="E19070" i="12"/>
  <c r="B19070" i="12"/>
  <c r="A19070" i="12"/>
  <c r="F19069" i="12"/>
  <c r="E19069" i="12"/>
  <c r="B19069" i="12"/>
  <c r="A19069" i="12"/>
  <c r="F19068" i="12"/>
  <c r="E19068" i="12"/>
  <c r="B19068" i="12"/>
  <c r="A19068" i="12"/>
  <c r="F19067" i="12"/>
  <c r="E19067" i="12"/>
  <c r="B19067" i="12"/>
  <c r="A19067" i="12"/>
  <c r="F19066" i="12"/>
  <c r="E19066" i="12"/>
  <c r="B19066" i="12"/>
  <c r="A19066" i="12"/>
  <c r="F19065" i="12"/>
  <c r="E19065" i="12"/>
  <c r="B19065" i="12"/>
  <c r="A19065" i="12"/>
  <c r="F19064" i="12"/>
  <c r="E19064" i="12"/>
  <c r="B19064" i="12"/>
  <c r="A19064" i="12"/>
  <c r="F19063" i="12"/>
  <c r="E19063" i="12"/>
  <c r="B19063" i="12"/>
  <c r="A19063" i="12"/>
  <c r="F19062" i="12"/>
  <c r="E19062" i="12"/>
  <c r="B19062" i="12"/>
  <c r="A19062" i="12"/>
  <c r="F19061" i="12"/>
  <c r="E19061" i="12"/>
  <c r="B19061" i="12"/>
  <c r="A19061" i="12"/>
  <c r="F19060" i="12"/>
  <c r="E19060" i="12"/>
  <c r="B19060" i="12"/>
  <c r="A19060" i="12"/>
  <c r="F19059" i="12"/>
  <c r="E19059" i="12"/>
  <c r="B19059" i="12"/>
  <c r="A19059" i="12"/>
  <c r="F19058" i="12"/>
  <c r="E19058" i="12"/>
  <c r="B19058" i="12"/>
  <c r="A19058" i="12"/>
  <c r="F19057" i="12"/>
  <c r="E19057" i="12"/>
  <c r="B19057" i="12"/>
  <c r="A19057" i="12"/>
  <c r="F19056" i="12"/>
  <c r="E19056" i="12"/>
  <c r="B19056" i="12"/>
  <c r="A19056" i="12"/>
  <c r="F19055" i="12"/>
  <c r="E19055" i="12"/>
  <c r="B19055" i="12"/>
  <c r="A19055" i="12"/>
  <c r="F19054" i="12"/>
  <c r="E19054" i="12"/>
  <c r="B19054" i="12"/>
  <c r="A19054" i="12"/>
  <c r="F19053" i="12"/>
  <c r="E19053" i="12"/>
  <c r="B19053" i="12"/>
  <c r="A19053" i="12"/>
  <c r="F19052" i="12"/>
  <c r="E19052" i="12"/>
  <c r="B19052" i="12"/>
  <c r="A19052" i="12"/>
  <c r="F19051" i="12"/>
  <c r="E19051" i="12"/>
  <c r="B19051" i="12"/>
  <c r="A19051" i="12"/>
  <c r="F19050" i="12"/>
  <c r="E19050" i="12"/>
  <c r="B19050" i="12"/>
  <c r="A19050" i="12"/>
  <c r="F19049" i="12"/>
  <c r="E19049" i="12"/>
  <c r="B19049" i="12"/>
  <c r="A19049" i="12"/>
  <c r="F19048" i="12"/>
  <c r="E19048" i="12"/>
  <c r="B19048" i="12"/>
  <c r="A19048" i="12"/>
  <c r="F19047" i="12"/>
  <c r="E19047" i="12"/>
  <c r="B19047" i="12"/>
  <c r="A19047" i="12"/>
  <c r="F19046" i="12"/>
  <c r="E19046" i="12"/>
  <c r="B19046" i="12"/>
  <c r="A19046" i="12"/>
  <c r="F19045" i="12"/>
  <c r="E19045" i="12"/>
  <c r="B19045" i="12"/>
  <c r="A19045" i="12"/>
  <c r="F19044" i="12"/>
  <c r="E19044" i="12"/>
  <c r="B19044" i="12"/>
  <c r="A19044" i="12"/>
  <c r="F19043" i="12"/>
  <c r="E19043" i="12"/>
  <c r="B19043" i="12"/>
  <c r="A19043" i="12"/>
  <c r="F19042" i="12"/>
  <c r="E19042" i="12"/>
  <c r="B19042" i="12"/>
  <c r="A19042" i="12"/>
  <c r="F19041" i="12"/>
  <c r="E19041" i="12"/>
  <c r="B19041" i="12"/>
  <c r="A19041" i="12"/>
  <c r="F19040" i="12"/>
  <c r="E19040" i="12"/>
  <c r="B19040" i="12"/>
  <c r="A19040" i="12"/>
  <c r="F19039" i="12"/>
  <c r="E19039" i="12"/>
  <c r="B19039" i="12"/>
  <c r="A19039" i="12"/>
  <c r="F19038" i="12"/>
  <c r="E19038" i="12"/>
  <c r="B19038" i="12"/>
  <c r="A19038" i="12"/>
  <c r="F19037" i="12"/>
  <c r="E19037" i="12"/>
  <c r="B19037" i="12"/>
  <c r="A19037" i="12"/>
  <c r="F19036" i="12"/>
  <c r="E19036" i="12"/>
  <c r="B19036" i="12"/>
  <c r="A19036" i="12"/>
  <c r="F19035" i="12"/>
  <c r="E19035" i="12"/>
  <c r="B19035" i="12"/>
  <c r="A19035" i="12"/>
  <c r="F19034" i="12"/>
  <c r="E19034" i="12"/>
  <c r="B19034" i="12"/>
  <c r="A19034" i="12"/>
  <c r="F19033" i="12"/>
  <c r="E19033" i="12"/>
  <c r="B19033" i="12"/>
  <c r="A19033" i="12"/>
  <c r="F19032" i="12"/>
  <c r="E19032" i="12"/>
  <c r="B19032" i="12"/>
  <c r="A19032" i="12"/>
  <c r="F19031" i="12"/>
  <c r="E19031" i="12"/>
  <c r="B19031" i="12"/>
  <c r="A19031" i="12"/>
  <c r="F19030" i="12"/>
  <c r="E19030" i="12"/>
  <c r="B19030" i="12"/>
  <c r="A19030" i="12"/>
  <c r="F19029" i="12"/>
  <c r="E19029" i="12"/>
  <c r="B19029" i="12"/>
  <c r="A19029" i="12"/>
  <c r="F18998" i="12"/>
  <c r="D18998" i="12"/>
  <c r="A18998" i="12"/>
  <c r="F18997" i="12"/>
  <c r="D18997" i="12"/>
  <c r="A18997" i="12"/>
  <c r="F18996" i="12"/>
  <c r="E18996" i="12"/>
  <c r="D18996" i="12"/>
  <c r="A18996" i="12"/>
  <c r="F18995" i="12"/>
  <c r="E18995" i="12"/>
  <c r="D18995" i="12"/>
  <c r="A18995" i="12"/>
  <c r="F18994" i="12"/>
  <c r="E18994" i="12"/>
  <c r="D18994" i="12"/>
  <c r="F18993" i="12"/>
  <c r="E18993" i="12"/>
  <c r="D18993" i="12"/>
  <c r="A18993" i="12"/>
  <c r="G18979" i="12"/>
  <c r="F18979" i="12"/>
  <c r="E18979" i="12"/>
  <c r="A18979" i="12"/>
  <c r="G18978" i="12"/>
  <c r="F18978" i="12"/>
  <c r="E18978" i="12"/>
  <c r="A18978" i="12"/>
  <c r="G18977" i="12"/>
  <c r="F18977" i="12"/>
  <c r="E18977" i="12"/>
  <c r="A18977" i="12"/>
  <c r="G18976" i="12"/>
  <c r="F18976" i="12"/>
  <c r="E18976" i="12"/>
  <c r="A18976" i="12"/>
  <c r="G18974" i="12"/>
  <c r="F18974" i="12"/>
  <c r="E18974" i="12"/>
  <c r="A18974" i="12"/>
  <c r="G18973" i="12"/>
  <c r="F18973" i="12"/>
  <c r="E18973" i="12"/>
  <c r="A18973" i="12"/>
  <c r="G18972" i="12"/>
  <c r="F18972" i="12"/>
  <c r="E18972" i="12"/>
  <c r="A18972" i="12"/>
  <c r="G18971" i="12"/>
  <c r="F18971" i="12"/>
  <c r="E18971" i="12"/>
  <c r="A18971" i="12"/>
  <c r="G18970" i="12"/>
  <c r="F18970" i="12"/>
  <c r="E18970" i="12"/>
  <c r="A18970" i="12"/>
  <c r="G18969" i="12"/>
  <c r="F18969" i="12"/>
  <c r="E18969" i="12"/>
  <c r="A18969" i="12"/>
  <c r="G18968" i="12"/>
  <c r="F18968" i="12"/>
  <c r="E18968" i="12"/>
  <c r="A18968" i="12"/>
  <c r="G18967" i="12"/>
  <c r="F18967" i="12"/>
  <c r="E18967" i="12"/>
  <c r="A18967" i="12"/>
  <c r="G18966" i="12"/>
  <c r="F18966" i="12"/>
  <c r="E18966" i="12"/>
  <c r="A18966" i="12"/>
  <c r="G18965" i="12"/>
  <c r="F18965" i="12"/>
  <c r="E18965" i="12"/>
  <c r="A18965" i="12"/>
  <c r="G18964" i="12"/>
  <c r="F18964" i="12"/>
  <c r="E18964" i="12"/>
  <c r="A18964" i="12"/>
  <c r="G18963" i="12"/>
  <c r="F18963" i="12"/>
  <c r="E18963" i="12"/>
  <c r="A18963" i="12"/>
  <c r="G18094" i="12"/>
  <c r="F18094" i="12"/>
  <c r="E18094" i="12"/>
  <c r="D18094" i="12"/>
  <c r="C18094" i="12"/>
  <c r="B18094" i="12"/>
  <c r="A18094" i="12"/>
  <c r="G18093" i="12"/>
  <c r="F18093" i="12"/>
  <c r="E18093" i="12"/>
  <c r="D18093" i="12"/>
  <c r="C18093" i="12"/>
  <c r="B18093" i="12"/>
  <c r="A18093" i="12"/>
  <c r="G18092" i="12"/>
  <c r="F18092" i="12"/>
  <c r="E18092" i="12"/>
  <c r="D18092" i="12"/>
  <c r="C18092" i="12"/>
  <c r="B18092" i="12"/>
  <c r="A18092" i="12"/>
  <c r="G18091" i="12"/>
  <c r="F18091" i="12"/>
  <c r="E18091" i="12"/>
  <c r="D18091" i="12"/>
  <c r="C18091" i="12"/>
  <c r="B18091" i="12"/>
  <c r="A18091" i="12"/>
  <c r="G18090" i="12"/>
  <c r="F18090" i="12"/>
  <c r="E18090" i="12"/>
  <c r="D18090" i="12"/>
  <c r="C18090" i="12"/>
  <c r="B18090" i="12"/>
  <c r="A18090" i="12"/>
  <c r="G18089" i="12"/>
  <c r="F18089" i="12"/>
  <c r="E18089" i="12"/>
  <c r="D18089" i="12"/>
  <c r="C18089" i="12"/>
  <c r="B18089" i="12"/>
  <c r="A18089" i="12"/>
  <c r="G18088" i="12"/>
  <c r="F18088" i="12"/>
  <c r="E18088" i="12"/>
  <c r="D18088" i="12"/>
  <c r="C18088" i="12"/>
  <c r="B18088" i="12"/>
  <c r="A18088" i="12"/>
  <c r="G18087" i="12"/>
  <c r="F18087" i="12"/>
  <c r="E18087" i="12"/>
  <c r="D18087" i="12"/>
  <c r="C18087" i="12"/>
  <c r="B18087" i="12"/>
  <c r="A18087" i="12"/>
  <c r="G18086" i="12"/>
  <c r="F18086" i="12"/>
  <c r="E18086" i="12"/>
  <c r="D18086" i="12"/>
  <c r="C18086" i="12"/>
  <c r="B18086" i="12"/>
  <c r="A18086" i="12"/>
  <c r="G18085" i="12"/>
  <c r="F18085" i="12"/>
  <c r="E18085" i="12"/>
  <c r="D18085" i="12"/>
  <c r="C18085" i="12"/>
  <c r="B18085" i="12"/>
  <c r="A18085" i="12"/>
  <c r="G18084" i="12"/>
  <c r="F18084" i="12"/>
  <c r="E18084" i="12"/>
  <c r="D18084" i="12"/>
  <c r="C18084" i="12"/>
  <c r="B18084" i="12"/>
  <c r="A18084" i="12"/>
  <c r="G18083" i="12"/>
  <c r="F18083" i="12"/>
  <c r="E18083" i="12"/>
  <c r="D18083" i="12"/>
  <c r="C18083" i="12"/>
  <c r="B18083" i="12"/>
  <c r="A18083" i="12"/>
  <c r="G18082" i="12"/>
  <c r="F18082" i="12"/>
  <c r="E18082" i="12"/>
  <c r="D18082" i="12"/>
  <c r="C18082" i="12"/>
  <c r="B18082" i="12"/>
  <c r="A18082" i="12"/>
  <c r="G18081" i="12"/>
  <c r="F18081" i="12"/>
  <c r="E18081" i="12"/>
  <c r="D18081" i="12"/>
  <c r="C18081" i="12"/>
  <c r="B18081" i="12"/>
  <c r="A18081" i="12"/>
  <c r="F18080" i="12"/>
  <c r="E18080" i="12"/>
  <c r="C18080" i="12"/>
  <c r="B18080" i="12"/>
  <c r="A18080" i="12"/>
  <c r="F18079" i="12"/>
  <c r="E18079" i="12"/>
  <c r="C18079" i="12"/>
  <c r="B18079" i="12"/>
  <c r="A18079" i="12"/>
  <c r="F18078" i="12"/>
  <c r="E18078" i="12"/>
  <c r="C18078" i="12"/>
  <c r="B18078" i="12"/>
  <c r="A18078" i="12"/>
  <c r="F18077" i="12"/>
  <c r="E18077" i="12"/>
  <c r="C18077" i="12"/>
  <c r="B18077" i="12"/>
  <c r="A18077" i="12"/>
  <c r="F18076" i="12"/>
  <c r="E18076" i="12"/>
  <c r="C18076" i="12"/>
  <c r="B18076" i="12"/>
  <c r="A18076" i="12"/>
  <c r="F18075" i="12"/>
  <c r="E18075" i="12"/>
  <c r="C18075" i="12"/>
  <c r="B18075" i="12"/>
  <c r="A18075" i="12"/>
  <c r="F18074" i="12"/>
  <c r="E18074" i="12"/>
  <c r="C18074" i="12"/>
  <c r="B18074" i="12"/>
  <c r="A18074" i="12"/>
  <c r="F18073" i="12"/>
  <c r="E18073" i="12"/>
  <c r="C18073" i="12"/>
  <c r="B18073" i="12"/>
  <c r="A18073" i="12"/>
  <c r="F18072" i="12"/>
  <c r="E18072" i="12"/>
  <c r="C18072" i="12"/>
  <c r="B18072" i="12"/>
  <c r="A18072" i="12"/>
  <c r="F18071" i="12"/>
  <c r="E18071" i="12"/>
  <c r="C18071" i="12"/>
  <c r="B18071" i="12"/>
  <c r="A18071" i="12"/>
  <c r="F18070" i="12"/>
  <c r="E18070" i="12"/>
  <c r="C18070" i="12"/>
  <c r="B18070" i="12"/>
  <c r="A18070" i="12"/>
  <c r="F18069" i="12"/>
  <c r="E18069" i="12"/>
  <c r="C18069" i="12"/>
  <c r="B18069" i="12"/>
  <c r="A18069" i="12"/>
  <c r="F18068" i="12"/>
  <c r="E18068" i="12"/>
  <c r="C18068" i="12"/>
  <c r="B18068" i="12"/>
  <c r="A18068" i="12"/>
  <c r="F18067" i="12"/>
  <c r="E18067" i="12"/>
  <c r="C18067" i="12"/>
  <c r="B18067" i="12"/>
  <c r="A18067" i="12"/>
  <c r="F18066" i="12"/>
  <c r="E18066" i="12"/>
  <c r="C18066" i="12"/>
  <c r="B18066" i="12"/>
  <c r="A18066" i="12"/>
  <c r="F18065" i="12"/>
  <c r="E18065" i="12"/>
  <c r="C18065" i="12"/>
  <c r="B18065" i="12"/>
  <c r="A18065" i="12"/>
  <c r="F18064" i="12"/>
  <c r="E18064" i="12"/>
  <c r="C18064" i="12"/>
  <c r="B18064" i="12"/>
  <c r="A18064" i="12"/>
  <c r="G18063" i="12"/>
  <c r="F18063" i="12"/>
  <c r="E18063" i="12"/>
  <c r="D18063" i="12"/>
  <c r="C18063" i="12"/>
  <c r="B18063" i="12"/>
  <c r="A18063" i="12"/>
  <c r="G18062" i="12"/>
  <c r="F18062" i="12"/>
  <c r="E18062" i="12"/>
  <c r="D18062" i="12"/>
  <c r="C18062" i="12"/>
  <c r="B18062" i="12"/>
  <c r="A18062" i="12"/>
  <c r="G18061" i="12"/>
  <c r="F18061" i="12"/>
  <c r="E18061" i="12"/>
  <c r="D18061" i="12"/>
  <c r="C18061" i="12"/>
  <c r="B18061" i="12"/>
  <c r="A18061" i="12"/>
  <c r="G18060" i="12"/>
  <c r="F18060" i="12"/>
  <c r="E18060" i="12"/>
  <c r="D18060" i="12"/>
  <c r="C18060" i="12"/>
  <c r="B18060" i="12"/>
  <c r="A18060" i="12"/>
  <c r="G18059" i="12"/>
  <c r="F18059" i="12"/>
  <c r="E18059" i="12"/>
  <c r="D18059" i="12"/>
  <c r="C18059" i="12"/>
  <c r="B18059" i="12"/>
  <c r="A18059" i="12"/>
  <c r="G18058" i="12"/>
  <c r="F18058" i="12"/>
  <c r="E18058" i="12"/>
  <c r="D18058" i="12"/>
  <c r="C18058" i="12"/>
  <c r="B18058" i="12"/>
  <c r="A18058" i="12"/>
  <c r="G18057" i="12"/>
  <c r="F18057" i="12"/>
  <c r="E18057" i="12"/>
  <c r="D18057" i="12"/>
  <c r="C18057" i="12"/>
  <c r="B18057" i="12"/>
  <c r="A18057" i="12"/>
  <c r="G18056" i="12"/>
  <c r="F18056" i="12"/>
  <c r="E18056" i="12"/>
  <c r="D18056" i="12"/>
  <c r="C18056" i="12"/>
  <c r="B18056" i="12"/>
  <c r="A18056" i="12"/>
  <c r="G18055" i="12"/>
  <c r="F18055" i="12"/>
  <c r="E18055" i="12"/>
  <c r="D18055" i="12"/>
  <c r="C18055" i="12"/>
  <c r="B18055" i="12"/>
  <c r="A18055" i="12"/>
  <c r="G18054" i="12"/>
  <c r="F18054" i="12"/>
  <c r="E18054" i="12"/>
  <c r="D18054" i="12"/>
  <c r="C18054" i="12"/>
  <c r="B18054" i="12"/>
  <c r="A18054" i="12"/>
  <c r="G18053" i="12"/>
  <c r="F18053" i="12"/>
  <c r="E18053" i="12"/>
  <c r="D18053" i="12"/>
  <c r="C18053" i="12"/>
  <c r="B18053" i="12"/>
  <c r="A18053" i="12"/>
  <c r="G18052" i="12"/>
  <c r="F18052" i="12"/>
  <c r="E18052" i="12"/>
  <c r="D18052" i="12"/>
  <c r="C18052" i="12"/>
  <c r="B18052" i="12"/>
  <c r="A18052" i="12"/>
  <c r="G18051" i="12"/>
  <c r="F18051" i="12"/>
  <c r="E18051" i="12"/>
  <c r="D18051" i="12"/>
  <c r="C18051" i="12"/>
  <c r="B18051" i="12"/>
  <c r="A18051" i="12"/>
  <c r="G18050" i="12"/>
  <c r="F18050" i="12"/>
  <c r="E18050" i="12"/>
  <c r="D18050" i="12"/>
  <c r="C18050" i="12"/>
  <c r="B18050" i="12"/>
  <c r="A18050" i="12"/>
  <c r="G18049" i="12"/>
  <c r="F18049" i="12"/>
  <c r="E18049" i="12"/>
  <c r="D18049" i="12"/>
  <c r="C18049" i="12"/>
  <c r="B18049" i="12"/>
  <c r="A18049" i="12"/>
  <c r="F18048" i="12"/>
  <c r="E18048" i="12"/>
  <c r="C18048" i="12"/>
  <c r="B18048" i="12"/>
  <c r="A18048" i="12"/>
  <c r="F18047" i="12"/>
  <c r="E18047" i="12"/>
  <c r="C18047" i="12"/>
  <c r="B18047" i="12"/>
  <c r="A18047" i="12"/>
  <c r="F18046" i="12"/>
  <c r="E18046" i="12"/>
  <c r="C18046" i="12"/>
  <c r="B18046" i="12"/>
  <c r="A18046" i="12"/>
  <c r="F18045" i="12"/>
  <c r="E18045" i="12"/>
  <c r="C18045" i="12"/>
  <c r="B18045" i="12"/>
  <c r="A18045" i="12"/>
  <c r="F18044" i="12"/>
  <c r="E18044" i="12"/>
  <c r="C18044" i="12"/>
  <c r="B18044" i="12"/>
  <c r="A18044" i="12"/>
  <c r="F18043" i="12"/>
  <c r="E18043" i="12"/>
  <c r="C18043" i="12"/>
  <c r="B18043" i="12"/>
  <c r="A18043" i="12"/>
  <c r="F18042" i="12"/>
  <c r="E18042" i="12"/>
  <c r="C18042" i="12"/>
  <c r="B18042" i="12"/>
  <c r="A18042" i="12"/>
  <c r="F18041" i="12"/>
  <c r="E18041" i="12"/>
  <c r="C18041" i="12"/>
  <c r="B18041" i="12"/>
  <c r="A18041" i="12"/>
  <c r="F18040" i="12"/>
  <c r="E18040" i="12"/>
  <c r="C18040" i="12"/>
  <c r="B18040" i="12"/>
  <c r="A18040" i="12"/>
  <c r="F18039" i="12"/>
  <c r="E18039" i="12"/>
  <c r="C18039" i="12"/>
  <c r="B18039" i="12"/>
  <c r="A18039" i="12"/>
  <c r="F18038" i="12"/>
  <c r="E18038" i="12"/>
  <c r="C18038" i="12"/>
  <c r="B18038" i="12"/>
  <c r="A18038" i="12"/>
  <c r="F18037" i="12"/>
  <c r="E18037" i="12"/>
  <c r="C18037" i="12"/>
  <c r="B18037" i="12"/>
  <c r="A18037" i="12"/>
  <c r="F18036" i="12"/>
  <c r="E18036" i="12"/>
  <c r="C18036" i="12"/>
  <c r="B18036" i="12"/>
  <c r="A18036" i="12"/>
  <c r="F18035" i="12"/>
  <c r="E18035" i="12"/>
  <c r="C18035" i="12"/>
  <c r="B18035" i="12"/>
  <c r="A18035" i="12"/>
  <c r="F18034" i="12"/>
  <c r="E18034" i="12"/>
  <c r="C18034" i="12"/>
  <c r="B18034" i="12"/>
  <c r="A18034" i="12"/>
  <c r="F18033" i="12"/>
  <c r="E18033" i="12"/>
  <c r="C18033" i="12"/>
  <c r="B18033" i="12"/>
  <c r="A18033" i="12"/>
  <c r="F18032" i="12"/>
  <c r="E18032" i="12"/>
  <c r="B18032" i="12"/>
  <c r="A18032" i="12"/>
  <c r="F18031" i="12"/>
  <c r="E18031" i="12"/>
  <c r="B18031" i="12"/>
  <c r="A18031" i="12"/>
  <c r="F18030" i="12"/>
  <c r="E18030" i="12"/>
  <c r="B18030" i="12"/>
  <c r="A18030" i="12"/>
  <c r="F18029" i="12"/>
  <c r="E18029" i="12"/>
  <c r="B18029" i="12"/>
  <c r="A18029" i="12"/>
  <c r="F18028" i="12"/>
  <c r="E18028" i="12"/>
  <c r="B18028" i="12"/>
  <c r="A18028" i="12"/>
  <c r="F18027" i="12"/>
  <c r="E18027" i="12"/>
  <c r="B18027" i="12"/>
  <c r="A18027" i="12"/>
  <c r="F18026" i="12"/>
  <c r="E18026" i="12"/>
  <c r="B18026" i="12"/>
  <c r="A18026" i="12"/>
  <c r="F18025" i="12"/>
  <c r="E18025" i="12"/>
  <c r="B18025" i="12"/>
  <c r="A18025" i="12"/>
  <c r="F18024" i="12"/>
  <c r="E18024" i="12"/>
  <c r="B18024" i="12"/>
  <c r="A18024" i="12"/>
  <c r="F18023" i="12"/>
  <c r="E18023" i="12"/>
  <c r="B18023" i="12"/>
  <c r="A18023" i="12"/>
  <c r="F18022" i="12"/>
  <c r="E18022" i="12"/>
  <c r="B18022" i="12"/>
  <c r="A18022" i="12"/>
  <c r="F18021" i="12"/>
  <c r="E18021" i="12"/>
  <c r="B18021" i="12"/>
  <c r="A18021" i="12"/>
  <c r="F18020" i="12"/>
  <c r="E18020" i="12"/>
  <c r="B18020" i="12"/>
  <c r="A18020" i="12"/>
  <c r="F18019" i="12"/>
  <c r="E18019" i="12"/>
  <c r="B18019" i="12"/>
  <c r="A18019" i="12"/>
  <c r="F18018" i="12"/>
  <c r="E18018" i="12"/>
  <c r="B18018" i="12"/>
  <c r="A18018" i="12"/>
  <c r="F18017" i="12"/>
  <c r="E18017" i="12"/>
  <c r="B18017" i="12"/>
  <c r="A18017" i="12"/>
  <c r="F18016" i="12"/>
  <c r="E18016" i="12"/>
  <c r="B18016" i="12"/>
  <c r="A18016" i="12"/>
  <c r="F18015" i="12"/>
  <c r="E18015" i="12"/>
  <c r="B18015" i="12"/>
  <c r="A18015" i="12"/>
  <c r="F18014" i="12"/>
  <c r="E18014" i="12"/>
  <c r="B18014" i="12"/>
  <c r="A18014" i="12"/>
  <c r="F18013" i="12"/>
  <c r="E18013" i="12"/>
  <c r="B18013" i="12"/>
  <c r="A18013" i="12"/>
  <c r="F18012" i="12"/>
  <c r="E18012" i="12"/>
  <c r="B18012" i="12"/>
  <c r="A18012" i="12"/>
  <c r="F18011" i="12"/>
  <c r="E18011" i="12"/>
  <c r="B18011" i="12"/>
  <c r="A18011" i="12"/>
  <c r="F18010" i="12"/>
  <c r="E18010" i="12"/>
  <c r="B18010" i="12"/>
  <c r="A18010" i="12"/>
  <c r="F18009" i="12"/>
  <c r="E18009" i="12"/>
  <c r="B18009" i="12"/>
  <c r="A18009" i="12"/>
  <c r="F18008" i="12"/>
  <c r="E18008" i="12"/>
  <c r="B18008" i="12"/>
  <c r="A18008" i="12"/>
  <c r="F18007" i="12"/>
  <c r="E18007" i="12"/>
  <c r="B18007" i="12"/>
  <c r="A18007" i="12"/>
  <c r="F18006" i="12"/>
  <c r="E18006" i="12"/>
  <c r="B18006" i="12"/>
  <c r="A18006" i="12"/>
  <c r="F18005" i="12"/>
  <c r="E18005" i="12"/>
  <c r="B18005" i="12"/>
  <c r="A18005" i="12"/>
  <c r="F18004" i="12"/>
  <c r="E18004" i="12"/>
  <c r="B18004" i="12"/>
  <c r="A18004" i="12"/>
  <c r="F18003" i="12"/>
  <c r="E18003" i="12"/>
  <c r="B18003" i="12"/>
  <c r="A18003" i="12"/>
  <c r="F18002" i="12"/>
  <c r="E18002" i="12"/>
  <c r="B18002" i="12"/>
  <c r="A18002" i="12"/>
  <c r="F18001" i="12"/>
  <c r="E18001" i="12"/>
  <c r="B18001" i="12"/>
  <c r="A18001" i="12"/>
  <c r="F18000" i="12"/>
  <c r="E18000" i="12"/>
  <c r="B18000" i="12"/>
  <c r="A18000" i="12"/>
  <c r="F17999" i="12"/>
  <c r="E17999" i="12"/>
  <c r="B17999" i="12"/>
  <c r="A17999" i="12"/>
  <c r="F17998" i="12"/>
  <c r="E17998" i="12"/>
  <c r="B17998" i="12"/>
  <c r="A17998" i="12"/>
  <c r="F17997" i="12"/>
  <c r="E17997" i="12"/>
  <c r="B17997" i="12"/>
  <c r="A17997" i="12"/>
  <c r="F17996" i="12"/>
  <c r="E17996" i="12"/>
  <c r="B17996" i="12"/>
  <c r="A17996" i="12"/>
  <c r="F17995" i="12"/>
  <c r="E17995" i="12"/>
  <c r="B17995" i="12"/>
  <c r="A17995" i="12"/>
  <c r="F17994" i="12"/>
  <c r="E17994" i="12"/>
  <c r="B17994" i="12"/>
  <c r="A17994" i="12"/>
  <c r="F17993" i="12"/>
  <c r="E17993" i="12"/>
  <c r="B17993" i="12"/>
  <c r="A17993" i="12"/>
  <c r="F17992" i="12"/>
  <c r="E17992" i="12"/>
  <c r="B17992" i="12"/>
  <c r="A17992" i="12"/>
  <c r="F17991" i="12"/>
  <c r="E17991" i="12"/>
  <c r="B17991" i="12"/>
  <c r="A17991" i="12"/>
  <c r="F17990" i="12"/>
  <c r="E17990" i="12"/>
  <c r="B17990" i="12"/>
  <c r="A17990" i="12"/>
  <c r="F17989" i="12"/>
  <c r="E17989" i="12"/>
  <c r="B17989" i="12"/>
  <c r="A17989" i="12"/>
  <c r="F17988" i="12"/>
  <c r="E17988" i="12"/>
  <c r="B17988" i="12"/>
  <c r="A17988" i="12"/>
  <c r="F17987" i="12"/>
  <c r="E17987" i="12"/>
  <c r="B17987" i="12"/>
  <c r="A17987" i="12"/>
  <c r="F17986" i="12"/>
  <c r="E17986" i="12"/>
  <c r="B17986" i="12"/>
  <c r="A17986" i="12"/>
  <c r="F17985" i="12"/>
  <c r="E17985" i="12"/>
  <c r="B17985" i="12"/>
  <c r="A17985" i="12"/>
  <c r="F17984" i="12"/>
  <c r="E17984" i="12"/>
  <c r="B17984" i="12"/>
  <c r="A17984" i="12"/>
  <c r="F17983" i="12"/>
  <c r="E17983" i="12"/>
  <c r="B17983" i="12"/>
  <c r="A17983" i="12"/>
  <c r="F17982" i="12"/>
  <c r="E17982" i="12"/>
  <c r="B17982" i="12"/>
  <c r="A17982" i="12"/>
  <c r="F17981" i="12"/>
  <c r="E17981" i="12"/>
  <c r="B17981" i="12"/>
  <c r="A17981" i="12"/>
  <c r="F17980" i="12"/>
  <c r="E17980" i="12"/>
  <c r="B17980" i="12"/>
  <c r="A17980" i="12"/>
  <c r="F17979" i="12"/>
  <c r="E17979" i="12"/>
  <c r="B17979" i="12"/>
  <c r="A17979" i="12"/>
  <c r="F17978" i="12"/>
  <c r="E17978" i="12"/>
  <c r="B17978" i="12"/>
  <c r="A17978" i="12"/>
  <c r="F17977" i="12"/>
  <c r="E17977" i="12"/>
  <c r="B17977" i="12"/>
  <c r="A17977" i="12"/>
  <c r="F17976" i="12"/>
  <c r="E17976" i="12"/>
  <c r="B17976" i="12"/>
  <c r="A17976" i="12"/>
  <c r="F17975" i="12"/>
  <c r="E17975" i="12"/>
  <c r="B17975" i="12"/>
  <c r="A17975" i="12"/>
  <c r="F17974" i="12"/>
  <c r="E17974" i="12"/>
  <c r="B17974" i="12"/>
  <c r="A17974" i="12"/>
  <c r="F17973" i="12"/>
  <c r="E17973" i="12"/>
  <c r="B17973" i="12"/>
  <c r="A17973" i="12"/>
  <c r="F17972" i="12"/>
  <c r="E17972" i="12"/>
  <c r="B17972" i="12"/>
  <c r="A17972" i="12"/>
  <c r="F17971" i="12"/>
  <c r="E17971" i="12"/>
  <c r="B17971" i="12"/>
  <c r="A17971" i="12"/>
  <c r="F17970" i="12"/>
  <c r="E17970" i="12"/>
  <c r="B17970" i="12"/>
  <c r="A17970" i="12"/>
  <c r="F17969" i="12"/>
  <c r="E17969" i="12"/>
  <c r="B17969" i="12"/>
  <c r="A17969" i="12"/>
  <c r="F17968" i="12"/>
  <c r="E17968" i="12"/>
  <c r="B17968" i="12"/>
  <c r="A17968" i="12"/>
  <c r="F17967" i="12"/>
  <c r="E17967" i="12"/>
  <c r="B17967" i="12"/>
  <c r="A17967" i="12"/>
  <c r="F17966" i="12"/>
  <c r="E17966" i="12"/>
  <c r="B17966" i="12"/>
  <c r="A17966" i="12"/>
  <c r="F17965" i="12"/>
  <c r="E17965" i="12"/>
  <c r="B17965" i="12"/>
  <c r="A17965" i="12"/>
  <c r="F17964" i="12"/>
  <c r="E17964" i="12"/>
  <c r="B17964" i="12"/>
  <c r="A17964" i="12"/>
  <c r="F17963" i="12"/>
  <c r="E17963" i="12"/>
  <c r="B17963" i="12"/>
  <c r="A17963" i="12"/>
  <c r="F17962" i="12"/>
  <c r="E17962" i="12"/>
  <c r="B17962" i="12"/>
  <c r="A17962" i="12"/>
  <c r="F17961" i="12"/>
  <c r="E17961" i="12"/>
  <c r="B17961" i="12"/>
  <c r="A17961" i="12"/>
  <c r="F17960" i="12"/>
  <c r="E17960" i="12"/>
  <c r="B17960" i="12"/>
  <c r="A17960" i="12"/>
  <c r="F17959" i="12"/>
  <c r="E17959" i="12"/>
  <c r="B17959" i="12"/>
  <c r="A17959" i="12"/>
  <c r="F17958" i="12"/>
  <c r="E17958" i="12"/>
  <c r="B17958" i="12"/>
  <c r="A17958" i="12"/>
  <c r="F17957" i="12"/>
  <c r="E17957" i="12"/>
  <c r="B17957" i="12"/>
  <c r="A17957" i="12"/>
  <c r="F17956" i="12"/>
  <c r="E17956" i="12"/>
  <c r="B17956" i="12"/>
  <c r="A17956" i="12"/>
  <c r="F17955" i="12"/>
  <c r="E17955" i="12"/>
  <c r="B17955" i="12"/>
  <c r="A17955" i="12"/>
  <c r="F17954" i="12"/>
  <c r="E17954" i="12"/>
  <c r="B17954" i="12"/>
  <c r="A17954" i="12"/>
  <c r="F17953" i="12"/>
  <c r="E17953" i="12"/>
  <c r="B17953" i="12"/>
  <c r="A17953" i="12"/>
  <c r="F17952" i="12"/>
  <c r="E17952" i="12"/>
  <c r="B17952" i="12"/>
  <c r="A17952" i="12"/>
  <c r="F17951" i="12"/>
  <c r="E17951" i="12"/>
  <c r="B17951" i="12"/>
  <c r="A17951" i="12"/>
  <c r="F17950" i="12"/>
  <c r="E17950" i="12"/>
  <c r="B17950" i="12"/>
  <c r="A17950" i="12"/>
  <c r="F17949" i="12"/>
  <c r="E17949" i="12"/>
  <c r="B17949" i="12"/>
  <c r="A17949" i="12"/>
  <c r="F17948" i="12"/>
  <c r="E17948" i="12"/>
  <c r="B17948" i="12"/>
  <c r="A17948" i="12"/>
  <c r="F17947" i="12"/>
  <c r="E17947" i="12"/>
  <c r="B17947" i="12"/>
  <c r="A17947" i="12"/>
  <c r="F17946" i="12"/>
  <c r="E17946" i="12"/>
  <c r="B17946" i="12"/>
  <c r="A17946" i="12"/>
  <c r="F17945" i="12"/>
  <c r="E17945" i="12"/>
  <c r="B17945" i="12"/>
  <c r="A17945" i="12"/>
  <c r="F17944" i="12"/>
  <c r="E17944" i="12"/>
  <c r="B17944" i="12"/>
  <c r="A17944" i="12"/>
  <c r="F17943" i="12"/>
  <c r="E17943" i="12"/>
  <c r="B17943" i="12"/>
  <c r="A17943" i="12"/>
  <c r="F17942" i="12"/>
  <c r="E17942" i="12"/>
  <c r="B17942" i="12"/>
  <c r="A17942" i="12"/>
  <c r="F17941" i="12"/>
  <c r="E17941" i="12"/>
  <c r="B17941" i="12"/>
  <c r="A17941" i="12"/>
  <c r="F17940" i="12"/>
  <c r="E17940" i="12"/>
  <c r="B17940" i="12"/>
  <c r="A17940" i="12"/>
  <c r="F17939" i="12"/>
  <c r="E17939" i="12"/>
  <c r="B17939" i="12"/>
  <c r="A17939" i="12"/>
  <c r="F17938" i="12"/>
  <c r="E17938" i="12"/>
  <c r="B17938" i="12"/>
  <c r="A17938" i="12"/>
  <c r="F17937" i="12"/>
  <c r="E17937" i="12"/>
  <c r="B17937" i="12"/>
  <c r="A17937" i="12"/>
  <c r="F17936" i="12"/>
  <c r="E17936" i="12"/>
  <c r="B17936" i="12"/>
  <c r="A17936" i="12"/>
  <c r="F17935" i="12"/>
  <c r="E17935" i="12"/>
  <c r="B17935" i="12"/>
  <c r="A17935" i="12"/>
  <c r="F17934" i="12"/>
  <c r="E17934" i="12"/>
  <c r="B17934" i="12"/>
  <c r="A17934" i="12"/>
  <c r="F17933" i="12"/>
  <c r="E17933" i="12"/>
  <c r="B17933" i="12"/>
  <c r="A17933" i="12"/>
  <c r="F17932" i="12"/>
  <c r="E17932" i="12"/>
  <c r="B17932" i="12"/>
  <c r="A17932" i="12"/>
  <c r="F17901" i="12"/>
  <c r="D17901" i="12"/>
  <c r="A17901" i="12"/>
  <c r="F17900" i="12"/>
  <c r="D17900" i="12"/>
  <c r="A17900" i="12"/>
  <c r="F17899" i="12"/>
  <c r="E17899" i="12"/>
  <c r="D17899" i="12"/>
  <c r="A17899" i="12"/>
  <c r="F17898" i="12"/>
  <c r="E17898" i="12"/>
  <c r="D17898" i="12"/>
  <c r="A17898" i="12"/>
  <c r="F17897" i="12"/>
  <c r="E17897" i="12"/>
  <c r="D17897" i="12"/>
  <c r="F17896" i="12"/>
  <c r="E17896" i="12"/>
  <c r="D17896" i="12"/>
  <c r="A17896" i="12"/>
  <c r="G17882" i="12"/>
  <c r="F17882" i="12"/>
  <c r="E17882" i="12"/>
  <c r="A17882" i="12"/>
  <c r="G17881" i="12"/>
  <c r="F17881" i="12"/>
  <c r="E17881" i="12"/>
  <c r="A17881" i="12"/>
  <c r="G17880" i="12"/>
  <c r="F17880" i="12"/>
  <c r="E17880" i="12"/>
  <c r="A17880" i="12"/>
  <c r="G17879" i="12"/>
  <c r="F17879" i="12"/>
  <c r="E17879" i="12"/>
  <c r="A17879" i="12"/>
  <c r="G17877" i="12"/>
  <c r="F17877" i="12"/>
  <c r="E17877" i="12"/>
  <c r="A17877" i="12"/>
  <c r="G17876" i="12"/>
  <c r="F17876" i="12"/>
  <c r="E17876" i="12"/>
  <c r="A17876" i="12"/>
  <c r="G17875" i="12"/>
  <c r="F17875" i="12"/>
  <c r="E17875" i="12"/>
  <c r="A17875" i="12"/>
  <c r="G17874" i="12"/>
  <c r="F17874" i="12"/>
  <c r="E17874" i="12"/>
  <c r="A17874" i="12"/>
  <c r="G17873" i="12"/>
  <c r="F17873" i="12"/>
  <c r="E17873" i="12"/>
  <c r="A17873" i="12"/>
  <c r="G17872" i="12"/>
  <c r="F17872" i="12"/>
  <c r="E17872" i="12"/>
  <c r="A17872" i="12"/>
  <c r="G17871" i="12"/>
  <c r="F17871" i="12"/>
  <c r="E17871" i="12"/>
  <c r="A17871" i="12"/>
  <c r="G17870" i="12"/>
  <c r="F17870" i="12"/>
  <c r="E17870" i="12"/>
  <c r="A17870" i="12"/>
  <c r="G17869" i="12"/>
  <c r="F17869" i="12"/>
  <c r="E17869" i="12"/>
  <c r="A17869" i="12"/>
  <c r="G17868" i="12"/>
  <c r="F17868" i="12"/>
  <c r="E17868" i="12"/>
  <c r="A17868" i="12"/>
  <c r="G17867" i="12"/>
  <c r="F17867" i="12"/>
  <c r="E17867" i="12"/>
  <c r="A17867" i="12"/>
  <c r="G17866" i="12"/>
  <c r="F17866" i="12"/>
  <c r="E17866" i="12"/>
  <c r="A17866" i="12"/>
  <c r="G16997" i="12"/>
  <c r="F16997" i="12"/>
  <c r="E16997" i="12"/>
  <c r="D16997" i="12"/>
  <c r="C16997" i="12"/>
  <c r="B16997" i="12"/>
  <c r="A16997" i="12"/>
  <c r="G16996" i="12"/>
  <c r="F16996" i="12"/>
  <c r="E16996" i="12"/>
  <c r="D16996" i="12"/>
  <c r="C16996" i="12"/>
  <c r="B16996" i="12"/>
  <c r="A16996" i="12"/>
  <c r="G16995" i="12"/>
  <c r="F16995" i="12"/>
  <c r="E16995" i="12"/>
  <c r="D16995" i="12"/>
  <c r="C16995" i="12"/>
  <c r="B16995" i="12"/>
  <c r="A16995" i="12"/>
  <c r="G16994" i="12"/>
  <c r="F16994" i="12"/>
  <c r="E16994" i="12"/>
  <c r="D16994" i="12"/>
  <c r="C16994" i="12"/>
  <c r="B16994" i="12"/>
  <c r="A16994" i="12"/>
  <c r="G16993" i="12"/>
  <c r="F16993" i="12"/>
  <c r="E16993" i="12"/>
  <c r="D16993" i="12"/>
  <c r="C16993" i="12"/>
  <c r="B16993" i="12"/>
  <c r="A16993" i="12"/>
  <c r="G16992" i="12"/>
  <c r="F16992" i="12"/>
  <c r="E16992" i="12"/>
  <c r="D16992" i="12"/>
  <c r="C16992" i="12"/>
  <c r="B16992" i="12"/>
  <c r="A16992" i="12"/>
  <c r="G16991" i="12"/>
  <c r="F16991" i="12"/>
  <c r="E16991" i="12"/>
  <c r="D16991" i="12"/>
  <c r="C16991" i="12"/>
  <c r="B16991" i="12"/>
  <c r="A16991" i="12"/>
  <c r="G16990" i="12"/>
  <c r="F16990" i="12"/>
  <c r="E16990" i="12"/>
  <c r="D16990" i="12"/>
  <c r="C16990" i="12"/>
  <c r="B16990" i="12"/>
  <c r="A16990" i="12"/>
  <c r="G16989" i="12"/>
  <c r="F16989" i="12"/>
  <c r="E16989" i="12"/>
  <c r="D16989" i="12"/>
  <c r="C16989" i="12"/>
  <c r="B16989" i="12"/>
  <c r="A16989" i="12"/>
  <c r="G16988" i="12"/>
  <c r="F16988" i="12"/>
  <c r="E16988" i="12"/>
  <c r="D16988" i="12"/>
  <c r="C16988" i="12"/>
  <c r="B16988" i="12"/>
  <c r="A16988" i="12"/>
  <c r="G16987" i="12"/>
  <c r="F16987" i="12"/>
  <c r="E16987" i="12"/>
  <c r="D16987" i="12"/>
  <c r="C16987" i="12"/>
  <c r="B16987" i="12"/>
  <c r="A16987" i="12"/>
  <c r="G16986" i="12"/>
  <c r="F16986" i="12"/>
  <c r="E16986" i="12"/>
  <c r="D16986" i="12"/>
  <c r="C16986" i="12"/>
  <c r="B16986" i="12"/>
  <c r="A16986" i="12"/>
  <c r="G16985" i="12"/>
  <c r="F16985" i="12"/>
  <c r="E16985" i="12"/>
  <c r="D16985" i="12"/>
  <c r="C16985" i="12"/>
  <c r="B16985" i="12"/>
  <c r="A16985" i="12"/>
  <c r="G16984" i="12"/>
  <c r="F16984" i="12"/>
  <c r="E16984" i="12"/>
  <c r="D16984" i="12"/>
  <c r="C16984" i="12"/>
  <c r="B16984" i="12"/>
  <c r="A16984" i="12"/>
  <c r="F16983" i="12"/>
  <c r="E16983" i="12"/>
  <c r="C16983" i="12"/>
  <c r="B16983" i="12"/>
  <c r="A16983" i="12"/>
  <c r="F16982" i="12"/>
  <c r="E16982" i="12"/>
  <c r="C16982" i="12"/>
  <c r="B16982" i="12"/>
  <c r="A16982" i="12"/>
  <c r="F16981" i="12"/>
  <c r="E16981" i="12"/>
  <c r="C16981" i="12"/>
  <c r="B16981" i="12"/>
  <c r="A16981" i="12"/>
  <c r="F16980" i="12"/>
  <c r="E16980" i="12"/>
  <c r="C16980" i="12"/>
  <c r="B16980" i="12"/>
  <c r="A16980" i="12"/>
  <c r="F16979" i="12"/>
  <c r="E16979" i="12"/>
  <c r="C16979" i="12"/>
  <c r="B16979" i="12"/>
  <c r="A16979" i="12"/>
  <c r="F16978" i="12"/>
  <c r="E16978" i="12"/>
  <c r="C16978" i="12"/>
  <c r="B16978" i="12"/>
  <c r="A16978" i="12"/>
  <c r="F16977" i="12"/>
  <c r="E16977" i="12"/>
  <c r="C16977" i="12"/>
  <c r="B16977" i="12"/>
  <c r="A16977" i="12"/>
  <c r="F16976" i="12"/>
  <c r="E16976" i="12"/>
  <c r="C16976" i="12"/>
  <c r="B16976" i="12"/>
  <c r="A16976" i="12"/>
  <c r="F16975" i="12"/>
  <c r="E16975" i="12"/>
  <c r="C16975" i="12"/>
  <c r="B16975" i="12"/>
  <c r="A16975" i="12"/>
  <c r="F16974" i="12"/>
  <c r="E16974" i="12"/>
  <c r="C16974" i="12"/>
  <c r="B16974" i="12"/>
  <c r="A16974" i="12"/>
  <c r="F16973" i="12"/>
  <c r="E16973" i="12"/>
  <c r="C16973" i="12"/>
  <c r="B16973" i="12"/>
  <c r="A16973" i="12"/>
  <c r="F16972" i="12"/>
  <c r="E16972" i="12"/>
  <c r="C16972" i="12"/>
  <c r="B16972" i="12"/>
  <c r="A16972" i="12"/>
  <c r="F16971" i="12"/>
  <c r="E16971" i="12"/>
  <c r="C16971" i="12"/>
  <c r="B16971" i="12"/>
  <c r="A16971" i="12"/>
  <c r="F16970" i="12"/>
  <c r="E16970" i="12"/>
  <c r="C16970" i="12"/>
  <c r="B16970" i="12"/>
  <c r="A16970" i="12"/>
  <c r="F16969" i="12"/>
  <c r="E16969" i="12"/>
  <c r="C16969" i="12"/>
  <c r="B16969" i="12"/>
  <c r="A16969" i="12"/>
  <c r="F16968" i="12"/>
  <c r="E16968" i="12"/>
  <c r="C16968" i="12"/>
  <c r="B16968" i="12"/>
  <c r="A16968" i="12"/>
  <c r="F16967" i="12"/>
  <c r="E16967" i="12"/>
  <c r="C16967" i="12"/>
  <c r="B16967" i="12"/>
  <c r="A16967" i="12"/>
  <c r="G16966" i="12"/>
  <c r="F16966" i="12"/>
  <c r="E16966" i="12"/>
  <c r="D16966" i="12"/>
  <c r="C16966" i="12"/>
  <c r="B16966" i="12"/>
  <c r="A16966" i="12"/>
  <c r="G16965" i="12"/>
  <c r="F16965" i="12"/>
  <c r="E16965" i="12"/>
  <c r="D16965" i="12"/>
  <c r="C16965" i="12"/>
  <c r="B16965" i="12"/>
  <c r="A16965" i="12"/>
  <c r="G16964" i="12"/>
  <c r="F16964" i="12"/>
  <c r="E16964" i="12"/>
  <c r="D16964" i="12"/>
  <c r="C16964" i="12"/>
  <c r="B16964" i="12"/>
  <c r="A16964" i="12"/>
  <c r="G16963" i="12"/>
  <c r="F16963" i="12"/>
  <c r="E16963" i="12"/>
  <c r="D16963" i="12"/>
  <c r="C16963" i="12"/>
  <c r="B16963" i="12"/>
  <c r="A16963" i="12"/>
  <c r="G16962" i="12"/>
  <c r="F16962" i="12"/>
  <c r="E16962" i="12"/>
  <c r="D16962" i="12"/>
  <c r="C16962" i="12"/>
  <c r="B16962" i="12"/>
  <c r="A16962" i="12"/>
  <c r="G16961" i="12"/>
  <c r="F16961" i="12"/>
  <c r="E16961" i="12"/>
  <c r="D16961" i="12"/>
  <c r="C16961" i="12"/>
  <c r="B16961" i="12"/>
  <c r="A16961" i="12"/>
  <c r="G16960" i="12"/>
  <c r="F16960" i="12"/>
  <c r="E16960" i="12"/>
  <c r="D16960" i="12"/>
  <c r="C16960" i="12"/>
  <c r="B16960" i="12"/>
  <c r="A16960" i="12"/>
  <c r="G16959" i="12"/>
  <c r="F16959" i="12"/>
  <c r="E16959" i="12"/>
  <c r="D16959" i="12"/>
  <c r="C16959" i="12"/>
  <c r="B16959" i="12"/>
  <c r="A16959" i="12"/>
  <c r="G16958" i="12"/>
  <c r="F16958" i="12"/>
  <c r="E16958" i="12"/>
  <c r="D16958" i="12"/>
  <c r="C16958" i="12"/>
  <c r="B16958" i="12"/>
  <c r="A16958" i="12"/>
  <c r="G16957" i="12"/>
  <c r="F16957" i="12"/>
  <c r="E16957" i="12"/>
  <c r="D16957" i="12"/>
  <c r="C16957" i="12"/>
  <c r="B16957" i="12"/>
  <c r="A16957" i="12"/>
  <c r="G16956" i="12"/>
  <c r="F16956" i="12"/>
  <c r="E16956" i="12"/>
  <c r="D16956" i="12"/>
  <c r="C16956" i="12"/>
  <c r="B16956" i="12"/>
  <c r="A16956" i="12"/>
  <c r="G16955" i="12"/>
  <c r="F16955" i="12"/>
  <c r="E16955" i="12"/>
  <c r="D16955" i="12"/>
  <c r="C16955" i="12"/>
  <c r="B16955" i="12"/>
  <c r="A16955" i="12"/>
  <c r="G16954" i="12"/>
  <c r="F16954" i="12"/>
  <c r="E16954" i="12"/>
  <c r="D16954" i="12"/>
  <c r="C16954" i="12"/>
  <c r="B16954" i="12"/>
  <c r="A16954" i="12"/>
  <c r="G16953" i="12"/>
  <c r="F16953" i="12"/>
  <c r="E16953" i="12"/>
  <c r="D16953" i="12"/>
  <c r="C16953" i="12"/>
  <c r="B16953" i="12"/>
  <c r="A16953" i="12"/>
  <c r="G16952" i="12"/>
  <c r="F16952" i="12"/>
  <c r="E16952" i="12"/>
  <c r="D16952" i="12"/>
  <c r="C16952" i="12"/>
  <c r="B16952" i="12"/>
  <c r="A16952" i="12"/>
  <c r="F16951" i="12"/>
  <c r="E16951" i="12"/>
  <c r="C16951" i="12"/>
  <c r="B16951" i="12"/>
  <c r="A16951" i="12"/>
  <c r="F16950" i="12"/>
  <c r="E16950" i="12"/>
  <c r="C16950" i="12"/>
  <c r="B16950" i="12"/>
  <c r="A16950" i="12"/>
  <c r="F16949" i="12"/>
  <c r="E16949" i="12"/>
  <c r="C16949" i="12"/>
  <c r="B16949" i="12"/>
  <c r="A16949" i="12"/>
  <c r="F16948" i="12"/>
  <c r="E16948" i="12"/>
  <c r="C16948" i="12"/>
  <c r="B16948" i="12"/>
  <c r="A16948" i="12"/>
  <c r="F16947" i="12"/>
  <c r="E16947" i="12"/>
  <c r="C16947" i="12"/>
  <c r="B16947" i="12"/>
  <c r="A16947" i="12"/>
  <c r="F16946" i="12"/>
  <c r="E16946" i="12"/>
  <c r="C16946" i="12"/>
  <c r="B16946" i="12"/>
  <c r="A16946" i="12"/>
  <c r="F16945" i="12"/>
  <c r="E16945" i="12"/>
  <c r="C16945" i="12"/>
  <c r="B16945" i="12"/>
  <c r="A16945" i="12"/>
  <c r="F16944" i="12"/>
  <c r="E16944" i="12"/>
  <c r="C16944" i="12"/>
  <c r="B16944" i="12"/>
  <c r="A16944" i="12"/>
  <c r="F16943" i="12"/>
  <c r="E16943" i="12"/>
  <c r="C16943" i="12"/>
  <c r="B16943" i="12"/>
  <c r="A16943" i="12"/>
  <c r="F16942" i="12"/>
  <c r="E16942" i="12"/>
  <c r="C16942" i="12"/>
  <c r="B16942" i="12"/>
  <c r="A16942" i="12"/>
  <c r="F16941" i="12"/>
  <c r="E16941" i="12"/>
  <c r="C16941" i="12"/>
  <c r="B16941" i="12"/>
  <c r="A16941" i="12"/>
  <c r="F16940" i="12"/>
  <c r="E16940" i="12"/>
  <c r="C16940" i="12"/>
  <c r="B16940" i="12"/>
  <c r="A16940" i="12"/>
  <c r="F16939" i="12"/>
  <c r="E16939" i="12"/>
  <c r="C16939" i="12"/>
  <c r="B16939" i="12"/>
  <c r="A16939" i="12"/>
  <c r="F16938" i="12"/>
  <c r="E16938" i="12"/>
  <c r="C16938" i="12"/>
  <c r="B16938" i="12"/>
  <c r="A16938" i="12"/>
  <c r="F16937" i="12"/>
  <c r="E16937" i="12"/>
  <c r="C16937" i="12"/>
  <c r="B16937" i="12"/>
  <c r="A16937" i="12"/>
  <c r="F16936" i="12"/>
  <c r="E16936" i="12"/>
  <c r="C16936" i="12"/>
  <c r="B16936" i="12"/>
  <c r="A16936" i="12"/>
  <c r="F16935" i="12"/>
  <c r="E16935" i="12"/>
  <c r="B16935" i="12"/>
  <c r="A16935" i="12"/>
  <c r="F16934" i="12"/>
  <c r="E16934" i="12"/>
  <c r="B16934" i="12"/>
  <c r="A16934" i="12"/>
  <c r="F16933" i="12"/>
  <c r="E16933" i="12"/>
  <c r="B16933" i="12"/>
  <c r="A16933" i="12"/>
  <c r="F16932" i="12"/>
  <c r="E16932" i="12"/>
  <c r="B16932" i="12"/>
  <c r="A16932" i="12"/>
  <c r="F16931" i="12"/>
  <c r="E16931" i="12"/>
  <c r="B16931" i="12"/>
  <c r="A16931" i="12"/>
  <c r="F16930" i="12"/>
  <c r="E16930" i="12"/>
  <c r="B16930" i="12"/>
  <c r="A16930" i="12"/>
  <c r="F16929" i="12"/>
  <c r="E16929" i="12"/>
  <c r="B16929" i="12"/>
  <c r="A16929" i="12"/>
  <c r="F16928" i="12"/>
  <c r="E16928" i="12"/>
  <c r="B16928" i="12"/>
  <c r="A16928" i="12"/>
  <c r="F16927" i="12"/>
  <c r="E16927" i="12"/>
  <c r="B16927" i="12"/>
  <c r="A16927" i="12"/>
  <c r="F16926" i="12"/>
  <c r="E16926" i="12"/>
  <c r="B16926" i="12"/>
  <c r="A16926" i="12"/>
  <c r="F16925" i="12"/>
  <c r="E16925" i="12"/>
  <c r="B16925" i="12"/>
  <c r="A16925" i="12"/>
  <c r="F16924" i="12"/>
  <c r="E16924" i="12"/>
  <c r="B16924" i="12"/>
  <c r="A16924" i="12"/>
  <c r="F16923" i="12"/>
  <c r="E16923" i="12"/>
  <c r="B16923" i="12"/>
  <c r="A16923" i="12"/>
  <c r="F16922" i="12"/>
  <c r="E16922" i="12"/>
  <c r="B16922" i="12"/>
  <c r="A16922" i="12"/>
  <c r="F16921" i="12"/>
  <c r="E16921" i="12"/>
  <c r="B16921" i="12"/>
  <c r="A16921" i="12"/>
  <c r="F16920" i="12"/>
  <c r="E16920" i="12"/>
  <c r="B16920" i="12"/>
  <c r="A16920" i="12"/>
  <c r="F16919" i="12"/>
  <c r="E16919" i="12"/>
  <c r="B16919" i="12"/>
  <c r="A16919" i="12"/>
  <c r="F16918" i="12"/>
  <c r="E16918" i="12"/>
  <c r="B16918" i="12"/>
  <c r="A16918" i="12"/>
  <c r="F16917" i="12"/>
  <c r="E16917" i="12"/>
  <c r="B16917" i="12"/>
  <c r="A16917" i="12"/>
  <c r="F16916" i="12"/>
  <c r="E16916" i="12"/>
  <c r="B16916" i="12"/>
  <c r="A16916" i="12"/>
  <c r="F16915" i="12"/>
  <c r="E16915" i="12"/>
  <c r="B16915" i="12"/>
  <c r="A16915" i="12"/>
  <c r="F16914" i="12"/>
  <c r="E16914" i="12"/>
  <c r="B16914" i="12"/>
  <c r="A16914" i="12"/>
  <c r="F16913" i="12"/>
  <c r="E16913" i="12"/>
  <c r="B16913" i="12"/>
  <c r="A16913" i="12"/>
  <c r="F16912" i="12"/>
  <c r="E16912" i="12"/>
  <c r="B16912" i="12"/>
  <c r="A16912" i="12"/>
  <c r="F16911" i="12"/>
  <c r="E16911" i="12"/>
  <c r="B16911" i="12"/>
  <c r="A16911" i="12"/>
  <c r="F16910" i="12"/>
  <c r="E16910" i="12"/>
  <c r="B16910" i="12"/>
  <c r="A16910" i="12"/>
  <c r="F16909" i="12"/>
  <c r="E16909" i="12"/>
  <c r="B16909" i="12"/>
  <c r="A16909" i="12"/>
  <c r="F16908" i="12"/>
  <c r="E16908" i="12"/>
  <c r="B16908" i="12"/>
  <c r="A16908" i="12"/>
  <c r="F16907" i="12"/>
  <c r="E16907" i="12"/>
  <c r="B16907" i="12"/>
  <c r="A16907" i="12"/>
  <c r="F16906" i="12"/>
  <c r="E16906" i="12"/>
  <c r="B16906" i="12"/>
  <c r="A16906" i="12"/>
  <c r="F16905" i="12"/>
  <c r="E16905" i="12"/>
  <c r="B16905" i="12"/>
  <c r="A16905" i="12"/>
  <c r="F16904" i="12"/>
  <c r="E16904" i="12"/>
  <c r="B16904" i="12"/>
  <c r="A16904" i="12"/>
  <c r="F16903" i="12"/>
  <c r="E16903" i="12"/>
  <c r="B16903" i="12"/>
  <c r="A16903" i="12"/>
  <c r="F16902" i="12"/>
  <c r="E16902" i="12"/>
  <c r="B16902" i="12"/>
  <c r="A16902" i="12"/>
  <c r="F16901" i="12"/>
  <c r="E16901" i="12"/>
  <c r="B16901" i="12"/>
  <c r="A16901" i="12"/>
  <c r="F16900" i="12"/>
  <c r="E16900" i="12"/>
  <c r="B16900" i="12"/>
  <c r="A16900" i="12"/>
  <c r="F16899" i="12"/>
  <c r="E16899" i="12"/>
  <c r="B16899" i="12"/>
  <c r="A16899" i="12"/>
  <c r="F16898" i="12"/>
  <c r="E16898" i="12"/>
  <c r="B16898" i="12"/>
  <c r="A16898" i="12"/>
  <c r="F16897" i="12"/>
  <c r="E16897" i="12"/>
  <c r="B16897" i="12"/>
  <c r="A16897" i="12"/>
  <c r="F16896" i="12"/>
  <c r="E16896" i="12"/>
  <c r="B16896" i="12"/>
  <c r="A16896" i="12"/>
  <c r="F16895" i="12"/>
  <c r="E16895" i="12"/>
  <c r="B16895" i="12"/>
  <c r="A16895" i="12"/>
  <c r="F16894" i="12"/>
  <c r="E16894" i="12"/>
  <c r="B16894" i="12"/>
  <c r="A16894" i="12"/>
  <c r="F16893" i="12"/>
  <c r="E16893" i="12"/>
  <c r="B16893" i="12"/>
  <c r="A16893" i="12"/>
  <c r="F16892" i="12"/>
  <c r="E16892" i="12"/>
  <c r="B16892" i="12"/>
  <c r="A16892" i="12"/>
  <c r="F16891" i="12"/>
  <c r="E16891" i="12"/>
  <c r="B16891" i="12"/>
  <c r="A16891" i="12"/>
  <c r="F16890" i="12"/>
  <c r="E16890" i="12"/>
  <c r="B16890" i="12"/>
  <c r="A16890" i="12"/>
  <c r="F16889" i="12"/>
  <c r="E16889" i="12"/>
  <c r="B16889" i="12"/>
  <c r="A16889" i="12"/>
  <c r="F16888" i="12"/>
  <c r="E16888" i="12"/>
  <c r="B16888" i="12"/>
  <c r="A16888" i="12"/>
  <c r="F16887" i="12"/>
  <c r="E16887" i="12"/>
  <c r="B16887" i="12"/>
  <c r="A16887" i="12"/>
  <c r="F16886" i="12"/>
  <c r="E16886" i="12"/>
  <c r="B16886" i="12"/>
  <c r="A16886" i="12"/>
  <c r="F16885" i="12"/>
  <c r="E16885" i="12"/>
  <c r="B16885" i="12"/>
  <c r="A16885" i="12"/>
  <c r="F16884" i="12"/>
  <c r="E16884" i="12"/>
  <c r="B16884" i="12"/>
  <c r="A16884" i="12"/>
  <c r="F16883" i="12"/>
  <c r="E16883" i="12"/>
  <c r="B16883" i="12"/>
  <c r="A16883" i="12"/>
  <c r="F16882" i="12"/>
  <c r="E16882" i="12"/>
  <c r="B16882" i="12"/>
  <c r="A16882" i="12"/>
  <c r="F16881" i="12"/>
  <c r="E16881" i="12"/>
  <c r="B16881" i="12"/>
  <c r="A16881" i="12"/>
  <c r="F16880" i="12"/>
  <c r="E16880" i="12"/>
  <c r="B16880" i="12"/>
  <c r="A16880" i="12"/>
  <c r="F16879" i="12"/>
  <c r="E16879" i="12"/>
  <c r="B16879" i="12"/>
  <c r="A16879" i="12"/>
  <c r="F16878" i="12"/>
  <c r="E16878" i="12"/>
  <c r="B16878" i="12"/>
  <c r="A16878" i="12"/>
  <c r="F16877" i="12"/>
  <c r="E16877" i="12"/>
  <c r="B16877" i="12"/>
  <c r="A16877" i="12"/>
  <c r="F16876" i="12"/>
  <c r="E16876" i="12"/>
  <c r="B16876" i="12"/>
  <c r="A16876" i="12"/>
  <c r="F16875" i="12"/>
  <c r="E16875" i="12"/>
  <c r="B16875" i="12"/>
  <c r="A16875" i="12"/>
  <c r="F16874" i="12"/>
  <c r="E16874" i="12"/>
  <c r="B16874" i="12"/>
  <c r="A16874" i="12"/>
  <c r="F16873" i="12"/>
  <c r="E16873" i="12"/>
  <c r="B16873" i="12"/>
  <c r="A16873" i="12"/>
  <c r="F16872" i="12"/>
  <c r="E16872" i="12"/>
  <c r="B16872" i="12"/>
  <c r="A16872" i="12"/>
  <c r="F16871" i="12"/>
  <c r="E16871" i="12"/>
  <c r="B16871" i="12"/>
  <c r="A16871" i="12"/>
  <c r="F16870" i="12"/>
  <c r="E16870" i="12"/>
  <c r="B16870" i="12"/>
  <c r="A16870" i="12"/>
  <c r="F16869" i="12"/>
  <c r="E16869" i="12"/>
  <c r="B16869" i="12"/>
  <c r="A16869" i="12"/>
  <c r="F16868" i="12"/>
  <c r="E16868" i="12"/>
  <c r="B16868" i="12"/>
  <c r="A16868" i="12"/>
  <c r="F16867" i="12"/>
  <c r="E16867" i="12"/>
  <c r="B16867" i="12"/>
  <c r="A16867" i="12"/>
  <c r="F16866" i="12"/>
  <c r="E16866" i="12"/>
  <c r="B16866" i="12"/>
  <c r="A16866" i="12"/>
  <c r="F16865" i="12"/>
  <c r="E16865" i="12"/>
  <c r="B16865" i="12"/>
  <c r="A16865" i="12"/>
  <c r="F16864" i="12"/>
  <c r="E16864" i="12"/>
  <c r="B16864" i="12"/>
  <c r="A16864" i="12"/>
  <c r="F16863" i="12"/>
  <c r="E16863" i="12"/>
  <c r="B16863" i="12"/>
  <c r="A16863" i="12"/>
  <c r="F16862" i="12"/>
  <c r="E16862" i="12"/>
  <c r="B16862" i="12"/>
  <c r="A16862" i="12"/>
  <c r="F16861" i="12"/>
  <c r="E16861" i="12"/>
  <c r="B16861" i="12"/>
  <c r="A16861" i="12"/>
  <c r="F16860" i="12"/>
  <c r="E16860" i="12"/>
  <c r="B16860" i="12"/>
  <c r="A16860" i="12"/>
  <c r="F16859" i="12"/>
  <c r="E16859" i="12"/>
  <c r="B16859" i="12"/>
  <c r="A16859" i="12"/>
  <c r="F16858" i="12"/>
  <c r="E16858" i="12"/>
  <c r="B16858" i="12"/>
  <c r="A16858" i="12"/>
  <c r="F16857" i="12"/>
  <c r="E16857" i="12"/>
  <c r="B16857" i="12"/>
  <c r="A16857" i="12"/>
  <c r="F16856" i="12"/>
  <c r="E16856" i="12"/>
  <c r="B16856" i="12"/>
  <c r="A16856" i="12"/>
  <c r="F16855" i="12"/>
  <c r="E16855" i="12"/>
  <c r="B16855" i="12"/>
  <c r="A16855" i="12"/>
  <c r="F16854" i="12"/>
  <c r="E16854" i="12"/>
  <c r="B16854" i="12"/>
  <c r="A16854" i="12"/>
  <c r="F16853" i="12"/>
  <c r="E16853" i="12"/>
  <c r="B16853" i="12"/>
  <c r="A16853" i="12"/>
  <c r="F16852" i="12"/>
  <c r="E16852" i="12"/>
  <c r="B16852" i="12"/>
  <c r="A16852" i="12"/>
  <c r="F16851" i="12"/>
  <c r="E16851" i="12"/>
  <c r="B16851" i="12"/>
  <c r="A16851" i="12"/>
  <c r="F16850" i="12"/>
  <c r="E16850" i="12"/>
  <c r="B16850" i="12"/>
  <c r="A16850" i="12"/>
  <c r="F16849" i="12"/>
  <c r="E16849" i="12"/>
  <c r="B16849" i="12"/>
  <c r="A16849" i="12"/>
  <c r="F16848" i="12"/>
  <c r="E16848" i="12"/>
  <c r="B16848" i="12"/>
  <c r="A16848" i="12"/>
  <c r="F16847" i="12"/>
  <c r="E16847" i="12"/>
  <c r="B16847" i="12"/>
  <c r="A16847" i="12"/>
  <c r="F16846" i="12"/>
  <c r="E16846" i="12"/>
  <c r="B16846" i="12"/>
  <c r="A16846" i="12"/>
  <c r="F16845" i="12"/>
  <c r="E16845" i="12"/>
  <c r="B16845" i="12"/>
  <c r="A16845" i="12"/>
  <c r="F16844" i="12"/>
  <c r="E16844" i="12"/>
  <c r="B16844" i="12"/>
  <c r="A16844" i="12"/>
  <c r="F16843" i="12"/>
  <c r="E16843" i="12"/>
  <c r="B16843" i="12"/>
  <c r="A16843" i="12"/>
  <c r="F16842" i="12"/>
  <c r="E16842" i="12"/>
  <c r="B16842" i="12"/>
  <c r="A16842" i="12"/>
  <c r="F16841" i="12"/>
  <c r="E16841" i="12"/>
  <c r="B16841" i="12"/>
  <c r="A16841" i="12"/>
  <c r="F16840" i="12"/>
  <c r="E16840" i="12"/>
  <c r="B16840" i="12"/>
  <c r="A16840" i="12"/>
  <c r="F16839" i="12"/>
  <c r="E16839" i="12"/>
  <c r="B16839" i="12"/>
  <c r="A16839" i="12"/>
  <c r="F16838" i="12"/>
  <c r="E16838" i="12"/>
  <c r="B16838" i="12"/>
  <c r="A16838" i="12"/>
  <c r="F16837" i="12"/>
  <c r="E16837" i="12"/>
  <c r="B16837" i="12"/>
  <c r="A16837" i="12"/>
  <c r="F16836" i="12"/>
  <c r="E16836" i="12"/>
  <c r="B16836" i="12"/>
  <c r="A16836" i="12"/>
  <c r="F16835" i="12"/>
  <c r="E16835" i="12"/>
  <c r="B16835" i="12"/>
  <c r="A16835" i="12"/>
  <c r="F16804" i="12"/>
  <c r="D16804" i="12"/>
  <c r="A16804" i="12"/>
  <c r="F16803" i="12"/>
  <c r="D16803" i="12"/>
  <c r="A16803" i="12"/>
  <c r="F16802" i="12"/>
  <c r="E16802" i="12"/>
  <c r="D16802" i="12"/>
  <c r="A16802" i="12"/>
  <c r="F16801" i="12"/>
  <c r="E16801" i="12"/>
  <c r="D16801" i="12"/>
  <c r="F16800" i="12"/>
  <c r="E16800" i="12"/>
  <c r="D16800" i="12"/>
  <c r="A16800" i="12"/>
  <c r="F16799" i="12"/>
  <c r="E16799" i="12"/>
  <c r="D16799" i="12"/>
  <c r="A16799" i="12"/>
  <c r="F16785" i="12"/>
  <c r="E16785" i="12"/>
  <c r="A16785" i="12"/>
  <c r="F16784" i="12"/>
  <c r="E16784" i="12"/>
  <c r="A16784" i="12"/>
  <c r="G16783" i="12"/>
  <c r="F16783" i="12"/>
  <c r="E16783" i="12"/>
  <c r="A16783" i="12"/>
  <c r="F16782" i="12"/>
  <c r="E16782" i="12"/>
  <c r="A16782" i="12"/>
  <c r="F16780" i="12"/>
  <c r="E16780" i="12"/>
  <c r="A16780" i="12"/>
  <c r="F16779" i="12"/>
  <c r="E16779" i="12"/>
  <c r="A16779" i="12"/>
  <c r="F16778" i="12"/>
  <c r="E16778" i="12"/>
  <c r="A16778" i="12"/>
  <c r="F16777" i="12"/>
  <c r="E16777" i="12"/>
  <c r="A16777" i="12"/>
  <c r="F16776" i="12"/>
  <c r="E16776" i="12"/>
  <c r="A16776" i="12"/>
  <c r="F16775" i="12"/>
  <c r="E16775" i="12"/>
  <c r="A16775" i="12"/>
  <c r="F16774" i="12"/>
  <c r="E16774" i="12"/>
  <c r="A16774" i="12"/>
  <c r="F16773" i="12"/>
  <c r="E16773" i="12"/>
  <c r="A16773" i="12"/>
  <c r="F16772" i="12"/>
  <c r="E16772" i="12"/>
  <c r="A16772" i="12"/>
  <c r="F16771" i="12"/>
  <c r="E16771" i="12"/>
  <c r="A16771" i="12"/>
  <c r="G16770" i="12"/>
  <c r="F16770" i="12"/>
  <c r="E16770" i="12"/>
  <c r="A16770" i="12"/>
  <c r="G16769" i="12"/>
  <c r="F16769" i="12"/>
  <c r="E16769" i="12"/>
  <c r="A16769" i="12"/>
  <c r="G15900" i="12"/>
  <c r="F15900" i="12"/>
  <c r="E15900" i="12"/>
  <c r="D15900" i="12"/>
  <c r="C15900" i="12"/>
  <c r="B15900" i="12"/>
  <c r="A15900" i="12"/>
  <c r="G15899" i="12"/>
  <c r="F15899" i="12"/>
  <c r="E15899" i="12"/>
  <c r="D15899" i="12"/>
  <c r="C15899" i="12"/>
  <c r="B15899" i="12"/>
  <c r="A15899" i="12"/>
  <c r="G15898" i="12"/>
  <c r="F15898" i="12"/>
  <c r="E15898" i="12"/>
  <c r="D15898" i="12"/>
  <c r="C15898" i="12"/>
  <c r="B15898" i="12"/>
  <c r="A15898" i="12"/>
  <c r="G15897" i="12"/>
  <c r="F15897" i="12"/>
  <c r="E15897" i="12"/>
  <c r="D15897" i="12"/>
  <c r="C15897" i="12"/>
  <c r="B15897" i="12"/>
  <c r="A15897" i="12"/>
  <c r="G15896" i="12"/>
  <c r="F15896" i="12"/>
  <c r="E15896" i="12"/>
  <c r="D15896" i="12"/>
  <c r="C15896" i="12"/>
  <c r="B15896" i="12"/>
  <c r="A15896" i="12"/>
  <c r="G15895" i="12"/>
  <c r="F15895" i="12"/>
  <c r="E15895" i="12"/>
  <c r="D15895" i="12"/>
  <c r="C15895" i="12"/>
  <c r="B15895" i="12"/>
  <c r="A15895" i="12"/>
  <c r="G15894" i="12"/>
  <c r="F15894" i="12"/>
  <c r="E15894" i="12"/>
  <c r="D15894" i="12"/>
  <c r="C15894" i="12"/>
  <c r="B15894" i="12"/>
  <c r="A15894" i="12"/>
  <c r="G15893" i="12"/>
  <c r="F15893" i="12"/>
  <c r="E15893" i="12"/>
  <c r="D15893" i="12"/>
  <c r="C15893" i="12"/>
  <c r="B15893" i="12"/>
  <c r="A15893" i="12"/>
  <c r="G15892" i="12"/>
  <c r="F15892" i="12"/>
  <c r="E15892" i="12"/>
  <c r="D15892" i="12"/>
  <c r="C15892" i="12"/>
  <c r="B15892" i="12"/>
  <c r="A15892" i="12"/>
  <c r="G15891" i="12"/>
  <c r="F15891" i="12"/>
  <c r="E15891" i="12"/>
  <c r="D15891" i="12"/>
  <c r="C15891" i="12"/>
  <c r="B15891" i="12"/>
  <c r="A15891" i="12"/>
  <c r="G15890" i="12"/>
  <c r="F15890" i="12"/>
  <c r="E15890" i="12"/>
  <c r="D15890" i="12"/>
  <c r="C15890" i="12"/>
  <c r="B15890" i="12"/>
  <c r="A15890" i="12"/>
  <c r="G15889" i="12"/>
  <c r="F15889" i="12"/>
  <c r="E15889" i="12"/>
  <c r="D15889" i="12"/>
  <c r="C15889" i="12"/>
  <c r="B15889" i="12"/>
  <c r="A15889" i="12"/>
  <c r="G15888" i="12"/>
  <c r="F15888" i="12"/>
  <c r="E15888" i="12"/>
  <c r="D15888" i="12"/>
  <c r="C15888" i="12"/>
  <c r="B15888" i="12"/>
  <c r="A15888" i="12"/>
  <c r="G15887" i="12"/>
  <c r="F15887" i="12"/>
  <c r="E15887" i="12"/>
  <c r="D15887" i="12"/>
  <c r="C15887" i="12"/>
  <c r="B15887" i="12"/>
  <c r="A15887" i="12"/>
  <c r="F15886" i="12"/>
  <c r="E15886" i="12"/>
  <c r="C15886" i="12"/>
  <c r="B15886" i="12"/>
  <c r="A15886" i="12"/>
  <c r="F15885" i="12"/>
  <c r="E15885" i="12"/>
  <c r="C15885" i="12"/>
  <c r="B15885" i="12"/>
  <c r="A15885" i="12"/>
  <c r="F15884" i="12"/>
  <c r="E15884" i="12"/>
  <c r="C15884" i="12"/>
  <c r="B15884" i="12"/>
  <c r="A15884" i="12"/>
  <c r="F15883" i="12"/>
  <c r="E15883" i="12"/>
  <c r="C15883" i="12"/>
  <c r="B15883" i="12"/>
  <c r="A15883" i="12"/>
  <c r="F15882" i="12"/>
  <c r="E15882" i="12"/>
  <c r="C15882" i="12"/>
  <c r="B15882" i="12"/>
  <c r="A15882" i="12"/>
  <c r="F15881" i="12"/>
  <c r="E15881" i="12"/>
  <c r="C15881" i="12"/>
  <c r="B15881" i="12"/>
  <c r="A15881" i="12"/>
  <c r="F15880" i="12"/>
  <c r="E15880" i="12"/>
  <c r="C15880" i="12"/>
  <c r="B15880" i="12"/>
  <c r="A15880" i="12"/>
  <c r="F15879" i="12"/>
  <c r="E15879" i="12"/>
  <c r="C15879" i="12"/>
  <c r="B15879" i="12"/>
  <c r="A15879" i="12"/>
  <c r="F15878" i="12"/>
  <c r="E15878" i="12"/>
  <c r="C15878" i="12"/>
  <c r="B15878" i="12"/>
  <c r="A15878" i="12"/>
  <c r="F15877" i="12"/>
  <c r="E15877" i="12"/>
  <c r="C15877" i="12"/>
  <c r="B15877" i="12"/>
  <c r="A15877" i="12"/>
  <c r="F15876" i="12"/>
  <c r="E15876" i="12"/>
  <c r="C15876" i="12"/>
  <c r="B15876" i="12"/>
  <c r="A15876" i="12"/>
  <c r="F15875" i="12"/>
  <c r="E15875" i="12"/>
  <c r="C15875" i="12"/>
  <c r="B15875" i="12"/>
  <c r="A15875" i="12"/>
  <c r="F15874" i="12"/>
  <c r="E15874" i="12"/>
  <c r="C15874" i="12"/>
  <c r="B15874" i="12"/>
  <c r="A15874" i="12"/>
  <c r="F15873" i="12"/>
  <c r="E15873" i="12"/>
  <c r="C15873" i="12"/>
  <c r="B15873" i="12"/>
  <c r="A15873" i="12"/>
  <c r="F15872" i="12"/>
  <c r="E15872" i="12"/>
  <c r="C15872" i="12"/>
  <c r="B15872" i="12"/>
  <c r="A15872" i="12"/>
  <c r="F15871" i="12"/>
  <c r="E15871" i="12"/>
  <c r="C15871" i="12"/>
  <c r="B15871" i="12"/>
  <c r="A15871" i="12"/>
  <c r="F15870" i="12"/>
  <c r="E15870" i="12"/>
  <c r="C15870" i="12"/>
  <c r="B15870" i="12"/>
  <c r="A15870" i="12"/>
  <c r="G15869" i="12"/>
  <c r="F15869" i="12"/>
  <c r="E15869" i="12"/>
  <c r="D15869" i="12"/>
  <c r="C15869" i="12"/>
  <c r="B15869" i="12"/>
  <c r="A15869" i="12"/>
  <c r="G15868" i="12"/>
  <c r="F15868" i="12"/>
  <c r="E15868" i="12"/>
  <c r="D15868" i="12"/>
  <c r="C15868" i="12"/>
  <c r="B15868" i="12"/>
  <c r="A15868" i="12"/>
  <c r="G15867" i="12"/>
  <c r="F15867" i="12"/>
  <c r="E15867" i="12"/>
  <c r="D15867" i="12"/>
  <c r="C15867" i="12"/>
  <c r="B15867" i="12"/>
  <c r="A15867" i="12"/>
  <c r="G15866" i="12"/>
  <c r="F15866" i="12"/>
  <c r="E15866" i="12"/>
  <c r="D15866" i="12"/>
  <c r="C15866" i="12"/>
  <c r="B15866" i="12"/>
  <c r="A15866" i="12"/>
  <c r="G15865" i="12"/>
  <c r="F15865" i="12"/>
  <c r="E15865" i="12"/>
  <c r="D15865" i="12"/>
  <c r="C15865" i="12"/>
  <c r="B15865" i="12"/>
  <c r="A15865" i="12"/>
  <c r="G15864" i="12"/>
  <c r="F15864" i="12"/>
  <c r="E15864" i="12"/>
  <c r="D15864" i="12"/>
  <c r="C15864" i="12"/>
  <c r="B15864" i="12"/>
  <c r="A15864" i="12"/>
  <c r="G15863" i="12"/>
  <c r="F15863" i="12"/>
  <c r="E15863" i="12"/>
  <c r="D15863" i="12"/>
  <c r="C15863" i="12"/>
  <c r="B15863" i="12"/>
  <c r="A15863" i="12"/>
  <c r="G15862" i="12"/>
  <c r="F15862" i="12"/>
  <c r="E15862" i="12"/>
  <c r="D15862" i="12"/>
  <c r="C15862" i="12"/>
  <c r="B15862" i="12"/>
  <c r="A15862" i="12"/>
  <c r="G15861" i="12"/>
  <c r="F15861" i="12"/>
  <c r="E15861" i="12"/>
  <c r="D15861" i="12"/>
  <c r="C15861" i="12"/>
  <c r="B15861" i="12"/>
  <c r="A15861" i="12"/>
  <c r="G15860" i="12"/>
  <c r="F15860" i="12"/>
  <c r="E15860" i="12"/>
  <c r="D15860" i="12"/>
  <c r="C15860" i="12"/>
  <c r="B15860" i="12"/>
  <c r="A15860" i="12"/>
  <c r="G15859" i="12"/>
  <c r="F15859" i="12"/>
  <c r="E15859" i="12"/>
  <c r="D15859" i="12"/>
  <c r="C15859" i="12"/>
  <c r="B15859" i="12"/>
  <c r="A15859" i="12"/>
  <c r="G15858" i="12"/>
  <c r="F15858" i="12"/>
  <c r="E15858" i="12"/>
  <c r="D15858" i="12"/>
  <c r="C15858" i="12"/>
  <c r="B15858" i="12"/>
  <c r="A15858" i="12"/>
  <c r="G15857" i="12"/>
  <c r="F15857" i="12"/>
  <c r="E15857" i="12"/>
  <c r="D15857" i="12"/>
  <c r="C15857" i="12"/>
  <c r="B15857" i="12"/>
  <c r="A15857" i="12"/>
  <c r="G15856" i="12"/>
  <c r="F15856" i="12"/>
  <c r="E15856" i="12"/>
  <c r="D15856" i="12"/>
  <c r="C15856" i="12"/>
  <c r="B15856" i="12"/>
  <c r="A15856" i="12"/>
  <c r="G15855" i="12"/>
  <c r="F15855" i="12"/>
  <c r="E15855" i="12"/>
  <c r="D15855" i="12"/>
  <c r="C15855" i="12"/>
  <c r="B15855" i="12"/>
  <c r="A15855" i="12"/>
  <c r="F15854" i="12"/>
  <c r="E15854" i="12"/>
  <c r="C15854" i="12"/>
  <c r="B15854" i="12"/>
  <c r="A15854" i="12"/>
  <c r="F15853" i="12"/>
  <c r="E15853" i="12"/>
  <c r="C15853" i="12"/>
  <c r="B15853" i="12"/>
  <c r="A15853" i="12"/>
  <c r="F15852" i="12"/>
  <c r="E15852" i="12"/>
  <c r="C15852" i="12"/>
  <c r="B15852" i="12"/>
  <c r="A15852" i="12"/>
  <c r="F15851" i="12"/>
  <c r="E15851" i="12"/>
  <c r="C15851" i="12"/>
  <c r="B15851" i="12"/>
  <c r="A15851" i="12"/>
  <c r="F15850" i="12"/>
  <c r="E15850" i="12"/>
  <c r="C15850" i="12"/>
  <c r="B15850" i="12"/>
  <c r="A15850" i="12"/>
  <c r="F15849" i="12"/>
  <c r="E15849" i="12"/>
  <c r="C15849" i="12"/>
  <c r="B15849" i="12"/>
  <c r="A15849" i="12"/>
  <c r="F15848" i="12"/>
  <c r="E15848" i="12"/>
  <c r="C15848" i="12"/>
  <c r="B15848" i="12"/>
  <c r="A15848" i="12"/>
  <c r="F15847" i="12"/>
  <c r="E15847" i="12"/>
  <c r="C15847" i="12"/>
  <c r="B15847" i="12"/>
  <c r="A15847" i="12"/>
  <c r="F15846" i="12"/>
  <c r="E15846" i="12"/>
  <c r="C15846" i="12"/>
  <c r="B15846" i="12"/>
  <c r="A15846" i="12"/>
  <c r="F15845" i="12"/>
  <c r="E15845" i="12"/>
  <c r="C15845" i="12"/>
  <c r="B15845" i="12"/>
  <c r="A15845" i="12"/>
  <c r="F15844" i="12"/>
  <c r="E15844" i="12"/>
  <c r="C15844" i="12"/>
  <c r="B15844" i="12"/>
  <c r="A15844" i="12"/>
  <c r="F15843" i="12"/>
  <c r="E15843" i="12"/>
  <c r="C15843" i="12"/>
  <c r="B15843" i="12"/>
  <c r="A15843" i="12"/>
  <c r="F15842" i="12"/>
  <c r="E15842" i="12"/>
  <c r="C15842" i="12"/>
  <c r="B15842" i="12"/>
  <c r="A15842" i="12"/>
  <c r="F15841" i="12"/>
  <c r="E15841" i="12"/>
  <c r="C15841" i="12"/>
  <c r="B15841" i="12"/>
  <c r="A15841" i="12"/>
  <c r="F15840" i="12"/>
  <c r="E15840" i="12"/>
  <c r="C15840" i="12"/>
  <c r="B15840" i="12"/>
  <c r="A15840" i="12"/>
  <c r="F15839" i="12"/>
  <c r="E15839" i="12"/>
  <c r="C15839" i="12"/>
  <c r="B15839" i="12"/>
  <c r="A15839" i="12"/>
  <c r="F15838" i="12"/>
  <c r="E15838" i="12"/>
  <c r="B15838" i="12"/>
  <c r="A15838" i="12"/>
  <c r="F15837" i="12"/>
  <c r="E15837" i="12"/>
  <c r="B15837" i="12"/>
  <c r="A15837" i="12"/>
  <c r="F15836" i="12"/>
  <c r="E15836" i="12"/>
  <c r="B15836" i="12"/>
  <c r="A15836" i="12"/>
  <c r="F15835" i="12"/>
  <c r="E15835" i="12"/>
  <c r="B15835" i="12"/>
  <c r="A15835" i="12"/>
  <c r="F15834" i="12"/>
  <c r="E15834" i="12"/>
  <c r="B15834" i="12"/>
  <c r="A15834" i="12"/>
  <c r="F15833" i="12"/>
  <c r="E15833" i="12"/>
  <c r="B15833" i="12"/>
  <c r="A15833" i="12"/>
  <c r="F15832" i="12"/>
  <c r="E15832" i="12"/>
  <c r="B15832" i="12"/>
  <c r="A15832" i="12"/>
  <c r="F15831" i="12"/>
  <c r="E15831" i="12"/>
  <c r="B15831" i="12"/>
  <c r="A15831" i="12"/>
  <c r="F15830" i="12"/>
  <c r="E15830" i="12"/>
  <c r="B15830" i="12"/>
  <c r="A15830" i="12"/>
  <c r="F15829" i="12"/>
  <c r="E15829" i="12"/>
  <c r="B15829" i="12"/>
  <c r="A15829" i="12"/>
  <c r="F15828" i="12"/>
  <c r="E15828" i="12"/>
  <c r="B15828" i="12"/>
  <c r="A15828" i="12"/>
  <c r="F15827" i="12"/>
  <c r="E15827" i="12"/>
  <c r="B15827" i="12"/>
  <c r="A15827" i="12"/>
  <c r="F15826" i="12"/>
  <c r="E15826" i="12"/>
  <c r="B15826" i="12"/>
  <c r="A15826" i="12"/>
  <c r="F15825" i="12"/>
  <c r="E15825" i="12"/>
  <c r="B15825" i="12"/>
  <c r="A15825" i="12"/>
  <c r="F15824" i="12"/>
  <c r="E15824" i="12"/>
  <c r="B15824" i="12"/>
  <c r="A15824" i="12"/>
  <c r="F15823" i="12"/>
  <c r="E15823" i="12"/>
  <c r="B15823" i="12"/>
  <c r="A15823" i="12"/>
  <c r="F15822" i="12"/>
  <c r="E15822" i="12"/>
  <c r="B15822" i="12"/>
  <c r="A15822" i="12"/>
  <c r="F15821" i="12"/>
  <c r="E15821" i="12"/>
  <c r="B15821" i="12"/>
  <c r="A15821" i="12"/>
  <c r="F15820" i="12"/>
  <c r="E15820" i="12"/>
  <c r="B15820" i="12"/>
  <c r="A15820" i="12"/>
  <c r="F15819" i="12"/>
  <c r="E15819" i="12"/>
  <c r="B15819" i="12"/>
  <c r="A15819" i="12"/>
  <c r="F15818" i="12"/>
  <c r="E15818" i="12"/>
  <c r="B15818" i="12"/>
  <c r="A15818" i="12"/>
  <c r="F15817" i="12"/>
  <c r="E15817" i="12"/>
  <c r="B15817" i="12"/>
  <c r="A15817" i="12"/>
  <c r="F15816" i="12"/>
  <c r="E15816" i="12"/>
  <c r="B15816" i="12"/>
  <c r="A15816" i="12"/>
  <c r="F15815" i="12"/>
  <c r="E15815" i="12"/>
  <c r="B15815" i="12"/>
  <c r="A15815" i="12"/>
  <c r="F15814" i="12"/>
  <c r="E15814" i="12"/>
  <c r="B15814" i="12"/>
  <c r="A15814" i="12"/>
  <c r="F15813" i="12"/>
  <c r="E15813" i="12"/>
  <c r="B15813" i="12"/>
  <c r="A15813" i="12"/>
  <c r="F15812" i="12"/>
  <c r="E15812" i="12"/>
  <c r="B15812" i="12"/>
  <c r="A15812" i="12"/>
  <c r="F15811" i="12"/>
  <c r="E15811" i="12"/>
  <c r="B15811" i="12"/>
  <c r="A15811" i="12"/>
  <c r="F15810" i="12"/>
  <c r="E15810" i="12"/>
  <c r="B15810" i="12"/>
  <c r="A15810" i="12"/>
  <c r="F15809" i="12"/>
  <c r="E15809" i="12"/>
  <c r="B15809" i="12"/>
  <c r="A15809" i="12"/>
  <c r="F15808" i="12"/>
  <c r="E15808" i="12"/>
  <c r="B15808" i="12"/>
  <c r="A15808" i="12"/>
  <c r="F15807" i="12"/>
  <c r="E15807" i="12"/>
  <c r="B15807" i="12"/>
  <c r="A15807" i="12"/>
  <c r="F15806" i="12"/>
  <c r="E15806" i="12"/>
  <c r="B15806" i="12"/>
  <c r="A15806" i="12"/>
  <c r="F15805" i="12"/>
  <c r="E15805" i="12"/>
  <c r="B15805" i="12"/>
  <c r="A15805" i="12"/>
  <c r="F15804" i="12"/>
  <c r="E15804" i="12"/>
  <c r="B15804" i="12"/>
  <c r="A15804" i="12"/>
  <c r="F15803" i="12"/>
  <c r="E15803" i="12"/>
  <c r="B15803" i="12"/>
  <c r="A15803" i="12"/>
  <c r="F15802" i="12"/>
  <c r="E15802" i="12"/>
  <c r="B15802" i="12"/>
  <c r="A15802" i="12"/>
  <c r="F15801" i="12"/>
  <c r="E15801" i="12"/>
  <c r="B15801" i="12"/>
  <c r="A15801" i="12"/>
  <c r="F15800" i="12"/>
  <c r="E15800" i="12"/>
  <c r="B15800" i="12"/>
  <c r="A15800" i="12"/>
  <c r="F15799" i="12"/>
  <c r="E15799" i="12"/>
  <c r="B15799" i="12"/>
  <c r="A15799" i="12"/>
  <c r="F15798" i="12"/>
  <c r="E15798" i="12"/>
  <c r="B15798" i="12"/>
  <c r="A15798" i="12"/>
  <c r="F15797" i="12"/>
  <c r="E15797" i="12"/>
  <c r="B15797" i="12"/>
  <c r="A15797" i="12"/>
  <c r="F15796" i="12"/>
  <c r="E15796" i="12"/>
  <c r="B15796" i="12"/>
  <c r="A15796" i="12"/>
  <c r="F15795" i="12"/>
  <c r="E15795" i="12"/>
  <c r="B15795" i="12"/>
  <c r="A15795" i="12"/>
  <c r="F15794" i="12"/>
  <c r="E15794" i="12"/>
  <c r="B15794" i="12"/>
  <c r="A15794" i="12"/>
  <c r="F15793" i="12"/>
  <c r="E15793" i="12"/>
  <c r="B15793" i="12"/>
  <c r="A15793" i="12"/>
  <c r="F15792" i="12"/>
  <c r="E15792" i="12"/>
  <c r="B15792" i="12"/>
  <c r="A15792" i="12"/>
  <c r="F15791" i="12"/>
  <c r="E15791" i="12"/>
  <c r="B15791" i="12"/>
  <c r="A15791" i="12"/>
  <c r="F15790" i="12"/>
  <c r="E15790" i="12"/>
  <c r="B15790" i="12"/>
  <c r="A15790" i="12"/>
  <c r="F15789" i="12"/>
  <c r="E15789" i="12"/>
  <c r="B15789" i="12"/>
  <c r="A15789" i="12"/>
  <c r="F15788" i="12"/>
  <c r="E15788" i="12"/>
  <c r="B15788" i="12"/>
  <c r="A15788" i="12"/>
  <c r="F15787" i="12"/>
  <c r="E15787" i="12"/>
  <c r="B15787" i="12"/>
  <c r="A15787" i="12"/>
  <c r="F15786" i="12"/>
  <c r="E15786" i="12"/>
  <c r="B15786" i="12"/>
  <c r="A15786" i="12"/>
  <c r="F15785" i="12"/>
  <c r="E15785" i="12"/>
  <c r="B15785" i="12"/>
  <c r="A15785" i="12"/>
  <c r="F15784" i="12"/>
  <c r="E15784" i="12"/>
  <c r="B15784" i="12"/>
  <c r="A15784" i="12"/>
  <c r="F15783" i="12"/>
  <c r="E15783" i="12"/>
  <c r="B15783" i="12"/>
  <c r="A15783" i="12"/>
  <c r="F15782" i="12"/>
  <c r="E15782" i="12"/>
  <c r="B15782" i="12"/>
  <c r="A15782" i="12"/>
  <c r="F15781" i="12"/>
  <c r="E15781" i="12"/>
  <c r="B15781" i="12"/>
  <c r="A15781" i="12"/>
  <c r="F15780" i="12"/>
  <c r="E15780" i="12"/>
  <c r="B15780" i="12"/>
  <c r="A15780" i="12"/>
  <c r="F15779" i="12"/>
  <c r="E15779" i="12"/>
  <c r="B15779" i="12"/>
  <c r="A15779" i="12"/>
  <c r="F15778" i="12"/>
  <c r="E15778" i="12"/>
  <c r="B15778" i="12"/>
  <c r="A15778" i="12"/>
  <c r="F15777" i="12"/>
  <c r="E15777" i="12"/>
  <c r="B15777" i="12"/>
  <c r="A15777" i="12"/>
  <c r="F15776" i="12"/>
  <c r="E15776" i="12"/>
  <c r="B15776" i="12"/>
  <c r="A15776" i="12"/>
  <c r="F15775" i="12"/>
  <c r="E15775" i="12"/>
  <c r="B15775" i="12"/>
  <c r="A15775" i="12"/>
  <c r="F15774" i="12"/>
  <c r="E15774" i="12"/>
  <c r="B15774" i="12"/>
  <c r="A15774" i="12"/>
  <c r="F15773" i="12"/>
  <c r="E15773" i="12"/>
  <c r="B15773" i="12"/>
  <c r="A15773" i="12"/>
  <c r="F15772" i="12"/>
  <c r="E15772" i="12"/>
  <c r="B15772" i="12"/>
  <c r="A15772" i="12"/>
  <c r="F15771" i="12"/>
  <c r="E15771" i="12"/>
  <c r="B15771" i="12"/>
  <c r="A15771" i="12"/>
  <c r="F15770" i="12"/>
  <c r="E15770" i="12"/>
  <c r="B15770" i="12"/>
  <c r="A15770" i="12"/>
  <c r="F15769" i="12"/>
  <c r="E15769" i="12"/>
  <c r="B15769" i="12"/>
  <c r="A15769" i="12"/>
  <c r="F15768" i="12"/>
  <c r="E15768" i="12"/>
  <c r="B15768" i="12"/>
  <c r="A15768" i="12"/>
  <c r="F15767" i="12"/>
  <c r="E15767" i="12"/>
  <c r="B15767" i="12"/>
  <c r="A15767" i="12"/>
  <c r="F15766" i="12"/>
  <c r="E15766" i="12"/>
  <c r="B15766" i="12"/>
  <c r="A15766" i="12"/>
  <c r="F15765" i="12"/>
  <c r="E15765" i="12"/>
  <c r="B15765" i="12"/>
  <c r="A15765" i="12"/>
  <c r="F15764" i="12"/>
  <c r="E15764" i="12"/>
  <c r="B15764" i="12"/>
  <c r="A15764" i="12"/>
  <c r="F15763" i="12"/>
  <c r="E15763" i="12"/>
  <c r="B15763" i="12"/>
  <c r="A15763" i="12"/>
  <c r="F15762" i="12"/>
  <c r="E15762" i="12"/>
  <c r="B15762" i="12"/>
  <c r="A15762" i="12"/>
  <c r="F15761" i="12"/>
  <c r="E15761" i="12"/>
  <c r="B15761" i="12"/>
  <c r="A15761" i="12"/>
  <c r="F15760" i="12"/>
  <c r="E15760" i="12"/>
  <c r="B15760" i="12"/>
  <c r="A15760" i="12"/>
  <c r="F15759" i="12"/>
  <c r="E15759" i="12"/>
  <c r="B15759" i="12"/>
  <c r="A15759" i="12"/>
  <c r="F15758" i="12"/>
  <c r="E15758" i="12"/>
  <c r="B15758" i="12"/>
  <c r="A15758" i="12"/>
  <c r="F15757" i="12"/>
  <c r="E15757" i="12"/>
  <c r="B15757" i="12"/>
  <c r="A15757" i="12"/>
  <c r="F15756" i="12"/>
  <c r="E15756" i="12"/>
  <c r="B15756" i="12"/>
  <c r="A15756" i="12"/>
  <c r="F15755" i="12"/>
  <c r="E15755" i="12"/>
  <c r="B15755" i="12"/>
  <c r="A15755" i="12"/>
  <c r="F15754" i="12"/>
  <c r="E15754" i="12"/>
  <c r="B15754" i="12"/>
  <c r="A15754" i="12"/>
  <c r="F15753" i="12"/>
  <c r="E15753" i="12"/>
  <c r="B15753" i="12"/>
  <c r="A15753" i="12"/>
  <c r="F15752" i="12"/>
  <c r="E15752" i="12"/>
  <c r="B15752" i="12"/>
  <c r="A15752" i="12"/>
  <c r="F15751" i="12"/>
  <c r="E15751" i="12"/>
  <c r="B15751" i="12"/>
  <c r="A15751" i="12"/>
  <c r="F15750" i="12"/>
  <c r="E15750" i="12"/>
  <c r="B15750" i="12"/>
  <c r="A15750" i="12"/>
  <c r="F15749" i="12"/>
  <c r="E15749" i="12"/>
  <c r="B15749" i="12"/>
  <c r="A15749" i="12"/>
  <c r="F15748" i="12"/>
  <c r="E15748" i="12"/>
  <c r="B15748" i="12"/>
  <c r="A15748" i="12"/>
  <c r="F15747" i="12"/>
  <c r="E15747" i="12"/>
  <c r="B15747" i="12"/>
  <c r="A15747" i="12"/>
  <c r="F15746" i="12"/>
  <c r="E15746" i="12"/>
  <c r="B15746" i="12"/>
  <c r="A15746" i="12"/>
  <c r="F15745" i="12"/>
  <c r="E15745" i="12"/>
  <c r="B15745" i="12"/>
  <c r="A15745" i="12"/>
  <c r="F15744" i="12"/>
  <c r="E15744" i="12"/>
  <c r="B15744" i="12"/>
  <c r="A15744" i="12"/>
  <c r="F15743" i="12"/>
  <c r="E15743" i="12"/>
  <c r="B15743" i="12"/>
  <c r="A15743" i="12"/>
  <c r="F15742" i="12"/>
  <c r="E15742" i="12"/>
  <c r="B15742" i="12"/>
  <c r="A15742" i="12"/>
  <c r="F15741" i="12"/>
  <c r="E15741" i="12"/>
  <c r="B15741" i="12"/>
  <c r="A15741" i="12"/>
  <c r="F15740" i="12"/>
  <c r="E15740" i="12"/>
  <c r="B15740" i="12"/>
  <c r="A15740" i="12"/>
  <c r="F15739" i="12"/>
  <c r="E15739" i="12"/>
  <c r="B15739" i="12"/>
  <c r="A15739" i="12"/>
  <c r="F15738" i="12"/>
  <c r="E15738" i="12"/>
  <c r="B15738" i="12"/>
  <c r="A15738" i="12"/>
  <c r="F15707" i="12"/>
  <c r="D15707" i="12"/>
  <c r="A15707" i="12"/>
  <c r="F15706" i="12"/>
  <c r="D15706" i="12"/>
  <c r="A15706" i="12"/>
  <c r="F15705" i="12"/>
  <c r="E15705" i="12"/>
  <c r="D15705" i="12"/>
  <c r="A15705" i="12"/>
  <c r="F15704" i="12"/>
  <c r="E15704" i="12"/>
  <c r="D15704" i="12"/>
  <c r="F15703" i="12"/>
  <c r="E15703" i="12"/>
  <c r="D15703" i="12"/>
  <c r="A15703" i="12"/>
  <c r="F15702" i="12"/>
  <c r="E15702" i="12"/>
  <c r="D15702" i="12"/>
  <c r="A15702" i="12"/>
  <c r="A15690" i="12"/>
  <c r="A15689" i="12"/>
  <c r="A15688" i="12"/>
  <c r="A15651" i="12"/>
  <c r="A15650" i="12"/>
  <c r="A15649" i="12"/>
  <c r="A15648" i="12"/>
  <c r="A15647" i="12"/>
  <c r="A15646" i="12"/>
  <c r="A15645" i="12"/>
  <c r="G14776" i="12"/>
  <c r="F14776" i="12"/>
  <c r="E14776" i="12"/>
  <c r="D14776" i="12"/>
  <c r="C14776" i="12"/>
  <c r="B14776" i="12"/>
  <c r="A14776" i="12"/>
  <c r="G14775" i="12"/>
  <c r="F14775" i="12"/>
  <c r="E14775" i="12"/>
  <c r="D14775" i="12"/>
  <c r="C14775" i="12"/>
  <c r="B14775" i="12"/>
  <c r="A14775" i="12"/>
  <c r="G14774" i="12"/>
  <c r="F14774" i="12"/>
  <c r="E14774" i="12"/>
  <c r="D14774" i="12"/>
  <c r="C14774" i="12"/>
  <c r="B14774" i="12"/>
  <c r="A14774" i="12"/>
  <c r="G14773" i="12"/>
  <c r="F14773" i="12"/>
  <c r="E14773" i="12"/>
  <c r="D14773" i="12"/>
  <c r="C14773" i="12"/>
  <c r="B14773" i="12"/>
  <c r="A14773" i="12"/>
  <c r="G14772" i="12"/>
  <c r="F14772" i="12"/>
  <c r="E14772" i="12"/>
  <c r="D14772" i="12"/>
  <c r="C14772" i="12"/>
  <c r="B14772" i="12"/>
  <c r="A14772" i="12"/>
  <c r="G14771" i="12"/>
  <c r="F14771" i="12"/>
  <c r="E14771" i="12"/>
  <c r="D14771" i="12"/>
  <c r="C14771" i="12"/>
  <c r="B14771" i="12"/>
  <c r="A14771" i="12"/>
  <c r="G14770" i="12"/>
  <c r="F14770" i="12"/>
  <c r="E14770" i="12"/>
  <c r="D14770" i="12"/>
  <c r="C14770" i="12"/>
  <c r="B14770" i="12"/>
  <c r="A14770" i="12"/>
  <c r="G14769" i="12"/>
  <c r="F14769" i="12"/>
  <c r="E14769" i="12"/>
  <c r="D14769" i="12"/>
  <c r="C14769" i="12"/>
  <c r="B14769" i="12"/>
  <c r="A14769" i="12"/>
  <c r="G14768" i="12"/>
  <c r="F14768" i="12"/>
  <c r="E14768" i="12"/>
  <c r="D14768" i="12"/>
  <c r="C14768" i="12"/>
  <c r="B14768" i="12"/>
  <c r="A14768" i="12"/>
  <c r="G14767" i="12"/>
  <c r="F14767" i="12"/>
  <c r="E14767" i="12"/>
  <c r="D14767" i="12"/>
  <c r="C14767" i="12"/>
  <c r="B14767" i="12"/>
  <c r="A14767" i="12"/>
  <c r="G14766" i="12"/>
  <c r="F14766" i="12"/>
  <c r="E14766" i="12"/>
  <c r="D14766" i="12"/>
  <c r="C14766" i="12"/>
  <c r="B14766" i="12"/>
  <c r="A14766" i="12"/>
  <c r="G14765" i="12"/>
  <c r="F14765" i="12"/>
  <c r="E14765" i="12"/>
  <c r="D14765" i="12"/>
  <c r="C14765" i="12"/>
  <c r="B14765" i="12"/>
  <c r="A14765" i="12"/>
  <c r="G14764" i="12"/>
  <c r="F14764" i="12"/>
  <c r="E14764" i="12"/>
  <c r="D14764" i="12"/>
  <c r="C14764" i="12"/>
  <c r="B14764" i="12"/>
  <c r="A14764" i="12"/>
  <c r="G14763" i="12"/>
  <c r="F14763" i="12"/>
  <c r="E14763" i="12"/>
  <c r="D14763" i="12"/>
  <c r="C14763" i="12"/>
  <c r="B14763" i="12"/>
  <c r="A14763" i="12"/>
  <c r="F14762" i="12"/>
  <c r="E14762" i="12"/>
  <c r="C14762" i="12"/>
  <c r="B14762" i="12"/>
  <c r="A14762" i="12"/>
  <c r="F14761" i="12"/>
  <c r="E14761" i="12"/>
  <c r="C14761" i="12"/>
  <c r="B14761" i="12"/>
  <c r="A14761" i="12"/>
  <c r="F14760" i="12"/>
  <c r="E14760" i="12"/>
  <c r="C14760" i="12"/>
  <c r="B14760" i="12"/>
  <c r="A14760" i="12"/>
  <c r="F14759" i="12"/>
  <c r="E14759" i="12"/>
  <c r="C14759" i="12"/>
  <c r="B14759" i="12"/>
  <c r="A14759" i="12"/>
  <c r="F14758" i="12"/>
  <c r="E14758" i="12"/>
  <c r="C14758" i="12"/>
  <c r="B14758" i="12"/>
  <c r="A14758" i="12"/>
  <c r="F14757" i="12"/>
  <c r="E14757" i="12"/>
  <c r="C14757" i="12"/>
  <c r="B14757" i="12"/>
  <c r="A14757" i="12"/>
  <c r="F14756" i="12"/>
  <c r="E14756" i="12"/>
  <c r="C14756" i="12"/>
  <c r="B14756" i="12"/>
  <c r="A14756" i="12"/>
  <c r="F14755" i="12"/>
  <c r="E14755" i="12"/>
  <c r="C14755" i="12"/>
  <c r="B14755" i="12"/>
  <c r="A14755" i="12"/>
  <c r="F14754" i="12"/>
  <c r="E14754" i="12"/>
  <c r="C14754" i="12"/>
  <c r="B14754" i="12"/>
  <c r="A14754" i="12"/>
  <c r="F14753" i="12"/>
  <c r="E14753" i="12"/>
  <c r="C14753" i="12"/>
  <c r="B14753" i="12"/>
  <c r="A14753" i="12"/>
  <c r="F14752" i="12"/>
  <c r="E14752" i="12"/>
  <c r="C14752" i="12"/>
  <c r="B14752" i="12"/>
  <c r="A14752" i="12"/>
  <c r="F14751" i="12"/>
  <c r="E14751" i="12"/>
  <c r="C14751" i="12"/>
  <c r="B14751" i="12"/>
  <c r="A14751" i="12"/>
  <c r="F14750" i="12"/>
  <c r="E14750" i="12"/>
  <c r="C14750" i="12"/>
  <c r="B14750" i="12"/>
  <c r="A14750" i="12"/>
  <c r="F14749" i="12"/>
  <c r="E14749" i="12"/>
  <c r="C14749" i="12"/>
  <c r="B14749" i="12"/>
  <c r="A14749" i="12"/>
  <c r="F14748" i="12"/>
  <c r="E14748" i="12"/>
  <c r="C14748" i="12"/>
  <c r="B14748" i="12"/>
  <c r="A14748" i="12"/>
  <c r="F14747" i="12"/>
  <c r="E14747" i="12"/>
  <c r="C14747" i="12"/>
  <c r="B14747" i="12"/>
  <c r="A14747" i="12"/>
  <c r="F14746" i="12"/>
  <c r="E14746" i="12"/>
  <c r="C14746" i="12"/>
  <c r="B14746" i="12"/>
  <c r="A14746" i="12"/>
  <c r="G14745" i="12"/>
  <c r="F14745" i="12"/>
  <c r="E14745" i="12"/>
  <c r="D14745" i="12"/>
  <c r="C14745" i="12"/>
  <c r="B14745" i="12"/>
  <c r="A14745" i="12"/>
  <c r="G14744" i="12"/>
  <c r="F14744" i="12"/>
  <c r="E14744" i="12"/>
  <c r="D14744" i="12"/>
  <c r="C14744" i="12"/>
  <c r="B14744" i="12"/>
  <c r="A14744" i="12"/>
  <c r="G14743" i="12"/>
  <c r="F14743" i="12"/>
  <c r="E14743" i="12"/>
  <c r="D14743" i="12"/>
  <c r="C14743" i="12"/>
  <c r="B14743" i="12"/>
  <c r="A14743" i="12"/>
  <c r="G14742" i="12"/>
  <c r="F14742" i="12"/>
  <c r="E14742" i="12"/>
  <c r="D14742" i="12"/>
  <c r="C14742" i="12"/>
  <c r="B14742" i="12"/>
  <c r="A14742" i="12"/>
  <c r="G14741" i="12"/>
  <c r="F14741" i="12"/>
  <c r="E14741" i="12"/>
  <c r="D14741" i="12"/>
  <c r="C14741" i="12"/>
  <c r="B14741" i="12"/>
  <c r="A14741" i="12"/>
  <c r="G14740" i="12"/>
  <c r="F14740" i="12"/>
  <c r="E14740" i="12"/>
  <c r="D14740" i="12"/>
  <c r="C14740" i="12"/>
  <c r="B14740" i="12"/>
  <c r="A14740" i="12"/>
  <c r="G14739" i="12"/>
  <c r="F14739" i="12"/>
  <c r="E14739" i="12"/>
  <c r="D14739" i="12"/>
  <c r="C14739" i="12"/>
  <c r="B14739" i="12"/>
  <c r="A14739" i="12"/>
  <c r="G14738" i="12"/>
  <c r="F14738" i="12"/>
  <c r="E14738" i="12"/>
  <c r="D14738" i="12"/>
  <c r="C14738" i="12"/>
  <c r="B14738" i="12"/>
  <c r="A14738" i="12"/>
  <c r="G14737" i="12"/>
  <c r="F14737" i="12"/>
  <c r="E14737" i="12"/>
  <c r="D14737" i="12"/>
  <c r="C14737" i="12"/>
  <c r="B14737" i="12"/>
  <c r="A14737" i="12"/>
  <c r="G14736" i="12"/>
  <c r="F14736" i="12"/>
  <c r="E14736" i="12"/>
  <c r="D14736" i="12"/>
  <c r="C14736" i="12"/>
  <c r="B14736" i="12"/>
  <c r="A14736" i="12"/>
  <c r="G14735" i="12"/>
  <c r="F14735" i="12"/>
  <c r="E14735" i="12"/>
  <c r="D14735" i="12"/>
  <c r="C14735" i="12"/>
  <c r="B14735" i="12"/>
  <c r="A14735" i="12"/>
  <c r="G14734" i="12"/>
  <c r="F14734" i="12"/>
  <c r="E14734" i="12"/>
  <c r="D14734" i="12"/>
  <c r="C14734" i="12"/>
  <c r="B14734" i="12"/>
  <c r="A14734" i="12"/>
  <c r="G14733" i="12"/>
  <c r="F14733" i="12"/>
  <c r="E14733" i="12"/>
  <c r="D14733" i="12"/>
  <c r="C14733" i="12"/>
  <c r="B14733" i="12"/>
  <c r="A14733" i="12"/>
  <c r="G14732" i="12"/>
  <c r="F14732" i="12"/>
  <c r="E14732" i="12"/>
  <c r="D14732" i="12"/>
  <c r="C14732" i="12"/>
  <c r="B14732" i="12"/>
  <c r="A14732" i="12"/>
  <c r="G14731" i="12"/>
  <c r="F14731" i="12"/>
  <c r="E14731" i="12"/>
  <c r="D14731" i="12"/>
  <c r="C14731" i="12"/>
  <c r="B14731" i="12"/>
  <c r="A14731" i="12"/>
  <c r="F14730" i="12"/>
  <c r="E14730" i="12"/>
  <c r="C14730" i="12"/>
  <c r="B14730" i="12"/>
  <c r="A14730" i="12"/>
  <c r="F14729" i="12"/>
  <c r="E14729" i="12"/>
  <c r="C14729" i="12"/>
  <c r="B14729" i="12"/>
  <c r="A14729" i="12"/>
  <c r="F14728" i="12"/>
  <c r="E14728" i="12"/>
  <c r="C14728" i="12"/>
  <c r="B14728" i="12"/>
  <c r="A14728" i="12"/>
  <c r="F14727" i="12"/>
  <c r="E14727" i="12"/>
  <c r="C14727" i="12"/>
  <c r="B14727" i="12"/>
  <c r="A14727" i="12"/>
  <c r="F14726" i="12"/>
  <c r="E14726" i="12"/>
  <c r="C14726" i="12"/>
  <c r="B14726" i="12"/>
  <c r="A14726" i="12"/>
  <c r="F14725" i="12"/>
  <c r="E14725" i="12"/>
  <c r="C14725" i="12"/>
  <c r="B14725" i="12"/>
  <c r="A14725" i="12"/>
  <c r="F14724" i="12"/>
  <c r="E14724" i="12"/>
  <c r="C14724" i="12"/>
  <c r="B14724" i="12"/>
  <c r="A14724" i="12"/>
  <c r="F14723" i="12"/>
  <c r="E14723" i="12"/>
  <c r="C14723" i="12"/>
  <c r="B14723" i="12"/>
  <c r="A14723" i="12"/>
  <c r="F14722" i="12"/>
  <c r="E14722" i="12"/>
  <c r="C14722" i="12"/>
  <c r="B14722" i="12"/>
  <c r="A14722" i="12"/>
  <c r="F14721" i="12"/>
  <c r="E14721" i="12"/>
  <c r="C14721" i="12"/>
  <c r="B14721" i="12"/>
  <c r="A14721" i="12"/>
  <c r="F14720" i="12"/>
  <c r="E14720" i="12"/>
  <c r="C14720" i="12"/>
  <c r="B14720" i="12"/>
  <c r="A14720" i="12"/>
  <c r="F14719" i="12"/>
  <c r="E14719" i="12"/>
  <c r="C14719" i="12"/>
  <c r="B14719" i="12"/>
  <c r="A14719" i="12"/>
  <c r="F14718" i="12"/>
  <c r="E14718" i="12"/>
  <c r="C14718" i="12"/>
  <c r="B14718" i="12"/>
  <c r="A14718" i="12"/>
  <c r="F14717" i="12"/>
  <c r="E14717" i="12"/>
  <c r="C14717" i="12"/>
  <c r="B14717" i="12"/>
  <c r="A14717" i="12"/>
  <c r="F14716" i="12"/>
  <c r="E14716" i="12"/>
  <c r="C14716" i="12"/>
  <c r="B14716" i="12"/>
  <c r="A14716" i="12"/>
  <c r="F14715" i="12"/>
  <c r="E14715" i="12"/>
  <c r="C14715" i="12"/>
  <c r="B14715" i="12"/>
  <c r="A14715" i="12"/>
  <c r="F14714" i="12"/>
  <c r="E14714" i="12"/>
  <c r="B14714" i="12"/>
  <c r="A14714" i="12"/>
  <c r="F14713" i="12"/>
  <c r="E14713" i="12"/>
  <c r="B14713" i="12"/>
  <c r="A14713" i="12"/>
  <c r="F14712" i="12"/>
  <c r="E14712" i="12"/>
  <c r="B14712" i="12"/>
  <c r="A14712" i="12"/>
  <c r="F14711" i="12"/>
  <c r="E14711" i="12"/>
  <c r="B14711" i="12"/>
  <c r="A14711" i="12"/>
  <c r="F14710" i="12"/>
  <c r="E14710" i="12"/>
  <c r="B14710" i="12"/>
  <c r="A14710" i="12"/>
  <c r="F14709" i="12"/>
  <c r="E14709" i="12"/>
  <c r="B14709" i="12"/>
  <c r="A14709" i="12"/>
  <c r="F14708" i="12"/>
  <c r="E14708" i="12"/>
  <c r="B14708" i="12"/>
  <c r="A14708" i="12"/>
  <c r="F14707" i="12"/>
  <c r="E14707" i="12"/>
  <c r="B14707" i="12"/>
  <c r="A14707" i="12"/>
  <c r="F14706" i="12"/>
  <c r="E14706" i="12"/>
  <c r="B14706" i="12"/>
  <c r="A14706" i="12"/>
  <c r="F14705" i="12"/>
  <c r="E14705" i="12"/>
  <c r="B14705" i="12"/>
  <c r="A14705" i="12"/>
  <c r="F14704" i="12"/>
  <c r="E14704" i="12"/>
  <c r="B14704" i="12"/>
  <c r="A14704" i="12"/>
  <c r="F14703" i="12"/>
  <c r="E14703" i="12"/>
  <c r="B14703" i="12"/>
  <c r="A14703" i="12"/>
  <c r="F14702" i="12"/>
  <c r="E14702" i="12"/>
  <c r="B14702" i="12"/>
  <c r="A14702" i="12"/>
  <c r="F14701" i="12"/>
  <c r="E14701" i="12"/>
  <c r="B14701" i="12"/>
  <c r="A14701" i="12"/>
  <c r="F14700" i="12"/>
  <c r="E14700" i="12"/>
  <c r="B14700" i="12"/>
  <c r="A14700" i="12"/>
  <c r="F14699" i="12"/>
  <c r="E14699" i="12"/>
  <c r="B14699" i="12"/>
  <c r="A14699" i="12"/>
  <c r="F14698" i="12"/>
  <c r="E14698" i="12"/>
  <c r="B14698" i="12"/>
  <c r="A14698" i="12"/>
  <c r="F14697" i="12"/>
  <c r="E14697" i="12"/>
  <c r="B14697" i="12"/>
  <c r="A14697" i="12"/>
  <c r="F14696" i="12"/>
  <c r="E14696" i="12"/>
  <c r="B14696" i="12"/>
  <c r="A14696" i="12"/>
  <c r="F14695" i="12"/>
  <c r="E14695" i="12"/>
  <c r="B14695" i="12"/>
  <c r="A14695" i="12"/>
  <c r="F14694" i="12"/>
  <c r="E14694" i="12"/>
  <c r="B14694" i="12"/>
  <c r="A14694" i="12"/>
  <c r="F14693" i="12"/>
  <c r="E14693" i="12"/>
  <c r="B14693" i="12"/>
  <c r="A14693" i="12"/>
  <c r="F14692" i="12"/>
  <c r="E14692" i="12"/>
  <c r="B14692" i="12"/>
  <c r="A14692" i="12"/>
  <c r="F14691" i="12"/>
  <c r="E14691" i="12"/>
  <c r="B14691" i="12"/>
  <c r="A14691" i="12"/>
  <c r="F14690" i="12"/>
  <c r="E14690" i="12"/>
  <c r="B14690" i="12"/>
  <c r="A14690" i="12"/>
  <c r="F14689" i="12"/>
  <c r="E14689" i="12"/>
  <c r="B14689" i="12"/>
  <c r="A14689" i="12"/>
  <c r="F14688" i="12"/>
  <c r="E14688" i="12"/>
  <c r="B14688" i="12"/>
  <c r="A14688" i="12"/>
  <c r="F14687" i="12"/>
  <c r="E14687" i="12"/>
  <c r="B14687" i="12"/>
  <c r="A14687" i="12"/>
  <c r="F14686" i="12"/>
  <c r="E14686" i="12"/>
  <c r="B14686" i="12"/>
  <c r="A14686" i="12"/>
  <c r="F14685" i="12"/>
  <c r="E14685" i="12"/>
  <c r="B14685" i="12"/>
  <c r="A14685" i="12"/>
  <c r="F14684" i="12"/>
  <c r="E14684" i="12"/>
  <c r="B14684" i="12"/>
  <c r="A14684" i="12"/>
  <c r="F14683" i="12"/>
  <c r="E14683" i="12"/>
  <c r="B14683" i="12"/>
  <c r="A14683" i="12"/>
  <c r="F14682" i="12"/>
  <c r="E14682" i="12"/>
  <c r="B14682" i="12"/>
  <c r="A14682" i="12"/>
  <c r="F14681" i="12"/>
  <c r="E14681" i="12"/>
  <c r="B14681" i="12"/>
  <c r="A14681" i="12"/>
  <c r="F14680" i="12"/>
  <c r="E14680" i="12"/>
  <c r="B14680" i="12"/>
  <c r="A14680" i="12"/>
  <c r="F14679" i="12"/>
  <c r="E14679" i="12"/>
  <c r="B14679" i="12"/>
  <c r="A14679" i="12"/>
  <c r="F14678" i="12"/>
  <c r="E14678" i="12"/>
  <c r="B14678" i="12"/>
  <c r="A14678" i="12"/>
  <c r="F14677" i="12"/>
  <c r="E14677" i="12"/>
  <c r="B14677" i="12"/>
  <c r="A14677" i="12"/>
  <c r="F14676" i="12"/>
  <c r="E14676" i="12"/>
  <c r="B14676" i="12"/>
  <c r="A14676" i="12"/>
  <c r="F14675" i="12"/>
  <c r="E14675" i="12"/>
  <c r="B14675" i="12"/>
  <c r="A14675" i="12"/>
  <c r="F14674" i="12"/>
  <c r="E14674" i="12"/>
  <c r="B14674" i="12"/>
  <c r="A14674" i="12"/>
  <c r="F14673" i="12"/>
  <c r="E14673" i="12"/>
  <c r="B14673" i="12"/>
  <c r="A14673" i="12"/>
  <c r="F14672" i="12"/>
  <c r="E14672" i="12"/>
  <c r="B14672" i="12"/>
  <c r="A14672" i="12"/>
  <c r="F14671" i="12"/>
  <c r="E14671" i="12"/>
  <c r="B14671" i="12"/>
  <c r="A14671" i="12"/>
  <c r="F14670" i="12"/>
  <c r="E14670" i="12"/>
  <c r="B14670" i="12"/>
  <c r="A14670" i="12"/>
  <c r="F14669" i="12"/>
  <c r="E14669" i="12"/>
  <c r="B14669" i="12"/>
  <c r="A14669" i="12"/>
  <c r="F14668" i="12"/>
  <c r="E14668" i="12"/>
  <c r="B14668" i="12"/>
  <c r="A14668" i="12"/>
  <c r="F14667" i="12"/>
  <c r="E14667" i="12"/>
  <c r="B14667" i="12"/>
  <c r="A14667" i="12"/>
  <c r="F14666" i="12"/>
  <c r="E14666" i="12"/>
  <c r="B14666" i="12"/>
  <c r="A14666" i="12"/>
  <c r="F14665" i="12"/>
  <c r="E14665" i="12"/>
  <c r="B14665" i="12"/>
  <c r="A14665" i="12"/>
  <c r="F14664" i="12"/>
  <c r="E14664" i="12"/>
  <c r="B14664" i="12"/>
  <c r="A14664" i="12"/>
  <c r="F14663" i="12"/>
  <c r="E14663" i="12"/>
  <c r="B14663" i="12"/>
  <c r="A14663" i="12"/>
  <c r="F14662" i="12"/>
  <c r="E14662" i="12"/>
  <c r="B14662" i="12"/>
  <c r="A14662" i="12"/>
  <c r="F14661" i="12"/>
  <c r="E14661" i="12"/>
  <c r="B14661" i="12"/>
  <c r="A14661" i="12"/>
  <c r="F14660" i="12"/>
  <c r="E14660" i="12"/>
  <c r="B14660" i="12"/>
  <c r="A14660" i="12"/>
  <c r="F14659" i="12"/>
  <c r="E14659" i="12"/>
  <c r="B14659" i="12"/>
  <c r="A14659" i="12"/>
  <c r="F14658" i="12"/>
  <c r="E14658" i="12"/>
  <c r="B14658" i="12"/>
  <c r="A14658" i="12"/>
  <c r="F14657" i="12"/>
  <c r="E14657" i="12"/>
  <c r="B14657" i="12"/>
  <c r="A14657" i="12"/>
  <c r="F14656" i="12"/>
  <c r="E14656" i="12"/>
  <c r="B14656" i="12"/>
  <c r="A14656" i="12"/>
  <c r="F14655" i="12"/>
  <c r="E14655" i="12"/>
  <c r="B14655" i="12"/>
  <c r="A14655" i="12"/>
  <c r="F14654" i="12"/>
  <c r="E14654" i="12"/>
  <c r="B14654" i="12"/>
  <c r="A14654" i="12"/>
  <c r="F14653" i="12"/>
  <c r="E14653" i="12"/>
  <c r="B14653" i="12"/>
  <c r="A14653" i="12"/>
  <c r="F14652" i="12"/>
  <c r="E14652" i="12"/>
  <c r="B14652" i="12"/>
  <c r="A14652" i="12"/>
  <c r="F14651" i="12"/>
  <c r="E14651" i="12"/>
  <c r="B14651" i="12"/>
  <c r="A14651" i="12"/>
  <c r="F14650" i="12"/>
  <c r="E14650" i="12"/>
  <c r="B14650" i="12"/>
  <c r="A14650" i="12"/>
  <c r="F14649" i="12"/>
  <c r="E14649" i="12"/>
  <c r="B14649" i="12"/>
  <c r="A14649" i="12"/>
  <c r="F14648" i="12"/>
  <c r="E14648" i="12"/>
  <c r="B14648" i="12"/>
  <c r="A14648" i="12"/>
  <c r="F14647" i="12"/>
  <c r="E14647" i="12"/>
  <c r="B14647" i="12"/>
  <c r="A14647" i="12"/>
  <c r="F14646" i="12"/>
  <c r="E14646" i="12"/>
  <c r="B14646" i="12"/>
  <c r="A14646" i="12"/>
  <c r="F14645" i="12"/>
  <c r="E14645" i="12"/>
  <c r="B14645" i="12"/>
  <c r="A14645" i="12"/>
  <c r="F14644" i="12"/>
  <c r="E14644" i="12"/>
  <c r="B14644" i="12"/>
  <c r="A14644" i="12"/>
  <c r="F14643" i="12"/>
  <c r="E14643" i="12"/>
  <c r="B14643" i="12"/>
  <c r="A14643" i="12"/>
  <c r="F14642" i="12"/>
  <c r="E14642" i="12"/>
  <c r="B14642" i="12"/>
  <c r="A14642" i="12"/>
  <c r="F14641" i="12"/>
  <c r="E14641" i="12"/>
  <c r="B14641" i="12"/>
  <c r="A14641" i="12"/>
  <c r="F14640" i="12"/>
  <c r="E14640" i="12"/>
  <c r="B14640" i="12"/>
  <c r="A14640" i="12"/>
  <c r="F14639" i="12"/>
  <c r="E14639" i="12"/>
  <c r="B14639" i="12"/>
  <c r="A14639" i="12"/>
  <c r="F14638" i="12"/>
  <c r="E14638" i="12"/>
  <c r="B14638" i="12"/>
  <c r="A14638" i="12"/>
  <c r="F14637" i="12"/>
  <c r="E14637" i="12"/>
  <c r="B14637" i="12"/>
  <c r="A14637" i="12"/>
  <c r="F14636" i="12"/>
  <c r="E14636" i="12"/>
  <c r="B14636" i="12"/>
  <c r="A14636" i="12"/>
  <c r="F14635" i="12"/>
  <c r="E14635" i="12"/>
  <c r="B14635" i="12"/>
  <c r="A14635" i="12"/>
  <c r="F14634" i="12"/>
  <c r="E14634" i="12"/>
  <c r="B14634" i="12"/>
  <c r="A14634" i="12"/>
  <c r="F14633" i="12"/>
  <c r="E14633" i="12"/>
  <c r="B14633" i="12"/>
  <c r="A14633" i="12"/>
  <c r="F14632" i="12"/>
  <c r="E14632" i="12"/>
  <c r="B14632" i="12"/>
  <c r="A14632" i="12"/>
  <c r="F14631" i="12"/>
  <c r="E14631" i="12"/>
  <c r="B14631" i="12"/>
  <c r="A14631" i="12"/>
  <c r="F14630" i="12"/>
  <c r="E14630" i="12"/>
  <c r="B14630" i="12"/>
  <c r="A14630" i="12"/>
  <c r="F14629" i="12"/>
  <c r="E14629" i="12"/>
  <c r="B14629" i="12"/>
  <c r="A14629" i="12"/>
  <c r="F14628" i="12"/>
  <c r="E14628" i="12"/>
  <c r="B14628" i="12"/>
  <c r="A14628" i="12"/>
  <c r="F14627" i="12"/>
  <c r="E14627" i="12"/>
  <c r="B14627" i="12"/>
  <c r="A14627" i="12"/>
  <c r="F14626" i="12"/>
  <c r="E14626" i="12"/>
  <c r="B14626" i="12"/>
  <c r="A14626" i="12"/>
  <c r="F14625" i="12"/>
  <c r="E14625" i="12"/>
  <c r="B14625" i="12"/>
  <c r="A14625" i="12"/>
  <c r="F14624" i="12"/>
  <c r="E14624" i="12"/>
  <c r="B14624" i="12"/>
  <c r="A14624" i="12"/>
  <c r="F14623" i="12"/>
  <c r="E14623" i="12"/>
  <c r="B14623" i="12"/>
  <c r="A14623" i="12"/>
  <c r="F14622" i="12"/>
  <c r="E14622" i="12"/>
  <c r="B14622" i="12"/>
  <c r="A14622" i="12"/>
  <c r="F14621" i="12"/>
  <c r="E14621" i="12"/>
  <c r="B14621" i="12"/>
  <c r="A14621" i="12"/>
  <c r="F14620" i="12"/>
  <c r="E14620" i="12"/>
  <c r="B14620" i="12"/>
  <c r="A14620" i="12"/>
  <c r="F14619" i="12"/>
  <c r="E14619" i="12"/>
  <c r="B14619" i="12"/>
  <c r="A14619" i="12"/>
  <c r="F14618" i="12"/>
  <c r="E14618" i="12"/>
  <c r="B14618" i="12"/>
  <c r="A14618" i="12"/>
  <c r="F14617" i="12"/>
  <c r="E14617" i="12"/>
  <c r="B14617" i="12"/>
  <c r="A14617" i="12"/>
  <c r="F14616" i="12"/>
  <c r="E14616" i="12"/>
  <c r="B14616" i="12"/>
  <c r="A14616" i="12"/>
  <c r="F14615" i="12"/>
  <c r="E14615" i="12"/>
  <c r="B14615" i="12"/>
  <c r="A14615" i="12"/>
  <c r="F14614" i="12"/>
  <c r="E14614" i="12"/>
  <c r="B14614" i="12"/>
  <c r="A14614" i="12"/>
  <c r="F14583" i="12"/>
  <c r="D14583" i="12"/>
  <c r="A14583" i="12"/>
  <c r="F14582" i="12"/>
  <c r="D14582" i="12"/>
  <c r="A14582" i="12"/>
  <c r="F14581" i="12"/>
  <c r="E14581" i="12"/>
  <c r="D14581" i="12"/>
  <c r="A14581" i="12"/>
  <c r="F14580" i="12"/>
  <c r="E14580" i="12"/>
  <c r="D14580" i="12"/>
  <c r="F14579" i="12"/>
  <c r="E14579" i="12"/>
  <c r="D14579" i="12"/>
  <c r="A14579" i="12"/>
  <c r="F14578" i="12"/>
  <c r="E14578" i="12"/>
  <c r="D14578" i="12"/>
  <c r="A14578" i="12"/>
  <c r="A14566" i="12"/>
  <c r="A14565" i="12"/>
  <c r="A14528" i="12"/>
  <c r="A14527" i="12"/>
  <c r="A14526" i="12"/>
  <c r="A14525" i="12"/>
  <c r="A14524" i="12"/>
  <c r="A14523" i="12"/>
  <c r="A14522" i="12"/>
  <c r="A14521" i="12"/>
  <c r="G13652" i="12"/>
  <c r="F13652" i="12"/>
  <c r="E13652" i="12"/>
  <c r="D13652" i="12"/>
  <c r="C13652" i="12"/>
  <c r="B13652" i="12"/>
  <c r="A13652" i="12"/>
  <c r="G13651" i="12"/>
  <c r="F13651" i="12"/>
  <c r="E13651" i="12"/>
  <c r="D13651" i="12"/>
  <c r="C13651" i="12"/>
  <c r="B13651" i="12"/>
  <c r="A13651" i="12"/>
  <c r="G13650" i="12"/>
  <c r="F13650" i="12"/>
  <c r="E13650" i="12"/>
  <c r="D13650" i="12"/>
  <c r="C13650" i="12"/>
  <c r="B13650" i="12"/>
  <c r="A13650" i="12"/>
  <c r="G13649" i="12"/>
  <c r="F13649" i="12"/>
  <c r="E13649" i="12"/>
  <c r="D13649" i="12"/>
  <c r="C13649" i="12"/>
  <c r="B13649" i="12"/>
  <c r="A13649" i="12"/>
  <c r="G13648" i="12"/>
  <c r="F13648" i="12"/>
  <c r="E13648" i="12"/>
  <c r="D13648" i="12"/>
  <c r="C13648" i="12"/>
  <c r="B13648" i="12"/>
  <c r="A13648" i="12"/>
  <c r="G13647" i="12"/>
  <c r="F13647" i="12"/>
  <c r="E13647" i="12"/>
  <c r="D13647" i="12"/>
  <c r="C13647" i="12"/>
  <c r="B13647" i="12"/>
  <c r="A13647" i="12"/>
  <c r="G13646" i="12"/>
  <c r="F13646" i="12"/>
  <c r="E13646" i="12"/>
  <c r="D13646" i="12"/>
  <c r="C13646" i="12"/>
  <c r="B13646" i="12"/>
  <c r="A13646" i="12"/>
  <c r="G13645" i="12"/>
  <c r="F13645" i="12"/>
  <c r="E13645" i="12"/>
  <c r="D13645" i="12"/>
  <c r="C13645" i="12"/>
  <c r="B13645" i="12"/>
  <c r="A13645" i="12"/>
  <c r="G13644" i="12"/>
  <c r="F13644" i="12"/>
  <c r="E13644" i="12"/>
  <c r="D13644" i="12"/>
  <c r="C13644" i="12"/>
  <c r="B13644" i="12"/>
  <c r="A13644" i="12"/>
  <c r="G13643" i="12"/>
  <c r="F13643" i="12"/>
  <c r="E13643" i="12"/>
  <c r="D13643" i="12"/>
  <c r="C13643" i="12"/>
  <c r="B13643" i="12"/>
  <c r="A13643" i="12"/>
  <c r="G13642" i="12"/>
  <c r="F13642" i="12"/>
  <c r="E13642" i="12"/>
  <c r="D13642" i="12"/>
  <c r="C13642" i="12"/>
  <c r="B13642" i="12"/>
  <c r="A13642" i="12"/>
  <c r="G13641" i="12"/>
  <c r="F13641" i="12"/>
  <c r="E13641" i="12"/>
  <c r="D13641" i="12"/>
  <c r="C13641" i="12"/>
  <c r="B13641" i="12"/>
  <c r="A13641" i="12"/>
  <c r="G13640" i="12"/>
  <c r="F13640" i="12"/>
  <c r="E13640" i="12"/>
  <c r="D13640" i="12"/>
  <c r="C13640" i="12"/>
  <c r="B13640" i="12"/>
  <c r="A13640" i="12"/>
  <c r="G13639" i="12"/>
  <c r="F13639" i="12"/>
  <c r="E13639" i="12"/>
  <c r="D13639" i="12"/>
  <c r="C13639" i="12"/>
  <c r="B13639" i="12"/>
  <c r="A13639" i="12"/>
  <c r="F13638" i="12"/>
  <c r="E13638" i="12"/>
  <c r="C13638" i="12"/>
  <c r="B13638" i="12"/>
  <c r="A13638" i="12"/>
  <c r="F13637" i="12"/>
  <c r="E13637" i="12"/>
  <c r="C13637" i="12"/>
  <c r="B13637" i="12"/>
  <c r="A13637" i="12"/>
  <c r="F13636" i="12"/>
  <c r="E13636" i="12"/>
  <c r="C13636" i="12"/>
  <c r="B13636" i="12"/>
  <c r="A13636" i="12"/>
  <c r="F13635" i="12"/>
  <c r="E13635" i="12"/>
  <c r="C13635" i="12"/>
  <c r="B13635" i="12"/>
  <c r="A13635" i="12"/>
  <c r="F13634" i="12"/>
  <c r="E13634" i="12"/>
  <c r="C13634" i="12"/>
  <c r="B13634" i="12"/>
  <c r="A13634" i="12"/>
  <c r="F13633" i="12"/>
  <c r="E13633" i="12"/>
  <c r="C13633" i="12"/>
  <c r="B13633" i="12"/>
  <c r="A13633" i="12"/>
  <c r="F13632" i="12"/>
  <c r="E13632" i="12"/>
  <c r="C13632" i="12"/>
  <c r="B13632" i="12"/>
  <c r="A13632" i="12"/>
  <c r="F13631" i="12"/>
  <c r="E13631" i="12"/>
  <c r="C13631" i="12"/>
  <c r="B13631" i="12"/>
  <c r="A13631" i="12"/>
  <c r="F13630" i="12"/>
  <c r="E13630" i="12"/>
  <c r="C13630" i="12"/>
  <c r="B13630" i="12"/>
  <c r="A13630" i="12"/>
  <c r="F13629" i="12"/>
  <c r="E13629" i="12"/>
  <c r="C13629" i="12"/>
  <c r="B13629" i="12"/>
  <c r="A13629" i="12"/>
  <c r="F13628" i="12"/>
  <c r="E13628" i="12"/>
  <c r="C13628" i="12"/>
  <c r="B13628" i="12"/>
  <c r="A13628" i="12"/>
  <c r="F13627" i="12"/>
  <c r="E13627" i="12"/>
  <c r="C13627" i="12"/>
  <c r="B13627" i="12"/>
  <c r="A13627" i="12"/>
  <c r="F13626" i="12"/>
  <c r="E13626" i="12"/>
  <c r="C13626" i="12"/>
  <c r="B13626" i="12"/>
  <c r="A13626" i="12"/>
  <c r="F13625" i="12"/>
  <c r="E13625" i="12"/>
  <c r="C13625" i="12"/>
  <c r="B13625" i="12"/>
  <c r="A13625" i="12"/>
  <c r="F13624" i="12"/>
  <c r="E13624" i="12"/>
  <c r="C13624" i="12"/>
  <c r="B13624" i="12"/>
  <c r="A13624" i="12"/>
  <c r="F13623" i="12"/>
  <c r="E13623" i="12"/>
  <c r="C13623" i="12"/>
  <c r="B13623" i="12"/>
  <c r="A13623" i="12"/>
  <c r="F13622" i="12"/>
  <c r="E13622" i="12"/>
  <c r="C13622" i="12"/>
  <c r="B13622" i="12"/>
  <c r="A13622" i="12"/>
  <c r="G13621" i="12"/>
  <c r="F13621" i="12"/>
  <c r="E13621" i="12"/>
  <c r="D13621" i="12"/>
  <c r="C13621" i="12"/>
  <c r="B13621" i="12"/>
  <c r="A13621" i="12"/>
  <c r="G13620" i="12"/>
  <c r="F13620" i="12"/>
  <c r="E13620" i="12"/>
  <c r="D13620" i="12"/>
  <c r="C13620" i="12"/>
  <c r="B13620" i="12"/>
  <c r="A13620" i="12"/>
  <c r="G13619" i="12"/>
  <c r="F13619" i="12"/>
  <c r="E13619" i="12"/>
  <c r="D13619" i="12"/>
  <c r="C13619" i="12"/>
  <c r="B13619" i="12"/>
  <c r="A13619" i="12"/>
  <c r="G13618" i="12"/>
  <c r="F13618" i="12"/>
  <c r="E13618" i="12"/>
  <c r="D13618" i="12"/>
  <c r="C13618" i="12"/>
  <c r="B13618" i="12"/>
  <c r="A13618" i="12"/>
  <c r="G13617" i="12"/>
  <c r="F13617" i="12"/>
  <c r="E13617" i="12"/>
  <c r="D13617" i="12"/>
  <c r="C13617" i="12"/>
  <c r="B13617" i="12"/>
  <c r="A13617" i="12"/>
  <c r="G13616" i="12"/>
  <c r="F13616" i="12"/>
  <c r="E13616" i="12"/>
  <c r="D13616" i="12"/>
  <c r="C13616" i="12"/>
  <c r="B13616" i="12"/>
  <c r="A13616" i="12"/>
  <c r="G13615" i="12"/>
  <c r="F13615" i="12"/>
  <c r="E13615" i="12"/>
  <c r="D13615" i="12"/>
  <c r="C13615" i="12"/>
  <c r="B13615" i="12"/>
  <c r="A13615" i="12"/>
  <c r="G13614" i="12"/>
  <c r="F13614" i="12"/>
  <c r="E13614" i="12"/>
  <c r="D13614" i="12"/>
  <c r="C13614" i="12"/>
  <c r="B13614" i="12"/>
  <c r="A13614" i="12"/>
  <c r="G13613" i="12"/>
  <c r="F13613" i="12"/>
  <c r="E13613" i="12"/>
  <c r="D13613" i="12"/>
  <c r="C13613" i="12"/>
  <c r="B13613" i="12"/>
  <c r="A13613" i="12"/>
  <c r="G13612" i="12"/>
  <c r="F13612" i="12"/>
  <c r="E13612" i="12"/>
  <c r="D13612" i="12"/>
  <c r="C13612" i="12"/>
  <c r="B13612" i="12"/>
  <c r="A13612" i="12"/>
  <c r="G13611" i="12"/>
  <c r="F13611" i="12"/>
  <c r="E13611" i="12"/>
  <c r="D13611" i="12"/>
  <c r="C13611" i="12"/>
  <c r="B13611" i="12"/>
  <c r="A13611" i="12"/>
  <c r="G13610" i="12"/>
  <c r="F13610" i="12"/>
  <c r="E13610" i="12"/>
  <c r="D13610" i="12"/>
  <c r="C13610" i="12"/>
  <c r="B13610" i="12"/>
  <c r="A13610" i="12"/>
  <c r="G13609" i="12"/>
  <c r="F13609" i="12"/>
  <c r="E13609" i="12"/>
  <c r="D13609" i="12"/>
  <c r="C13609" i="12"/>
  <c r="B13609" i="12"/>
  <c r="A13609" i="12"/>
  <c r="G13608" i="12"/>
  <c r="F13608" i="12"/>
  <c r="E13608" i="12"/>
  <c r="D13608" i="12"/>
  <c r="C13608" i="12"/>
  <c r="B13608" i="12"/>
  <c r="A13608" i="12"/>
  <c r="G13607" i="12"/>
  <c r="F13607" i="12"/>
  <c r="E13607" i="12"/>
  <c r="D13607" i="12"/>
  <c r="C13607" i="12"/>
  <c r="B13607" i="12"/>
  <c r="A13607" i="12"/>
  <c r="F13606" i="12"/>
  <c r="E13606" i="12"/>
  <c r="C13606" i="12"/>
  <c r="B13606" i="12"/>
  <c r="A13606" i="12"/>
  <c r="F13605" i="12"/>
  <c r="E13605" i="12"/>
  <c r="C13605" i="12"/>
  <c r="B13605" i="12"/>
  <c r="A13605" i="12"/>
  <c r="F13604" i="12"/>
  <c r="E13604" i="12"/>
  <c r="C13604" i="12"/>
  <c r="B13604" i="12"/>
  <c r="A13604" i="12"/>
  <c r="F13603" i="12"/>
  <c r="E13603" i="12"/>
  <c r="C13603" i="12"/>
  <c r="B13603" i="12"/>
  <c r="A13603" i="12"/>
  <c r="F13602" i="12"/>
  <c r="E13602" i="12"/>
  <c r="C13602" i="12"/>
  <c r="B13602" i="12"/>
  <c r="A13602" i="12"/>
  <c r="F13601" i="12"/>
  <c r="E13601" i="12"/>
  <c r="C13601" i="12"/>
  <c r="B13601" i="12"/>
  <c r="A13601" i="12"/>
  <c r="F13600" i="12"/>
  <c r="E13600" i="12"/>
  <c r="C13600" i="12"/>
  <c r="B13600" i="12"/>
  <c r="A13600" i="12"/>
  <c r="F13599" i="12"/>
  <c r="E13599" i="12"/>
  <c r="C13599" i="12"/>
  <c r="B13599" i="12"/>
  <c r="A13599" i="12"/>
  <c r="F13598" i="12"/>
  <c r="E13598" i="12"/>
  <c r="C13598" i="12"/>
  <c r="B13598" i="12"/>
  <c r="A13598" i="12"/>
  <c r="F13597" i="12"/>
  <c r="E13597" i="12"/>
  <c r="C13597" i="12"/>
  <c r="B13597" i="12"/>
  <c r="A13597" i="12"/>
  <c r="F13596" i="12"/>
  <c r="E13596" i="12"/>
  <c r="C13596" i="12"/>
  <c r="B13596" i="12"/>
  <c r="A13596" i="12"/>
  <c r="F13595" i="12"/>
  <c r="E13595" i="12"/>
  <c r="C13595" i="12"/>
  <c r="B13595" i="12"/>
  <c r="A13595" i="12"/>
  <c r="F13594" i="12"/>
  <c r="E13594" i="12"/>
  <c r="C13594" i="12"/>
  <c r="B13594" i="12"/>
  <c r="A13594" i="12"/>
  <c r="F13593" i="12"/>
  <c r="E13593" i="12"/>
  <c r="C13593" i="12"/>
  <c r="B13593" i="12"/>
  <c r="A13593" i="12"/>
  <c r="F13592" i="12"/>
  <c r="E13592" i="12"/>
  <c r="C13592" i="12"/>
  <c r="B13592" i="12"/>
  <c r="A13592" i="12"/>
  <c r="F13591" i="12"/>
  <c r="E13591" i="12"/>
  <c r="C13591" i="12"/>
  <c r="B13591" i="12"/>
  <c r="A13591" i="12"/>
  <c r="F13590" i="12"/>
  <c r="E13590" i="12"/>
  <c r="B13590" i="12"/>
  <c r="A13590" i="12"/>
  <c r="F13589" i="12"/>
  <c r="E13589" i="12"/>
  <c r="B13589" i="12"/>
  <c r="A13589" i="12"/>
  <c r="F13588" i="12"/>
  <c r="E13588" i="12"/>
  <c r="B13588" i="12"/>
  <c r="A13588" i="12"/>
  <c r="F13587" i="12"/>
  <c r="E13587" i="12"/>
  <c r="B13587" i="12"/>
  <c r="A13587" i="12"/>
  <c r="F13586" i="12"/>
  <c r="E13586" i="12"/>
  <c r="B13586" i="12"/>
  <c r="A13586" i="12"/>
  <c r="F13585" i="12"/>
  <c r="E13585" i="12"/>
  <c r="B13585" i="12"/>
  <c r="A13585" i="12"/>
  <c r="F13584" i="12"/>
  <c r="E13584" i="12"/>
  <c r="B13584" i="12"/>
  <c r="A13584" i="12"/>
  <c r="F13583" i="12"/>
  <c r="E13583" i="12"/>
  <c r="B13583" i="12"/>
  <c r="A13583" i="12"/>
  <c r="F13582" i="12"/>
  <c r="E13582" i="12"/>
  <c r="B13582" i="12"/>
  <c r="A13582" i="12"/>
  <c r="F13581" i="12"/>
  <c r="E13581" i="12"/>
  <c r="B13581" i="12"/>
  <c r="A13581" i="12"/>
  <c r="F13580" i="12"/>
  <c r="E13580" i="12"/>
  <c r="B13580" i="12"/>
  <c r="A13580" i="12"/>
  <c r="F13579" i="12"/>
  <c r="E13579" i="12"/>
  <c r="B13579" i="12"/>
  <c r="A13579" i="12"/>
  <c r="F13578" i="12"/>
  <c r="E13578" i="12"/>
  <c r="B13578" i="12"/>
  <c r="A13578" i="12"/>
  <c r="F13577" i="12"/>
  <c r="E13577" i="12"/>
  <c r="B13577" i="12"/>
  <c r="A13577" i="12"/>
  <c r="F13576" i="12"/>
  <c r="E13576" i="12"/>
  <c r="B13576" i="12"/>
  <c r="A13576" i="12"/>
  <c r="F13575" i="12"/>
  <c r="E13575" i="12"/>
  <c r="B13575" i="12"/>
  <c r="A13575" i="12"/>
  <c r="F13574" i="12"/>
  <c r="E13574" i="12"/>
  <c r="B13574" i="12"/>
  <c r="A13574" i="12"/>
  <c r="F13573" i="12"/>
  <c r="E13573" i="12"/>
  <c r="B13573" i="12"/>
  <c r="A13573" i="12"/>
  <c r="F13572" i="12"/>
  <c r="E13572" i="12"/>
  <c r="B13572" i="12"/>
  <c r="A13572" i="12"/>
  <c r="F13571" i="12"/>
  <c r="E13571" i="12"/>
  <c r="B13571" i="12"/>
  <c r="A13571" i="12"/>
  <c r="F13570" i="12"/>
  <c r="E13570" i="12"/>
  <c r="B13570" i="12"/>
  <c r="A13570" i="12"/>
  <c r="F13569" i="12"/>
  <c r="E13569" i="12"/>
  <c r="B13569" i="12"/>
  <c r="A13569" i="12"/>
  <c r="F13568" i="12"/>
  <c r="E13568" i="12"/>
  <c r="B13568" i="12"/>
  <c r="A13568" i="12"/>
  <c r="F13567" i="12"/>
  <c r="E13567" i="12"/>
  <c r="B13567" i="12"/>
  <c r="A13567" i="12"/>
  <c r="F13566" i="12"/>
  <c r="E13566" i="12"/>
  <c r="B13566" i="12"/>
  <c r="A13566" i="12"/>
  <c r="F13565" i="12"/>
  <c r="E13565" i="12"/>
  <c r="B13565" i="12"/>
  <c r="A13565" i="12"/>
  <c r="F13564" i="12"/>
  <c r="E13564" i="12"/>
  <c r="B13564" i="12"/>
  <c r="A13564" i="12"/>
  <c r="F13563" i="12"/>
  <c r="E13563" i="12"/>
  <c r="B13563" i="12"/>
  <c r="A13563" i="12"/>
  <c r="F13562" i="12"/>
  <c r="E13562" i="12"/>
  <c r="B13562" i="12"/>
  <c r="A13562" i="12"/>
  <c r="F13561" i="12"/>
  <c r="E13561" i="12"/>
  <c r="B13561" i="12"/>
  <c r="A13561" i="12"/>
  <c r="F13560" i="12"/>
  <c r="E13560" i="12"/>
  <c r="B13560" i="12"/>
  <c r="A13560" i="12"/>
  <c r="F13559" i="12"/>
  <c r="E13559" i="12"/>
  <c r="B13559" i="12"/>
  <c r="A13559" i="12"/>
  <c r="F13558" i="12"/>
  <c r="E13558" i="12"/>
  <c r="B13558" i="12"/>
  <c r="A13558" i="12"/>
  <c r="F13557" i="12"/>
  <c r="E13557" i="12"/>
  <c r="B13557" i="12"/>
  <c r="A13557" i="12"/>
  <c r="F13556" i="12"/>
  <c r="E13556" i="12"/>
  <c r="B13556" i="12"/>
  <c r="A13556" i="12"/>
  <c r="F13555" i="12"/>
  <c r="E13555" i="12"/>
  <c r="B13555" i="12"/>
  <c r="A13555" i="12"/>
  <c r="F13554" i="12"/>
  <c r="E13554" i="12"/>
  <c r="B13554" i="12"/>
  <c r="A13554" i="12"/>
  <c r="F13553" i="12"/>
  <c r="E13553" i="12"/>
  <c r="B13553" i="12"/>
  <c r="A13553" i="12"/>
  <c r="F13552" i="12"/>
  <c r="E13552" i="12"/>
  <c r="B13552" i="12"/>
  <c r="A13552" i="12"/>
  <c r="F13551" i="12"/>
  <c r="E13551" i="12"/>
  <c r="B13551" i="12"/>
  <c r="A13551" i="12"/>
  <c r="F13550" i="12"/>
  <c r="E13550" i="12"/>
  <c r="B13550" i="12"/>
  <c r="A13550" i="12"/>
  <c r="F13549" i="12"/>
  <c r="E13549" i="12"/>
  <c r="B13549" i="12"/>
  <c r="A13549" i="12"/>
  <c r="F13548" i="12"/>
  <c r="E13548" i="12"/>
  <c r="B13548" i="12"/>
  <c r="A13548" i="12"/>
  <c r="F13547" i="12"/>
  <c r="E13547" i="12"/>
  <c r="B13547" i="12"/>
  <c r="A13547" i="12"/>
  <c r="F13546" i="12"/>
  <c r="E13546" i="12"/>
  <c r="B13546" i="12"/>
  <c r="A13546" i="12"/>
  <c r="F13545" i="12"/>
  <c r="E13545" i="12"/>
  <c r="B13545" i="12"/>
  <c r="A13545" i="12"/>
  <c r="F13544" i="12"/>
  <c r="E13544" i="12"/>
  <c r="B13544" i="12"/>
  <c r="A13544" i="12"/>
  <c r="F13543" i="12"/>
  <c r="E13543" i="12"/>
  <c r="B13543" i="12"/>
  <c r="A13543" i="12"/>
  <c r="F13542" i="12"/>
  <c r="E13542" i="12"/>
  <c r="B13542" i="12"/>
  <c r="A13542" i="12"/>
  <c r="F13541" i="12"/>
  <c r="E13541" i="12"/>
  <c r="B13541" i="12"/>
  <c r="A13541" i="12"/>
  <c r="F13540" i="12"/>
  <c r="E13540" i="12"/>
  <c r="B13540" i="12"/>
  <c r="A13540" i="12"/>
  <c r="F13539" i="12"/>
  <c r="E13539" i="12"/>
  <c r="B13539" i="12"/>
  <c r="A13539" i="12"/>
  <c r="F13538" i="12"/>
  <c r="E13538" i="12"/>
  <c r="B13538" i="12"/>
  <c r="A13538" i="12"/>
  <c r="F13537" i="12"/>
  <c r="E13537" i="12"/>
  <c r="B13537" i="12"/>
  <c r="A13537" i="12"/>
  <c r="F13536" i="12"/>
  <c r="E13536" i="12"/>
  <c r="B13536" i="12"/>
  <c r="A13536" i="12"/>
  <c r="F13535" i="12"/>
  <c r="E13535" i="12"/>
  <c r="B13535" i="12"/>
  <c r="A13535" i="12"/>
  <c r="F13534" i="12"/>
  <c r="E13534" i="12"/>
  <c r="B13534" i="12"/>
  <c r="A13534" i="12"/>
  <c r="F13533" i="12"/>
  <c r="E13533" i="12"/>
  <c r="B13533" i="12"/>
  <c r="A13533" i="12"/>
  <c r="F13532" i="12"/>
  <c r="E13532" i="12"/>
  <c r="B13532" i="12"/>
  <c r="A13532" i="12"/>
  <c r="F13531" i="12"/>
  <c r="E13531" i="12"/>
  <c r="B13531" i="12"/>
  <c r="A13531" i="12"/>
  <c r="F13530" i="12"/>
  <c r="E13530" i="12"/>
  <c r="B13530" i="12"/>
  <c r="A13530" i="12"/>
  <c r="F13529" i="12"/>
  <c r="E13529" i="12"/>
  <c r="B13529" i="12"/>
  <c r="A13529" i="12"/>
  <c r="F13528" i="12"/>
  <c r="E13528" i="12"/>
  <c r="B13528" i="12"/>
  <c r="A13528" i="12"/>
  <c r="F13527" i="12"/>
  <c r="E13527" i="12"/>
  <c r="B13527" i="12"/>
  <c r="A13527" i="12"/>
  <c r="F13526" i="12"/>
  <c r="E13526" i="12"/>
  <c r="B13526" i="12"/>
  <c r="A13526" i="12"/>
  <c r="F13525" i="12"/>
  <c r="E13525" i="12"/>
  <c r="B13525" i="12"/>
  <c r="A13525" i="12"/>
  <c r="F13524" i="12"/>
  <c r="E13524" i="12"/>
  <c r="B13524" i="12"/>
  <c r="A13524" i="12"/>
  <c r="F13523" i="12"/>
  <c r="E13523" i="12"/>
  <c r="B13523" i="12"/>
  <c r="A13523" i="12"/>
  <c r="F13522" i="12"/>
  <c r="E13522" i="12"/>
  <c r="B13522" i="12"/>
  <c r="A13522" i="12"/>
  <c r="F13521" i="12"/>
  <c r="E13521" i="12"/>
  <c r="B13521" i="12"/>
  <c r="A13521" i="12"/>
  <c r="F13520" i="12"/>
  <c r="E13520" i="12"/>
  <c r="B13520" i="12"/>
  <c r="A13520" i="12"/>
  <c r="F13519" i="12"/>
  <c r="E13519" i="12"/>
  <c r="B13519" i="12"/>
  <c r="A13519" i="12"/>
  <c r="F13518" i="12"/>
  <c r="E13518" i="12"/>
  <c r="B13518" i="12"/>
  <c r="A13518" i="12"/>
  <c r="F13517" i="12"/>
  <c r="E13517" i="12"/>
  <c r="B13517" i="12"/>
  <c r="A13517" i="12"/>
  <c r="F13516" i="12"/>
  <c r="E13516" i="12"/>
  <c r="B13516" i="12"/>
  <c r="A13516" i="12"/>
  <c r="F13515" i="12"/>
  <c r="E13515" i="12"/>
  <c r="B13515" i="12"/>
  <c r="A13515" i="12"/>
  <c r="F13514" i="12"/>
  <c r="E13514" i="12"/>
  <c r="B13514" i="12"/>
  <c r="A13514" i="12"/>
  <c r="F13513" i="12"/>
  <c r="E13513" i="12"/>
  <c r="B13513" i="12"/>
  <c r="A13513" i="12"/>
  <c r="F13512" i="12"/>
  <c r="E13512" i="12"/>
  <c r="B13512" i="12"/>
  <c r="A13512" i="12"/>
  <c r="F13511" i="12"/>
  <c r="E13511" i="12"/>
  <c r="B13511" i="12"/>
  <c r="A13511" i="12"/>
  <c r="F13510" i="12"/>
  <c r="E13510" i="12"/>
  <c r="B13510" i="12"/>
  <c r="A13510" i="12"/>
  <c r="F13509" i="12"/>
  <c r="E13509" i="12"/>
  <c r="B13509" i="12"/>
  <c r="A13509" i="12"/>
  <c r="F13508" i="12"/>
  <c r="E13508" i="12"/>
  <c r="B13508" i="12"/>
  <c r="A13508" i="12"/>
  <c r="F13507" i="12"/>
  <c r="E13507" i="12"/>
  <c r="B13507" i="12"/>
  <c r="A13507" i="12"/>
  <c r="F13506" i="12"/>
  <c r="E13506" i="12"/>
  <c r="B13506" i="12"/>
  <c r="A13506" i="12"/>
  <c r="F13505" i="12"/>
  <c r="E13505" i="12"/>
  <c r="B13505" i="12"/>
  <c r="A13505" i="12"/>
  <c r="F13504" i="12"/>
  <c r="E13504" i="12"/>
  <c r="B13504" i="12"/>
  <c r="A13504" i="12"/>
  <c r="F13503" i="12"/>
  <c r="E13503" i="12"/>
  <c r="B13503" i="12"/>
  <c r="A13503" i="12"/>
  <c r="F13502" i="12"/>
  <c r="E13502" i="12"/>
  <c r="B13502" i="12"/>
  <c r="A13502" i="12"/>
  <c r="F13501" i="12"/>
  <c r="E13501" i="12"/>
  <c r="B13501" i="12"/>
  <c r="A13501" i="12"/>
  <c r="F13500" i="12"/>
  <c r="E13500" i="12"/>
  <c r="B13500" i="12"/>
  <c r="A13500" i="12"/>
  <c r="F13499" i="12"/>
  <c r="E13499" i="12"/>
  <c r="B13499" i="12"/>
  <c r="A13499" i="12"/>
  <c r="F13498" i="12"/>
  <c r="E13498" i="12"/>
  <c r="B13498" i="12"/>
  <c r="A13498" i="12"/>
  <c r="F13497" i="12"/>
  <c r="E13497" i="12"/>
  <c r="B13497" i="12"/>
  <c r="A13497" i="12"/>
  <c r="F13496" i="12"/>
  <c r="E13496" i="12"/>
  <c r="B13496" i="12"/>
  <c r="A13496" i="12"/>
  <c r="F13495" i="12"/>
  <c r="E13495" i="12"/>
  <c r="B13495" i="12"/>
  <c r="A13495" i="12"/>
  <c r="F13494" i="12"/>
  <c r="E13494" i="12"/>
  <c r="B13494" i="12"/>
  <c r="A13494" i="12"/>
  <c r="F13493" i="12"/>
  <c r="E13493" i="12"/>
  <c r="B13493" i="12"/>
  <c r="A13493" i="12"/>
  <c r="F13492" i="12"/>
  <c r="E13492" i="12"/>
  <c r="B13492" i="12"/>
  <c r="A13492" i="12"/>
  <c r="F13491" i="12"/>
  <c r="E13491" i="12"/>
  <c r="B13491" i="12"/>
  <c r="A13491" i="12"/>
  <c r="F13490" i="12"/>
  <c r="E13490" i="12"/>
  <c r="B13490" i="12"/>
  <c r="A13490" i="12"/>
  <c r="F13459" i="12"/>
  <c r="D13459" i="12"/>
  <c r="A13459" i="12"/>
  <c r="F13458" i="12"/>
  <c r="D13458" i="12"/>
  <c r="A13458" i="12"/>
  <c r="F13457" i="12"/>
  <c r="E13457" i="12"/>
  <c r="D13457" i="12"/>
  <c r="A13457" i="12"/>
  <c r="F13456" i="12"/>
  <c r="E13456" i="12"/>
  <c r="D13456" i="12"/>
  <c r="F13455" i="12"/>
  <c r="E13455" i="12"/>
  <c r="D13455" i="12"/>
  <c r="A13455" i="12"/>
  <c r="F13454" i="12"/>
  <c r="E13454" i="12"/>
  <c r="D13454" i="12"/>
  <c r="A13454" i="12"/>
  <c r="A13442" i="12"/>
  <c r="A13441" i="12"/>
  <c r="A13403" i="12"/>
  <c r="A13402" i="12"/>
  <c r="A13401" i="12"/>
  <c r="A13400" i="12"/>
  <c r="A13399" i="12"/>
  <c r="A13398" i="12"/>
  <c r="A13397" i="12"/>
  <c r="G12528" i="12"/>
  <c r="F12528" i="12"/>
  <c r="E12528" i="12"/>
  <c r="D12528" i="12"/>
  <c r="C12528" i="12"/>
  <c r="B12528" i="12"/>
  <c r="A12528" i="12"/>
  <c r="G12527" i="12"/>
  <c r="F12527" i="12"/>
  <c r="E12527" i="12"/>
  <c r="D12527" i="12"/>
  <c r="C12527" i="12"/>
  <c r="B12527" i="12"/>
  <c r="A12527" i="12"/>
  <c r="G12526" i="12"/>
  <c r="F12526" i="12"/>
  <c r="E12526" i="12"/>
  <c r="D12526" i="12"/>
  <c r="C12526" i="12"/>
  <c r="B12526" i="12"/>
  <c r="A12526" i="12"/>
  <c r="G12525" i="12"/>
  <c r="F12525" i="12"/>
  <c r="E12525" i="12"/>
  <c r="D12525" i="12"/>
  <c r="C12525" i="12"/>
  <c r="B12525" i="12"/>
  <c r="A12525" i="12"/>
  <c r="G12524" i="12"/>
  <c r="F12524" i="12"/>
  <c r="E12524" i="12"/>
  <c r="D12524" i="12"/>
  <c r="C12524" i="12"/>
  <c r="B12524" i="12"/>
  <c r="A12524" i="12"/>
  <c r="G12523" i="12"/>
  <c r="F12523" i="12"/>
  <c r="E12523" i="12"/>
  <c r="D12523" i="12"/>
  <c r="C12523" i="12"/>
  <c r="B12523" i="12"/>
  <c r="A12523" i="12"/>
  <c r="G12522" i="12"/>
  <c r="F12522" i="12"/>
  <c r="E12522" i="12"/>
  <c r="D12522" i="12"/>
  <c r="C12522" i="12"/>
  <c r="B12522" i="12"/>
  <c r="A12522" i="12"/>
  <c r="G12521" i="12"/>
  <c r="F12521" i="12"/>
  <c r="E12521" i="12"/>
  <c r="D12521" i="12"/>
  <c r="C12521" i="12"/>
  <c r="B12521" i="12"/>
  <c r="A12521" i="12"/>
  <c r="G12520" i="12"/>
  <c r="F12520" i="12"/>
  <c r="E12520" i="12"/>
  <c r="D12520" i="12"/>
  <c r="C12520" i="12"/>
  <c r="B12520" i="12"/>
  <c r="A12520" i="12"/>
  <c r="G12519" i="12"/>
  <c r="F12519" i="12"/>
  <c r="E12519" i="12"/>
  <c r="D12519" i="12"/>
  <c r="C12519" i="12"/>
  <c r="B12519" i="12"/>
  <c r="A12519" i="12"/>
  <c r="G12518" i="12"/>
  <c r="F12518" i="12"/>
  <c r="E12518" i="12"/>
  <c r="D12518" i="12"/>
  <c r="C12518" i="12"/>
  <c r="B12518" i="12"/>
  <c r="A12518" i="12"/>
  <c r="G12517" i="12"/>
  <c r="F12517" i="12"/>
  <c r="E12517" i="12"/>
  <c r="D12517" i="12"/>
  <c r="C12517" i="12"/>
  <c r="B12517" i="12"/>
  <c r="A12517" i="12"/>
  <c r="G12516" i="12"/>
  <c r="F12516" i="12"/>
  <c r="E12516" i="12"/>
  <c r="D12516" i="12"/>
  <c r="C12516" i="12"/>
  <c r="B12516" i="12"/>
  <c r="A12516" i="12"/>
  <c r="G12515" i="12"/>
  <c r="F12515" i="12"/>
  <c r="E12515" i="12"/>
  <c r="D12515" i="12"/>
  <c r="C12515" i="12"/>
  <c r="B12515" i="12"/>
  <c r="A12515" i="12"/>
  <c r="F12514" i="12"/>
  <c r="E12514" i="12"/>
  <c r="C12514" i="12"/>
  <c r="B12514" i="12"/>
  <c r="A12514" i="12"/>
  <c r="F12513" i="12"/>
  <c r="E12513" i="12"/>
  <c r="C12513" i="12"/>
  <c r="B12513" i="12"/>
  <c r="A12513" i="12"/>
  <c r="F12512" i="12"/>
  <c r="E12512" i="12"/>
  <c r="C12512" i="12"/>
  <c r="B12512" i="12"/>
  <c r="A12512" i="12"/>
  <c r="F12511" i="12"/>
  <c r="E12511" i="12"/>
  <c r="C12511" i="12"/>
  <c r="B12511" i="12"/>
  <c r="A12511" i="12"/>
  <c r="F12510" i="12"/>
  <c r="E12510" i="12"/>
  <c r="C12510" i="12"/>
  <c r="B12510" i="12"/>
  <c r="A12510" i="12"/>
  <c r="F12509" i="12"/>
  <c r="E12509" i="12"/>
  <c r="C12509" i="12"/>
  <c r="B12509" i="12"/>
  <c r="A12509" i="12"/>
  <c r="F12508" i="12"/>
  <c r="E12508" i="12"/>
  <c r="C12508" i="12"/>
  <c r="B12508" i="12"/>
  <c r="A12508" i="12"/>
  <c r="F12507" i="12"/>
  <c r="E12507" i="12"/>
  <c r="C12507" i="12"/>
  <c r="B12507" i="12"/>
  <c r="A12507" i="12"/>
  <c r="F12506" i="12"/>
  <c r="E12506" i="12"/>
  <c r="C12506" i="12"/>
  <c r="B12506" i="12"/>
  <c r="A12506" i="12"/>
  <c r="F12505" i="12"/>
  <c r="E12505" i="12"/>
  <c r="C12505" i="12"/>
  <c r="B12505" i="12"/>
  <c r="A12505" i="12"/>
  <c r="F12504" i="12"/>
  <c r="E12504" i="12"/>
  <c r="C12504" i="12"/>
  <c r="B12504" i="12"/>
  <c r="A12504" i="12"/>
  <c r="F12503" i="12"/>
  <c r="E12503" i="12"/>
  <c r="C12503" i="12"/>
  <c r="B12503" i="12"/>
  <c r="A12503" i="12"/>
  <c r="F12502" i="12"/>
  <c r="E12502" i="12"/>
  <c r="C12502" i="12"/>
  <c r="B12502" i="12"/>
  <c r="A12502" i="12"/>
  <c r="F12501" i="12"/>
  <c r="E12501" i="12"/>
  <c r="C12501" i="12"/>
  <c r="B12501" i="12"/>
  <c r="A12501" i="12"/>
  <c r="F12500" i="12"/>
  <c r="E12500" i="12"/>
  <c r="C12500" i="12"/>
  <c r="B12500" i="12"/>
  <c r="A12500" i="12"/>
  <c r="F12499" i="12"/>
  <c r="E12499" i="12"/>
  <c r="C12499" i="12"/>
  <c r="B12499" i="12"/>
  <c r="A12499" i="12"/>
  <c r="F12498" i="12"/>
  <c r="E12498" i="12"/>
  <c r="C12498" i="12"/>
  <c r="B12498" i="12"/>
  <c r="A12498" i="12"/>
  <c r="G12497" i="12"/>
  <c r="F12497" i="12"/>
  <c r="E12497" i="12"/>
  <c r="D12497" i="12"/>
  <c r="C12497" i="12"/>
  <c r="B12497" i="12"/>
  <c r="A12497" i="12"/>
  <c r="G12496" i="12"/>
  <c r="F12496" i="12"/>
  <c r="E12496" i="12"/>
  <c r="D12496" i="12"/>
  <c r="C12496" i="12"/>
  <c r="B12496" i="12"/>
  <c r="A12496" i="12"/>
  <c r="G12495" i="12"/>
  <c r="F12495" i="12"/>
  <c r="E12495" i="12"/>
  <c r="D12495" i="12"/>
  <c r="C12495" i="12"/>
  <c r="B12495" i="12"/>
  <c r="A12495" i="12"/>
  <c r="G12494" i="12"/>
  <c r="F12494" i="12"/>
  <c r="E12494" i="12"/>
  <c r="D12494" i="12"/>
  <c r="C12494" i="12"/>
  <c r="B12494" i="12"/>
  <c r="A12494" i="12"/>
  <c r="G12493" i="12"/>
  <c r="F12493" i="12"/>
  <c r="E12493" i="12"/>
  <c r="D12493" i="12"/>
  <c r="C12493" i="12"/>
  <c r="B12493" i="12"/>
  <c r="A12493" i="12"/>
  <c r="G12492" i="12"/>
  <c r="F12492" i="12"/>
  <c r="E12492" i="12"/>
  <c r="D12492" i="12"/>
  <c r="C12492" i="12"/>
  <c r="B12492" i="12"/>
  <c r="A12492" i="12"/>
  <c r="G12491" i="12"/>
  <c r="F12491" i="12"/>
  <c r="E12491" i="12"/>
  <c r="D12491" i="12"/>
  <c r="C12491" i="12"/>
  <c r="B12491" i="12"/>
  <c r="A12491" i="12"/>
  <c r="G12490" i="12"/>
  <c r="F12490" i="12"/>
  <c r="E12490" i="12"/>
  <c r="D12490" i="12"/>
  <c r="C12490" i="12"/>
  <c r="B12490" i="12"/>
  <c r="A12490" i="12"/>
  <c r="G12489" i="12"/>
  <c r="F12489" i="12"/>
  <c r="E12489" i="12"/>
  <c r="D12489" i="12"/>
  <c r="C12489" i="12"/>
  <c r="B12489" i="12"/>
  <c r="A12489" i="12"/>
  <c r="G12488" i="12"/>
  <c r="F12488" i="12"/>
  <c r="E12488" i="12"/>
  <c r="D12488" i="12"/>
  <c r="C12488" i="12"/>
  <c r="B12488" i="12"/>
  <c r="A12488" i="12"/>
  <c r="G12487" i="12"/>
  <c r="F12487" i="12"/>
  <c r="E12487" i="12"/>
  <c r="D12487" i="12"/>
  <c r="C12487" i="12"/>
  <c r="B12487" i="12"/>
  <c r="A12487" i="12"/>
  <c r="G12486" i="12"/>
  <c r="F12486" i="12"/>
  <c r="E12486" i="12"/>
  <c r="D12486" i="12"/>
  <c r="C12486" i="12"/>
  <c r="B12486" i="12"/>
  <c r="A12486" i="12"/>
  <c r="G12485" i="12"/>
  <c r="F12485" i="12"/>
  <c r="E12485" i="12"/>
  <c r="D12485" i="12"/>
  <c r="C12485" i="12"/>
  <c r="B12485" i="12"/>
  <c r="A12485" i="12"/>
  <c r="G12484" i="12"/>
  <c r="F12484" i="12"/>
  <c r="E12484" i="12"/>
  <c r="D12484" i="12"/>
  <c r="C12484" i="12"/>
  <c r="B12484" i="12"/>
  <c r="A12484" i="12"/>
  <c r="G12483" i="12"/>
  <c r="F12483" i="12"/>
  <c r="E12483" i="12"/>
  <c r="D12483" i="12"/>
  <c r="C12483" i="12"/>
  <c r="B12483" i="12"/>
  <c r="A12483" i="12"/>
  <c r="F12482" i="12"/>
  <c r="E12482" i="12"/>
  <c r="C12482" i="12"/>
  <c r="B12482" i="12"/>
  <c r="A12482" i="12"/>
  <c r="F12481" i="12"/>
  <c r="E12481" i="12"/>
  <c r="C12481" i="12"/>
  <c r="B12481" i="12"/>
  <c r="A12481" i="12"/>
  <c r="F12480" i="12"/>
  <c r="E12480" i="12"/>
  <c r="C12480" i="12"/>
  <c r="B12480" i="12"/>
  <c r="A12480" i="12"/>
  <c r="F12479" i="12"/>
  <c r="E12479" i="12"/>
  <c r="C12479" i="12"/>
  <c r="B12479" i="12"/>
  <c r="A12479" i="12"/>
  <c r="F12478" i="12"/>
  <c r="E12478" i="12"/>
  <c r="C12478" i="12"/>
  <c r="B12478" i="12"/>
  <c r="A12478" i="12"/>
  <c r="F12477" i="12"/>
  <c r="E12477" i="12"/>
  <c r="C12477" i="12"/>
  <c r="B12477" i="12"/>
  <c r="A12477" i="12"/>
  <c r="F12476" i="12"/>
  <c r="E12476" i="12"/>
  <c r="C12476" i="12"/>
  <c r="B12476" i="12"/>
  <c r="A12476" i="12"/>
  <c r="F12475" i="12"/>
  <c r="E12475" i="12"/>
  <c r="C12475" i="12"/>
  <c r="B12475" i="12"/>
  <c r="A12475" i="12"/>
  <c r="F12474" i="12"/>
  <c r="E12474" i="12"/>
  <c r="C12474" i="12"/>
  <c r="B12474" i="12"/>
  <c r="A12474" i="12"/>
  <c r="F12473" i="12"/>
  <c r="E12473" i="12"/>
  <c r="C12473" i="12"/>
  <c r="B12473" i="12"/>
  <c r="A12473" i="12"/>
  <c r="F12472" i="12"/>
  <c r="E12472" i="12"/>
  <c r="C12472" i="12"/>
  <c r="B12472" i="12"/>
  <c r="A12472" i="12"/>
  <c r="F12471" i="12"/>
  <c r="E12471" i="12"/>
  <c r="C12471" i="12"/>
  <c r="B12471" i="12"/>
  <c r="A12471" i="12"/>
  <c r="F12470" i="12"/>
  <c r="E12470" i="12"/>
  <c r="C12470" i="12"/>
  <c r="B12470" i="12"/>
  <c r="A12470" i="12"/>
  <c r="F12469" i="12"/>
  <c r="E12469" i="12"/>
  <c r="C12469" i="12"/>
  <c r="B12469" i="12"/>
  <c r="A12469" i="12"/>
  <c r="F12468" i="12"/>
  <c r="E12468" i="12"/>
  <c r="C12468" i="12"/>
  <c r="B12468" i="12"/>
  <c r="A12468" i="12"/>
  <c r="F12467" i="12"/>
  <c r="E12467" i="12"/>
  <c r="C12467" i="12"/>
  <c r="B12467" i="12"/>
  <c r="A12467" i="12"/>
  <c r="F12466" i="12"/>
  <c r="E12466" i="12"/>
  <c r="B12466" i="12"/>
  <c r="A12466" i="12"/>
  <c r="F12465" i="12"/>
  <c r="E12465" i="12"/>
  <c r="B12465" i="12"/>
  <c r="A12465" i="12"/>
  <c r="F12464" i="12"/>
  <c r="E12464" i="12"/>
  <c r="B12464" i="12"/>
  <c r="A12464" i="12"/>
  <c r="F12463" i="12"/>
  <c r="E12463" i="12"/>
  <c r="B12463" i="12"/>
  <c r="A12463" i="12"/>
  <c r="F12462" i="12"/>
  <c r="E12462" i="12"/>
  <c r="B12462" i="12"/>
  <c r="A12462" i="12"/>
  <c r="F12461" i="12"/>
  <c r="E12461" i="12"/>
  <c r="B12461" i="12"/>
  <c r="A12461" i="12"/>
  <c r="F12460" i="12"/>
  <c r="E12460" i="12"/>
  <c r="B12460" i="12"/>
  <c r="A12460" i="12"/>
  <c r="F12459" i="12"/>
  <c r="E12459" i="12"/>
  <c r="B12459" i="12"/>
  <c r="A12459" i="12"/>
  <c r="F12458" i="12"/>
  <c r="E12458" i="12"/>
  <c r="B12458" i="12"/>
  <c r="A12458" i="12"/>
  <c r="F12457" i="12"/>
  <c r="E12457" i="12"/>
  <c r="B12457" i="12"/>
  <c r="A12457" i="12"/>
  <c r="F12456" i="12"/>
  <c r="E12456" i="12"/>
  <c r="B12456" i="12"/>
  <c r="A12456" i="12"/>
  <c r="F12455" i="12"/>
  <c r="E12455" i="12"/>
  <c r="B12455" i="12"/>
  <c r="A12455" i="12"/>
  <c r="F12454" i="12"/>
  <c r="E12454" i="12"/>
  <c r="B12454" i="12"/>
  <c r="A12454" i="12"/>
  <c r="F12453" i="12"/>
  <c r="E12453" i="12"/>
  <c r="B12453" i="12"/>
  <c r="A12453" i="12"/>
  <c r="F12452" i="12"/>
  <c r="E12452" i="12"/>
  <c r="B12452" i="12"/>
  <c r="A12452" i="12"/>
  <c r="F12451" i="12"/>
  <c r="E12451" i="12"/>
  <c r="B12451" i="12"/>
  <c r="A12451" i="12"/>
  <c r="F12450" i="12"/>
  <c r="E12450" i="12"/>
  <c r="B12450" i="12"/>
  <c r="A12450" i="12"/>
  <c r="F12449" i="12"/>
  <c r="E12449" i="12"/>
  <c r="B12449" i="12"/>
  <c r="A12449" i="12"/>
  <c r="F12448" i="12"/>
  <c r="E12448" i="12"/>
  <c r="B12448" i="12"/>
  <c r="A12448" i="12"/>
  <c r="F12447" i="12"/>
  <c r="E12447" i="12"/>
  <c r="B12447" i="12"/>
  <c r="A12447" i="12"/>
  <c r="F12446" i="12"/>
  <c r="E12446" i="12"/>
  <c r="B12446" i="12"/>
  <c r="A12446" i="12"/>
  <c r="F12445" i="12"/>
  <c r="E12445" i="12"/>
  <c r="B12445" i="12"/>
  <c r="A12445" i="12"/>
  <c r="F12444" i="12"/>
  <c r="E12444" i="12"/>
  <c r="B12444" i="12"/>
  <c r="A12444" i="12"/>
  <c r="F12443" i="12"/>
  <c r="E12443" i="12"/>
  <c r="B12443" i="12"/>
  <c r="A12443" i="12"/>
  <c r="F12442" i="12"/>
  <c r="E12442" i="12"/>
  <c r="B12442" i="12"/>
  <c r="A12442" i="12"/>
  <c r="F12441" i="12"/>
  <c r="E12441" i="12"/>
  <c r="B12441" i="12"/>
  <c r="A12441" i="12"/>
  <c r="F12440" i="12"/>
  <c r="E12440" i="12"/>
  <c r="B12440" i="12"/>
  <c r="A12440" i="12"/>
  <c r="F12439" i="12"/>
  <c r="E12439" i="12"/>
  <c r="B12439" i="12"/>
  <c r="A12439" i="12"/>
  <c r="F12438" i="12"/>
  <c r="E12438" i="12"/>
  <c r="B12438" i="12"/>
  <c r="A12438" i="12"/>
  <c r="F12437" i="12"/>
  <c r="E12437" i="12"/>
  <c r="B12437" i="12"/>
  <c r="A12437" i="12"/>
  <c r="F12436" i="12"/>
  <c r="E12436" i="12"/>
  <c r="B12436" i="12"/>
  <c r="A12436" i="12"/>
  <c r="F12435" i="12"/>
  <c r="E12435" i="12"/>
  <c r="B12435" i="12"/>
  <c r="A12435" i="12"/>
  <c r="F12434" i="12"/>
  <c r="E12434" i="12"/>
  <c r="B12434" i="12"/>
  <c r="A12434" i="12"/>
  <c r="F12433" i="12"/>
  <c r="E12433" i="12"/>
  <c r="B12433" i="12"/>
  <c r="A12433" i="12"/>
  <c r="F12432" i="12"/>
  <c r="E12432" i="12"/>
  <c r="B12432" i="12"/>
  <c r="A12432" i="12"/>
  <c r="F12431" i="12"/>
  <c r="E12431" i="12"/>
  <c r="B12431" i="12"/>
  <c r="A12431" i="12"/>
  <c r="F12430" i="12"/>
  <c r="E12430" i="12"/>
  <c r="B12430" i="12"/>
  <c r="A12430" i="12"/>
  <c r="F12429" i="12"/>
  <c r="E12429" i="12"/>
  <c r="B12429" i="12"/>
  <c r="A12429" i="12"/>
  <c r="F12428" i="12"/>
  <c r="E12428" i="12"/>
  <c r="B12428" i="12"/>
  <c r="A12428" i="12"/>
  <c r="F12427" i="12"/>
  <c r="E12427" i="12"/>
  <c r="B12427" i="12"/>
  <c r="A12427" i="12"/>
  <c r="F12426" i="12"/>
  <c r="E12426" i="12"/>
  <c r="B12426" i="12"/>
  <c r="A12426" i="12"/>
  <c r="F12425" i="12"/>
  <c r="E12425" i="12"/>
  <c r="B12425" i="12"/>
  <c r="A12425" i="12"/>
  <c r="F12424" i="12"/>
  <c r="E12424" i="12"/>
  <c r="B12424" i="12"/>
  <c r="A12424" i="12"/>
  <c r="F12423" i="12"/>
  <c r="E12423" i="12"/>
  <c r="B12423" i="12"/>
  <c r="A12423" i="12"/>
  <c r="F12422" i="12"/>
  <c r="E12422" i="12"/>
  <c r="B12422" i="12"/>
  <c r="A12422" i="12"/>
  <c r="F12421" i="12"/>
  <c r="E12421" i="12"/>
  <c r="B12421" i="12"/>
  <c r="A12421" i="12"/>
  <c r="F12420" i="12"/>
  <c r="E12420" i="12"/>
  <c r="B12420" i="12"/>
  <c r="A12420" i="12"/>
  <c r="F12419" i="12"/>
  <c r="E12419" i="12"/>
  <c r="B12419" i="12"/>
  <c r="A12419" i="12"/>
  <c r="F12418" i="12"/>
  <c r="E12418" i="12"/>
  <c r="B12418" i="12"/>
  <c r="A12418" i="12"/>
  <c r="F12417" i="12"/>
  <c r="E12417" i="12"/>
  <c r="B12417" i="12"/>
  <c r="A12417" i="12"/>
  <c r="F12416" i="12"/>
  <c r="E12416" i="12"/>
  <c r="B12416" i="12"/>
  <c r="A12416" i="12"/>
  <c r="F12415" i="12"/>
  <c r="E12415" i="12"/>
  <c r="B12415" i="12"/>
  <c r="A12415" i="12"/>
  <c r="F12414" i="12"/>
  <c r="E12414" i="12"/>
  <c r="B12414" i="12"/>
  <c r="A12414" i="12"/>
  <c r="F12413" i="12"/>
  <c r="E12413" i="12"/>
  <c r="B12413" i="12"/>
  <c r="A12413" i="12"/>
  <c r="F12412" i="12"/>
  <c r="E12412" i="12"/>
  <c r="B12412" i="12"/>
  <c r="A12412" i="12"/>
  <c r="F12411" i="12"/>
  <c r="E12411" i="12"/>
  <c r="B12411" i="12"/>
  <c r="A12411" i="12"/>
  <c r="F12410" i="12"/>
  <c r="E12410" i="12"/>
  <c r="B12410" i="12"/>
  <c r="A12410" i="12"/>
  <c r="F12409" i="12"/>
  <c r="E12409" i="12"/>
  <c r="B12409" i="12"/>
  <c r="A12409" i="12"/>
  <c r="F12408" i="12"/>
  <c r="E12408" i="12"/>
  <c r="B12408" i="12"/>
  <c r="A12408" i="12"/>
  <c r="F12407" i="12"/>
  <c r="E12407" i="12"/>
  <c r="B12407" i="12"/>
  <c r="A12407" i="12"/>
  <c r="F12406" i="12"/>
  <c r="E12406" i="12"/>
  <c r="B12406" i="12"/>
  <c r="A12406" i="12"/>
  <c r="F12405" i="12"/>
  <c r="E12405" i="12"/>
  <c r="B12405" i="12"/>
  <c r="A12405" i="12"/>
  <c r="F12404" i="12"/>
  <c r="E12404" i="12"/>
  <c r="B12404" i="12"/>
  <c r="A12404" i="12"/>
  <c r="F12403" i="12"/>
  <c r="E12403" i="12"/>
  <c r="B12403" i="12"/>
  <c r="A12403" i="12"/>
  <c r="F12402" i="12"/>
  <c r="E12402" i="12"/>
  <c r="B12402" i="12"/>
  <c r="A12402" i="12"/>
  <c r="F12401" i="12"/>
  <c r="E12401" i="12"/>
  <c r="B12401" i="12"/>
  <c r="A12401" i="12"/>
  <c r="F12400" i="12"/>
  <c r="E12400" i="12"/>
  <c r="B12400" i="12"/>
  <c r="A12400" i="12"/>
  <c r="F12399" i="12"/>
  <c r="E12399" i="12"/>
  <c r="B12399" i="12"/>
  <c r="A12399" i="12"/>
  <c r="F12398" i="12"/>
  <c r="E12398" i="12"/>
  <c r="B12398" i="12"/>
  <c r="A12398" i="12"/>
  <c r="F12397" i="12"/>
  <c r="E12397" i="12"/>
  <c r="B12397" i="12"/>
  <c r="A12397" i="12"/>
  <c r="F12396" i="12"/>
  <c r="E12396" i="12"/>
  <c r="B12396" i="12"/>
  <c r="A12396" i="12"/>
  <c r="F12395" i="12"/>
  <c r="E12395" i="12"/>
  <c r="B12395" i="12"/>
  <c r="A12395" i="12"/>
  <c r="F12394" i="12"/>
  <c r="E12394" i="12"/>
  <c r="B12394" i="12"/>
  <c r="A12394" i="12"/>
  <c r="F12393" i="12"/>
  <c r="E12393" i="12"/>
  <c r="B12393" i="12"/>
  <c r="A12393" i="12"/>
  <c r="F12392" i="12"/>
  <c r="E12392" i="12"/>
  <c r="B12392" i="12"/>
  <c r="A12392" i="12"/>
  <c r="F12391" i="12"/>
  <c r="E12391" i="12"/>
  <c r="B12391" i="12"/>
  <c r="A12391" i="12"/>
  <c r="F12390" i="12"/>
  <c r="E12390" i="12"/>
  <c r="B12390" i="12"/>
  <c r="A12390" i="12"/>
  <c r="F12389" i="12"/>
  <c r="E12389" i="12"/>
  <c r="B12389" i="12"/>
  <c r="A12389" i="12"/>
  <c r="F12388" i="12"/>
  <c r="E12388" i="12"/>
  <c r="B12388" i="12"/>
  <c r="A12388" i="12"/>
  <c r="F12387" i="12"/>
  <c r="E12387" i="12"/>
  <c r="B12387" i="12"/>
  <c r="A12387" i="12"/>
  <c r="F12386" i="12"/>
  <c r="E12386" i="12"/>
  <c r="B12386" i="12"/>
  <c r="A12386" i="12"/>
  <c r="F12385" i="12"/>
  <c r="E12385" i="12"/>
  <c r="B12385" i="12"/>
  <c r="A12385" i="12"/>
  <c r="F12384" i="12"/>
  <c r="E12384" i="12"/>
  <c r="B12384" i="12"/>
  <c r="A12384" i="12"/>
  <c r="F12383" i="12"/>
  <c r="E12383" i="12"/>
  <c r="B12383" i="12"/>
  <c r="A12383" i="12"/>
  <c r="F12382" i="12"/>
  <c r="E12382" i="12"/>
  <c r="B12382" i="12"/>
  <c r="A12382" i="12"/>
  <c r="F12381" i="12"/>
  <c r="E12381" i="12"/>
  <c r="B12381" i="12"/>
  <c r="A12381" i="12"/>
  <c r="F12380" i="12"/>
  <c r="E12380" i="12"/>
  <c r="B12380" i="12"/>
  <c r="A12380" i="12"/>
  <c r="F12379" i="12"/>
  <c r="E12379" i="12"/>
  <c r="B12379" i="12"/>
  <c r="A12379" i="12"/>
  <c r="F12378" i="12"/>
  <c r="E12378" i="12"/>
  <c r="B12378" i="12"/>
  <c r="A12378" i="12"/>
  <c r="F12377" i="12"/>
  <c r="E12377" i="12"/>
  <c r="B12377" i="12"/>
  <c r="A12377" i="12"/>
  <c r="F12376" i="12"/>
  <c r="E12376" i="12"/>
  <c r="B12376" i="12"/>
  <c r="A12376" i="12"/>
  <c r="F12375" i="12"/>
  <c r="E12375" i="12"/>
  <c r="B12375" i="12"/>
  <c r="A12375" i="12"/>
  <c r="F12374" i="12"/>
  <c r="E12374" i="12"/>
  <c r="B12374" i="12"/>
  <c r="A12374" i="12"/>
  <c r="F12373" i="12"/>
  <c r="E12373" i="12"/>
  <c r="B12373" i="12"/>
  <c r="A12373" i="12"/>
  <c r="F12372" i="12"/>
  <c r="E12372" i="12"/>
  <c r="B12372" i="12"/>
  <c r="A12372" i="12"/>
  <c r="F12371" i="12"/>
  <c r="E12371" i="12"/>
  <c r="B12371" i="12"/>
  <c r="A12371" i="12"/>
  <c r="F12370" i="12"/>
  <c r="E12370" i="12"/>
  <c r="B12370" i="12"/>
  <c r="A12370" i="12"/>
  <c r="F12369" i="12"/>
  <c r="E12369" i="12"/>
  <c r="B12369" i="12"/>
  <c r="A12369" i="12"/>
  <c r="F12368" i="12"/>
  <c r="E12368" i="12"/>
  <c r="B12368" i="12"/>
  <c r="A12368" i="12"/>
  <c r="F12367" i="12"/>
  <c r="E12367" i="12"/>
  <c r="B12367" i="12"/>
  <c r="A12367" i="12"/>
  <c r="F12366" i="12"/>
  <c r="E12366" i="12"/>
  <c r="B12366" i="12"/>
  <c r="A12366" i="12"/>
  <c r="F12335" i="12"/>
  <c r="D12335" i="12"/>
  <c r="A12335" i="12"/>
  <c r="F12334" i="12"/>
  <c r="D12334" i="12"/>
  <c r="A12334" i="12"/>
  <c r="F12333" i="12"/>
  <c r="E12333" i="12"/>
  <c r="D12333" i="12"/>
  <c r="A12333" i="12"/>
  <c r="F12332" i="12"/>
  <c r="E12332" i="12"/>
  <c r="D12332" i="12"/>
  <c r="F12331" i="12"/>
  <c r="E12331" i="12"/>
  <c r="D12331" i="12"/>
  <c r="A12331" i="12"/>
  <c r="F12330" i="12"/>
  <c r="E12330" i="12"/>
  <c r="D12330" i="12"/>
  <c r="A12330" i="12"/>
  <c r="A12280" i="12"/>
  <c r="A12279" i="12"/>
  <c r="A12278" i="12"/>
  <c r="A12277" i="12"/>
  <c r="A12276" i="12"/>
  <c r="A12275" i="12"/>
  <c r="A12274" i="12"/>
  <c r="A12273" i="12"/>
  <c r="G11404" i="12"/>
  <c r="F11404" i="12"/>
  <c r="E11404" i="12"/>
  <c r="D11404" i="12"/>
  <c r="C11404" i="12"/>
  <c r="B11404" i="12"/>
  <c r="A11404" i="12"/>
  <c r="G11403" i="12"/>
  <c r="F11403" i="12"/>
  <c r="E11403" i="12"/>
  <c r="D11403" i="12"/>
  <c r="C11403" i="12"/>
  <c r="B11403" i="12"/>
  <c r="A11403" i="12"/>
  <c r="G11402" i="12"/>
  <c r="F11402" i="12"/>
  <c r="E11402" i="12"/>
  <c r="D11402" i="12"/>
  <c r="C11402" i="12"/>
  <c r="B11402" i="12"/>
  <c r="A11402" i="12"/>
  <c r="G11401" i="12"/>
  <c r="F11401" i="12"/>
  <c r="E11401" i="12"/>
  <c r="D11401" i="12"/>
  <c r="C11401" i="12"/>
  <c r="B11401" i="12"/>
  <c r="A11401" i="12"/>
  <c r="G11400" i="12"/>
  <c r="F11400" i="12"/>
  <c r="E11400" i="12"/>
  <c r="D11400" i="12"/>
  <c r="C11400" i="12"/>
  <c r="B11400" i="12"/>
  <c r="A11400" i="12"/>
  <c r="G11399" i="12"/>
  <c r="F11399" i="12"/>
  <c r="E11399" i="12"/>
  <c r="D11399" i="12"/>
  <c r="C11399" i="12"/>
  <c r="B11399" i="12"/>
  <c r="A11399" i="12"/>
  <c r="G11398" i="12"/>
  <c r="F11398" i="12"/>
  <c r="E11398" i="12"/>
  <c r="D11398" i="12"/>
  <c r="C11398" i="12"/>
  <c r="B11398" i="12"/>
  <c r="A11398" i="12"/>
  <c r="G11397" i="12"/>
  <c r="F11397" i="12"/>
  <c r="E11397" i="12"/>
  <c r="D11397" i="12"/>
  <c r="C11397" i="12"/>
  <c r="B11397" i="12"/>
  <c r="A11397" i="12"/>
  <c r="G11396" i="12"/>
  <c r="F11396" i="12"/>
  <c r="E11396" i="12"/>
  <c r="D11396" i="12"/>
  <c r="C11396" i="12"/>
  <c r="B11396" i="12"/>
  <c r="A11396" i="12"/>
  <c r="G11395" i="12"/>
  <c r="F11395" i="12"/>
  <c r="E11395" i="12"/>
  <c r="D11395" i="12"/>
  <c r="C11395" i="12"/>
  <c r="B11395" i="12"/>
  <c r="A11395" i="12"/>
  <c r="G11394" i="12"/>
  <c r="F11394" i="12"/>
  <c r="E11394" i="12"/>
  <c r="D11394" i="12"/>
  <c r="C11394" i="12"/>
  <c r="B11394" i="12"/>
  <c r="A11394" i="12"/>
  <c r="G11393" i="12"/>
  <c r="F11393" i="12"/>
  <c r="E11393" i="12"/>
  <c r="D11393" i="12"/>
  <c r="C11393" i="12"/>
  <c r="B11393" i="12"/>
  <c r="A11393" i="12"/>
  <c r="G11392" i="12"/>
  <c r="F11392" i="12"/>
  <c r="E11392" i="12"/>
  <c r="D11392" i="12"/>
  <c r="C11392" i="12"/>
  <c r="B11392" i="12"/>
  <c r="A11392" i="12"/>
  <c r="G11391" i="12"/>
  <c r="F11391" i="12"/>
  <c r="E11391" i="12"/>
  <c r="D11391" i="12"/>
  <c r="C11391" i="12"/>
  <c r="B11391" i="12"/>
  <c r="A11391" i="12"/>
  <c r="F11390" i="12"/>
  <c r="E11390" i="12"/>
  <c r="C11390" i="12"/>
  <c r="B11390" i="12"/>
  <c r="A11390" i="12"/>
  <c r="F11389" i="12"/>
  <c r="E11389" i="12"/>
  <c r="C11389" i="12"/>
  <c r="B11389" i="12"/>
  <c r="A11389" i="12"/>
  <c r="F11388" i="12"/>
  <c r="E11388" i="12"/>
  <c r="C11388" i="12"/>
  <c r="B11388" i="12"/>
  <c r="A11388" i="12"/>
  <c r="F11387" i="12"/>
  <c r="E11387" i="12"/>
  <c r="C11387" i="12"/>
  <c r="B11387" i="12"/>
  <c r="A11387" i="12"/>
  <c r="F11386" i="12"/>
  <c r="E11386" i="12"/>
  <c r="C11386" i="12"/>
  <c r="B11386" i="12"/>
  <c r="A11386" i="12"/>
  <c r="F11385" i="12"/>
  <c r="E11385" i="12"/>
  <c r="C11385" i="12"/>
  <c r="B11385" i="12"/>
  <c r="A11385" i="12"/>
  <c r="F11384" i="12"/>
  <c r="E11384" i="12"/>
  <c r="C11384" i="12"/>
  <c r="B11384" i="12"/>
  <c r="A11384" i="12"/>
  <c r="F11383" i="12"/>
  <c r="E11383" i="12"/>
  <c r="C11383" i="12"/>
  <c r="B11383" i="12"/>
  <c r="A11383" i="12"/>
  <c r="F11382" i="12"/>
  <c r="E11382" i="12"/>
  <c r="C11382" i="12"/>
  <c r="B11382" i="12"/>
  <c r="A11382" i="12"/>
  <c r="F11381" i="12"/>
  <c r="E11381" i="12"/>
  <c r="C11381" i="12"/>
  <c r="B11381" i="12"/>
  <c r="A11381" i="12"/>
  <c r="F11380" i="12"/>
  <c r="E11380" i="12"/>
  <c r="C11380" i="12"/>
  <c r="B11380" i="12"/>
  <c r="A11380" i="12"/>
  <c r="F11379" i="12"/>
  <c r="E11379" i="12"/>
  <c r="C11379" i="12"/>
  <c r="B11379" i="12"/>
  <c r="A11379" i="12"/>
  <c r="F11378" i="12"/>
  <c r="E11378" i="12"/>
  <c r="C11378" i="12"/>
  <c r="B11378" i="12"/>
  <c r="A11378" i="12"/>
  <c r="F11377" i="12"/>
  <c r="E11377" i="12"/>
  <c r="C11377" i="12"/>
  <c r="B11377" i="12"/>
  <c r="A11377" i="12"/>
  <c r="F11376" i="12"/>
  <c r="E11376" i="12"/>
  <c r="C11376" i="12"/>
  <c r="B11376" i="12"/>
  <c r="A11376" i="12"/>
  <c r="F11375" i="12"/>
  <c r="E11375" i="12"/>
  <c r="C11375" i="12"/>
  <c r="B11375" i="12"/>
  <c r="A11375" i="12"/>
  <c r="F11374" i="12"/>
  <c r="E11374" i="12"/>
  <c r="C11374" i="12"/>
  <c r="B11374" i="12"/>
  <c r="A11374" i="12"/>
  <c r="G11373" i="12"/>
  <c r="F11373" i="12"/>
  <c r="E11373" i="12"/>
  <c r="D11373" i="12"/>
  <c r="C11373" i="12"/>
  <c r="B11373" i="12"/>
  <c r="A11373" i="12"/>
  <c r="G11372" i="12"/>
  <c r="F11372" i="12"/>
  <c r="E11372" i="12"/>
  <c r="D11372" i="12"/>
  <c r="C11372" i="12"/>
  <c r="B11372" i="12"/>
  <c r="A11372" i="12"/>
  <c r="G11371" i="12"/>
  <c r="F11371" i="12"/>
  <c r="E11371" i="12"/>
  <c r="D11371" i="12"/>
  <c r="C11371" i="12"/>
  <c r="B11371" i="12"/>
  <c r="A11371" i="12"/>
  <c r="G11370" i="12"/>
  <c r="F11370" i="12"/>
  <c r="E11370" i="12"/>
  <c r="D11370" i="12"/>
  <c r="C11370" i="12"/>
  <c r="B11370" i="12"/>
  <c r="A11370" i="12"/>
  <c r="G11369" i="12"/>
  <c r="F11369" i="12"/>
  <c r="E11369" i="12"/>
  <c r="D11369" i="12"/>
  <c r="C11369" i="12"/>
  <c r="B11369" i="12"/>
  <c r="A11369" i="12"/>
  <c r="G11368" i="12"/>
  <c r="F11368" i="12"/>
  <c r="E11368" i="12"/>
  <c r="D11368" i="12"/>
  <c r="C11368" i="12"/>
  <c r="B11368" i="12"/>
  <c r="A11368" i="12"/>
  <c r="G11367" i="12"/>
  <c r="F11367" i="12"/>
  <c r="E11367" i="12"/>
  <c r="D11367" i="12"/>
  <c r="C11367" i="12"/>
  <c r="B11367" i="12"/>
  <c r="A11367" i="12"/>
  <c r="G11366" i="12"/>
  <c r="F11366" i="12"/>
  <c r="E11366" i="12"/>
  <c r="D11366" i="12"/>
  <c r="C11366" i="12"/>
  <c r="B11366" i="12"/>
  <c r="A11366" i="12"/>
  <c r="G11365" i="12"/>
  <c r="F11365" i="12"/>
  <c r="E11365" i="12"/>
  <c r="D11365" i="12"/>
  <c r="C11365" i="12"/>
  <c r="B11365" i="12"/>
  <c r="A11365" i="12"/>
  <c r="G11364" i="12"/>
  <c r="F11364" i="12"/>
  <c r="E11364" i="12"/>
  <c r="D11364" i="12"/>
  <c r="C11364" i="12"/>
  <c r="B11364" i="12"/>
  <c r="A11364" i="12"/>
  <c r="G11363" i="12"/>
  <c r="F11363" i="12"/>
  <c r="E11363" i="12"/>
  <c r="D11363" i="12"/>
  <c r="C11363" i="12"/>
  <c r="B11363" i="12"/>
  <c r="A11363" i="12"/>
  <c r="G11362" i="12"/>
  <c r="F11362" i="12"/>
  <c r="E11362" i="12"/>
  <c r="D11362" i="12"/>
  <c r="C11362" i="12"/>
  <c r="B11362" i="12"/>
  <c r="A11362" i="12"/>
  <c r="G11361" i="12"/>
  <c r="F11361" i="12"/>
  <c r="E11361" i="12"/>
  <c r="D11361" i="12"/>
  <c r="C11361" i="12"/>
  <c r="B11361" i="12"/>
  <c r="A11361" i="12"/>
  <c r="G11360" i="12"/>
  <c r="F11360" i="12"/>
  <c r="E11360" i="12"/>
  <c r="D11360" i="12"/>
  <c r="C11360" i="12"/>
  <c r="B11360" i="12"/>
  <c r="A11360" i="12"/>
  <c r="G11359" i="12"/>
  <c r="F11359" i="12"/>
  <c r="E11359" i="12"/>
  <c r="D11359" i="12"/>
  <c r="C11359" i="12"/>
  <c r="B11359" i="12"/>
  <c r="A11359" i="12"/>
  <c r="F11358" i="12"/>
  <c r="E11358" i="12"/>
  <c r="C11358" i="12"/>
  <c r="B11358" i="12"/>
  <c r="A11358" i="12"/>
  <c r="F11357" i="12"/>
  <c r="E11357" i="12"/>
  <c r="C11357" i="12"/>
  <c r="B11357" i="12"/>
  <c r="A11357" i="12"/>
  <c r="F11356" i="12"/>
  <c r="E11356" i="12"/>
  <c r="C11356" i="12"/>
  <c r="B11356" i="12"/>
  <c r="A11356" i="12"/>
  <c r="F11355" i="12"/>
  <c r="E11355" i="12"/>
  <c r="C11355" i="12"/>
  <c r="B11355" i="12"/>
  <c r="A11355" i="12"/>
  <c r="F11354" i="12"/>
  <c r="E11354" i="12"/>
  <c r="C11354" i="12"/>
  <c r="B11354" i="12"/>
  <c r="A11354" i="12"/>
  <c r="F11353" i="12"/>
  <c r="E11353" i="12"/>
  <c r="C11353" i="12"/>
  <c r="B11353" i="12"/>
  <c r="A11353" i="12"/>
  <c r="F11352" i="12"/>
  <c r="E11352" i="12"/>
  <c r="C11352" i="12"/>
  <c r="B11352" i="12"/>
  <c r="A11352" i="12"/>
  <c r="F11351" i="12"/>
  <c r="E11351" i="12"/>
  <c r="C11351" i="12"/>
  <c r="B11351" i="12"/>
  <c r="A11351" i="12"/>
  <c r="F11350" i="12"/>
  <c r="E11350" i="12"/>
  <c r="C11350" i="12"/>
  <c r="B11350" i="12"/>
  <c r="A11350" i="12"/>
  <c r="F11349" i="12"/>
  <c r="E11349" i="12"/>
  <c r="C11349" i="12"/>
  <c r="B11349" i="12"/>
  <c r="A11349" i="12"/>
  <c r="F11348" i="12"/>
  <c r="E11348" i="12"/>
  <c r="C11348" i="12"/>
  <c r="B11348" i="12"/>
  <c r="A11348" i="12"/>
  <c r="F11347" i="12"/>
  <c r="E11347" i="12"/>
  <c r="C11347" i="12"/>
  <c r="B11347" i="12"/>
  <c r="A11347" i="12"/>
  <c r="F11346" i="12"/>
  <c r="E11346" i="12"/>
  <c r="C11346" i="12"/>
  <c r="B11346" i="12"/>
  <c r="A11346" i="12"/>
  <c r="F11345" i="12"/>
  <c r="E11345" i="12"/>
  <c r="C11345" i="12"/>
  <c r="B11345" i="12"/>
  <c r="A11345" i="12"/>
  <c r="F11344" i="12"/>
  <c r="E11344" i="12"/>
  <c r="C11344" i="12"/>
  <c r="B11344" i="12"/>
  <c r="A11344" i="12"/>
  <c r="F11343" i="12"/>
  <c r="E11343" i="12"/>
  <c r="C11343" i="12"/>
  <c r="B11343" i="12"/>
  <c r="A11343" i="12"/>
  <c r="F11342" i="12"/>
  <c r="E11342" i="12"/>
  <c r="B11342" i="12"/>
  <c r="A11342" i="12"/>
  <c r="F11341" i="12"/>
  <c r="E11341" i="12"/>
  <c r="B11341" i="12"/>
  <c r="A11341" i="12"/>
  <c r="F11340" i="12"/>
  <c r="E11340" i="12"/>
  <c r="B11340" i="12"/>
  <c r="A11340" i="12"/>
  <c r="F11339" i="12"/>
  <c r="E11339" i="12"/>
  <c r="B11339" i="12"/>
  <c r="A11339" i="12"/>
  <c r="F11338" i="12"/>
  <c r="E11338" i="12"/>
  <c r="B11338" i="12"/>
  <c r="A11338" i="12"/>
  <c r="F11337" i="12"/>
  <c r="E11337" i="12"/>
  <c r="B11337" i="12"/>
  <c r="A11337" i="12"/>
  <c r="F11336" i="12"/>
  <c r="E11336" i="12"/>
  <c r="B11336" i="12"/>
  <c r="A11336" i="12"/>
  <c r="F11335" i="12"/>
  <c r="E11335" i="12"/>
  <c r="B11335" i="12"/>
  <c r="A11335" i="12"/>
  <c r="F11334" i="12"/>
  <c r="E11334" i="12"/>
  <c r="B11334" i="12"/>
  <c r="A11334" i="12"/>
  <c r="F11333" i="12"/>
  <c r="E11333" i="12"/>
  <c r="B11333" i="12"/>
  <c r="A11333" i="12"/>
  <c r="F11332" i="12"/>
  <c r="E11332" i="12"/>
  <c r="B11332" i="12"/>
  <c r="A11332" i="12"/>
  <c r="F11331" i="12"/>
  <c r="E11331" i="12"/>
  <c r="B11331" i="12"/>
  <c r="A11331" i="12"/>
  <c r="F11330" i="12"/>
  <c r="E11330" i="12"/>
  <c r="B11330" i="12"/>
  <c r="A11330" i="12"/>
  <c r="F11329" i="12"/>
  <c r="E11329" i="12"/>
  <c r="B11329" i="12"/>
  <c r="A11329" i="12"/>
  <c r="F11328" i="12"/>
  <c r="E11328" i="12"/>
  <c r="B11328" i="12"/>
  <c r="A11328" i="12"/>
  <c r="F11327" i="12"/>
  <c r="E11327" i="12"/>
  <c r="B11327" i="12"/>
  <c r="A11327" i="12"/>
  <c r="F11326" i="12"/>
  <c r="E11326" i="12"/>
  <c r="B11326" i="12"/>
  <c r="A11326" i="12"/>
  <c r="F11325" i="12"/>
  <c r="E11325" i="12"/>
  <c r="B11325" i="12"/>
  <c r="A11325" i="12"/>
  <c r="F11324" i="12"/>
  <c r="E11324" i="12"/>
  <c r="B11324" i="12"/>
  <c r="A11324" i="12"/>
  <c r="F11323" i="12"/>
  <c r="E11323" i="12"/>
  <c r="B11323" i="12"/>
  <c r="A11323" i="12"/>
  <c r="F11322" i="12"/>
  <c r="E11322" i="12"/>
  <c r="B11322" i="12"/>
  <c r="A11322" i="12"/>
  <c r="F11321" i="12"/>
  <c r="E11321" i="12"/>
  <c r="B11321" i="12"/>
  <c r="A11321" i="12"/>
  <c r="F11320" i="12"/>
  <c r="E11320" i="12"/>
  <c r="B11320" i="12"/>
  <c r="A11320" i="12"/>
  <c r="F11319" i="12"/>
  <c r="E11319" i="12"/>
  <c r="B11319" i="12"/>
  <c r="A11319" i="12"/>
  <c r="F11318" i="12"/>
  <c r="E11318" i="12"/>
  <c r="B11318" i="12"/>
  <c r="A11318" i="12"/>
  <c r="F11317" i="12"/>
  <c r="E11317" i="12"/>
  <c r="B11317" i="12"/>
  <c r="A11317" i="12"/>
  <c r="F11316" i="12"/>
  <c r="E11316" i="12"/>
  <c r="B11316" i="12"/>
  <c r="A11316" i="12"/>
  <c r="F11315" i="12"/>
  <c r="E11315" i="12"/>
  <c r="B11315" i="12"/>
  <c r="A11315" i="12"/>
  <c r="F11314" i="12"/>
  <c r="E11314" i="12"/>
  <c r="B11314" i="12"/>
  <c r="A11314" i="12"/>
  <c r="F11313" i="12"/>
  <c r="E11313" i="12"/>
  <c r="B11313" i="12"/>
  <c r="A11313" i="12"/>
  <c r="F11312" i="12"/>
  <c r="E11312" i="12"/>
  <c r="B11312" i="12"/>
  <c r="A11312" i="12"/>
  <c r="F11311" i="12"/>
  <c r="E11311" i="12"/>
  <c r="B11311" i="12"/>
  <c r="A11311" i="12"/>
  <c r="F11310" i="12"/>
  <c r="E11310" i="12"/>
  <c r="B11310" i="12"/>
  <c r="A11310" i="12"/>
  <c r="F11309" i="12"/>
  <c r="E11309" i="12"/>
  <c r="B11309" i="12"/>
  <c r="A11309" i="12"/>
  <c r="F11308" i="12"/>
  <c r="E11308" i="12"/>
  <c r="B11308" i="12"/>
  <c r="A11308" i="12"/>
  <c r="F11307" i="12"/>
  <c r="E11307" i="12"/>
  <c r="B11307" i="12"/>
  <c r="A11307" i="12"/>
  <c r="F11306" i="12"/>
  <c r="E11306" i="12"/>
  <c r="B11306" i="12"/>
  <c r="A11306" i="12"/>
  <c r="F11305" i="12"/>
  <c r="E11305" i="12"/>
  <c r="B11305" i="12"/>
  <c r="A11305" i="12"/>
  <c r="F11304" i="12"/>
  <c r="E11304" i="12"/>
  <c r="B11304" i="12"/>
  <c r="A11304" i="12"/>
  <c r="F11303" i="12"/>
  <c r="E11303" i="12"/>
  <c r="B11303" i="12"/>
  <c r="A11303" i="12"/>
  <c r="F11302" i="12"/>
  <c r="E11302" i="12"/>
  <c r="B11302" i="12"/>
  <c r="A11302" i="12"/>
  <c r="F11301" i="12"/>
  <c r="E11301" i="12"/>
  <c r="B11301" i="12"/>
  <c r="A11301" i="12"/>
  <c r="F11300" i="12"/>
  <c r="E11300" i="12"/>
  <c r="B11300" i="12"/>
  <c r="A11300" i="12"/>
  <c r="F11299" i="12"/>
  <c r="E11299" i="12"/>
  <c r="B11299" i="12"/>
  <c r="A11299" i="12"/>
  <c r="F11298" i="12"/>
  <c r="E11298" i="12"/>
  <c r="B11298" i="12"/>
  <c r="A11298" i="12"/>
  <c r="F11297" i="12"/>
  <c r="E11297" i="12"/>
  <c r="B11297" i="12"/>
  <c r="A11297" i="12"/>
  <c r="F11296" i="12"/>
  <c r="E11296" i="12"/>
  <c r="B11296" i="12"/>
  <c r="A11296" i="12"/>
  <c r="F11295" i="12"/>
  <c r="E11295" i="12"/>
  <c r="B11295" i="12"/>
  <c r="A11295" i="12"/>
  <c r="F11294" i="12"/>
  <c r="E11294" i="12"/>
  <c r="B11294" i="12"/>
  <c r="A11294" i="12"/>
  <c r="F11293" i="12"/>
  <c r="E11293" i="12"/>
  <c r="B11293" i="12"/>
  <c r="A11293" i="12"/>
  <c r="F11292" i="12"/>
  <c r="E11292" i="12"/>
  <c r="B11292" i="12"/>
  <c r="A11292" i="12"/>
  <c r="F11291" i="12"/>
  <c r="E11291" i="12"/>
  <c r="B11291" i="12"/>
  <c r="A11291" i="12"/>
  <c r="F11290" i="12"/>
  <c r="E11290" i="12"/>
  <c r="B11290" i="12"/>
  <c r="A11290" i="12"/>
  <c r="F11289" i="12"/>
  <c r="E11289" i="12"/>
  <c r="B11289" i="12"/>
  <c r="A11289" i="12"/>
  <c r="F11288" i="12"/>
  <c r="E11288" i="12"/>
  <c r="B11288" i="12"/>
  <c r="A11288" i="12"/>
  <c r="F11287" i="12"/>
  <c r="E11287" i="12"/>
  <c r="B11287" i="12"/>
  <c r="A11287" i="12"/>
  <c r="F11286" i="12"/>
  <c r="E11286" i="12"/>
  <c r="B11286" i="12"/>
  <c r="A11286" i="12"/>
  <c r="F11285" i="12"/>
  <c r="E11285" i="12"/>
  <c r="B11285" i="12"/>
  <c r="A11285" i="12"/>
  <c r="F11284" i="12"/>
  <c r="E11284" i="12"/>
  <c r="B11284" i="12"/>
  <c r="A11284" i="12"/>
  <c r="F11283" i="12"/>
  <c r="E11283" i="12"/>
  <c r="B11283" i="12"/>
  <c r="A11283" i="12"/>
  <c r="F11282" i="12"/>
  <c r="E11282" i="12"/>
  <c r="B11282" i="12"/>
  <c r="A11282" i="12"/>
  <c r="F11281" i="12"/>
  <c r="E11281" i="12"/>
  <c r="B11281" i="12"/>
  <c r="A11281" i="12"/>
  <c r="F11280" i="12"/>
  <c r="E11280" i="12"/>
  <c r="B11280" i="12"/>
  <c r="A11280" i="12"/>
  <c r="F11279" i="12"/>
  <c r="E11279" i="12"/>
  <c r="B11279" i="12"/>
  <c r="A11279" i="12"/>
  <c r="F11278" i="12"/>
  <c r="E11278" i="12"/>
  <c r="B11278" i="12"/>
  <c r="A11278" i="12"/>
  <c r="F11277" i="12"/>
  <c r="E11277" i="12"/>
  <c r="B11277" i="12"/>
  <c r="A11277" i="12"/>
  <c r="F11276" i="12"/>
  <c r="E11276" i="12"/>
  <c r="B11276" i="12"/>
  <c r="A11276" i="12"/>
  <c r="F11275" i="12"/>
  <c r="E11275" i="12"/>
  <c r="B11275" i="12"/>
  <c r="A11275" i="12"/>
  <c r="F11274" i="12"/>
  <c r="E11274" i="12"/>
  <c r="B11274" i="12"/>
  <c r="A11274" i="12"/>
  <c r="F11273" i="12"/>
  <c r="E11273" i="12"/>
  <c r="B11273" i="12"/>
  <c r="A11273" i="12"/>
  <c r="F11272" i="12"/>
  <c r="E11272" i="12"/>
  <c r="B11272" i="12"/>
  <c r="A11272" i="12"/>
  <c r="F11271" i="12"/>
  <c r="E11271" i="12"/>
  <c r="B11271" i="12"/>
  <c r="A11271" i="12"/>
  <c r="F11270" i="12"/>
  <c r="E11270" i="12"/>
  <c r="B11270" i="12"/>
  <c r="A11270" i="12"/>
  <c r="F11269" i="12"/>
  <c r="E11269" i="12"/>
  <c r="B11269" i="12"/>
  <c r="A11269" i="12"/>
  <c r="F11268" i="12"/>
  <c r="E11268" i="12"/>
  <c r="B11268" i="12"/>
  <c r="A11268" i="12"/>
  <c r="F11267" i="12"/>
  <c r="E11267" i="12"/>
  <c r="B11267" i="12"/>
  <c r="A11267" i="12"/>
  <c r="F11266" i="12"/>
  <c r="E11266" i="12"/>
  <c r="B11266" i="12"/>
  <c r="A11266" i="12"/>
  <c r="F11265" i="12"/>
  <c r="E11265" i="12"/>
  <c r="B11265" i="12"/>
  <c r="A11265" i="12"/>
  <c r="F11264" i="12"/>
  <c r="E11264" i="12"/>
  <c r="B11264" i="12"/>
  <c r="A11264" i="12"/>
  <c r="F11263" i="12"/>
  <c r="E11263" i="12"/>
  <c r="B11263" i="12"/>
  <c r="A11263" i="12"/>
  <c r="F11262" i="12"/>
  <c r="E11262" i="12"/>
  <c r="B11262" i="12"/>
  <c r="A11262" i="12"/>
  <c r="F11261" i="12"/>
  <c r="E11261" i="12"/>
  <c r="B11261" i="12"/>
  <c r="A11261" i="12"/>
  <c r="F11260" i="12"/>
  <c r="E11260" i="12"/>
  <c r="B11260" i="12"/>
  <c r="A11260" i="12"/>
  <c r="F11259" i="12"/>
  <c r="E11259" i="12"/>
  <c r="B11259" i="12"/>
  <c r="A11259" i="12"/>
  <c r="F11258" i="12"/>
  <c r="E11258" i="12"/>
  <c r="B11258" i="12"/>
  <c r="A11258" i="12"/>
  <c r="F11257" i="12"/>
  <c r="E11257" i="12"/>
  <c r="B11257" i="12"/>
  <c r="A11257" i="12"/>
  <c r="F11256" i="12"/>
  <c r="E11256" i="12"/>
  <c r="B11256" i="12"/>
  <c r="A11256" i="12"/>
  <c r="F11255" i="12"/>
  <c r="E11255" i="12"/>
  <c r="B11255" i="12"/>
  <c r="A11255" i="12"/>
  <c r="F11254" i="12"/>
  <c r="E11254" i="12"/>
  <c r="B11254" i="12"/>
  <c r="A11254" i="12"/>
  <c r="F11253" i="12"/>
  <c r="E11253" i="12"/>
  <c r="B11253" i="12"/>
  <c r="A11253" i="12"/>
  <c r="F11252" i="12"/>
  <c r="E11252" i="12"/>
  <c r="B11252" i="12"/>
  <c r="A11252" i="12"/>
  <c r="F11251" i="12"/>
  <c r="E11251" i="12"/>
  <c r="B11251" i="12"/>
  <c r="A11251" i="12"/>
  <c r="F11250" i="12"/>
  <c r="E11250" i="12"/>
  <c r="B11250" i="12"/>
  <c r="A11250" i="12"/>
  <c r="F11249" i="12"/>
  <c r="E11249" i="12"/>
  <c r="B11249" i="12"/>
  <c r="A11249" i="12"/>
  <c r="F11248" i="12"/>
  <c r="E11248" i="12"/>
  <c r="B11248" i="12"/>
  <c r="A11248" i="12"/>
  <c r="F11247" i="12"/>
  <c r="E11247" i="12"/>
  <c r="B11247" i="12"/>
  <c r="A11247" i="12"/>
  <c r="F11246" i="12"/>
  <c r="E11246" i="12"/>
  <c r="B11246" i="12"/>
  <c r="A11246" i="12"/>
  <c r="F11245" i="12"/>
  <c r="E11245" i="12"/>
  <c r="B11245" i="12"/>
  <c r="A11245" i="12"/>
  <c r="F11244" i="12"/>
  <c r="E11244" i="12"/>
  <c r="B11244" i="12"/>
  <c r="A11244" i="12"/>
  <c r="F11243" i="12"/>
  <c r="E11243" i="12"/>
  <c r="B11243" i="12"/>
  <c r="A11243" i="12"/>
  <c r="F11242" i="12"/>
  <c r="E11242" i="12"/>
  <c r="B11242" i="12"/>
  <c r="A11242" i="12"/>
  <c r="F11211" i="12"/>
  <c r="D11211" i="12"/>
  <c r="A11211" i="12"/>
  <c r="F11210" i="12"/>
  <c r="D11210" i="12"/>
  <c r="A11210" i="12"/>
  <c r="F11209" i="12"/>
  <c r="E11209" i="12"/>
  <c r="D11209" i="12"/>
  <c r="A11209" i="12"/>
  <c r="F11208" i="12"/>
  <c r="E11208" i="12"/>
  <c r="D11208" i="12"/>
  <c r="F11207" i="12"/>
  <c r="E11207" i="12"/>
  <c r="D11207" i="12"/>
  <c r="A11207" i="12"/>
  <c r="F11206" i="12"/>
  <c r="E11206" i="12"/>
  <c r="D11206" i="12"/>
  <c r="A11206" i="12"/>
  <c r="A11194" i="12"/>
  <c r="A11193" i="12"/>
  <c r="A11155" i="12"/>
  <c r="A11154" i="12"/>
  <c r="A11153" i="12"/>
  <c r="A11152" i="12"/>
  <c r="A11151" i="12"/>
  <c r="A11150" i="12"/>
  <c r="A11149" i="12"/>
  <c r="G10280" i="12"/>
  <c r="F10280" i="12"/>
  <c r="E10280" i="12"/>
  <c r="D10280" i="12"/>
  <c r="C10280" i="12"/>
  <c r="B10280" i="12"/>
  <c r="A10280" i="12"/>
  <c r="G10279" i="12"/>
  <c r="F10279" i="12"/>
  <c r="E10279" i="12"/>
  <c r="D10279" i="12"/>
  <c r="C10279" i="12"/>
  <c r="B10279" i="12"/>
  <c r="A10279" i="12"/>
  <c r="G10278" i="12"/>
  <c r="F10278" i="12"/>
  <c r="E10278" i="12"/>
  <c r="D10278" i="12"/>
  <c r="C10278" i="12"/>
  <c r="B10278" i="12"/>
  <c r="A10278" i="12"/>
  <c r="G10277" i="12"/>
  <c r="F10277" i="12"/>
  <c r="E10277" i="12"/>
  <c r="D10277" i="12"/>
  <c r="C10277" i="12"/>
  <c r="B10277" i="12"/>
  <c r="A10277" i="12"/>
  <c r="G10276" i="12"/>
  <c r="F10276" i="12"/>
  <c r="E10276" i="12"/>
  <c r="D10276" i="12"/>
  <c r="C10276" i="12"/>
  <c r="B10276" i="12"/>
  <c r="A10276" i="12"/>
  <c r="G10275" i="12"/>
  <c r="F10275" i="12"/>
  <c r="E10275" i="12"/>
  <c r="D10275" i="12"/>
  <c r="C10275" i="12"/>
  <c r="B10275" i="12"/>
  <c r="A10275" i="12"/>
  <c r="G10274" i="12"/>
  <c r="F10274" i="12"/>
  <c r="E10274" i="12"/>
  <c r="D10274" i="12"/>
  <c r="C10274" i="12"/>
  <c r="B10274" i="12"/>
  <c r="A10274" i="12"/>
  <c r="G10273" i="12"/>
  <c r="F10273" i="12"/>
  <c r="E10273" i="12"/>
  <c r="D10273" i="12"/>
  <c r="C10273" i="12"/>
  <c r="B10273" i="12"/>
  <c r="A10273" i="12"/>
  <c r="G10272" i="12"/>
  <c r="F10272" i="12"/>
  <c r="E10272" i="12"/>
  <c r="D10272" i="12"/>
  <c r="C10272" i="12"/>
  <c r="B10272" i="12"/>
  <c r="A10272" i="12"/>
  <c r="G10271" i="12"/>
  <c r="F10271" i="12"/>
  <c r="E10271" i="12"/>
  <c r="D10271" i="12"/>
  <c r="C10271" i="12"/>
  <c r="B10271" i="12"/>
  <c r="A10271" i="12"/>
  <c r="G10270" i="12"/>
  <c r="F10270" i="12"/>
  <c r="E10270" i="12"/>
  <c r="D10270" i="12"/>
  <c r="C10270" i="12"/>
  <c r="B10270" i="12"/>
  <c r="A10270" i="12"/>
  <c r="G10269" i="12"/>
  <c r="F10269" i="12"/>
  <c r="E10269" i="12"/>
  <c r="D10269" i="12"/>
  <c r="C10269" i="12"/>
  <c r="B10269" i="12"/>
  <c r="A10269" i="12"/>
  <c r="G10268" i="12"/>
  <c r="F10268" i="12"/>
  <c r="E10268" i="12"/>
  <c r="D10268" i="12"/>
  <c r="C10268" i="12"/>
  <c r="B10268" i="12"/>
  <c r="A10268" i="12"/>
  <c r="G10267" i="12"/>
  <c r="F10267" i="12"/>
  <c r="E10267" i="12"/>
  <c r="D10267" i="12"/>
  <c r="C10267" i="12"/>
  <c r="B10267" i="12"/>
  <c r="A10267" i="12"/>
  <c r="F10266" i="12"/>
  <c r="E10266" i="12"/>
  <c r="C10266" i="12"/>
  <c r="B10266" i="12"/>
  <c r="A10266" i="12"/>
  <c r="F10265" i="12"/>
  <c r="E10265" i="12"/>
  <c r="C10265" i="12"/>
  <c r="B10265" i="12"/>
  <c r="A10265" i="12"/>
  <c r="F10264" i="12"/>
  <c r="E10264" i="12"/>
  <c r="C10264" i="12"/>
  <c r="B10264" i="12"/>
  <c r="A10264" i="12"/>
  <c r="F10263" i="12"/>
  <c r="E10263" i="12"/>
  <c r="C10263" i="12"/>
  <c r="B10263" i="12"/>
  <c r="A10263" i="12"/>
  <c r="F10262" i="12"/>
  <c r="E10262" i="12"/>
  <c r="C10262" i="12"/>
  <c r="B10262" i="12"/>
  <c r="A10262" i="12"/>
  <c r="F10261" i="12"/>
  <c r="E10261" i="12"/>
  <c r="C10261" i="12"/>
  <c r="B10261" i="12"/>
  <c r="A10261" i="12"/>
  <c r="F10260" i="12"/>
  <c r="E10260" i="12"/>
  <c r="C10260" i="12"/>
  <c r="B10260" i="12"/>
  <c r="A10260" i="12"/>
  <c r="F10259" i="12"/>
  <c r="E10259" i="12"/>
  <c r="C10259" i="12"/>
  <c r="B10259" i="12"/>
  <c r="A10259" i="12"/>
  <c r="F10258" i="12"/>
  <c r="E10258" i="12"/>
  <c r="C10258" i="12"/>
  <c r="B10258" i="12"/>
  <c r="A10258" i="12"/>
  <c r="F10257" i="12"/>
  <c r="E10257" i="12"/>
  <c r="C10257" i="12"/>
  <c r="B10257" i="12"/>
  <c r="A10257" i="12"/>
  <c r="F10256" i="12"/>
  <c r="E10256" i="12"/>
  <c r="C10256" i="12"/>
  <c r="B10256" i="12"/>
  <c r="A10256" i="12"/>
  <c r="F10255" i="12"/>
  <c r="E10255" i="12"/>
  <c r="C10255" i="12"/>
  <c r="B10255" i="12"/>
  <c r="A10255" i="12"/>
  <c r="F10254" i="12"/>
  <c r="E10254" i="12"/>
  <c r="C10254" i="12"/>
  <c r="B10254" i="12"/>
  <c r="A10254" i="12"/>
  <c r="F10253" i="12"/>
  <c r="E10253" i="12"/>
  <c r="C10253" i="12"/>
  <c r="B10253" i="12"/>
  <c r="A10253" i="12"/>
  <c r="F10252" i="12"/>
  <c r="E10252" i="12"/>
  <c r="C10252" i="12"/>
  <c r="B10252" i="12"/>
  <c r="A10252" i="12"/>
  <c r="F10251" i="12"/>
  <c r="E10251" i="12"/>
  <c r="C10251" i="12"/>
  <c r="B10251" i="12"/>
  <c r="A10251" i="12"/>
  <c r="F10250" i="12"/>
  <c r="E10250" i="12"/>
  <c r="C10250" i="12"/>
  <c r="B10250" i="12"/>
  <c r="A10250" i="12"/>
  <c r="G10249" i="12"/>
  <c r="F10249" i="12"/>
  <c r="E10249" i="12"/>
  <c r="D10249" i="12"/>
  <c r="C10249" i="12"/>
  <c r="B10249" i="12"/>
  <c r="A10249" i="12"/>
  <c r="G10248" i="12"/>
  <c r="F10248" i="12"/>
  <c r="E10248" i="12"/>
  <c r="D10248" i="12"/>
  <c r="C10248" i="12"/>
  <c r="B10248" i="12"/>
  <c r="A10248" i="12"/>
  <c r="G10247" i="12"/>
  <c r="F10247" i="12"/>
  <c r="E10247" i="12"/>
  <c r="D10247" i="12"/>
  <c r="C10247" i="12"/>
  <c r="B10247" i="12"/>
  <c r="A10247" i="12"/>
  <c r="G10246" i="12"/>
  <c r="F10246" i="12"/>
  <c r="E10246" i="12"/>
  <c r="D10246" i="12"/>
  <c r="C10246" i="12"/>
  <c r="B10246" i="12"/>
  <c r="A10246" i="12"/>
  <c r="G10245" i="12"/>
  <c r="F10245" i="12"/>
  <c r="E10245" i="12"/>
  <c r="D10245" i="12"/>
  <c r="C10245" i="12"/>
  <c r="B10245" i="12"/>
  <c r="A10245" i="12"/>
  <c r="G10244" i="12"/>
  <c r="F10244" i="12"/>
  <c r="E10244" i="12"/>
  <c r="D10244" i="12"/>
  <c r="C10244" i="12"/>
  <c r="B10244" i="12"/>
  <c r="A10244" i="12"/>
  <c r="G10243" i="12"/>
  <c r="F10243" i="12"/>
  <c r="E10243" i="12"/>
  <c r="D10243" i="12"/>
  <c r="C10243" i="12"/>
  <c r="B10243" i="12"/>
  <c r="A10243" i="12"/>
  <c r="G10242" i="12"/>
  <c r="F10242" i="12"/>
  <c r="E10242" i="12"/>
  <c r="D10242" i="12"/>
  <c r="C10242" i="12"/>
  <c r="B10242" i="12"/>
  <c r="A10242" i="12"/>
  <c r="G10241" i="12"/>
  <c r="F10241" i="12"/>
  <c r="E10241" i="12"/>
  <c r="D10241" i="12"/>
  <c r="C10241" i="12"/>
  <c r="B10241" i="12"/>
  <c r="A10241" i="12"/>
  <c r="G10240" i="12"/>
  <c r="F10240" i="12"/>
  <c r="E10240" i="12"/>
  <c r="D10240" i="12"/>
  <c r="C10240" i="12"/>
  <c r="B10240" i="12"/>
  <c r="A10240" i="12"/>
  <c r="G10239" i="12"/>
  <c r="F10239" i="12"/>
  <c r="E10239" i="12"/>
  <c r="D10239" i="12"/>
  <c r="C10239" i="12"/>
  <c r="B10239" i="12"/>
  <c r="A10239" i="12"/>
  <c r="G10238" i="12"/>
  <c r="F10238" i="12"/>
  <c r="E10238" i="12"/>
  <c r="D10238" i="12"/>
  <c r="C10238" i="12"/>
  <c r="B10238" i="12"/>
  <c r="A10238" i="12"/>
  <c r="G10237" i="12"/>
  <c r="F10237" i="12"/>
  <c r="E10237" i="12"/>
  <c r="D10237" i="12"/>
  <c r="C10237" i="12"/>
  <c r="B10237" i="12"/>
  <c r="A10237" i="12"/>
  <c r="G10236" i="12"/>
  <c r="F10236" i="12"/>
  <c r="E10236" i="12"/>
  <c r="D10236" i="12"/>
  <c r="C10236" i="12"/>
  <c r="B10236" i="12"/>
  <c r="A10236" i="12"/>
  <c r="G10235" i="12"/>
  <c r="F10235" i="12"/>
  <c r="E10235" i="12"/>
  <c r="D10235" i="12"/>
  <c r="C10235" i="12"/>
  <c r="B10235" i="12"/>
  <c r="A10235" i="12"/>
  <c r="F10234" i="12"/>
  <c r="E10234" i="12"/>
  <c r="C10234" i="12"/>
  <c r="B10234" i="12"/>
  <c r="A10234" i="12"/>
  <c r="F10233" i="12"/>
  <c r="E10233" i="12"/>
  <c r="C10233" i="12"/>
  <c r="B10233" i="12"/>
  <c r="A10233" i="12"/>
  <c r="F10232" i="12"/>
  <c r="E10232" i="12"/>
  <c r="C10232" i="12"/>
  <c r="B10232" i="12"/>
  <c r="A10232" i="12"/>
  <c r="F10231" i="12"/>
  <c r="E10231" i="12"/>
  <c r="C10231" i="12"/>
  <c r="B10231" i="12"/>
  <c r="A10231" i="12"/>
  <c r="F10230" i="12"/>
  <c r="E10230" i="12"/>
  <c r="C10230" i="12"/>
  <c r="B10230" i="12"/>
  <c r="A10230" i="12"/>
  <c r="F10229" i="12"/>
  <c r="E10229" i="12"/>
  <c r="C10229" i="12"/>
  <c r="B10229" i="12"/>
  <c r="A10229" i="12"/>
  <c r="F10228" i="12"/>
  <c r="E10228" i="12"/>
  <c r="C10228" i="12"/>
  <c r="B10228" i="12"/>
  <c r="A10228" i="12"/>
  <c r="F10227" i="12"/>
  <c r="E10227" i="12"/>
  <c r="C10227" i="12"/>
  <c r="B10227" i="12"/>
  <c r="A10227" i="12"/>
  <c r="F10226" i="12"/>
  <c r="E10226" i="12"/>
  <c r="C10226" i="12"/>
  <c r="B10226" i="12"/>
  <c r="A10226" i="12"/>
  <c r="F10225" i="12"/>
  <c r="E10225" i="12"/>
  <c r="C10225" i="12"/>
  <c r="B10225" i="12"/>
  <c r="A10225" i="12"/>
  <c r="F10224" i="12"/>
  <c r="E10224" i="12"/>
  <c r="C10224" i="12"/>
  <c r="B10224" i="12"/>
  <c r="A10224" i="12"/>
  <c r="F10223" i="12"/>
  <c r="E10223" i="12"/>
  <c r="C10223" i="12"/>
  <c r="B10223" i="12"/>
  <c r="A10223" i="12"/>
  <c r="F10222" i="12"/>
  <c r="E10222" i="12"/>
  <c r="C10222" i="12"/>
  <c r="B10222" i="12"/>
  <c r="A10222" i="12"/>
  <c r="F10221" i="12"/>
  <c r="E10221" i="12"/>
  <c r="C10221" i="12"/>
  <c r="B10221" i="12"/>
  <c r="A10221" i="12"/>
  <c r="F10220" i="12"/>
  <c r="E10220" i="12"/>
  <c r="C10220" i="12"/>
  <c r="B10220" i="12"/>
  <c r="A10220" i="12"/>
  <c r="F10219" i="12"/>
  <c r="E10219" i="12"/>
  <c r="C10219" i="12"/>
  <c r="B10219" i="12"/>
  <c r="A10219" i="12"/>
  <c r="F10218" i="12"/>
  <c r="E10218" i="12"/>
  <c r="B10218" i="12"/>
  <c r="A10218" i="12"/>
  <c r="F10217" i="12"/>
  <c r="E10217" i="12"/>
  <c r="B10217" i="12"/>
  <c r="A10217" i="12"/>
  <c r="F10216" i="12"/>
  <c r="E10216" i="12"/>
  <c r="B10216" i="12"/>
  <c r="A10216" i="12"/>
  <c r="F10215" i="12"/>
  <c r="E10215" i="12"/>
  <c r="B10215" i="12"/>
  <c r="A10215" i="12"/>
  <c r="F10214" i="12"/>
  <c r="E10214" i="12"/>
  <c r="B10214" i="12"/>
  <c r="A10214" i="12"/>
  <c r="F10213" i="12"/>
  <c r="E10213" i="12"/>
  <c r="B10213" i="12"/>
  <c r="A10213" i="12"/>
  <c r="F10212" i="12"/>
  <c r="E10212" i="12"/>
  <c r="B10212" i="12"/>
  <c r="A10212" i="12"/>
  <c r="F10211" i="12"/>
  <c r="E10211" i="12"/>
  <c r="B10211" i="12"/>
  <c r="A10211" i="12"/>
  <c r="F10210" i="12"/>
  <c r="E10210" i="12"/>
  <c r="B10210" i="12"/>
  <c r="A10210" i="12"/>
  <c r="F10209" i="12"/>
  <c r="E10209" i="12"/>
  <c r="B10209" i="12"/>
  <c r="A10209" i="12"/>
  <c r="F10208" i="12"/>
  <c r="E10208" i="12"/>
  <c r="B10208" i="12"/>
  <c r="A10208" i="12"/>
  <c r="F10207" i="12"/>
  <c r="E10207" i="12"/>
  <c r="B10207" i="12"/>
  <c r="A10207" i="12"/>
  <c r="F10206" i="12"/>
  <c r="E10206" i="12"/>
  <c r="B10206" i="12"/>
  <c r="A10206" i="12"/>
  <c r="F10205" i="12"/>
  <c r="E10205" i="12"/>
  <c r="B10205" i="12"/>
  <c r="A10205" i="12"/>
  <c r="F10204" i="12"/>
  <c r="E10204" i="12"/>
  <c r="B10204" i="12"/>
  <c r="A10204" i="12"/>
  <c r="F10203" i="12"/>
  <c r="E10203" i="12"/>
  <c r="B10203" i="12"/>
  <c r="A10203" i="12"/>
  <c r="F10202" i="12"/>
  <c r="E10202" i="12"/>
  <c r="B10202" i="12"/>
  <c r="A10202" i="12"/>
  <c r="F10201" i="12"/>
  <c r="E10201" i="12"/>
  <c r="B10201" i="12"/>
  <c r="A10201" i="12"/>
  <c r="F10200" i="12"/>
  <c r="E10200" i="12"/>
  <c r="B10200" i="12"/>
  <c r="A10200" i="12"/>
  <c r="F10199" i="12"/>
  <c r="E10199" i="12"/>
  <c r="B10199" i="12"/>
  <c r="A10199" i="12"/>
  <c r="F10198" i="12"/>
  <c r="E10198" i="12"/>
  <c r="B10198" i="12"/>
  <c r="A10198" i="12"/>
  <c r="F10197" i="12"/>
  <c r="E10197" i="12"/>
  <c r="B10197" i="12"/>
  <c r="A10197" i="12"/>
  <c r="F10196" i="12"/>
  <c r="E10196" i="12"/>
  <c r="B10196" i="12"/>
  <c r="A10196" i="12"/>
  <c r="F10195" i="12"/>
  <c r="E10195" i="12"/>
  <c r="B10195" i="12"/>
  <c r="A10195" i="12"/>
  <c r="F10194" i="12"/>
  <c r="E10194" i="12"/>
  <c r="B10194" i="12"/>
  <c r="A10194" i="12"/>
  <c r="F10193" i="12"/>
  <c r="E10193" i="12"/>
  <c r="B10193" i="12"/>
  <c r="A10193" i="12"/>
  <c r="F10192" i="12"/>
  <c r="E10192" i="12"/>
  <c r="B10192" i="12"/>
  <c r="A10192" i="12"/>
  <c r="F10191" i="12"/>
  <c r="E10191" i="12"/>
  <c r="B10191" i="12"/>
  <c r="A10191" i="12"/>
  <c r="F10190" i="12"/>
  <c r="E10190" i="12"/>
  <c r="B10190" i="12"/>
  <c r="A10190" i="12"/>
  <c r="F10189" i="12"/>
  <c r="E10189" i="12"/>
  <c r="B10189" i="12"/>
  <c r="A10189" i="12"/>
  <c r="F10188" i="12"/>
  <c r="E10188" i="12"/>
  <c r="B10188" i="12"/>
  <c r="A10188" i="12"/>
  <c r="F10187" i="12"/>
  <c r="E10187" i="12"/>
  <c r="B10187" i="12"/>
  <c r="A10187" i="12"/>
  <c r="F10186" i="12"/>
  <c r="E10186" i="12"/>
  <c r="B10186" i="12"/>
  <c r="A10186" i="12"/>
  <c r="F10185" i="12"/>
  <c r="E10185" i="12"/>
  <c r="B10185" i="12"/>
  <c r="A10185" i="12"/>
  <c r="F10184" i="12"/>
  <c r="E10184" i="12"/>
  <c r="B10184" i="12"/>
  <c r="A10184" i="12"/>
  <c r="F10183" i="12"/>
  <c r="E10183" i="12"/>
  <c r="B10183" i="12"/>
  <c r="A10183" i="12"/>
  <c r="F10182" i="12"/>
  <c r="E10182" i="12"/>
  <c r="B10182" i="12"/>
  <c r="A10182" i="12"/>
  <c r="F10181" i="12"/>
  <c r="E10181" i="12"/>
  <c r="B10181" i="12"/>
  <c r="A10181" i="12"/>
  <c r="F10180" i="12"/>
  <c r="E10180" i="12"/>
  <c r="B10180" i="12"/>
  <c r="A10180" i="12"/>
  <c r="F10179" i="12"/>
  <c r="E10179" i="12"/>
  <c r="B10179" i="12"/>
  <c r="A10179" i="12"/>
  <c r="F10178" i="12"/>
  <c r="E10178" i="12"/>
  <c r="B10178" i="12"/>
  <c r="A10178" i="12"/>
  <c r="F10177" i="12"/>
  <c r="E10177" i="12"/>
  <c r="B10177" i="12"/>
  <c r="A10177" i="12"/>
  <c r="F10176" i="12"/>
  <c r="E10176" i="12"/>
  <c r="B10176" i="12"/>
  <c r="A10176" i="12"/>
  <c r="F10175" i="12"/>
  <c r="E10175" i="12"/>
  <c r="B10175" i="12"/>
  <c r="A10175" i="12"/>
  <c r="F10174" i="12"/>
  <c r="E10174" i="12"/>
  <c r="B10174" i="12"/>
  <c r="A10174" i="12"/>
  <c r="F10173" i="12"/>
  <c r="E10173" i="12"/>
  <c r="B10173" i="12"/>
  <c r="A10173" i="12"/>
  <c r="F10172" i="12"/>
  <c r="E10172" i="12"/>
  <c r="B10172" i="12"/>
  <c r="A10172" i="12"/>
  <c r="F10171" i="12"/>
  <c r="E10171" i="12"/>
  <c r="B10171" i="12"/>
  <c r="A10171" i="12"/>
  <c r="F10170" i="12"/>
  <c r="E10170" i="12"/>
  <c r="B10170" i="12"/>
  <c r="A10170" i="12"/>
  <c r="F10169" i="12"/>
  <c r="E10169" i="12"/>
  <c r="B10169" i="12"/>
  <c r="A10169" i="12"/>
  <c r="F10168" i="12"/>
  <c r="E10168" i="12"/>
  <c r="B10168" i="12"/>
  <c r="A10168" i="12"/>
  <c r="F10167" i="12"/>
  <c r="E10167" i="12"/>
  <c r="B10167" i="12"/>
  <c r="A10167" i="12"/>
  <c r="F10166" i="12"/>
  <c r="E10166" i="12"/>
  <c r="B10166" i="12"/>
  <c r="A10166" i="12"/>
  <c r="F10165" i="12"/>
  <c r="E10165" i="12"/>
  <c r="B10165" i="12"/>
  <c r="A10165" i="12"/>
  <c r="F10164" i="12"/>
  <c r="E10164" i="12"/>
  <c r="B10164" i="12"/>
  <c r="A10164" i="12"/>
  <c r="F10163" i="12"/>
  <c r="E10163" i="12"/>
  <c r="B10163" i="12"/>
  <c r="A10163" i="12"/>
  <c r="F10162" i="12"/>
  <c r="E10162" i="12"/>
  <c r="B10162" i="12"/>
  <c r="A10162" i="12"/>
  <c r="F10161" i="12"/>
  <c r="E10161" i="12"/>
  <c r="B10161" i="12"/>
  <c r="A10161" i="12"/>
  <c r="F10160" i="12"/>
  <c r="E10160" i="12"/>
  <c r="B10160" i="12"/>
  <c r="A10160" i="12"/>
  <c r="F10159" i="12"/>
  <c r="E10159" i="12"/>
  <c r="B10159" i="12"/>
  <c r="A10159" i="12"/>
  <c r="F10158" i="12"/>
  <c r="E10158" i="12"/>
  <c r="B10158" i="12"/>
  <c r="A10158" i="12"/>
  <c r="F10157" i="12"/>
  <c r="E10157" i="12"/>
  <c r="B10157" i="12"/>
  <c r="A10157" i="12"/>
  <c r="F10156" i="12"/>
  <c r="E10156" i="12"/>
  <c r="B10156" i="12"/>
  <c r="A10156" i="12"/>
  <c r="F10155" i="12"/>
  <c r="E10155" i="12"/>
  <c r="B10155" i="12"/>
  <c r="A10155" i="12"/>
  <c r="F10154" i="12"/>
  <c r="E10154" i="12"/>
  <c r="B10154" i="12"/>
  <c r="A10154" i="12"/>
  <c r="F10153" i="12"/>
  <c r="E10153" i="12"/>
  <c r="B10153" i="12"/>
  <c r="A10153" i="12"/>
  <c r="F10152" i="12"/>
  <c r="E10152" i="12"/>
  <c r="B10152" i="12"/>
  <c r="A10152" i="12"/>
  <c r="F10151" i="12"/>
  <c r="E10151" i="12"/>
  <c r="B10151" i="12"/>
  <c r="A10151" i="12"/>
  <c r="F10150" i="12"/>
  <c r="E10150" i="12"/>
  <c r="B10150" i="12"/>
  <c r="A10150" i="12"/>
  <c r="F10149" i="12"/>
  <c r="E10149" i="12"/>
  <c r="B10149" i="12"/>
  <c r="A10149" i="12"/>
  <c r="F10148" i="12"/>
  <c r="E10148" i="12"/>
  <c r="B10148" i="12"/>
  <c r="A10148" i="12"/>
  <c r="F10147" i="12"/>
  <c r="E10147" i="12"/>
  <c r="B10147" i="12"/>
  <c r="A10147" i="12"/>
  <c r="F10146" i="12"/>
  <c r="E10146" i="12"/>
  <c r="B10146" i="12"/>
  <c r="A10146" i="12"/>
  <c r="F10145" i="12"/>
  <c r="E10145" i="12"/>
  <c r="B10145" i="12"/>
  <c r="A10145" i="12"/>
  <c r="F10144" i="12"/>
  <c r="E10144" i="12"/>
  <c r="B10144" i="12"/>
  <c r="A10144" i="12"/>
  <c r="F10143" i="12"/>
  <c r="E10143" i="12"/>
  <c r="B10143" i="12"/>
  <c r="A10143" i="12"/>
  <c r="F10142" i="12"/>
  <c r="E10142" i="12"/>
  <c r="B10142" i="12"/>
  <c r="A10142" i="12"/>
  <c r="F10141" i="12"/>
  <c r="E10141" i="12"/>
  <c r="B10141" i="12"/>
  <c r="A10141" i="12"/>
  <c r="F10140" i="12"/>
  <c r="E10140" i="12"/>
  <c r="B10140" i="12"/>
  <c r="A10140" i="12"/>
  <c r="F10139" i="12"/>
  <c r="E10139" i="12"/>
  <c r="B10139" i="12"/>
  <c r="A10139" i="12"/>
  <c r="F10138" i="12"/>
  <c r="E10138" i="12"/>
  <c r="B10138" i="12"/>
  <c r="A10138" i="12"/>
  <c r="F10137" i="12"/>
  <c r="E10137" i="12"/>
  <c r="B10137" i="12"/>
  <c r="A10137" i="12"/>
  <c r="F10136" i="12"/>
  <c r="E10136" i="12"/>
  <c r="B10136" i="12"/>
  <c r="A10136" i="12"/>
  <c r="F10135" i="12"/>
  <c r="E10135" i="12"/>
  <c r="B10135" i="12"/>
  <c r="A10135" i="12"/>
  <c r="F10134" i="12"/>
  <c r="E10134" i="12"/>
  <c r="B10134" i="12"/>
  <c r="A10134" i="12"/>
  <c r="F10133" i="12"/>
  <c r="E10133" i="12"/>
  <c r="B10133" i="12"/>
  <c r="A10133" i="12"/>
  <c r="F10132" i="12"/>
  <c r="E10132" i="12"/>
  <c r="B10132" i="12"/>
  <c r="A10132" i="12"/>
  <c r="F10131" i="12"/>
  <c r="E10131" i="12"/>
  <c r="B10131" i="12"/>
  <c r="A10131" i="12"/>
  <c r="F10130" i="12"/>
  <c r="E10130" i="12"/>
  <c r="B10130" i="12"/>
  <c r="A10130" i="12"/>
  <c r="F10129" i="12"/>
  <c r="E10129" i="12"/>
  <c r="B10129" i="12"/>
  <c r="A10129" i="12"/>
  <c r="F10128" i="12"/>
  <c r="E10128" i="12"/>
  <c r="B10128" i="12"/>
  <c r="A10128" i="12"/>
  <c r="F10127" i="12"/>
  <c r="E10127" i="12"/>
  <c r="B10127" i="12"/>
  <c r="A10127" i="12"/>
  <c r="F10126" i="12"/>
  <c r="E10126" i="12"/>
  <c r="B10126" i="12"/>
  <c r="A10126" i="12"/>
  <c r="F10125" i="12"/>
  <c r="E10125" i="12"/>
  <c r="B10125" i="12"/>
  <c r="A10125" i="12"/>
  <c r="F10124" i="12"/>
  <c r="E10124" i="12"/>
  <c r="B10124" i="12"/>
  <c r="A10124" i="12"/>
  <c r="F10123" i="12"/>
  <c r="E10123" i="12"/>
  <c r="B10123" i="12"/>
  <c r="A10123" i="12"/>
  <c r="F10122" i="12"/>
  <c r="E10122" i="12"/>
  <c r="B10122" i="12"/>
  <c r="A10122" i="12"/>
  <c r="F10121" i="12"/>
  <c r="E10121" i="12"/>
  <c r="B10121" i="12"/>
  <c r="A10121" i="12"/>
  <c r="F10120" i="12"/>
  <c r="E10120" i="12"/>
  <c r="B10120" i="12"/>
  <c r="A10120" i="12"/>
  <c r="F10119" i="12"/>
  <c r="E10119" i="12"/>
  <c r="B10119" i="12"/>
  <c r="A10119" i="12"/>
  <c r="F10118" i="12"/>
  <c r="E10118" i="12"/>
  <c r="B10118" i="12"/>
  <c r="A10118" i="12"/>
  <c r="F1095" i="12"/>
  <c r="D1095" i="12"/>
  <c r="A1095" i="12"/>
  <c r="F1094" i="12"/>
  <c r="D1094" i="12"/>
  <c r="A1094" i="12"/>
  <c r="F1093" i="12"/>
  <c r="E1093" i="12"/>
  <c r="D1093" i="12"/>
  <c r="A1093" i="12"/>
  <c r="F1092" i="12"/>
  <c r="E1092" i="12"/>
  <c r="D1092" i="12"/>
  <c r="A1092" i="12"/>
  <c r="F1091" i="12"/>
  <c r="E1091" i="12"/>
  <c r="D1091" i="12"/>
  <c r="A1091" i="12"/>
  <c r="F1090" i="12"/>
  <c r="E1090" i="12"/>
  <c r="D1090" i="12"/>
  <c r="A1078" i="12"/>
  <c r="A1077" i="12"/>
  <c r="A1076" i="12"/>
  <c r="A1075" i="12"/>
  <c r="A1074" i="12"/>
  <c r="A1073" i="12"/>
  <c r="A1072" i="12"/>
  <c r="A1036" i="12"/>
  <c r="A1035" i="12"/>
  <c r="A1034" i="12"/>
  <c r="A1033" i="12"/>
  <c r="G164" i="12"/>
  <c r="F164" i="12"/>
  <c r="E164" i="12"/>
  <c r="D164" i="12"/>
  <c r="C164" i="12"/>
  <c r="B164" i="12"/>
  <c r="A164" i="12"/>
  <c r="G163" i="12"/>
  <c r="F163" i="12"/>
  <c r="E163" i="12"/>
  <c r="D163" i="12"/>
  <c r="C163" i="12"/>
  <c r="B163" i="12"/>
  <c r="A163" i="12"/>
  <c r="G162" i="12"/>
  <c r="F162" i="12"/>
  <c r="E162" i="12"/>
  <c r="D162" i="12"/>
  <c r="C162" i="12"/>
  <c r="B162" i="12"/>
  <c r="A162" i="12"/>
  <c r="G161" i="12"/>
  <c r="F161" i="12"/>
  <c r="E161" i="12"/>
  <c r="D161" i="12"/>
  <c r="C161" i="12"/>
  <c r="B161" i="12"/>
  <c r="A161" i="12"/>
  <c r="G160" i="12"/>
  <c r="F160" i="12"/>
  <c r="E160" i="12"/>
  <c r="D160" i="12"/>
  <c r="C160" i="12"/>
  <c r="B160" i="12"/>
  <c r="A160" i="12"/>
  <c r="G159" i="12"/>
  <c r="F159" i="12"/>
  <c r="E159" i="12"/>
  <c r="D159" i="12"/>
  <c r="C159" i="12"/>
  <c r="B159" i="12"/>
  <c r="A159" i="12"/>
  <c r="G158" i="12"/>
  <c r="F158" i="12"/>
  <c r="E158" i="12"/>
  <c r="D158" i="12"/>
  <c r="C158" i="12"/>
  <c r="B158" i="12"/>
  <c r="A158" i="12"/>
  <c r="G157" i="12"/>
  <c r="F157" i="12"/>
  <c r="E157" i="12"/>
  <c r="D157" i="12"/>
  <c r="C157" i="12"/>
  <c r="B157" i="12"/>
  <c r="A157" i="12"/>
  <c r="G156" i="12"/>
  <c r="F156" i="12"/>
  <c r="E156" i="12"/>
  <c r="D156" i="12"/>
  <c r="C156" i="12"/>
  <c r="B156" i="12"/>
  <c r="A156" i="12"/>
  <c r="G155" i="12"/>
  <c r="F155" i="12"/>
  <c r="E155" i="12"/>
  <c r="D155" i="12"/>
  <c r="C155" i="12"/>
  <c r="B155" i="12"/>
  <c r="A155" i="12"/>
  <c r="G154" i="12"/>
  <c r="F154" i="12"/>
  <c r="E154" i="12"/>
  <c r="D154" i="12"/>
  <c r="C154" i="12"/>
  <c r="B154" i="12"/>
  <c r="A154" i="12"/>
  <c r="G153" i="12"/>
  <c r="F153" i="12"/>
  <c r="E153" i="12"/>
  <c r="D153" i="12"/>
  <c r="C153" i="12"/>
  <c r="B153" i="12"/>
  <c r="A153" i="12"/>
  <c r="G152" i="12"/>
  <c r="F152" i="12"/>
  <c r="E152" i="12"/>
  <c r="D152" i="12"/>
  <c r="C152" i="12"/>
  <c r="B152" i="12"/>
  <c r="A152" i="12"/>
  <c r="G151" i="12"/>
  <c r="F151" i="12"/>
  <c r="E151" i="12"/>
  <c r="D151" i="12"/>
  <c r="C151" i="12"/>
  <c r="B151" i="12"/>
  <c r="A151" i="12"/>
  <c r="F150" i="12"/>
  <c r="E150" i="12"/>
  <c r="C150" i="12"/>
  <c r="B150" i="12"/>
  <c r="A150" i="12"/>
  <c r="F149" i="12"/>
  <c r="E149" i="12"/>
  <c r="C149" i="12"/>
  <c r="B149" i="12"/>
  <c r="A149" i="12"/>
  <c r="F148" i="12"/>
  <c r="E148" i="12"/>
  <c r="C148" i="12"/>
  <c r="B148" i="12"/>
  <c r="A148" i="12"/>
  <c r="F147" i="12"/>
  <c r="E147" i="12"/>
  <c r="C147" i="12"/>
  <c r="B147" i="12"/>
  <c r="A147" i="12"/>
  <c r="F146" i="12"/>
  <c r="E146" i="12"/>
  <c r="C146" i="12"/>
  <c r="B146" i="12"/>
  <c r="A146" i="12"/>
  <c r="F145" i="12"/>
  <c r="E145" i="12"/>
  <c r="C145" i="12"/>
  <c r="B145" i="12"/>
  <c r="A145" i="12"/>
  <c r="F144" i="12"/>
  <c r="E144" i="12"/>
  <c r="C144" i="12"/>
  <c r="B144" i="12"/>
  <c r="A144" i="12"/>
  <c r="F143" i="12"/>
  <c r="E143" i="12"/>
  <c r="C143" i="12"/>
  <c r="B143" i="12"/>
  <c r="A143" i="12"/>
  <c r="F142" i="12"/>
  <c r="E142" i="12"/>
  <c r="C142" i="12"/>
  <c r="B142" i="12"/>
  <c r="A142" i="12"/>
  <c r="F141" i="12"/>
  <c r="E141" i="12"/>
  <c r="C141" i="12"/>
  <c r="B141" i="12"/>
  <c r="A141" i="12"/>
  <c r="F140" i="12"/>
  <c r="E140" i="12"/>
  <c r="C140" i="12"/>
  <c r="B140" i="12"/>
  <c r="A140" i="12"/>
  <c r="F139" i="12"/>
  <c r="E139" i="12"/>
  <c r="C139" i="12"/>
  <c r="B139" i="12"/>
  <c r="A139" i="12"/>
  <c r="F138" i="12"/>
  <c r="E138" i="12"/>
  <c r="C138" i="12"/>
  <c r="B138" i="12"/>
  <c r="A138" i="12"/>
  <c r="F137" i="12"/>
  <c r="E137" i="12"/>
  <c r="C137" i="12"/>
  <c r="B137" i="12"/>
  <c r="A137" i="12"/>
  <c r="F136" i="12"/>
  <c r="E136" i="12"/>
  <c r="C136" i="12"/>
  <c r="B136" i="12"/>
  <c r="A136" i="12"/>
  <c r="F135" i="12"/>
  <c r="E135" i="12"/>
  <c r="C135" i="12"/>
  <c r="B135" i="12"/>
  <c r="A135" i="12"/>
  <c r="F134" i="12"/>
  <c r="E134" i="12"/>
  <c r="C134" i="12"/>
  <c r="B134" i="12"/>
  <c r="A134" i="12"/>
  <c r="G133" i="12"/>
  <c r="F133" i="12"/>
  <c r="E133" i="12"/>
  <c r="D133" i="12"/>
  <c r="C133" i="12"/>
  <c r="B133" i="12"/>
  <c r="A133" i="12"/>
  <c r="G132" i="12"/>
  <c r="F132" i="12"/>
  <c r="E132" i="12"/>
  <c r="D132" i="12"/>
  <c r="C132" i="12"/>
  <c r="B132" i="12"/>
  <c r="A132" i="12"/>
  <c r="G131" i="12"/>
  <c r="F131" i="12"/>
  <c r="E131" i="12"/>
  <c r="D131" i="12"/>
  <c r="C131" i="12"/>
  <c r="B131" i="12"/>
  <c r="A131" i="12"/>
  <c r="G130" i="12"/>
  <c r="F130" i="12"/>
  <c r="E130" i="12"/>
  <c r="D130" i="12"/>
  <c r="C130" i="12"/>
  <c r="B130" i="12"/>
  <c r="A130" i="12"/>
  <c r="G129" i="12"/>
  <c r="F129" i="12"/>
  <c r="E129" i="12"/>
  <c r="D129" i="12"/>
  <c r="C129" i="12"/>
  <c r="B129" i="12"/>
  <c r="A129" i="12"/>
  <c r="G128" i="12"/>
  <c r="F128" i="12"/>
  <c r="E128" i="12"/>
  <c r="D128" i="12"/>
  <c r="C128" i="12"/>
  <c r="B128" i="12"/>
  <c r="A128" i="12"/>
  <c r="G127" i="12"/>
  <c r="F127" i="12"/>
  <c r="E127" i="12"/>
  <c r="D127" i="12"/>
  <c r="C127" i="12"/>
  <c r="B127" i="12"/>
  <c r="A127" i="12"/>
  <c r="G126" i="12"/>
  <c r="F126" i="12"/>
  <c r="E126" i="12"/>
  <c r="D126" i="12"/>
  <c r="C126" i="12"/>
  <c r="B126" i="12"/>
  <c r="A126" i="12"/>
  <c r="G125" i="12"/>
  <c r="F125" i="12"/>
  <c r="E125" i="12"/>
  <c r="D125" i="12"/>
  <c r="C125" i="12"/>
  <c r="B125" i="12"/>
  <c r="A125" i="12"/>
  <c r="G124" i="12"/>
  <c r="F124" i="12"/>
  <c r="E124" i="12"/>
  <c r="D124" i="12"/>
  <c r="C124" i="12"/>
  <c r="B124" i="12"/>
  <c r="A124" i="12"/>
  <c r="G123" i="12"/>
  <c r="F123" i="12"/>
  <c r="E123" i="12"/>
  <c r="D123" i="12"/>
  <c r="C123" i="12"/>
  <c r="B123" i="12"/>
  <c r="A123" i="12"/>
  <c r="G122" i="12"/>
  <c r="F122" i="12"/>
  <c r="E122" i="12"/>
  <c r="D122" i="12"/>
  <c r="C122" i="12"/>
  <c r="B122" i="12"/>
  <c r="A122" i="12"/>
  <c r="G121" i="12"/>
  <c r="F121" i="12"/>
  <c r="E121" i="12"/>
  <c r="D121" i="12"/>
  <c r="C121" i="12"/>
  <c r="B121" i="12"/>
  <c r="A121" i="12"/>
  <c r="G120" i="12"/>
  <c r="F120" i="12"/>
  <c r="E120" i="12"/>
  <c r="D120" i="12"/>
  <c r="C120" i="12"/>
  <c r="B120" i="12"/>
  <c r="A120" i="12"/>
  <c r="G119" i="12"/>
  <c r="F119" i="12"/>
  <c r="E119" i="12"/>
  <c r="D119" i="12"/>
  <c r="C119" i="12"/>
  <c r="B119" i="12"/>
  <c r="A119" i="12"/>
  <c r="F118" i="12"/>
  <c r="E118" i="12"/>
  <c r="C118" i="12"/>
  <c r="B118" i="12"/>
  <c r="A118" i="12"/>
  <c r="F117" i="12"/>
  <c r="E117" i="12"/>
  <c r="C117" i="12"/>
  <c r="B117" i="12"/>
  <c r="A117" i="12"/>
  <c r="F116" i="12"/>
  <c r="E116" i="12"/>
  <c r="C116" i="12"/>
  <c r="B116" i="12"/>
  <c r="A116" i="12"/>
  <c r="F115" i="12"/>
  <c r="E115" i="12"/>
  <c r="C115" i="12"/>
  <c r="B115" i="12"/>
  <c r="A115" i="12"/>
  <c r="F114" i="12"/>
  <c r="E114" i="12"/>
  <c r="C114" i="12"/>
  <c r="B114" i="12"/>
  <c r="A114" i="12"/>
  <c r="F113" i="12"/>
  <c r="E113" i="12"/>
  <c r="C113" i="12"/>
  <c r="B113" i="12"/>
  <c r="A113" i="12"/>
  <c r="F112" i="12"/>
  <c r="E112" i="12"/>
  <c r="C112" i="12"/>
  <c r="B112" i="12"/>
  <c r="A112" i="12"/>
  <c r="F111" i="12"/>
  <c r="E111" i="12"/>
  <c r="C111" i="12"/>
  <c r="B111" i="12"/>
  <c r="A111" i="12"/>
  <c r="F110" i="12"/>
  <c r="E110" i="12"/>
  <c r="C110" i="12"/>
  <c r="B110" i="12"/>
  <c r="A110" i="12"/>
  <c r="F109" i="12"/>
  <c r="E109" i="12"/>
  <c r="C109" i="12"/>
  <c r="B109" i="12"/>
  <c r="A109" i="12"/>
  <c r="F108" i="12"/>
  <c r="E108" i="12"/>
  <c r="C108" i="12"/>
  <c r="B108" i="12"/>
  <c r="A108" i="12"/>
  <c r="F107" i="12"/>
  <c r="E107" i="12"/>
  <c r="C107" i="12"/>
  <c r="B107" i="12"/>
  <c r="A107" i="12"/>
  <c r="F106" i="12"/>
  <c r="E106" i="12"/>
  <c r="C106" i="12"/>
  <c r="B106" i="12"/>
  <c r="A106" i="12"/>
  <c r="F105" i="12"/>
  <c r="E105" i="12"/>
  <c r="C105" i="12"/>
  <c r="B105" i="12"/>
  <c r="A105" i="12"/>
  <c r="F104" i="12"/>
  <c r="E104" i="12"/>
  <c r="C104" i="12"/>
  <c r="B104" i="12"/>
  <c r="A104" i="12"/>
  <c r="F103" i="12"/>
  <c r="E103" i="12"/>
  <c r="C103" i="12"/>
  <c r="B103" i="12"/>
  <c r="A103" i="12"/>
  <c r="F102" i="12"/>
  <c r="E102" i="12"/>
  <c r="B102" i="12"/>
  <c r="A102" i="12"/>
  <c r="F101" i="12"/>
  <c r="E101" i="12"/>
  <c r="B101" i="12"/>
  <c r="A101" i="12"/>
  <c r="F100" i="12"/>
  <c r="E100" i="12"/>
  <c r="B100" i="12"/>
  <c r="A100" i="12"/>
  <c r="F99" i="12"/>
  <c r="E99" i="12"/>
  <c r="B99" i="12"/>
  <c r="A99" i="12"/>
  <c r="F98" i="12"/>
  <c r="E98" i="12"/>
  <c r="B98" i="12"/>
  <c r="A98" i="12"/>
  <c r="F97" i="12"/>
  <c r="E97" i="12"/>
  <c r="B97" i="12"/>
  <c r="A97" i="12"/>
  <c r="F96" i="12"/>
  <c r="E96" i="12"/>
  <c r="B96" i="12"/>
  <c r="A96" i="12"/>
  <c r="F95" i="12"/>
  <c r="E95" i="12"/>
  <c r="B95" i="12"/>
  <c r="A95" i="12"/>
  <c r="F94" i="12"/>
  <c r="E94" i="12"/>
  <c r="B94" i="12"/>
  <c r="A94" i="12"/>
  <c r="F93" i="12"/>
  <c r="E93" i="12"/>
  <c r="B93" i="12"/>
  <c r="A93" i="12"/>
  <c r="F92" i="12"/>
  <c r="E92" i="12"/>
  <c r="B92" i="12"/>
  <c r="A92" i="12"/>
  <c r="F91" i="12"/>
  <c r="E91" i="12"/>
  <c r="B91" i="12"/>
  <c r="A91" i="12"/>
  <c r="F90" i="12"/>
  <c r="E90" i="12"/>
  <c r="B90" i="12"/>
  <c r="A90" i="12"/>
  <c r="F89" i="12"/>
  <c r="E89" i="12"/>
  <c r="B89" i="12"/>
  <c r="A89" i="12"/>
  <c r="F88" i="12"/>
  <c r="E88" i="12"/>
  <c r="B88" i="12"/>
  <c r="A88" i="12"/>
  <c r="F87" i="12"/>
  <c r="E87" i="12"/>
  <c r="B87" i="12"/>
  <c r="A87" i="12"/>
  <c r="F86" i="12"/>
  <c r="E86" i="12"/>
  <c r="B86" i="12"/>
  <c r="A86" i="12"/>
  <c r="F85" i="12"/>
  <c r="E85" i="12"/>
  <c r="B85" i="12"/>
  <c r="A85" i="12"/>
  <c r="F84" i="12"/>
  <c r="E84" i="12"/>
  <c r="B84" i="12"/>
  <c r="A84" i="12"/>
  <c r="F83" i="12"/>
  <c r="E83" i="12"/>
  <c r="B83" i="12"/>
  <c r="A83" i="12"/>
  <c r="F82" i="12"/>
  <c r="E82" i="12"/>
  <c r="B82" i="12"/>
  <c r="A82" i="12"/>
  <c r="F81" i="12"/>
  <c r="E81" i="12"/>
  <c r="B81" i="12"/>
  <c r="A81" i="12"/>
  <c r="F80" i="12"/>
  <c r="E80" i="12"/>
  <c r="B80" i="12"/>
  <c r="A80" i="12"/>
  <c r="F79" i="12"/>
  <c r="E79" i="12"/>
  <c r="B79" i="12"/>
  <c r="A79" i="12"/>
  <c r="F78" i="12"/>
  <c r="E78" i="12"/>
  <c r="B78" i="12"/>
  <c r="A78" i="12"/>
  <c r="F77" i="12"/>
  <c r="E77" i="12"/>
  <c r="B77" i="12"/>
  <c r="A77" i="12"/>
  <c r="F76" i="12"/>
  <c r="E76" i="12"/>
  <c r="B76" i="12"/>
  <c r="A76" i="12"/>
  <c r="F75" i="12"/>
  <c r="E75" i="12"/>
  <c r="B75" i="12"/>
  <c r="A75" i="12"/>
  <c r="F74" i="12"/>
  <c r="E74" i="12"/>
  <c r="B74" i="12"/>
  <c r="A74" i="12"/>
  <c r="F73" i="12"/>
  <c r="E73" i="12"/>
  <c r="B73" i="12"/>
  <c r="A73" i="12"/>
  <c r="F72" i="12"/>
  <c r="E72" i="12"/>
  <c r="B72" i="12"/>
  <c r="A72" i="12"/>
  <c r="F71" i="12"/>
  <c r="E71" i="12"/>
  <c r="B71" i="12"/>
  <c r="A71" i="12"/>
  <c r="F70" i="12"/>
  <c r="E70" i="12"/>
  <c r="B70" i="12"/>
  <c r="A70" i="12"/>
  <c r="F69" i="12"/>
  <c r="E69" i="12"/>
  <c r="B69" i="12"/>
  <c r="A69" i="12"/>
  <c r="F68" i="12"/>
  <c r="E68" i="12"/>
  <c r="B68" i="12"/>
  <c r="A68" i="12"/>
  <c r="F67" i="12"/>
  <c r="E67" i="12"/>
  <c r="B67" i="12"/>
  <c r="A67" i="12"/>
  <c r="F66" i="12"/>
  <c r="E66" i="12"/>
  <c r="B66" i="12"/>
  <c r="A66" i="12"/>
  <c r="F65" i="12"/>
  <c r="E65" i="12"/>
  <c r="B65" i="12"/>
  <c r="A65" i="12"/>
  <c r="F64" i="12"/>
  <c r="E64" i="12"/>
  <c r="B64" i="12"/>
  <c r="A64" i="12"/>
  <c r="F63" i="12"/>
  <c r="E63" i="12"/>
  <c r="B63" i="12"/>
  <c r="A63" i="12"/>
  <c r="F62" i="12"/>
  <c r="E62" i="12"/>
  <c r="B62" i="12"/>
  <c r="A62" i="12"/>
  <c r="F61" i="12"/>
  <c r="E61" i="12"/>
  <c r="B61" i="12"/>
  <c r="A61" i="12"/>
  <c r="F60" i="12"/>
  <c r="E60" i="12"/>
  <c r="B60" i="12"/>
  <c r="A60" i="12"/>
  <c r="F59" i="12"/>
  <c r="E59" i="12"/>
  <c r="B59" i="12"/>
  <c r="A59" i="12"/>
  <c r="F58" i="12"/>
  <c r="E58" i="12"/>
  <c r="B58" i="12"/>
  <c r="A58" i="12"/>
  <c r="F57" i="12"/>
  <c r="E57" i="12"/>
  <c r="B57" i="12"/>
  <c r="A57" i="12"/>
  <c r="F56" i="12"/>
  <c r="E56" i="12"/>
  <c r="B56" i="12"/>
  <c r="A56" i="12"/>
  <c r="F55" i="12"/>
  <c r="E55" i="12"/>
  <c r="B55" i="12"/>
  <c r="A55" i="12"/>
  <c r="F54" i="12"/>
  <c r="E54" i="12"/>
  <c r="B54" i="12"/>
  <c r="A54" i="12"/>
  <c r="F53" i="12"/>
  <c r="E53" i="12"/>
  <c r="B53" i="12"/>
  <c r="A53" i="12"/>
  <c r="F52" i="12"/>
  <c r="E52" i="12"/>
  <c r="B52" i="12"/>
  <c r="A52" i="12"/>
  <c r="F51" i="12"/>
  <c r="E51" i="12"/>
  <c r="B51" i="12"/>
  <c r="A51" i="12"/>
  <c r="F50" i="12"/>
  <c r="E50" i="12"/>
  <c r="B50" i="12"/>
  <c r="A50" i="12"/>
  <c r="F49" i="12"/>
  <c r="E49" i="12"/>
  <c r="B49" i="12"/>
  <c r="A49" i="12"/>
  <c r="F48" i="12"/>
  <c r="E48" i="12"/>
  <c r="B48" i="12"/>
  <c r="A48" i="12"/>
  <c r="F47" i="12"/>
  <c r="E47" i="12"/>
  <c r="B47" i="12"/>
  <c r="A47" i="12"/>
  <c r="F46" i="12"/>
  <c r="E46" i="12"/>
  <c r="B46" i="12"/>
  <c r="A46" i="12"/>
  <c r="F45" i="12"/>
  <c r="E45" i="12"/>
  <c r="B45" i="12"/>
  <c r="A45" i="12"/>
  <c r="F44" i="12"/>
  <c r="E44" i="12"/>
  <c r="B44" i="12"/>
  <c r="A44" i="12"/>
  <c r="F43" i="12"/>
  <c r="E43" i="12"/>
  <c r="B43" i="12"/>
  <c r="A43" i="12"/>
  <c r="F42" i="12"/>
  <c r="E42" i="12"/>
  <c r="B42" i="12"/>
  <c r="A42" i="12"/>
  <c r="F41" i="12"/>
  <c r="E41" i="12"/>
  <c r="B41" i="12"/>
  <c r="A41" i="12"/>
  <c r="F40" i="12"/>
  <c r="E40" i="12"/>
  <c r="B40" i="12"/>
  <c r="A40" i="12"/>
  <c r="F39" i="12"/>
  <c r="E39" i="12"/>
  <c r="B39" i="12"/>
  <c r="A39" i="12"/>
  <c r="F38" i="12"/>
  <c r="E38" i="12"/>
  <c r="B38" i="12"/>
  <c r="A38" i="12"/>
  <c r="F37" i="12"/>
  <c r="E37" i="12"/>
  <c r="B37" i="12"/>
  <c r="A37" i="12"/>
  <c r="F36" i="12"/>
  <c r="E36" i="12"/>
  <c r="B36" i="12"/>
  <c r="A36" i="12"/>
  <c r="F35" i="12"/>
  <c r="E35" i="12"/>
  <c r="B35" i="12"/>
  <c r="A35" i="12"/>
  <c r="F34" i="12"/>
  <c r="E34" i="12"/>
  <c r="B34" i="12"/>
  <c r="A34" i="12"/>
  <c r="F33" i="12"/>
  <c r="E33" i="12"/>
  <c r="B33" i="12"/>
  <c r="A33" i="12"/>
  <c r="F32" i="12"/>
  <c r="E32" i="12"/>
  <c r="B32" i="12"/>
  <c r="A32" i="12"/>
  <c r="F31" i="12"/>
  <c r="E31" i="12"/>
  <c r="B31" i="12"/>
  <c r="A31" i="12"/>
  <c r="F30" i="12"/>
  <c r="E30" i="12"/>
  <c r="B30" i="12"/>
  <c r="A30" i="12"/>
  <c r="F29" i="12"/>
  <c r="E29" i="12"/>
  <c r="B29" i="12"/>
  <c r="A29" i="12"/>
  <c r="F28" i="12"/>
  <c r="E28" i="12"/>
  <c r="B28" i="12"/>
  <c r="A28" i="12"/>
  <c r="F27" i="12"/>
  <c r="E27" i="12"/>
  <c r="B27" i="12"/>
  <c r="A27" i="12"/>
  <c r="F26" i="12"/>
  <c r="E26" i="12"/>
  <c r="B26" i="12"/>
  <c r="A26" i="12"/>
  <c r="F25" i="12"/>
  <c r="E25" i="12"/>
  <c r="B25" i="12"/>
  <c r="A25" i="12"/>
  <c r="F24" i="12"/>
  <c r="E24" i="12"/>
  <c r="B24" i="12"/>
  <c r="A24" i="12"/>
  <c r="F23" i="12"/>
  <c r="E23" i="12"/>
  <c r="B23" i="12"/>
  <c r="A23" i="12"/>
  <c r="F22" i="12"/>
  <c r="E22" i="12"/>
  <c r="B22" i="12"/>
  <c r="A22" i="12"/>
  <c r="F21" i="12"/>
  <c r="E21" i="12"/>
  <c r="B21" i="12"/>
  <c r="A21" i="12"/>
  <c r="F20" i="12"/>
  <c r="E20" i="12"/>
  <c r="B20" i="12"/>
  <c r="A20" i="12"/>
  <c r="F19" i="12"/>
  <c r="E19" i="12"/>
  <c r="B19" i="12"/>
  <c r="A19" i="12"/>
  <c r="F18" i="12"/>
  <c r="E18" i="12"/>
  <c r="B18" i="12"/>
  <c r="A18" i="12"/>
  <c r="F17" i="12"/>
  <c r="E17" i="12"/>
  <c r="B17" i="12"/>
  <c r="A17" i="12"/>
  <c r="F16" i="12"/>
  <c r="E16" i="12"/>
  <c r="B16" i="12"/>
  <c r="A16" i="12"/>
  <c r="F15" i="12"/>
  <c r="E15" i="12"/>
  <c r="B15" i="12"/>
  <c r="A15" i="12"/>
  <c r="F14" i="12"/>
  <c r="E14" i="12"/>
  <c r="B14" i="12"/>
  <c r="A14" i="12"/>
  <c r="F13" i="12"/>
  <c r="E13" i="12"/>
  <c r="B13" i="12"/>
  <c r="A13" i="12"/>
  <c r="F12" i="12"/>
  <c r="E12" i="12"/>
  <c r="B12" i="12"/>
  <c r="A12" i="12"/>
  <c r="F11" i="12"/>
  <c r="E11" i="12"/>
  <c r="B11" i="12"/>
  <c r="A11" i="12"/>
  <c r="F10" i="12"/>
  <c r="E10" i="12"/>
  <c r="B10" i="12"/>
  <c r="A10" i="12"/>
  <c r="F9" i="12"/>
  <c r="E9" i="12"/>
  <c r="B9" i="12"/>
  <c r="A9" i="12"/>
  <c r="F8" i="12"/>
  <c r="E8" i="12"/>
  <c r="B8" i="12"/>
  <c r="A8" i="12"/>
  <c r="F7" i="12"/>
  <c r="E7" i="12"/>
  <c r="B7" i="12"/>
  <c r="A7" i="12"/>
  <c r="F6" i="12"/>
  <c r="E6" i="12"/>
  <c r="B6" i="12"/>
  <c r="A6" i="12"/>
  <c r="F5" i="12"/>
  <c r="E5" i="12"/>
  <c r="B5" i="12"/>
  <c r="A5" i="12"/>
  <c r="F4" i="12"/>
  <c r="E4" i="12"/>
  <c r="B4" i="12"/>
  <c r="A4" i="12"/>
  <c r="F3" i="12"/>
  <c r="E3" i="12"/>
  <c r="B3" i="12"/>
  <c r="A3" i="12"/>
  <c r="F2" i="12"/>
  <c r="E2" i="12"/>
  <c r="B2" i="12"/>
  <c r="A2" i="12"/>
  <c r="L9" i="6" l="1"/>
  <c r="E9" i="6" s="1"/>
  <c r="L10" i="6"/>
  <c r="E10" i="6" s="1"/>
  <c r="L11" i="6"/>
  <c r="E11" i="6" s="1"/>
  <c r="BX57" i="6"/>
  <c r="G49" i="12" s="1"/>
  <c r="BX58" i="6"/>
  <c r="G50" i="12" s="1"/>
  <c r="BX59" i="6"/>
  <c r="G51" i="12" s="1"/>
  <c r="BX60" i="6"/>
  <c r="G52" i="12" s="1"/>
  <c r="BX107" i="6"/>
  <c r="G97" i="12" s="1"/>
  <c r="BX108" i="6"/>
  <c r="BX109" i="6"/>
  <c r="G99" i="12" s="1"/>
  <c r="BX110" i="6"/>
  <c r="BX111" i="6"/>
  <c r="G101" i="12" s="1"/>
  <c r="BX112" i="6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93" i="4"/>
  <c r="BY107" i="6"/>
  <c r="G1221" i="12" s="1"/>
  <c r="BZ107" i="6"/>
  <c r="G2345" i="12" s="1"/>
  <c r="CA107" i="6"/>
  <c r="G3469" i="12" s="1"/>
  <c r="CB107" i="6"/>
  <c r="G4593" i="12" s="1"/>
  <c r="CC107" i="6"/>
  <c r="G5717" i="12" s="1"/>
  <c r="CD107" i="6"/>
  <c r="G6841" i="12" s="1"/>
  <c r="CE107" i="6"/>
  <c r="G7965" i="12" s="1"/>
  <c r="CF107" i="6"/>
  <c r="G9089" i="12" s="1"/>
  <c r="CG107" i="6"/>
  <c r="G10213" i="12" s="1"/>
  <c r="CH107" i="6"/>
  <c r="G11337" i="12" s="1"/>
  <c r="CI107" i="6"/>
  <c r="G12461" i="12" s="1"/>
  <c r="CJ107" i="6"/>
  <c r="G13585" i="12" s="1"/>
  <c r="CK107" i="6"/>
  <c r="G14709" i="12" s="1"/>
  <c r="CL107" i="6"/>
  <c r="G15833" i="12" s="1"/>
  <c r="CM107" i="6"/>
  <c r="G16930" i="12" s="1"/>
  <c r="CN107" i="6"/>
  <c r="G18027" i="12" s="1"/>
  <c r="CO107" i="6"/>
  <c r="G19124" i="12" s="1"/>
  <c r="CP107" i="6"/>
  <c r="G20221" i="12" s="1"/>
  <c r="CQ107" i="6"/>
  <c r="G21318" i="12" s="1"/>
  <c r="CR107" i="6"/>
  <c r="G22415" i="12" s="1"/>
  <c r="CS107" i="6"/>
  <c r="G23512" i="12" s="1"/>
  <c r="CT107" i="6"/>
  <c r="G24609" i="12" s="1"/>
  <c r="CU107" i="6"/>
  <c r="G25706" i="12" s="1"/>
  <c r="CV107" i="6"/>
  <c r="G26803" i="12" s="1"/>
  <c r="CW107" i="6"/>
  <c r="G27900" i="12" s="1"/>
  <c r="CX107" i="6"/>
  <c r="G28997" i="12" s="1"/>
  <c r="CY107" i="6"/>
  <c r="G30094" i="12" s="1"/>
  <c r="CZ107" i="6"/>
  <c r="G31191" i="12" s="1"/>
  <c r="DA107" i="6"/>
  <c r="G32288" i="12" s="1"/>
  <c r="DB107" i="6"/>
  <c r="G33385" i="12" s="1"/>
  <c r="DC107" i="6"/>
  <c r="G34482" i="12" s="1"/>
  <c r="DD107" i="6"/>
  <c r="G35579" i="12" s="1"/>
  <c r="DE107" i="6"/>
  <c r="G36676" i="12" s="1"/>
  <c r="DF107" i="6"/>
  <c r="G37773" i="12" s="1"/>
  <c r="DG107" i="6"/>
  <c r="G38870" i="12" s="1"/>
  <c r="DH107" i="6"/>
  <c r="G39967" i="12" s="1"/>
  <c r="DI107" i="6"/>
  <c r="G41064" i="12" s="1"/>
  <c r="DJ107" i="6"/>
  <c r="G42161" i="12" s="1"/>
  <c r="DK107" i="6"/>
  <c r="G43258" i="12" s="1"/>
  <c r="DL107" i="6"/>
  <c r="G44355" i="12" s="1"/>
  <c r="DM107" i="6"/>
  <c r="G45452" i="12" s="1"/>
  <c r="DN107" i="6"/>
  <c r="G46549" i="12" s="1"/>
  <c r="DO107" i="6"/>
  <c r="G47646" i="12" s="1"/>
  <c r="DP107" i="6"/>
  <c r="G48743" i="12" s="1"/>
  <c r="DQ107" i="6"/>
  <c r="G49840" i="12" s="1"/>
  <c r="DR107" i="6"/>
  <c r="G50937" i="12" s="1"/>
  <c r="DS107" i="6"/>
  <c r="G52034" i="12" s="1"/>
  <c r="DT107" i="6"/>
  <c r="G53131" i="12" s="1"/>
  <c r="DU107" i="6"/>
  <c r="G54228" i="12" s="1"/>
  <c r="DV107" i="6"/>
  <c r="G55325" i="12" s="1"/>
  <c r="DW107" i="6"/>
  <c r="G56422" i="12" s="1"/>
  <c r="DX107" i="6"/>
  <c r="G57519" i="12" s="1"/>
  <c r="DY107" i="6"/>
  <c r="G58616" i="12" s="1"/>
  <c r="DZ107" i="6"/>
  <c r="G59713" i="12" s="1"/>
  <c r="EA107" i="6"/>
  <c r="G60810" i="12" s="1"/>
  <c r="EB107" i="6"/>
  <c r="G61907" i="12" s="1"/>
  <c r="EC107" i="6"/>
  <c r="G63004" i="12" s="1"/>
  <c r="ED107" i="6"/>
  <c r="G64101" i="12" s="1"/>
  <c r="EE107" i="6"/>
  <c r="G65198" i="12" s="1"/>
  <c r="BY108" i="6"/>
  <c r="G1222" i="12" s="1"/>
  <c r="BZ108" i="6"/>
  <c r="G2346" i="12" s="1"/>
  <c r="CA108" i="6"/>
  <c r="G3470" i="12" s="1"/>
  <c r="CB108" i="6"/>
  <c r="G4594" i="12" s="1"/>
  <c r="CC108" i="6"/>
  <c r="G5718" i="12" s="1"/>
  <c r="CD108" i="6"/>
  <c r="G6842" i="12" s="1"/>
  <c r="CE108" i="6"/>
  <c r="G7966" i="12" s="1"/>
  <c r="CF108" i="6"/>
  <c r="G9090" i="12" s="1"/>
  <c r="CG108" i="6"/>
  <c r="G10214" i="12" s="1"/>
  <c r="CH108" i="6"/>
  <c r="G11338" i="12" s="1"/>
  <c r="CI108" i="6"/>
  <c r="G12462" i="12" s="1"/>
  <c r="CJ108" i="6"/>
  <c r="G13586" i="12" s="1"/>
  <c r="CK108" i="6"/>
  <c r="G14710" i="12" s="1"/>
  <c r="CL108" i="6"/>
  <c r="G15834" i="12" s="1"/>
  <c r="CM108" i="6"/>
  <c r="G16931" i="12" s="1"/>
  <c r="CN108" i="6"/>
  <c r="G18028" i="12" s="1"/>
  <c r="CO108" i="6"/>
  <c r="G19125" i="12" s="1"/>
  <c r="CP108" i="6"/>
  <c r="G20222" i="12" s="1"/>
  <c r="CQ108" i="6"/>
  <c r="G21319" i="12" s="1"/>
  <c r="CR108" i="6"/>
  <c r="G22416" i="12" s="1"/>
  <c r="CS108" i="6"/>
  <c r="G23513" i="12" s="1"/>
  <c r="CT108" i="6"/>
  <c r="G24610" i="12" s="1"/>
  <c r="CU108" i="6"/>
  <c r="G25707" i="12" s="1"/>
  <c r="CV108" i="6"/>
  <c r="G26804" i="12" s="1"/>
  <c r="CW108" i="6"/>
  <c r="G27901" i="12" s="1"/>
  <c r="CX108" i="6"/>
  <c r="G28998" i="12" s="1"/>
  <c r="CY108" i="6"/>
  <c r="G30095" i="12" s="1"/>
  <c r="CZ108" i="6"/>
  <c r="G31192" i="12" s="1"/>
  <c r="DA108" i="6"/>
  <c r="G32289" i="12" s="1"/>
  <c r="DB108" i="6"/>
  <c r="G33386" i="12" s="1"/>
  <c r="DC108" i="6"/>
  <c r="G34483" i="12" s="1"/>
  <c r="DD108" i="6"/>
  <c r="G35580" i="12" s="1"/>
  <c r="DE108" i="6"/>
  <c r="G36677" i="12" s="1"/>
  <c r="DF108" i="6"/>
  <c r="G37774" i="12" s="1"/>
  <c r="DG108" i="6"/>
  <c r="G38871" i="12" s="1"/>
  <c r="DH108" i="6"/>
  <c r="G39968" i="12" s="1"/>
  <c r="DI108" i="6"/>
  <c r="G41065" i="12" s="1"/>
  <c r="DJ108" i="6"/>
  <c r="G42162" i="12" s="1"/>
  <c r="DK108" i="6"/>
  <c r="G43259" i="12" s="1"/>
  <c r="DL108" i="6"/>
  <c r="G44356" i="12" s="1"/>
  <c r="DM108" i="6"/>
  <c r="G45453" i="12" s="1"/>
  <c r="DN108" i="6"/>
  <c r="G46550" i="12" s="1"/>
  <c r="DO108" i="6"/>
  <c r="G47647" i="12" s="1"/>
  <c r="DP108" i="6"/>
  <c r="G48744" i="12" s="1"/>
  <c r="DQ108" i="6"/>
  <c r="G49841" i="12" s="1"/>
  <c r="DR108" i="6"/>
  <c r="G50938" i="12" s="1"/>
  <c r="DS108" i="6"/>
  <c r="G52035" i="12" s="1"/>
  <c r="DT108" i="6"/>
  <c r="G53132" i="12" s="1"/>
  <c r="DU108" i="6"/>
  <c r="G54229" i="12" s="1"/>
  <c r="DV108" i="6"/>
  <c r="G55326" i="12" s="1"/>
  <c r="DW108" i="6"/>
  <c r="G56423" i="12" s="1"/>
  <c r="DX108" i="6"/>
  <c r="G57520" i="12" s="1"/>
  <c r="DY108" i="6"/>
  <c r="G58617" i="12" s="1"/>
  <c r="DZ108" i="6"/>
  <c r="G59714" i="12" s="1"/>
  <c r="EA108" i="6"/>
  <c r="G60811" i="12" s="1"/>
  <c r="EB108" i="6"/>
  <c r="G61908" i="12" s="1"/>
  <c r="EC108" i="6"/>
  <c r="G63005" i="12" s="1"/>
  <c r="ED108" i="6"/>
  <c r="G64102" i="12" s="1"/>
  <c r="EE108" i="6"/>
  <c r="G65199" i="12" s="1"/>
  <c r="BY109" i="6"/>
  <c r="G1223" i="12" s="1"/>
  <c r="BZ109" i="6"/>
  <c r="G2347" i="12" s="1"/>
  <c r="CA109" i="6"/>
  <c r="G3471" i="12" s="1"/>
  <c r="CB109" i="6"/>
  <c r="G4595" i="12" s="1"/>
  <c r="CC109" i="6"/>
  <c r="G5719" i="12" s="1"/>
  <c r="CD109" i="6"/>
  <c r="G6843" i="12" s="1"/>
  <c r="CE109" i="6"/>
  <c r="G7967" i="12" s="1"/>
  <c r="CF109" i="6"/>
  <c r="G9091" i="12" s="1"/>
  <c r="CG109" i="6"/>
  <c r="G10215" i="12" s="1"/>
  <c r="CH109" i="6"/>
  <c r="G11339" i="12" s="1"/>
  <c r="CI109" i="6"/>
  <c r="G12463" i="12" s="1"/>
  <c r="CJ109" i="6"/>
  <c r="G13587" i="12" s="1"/>
  <c r="CK109" i="6"/>
  <c r="G14711" i="12" s="1"/>
  <c r="CL109" i="6"/>
  <c r="G15835" i="12" s="1"/>
  <c r="CM109" i="6"/>
  <c r="G16932" i="12" s="1"/>
  <c r="CN109" i="6"/>
  <c r="G18029" i="12" s="1"/>
  <c r="CO109" i="6"/>
  <c r="G19126" i="12" s="1"/>
  <c r="CP109" i="6"/>
  <c r="G20223" i="12" s="1"/>
  <c r="CQ109" i="6"/>
  <c r="G21320" i="12" s="1"/>
  <c r="CR109" i="6"/>
  <c r="G22417" i="12" s="1"/>
  <c r="CS109" i="6"/>
  <c r="G23514" i="12" s="1"/>
  <c r="CT109" i="6"/>
  <c r="G24611" i="12" s="1"/>
  <c r="CU109" i="6"/>
  <c r="G25708" i="12" s="1"/>
  <c r="CV109" i="6"/>
  <c r="G26805" i="12" s="1"/>
  <c r="CW109" i="6"/>
  <c r="G27902" i="12" s="1"/>
  <c r="CX109" i="6"/>
  <c r="G28999" i="12" s="1"/>
  <c r="CY109" i="6"/>
  <c r="G30096" i="12" s="1"/>
  <c r="CZ109" i="6"/>
  <c r="G31193" i="12" s="1"/>
  <c r="DA109" i="6"/>
  <c r="G32290" i="12" s="1"/>
  <c r="DB109" i="6"/>
  <c r="G33387" i="12" s="1"/>
  <c r="DC109" i="6"/>
  <c r="G34484" i="12" s="1"/>
  <c r="DD109" i="6"/>
  <c r="G35581" i="12" s="1"/>
  <c r="DE109" i="6"/>
  <c r="G36678" i="12" s="1"/>
  <c r="DF109" i="6"/>
  <c r="G37775" i="12" s="1"/>
  <c r="DG109" i="6"/>
  <c r="G38872" i="12" s="1"/>
  <c r="DH109" i="6"/>
  <c r="G39969" i="12" s="1"/>
  <c r="DI109" i="6"/>
  <c r="G41066" i="12" s="1"/>
  <c r="DJ109" i="6"/>
  <c r="G42163" i="12" s="1"/>
  <c r="DK109" i="6"/>
  <c r="G43260" i="12" s="1"/>
  <c r="DL109" i="6"/>
  <c r="G44357" i="12" s="1"/>
  <c r="DM109" i="6"/>
  <c r="G45454" i="12" s="1"/>
  <c r="DN109" i="6"/>
  <c r="G46551" i="12" s="1"/>
  <c r="DO109" i="6"/>
  <c r="G47648" i="12" s="1"/>
  <c r="DP109" i="6"/>
  <c r="G48745" i="12" s="1"/>
  <c r="DQ109" i="6"/>
  <c r="G49842" i="12" s="1"/>
  <c r="DR109" i="6"/>
  <c r="G50939" i="12" s="1"/>
  <c r="DS109" i="6"/>
  <c r="G52036" i="12" s="1"/>
  <c r="DT109" i="6"/>
  <c r="G53133" i="12" s="1"/>
  <c r="DU109" i="6"/>
  <c r="G54230" i="12" s="1"/>
  <c r="DV109" i="6"/>
  <c r="G55327" i="12" s="1"/>
  <c r="DW109" i="6"/>
  <c r="G56424" i="12" s="1"/>
  <c r="DX109" i="6"/>
  <c r="G57521" i="12" s="1"/>
  <c r="DY109" i="6"/>
  <c r="G58618" i="12" s="1"/>
  <c r="DZ109" i="6"/>
  <c r="G59715" i="12" s="1"/>
  <c r="EA109" i="6"/>
  <c r="G60812" i="12" s="1"/>
  <c r="EB109" i="6"/>
  <c r="G61909" i="12" s="1"/>
  <c r="EC109" i="6"/>
  <c r="G63006" i="12" s="1"/>
  <c r="ED109" i="6"/>
  <c r="G64103" i="12" s="1"/>
  <c r="EE109" i="6"/>
  <c r="G65200" i="12" s="1"/>
  <c r="BY110" i="6"/>
  <c r="G1224" i="12" s="1"/>
  <c r="BZ110" i="6"/>
  <c r="G2348" i="12" s="1"/>
  <c r="CA110" i="6"/>
  <c r="G3472" i="12" s="1"/>
  <c r="CB110" i="6"/>
  <c r="G4596" i="12" s="1"/>
  <c r="CC110" i="6"/>
  <c r="G5720" i="12" s="1"/>
  <c r="CD110" i="6"/>
  <c r="G6844" i="12" s="1"/>
  <c r="CE110" i="6"/>
  <c r="G7968" i="12" s="1"/>
  <c r="CF110" i="6"/>
  <c r="G9092" i="12" s="1"/>
  <c r="CG110" i="6"/>
  <c r="G10216" i="12" s="1"/>
  <c r="CH110" i="6"/>
  <c r="G11340" i="12" s="1"/>
  <c r="CI110" i="6"/>
  <c r="G12464" i="12" s="1"/>
  <c r="CJ110" i="6"/>
  <c r="G13588" i="12" s="1"/>
  <c r="CK110" i="6"/>
  <c r="G14712" i="12" s="1"/>
  <c r="CL110" i="6"/>
  <c r="G15836" i="12" s="1"/>
  <c r="CM110" i="6"/>
  <c r="G16933" i="12" s="1"/>
  <c r="CN110" i="6"/>
  <c r="G18030" i="12" s="1"/>
  <c r="CO110" i="6"/>
  <c r="G19127" i="12" s="1"/>
  <c r="CP110" i="6"/>
  <c r="G20224" i="12" s="1"/>
  <c r="CQ110" i="6"/>
  <c r="G21321" i="12" s="1"/>
  <c r="CR110" i="6"/>
  <c r="G22418" i="12" s="1"/>
  <c r="CS110" i="6"/>
  <c r="G23515" i="12" s="1"/>
  <c r="CT110" i="6"/>
  <c r="G24612" i="12" s="1"/>
  <c r="CU110" i="6"/>
  <c r="G25709" i="12" s="1"/>
  <c r="CV110" i="6"/>
  <c r="G26806" i="12" s="1"/>
  <c r="CW110" i="6"/>
  <c r="G27903" i="12" s="1"/>
  <c r="CX110" i="6"/>
  <c r="G29000" i="12" s="1"/>
  <c r="CY110" i="6"/>
  <c r="G30097" i="12" s="1"/>
  <c r="CZ110" i="6"/>
  <c r="G31194" i="12" s="1"/>
  <c r="DA110" i="6"/>
  <c r="G32291" i="12" s="1"/>
  <c r="DB110" i="6"/>
  <c r="G33388" i="12" s="1"/>
  <c r="DC110" i="6"/>
  <c r="G34485" i="12" s="1"/>
  <c r="DD110" i="6"/>
  <c r="G35582" i="12" s="1"/>
  <c r="DE110" i="6"/>
  <c r="G36679" i="12" s="1"/>
  <c r="DF110" i="6"/>
  <c r="G37776" i="12" s="1"/>
  <c r="DG110" i="6"/>
  <c r="G38873" i="12" s="1"/>
  <c r="DH110" i="6"/>
  <c r="G39970" i="12" s="1"/>
  <c r="DI110" i="6"/>
  <c r="G41067" i="12" s="1"/>
  <c r="DJ110" i="6"/>
  <c r="G42164" i="12" s="1"/>
  <c r="DK110" i="6"/>
  <c r="G43261" i="12" s="1"/>
  <c r="DL110" i="6"/>
  <c r="G44358" i="12" s="1"/>
  <c r="DM110" i="6"/>
  <c r="G45455" i="12" s="1"/>
  <c r="DN110" i="6"/>
  <c r="G46552" i="12" s="1"/>
  <c r="DO110" i="6"/>
  <c r="G47649" i="12" s="1"/>
  <c r="DP110" i="6"/>
  <c r="G48746" i="12" s="1"/>
  <c r="DQ110" i="6"/>
  <c r="G49843" i="12" s="1"/>
  <c r="DR110" i="6"/>
  <c r="G50940" i="12" s="1"/>
  <c r="DS110" i="6"/>
  <c r="G52037" i="12" s="1"/>
  <c r="DT110" i="6"/>
  <c r="G53134" i="12" s="1"/>
  <c r="DU110" i="6"/>
  <c r="G54231" i="12" s="1"/>
  <c r="DV110" i="6"/>
  <c r="G55328" i="12" s="1"/>
  <c r="DW110" i="6"/>
  <c r="G56425" i="12" s="1"/>
  <c r="DX110" i="6"/>
  <c r="G57522" i="12" s="1"/>
  <c r="DY110" i="6"/>
  <c r="G58619" i="12" s="1"/>
  <c r="DZ110" i="6"/>
  <c r="G59716" i="12" s="1"/>
  <c r="EA110" i="6"/>
  <c r="G60813" i="12" s="1"/>
  <c r="EB110" i="6"/>
  <c r="G61910" i="12" s="1"/>
  <c r="EC110" i="6"/>
  <c r="G63007" i="12" s="1"/>
  <c r="ED110" i="6"/>
  <c r="G64104" i="12" s="1"/>
  <c r="EE110" i="6"/>
  <c r="G65201" i="12" s="1"/>
  <c r="BY111" i="6"/>
  <c r="G1225" i="12" s="1"/>
  <c r="BZ111" i="6"/>
  <c r="G2349" i="12" s="1"/>
  <c r="CA111" i="6"/>
  <c r="G3473" i="12" s="1"/>
  <c r="CB111" i="6"/>
  <c r="G4597" i="12" s="1"/>
  <c r="CC111" i="6"/>
  <c r="G5721" i="12" s="1"/>
  <c r="CD111" i="6"/>
  <c r="G6845" i="12" s="1"/>
  <c r="CE111" i="6"/>
  <c r="G7969" i="12" s="1"/>
  <c r="CF111" i="6"/>
  <c r="G9093" i="12" s="1"/>
  <c r="CG111" i="6"/>
  <c r="G10217" i="12" s="1"/>
  <c r="CH111" i="6"/>
  <c r="G11341" i="12" s="1"/>
  <c r="CI111" i="6"/>
  <c r="G12465" i="12" s="1"/>
  <c r="CJ111" i="6"/>
  <c r="G13589" i="12" s="1"/>
  <c r="CK111" i="6"/>
  <c r="G14713" i="12" s="1"/>
  <c r="CL111" i="6"/>
  <c r="G15837" i="12" s="1"/>
  <c r="CM111" i="6"/>
  <c r="G16934" i="12" s="1"/>
  <c r="CN111" i="6"/>
  <c r="G18031" i="12" s="1"/>
  <c r="CO111" i="6"/>
  <c r="G19128" i="12" s="1"/>
  <c r="CP111" i="6"/>
  <c r="G20225" i="12" s="1"/>
  <c r="CQ111" i="6"/>
  <c r="G21322" i="12" s="1"/>
  <c r="CR111" i="6"/>
  <c r="G22419" i="12" s="1"/>
  <c r="CS111" i="6"/>
  <c r="G23516" i="12" s="1"/>
  <c r="CT111" i="6"/>
  <c r="G24613" i="12" s="1"/>
  <c r="CU111" i="6"/>
  <c r="G25710" i="12" s="1"/>
  <c r="CV111" i="6"/>
  <c r="G26807" i="12" s="1"/>
  <c r="CW111" i="6"/>
  <c r="G27904" i="12" s="1"/>
  <c r="CX111" i="6"/>
  <c r="G29001" i="12" s="1"/>
  <c r="CY111" i="6"/>
  <c r="G30098" i="12" s="1"/>
  <c r="CZ111" i="6"/>
  <c r="G31195" i="12" s="1"/>
  <c r="DA111" i="6"/>
  <c r="G32292" i="12" s="1"/>
  <c r="DB111" i="6"/>
  <c r="G33389" i="12" s="1"/>
  <c r="DC111" i="6"/>
  <c r="G34486" i="12" s="1"/>
  <c r="DD111" i="6"/>
  <c r="G35583" i="12" s="1"/>
  <c r="DE111" i="6"/>
  <c r="G36680" i="12" s="1"/>
  <c r="DF111" i="6"/>
  <c r="G37777" i="12" s="1"/>
  <c r="DG111" i="6"/>
  <c r="G38874" i="12" s="1"/>
  <c r="DH111" i="6"/>
  <c r="G39971" i="12" s="1"/>
  <c r="DI111" i="6"/>
  <c r="G41068" i="12" s="1"/>
  <c r="DJ111" i="6"/>
  <c r="G42165" i="12" s="1"/>
  <c r="DK111" i="6"/>
  <c r="G43262" i="12" s="1"/>
  <c r="DL111" i="6"/>
  <c r="G44359" i="12" s="1"/>
  <c r="DM111" i="6"/>
  <c r="G45456" i="12" s="1"/>
  <c r="DN111" i="6"/>
  <c r="G46553" i="12" s="1"/>
  <c r="DO111" i="6"/>
  <c r="G47650" i="12" s="1"/>
  <c r="DP111" i="6"/>
  <c r="G48747" i="12" s="1"/>
  <c r="DQ111" i="6"/>
  <c r="G49844" i="12" s="1"/>
  <c r="DR111" i="6"/>
  <c r="G50941" i="12" s="1"/>
  <c r="DS111" i="6"/>
  <c r="G52038" i="12" s="1"/>
  <c r="DT111" i="6"/>
  <c r="G53135" i="12" s="1"/>
  <c r="DU111" i="6"/>
  <c r="G54232" i="12" s="1"/>
  <c r="DV111" i="6"/>
  <c r="G55329" i="12" s="1"/>
  <c r="DW111" i="6"/>
  <c r="G56426" i="12" s="1"/>
  <c r="DX111" i="6"/>
  <c r="G57523" i="12" s="1"/>
  <c r="DY111" i="6"/>
  <c r="G58620" i="12" s="1"/>
  <c r="DZ111" i="6"/>
  <c r="G59717" i="12" s="1"/>
  <c r="EA111" i="6"/>
  <c r="G60814" i="12" s="1"/>
  <c r="EB111" i="6"/>
  <c r="G61911" i="12" s="1"/>
  <c r="EC111" i="6"/>
  <c r="G63008" i="12" s="1"/>
  <c r="ED111" i="6"/>
  <c r="G64105" i="12" s="1"/>
  <c r="EE111" i="6"/>
  <c r="G65202" i="12" s="1"/>
  <c r="BY112" i="6"/>
  <c r="G1226" i="12" s="1"/>
  <c r="BZ112" i="6"/>
  <c r="G2350" i="12" s="1"/>
  <c r="CA112" i="6"/>
  <c r="G3474" i="12" s="1"/>
  <c r="CB112" i="6"/>
  <c r="G4598" i="12" s="1"/>
  <c r="CC112" i="6"/>
  <c r="G5722" i="12" s="1"/>
  <c r="CD112" i="6"/>
  <c r="G6846" i="12" s="1"/>
  <c r="CE112" i="6"/>
  <c r="G7970" i="12" s="1"/>
  <c r="CF112" i="6"/>
  <c r="G9094" i="12" s="1"/>
  <c r="CG112" i="6"/>
  <c r="G10218" i="12" s="1"/>
  <c r="CH112" i="6"/>
  <c r="G11342" i="12" s="1"/>
  <c r="CI112" i="6"/>
  <c r="G12466" i="12" s="1"/>
  <c r="CJ112" i="6"/>
  <c r="G13590" i="12" s="1"/>
  <c r="CK112" i="6"/>
  <c r="G14714" i="12" s="1"/>
  <c r="CL112" i="6"/>
  <c r="G15838" i="12" s="1"/>
  <c r="CM112" i="6"/>
  <c r="G16935" i="12" s="1"/>
  <c r="CN112" i="6"/>
  <c r="G18032" i="12" s="1"/>
  <c r="CO112" i="6"/>
  <c r="G19129" i="12" s="1"/>
  <c r="CP112" i="6"/>
  <c r="G20226" i="12" s="1"/>
  <c r="CQ112" i="6"/>
  <c r="G21323" i="12" s="1"/>
  <c r="CR112" i="6"/>
  <c r="G22420" i="12" s="1"/>
  <c r="CS112" i="6"/>
  <c r="G23517" i="12" s="1"/>
  <c r="CT112" i="6"/>
  <c r="G24614" i="12" s="1"/>
  <c r="CU112" i="6"/>
  <c r="G25711" i="12" s="1"/>
  <c r="CV112" i="6"/>
  <c r="G26808" i="12" s="1"/>
  <c r="CW112" i="6"/>
  <c r="G27905" i="12" s="1"/>
  <c r="CX112" i="6"/>
  <c r="G29002" i="12" s="1"/>
  <c r="CY112" i="6"/>
  <c r="G30099" i="12" s="1"/>
  <c r="CZ112" i="6"/>
  <c r="G31196" i="12" s="1"/>
  <c r="DA112" i="6"/>
  <c r="G32293" i="12" s="1"/>
  <c r="DB112" i="6"/>
  <c r="G33390" i="12" s="1"/>
  <c r="DC112" i="6"/>
  <c r="G34487" i="12" s="1"/>
  <c r="DD112" i="6"/>
  <c r="G35584" i="12" s="1"/>
  <c r="DE112" i="6"/>
  <c r="G36681" i="12" s="1"/>
  <c r="DF112" i="6"/>
  <c r="G37778" i="12" s="1"/>
  <c r="DG112" i="6"/>
  <c r="G38875" i="12" s="1"/>
  <c r="DH112" i="6"/>
  <c r="G39972" i="12" s="1"/>
  <c r="DI112" i="6"/>
  <c r="G41069" i="12" s="1"/>
  <c r="DJ112" i="6"/>
  <c r="G42166" i="12" s="1"/>
  <c r="DK112" i="6"/>
  <c r="G43263" i="12" s="1"/>
  <c r="DL112" i="6"/>
  <c r="G44360" i="12" s="1"/>
  <c r="DM112" i="6"/>
  <c r="G45457" i="12" s="1"/>
  <c r="DN112" i="6"/>
  <c r="G46554" i="12" s="1"/>
  <c r="DO112" i="6"/>
  <c r="G47651" i="12" s="1"/>
  <c r="DP112" i="6"/>
  <c r="G48748" i="12" s="1"/>
  <c r="DQ112" i="6"/>
  <c r="G49845" i="12" s="1"/>
  <c r="DR112" i="6"/>
  <c r="G50942" i="12" s="1"/>
  <c r="DS112" i="6"/>
  <c r="G52039" i="12" s="1"/>
  <c r="DT112" i="6"/>
  <c r="G53136" i="12" s="1"/>
  <c r="DU112" i="6"/>
  <c r="G54233" i="12" s="1"/>
  <c r="DV112" i="6"/>
  <c r="G55330" i="12" s="1"/>
  <c r="DW112" i="6"/>
  <c r="G56427" i="12" s="1"/>
  <c r="DX112" i="6"/>
  <c r="G57524" i="12" s="1"/>
  <c r="DY112" i="6"/>
  <c r="G58621" i="12" s="1"/>
  <c r="DZ112" i="6"/>
  <c r="G59718" i="12" s="1"/>
  <c r="EA112" i="6"/>
  <c r="G60815" i="12" s="1"/>
  <c r="EB112" i="6"/>
  <c r="G61912" i="12" s="1"/>
  <c r="EC112" i="6"/>
  <c r="G63009" i="12" s="1"/>
  <c r="ED112" i="6"/>
  <c r="G64106" i="12" s="1"/>
  <c r="EE112" i="6"/>
  <c r="G65203" i="12" s="1"/>
  <c r="BY57" i="6"/>
  <c r="G1173" i="12" s="1"/>
  <c r="BZ57" i="6"/>
  <c r="G2297" i="12" s="1"/>
  <c r="CA57" i="6"/>
  <c r="G3421" i="12" s="1"/>
  <c r="CB57" i="6"/>
  <c r="G4545" i="12" s="1"/>
  <c r="CC57" i="6"/>
  <c r="G5669" i="12" s="1"/>
  <c r="CD57" i="6"/>
  <c r="G6793" i="12" s="1"/>
  <c r="CE57" i="6"/>
  <c r="G7917" i="12" s="1"/>
  <c r="CF57" i="6"/>
  <c r="G9041" i="12" s="1"/>
  <c r="CG57" i="6"/>
  <c r="G10165" i="12" s="1"/>
  <c r="CH57" i="6"/>
  <c r="G11289" i="12" s="1"/>
  <c r="CI57" i="6"/>
  <c r="G12413" i="12" s="1"/>
  <c r="CJ57" i="6"/>
  <c r="G13537" i="12" s="1"/>
  <c r="CK57" i="6"/>
  <c r="G14661" i="12" s="1"/>
  <c r="CL57" i="6"/>
  <c r="G15785" i="12" s="1"/>
  <c r="CM57" i="6"/>
  <c r="G16882" i="12" s="1"/>
  <c r="CN57" i="6"/>
  <c r="G17979" i="12" s="1"/>
  <c r="CO57" i="6"/>
  <c r="G19076" i="12" s="1"/>
  <c r="CP57" i="6"/>
  <c r="G20173" i="12" s="1"/>
  <c r="CQ57" i="6"/>
  <c r="G21270" i="12" s="1"/>
  <c r="CR57" i="6"/>
  <c r="G22367" i="12" s="1"/>
  <c r="CS57" i="6"/>
  <c r="G23464" i="12" s="1"/>
  <c r="CT57" i="6"/>
  <c r="G24561" i="12" s="1"/>
  <c r="CU57" i="6"/>
  <c r="G25658" i="12" s="1"/>
  <c r="CV57" i="6"/>
  <c r="G26755" i="12" s="1"/>
  <c r="CW57" i="6"/>
  <c r="G27852" i="12" s="1"/>
  <c r="CX57" i="6"/>
  <c r="G28949" i="12" s="1"/>
  <c r="CY57" i="6"/>
  <c r="G30046" i="12" s="1"/>
  <c r="CZ57" i="6"/>
  <c r="G31143" i="12" s="1"/>
  <c r="DA57" i="6"/>
  <c r="G32240" i="12" s="1"/>
  <c r="DB57" i="6"/>
  <c r="G33337" i="12" s="1"/>
  <c r="DC57" i="6"/>
  <c r="G34434" i="12" s="1"/>
  <c r="DD57" i="6"/>
  <c r="G35531" i="12" s="1"/>
  <c r="DE57" i="6"/>
  <c r="G36628" i="12" s="1"/>
  <c r="DF57" i="6"/>
  <c r="G37725" i="12" s="1"/>
  <c r="DG57" i="6"/>
  <c r="G38822" i="12" s="1"/>
  <c r="DH57" i="6"/>
  <c r="G39919" i="12" s="1"/>
  <c r="DI57" i="6"/>
  <c r="G41016" i="12" s="1"/>
  <c r="DJ57" i="6"/>
  <c r="G42113" i="12" s="1"/>
  <c r="DK57" i="6"/>
  <c r="G43210" i="12" s="1"/>
  <c r="DL57" i="6"/>
  <c r="G44307" i="12" s="1"/>
  <c r="DM57" i="6"/>
  <c r="G45404" i="12" s="1"/>
  <c r="DN57" i="6"/>
  <c r="G46501" i="12" s="1"/>
  <c r="DO57" i="6"/>
  <c r="G47598" i="12" s="1"/>
  <c r="DP57" i="6"/>
  <c r="G48695" i="12" s="1"/>
  <c r="DQ57" i="6"/>
  <c r="G49792" i="12" s="1"/>
  <c r="DR57" i="6"/>
  <c r="G50889" i="12" s="1"/>
  <c r="DS57" i="6"/>
  <c r="G51986" i="12" s="1"/>
  <c r="DT57" i="6"/>
  <c r="G53083" i="12" s="1"/>
  <c r="DU57" i="6"/>
  <c r="G54180" i="12" s="1"/>
  <c r="DV57" i="6"/>
  <c r="G55277" i="12" s="1"/>
  <c r="DW57" i="6"/>
  <c r="G56374" i="12" s="1"/>
  <c r="DX57" i="6"/>
  <c r="G57471" i="12" s="1"/>
  <c r="DY57" i="6"/>
  <c r="G58568" i="12" s="1"/>
  <c r="DZ57" i="6"/>
  <c r="G59665" i="12" s="1"/>
  <c r="EA57" i="6"/>
  <c r="G60762" i="12" s="1"/>
  <c r="EB57" i="6"/>
  <c r="G61859" i="12" s="1"/>
  <c r="EC57" i="6"/>
  <c r="G62956" i="12" s="1"/>
  <c r="ED57" i="6"/>
  <c r="G64053" i="12" s="1"/>
  <c r="EE57" i="6"/>
  <c r="G65150" i="12" s="1"/>
  <c r="BY58" i="6"/>
  <c r="G1174" i="12" s="1"/>
  <c r="BZ58" i="6"/>
  <c r="CA58" i="6"/>
  <c r="G3422" i="12" s="1"/>
  <c r="CB58" i="6"/>
  <c r="G4546" i="12" s="1"/>
  <c r="CC58" i="6"/>
  <c r="G5670" i="12" s="1"/>
  <c r="CD58" i="6"/>
  <c r="G6794" i="12" s="1"/>
  <c r="CE58" i="6"/>
  <c r="G7918" i="12" s="1"/>
  <c r="CF58" i="6"/>
  <c r="G9042" i="12" s="1"/>
  <c r="CG58" i="6"/>
  <c r="G10166" i="12" s="1"/>
  <c r="CH58" i="6"/>
  <c r="G11290" i="12" s="1"/>
  <c r="CI58" i="6"/>
  <c r="G12414" i="12" s="1"/>
  <c r="CJ58" i="6"/>
  <c r="G13538" i="12" s="1"/>
  <c r="CK58" i="6"/>
  <c r="G14662" i="12" s="1"/>
  <c r="CL58" i="6"/>
  <c r="G15786" i="12" s="1"/>
  <c r="CM58" i="6"/>
  <c r="G16883" i="12" s="1"/>
  <c r="CN58" i="6"/>
  <c r="G17980" i="12" s="1"/>
  <c r="CO58" i="6"/>
  <c r="G19077" i="12" s="1"/>
  <c r="CP58" i="6"/>
  <c r="G20174" i="12" s="1"/>
  <c r="CQ58" i="6"/>
  <c r="G21271" i="12" s="1"/>
  <c r="CR58" i="6"/>
  <c r="G22368" i="12" s="1"/>
  <c r="CS58" i="6"/>
  <c r="G23465" i="12" s="1"/>
  <c r="CT58" i="6"/>
  <c r="G24562" i="12" s="1"/>
  <c r="CU58" i="6"/>
  <c r="G25659" i="12" s="1"/>
  <c r="CV58" i="6"/>
  <c r="G26756" i="12" s="1"/>
  <c r="CW58" i="6"/>
  <c r="G27853" i="12" s="1"/>
  <c r="CX58" i="6"/>
  <c r="G28950" i="12" s="1"/>
  <c r="CY58" i="6"/>
  <c r="G30047" i="12" s="1"/>
  <c r="CZ58" i="6"/>
  <c r="G31144" i="12" s="1"/>
  <c r="DA58" i="6"/>
  <c r="G32241" i="12" s="1"/>
  <c r="DB58" i="6"/>
  <c r="G33338" i="12" s="1"/>
  <c r="DC58" i="6"/>
  <c r="G34435" i="12" s="1"/>
  <c r="DD58" i="6"/>
  <c r="G35532" i="12" s="1"/>
  <c r="DE58" i="6"/>
  <c r="G36629" i="12" s="1"/>
  <c r="DF58" i="6"/>
  <c r="G37726" i="12" s="1"/>
  <c r="DG58" i="6"/>
  <c r="G38823" i="12" s="1"/>
  <c r="DH58" i="6"/>
  <c r="G39920" i="12" s="1"/>
  <c r="DI58" i="6"/>
  <c r="G41017" i="12" s="1"/>
  <c r="DJ58" i="6"/>
  <c r="G42114" i="12" s="1"/>
  <c r="DK58" i="6"/>
  <c r="G43211" i="12" s="1"/>
  <c r="DL58" i="6"/>
  <c r="G44308" i="12" s="1"/>
  <c r="DM58" i="6"/>
  <c r="G45405" i="12" s="1"/>
  <c r="DN58" i="6"/>
  <c r="G46502" i="12" s="1"/>
  <c r="DO58" i="6"/>
  <c r="G47599" i="12" s="1"/>
  <c r="DP58" i="6"/>
  <c r="G48696" i="12" s="1"/>
  <c r="DQ58" i="6"/>
  <c r="G49793" i="12" s="1"/>
  <c r="DR58" i="6"/>
  <c r="G50890" i="12" s="1"/>
  <c r="DS58" i="6"/>
  <c r="G51987" i="12" s="1"/>
  <c r="DT58" i="6"/>
  <c r="G53084" i="12" s="1"/>
  <c r="DU58" i="6"/>
  <c r="G54181" i="12" s="1"/>
  <c r="DV58" i="6"/>
  <c r="G55278" i="12" s="1"/>
  <c r="DW58" i="6"/>
  <c r="G56375" i="12" s="1"/>
  <c r="DX58" i="6"/>
  <c r="G57472" i="12" s="1"/>
  <c r="DY58" i="6"/>
  <c r="G58569" i="12" s="1"/>
  <c r="DZ58" i="6"/>
  <c r="G59666" i="12" s="1"/>
  <c r="EA58" i="6"/>
  <c r="G60763" i="12" s="1"/>
  <c r="EB58" i="6"/>
  <c r="G61860" i="12" s="1"/>
  <c r="EC58" i="6"/>
  <c r="G62957" i="12" s="1"/>
  <c r="ED58" i="6"/>
  <c r="G64054" i="12" s="1"/>
  <c r="EE58" i="6"/>
  <c r="G65151" i="12" s="1"/>
  <c r="BY59" i="6"/>
  <c r="G1175" i="12" s="1"/>
  <c r="BZ59" i="6"/>
  <c r="G2299" i="12" s="1"/>
  <c r="CA59" i="6"/>
  <c r="G3423" i="12" s="1"/>
  <c r="CB59" i="6"/>
  <c r="G4547" i="12" s="1"/>
  <c r="CC59" i="6"/>
  <c r="G5671" i="12" s="1"/>
  <c r="CD59" i="6"/>
  <c r="G6795" i="12" s="1"/>
  <c r="CE59" i="6"/>
  <c r="G7919" i="12" s="1"/>
  <c r="CF59" i="6"/>
  <c r="G9043" i="12" s="1"/>
  <c r="CG59" i="6"/>
  <c r="G10167" i="12" s="1"/>
  <c r="CH59" i="6"/>
  <c r="G11291" i="12" s="1"/>
  <c r="CI59" i="6"/>
  <c r="G12415" i="12" s="1"/>
  <c r="CJ59" i="6"/>
  <c r="G13539" i="12" s="1"/>
  <c r="CK59" i="6"/>
  <c r="G14663" i="12" s="1"/>
  <c r="CL59" i="6"/>
  <c r="G15787" i="12" s="1"/>
  <c r="CM59" i="6"/>
  <c r="G16884" i="12" s="1"/>
  <c r="CN59" i="6"/>
  <c r="G17981" i="12" s="1"/>
  <c r="CO59" i="6"/>
  <c r="G19078" i="12" s="1"/>
  <c r="CP59" i="6"/>
  <c r="G20175" i="12" s="1"/>
  <c r="CQ59" i="6"/>
  <c r="G21272" i="12" s="1"/>
  <c r="CR59" i="6"/>
  <c r="G22369" i="12" s="1"/>
  <c r="CS59" i="6"/>
  <c r="G23466" i="12" s="1"/>
  <c r="CT59" i="6"/>
  <c r="G24563" i="12" s="1"/>
  <c r="CU59" i="6"/>
  <c r="G25660" i="12" s="1"/>
  <c r="CV59" i="6"/>
  <c r="G26757" i="12" s="1"/>
  <c r="CW59" i="6"/>
  <c r="G27854" i="12" s="1"/>
  <c r="CX59" i="6"/>
  <c r="G28951" i="12" s="1"/>
  <c r="CY59" i="6"/>
  <c r="G30048" i="12" s="1"/>
  <c r="CZ59" i="6"/>
  <c r="G31145" i="12" s="1"/>
  <c r="DA59" i="6"/>
  <c r="G32242" i="12" s="1"/>
  <c r="DB59" i="6"/>
  <c r="G33339" i="12" s="1"/>
  <c r="DC59" i="6"/>
  <c r="G34436" i="12" s="1"/>
  <c r="DD59" i="6"/>
  <c r="G35533" i="12" s="1"/>
  <c r="DE59" i="6"/>
  <c r="G36630" i="12" s="1"/>
  <c r="DF59" i="6"/>
  <c r="G37727" i="12" s="1"/>
  <c r="DG59" i="6"/>
  <c r="G38824" i="12" s="1"/>
  <c r="DH59" i="6"/>
  <c r="G39921" i="12" s="1"/>
  <c r="DI59" i="6"/>
  <c r="G41018" i="12" s="1"/>
  <c r="DJ59" i="6"/>
  <c r="G42115" i="12" s="1"/>
  <c r="DK59" i="6"/>
  <c r="G43212" i="12" s="1"/>
  <c r="DL59" i="6"/>
  <c r="G44309" i="12" s="1"/>
  <c r="DM59" i="6"/>
  <c r="G45406" i="12" s="1"/>
  <c r="DN59" i="6"/>
  <c r="G46503" i="12" s="1"/>
  <c r="DO59" i="6"/>
  <c r="G47600" i="12" s="1"/>
  <c r="DP59" i="6"/>
  <c r="G48697" i="12" s="1"/>
  <c r="DQ59" i="6"/>
  <c r="G49794" i="12" s="1"/>
  <c r="DR59" i="6"/>
  <c r="G50891" i="12" s="1"/>
  <c r="DS59" i="6"/>
  <c r="G51988" i="12" s="1"/>
  <c r="DT59" i="6"/>
  <c r="G53085" i="12" s="1"/>
  <c r="DU59" i="6"/>
  <c r="G54182" i="12" s="1"/>
  <c r="DV59" i="6"/>
  <c r="G55279" i="12" s="1"/>
  <c r="DW59" i="6"/>
  <c r="G56376" i="12" s="1"/>
  <c r="DX59" i="6"/>
  <c r="G57473" i="12" s="1"/>
  <c r="DY59" i="6"/>
  <c r="G58570" i="12" s="1"/>
  <c r="DZ59" i="6"/>
  <c r="G59667" i="12" s="1"/>
  <c r="EA59" i="6"/>
  <c r="G60764" i="12" s="1"/>
  <c r="EB59" i="6"/>
  <c r="G61861" i="12" s="1"/>
  <c r="EC59" i="6"/>
  <c r="G62958" i="12" s="1"/>
  <c r="ED59" i="6"/>
  <c r="G64055" i="12" s="1"/>
  <c r="EE59" i="6"/>
  <c r="G65152" i="12" s="1"/>
  <c r="BY60" i="6"/>
  <c r="G1176" i="12" s="1"/>
  <c r="BZ60" i="6"/>
  <c r="CA60" i="6"/>
  <c r="G3424" i="12" s="1"/>
  <c r="CB60" i="6"/>
  <c r="G4548" i="12" s="1"/>
  <c r="CC60" i="6"/>
  <c r="G5672" i="12" s="1"/>
  <c r="CD60" i="6"/>
  <c r="G6796" i="12" s="1"/>
  <c r="CE60" i="6"/>
  <c r="G7920" i="12" s="1"/>
  <c r="CF60" i="6"/>
  <c r="G9044" i="12" s="1"/>
  <c r="CG60" i="6"/>
  <c r="G10168" i="12" s="1"/>
  <c r="CH60" i="6"/>
  <c r="G11292" i="12" s="1"/>
  <c r="CI60" i="6"/>
  <c r="G12416" i="12" s="1"/>
  <c r="CJ60" i="6"/>
  <c r="G13540" i="12" s="1"/>
  <c r="CK60" i="6"/>
  <c r="G14664" i="12" s="1"/>
  <c r="CL60" i="6"/>
  <c r="G15788" i="12" s="1"/>
  <c r="CM60" i="6"/>
  <c r="G16885" i="12" s="1"/>
  <c r="CN60" i="6"/>
  <c r="G17982" i="12" s="1"/>
  <c r="CO60" i="6"/>
  <c r="G19079" i="12" s="1"/>
  <c r="CP60" i="6"/>
  <c r="G20176" i="12" s="1"/>
  <c r="CQ60" i="6"/>
  <c r="G21273" i="12" s="1"/>
  <c r="CR60" i="6"/>
  <c r="G22370" i="12" s="1"/>
  <c r="CS60" i="6"/>
  <c r="G23467" i="12" s="1"/>
  <c r="CT60" i="6"/>
  <c r="G24564" i="12" s="1"/>
  <c r="CU60" i="6"/>
  <c r="G25661" i="12" s="1"/>
  <c r="CV60" i="6"/>
  <c r="G26758" i="12" s="1"/>
  <c r="CW60" i="6"/>
  <c r="G27855" i="12" s="1"/>
  <c r="CX60" i="6"/>
  <c r="G28952" i="12" s="1"/>
  <c r="CY60" i="6"/>
  <c r="G30049" i="12" s="1"/>
  <c r="CZ60" i="6"/>
  <c r="G31146" i="12" s="1"/>
  <c r="DA60" i="6"/>
  <c r="G32243" i="12" s="1"/>
  <c r="DB60" i="6"/>
  <c r="G33340" i="12" s="1"/>
  <c r="DC60" i="6"/>
  <c r="G34437" i="12" s="1"/>
  <c r="DD60" i="6"/>
  <c r="G35534" i="12" s="1"/>
  <c r="DE60" i="6"/>
  <c r="G36631" i="12" s="1"/>
  <c r="DF60" i="6"/>
  <c r="G37728" i="12" s="1"/>
  <c r="DG60" i="6"/>
  <c r="G38825" i="12" s="1"/>
  <c r="DH60" i="6"/>
  <c r="G39922" i="12" s="1"/>
  <c r="DI60" i="6"/>
  <c r="G41019" i="12" s="1"/>
  <c r="DJ60" i="6"/>
  <c r="G42116" i="12" s="1"/>
  <c r="DK60" i="6"/>
  <c r="G43213" i="12" s="1"/>
  <c r="DL60" i="6"/>
  <c r="G44310" i="12" s="1"/>
  <c r="DM60" i="6"/>
  <c r="G45407" i="12" s="1"/>
  <c r="DN60" i="6"/>
  <c r="G46504" i="12" s="1"/>
  <c r="DO60" i="6"/>
  <c r="G47601" i="12" s="1"/>
  <c r="DP60" i="6"/>
  <c r="G48698" i="12" s="1"/>
  <c r="DQ60" i="6"/>
  <c r="G49795" i="12" s="1"/>
  <c r="DR60" i="6"/>
  <c r="G50892" i="12" s="1"/>
  <c r="DS60" i="6"/>
  <c r="G51989" i="12" s="1"/>
  <c r="DT60" i="6"/>
  <c r="G53086" i="12" s="1"/>
  <c r="DU60" i="6"/>
  <c r="G54183" i="12" s="1"/>
  <c r="DV60" i="6"/>
  <c r="G55280" i="12" s="1"/>
  <c r="DW60" i="6"/>
  <c r="G56377" i="12" s="1"/>
  <c r="DX60" i="6"/>
  <c r="G57474" i="12" s="1"/>
  <c r="DY60" i="6"/>
  <c r="G58571" i="12" s="1"/>
  <c r="DZ60" i="6"/>
  <c r="G59668" i="12" s="1"/>
  <c r="EA60" i="6"/>
  <c r="G60765" i="12" s="1"/>
  <c r="EB60" i="6"/>
  <c r="G61862" i="12" s="1"/>
  <c r="EC60" i="6"/>
  <c r="G62959" i="12" s="1"/>
  <c r="ED60" i="6"/>
  <c r="G64056" i="12" s="1"/>
  <c r="EE60" i="6"/>
  <c r="G65153" i="12" s="1"/>
  <c r="D10" i="10"/>
  <c r="E10" i="10"/>
  <c r="F10" i="10"/>
  <c r="A4" i="4"/>
  <c r="H4" i="4"/>
  <c r="A5" i="4"/>
  <c r="H5" i="4"/>
  <c r="A6" i="4"/>
  <c r="H6" i="4"/>
  <c r="A7" i="4"/>
  <c r="H7" i="4"/>
  <c r="A8" i="4"/>
  <c r="H8" i="4"/>
  <c r="A9" i="4"/>
  <c r="H9" i="4"/>
  <c r="A10" i="4"/>
  <c r="H10" i="4"/>
  <c r="A11" i="4"/>
  <c r="H11" i="4"/>
  <c r="A12" i="4"/>
  <c r="H12" i="4"/>
  <c r="A13" i="4"/>
  <c r="H13" i="4"/>
  <c r="A14" i="4"/>
  <c r="H14" i="4"/>
  <c r="A15" i="4"/>
  <c r="A16" i="4"/>
  <c r="A17" i="4"/>
  <c r="A18" i="4"/>
  <c r="A19" i="4"/>
  <c r="A20" i="4"/>
  <c r="A22" i="4"/>
  <c r="A23" i="4"/>
  <c r="H23" i="4"/>
  <c r="I23" i="4" s="1"/>
  <c r="A24" i="4"/>
  <c r="H24" i="4"/>
  <c r="I24" i="4" s="1"/>
  <c r="A25" i="4"/>
  <c r="H25" i="4"/>
  <c r="I25" i="4" s="1"/>
  <c r="A26" i="4"/>
  <c r="H26" i="4"/>
  <c r="I26" i="4" s="1"/>
  <c r="A27" i="4"/>
  <c r="H27" i="4"/>
  <c r="I27" i="4" s="1"/>
  <c r="A28" i="4"/>
  <c r="H28" i="4"/>
  <c r="I28" i="4" s="1"/>
  <c r="A29" i="4"/>
  <c r="H29" i="4"/>
  <c r="I29" i="4" s="1"/>
  <c r="A30" i="4"/>
  <c r="H30" i="4"/>
  <c r="I30" i="4" s="1"/>
  <c r="A31" i="4"/>
  <c r="H31" i="4"/>
  <c r="I31" i="4" s="1"/>
  <c r="A32" i="4"/>
  <c r="H32" i="4"/>
  <c r="I32" i="4" s="1"/>
  <c r="A33" i="4"/>
  <c r="A34" i="4"/>
  <c r="A35" i="4"/>
  <c r="A36" i="4"/>
  <c r="A37" i="4"/>
  <c r="A38" i="4"/>
  <c r="A39" i="4"/>
  <c r="A40" i="4"/>
  <c r="A41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I112" i="4"/>
  <c r="A113" i="4"/>
  <c r="I113" i="4"/>
  <c r="A120" i="4"/>
  <c r="I120" i="4"/>
  <c r="A123" i="4"/>
  <c r="I123" i="4"/>
  <c r="A124" i="4"/>
  <c r="I124" i="4"/>
  <c r="A126" i="4"/>
  <c r="I126" i="4"/>
  <c r="A127" i="4"/>
  <c r="I127" i="4"/>
  <c r="A128" i="4"/>
  <c r="A140" i="4"/>
  <c r="I140" i="4"/>
  <c r="A141" i="4"/>
  <c r="I141" i="4"/>
  <c r="A142" i="4"/>
  <c r="I142" i="4"/>
  <c r="A143" i="4"/>
  <c r="I143" i="4"/>
  <c r="A144" i="4"/>
  <c r="I144" i="4"/>
  <c r="A146" i="4"/>
  <c r="I146" i="4"/>
  <c r="A147" i="4"/>
  <c r="I147" i="4"/>
  <c r="A148" i="4"/>
  <c r="I148" i="4"/>
  <c r="A149" i="4"/>
  <c r="I149" i="4"/>
  <c r="A150" i="4"/>
  <c r="I150" i="4"/>
  <c r="A151" i="4"/>
  <c r="I151" i="4"/>
  <c r="G51" i="5" s="1"/>
  <c r="H13" i="17" s="1"/>
  <c r="A152" i="4"/>
  <c r="I152" i="4"/>
  <c r="A153" i="4"/>
  <c r="I153" i="4"/>
  <c r="A154" i="4"/>
  <c r="I154" i="4"/>
  <c r="A155" i="4"/>
  <c r="I155" i="4"/>
  <c r="A156" i="4"/>
  <c r="I156" i="4"/>
  <c r="A158" i="4"/>
  <c r="I158" i="4"/>
  <c r="A159" i="4"/>
  <c r="I159" i="4"/>
  <c r="A160" i="4"/>
  <c r="I160" i="4"/>
  <c r="A161" i="4"/>
  <c r="I161" i="4"/>
  <c r="A162" i="4"/>
  <c r="I162" i="4"/>
  <c r="A163" i="4"/>
  <c r="I163" i="4"/>
  <c r="A164" i="4"/>
  <c r="I164" i="4"/>
  <c r="A165" i="4"/>
  <c r="I165" i="4"/>
  <c r="A167" i="4"/>
  <c r="I167" i="4"/>
  <c r="A168" i="4"/>
  <c r="I168" i="4"/>
  <c r="A169" i="4"/>
  <c r="I169" i="4"/>
  <c r="A170" i="4"/>
  <c r="I170" i="4"/>
  <c r="A171" i="4"/>
  <c r="I171" i="4"/>
  <c r="A172" i="4"/>
  <c r="A173" i="4"/>
  <c r="A174" i="4"/>
  <c r="I174" i="4"/>
  <c r="A177" i="4"/>
  <c r="I177" i="4"/>
  <c r="A178" i="4"/>
  <c r="I178" i="4"/>
  <c r="A180" i="4"/>
  <c r="I180" i="4"/>
  <c r="A181" i="4"/>
  <c r="I181" i="4"/>
  <c r="A182" i="4"/>
  <c r="I182" i="4"/>
  <c r="A183" i="4"/>
  <c r="I183" i="4"/>
  <c r="A184" i="4"/>
  <c r="I184" i="4"/>
  <c r="A185" i="4"/>
  <c r="I185" i="4"/>
  <c r="A186" i="4"/>
  <c r="I186" i="4"/>
  <c r="A187" i="4"/>
  <c r="I187" i="4"/>
  <c r="A188" i="4"/>
  <c r="I188" i="4"/>
  <c r="A189" i="4"/>
  <c r="I189" i="4"/>
  <c r="A190" i="4"/>
  <c r="I190" i="4"/>
  <c r="A191" i="4"/>
  <c r="I191" i="4"/>
  <c r="A192" i="4"/>
  <c r="I192" i="4"/>
  <c r="A193" i="4"/>
  <c r="I193" i="4"/>
  <c r="A194" i="4"/>
  <c r="I194" i="4"/>
  <c r="A195" i="4"/>
  <c r="I195" i="4"/>
  <c r="A197" i="4"/>
  <c r="I197" i="4"/>
  <c r="A198" i="4"/>
  <c r="I198" i="4"/>
  <c r="A199" i="4"/>
  <c r="I199" i="4"/>
  <c r="A200" i="4"/>
  <c r="I200" i="4"/>
  <c r="A201" i="4"/>
  <c r="I201" i="4"/>
  <c r="A202" i="4"/>
  <c r="I202" i="4"/>
  <c r="A203" i="4"/>
  <c r="I203" i="4"/>
  <c r="A204" i="4"/>
  <c r="I204" i="4"/>
  <c r="A205" i="4"/>
  <c r="I205" i="4"/>
  <c r="A206" i="4"/>
  <c r="I206" i="4"/>
  <c r="A207" i="4"/>
  <c r="I207" i="4"/>
  <c r="A208" i="4"/>
  <c r="I208" i="4"/>
  <c r="A209" i="4"/>
  <c r="I209" i="4"/>
  <c r="A210" i="4"/>
  <c r="I210" i="4"/>
  <c r="A211" i="4"/>
  <c r="I211" i="4"/>
  <c r="A212" i="4"/>
  <c r="I212" i="4"/>
  <c r="A213" i="4"/>
  <c r="I213" i="4"/>
  <c r="A214" i="4"/>
  <c r="I214" i="4"/>
  <c r="A215" i="4"/>
  <c r="I215" i="4"/>
  <c r="A216" i="4"/>
  <c r="I216" i="4"/>
  <c r="EM41" i="5"/>
  <c r="EL41" i="5"/>
  <c r="EK41" i="5"/>
  <c r="EK9" i="5"/>
  <c r="EL9" i="5"/>
  <c r="EM9" i="5"/>
  <c r="F11" i="9"/>
  <c r="E41" i="5" s="1"/>
  <c r="E11" i="9"/>
  <c r="D41" i="5" s="1"/>
  <c r="D11" i="9"/>
  <c r="C41" i="5" s="1"/>
  <c r="L73" i="6"/>
  <c r="E73" i="6" s="1"/>
  <c r="J62" i="6"/>
  <c r="L17" i="6"/>
  <c r="E17" i="6" s="1"/>
  <c r="L110" i="6"/>
  <c r="D110" i="6"/>
  <c r="K110" i="6" s="1"/>
  <c r="C110" i="6"/>
  <c r="BV110" i="6" s="1"/>
  <c r="L109" i="6"/>
  <c r="D109" i="6"/>
  <c r="K109" i="6" s="1"/>
  <c r="C109" i="6"/>
  <c r="L105" i="6"/>
  <c r="E105" i="6" s="1"/>
  <c r="L104" i="6"/>
  <c r="E104" i="6" s="1"/>
  <c r="L103" i="6"/>
  <c r="E103" i="6" s="1"/>
  <c r="L102" i="6"/>
  <c r="E102" i="6" s="1"/>
  <c r="L101" i="6"/>
  <c r="E101" i="6" s="1"/>
  <c r="L100" i="6"/>
  <c r="E100" i="6" s="1"/>
  <c r="L99" i="6"/>
  <c r="E99" i="6" s="1"/>
  <c r="L98" i="6"/>
  <c r="E98" i="6" s="1"/>
  <c r="L97" i="6"/>
  <c r="E97" i="6" s="1"/>
  <c r="L96" i="6"/>
  <c r="E96" i="6" s="1"/>
  <c r="L95" i="6"/>
  <c r="E95" i="6" s="1"/>
  <c r="L94" i="6"/>
  <c r="E94" i="6" s="1"/>
  <c r="L93" i="6"/>
  <c r="E93" i="6" s="1"/>
  <c r="L92" i="6"/>
  <c r="E92" i="6" s="1"/>
  <c r="L91" i="6"/>
  <c r="E91" i="6" s="1"/>
  <c r="L90" i="6"/>
  <c r="E90" i="6" s="1"/>
  <c r="L89" i="6"/>
  <c r="E89" i="6" s="1"/>
  <c r="L88" i="6"/>
  <c r="E88" i="6" s="1"/>
  <c r="L87" i="6"/>
  <c r="E87" i="6" s="1"/>
  <c r="L86" i="6"/>
  <c r="E86" i="6" s="1"/>
  <c r="L85" i="6"/>
  <c r="E85" i="6" s="1"/>
  <c r="L84" i="6"/>
  <c r="E84" i="6" s="1"/>
  <c r="L83" i="6"/>
  <c r="E83" i="6" s="1"/>
  <c r="L82" i="6"/>
  <c r="E82" i="6" s="1"/>
  <c r="L81" i="6"/>
  <c r="E81" i="6" s="1"/>
  <c r="L80" i="6"/>
  <c r="E80" i="6" s="1"/>
  <c r="L79" i="6"/>
  <c r="E79" i="6" s="1"/>
  <c r="L78" i="6"/>
  <c r="E78" i="6" s="1"/>
  <c r="L77" i="6"/>
  <c r="E77" i="6" s="1"/>
  <c r="L76" i="6"/>
  <c r="E76" i="6" s="1"/>
  <c r="L75" i="6"/>
  <c r="E75" i="6" s="1"/>
  <c r="L72" i="6"/>
  <c r="E72" i="6" s="1"/>
  <c r="L71" i="6"/>
  <c r="E71" i="6" s="1"/>
  <c r="L70" i="6"/>
  <c r="E70" i="6" s="1"/>
  <c r="L69" i="6"/>
  <c r="E69" i="6" s="1"/>
  <c r="L68" i="6"/>
  <c r="E68" i="6" s="1"/>
  <c r="L67" i="6"/>
  <c r="E67" i="6" s="1"/>
  <c r="L66" i="6"/>
  <c r="E66" i="6" s="1"/>
  <c r="L65" i="6"/>
  <c r="E65" i="6" s="1"/>
  <c r="L64" i="6"/>
  <c r="E64" i="6" s="1"/>
  <c r="L63" i="6"/>
  <c r="E63" i="6" s="1"/>
  <c r="C107" i="6"/>
  <c r="J107" i="6" s="1"/>
  <c r="D107" i="6"/>
  <c r="K107" i="6" s="1"/>
  <c r="L107" i="6"/>
  <c r="C108" i="6"/>
  <c r="J108" i="6" s="1"/>
  <c r="D108" i="6"/>
  <c r="K108" i="6" s="1"/>
  <c r="L108" i="6"/>
  <c r="C111" i="6"/>
  <c r="J111" i="6" s="1"/>
  <c r="D111" i="6"/>
  <c r="K111" i="6" s="1"/>
  <c r="L111" i="6"/>
  <c r="C112" i="6"/>
  <c r="J112" i="6" s="1"/>
  <c r="D112" i="6"/>
  <c r="K112" i="6" s="1"/>
  <c r="L112" i="6"/>
  <c r="L18" i="6"/>
  <c r="E18" i="6" s="1"/>
  <c r="L16" i="6"/>
  <c r="E16" i="6" s="1"/>
  <c r="L15" i="6"/>
  <c r="E15" i="6" s="1"/>
  <c r="BV62" i="6"/>
  <c r="Z3" i="9"/>
  <c r="L19" i="6"/>
  <c r="E19" i="6" s="1"/>
  <c r="L14" i="6"/>
  <c r="E14" i="6" s="1"/>
  <c r="L12" i="6"/>
  <c r="E12" i="6" s="1"/>
  <c r="L13" i="6"/>
  <c r="E13" i="6" s="1"/>
  <c r="L57" i="6"/>
  <c r="L58" i="6"/>
  <c r="L59" i="6"/>
  <c r="L60" i="6"/>
  <c r="C59" i="6"/>
  <c r="J59" i="6" s="1"/>
  <c r="D59" i="6"/>
  <c r="K59" i="6" s="1"/>
  <c r="C60" i="6"/>
  <c r="J60" i="6" s="1"/>
  <c r="D60" i="6"/>
  <c r="K60" i="6" s="1"/>
  <c r="F9" i="10"/>
  <c r="E9" i="10"/>
  <c r="D9" i="10"/>
  <c r="D10" i="9"/>
  <c r="C9" i="5" s="1"/>
  <c r="B14" i="3"/>
  <c r="B13" i="3"/>
  <c r="F10" i="9"/>
  <c r="E9" i="5" s="1"/>
  <c r="E10" i="9"/>
  <c r="D9" i="5" s="1"/>
  <c r="B12" i="7"/>
  <c r="C12" i="7"/>
  <c r="D12" i="7"/>
  <c r="B24" i="7"/>
  <c r="C24" i="7"/>
  <c r="D24" i="7"/>
  <c r="B32" i="7"/>
  <c r="C32" i="7"/>
  <c r="D32" i="7"/>
  <c r="J8" i="6"/>
  <c r="BV8" i="6"/>
  <c r="C57" i="6"/>
  <c r="D57" i="6"/>
  <c r="K57" i="6" s="1"/>
  <c r="C58" i="6"/>
  <c r="J58" i="6" s="1"/>
  <c r="D58" i="6"/>
  <c r="K58" i="6" s="1"/>
  <c r="D18" i="6"/>
  <c r="K18" i="6" s="1"/>
  <c r="D15" i="6"/>
  <c r="K15" i="6" s="1"/>
  <c r="EI9" i="5"/>
  <c r="EI41" i="5"/>
  <c r="BW59" i="6"/>
  <c r="BW109" i="6"/>
  <c r="BW107" i="6"/>
  <c r="C13" i="6"/>
  <c r="J13" i="6" s="1"/>
  <c r="G5" i="4"/>
  <c r="G6" i="4"/>
  <c r="G7" i="4"/>
  <c r="G8" i="4"/>
  <c r="I8" i="4" s="1"/>
  <c r="G9" i="4"/>
  <c r="G10" i="4"/>
  <c r="G11" i="4"/>
  <c r="G12" i="4"/>
  <c r="I12" i="4" s="1"/>
  <c r="G13" i="4"/>
  <c r="G14" i="4"/>
  <c r="AS53" i="11"/>
  <c r="G48612" i="12" s="1"/>
  <c r="BB53" i="11"/>
  <c r="G58485" i="12" s="1"/>
  <c r="AK53" i="11"/>
  <c r="G39836" i="12" s="1"/>
  <c r="AP53" i="11"/>
  <c r="G45321" i="12" s="1"/>
  <c r="BE53" i="11"/>
  <c r="G61776" i="12" s="1"/>
  <c r="Y53" i="11"/>
  <c r="G26672" i="12" s="1"/>
  <c r="AZ53" i="11"/>
  <c r="G56291" i="12" s="1"/>
  <c r="AJ53" i="11"/>
  <c r="G38739" i="12" s="1"/>
  <c r="T53" i="11"/>
  <c r="G21187" i="12" s="1"/>
  <c r="AY53" i="11"/>
  <c r="AY54" i="11" s="1"/>
  <c r="AI53" i="11"/>
  <c r="G37642" i="12" s="1"/>
  <c r="S53" i="11"/>
  <c r="G20090" i="12" s="1"/>
  <c r="AD53" i="11"/>
  <c r="G32157" i="12" s="1"/>
  <c r="AL53" i="11"/>
  <c r="G40933" i="12" s="1"/>
  <c r="U53" i="11"/>
  <c r="G22284" i="12" s="1"/>
  <c r="AH53" i="11"/>
  <c r="G36545" i="12" s="1"/>
  <c r="AW53" i="11"/>
  <c r="G53000" i="12" s="1"/>
  <c r="Q53" i="11"/>
  <c r="G17896" i="12" s="1"/>
  <c r="AV53" i="11"/>
  <c r="G51903" i="12" s="1"/>
  <c r="AF53" i="11"/>
  <c r="AF54" i="11" s="1"/>
  <c r="AU53" i="11"/>
  <c r="G50806" i="12" s="1"/>
  <c r="AE53" i="11"/>
  <c r="G33254" i="12" s="1"/>
  <c r="BI53" i="11"/>
  <c r="G66164" i="12" s="1"/>
  <c r="V53" i="11"/>
  <c r="V54" i="11" s="1"/>
  <c r="BF53" i="11"/>
  <c r="G62873" i="12" s="1"/>
  <c r="Z53" i="11"/>
  <c r="G27769" i="12" s="1"/>
  <c r="AO53" i="11"/>
  <c r="G44224" i="12" s="1"/>
  <c r="BH53" i="11"/>
  <c r="G65067" i="12" s="1"/>
  <c r="AR53" i="11"/>
  <c r="G47515" i="12" s="1"/>
  <c r="AB53" i="11"/>
  <c r="G29963" i="12" s="1"/>
  <c r="BG53" i="11"/>
  <c r="G63970" i="12" s="1"/>
  <c r="AQ53" i="11"/>
  <c r="G46418" i="12" s="1"/>
  <c r="AA53" i="11"/>
  <c r="G28866" i="12" s="1"/>
  <c r="AT53" i="11"/>
  <c r="G49709" i="12" s="1"/>
  <c r="AC53" i="11"/>
  <c r="G31060" i="12" s="1"/>
  <c r="BA53" i="11"/>
  <c r="BA54" i="11" s="1"/>
  <c r="AX53" i="11"/>
  <c r="G54097" i="12" s="1"/>
  <c r="R53" i="11"/>
  <c r="G18993" i="12" s="1"/>
  <c r="AG53" i="11"/>
  <c r="G35448" i="12" s="1"/>
  <c r="BD53" i="11"/>
  <c r="G60679" i="12" s="1"/>
  <c r="AN53" i="11"/>
  <c r="G43127" i="12" s="1"/>
  <c r="X53" i="11"/>
  <c r="G25575" i="12" s="1"/>
  <c r="BC53" i="11"/>
  <c r="G59582" i="12" s="1"/>
  <c r="AM53" i="11"/>
  <c r="G42030" i="12" s="1"/>
  <c r="W53" i="11"/>
  <c r="G24478" i="12" s="1"/>
  <c r="B53" i="11"/>
  <c r="G1090" i="12" s="1"/>
  <c r="C53" i="11"/>
  <c r="G2214" i="12" s="1"/>
  <c r="G34351" i="12"/>
  <c r="B34" i="7" l="1"/>
  <c r="G24" i="5"/>
  <c r="C64" i="6"/>
  <c r="BV64" i="6" s="1"/>
  <c r="G20" i="6"/>
  <c r="D20" i="6"/>
  <c r="K20" i="6" s="1"/>
  <c r="C20" i="6"/>
  <c r="C21" i="6"/>
  <c r="D21" i="6"/>
  <c r="K21" i="6" s="1"/>
  <c r="G22" i="6"/>
  <c r="D22" i="6"/>
  <c r="K22" i="6" s="1"/>
  <c r="C22" i="6"/>
  <c r="G23" i="6"/>
  <c r="D23" i="6"/>
  <c r="K23" i="6" s="1"/>
  <c r="C23" i="6"/>
  <c r="G58" i="5"/>
  <c r="D58" i="5"/>
  <c r="L58" i="5" s="1"/>
  <c r="C58" i="5"/>
  <c r="G57" i="5"/>
  <c r="D57" i="5"/>
  <c r="L57" i="5" s="1"/>
  <c r="C57" i="5"/>
  <c r="G56" i="5"/>
  <c r="D56" i="5"/>
  <c r="L56" i="5" s="1"/>
  <c r="C56" i="5"/>
  <c r="G55" i="5"/>
  <c r="D55" i="5"/>
  <c r="L55" i="5" s="1"/>
  <c r="C55" i="5"/>
  <c r="G54" i="5"/>
  <c r="D54" i="5"/>
  <c r="L54" i="5" s="1"/>
  <c r="C54" i="5"/>
  <c r="G53" i="5"/>
  <c r="D53" i="5"/>
  <c r="L53" i="5" s="1"/>
  <c r="C53" i="5"/>
  <c r="G52" i="5"/>
  <c r="D52" i="5"/>
  <c r="L52" i="5" s="1"/>
  <c r="C52" i="5"/>
  <c r="D51" i="5"/>
  <c r="L51" i="5" s="1"/>
  <c r="C51" i="5"/>
  <c r="G50" i="5"/>
  <c r="D50" i="5"/>
  <c r="L50" i="5" s="1"/>
  <c r="C50" i="5"/>
  <c r="G49" i="5"/>
  <c r="D49" i="5"/>
  <c r="L49" i="5" s="1"/>
  <c r="C49" i="5"/>
  <c r="G48" i="5"/>
  <c r="D48" i="5"/>
  <c r="L48" i="5" s="1"/>
  <c r="C48" i="5"/>
  <c r="G47" i="5"/>
  <c r="D47" i="5"/>
  <c r="L47" i="5" s="1"/>
  <c r="C47" i="5"/>
  <c r="D44397" i="12" s="1"/>
  <c r="G46" i="5"/>
  <c r="D46" i="5"/>
  <c r="L46" i="5" s="1"/>
  <c r="C46" i="5"/>
  <c r="G45" i="5"/>
  <c r="D45" i="5"/>
  <c r="L45" i="5" s="1"/>
  <c r="C45" i="5"/>
  <c r="G44" i="5"/>
  <c r="D44" i="5"/>
  <c r="L44" i="5" s="1"/>
  <c r="C44" i="5"/>
  <c r="G43" i="5"/>
  <c r="D43" i="5"/>
  <c r="L43" i="5" s="1"/>
  <c r="C43" i="5"/>
  <c r="D4631" i="12" s="1"/>
  <c r="D42" i="5"/>
  <c r="L42" i="5" s="1"/>
  <c r="C42" i="5"/>
  <c r="D24" i="5"/>
  <c r="L24" i="5" s="1"/>
  <c r="C24" i="5"/>
  <c r="G42" i="5"/>
  <c r="DI42" i="5" s="1"/>
  <c r="AJ54" i="11"/>
  <c r="AI54" i="11"/>
  <c r="G37646" i="12" s="1"/>
  <c r="CL42" i="5"/>
  <c r="DG42" i="5"/>
  <c r="CM42" i="5"/>
  <c r="DN42" i="5"/>
  <c r="CW42" i="5"/>
  <c r="EE42" i="5"/>
  <c r="DP42" i="5"/>
  <c r="CG42" i="5"/>
  <c r="I13" i="17"/>
  <c r="G33" i="17"/>
  <c r="ED24" i="5"/>
  <c r="G63024" i="12" s="1"/>
  <c r="CN24" i="5"/>
  <c r="G16950" i="12" s="1"/>
  <c r="DD24" i="5"/>
  <c r="G34502" i="12" s="1"/>
  <c r="DT24" i="5"/>
  <c r="G52054" i="12" s="1"/>
  <c r="CU24" i="5"/>
  <c r="G24629" i="12" s="1"/>
  <c r="DK24" i="5"/>
  <c r="G42181" i="12" s="1"/>
  <c r="EA24" i="5"/>
  <c r="G59733" i="12" s="1"/>
  <c r="CO24" i="5"/>
  <c r="G18047" i="12" s="1"/>
  <c r="DE24" i="5"/>
  <c r="G35599" i="12" s="1"/>
  <c r="DU24" i="5"/>
  <c r="G53151" i="12" s="1"/>
  <c r="CP24" i="5"/>
  <c r="G19144" i="12" s="1"/>
  <c r="DF24" i="5"/>
  <c r="G36696" i="12" s="1"/>
  <c r="DV24" i="5"/>
  <c r="G54248" i="12" s="1"/>
  <c r="DH24" i="5"/>
  <c r="G38890" i="12" s="1"/>
  <c r="DX24" i="5"/>
  <c r="G56442" i="12" s="1"/>
  <c r="CA24" i="5"/>
  <c r="G2365" i="12" s="1"/>
  <c r="DO24" i="5"/>
  <c r="G46569" i="12" s="1"/>
  <c r="CS24" i="5"/>
  <c r="G22435" i="12" s="1"/>
  <c r="DY24" i="5"/>
  <c r="G57539" i="12" s="1"/>
  <c r="DJ24" i="5"/>
  <c r="G41084" i="12" s="1"/>
  <c r="CZ24" i="5"/>
  <c r="G30114" i="12" s="1"/>
  <c r="EF24" i="5"/>
  <c r="G65218" i="12" s="1"/>
  <c r="DW24" i="5"/>
  <c r="G55345" i="12" s="1"/>
  <c r="CL24" i="5"/>
  <c r="G14729" i="12" s="1"/>
  <c r="DR24" i="5"/>
  <c r="G49860" i="12" s="1"/>
  <c r="CR24" i="5"/>
  <c r="G21338" i="12" s="1"/>
  <c r="CY24" i="5"/>
  <c r="G29017" i="12" s="1"/>
  <c r="EE24" i="5"/>
  <c r="G64121" i="12" s="1"/>
  <c r="DI24" i="5"/>
  <c r="G39987" i="12" s="1"/>
  <c r="CT24" i="5"/>
  <c r="G23532" i="12" s="1"/>
  <c r="DZ24" i="5"/>
  <c r="G58636" i="12" s="1"/>
  <c r="DP24" i="5"/>
  <c r="G47666" i="12" s="1"/>
  <c r="DG24" i="5"/>
  <c r="G37793" i="12" s="1"/>
  <c r="DQ24" i="5"/>
  <c r="G48763" i="12" s="1"/>
  <c r="BZ24" i="5"/>
  <c r="G1241" i="12" s="1"/>
  <c r="CV24" i="5"/>
  <c r="G25726" i="12" s="1"/>
  <c r="DL24" i="5"/>
  <c r="G43278" i="12" s="1"/>
  <c r="EB24" i="5"/>
  <c r="G60830" i="12" s="1"/>
  <c r="CM24" i="5"/>
  <c r="G15853" i="12" s="1"/>
  <c r="DC24" i="5"/>
  <c r="G33405" i="12" s="1"/>
  <c r="DS24" i="5"/>
  <c r="G50957" i="12" s="1"/>
  <c r="BY24" i="5"/>
  <c r="G117" i="12" s="1"/>
  <c r="CW24" i="5"/>
  <c r="G26823" i="12" s="1"/>
  <c r="DM24" i="5"/>
  <c r="G44375" i="12" s="1"/>
  <c r="EC24" i="5"/>
  <c r="G61927" i="12" s="1"/>
  <c r="CX24" i="5"/>
  <c r="G27920" i="12" s="1"/>
  <c r="DN24" i="5"/>
  <c r="G45472" i="12" s="1"/>
  <c r="CB24" i="5"/>
  <c r="G3489" i="12" s="1"/>
  <c r="CQ24" i="5"/>
  <c r="G20241" i="12" s="1"/>
  <c r="CK24" i="5"/>
  <c r="G13605" i="12" s="1"/>
  <c r="DA24" i="5"/>
  <c r="G31211" i="12" s="1"/>
  <c r="DB24" i="5"/>
  <c r="G32308" i="12" s="1"/>
  <c r="CC24" i="5"/>
  <c r="G4613" i="12" s="1"/>
  <c r="CD24" i="5"/>
  <c r="G5737" i="12" s="1"/>
  <c r="CE24" i="5"/>
  <c r="G6861" i="12" s="1"/>
  <c r="CF24" i="5"/>
  <c r="G7985" i="12" s="1"/>
  <c r="CG24" i="5"/>
  <c r="G9109" i="12" s="1"/>
  <c r="CH24" i="5"/>
  <c r="G10233" i="12" s="1"/>
  <c r="CI24" i="5"/>
  <c r="G11357" i="12" s="1"/>
  <c r="CJ24" i="5"/>
  <c r="H24" i="5"/>
  <c r="EJ24" i="5" s="1"/>
  <c r="EE51" i="5"/>
  <c r="G64147" i="12" s="1"/>
  <c r="CA51" i="5"/>
  <c r="G2391" i="12" s="1"/>
  <c r="DW51" i="5"/>
  <c r="G55371" i="12" s="1"/>
  <c r="CY51" i="5"/>
  <c r="G29043" i="12" s="1"/>
  <c r="DQ51" i="5"/>
  <c r="G48789" i="12" s="1"/>
  <c r="DA51" i="5"/>
  <c r="G31237" i="12" s="1"/>
  <c r="CK51" i="5"/>
  <c r="G13631" i="12" s="1"/>
  <c r="DX51" i="5"/>
  <c r="G56468" i="12" s="1"/>
  <c r="DH51" i="5"/>
  <c r="G38916" i="12" s="1"/>
  <c r="CR51" i="5"/>
  <c r="G21364" i="12" s="1"/>
  <c r="DB51" i="5"/>
  <c r="G32334" i="12" s="1"/>
  <c r="DK51" i="5"/>
  <c r="G42207" i="12" s="1"/>
  <c r="CP51" i="5"/>
  <c r="G19170" i="12" s="1"/>
  <c r="DV51" i="5"/>
  <c r="G54274" i="12" s="1"/>
  <c r="CO51" i="5"/>
  <c r="G18073" i="12" s="1"/>
  <c r="CV51" i="5"/>
  <c r="G25752" i="12" s="1"/>
  <c r="DO51" i="5"/>
  <c r="G46595" i="12" s="1"/>
  <c r="EC51" i="5"/>
  <c r="G61953" i="12" s="1"/>
  <c r="DM51" i="5"/>
  <c r="G44401" i="12" s="1"/>
  <c r="CW51" i="5"/>
  <c r="G26849" i="12" s="1"/>
  <c r="BY51" i="5"/>
  <c r="G143" i="12" s="1"/>
  <c r="DT51" i="5"/>
  <c r="G52080" i="12" s="1"/>
  <c r="DD51" i="5"/>
  <c r="G34528" i="12" s="1"/>
  <c r="CN51" i="5"/>
  <c r="G16976" i="12" s="1"/>
  <c r="DJ51" i="5"/>
  <c r="G41110" i="12" s="1"/>
  <c r="CM51" i="5"/>
  <c r="G15879" i="12" s="1"/>
  <c r="DS51" i="5"/>
  <c r="G50983" i="12" s="1"/>
  <c r="CX51" i="5"/>
  <c r="G27946" i="12" s="1"/>
  <c r="ED51" i="5"/>
  <c r="G63050" i="12" s="1"/>
  <c r="CQ51" i="5"/>
  <c r="G20267" i="12" s="1"/>
  <c r="DE51" i="5"/>
  <c r="G35625" i="12" s="1"/>
  <c r="DL51" i="5"/>
  <c r="G43304" i="12" s="1"/>
  <c r="DZ51" i="5"/>
  <c r="G58662" i="12" s="1"/>
  <c r="DN51" i="5"/>
  <c r="G45498" i="12" s="1"/>
  <c r="DY51" i="5"/>
  <c r="G57565" i="12" s="1"/>
  <c r="DI51" i="5"/>
  <c r="G40013" i="12" s="1"/>
  <c r="CS51" i="5"/>
  <c r="G22461" i="12" s="1"/>
  <c r="EF51" i="5"/>
  <c r="G65244" i="12" s="1"/>
  <c r="DP51" i="5"/>
  <c r="G47692" i="12" s="1"/>
  <c r="CZ51" i="5"/>
  <c r="G30140" i="12" s="1"/>
  <c r="CL51" i="5"/>
  <c r="G14755" i="12" s="1"/>
  <c r="DR51" i="5"/>
  <c r="G49886" i="12" s="1"/>
  <c r="CU51" i="5"/>
  <c r="G24655" i="12" s="1"/>
  <c r="EA51" i="5"/>
  <c r="G59759" i="12" s="1"/>
  <c r="DF51" i="5"/>
  <c r="G36722" i="12" s="1"/>
  <c r="DG51" i="5"/>
  <c r="G37819" i="12" s="1"/>
  <c r="DU51" i="5"/>
  <c r="G53177" i="12" s="1"/>
  <c r="EB51" i="5"/>
  <c r="G60856" i="12" s="1"/>
  <c r="CT51" i="5"/>
  <c r="G23558" i="12" s="1"/>
  <c r="DC51" i="5"/>
  <c r="G33431" i="12" s="1"/>
  <c r="BZ51" i="5"/>
  <c r="G1267" i="12" s="1"/>
  <c r="CB51" i="5"/>
  <c r="G3515" i="12" s="1"/>
  <c r="CC51" i="5"/>
  <c r="G4639" i="12" s="1"/>
  <c r="CD51" i="5"/>
  <c r="G5763" i="12" s="1"/>
  <c r="CE51" i="5"/>
  <c r="G6887" i="12" s="1"/>
  <c r="CF51" i="5"/>
  <c r="G8011" i="12" s="1"/>
  <c r="CG51" i="5"/>
  <c r="G9135" i="12" s="1"/>
  <c r="CH51" i="5"/>
  <c r="G10259" i="12" s="1"/>
  <c r="CI51" i="5"/>
  <c r="G11383" i="12" s="1"/>
  <c r="CJ51" i="5"/>
  <c r="H51" i="5"/>
  <c r="EJ51" i="5" s="1"/>
  <c r="I14" i="4"/>
  <c r="G19" i="6" s="1"/>
  <c r="I10" i="4"/>
  <c r="G15" i="6" s="1"/>
  <c r="CP15" i="6" s="1"/>
  <c r="G20132" i="12" s="1"/>
  <c r="I6" i="4"/>
  <c r="C23" i="5"/>
  <c r="G21" i="5"/>
  <c r="G20" i="5"/>
  <c r="C19" i="5"/>
  <c r="D18" i="5"/>
  <c r="L18" i="5" s="1"/>
  <c r="C16" i="5"/>
  <c r="D15" i="5"/>
  <c r="L15" i="5" s="1"/>
  <c r="D13" i="5"/>
  <c r="L13" i="5" s="1"/>
  <c r="D11" i="5"/>
  <c r="L11" i="5" s="1"/>
  <c r="D19" i="5"/>
  <c r="L19" i="5" s="1"/>
  <c r="D16" i="5"/>
  <c r="L16" i="5" s="1"/>
  <c r="G13" i="5"/>
  <c r="C10" i="5"/>
  <c r="D22" i="5"/>
  <c r="L22" i="5" s="1"/>
  <c r="D21" i="5"/>
  <c r="L21" i="5" s="1"/>
  <c r="D20" i="5"/>
  <c r="L20" i="5" s="1"/>
  <c r="C18" i="5"/>
  <c r="G17" i="5"/>
  <c r="C15" i="5"/>
  <c r="G14" i="5"/>
  <c r="C13" i="5"/>
  <c r="C11" i="5"/>
  <c r="G10" i="5"/>
  <c r="G22" i="5"/>
  <c r="C17" i="5"/>
  <c r="C14" i="5"/>
  <c r="G11" i="5"/>
  <c r="G23" i="5"/>
  <c r="C22" i="5"/>
  <c r="C21" i="5"/>
  <c r="C20" i="5"/>
  <c r="G19" i="5"/>
  <c r="D17" i="5"/>
  <c r="L17" i="5" s="1"/>
  <c r="G16" i="5"/>
  <c r="D14" i="5"/>
  <c r="L14" i="5" s="1"/>
  <c r="D12" i="5"/>
  <c r="L12" i="5" s="1"/>
  <c r="D10" i="5"/>
  <c r="L10" i="5" s="1"/>
  <c r="D23" i="5"/>
  <c r="L23" i="5" s="1"/>
  <c r="G18" i="5"/>
  <c r="G15" i="5"/>
  <c r="C12" i="5"/>
  <c r="D72" i="6"/>
  <c r="K72" i="6" s="1"/>
  <c r="AA54" i="11"/>
  <c r="AA11" i="13" s="1"/>
  <c r="AE54" i="11"/>
  <c r="G33258" i="12" s="1"/>
  <c r="AV54" i="11"/>
  <c r="G51907" i="12" s="1"/>
  <c r="AD54" i="11"/>
  <c r="BB54" i="11"/>
  <c r="G58489" i="12" s="1"/>
  <c r="B52" i="11"/>
  <c r="C52" i="11" s="1"/>
  <c r="AO54" i="11"/>
  <c r="G44228" i="12" s="1"/>
  <c r="AG54" i="11"/>
  <c r="G35452" i="12" s="1"/>
  <c r="AQ54" i="11"/>
  <c r="G46422" i="12" s="1"/>
  <c r="AC54" i="11"/>
  <c r="G31064" i="12" s="1"/>
  <c r="BE54" i="11"/>
  <c r="G61780" i="12" s="1"/>
  <c r="AW54" i="11"/>
  <c r="AW11" i="13" s="1"/>
  <c r="G23381" i="12"/>
  <c r="C54" i="11"/>
  <c r="G2218" i="12" s="1"/>
  <c r="AL54" i="11"/>
  <c r="AL11" i="13" s="1"/>
  <c r="G57388" i="12"/>
  <c r="AM54" i="11"/>
  <c r="G42034" i="12" s="1"/>
  <c r="G55194" i="12"/>
  <c r="G57392" i="12"/>
  <c r="BA11" i="13"/>
  <c r="G55198" i="12"/>
  <c r="AY11" i="13"/>
  <c r="G23385" i="12"/>
  <c r="V11" i="13"/>
  <c r="G34355" i="12"/>
  <c r="AF11" i="13"/>
  <c r="AI11" i="13"/>
  <c r="AB54" i="11"/>
  <c r="G38743" i="12"/>
  <c r="AJ11" i="13"/>
  <c r="AH54" i="11"/>
  <c r="X54" i="11"/>
  <c r="Z54" i="11"/>
  <c r="W54" i="11"/>
  <c r="AR54" i="11"/>
  <c r="B54" i="11"/>
  <c r="B11" i="13" s="1"/>
  <c r="G32161" i="12"/>
  <c r="AD11" i="13"/>
  <c r="D79" i="6"/>
  <c r="K79" i="6" s="1"/>
  <c r="D98" i="6"/>
  <c r="K98" i="6" s="1"/>
  <c r="C98" i="6"/>
  <c r="C105" i="6"/>
  <c r="D38868" i="12" s="1"/>
  <c r="R54" i="11"/>
  <c r="AU54" i="11"/>
  <c r="AP54" i="11"/>
  <c r="AN54" i="11"/>
  <c r="BI54" i="11"/>
  <c r="BV107" i="6"/>
  <c r="D16" i="6"/>
  <c r="K16" i="6" s="1"/>
  <c r="D17" i="6"/>
  <c r="K17" i="6" s="1"/>
  <c r="C12" i="6"/>
  <c r="D40972" i="12" s="1"/>
  <c r="G93" i="6"/>
  <c r="DW93" i="6" s="1"/>
  <c r="G56408" i="12" s="1"/>
  <c r="D19" i="6"/>
  <c r="K19" i="6" s="1"/>
  <c r="C91" i="6"/>
  <c r="G95" i="6"/>
  <c r="CB95" i="6" s="1"/>
  <c r="G4581" i="12" s="1"/>
  <c r="C87" i="6"/>
  <c r="D55305" i="12" s="1"/>
  <c r="C63" i="6"/>
  <c r="D6797" i="12" s="1"/>
  <c r="D14" i="6"/>
  <c r="K14" i="6" s="1"/>
  <c r="C14" i="6"/>
  <c r="BV14" i="6" s="1"/>
  <c r="C17" i="6"/>
  <c r="G17" i="6"/>
  <c r="DV17" i="6" s="1"/>
  <c r="G55238" i="12" s="1"/>
  <c r="G13" i="6"/>
  <c r="CC13" i="6" s="1"/>
  <c r="G5626" i="12" s="1"/>
  <c r="D95" i="6"/>
  <c r="K95" i="6" s="1"/>
  <c r="G76" i="6"/>
  <c r="C78" i="6"/>
  <c r="D56393" i="12" s="1"/>
  <c r="D99" i="6"/>
  <c r="K99" i="6" s="1"/>
  <c r="D13" i="6"/>
  <c r="K13" i="6" s="1"/>
  <c r="G79" i="6"/>
  <c r="D60727" i="12"/>
  <c r="C15" i="6"/>
  <c r="D25617" i="12" s="1"/>
  <c r="D69" i="6"/>
  <c r="K69" i="6" s="1"/>
  <c r="D93" i="6"/>
  <c r="K93" i="6" s="1"/>
  <c r="C90" i="6"/>
  <c r="D20204" i="12" s="1"/>
  <c r="D83" i="6"/>
  <c r="K83" i="6" s="1"/>
  <c r="D91" i="6"/>
  <c r="K91" i="6" s="1"/>
  <c r="D75" i="6"/>
  <c r="K75" i="6" s="1"/>
  <c r="C19" i="6"/>
  <c r="D63" i="6"/>
  <c r="K63" i="6" s="1"/>
  <c r="C16" i="6"/>
  <c r="D9001" i="12" s="1"/>
  <c r="C73" i="6"/>
  <c r="D2311" i="12" s="1"/>
  <c r="C85" i="6"/>
  <c r="D9067" i="12" s="1"/>
  <c r="C84" i="6"/>
  <c r="D59690" i="12" s="1"/>
  <c r="D77" i="6"/>
  <c r="K77" i="6" s="1"/>
  <c r="C65" i="6"/>
  <c r="C92" i="6"/>
  <c r="D9074" i="12" s="1"/>
  <c r="G81" i="6"/>
  <c r="CE81" i="6" s="1"/>
  <c r="G7939" i="12" s="1"/>
  <c r="G84" i="6"/>
  <c r="CF84" i="6" s="1"/>
  <c r="G9066" i="12" s="1"/>
  <c r="C101" i="6"/>
  <c r="D35573" i="12" s="1"/>
  <c r="D81" i="6"/>
  <c r="K81" i="6" s="1"/>
  <c r="C102" i="6"/>
  <c r="D39962" i="12" s="1"/>
  <c r="C86" i="6"/>
  <c r="D49819" i="12" s="1"/>
  <c r="D76" i="6"/>
  <c r="K76" i="6" s="1"/>
  <c r="D70" i="6"/>
  <c r="K70" i="6" s="1"/>
  <c r="D86" i="6"/>
  <c r="K86" i="6" s="1"/>
  <c r="C76" i="6"/>
  <c r="D46518" i="12" s="1"/>
  <c r="D31109" i="12"/>
  <c r="C104" i="6"/>
  <c r="D65195" i="12" s="1"/>
  <c r="D80" i="6"/>
  <c r="K80" i="6" s="1"/>
  <c r="C68" i="6"/>
  <c r="D46510" i="12" s="1"/>
  <c r="C70" i="6"/>
  <c r="D97" i="6"/>
  <c r="K97" i="6" s="1"/>
  <c r="G105" i="6"/>
  <c r="DZ105" i="6" s="1"/>
  <c r="G59711" i="12" s="1"/>
  <c r="C93" i="6"/>
  <c r="D64" i="6"/>
  <c r="K64" i="6" s="1"/>
  <c r="C94" i="6"/>
  <c r="D61894" i="12" s="1"/>
  <c r="D73" i="6"/>
  <c r="K73" i="6" s="1"/>
  <c r="D68" i="6"/>
  <c r="K68" i="6" s="1"/>
  <c r="C81" i="6"/>
  <c r="G88" i="6"/>
  <c r="BY88" i="6" s="1"/>
  <c r="G1202" i="12" s="1"/>
  <c r="G86" i="6"/>
  <c r="C66" i="6"/>
  <c r="G104" i="6"/>
  <c r="G77" i="6"/>
  <c r="CS77" i="6" s="1"/>
  <c r="G23482" i="12" s="1"/>
  <c r="G101" i="6"/>
  <c r="G90" i="6"/>
  <c r="C96" i="6"/>
  <c r="D55314" i="12" s="1"/>
  <c r="D100" i="6"/>
  <c r="K100" i="6" s="1"/>
  <c r="D78" i="6"/>
  <c r="K78" i="6" s="1"/>
  <c r="D104" i="6"/>
  <c r="K104" i="6" s="1"/>
  <c r="C80" i="6"/>
  <c r="D27873" i="12" s="1"/>
  <c r="D88" i="6"/>
  <c r="K88" i="6" s="1"/>
  <c r="C89" i="6"/>
  <c r="D18009" i="12" s="1"/>
  <c r="G92" i="6"/>
  <c r="G82" i="6"/>
  <c r="CF82" i="6" s="1"/>
  <c r="G9064" i="12" s="1"/>
  <c r="C71" i="6"/>
  <c r="D19088" i="12" s="1"/>
  <c r="G97" i="6"/>
  <c r="D90" i="6"/>
  <c r="K90" i="6" s="1"/>
  <c r="G102" i="6"/>
  <c r="C99" i="6"/>
  <c r="G94" i="6"/>
  <c r="DC94" i="6" s="1"/>
  <c r="G34469" i="12" s="1"/>
  <c r="C88" i="6"/>
  <c r="D101" i="6"/>
  <c r="K101" i="6" s="1"/>
  <c r="G85" i="6"/>
  <c r="C82" i="6"/>
  <c r="D9064" i="12" s="1"/>
  <c r="G80" i="6"/>
  <c r="DZ80" i="6" s="1"/>
  <c r="G59686" i="12" s="1"/>
  <c r="D92" i="6"/>
  <c r="K92" i="6" s="1"/>
  <c r="D82" i="6"/>
  <c r="K82" i="6" s="1"/>
  <c r="D67" i="6"/>
  <c r="K67" i="6" s="1"/>
  <c r="G75" i="6"/>
  <c r="D94" i="6"/>
  <c r="K94" i="6" s="1"/>
  <c r="D103" i="6"/>
  <c r="K103" i="6" s="1"/>
  <c r="D85" i="6"/>
  <c r="K85" i="6" s="1"/>
  <c r="D84" i="6"/>
  <c r="K84" i="6" s="1"/>
  <c r="C97" i="6"/>
  <c r="D9079" i="12" s="1"/>
  <c r="C72" i="6"/>
  <c r="D66" i="6"/>
  <c r="K66" i="6" s="1"/>
  <c r="C75" i="6"/>
  <c r="G99" i="6"/>
  <c r="CT99" i="6" s="1"/>
  <c r="G24601" i="12" s="1"/>
  <c r="D87" i="6"/>
  <c r="K87" i="6" s="1"/>
  <c r="C100" i="6"/>
  <c r="G70" i="6"/>
  <c r="BY70" i="6" s="1"/>
  <c r="G1184" i="12" s="1"/>
  <c r="BD54" i="11"/>
  <c r="AT54" i="11"/>
  <c r="BH54" i="11"/>
  <c r="Q54" i="11"/>
  <c r="S54" i="11"/>
  <c r="Y54" i="11"/>
  <c r="AK54" i="11"/>
  <c r="C103" i="6"/>
  <c r="D41060" i="12" s="1"/>
  <c r="G68" i="6"/>
  <c r="I5" i="4"/>
  <c r="C24" i="6"/>
  <c r="D24" i="6"/>
  <c r="K24" i="6" s="1"/>
  <c r="G24" i="6"/>
  <c r="C25" i="6"/>
  <c r="D50858" i="12" s="1"/>
  <c r="D25" i="6"/>
  <c r="K25" i="6" s="1"/>
  <c r="G25" i="6"/>
  <c r="C26" i="6"/>
  <c r="D26" i="6"/>
  <c r="K26" i="6" s="1"/>
  <c r="G26" i="6"/>
  <c r="C27" i="6"/>
  <c r="D27" i="6"/>
  <c r="K27" i="6" s="1"/>
  <c r="G27" i="6"/>
  <c r="C28" i="6"/>
  <c r="A39" i="13" s="1"/>
  <c r="D28" i="6"/>
  <c r="K28" i="6" s="1"/>
  <c r="G28" i="6"/>
  <c r="C29" i="6"/>
  <c r="D44280" i="12" s="1"/>
  <c r="D29" i="6"/>
  <c r="K29" i="6" s="1"/>
  <c r="G29" i="6"/>
  <c r="C30" i="6"/>
  <c r="D62930" i="12" s="1"/>
  <c r="D30" i="6"/>
  <c r="K30" i="6" s="1"/>
  <c r="G30" i="6"/>
  <c r="C31" i="6"/>
  <c r="D31" i="6"/>
  <c r="K31" i="6" s="1"/>
  <c r="G31" i="6"/>
  <c r="C32" i="6"/>
  <c r="D12389" i="12" s="1"/>
  <c r="D32" i="6"/>
  <c r="K32" i="6" s="1"/>
  <c r="G32" i="6"/>
  <c r="C33" i="6"/>
  <c r="D6770" i="12" s="1"/>
  <c r="D33" i="6"/>
  <c r="K33" i="6" s="1"/>
  <c r="G33" i="6"/>
  <c r="C34" i="6"/>
  <c r="D34" i="6"/>
  <c r="K34" i="6" s="1"/>
  <c r="G34" i="6"/>
  <c r="C35" i="6"/>
  <c r="D5648" i="12" s="1"/>
  <c r="D35" i="6"/>
  <c r="K35" i="6" s="1"/>
  <c r="G35" i="6"/>
  <c r="C36" i="6"/>
  <c r="D36" i="6"/>
  <c r="K36" i="6" s="1"/>
  <c r="G36" i="6"/>
  <c r="C37" i="6"/>
  <c r="D30027" i="12" s="1"/>
  <c r="D37" i="6"/>
  <c r="K37" i="6" s="1"/>
  <c r="G37" i="6"/>
  <c r="C38" i="6"/>
  <c r="D37707" i="12" s="1"/>
  <c r="D38" i="6"/>
  <c r="K38" i="6" s="1"/>
  <c r="G38" i="6"/>
  <c r="C39" i="6"/>
  <c r="D55260" i="12" s="1"/>
  <c r="D39" i="6"/>
  <c r="K39" i="6" s="1"/>
  <c r="G39" i="6"/>
  <c r="C40" i="6"/>
  <c r="D40" i="6"/>
  <c r="K40" i="6" s="1"/>
  <c r="G40" i="6"/>
  <c r="C41" i="6"/>
  <c r="D64038" i="12" s="1"/>
  <c r="D41" i="6"/>
  <c r="K41" i="6" s="1"/>
  <c r="G41" i="6"/>
  <c r="C42" i="6"/>
  <c r="D42" i="6"/>
  <c r="K42" i="6" s="1"/>
  <c r="G42" i="6"/>
  <c r="C43" i="6"/>
  <c r="D43" i="6"/>
  <c r="K43" i="6" s="1"/>
  <c r="G43" i="6"/>
  <c r="C44" i="6"/>
  <c r="D15773" i="12" s="1"/>
  <c r="D44" i="6"/>
  <c r="K44" i="6" s="1"/>
  <c r="G44" i="6"/>
  <c r="C45" i="6"/>
  <c r="D62945" i="12" s="1"/>
  <c r="D45" i="6"/>
  <c r="K45" i="6" s="1"/>
  <c r="G45" i="6"/>
  <c r="C46" i="6"/>
  <c r="D6783" i="12" s="1"/>
  <c r="D46" i="6"/>
  <c r="K46" i="6" s="1"/>
  <c r="G46" i="6"/>
  <c r="C47" i="6"/>
  <c r="D47" i="6"/>
  <c r="K47" i="6" s="1"/>
  <c r="G47" i="6"/>
  <c r="C48" i="6"/>
  <c r="D60754" i="12" s="1"/>
  <c r="D48" i="6"/>
  <c r="K48" i="6" s="1"/>
  <c r="G48" i="6"/>
  <c r="C49" i="6"/>
  <c r="D44300" i="12" s="1"/>
  <c r="D49" i="6"/>
  <c r="K49" i="6" s="1"/>
  <c r="G49" i="6"/>
  <c r="C50" i="6"/>
  <c r="D65144" i="12" s="1"/>
  <c r="D50" i="6"/>
  <c r="K50" i="6" s="1"/>
  <c r="G50" i="6"/>
  <c r="C51" i="6"/>
  <c r="D61854" i="12" s="1"/>
  <c r="D51" i="6"/>
  <c r="K51" i="6" s="1"/>
  <c r="G51" i="6"/>
  <c r="C52" i="6"/>
  <c r="D52" i="6"/>
  <c r="K52" i="6" s="1"/>
  <c r="G52" i="6"/>
  <c r="C53" i="6"/>
  <c r="D12410" i="12" s="1"/>
  <c r="D53" i="6"/>
  <c r="K53" i="6" s="1"/>
  <c r="G53" i="6"/>
  <c r="C54" i="6"/>
  <c r="D54" i="6"/>
  <c r="K54" i="6" s="1"/>
  <c r="G54" i="6"/>
  <c r="C55" i="6"/>
  <c r="D59663" i="12" s="1"/>
  <c r="D55" i="6"/>
  <c r="K55" i="6" s="1"/>
  <c r="G55" i="6"/>
  <c r="C56" i="6"/>
  <c r="D7916" i="12" s="1"/>
  <c r="D56" i="6"/>
  <c r="K56" i="6" s="1"/>
  <c r="G56" i="6"/>
  <c r="D59632" i="12"/>
  <c r="D8008" i="12"/>
  <c r="D9130" i="12"/>
  <c r="D61947" i="12"/>
  <c r="D64140" i="12"/>
  <c r="BC54" i="11"/>
  <c r="AX54" i="11"/>
  <c r="BG54" i="11"/>
  <c r="BF54" i="11"/>
  <c r="U54" i="11"/>
  <c r="T54" i="11"/>
  <c r="G72" i="6"/>
  <c r="CE72" i="6" s="1"/>
  <c r="G7930" i="12" s="1"/>
  <c r="G66" i="6"/>
  <c r="I9" i="4"/>
  <c r="I13" i="4"/>
  <c r="G18" i="6" s="1"/>
  <c r="CQ18" i="6" s="1"/>
  <c r="G21232" i="12" s="1"/>
  <c r="I7" i="4"/>
  <c r="G12" i="6" s="1"/>
  <c r="BV108" i="6"/>
  <c r="G106" i="6"/>
  <c r="G87" i="6"/>
  <c r="DO87" i="6" s="1"/>
  <c r="G47626" i="12" s="1"/>
  <c r="G83" i="6"/>
  <c r="CS83" i="6" s="1"/>
  <c r="G23488" i="12" s="1"/>
  <c r="J64" i="6"/>
  <c r="G78" i="6"/>
  <c r="BV57" i="6"/>
  <c r="J57" i="6"/>
  <c r="J109" i="6"/>
  <c r="BV109" i="6"/>
  <c r="C34" i="7"/>
  <c r="G89" i="6"/>
  <c r="CL89" i="6" s="1"/>
  <c r="G15815" i="12" s="1"/>
  <c r="G98" i="6"/>
  <c r="CA98" i="6" s="1"/>
  <c r="G3460" i="12" s="1"/>
  <c r="G67" i="6"/>
  <c r="C18" i="6"/>
  <c r="D7879" i="12" s="1"/>
  <c r="G74" i="6"/>
  <c r="D65235" i="12"/>
  <c r="C106" i="6"/>
  <c r="D59712" i="12" s="1"/>
  <c r="C74" i="6"/>
  <c r="D43225" i="12" s="1"/>
  <c r="D74" i="6"/>
  <c r="K74" i="6" s="1"/>
  <c r="D106" i="6"/>
  <c r="K106" i="6" s="1"/>
  <c r="D96" i="6"/>
  <c r="K96" i="6" s="1"/>
  <c r="C95" i="6"/>
  <c r="D53119" i="12" s="1"/>
  <c r="BV13" i="6"/>
  <c r="EI5" i="5"/>
  <c r="BV58" i="6"/>
  <c r="G2298" i="12"/>
  <c r="BW58" i="6"/>
  <c r="G100" i="12"/>
  <c r="BW110" i="6"/>
  <c r="BW111" i="6"/>
  <c r="BV60" i="6"/>
  <c r="G2300" i="12"/>
  <c r="BW60" i="6"/>
  <c r="G102" i="12"/>
  <c r="BW112" i="6"/>
  <c r="G98" i="12"/>
  <c r="BW108" i="6"/>
  <c r="BW57" i="6"/>
  <c r="K9" i="5"/>
  <c r="BW9" i="5"/>
  <c r="J110" i="6"/>
  <c r="B40" i="7"/>
  <c r="G56" i="4" s="1"/>
  <c r="I56" i="4" s="1"/>
  <c r="D34" i="7"/>
  <c r="D40" i="7" s="1"/>
  <c r="I11" i="4"/>
  <c r="G16" i="6" s="1"/>
  <c r="BV112" i="6"/>
  <c r="D89" i="6"/>
  <c r="K89" i="6" s="1"/>
  <c r="D71" i="6"/>
  <c r="K71" i="6" s="1"/>
  <c r="C83" i="6"/>
  <c r="D61883" i="12" s="1"/>
  <c r="C69" i="6"/>
  <c r="D51996" i="12" s="1"/>
  <c r="BV111" i="6"/>
  <c r="G103" i="6"/>
  <c r="G91" i="6"/>
  <c r="D105" i="6"/>
  <c r="K105" i="6" s="1"/>
  <c r="G71" i="6"/>
  <c r="G69" i="6"/>
  <c r="CR69" i="6" s="1"/>
  <c r="G22377" i="12" s="1"/>
  <c r="G96" i="6"/>
  <c r="DQ96" i="6" s="1"/>
  <c r="G49829" i="12" s="1"/>
  <c r="CT105" i="6"/>
  <c r="G24607" i="12" s="1"/>
  <c r="G73" i="6"/>
  <c r="AZ54" i="11"/>
  <c r="CD15" i="6"/>
  <c r="G6752" i="12" s="1"/>
  <c r="DA17" i="6"/>
  <c r="G32201" i="12" s="1"/>
  <c r="CE17" i="6"/>
  <c r="G7878" i="12" s="1"/>
  <c r="DB17" i="6"/>
  <c r="G33298" i="12" s="1"/>
  <c r="G65" i="6"/>
  <c r="D66145" i="12"/>
  <c r="D65048" i="12"/>
  <c r="D63951" i="12"/>
  <c r="D62854" i="12"/>
  <c r="D61757" i="12"/>
  <c r="D60660" i="12"/>
  <c r="D59563" i="12"/>
  <c r="D58466" i="12"/>
  <c r="D57369" i="12"/>
  <c r="D56272" i="12"/>
  <c r="D55175" i="12"/>
  <c r="D54078" i="12"/>
  <c r="D52981" i="12"/>
  <c r="D51884" i="12"/>
  <c r="D50787" i="12"/>
  <c r="D49690" i="12"/>
  <c r="D48593" i="12"/>
  <c r="D47496" i="12"/>
  <c r="D46399" i="12"/>
  <c r="D45302" i="12"/>
  <c r="D44205" i="12"/>
  <c r="D43108" i="12"/>
  <c r="D42011" i="12"/>
  <c r="D40914" i="12"/>
  <c r="D39817" i="12"/>
  <c r="D34332" i="12"/>
  <c r="D33235" i="12"/>
  <c r="D32138" i="12"/>
  <c r="D38720" i="12"/>
  <c r="D37623" i="12"/>
  <c r="D36526" i="12"/>
  <c r="D35429" i="12"/>
  <c r="D31041" i="12"/>
  <c r="D29944" i="12"/>
  <c r="D28847" i="12"/>
  <c r="D27750" i="12"/>
  <c r="D26653" i="12"/>
  <c r="D25556" i="12"/>
  <c r="D24459" i="12"/>
  <c r="D23362" i="12"/>
  <c r="D22265" i="12"/>
  <c r="D21168" i="12"/>
  <c r="D20071" i="12"/>
  <c r="D18974" i="12"/>
  <c r="D17877" i="12"/>
  <c r="D16780" i="12"/>
  <c r="D66149" i="12"/>
  <c r="D65052" i="12"/>
  <c r="D63955" i="12"/>
  <c r="D62858" i="12"/>
  <c r="D61761" i="12"/>
  <c r="D60664" i="12"/>
  <c r="D59567" i="12"/>
  <c r="D58470" i="12"/>
  <c r="D57373" i="12"/>
  <c r="D56276" i="12"/>
  <c r="D55179" i="12"/>
  <c r="D54082" i="12"/>
  <c r="D52985" i="12"/>
  <c r="D51888" i="12"/>
  <c r="D50791" i="12"/>
  <c r="D49694" i="12"/>
  <c r="D48597" i="12"/>
  <c r="D47500" i="12"/>
  <c r="D46403" i="12"/>
  <c r="D45306" i="12"/>
  <c r="D44209" i="12"/>
  <c r="D43112" i="12"/>
  <c r="D42015" i="12"/>
  <c r="D40918" i="12"/>
  <c r="D39821" i="12"/>
  <c r="D34336" i="12"/>
  <c r="D33239" i="12"/>
  <c r="D32142" i="12"/>
  <c r="D38724" i="12"/>
  <c r="D37627" i="12"/>
  <c r="D36530" i="12"/>
  <c r="D35433" i="12"/>
  <c r="D31045" i="12"/>
  <c r="D29948" i="12"/>
  <c r="D28851" i="12"/>
  <c r="D27754" i="12"/>
  <c r="D26657" i="12"/>
  <c r="D25560" i="12"/>
  <c r="D24463" i="12"/>
  <c r="D23366" i="12"/>
  <c r="D22269" i="12"/>
  <c r="D21172" i="12"/>
  <c r="D20075" i="12"/>
  <c r="D18978" i="12"/>
  <c r="D17881" i="12"/>
  <c r="D16784" i="12"/>
  <c r="D66144" i="12"/>
  <c r="D65047" i="12"/>
  <c r="D63950" i="12"/>
  <c r="D62853" i="12"/>
  <c r="D61756" i="12"/>
  <c r="D60659" i="12"/>
  <c r="D59562" i="12"/>
  <c r="D58465" i="12"/>
  <c r="D57368" i="12"/>
  <c r="D56271" i="12"/>
  <c r="D55174" i="12"/>
  <c r="D54077" i="12"/>
  <c r="D52980" i="12"/>
  <c r="D51883" i="12"/>
  <c r="D50786" i="12"/>
  <c r="D49689" i="12"/>
  <c r="D48592" i="12"/>
  <c r="D47495" i="12"/>
  <c r="D46398" i="12"/>
  <c r="D45301" i="12"/>
  <c r="D44204" i="12"/>
  <c r="D43107" i="12"/>
  <c r="D42010" i="12"/>
  <c r="D40913" i="12"/>
  <c r="D39816" i="12"/>
  <c r="D38719" i="12"/>
  <c r="D37622" i="12"/>
  <c r="D36525" i="12"/>
  <c r="D35428" i="12"/>
  <c r="D34331" i="12"/>
  <c r="D33234" i="12"/>
  <c r="D32137" i="12"/>
  <c r="D31040" i="12"/>
  <c r="D29943" i="12"/>
  <c r="D28846" i="12"/>
  <c r="D27749" i="12"/>
  <c r="D26652" i="12"/>
  <c r="D25555" i="12"/>
  <c r="D24458" i="12"/>
  <c r="D23361" i="12"/>
  <c r="D22264" i="12"/>
  <c r="D21167" i="12"/>
  <c r="D20070" i="12"/>
  <c r="D18973" i="12"/>
  <c r="D17876" i="12"/>
  <c r="D16779" i="12"/>
  <c r="D66148" i="12"/>
  <c r="D65051" i="12"/>
  <c r="D63954" i="12"/>
  <c r="D62857" i="12"/>
  <c r="D61760" i="12"/>
  <c r="D60663" i="12"/>
  <c r="D59566" i="12"/>
  <c r="D58469" i="12"/>
  <c r="D57372" i="12"/>
  <c r="D56275" i="12"/>
  <c r="D55178" i="12"/>
  <c r="D54081" i="12"/>
  <c r="D52984" i="12"/>
  <c r="D51887" i="12"/>
  <c r="D50790" i="12"/>
  <c r="D49693" i="12"/>
  <c r="D48596" i="12"/>
  <c r="D47499" i="12"/>
  <c r="D46402" i="12"/>
  <c r="D45305" i="12"/>
  <c r="D44208" i="12"/>
  <c r="D43111" i="12"/>
  <c r="D42014" i="12"/>
  <c r="D40917" i="12"/>
  <c r="D39820" i="12"/>
  <c r="D38723" i="12"/>
  <c r="D37626" i="12"/>
  <c r="D36529" i="12"/>
  <c r="D35432" i="12"/>
  <c r="D34335" i="12"/>
  <c r="D33238" i="12"/>
  <c r="D32141" i="12"/>
  <c r="D31044" i="12"/>
  <c r="D29947" i="12"/>
  <c r="D28850" i="12"/>
  <c r="D27753" i="12"/>
  <c r="D26656" i="12"/>
  <c r="D25559" i="12"/>
  <c r="D24462" i="12"/>
  <c r="D23365" i="12"/>
  <c r="D22268" i="12"/>
  <c r="D21171" i="12"/>
  <c r="D20074" i="12"/>
  <c r="D18977" i="12"/>
  <c r="D17880" i="12"/>
  <c r="D16783" i="12"/>
  <c r="AS54" i="11"/>
  <c r="BW41" i="5"/>
  <c r="K41" i="5"/>
  <c r="D52011" i="12"/>
  <c r="D41059" i="12"/>
  <c r="D8998" i="12"/>
  <c r="D7874" i="12"/>
  <c r="D6750" i="12"/>
  <c r="D65107" i="12"/>
  <c r="D5626" i="12"/>
  <c r="D64010" i="12"/>
  <c r="D62913" i="12"/>
  <c r="D61816" i="12"/>
  <c r="D60719" i="12"/>
  <c r="D59622" i="12"/>
  <c r="D58525" i="12"/>
  <c r="D57428" i="12"/>
  <c r="D56331" i="12"/>
  <c r="D55234" i="12"/>
  <c r="D54137" i="12"/>
  <c r="D4502" i="12"/>
  <c r="D53040" i="12"/>
  <c r="D51943" i="12"/>
  <c r="D50846" i="12"/>
  <c r="D49749" i="12"/>
  <c r="D48652" i="12"/>
  <c r="D47555" i="12"/>
  <c r="D46458" i="12"/>
  <c r="D45361" i="12"/>
  <c r="D44264" i="12"/>
  <c r="D43167" i="12"/>
  <c r="D3378" i="12"/>
  <c r="D42070" i="12"/>
  <c r="D40973" i="12"/>
  <c r="D39876" i="12"/>
  <c r="D33294" i="12"/>
  <c r="D32197" i="12"/>
  <c r="D2254" i="12"/>
  <c r="D38779" i="12"/>
  <c r="D37682" i="12"/>
  <c r="D36585" i="12"/>
  <c r="D35488" i="12"/>
  <c r="D34391" i="12"/>
  <c r="D31100" i="12"/>
  <c r="D30003" i="12"/>
  <c r="D28906" i="12"/>
  <c r="D27809" i="12"/>
  <c r="D26712" i="12"/>
  <c r="D25615" i="12"/>
  <c r="D24518" i="12"/>
  <c r="D23421" i="12"/>
  <c r="D22324" i="12"/>
  <c r="D21227" i="12"/>
  <c r="D1130" i="12"/>
  <c r="D20130" i="12"/>
  <c r="D19033" i="12"/>
  <c r="D17936" i="12"/>
  <c r="D16839" i="12"/>
  <c r="D15742" i="12"/>
  <c r="D14618" i="12"/>
  <c r="D12370" i="12"/>
  <c r="D11246" i="12"/>
  <c r="D10122" i="12"/>
  <c r="D6" i="12"/>
  <c r="D13494" i="12"/>
  <c r="D66134" i="12"/>
  <c r="D65037" i="12"/>
  <c r="D63940" i="12"/>
  <c r="D62843" i="12"/>
  <c r="D61746" i="12"/>
  <c r="D60649" i="12"/>
  <c r="D59552" i="12"/>
  <c r="D58455" i="12"/>
  <c r="D57358" i="12"/>
  <c r="D56261" i="12"/>
  <c r="D55164" i="12"/>
  <c r="D54067" i="12"/>
  <c r="D52970" i="12"/>
  <c r="D51873" i="12"/>
  <c r="D50776" i="12"/>
  <c r="D49679" i="12"/>
  <c r="D48582" i="12"/>
  <c r="D47485" i="12"/>
  <c r="D46388" i="12"/>
  <c r="D45291" i="12"/>
  <c r="D44194" i="12"/>
  <c r="D43097" i="12"/>
  <c r="D42000" i="12"/>
  <c r="D40903" i="12"/>
  <c r="D39806" i="12"/>
  <c r="D34321" i="12"/>
  <c r="D33224" i="12"/>
  <c r="D32127" i="12"/>
  <c r="D38709" i="12"/>
  <c r="D37612" i="12"/>
  <c r="D36515" i="12"/>
  <c r="D35418" i="12"/>
  <c r="D31030" i="12"/>
  <c r="D29933" i="12"/>
  <c r="D28836" i="12"/>
  <c r="D27739" i="12"/>
  <c r="D26642" i="12"/>
  <c r="D25545" i="12"/>
  <c r="D24448" i="12"/>
  <c r="D23351" i="12"/>
  <c r="D22254" i="12"/>
  <c r="D21157" i="12"/>
  <c r="D20060" i="12"/>
  <c r="D18963" i="12"/>
  <c r="D17866" i="12"/>
  <c r="D16769" i="12"/>
  <c r="D49827" i="12"/>
  <c r="CI13" i="6"/>
  <c r="G12370" i="12" s="1"/>
  <c r="D35585" i="12"/>
  <c r="D7882" i="12"/>
  <c r="D51951" i="12"/>
  <c r="D38787" i="12"/>
  <c r="D20138" i="12"/>
  <c r="D9042" i="12"/>
  <c r="D7918" i="12"/>
  <c r="D6794" i="12"/>
  <c r="D65151" i="12"/>
  <c r="D5670" i="12"/>
  <c r="D64054" i="12"/>
  <c r="D62957" i="12"/>
  <c r="D61860" i="12"/>
  <c r="D60763" i="12"/>
  <c r="D59666" i="12"/>
  <c r="D58569" i="12"/>
  <c r="D57472" i="12"/>
  <c r="D56375" i="12"/>
  <c r="D55278" i="12"/>
  <c r="D54181" i="12"/>
  <c r="D4546" i="12"/>
  <c r="D53084" i="12"/>
  <c r="D51987" i="12"/>
  <c r="D50890" i="12"/>
  <c r="D49793" i="12"/>
  <c r="D48696" i="12"/>
  <c r="D47599" i="12"/>
  <c r="D46502" i="12"/>
  <c r="D45405" i="12"/>
  <c r="D44308" i="12"/>
  <c r="D43211" i="12"/>
  <c r="D3422" i="12"/>
  <c r="D42114" i="12"/>
  <c r="D41017" i="12"/>
  <c r="D39920" i="12"/>
  <c r="D33338" i="12"/>
  <c r="D32241" i="12"/>
  <c r="D2298" i="12"/>
  <c r="D38823" i="12"/>
  <c r="D37726" i="12"/>
  <c r="D36629" i="12"/>
  <c r="D35532" i="12"/>
  <c r="D34435" i="12"/>
  <c r="D31144" i="12"/>
  <c r="D30047" i="12"/>
  <c r="D28950" i="12"/>
  <c r="D27853" i="12"/>
  <c r="D26756" i="12"/>
  <c r="D25659" i="12"/>
  <c r="D24562" i="12"/>
  <c r="D23465" i="12"/>
  <c r="D22368" i="12"/>
  <c r="D21271" i="12"/>
  <c r="D1174" i="12"/>
  <c r="D20174" i="12"/>
  <c r="D19077" i="12"/>
  <c r="D17980" i="12"/>
  <c r="D16883" i="12"/>
  <c r="D12414" i="12"/>
  <c r="D11290" i="12"/>
  <c r="D10166" i="12"/>
  <c r="D50" i="12"/>
  <c r="D13538" i="12"/>
  <c r="D15786" i="12"/>
  <c r="D14662" i="12"/>
  <c r="D9093" i="12"/>
  <c r="D7969" i="12"/>
  <c r="D6845" i="12"/>
  <c r="D65202" i="12"/>
  <c r="D5721" i="12"/>
  <c r="D64105" i="12"/>
  <c r="D63008" i="12"/>
  <c r="D61911" i="12"/>
  <c r="D60814" i="12"/>
  <c r="D59717" i="12"/>
  <c r="D58620" i="12"/>
  <c r="D57523" i="12"/>
  <c r="D56426" i="12"/>
  <c r="D55329" i="12"/>
  <c r="D54232" i="12"/>
  <c r="D4597" i="12"/>
  <c r="D53135" i="12"/>
  <c r="D52038" i="12"/>
  <c r="D50941" i="12"/>
  <c r="D49844" i="12"/>
  <c r="D48747" i="12"/>
  <c r="D47650" i="12"/>
  <c r="D46553" i="12"/>
  <c r="D45456" i="12"/>
  <c r="D44359" i="12"/>
  <c r="D43262" i="12"/>
  <c r="D3473" i="12"/>
  <c r="D42165" i="12"/>
  <c r="D41068" i="12"/>
  <c r="D39971" i="12"/>
  <c r="D33389" i="12"/>
  <c r="D32292" i="12"/>
  <c r="D2349" i="12"/>
  <c r="D38874" i="12"/>
  <c r="D37777" i="12"/>
  <c r="D36680" i="12"/>
  <c r="D35583" i="12"/>
  <c r="D34486" i="12"/>
  <c r="D31195" i="12"/>
  <c r="D30098" i="12"/>
  <c r="D29001" i="12"/>
  <c r="D27904" i="12"/>
  <c r="D26807" i="12"/>
  <c r="D25710" i="12"/>
  <c r="D24613" i="12"/>
  <c r="D23516" i="12"/>
  <c r="D21322" i="12"/>
  <c r="D1225" i="12"/>
  <c r="D20225" i="12"/>
  <c r="D19128" i="12"/>
  <c r="D18031" i="12"/>
  <c r="D16934" i="12"/>
  <c r="D15837" i="12"/>
  <c r="D22419" i="12"/>
  <c r="D14713" i="12"/>
  <c r="D12465" i="12"/>
  <c r="D11341" i="12"/>
  <c r="D10217" i="12"/>
  <c r="D101" i="12"/>
  <c r="D13589" i="12"/>
  <c r="D9090" i="12"/>
  <c r="D7966" i="12"/>
  <c r="D6842" i="12"/>
  <c r="D65199" i="12"/>
  <c r="D5718" i="12"/>
  <c r="D64102" i="12"/>
  <c r="D63005" i="12"/>
  <c r="D61908" i="12"/>
  <c r="D60811" i="12"/>
  <c r="D59714" i="12"/>
  <c r="D58617" i="12"/>
  <c r="D57520" i="12"/>
  <c r="D56423" i="12"/>
  <c r="D55326" i="12"/>
  <c r="D54229" i="12"/>
  <c r="D4594" i="12"/>
  <c r="D53132" i="12"/>
  <c r="D52035" i="12"/>
  <c r="D50938" i="12"/>
  <c r="D49841" i="12"/>
  <c r="D48744" i="12"/>
  <c r="D46550" i="12"/>
  <c r="D45453" i="12"/>
  <c r="D44356" i="12"/>
  <c r="D43259" i="12"/>
  <c r="D47647" i="12"/>
  <c r="D3470" i="12"/>
  <c r="D42162" i="12"/>
  <c r="D41065" i="12"/>
  <c r="D39968" i="12"/>
  <c r="D33386" i="12"/>
  <c r="D32289" i="12"/>
  <c r="D2346" i="12"/>
  <c r="D38871" i="12"/>
  <c r="D37774" i="12"/>
  <c r="D36677" i="12"/>
  <c r="D35580" i="12"/>
  <c r="D34483" i="12"/>
  <c r="D31192" i="12"/>
  <c r="D30095" i="12"/>
  <c r="D28998" i="12"/>
  <c r="D27901" i="12"/>
  <c r="D26804" i="12"/>
  <c r="D25707" i="12"/>
  <c r="D24610" i="12"/>
  <c r="D23513" i="12"/>
  <c r="D22416" i="12"/>
  <c r="D21319" i="12"/>
  <c r="D1222" i="12"/>
  <c r="D20222" i="12"/>
  <c r="D19125" i="12"/>
  <c r="D18028" i="12"/>
  <c r="D16931" i="12"/>
  <c r="D12462" i="12"/>
  <c r="D11338" i="12"/>
  <c r="D10214" i="12"/>
  <c r="D98" i="12"/>
  <c r="D13586" i="12"/>
  <c r="D15834" i="12"/>
  <c r="D14710" i="12"/>
  <c r="D9089" i="12"/>
  <c r="D7965" i="12"/>
  <c r="D6841" i="12"/>
  <c r="D65198" i="12"/>
  <c r="D5717" i="12"/>
  <c r="D64101" i="12"/>
  <c r="D63004" i="12"/>
  <c r="D61907" i="12"/>
  <c r="D60810" i="12"/>
  <c r="D59713" i="12"/>
  <c r="D58616" i="12"/>
  <c r="D57519" i="12"/>
  <c r="D56422" i="12"/>
  <c r="D55325" i="12"/>
  <c r="D54228" i="12"/>
  <c r="D4593" i="12"/>
  <c r="D53131" i="12"/>
  <c r="D52034" i="12"/>
  <c r="D50937" i="12"/>
  <c r="D49840" i="12"/>
  <c r="D48743" i="12"/>
  <c r="D47646" i="12"/>
  <c r="D46549" i="12"/>
  <c r="D45452" i="12"/>
  <c r="D44355" i="12"/>
  <c r="D43258" i="12"/>
  <c r="D3469" i="12"/>
  <c r="D42161" i="12"/>
  <c r="D41064" i="12"/>
  <c r="D39967" i="12"/>
  <c r="D33385" i="12"/>
  <c r="D32288" i="12"/>
  <c r="D2345" i="12"/>
  <c r="D38870" i="12"/>
  <c r="D37773" i="12"/>
  <c r="D36676" i="12"/>
  <c r="D35579" i="12"/>
  <c r="D34482" i="12"/>
  <c r="D31191" i="12"/>
  <c r="D30094" i="12"/>
  <c r="D28997" i="12"/>
  <c r="D27900" i="12"/>
  <c r="D26803" i="12"/>
  <c r="D25706" i="12"/>
  <c r="D24609" i="12"/>
  <c r="D23512" i="12"/>
  <c r="D22415" i="12"/>
  <c r="D21318" i="12"/>
  <c r="D1221" i="12"/>
  <c r="D20221" i="12"/>
  <c r="D19124" i="12"/>
  <c r="D18027" i="12"/>
  <c r="D16930" i="12"/>
  <c r="D15833" i="12"/>
  <c r="D14709" i="12"/>
  <c r="D12461" i="12"/>
  <c r="D11337" i="12"/>
  <c r="D10213" i="12"/>
  <c r="D97" i="12"/>
  <c r="D13585" i="12"/>
  <c r="D5688" i="12"/>
  <c r="D44326" i="12"/>
  <c r="D1192" i="12"/>
  <c r="D7962" i="12"/>
  <c r="D59710" i="12"/>
  <c r="D54225" i="12"/>
  <c r="D49837" i="12"/>
  <c r="D47643" i="12"/>
  <c r="D33382" i="12"/>
  <c r="D36673" i="12"/>
  <c r="D27897" i="12"/>
  <c r="D22412" i="12"/>
  <c r="D18024" i="12"/>
  <c r="D15830" i="12"/>
  <c r="D9005" i="12"/>
  <c r="D7881" i="12"/>
  <c r="D6757" i="12"/>
  <c r="D65114" i="12"/>
  <c r="D5633" i="12"/>
  <c r="D64017" i="12"/>
  <c r="D62920" i="12"/>
  <c r="D61823" i="12"/>
  <c r="D60726" i="12"/>
  <c r="D59629" i="12"/>
  <c r="D58532" i="12"/>
  <c r="D57435" i="12"/>
  <c r="D56338" i="12"/>
  <c r="D55241" i="12"/>
  <c r="D54144" i="12"/>
  <c r="D4509" i="12"/>
  <c r="D53047" i="12"/>
  <c r="D51950" i="12"/>
  <c r="D50853" i="12"/>
  <c r="D49756" i="12"/>
  <c r="D48659" i="12"/>
  <c r="D47562" i="12"/>
  <c r="D46465" i="12"/>
  <c r="D45368" i="12"/>
  <c r="D44271" i="12"/>
  <c r="D43174" i="12"/>
  <c r="D3385" i="12"/>
  <c r="D42077" i="12"/>
  <c r="D40980" i="12"/>
  <c r="D39883" i="12"/>
  <c r="D33301" i="12"/>
  <c r="D32204" i="12"/>
  <c r="D2261" i="12"/>
  <c r="D38786" i="12"/>
  <c r="D37689" i="12"/>
  <c r="D36592" i="12"/>
  <c r="D35495" i="12"/>
  <c r="D34398" i="12"/>
  <c r="D31107" i="12"/>
  <c r="D30010" i="12"/>
  <c r="D28913" i="12"/>
  <c r="D27816" i="12"/>
  <c r="D26719" i="12"/>
  <c r="D25622" i="12"/>
  <c r="D24525" i="12"/>
  <c r="D23428" i="12"/>
  <c r="D22331" i="12"/>
  <c r="D21234" i="12"/>
  <c r="D1137" i="12"/>
  <c r="D20137" i="12"/>
  <c r="D19040" i="12"/>
  <c r="D17943" i="12"/>
  <c r="D16846" i="12"/>
  <c r="D13501" i="12"/>
  <c r="D12377" i="12"/>
  <c r="D11253" i="12"/>
  <c r="D10129" i="12"/>
  <c r="D13" i="12"/>
  <c r="D14625" i="12"/>
  <c r="D15749" i="12"/>
  <c r="D61819" i="12"/>
  <c r="D51946" i="12"/>
  <c r="D40976" i="12"/>
  <c r="D30006" i="12"/>
  <c r="D20133" i="12"/>
  <c r="D9043" i="12"/>
  <c r="D7919" i="12"/>
  <c r="D6795" i="12"/>
  <c r="D65152" i="12"/>
  <c r="D5671" i="12"/>
  <c r="D64055" i="12"/>
  <c r="D62958" i="12"/>
  <c r="D61861" i="12"/>
  <c r="D60764" i="12"/>
  <c r="D59667" i="12"/>
  <c r="D58570" i="12"/>
  <c r="D57473" i="12"/>
  <c r="D56376" i="12"/>
  <c r="D55279" i="12"/>
  <c r="D54182" i="12"/>
  <c r="D4547" i="12"/>
  <c r="D53085" i="12"/>
  <c r="D51988" i="12"/>
  <c r="D50891" i="12"/>
  <c r="D49794" i="12"/>
  <c r="D48697" i="12"/>
  <c r="D47600" i="12"/>
  <c r="D46503" i="12"/>
  <c r="D45406" i="12"/>
  <c r="D44309" i="12"/>
  <c r="D43212" i="12"/>
  <c r="D3423" i="12"/>
  <c r="D42115" i="12"/>
  <c r="D41018" i="12"/>
  <c r="D39921" i="12"/>
  <c r="D33339" i="12"/>
  <c r="D32242" i="12"/>
  <c r="D2299" i="12"/>
  <c r="D38824" i="12"/>
  <c r="D37727" i="12"/>
  <c r="D36630" i="12"/>
  <c r="D35533" i="12"/>
  <c r="D34436" i="12"/>
  <c r="D31145" i="12"/>
  <c r="D30048" i="12"/>
  <c r="D28951" i="12"/>
  <c r="D27854" i="12"/>
  <c r="D26757" i="12"/>
  <c r="D25660" i="12"/>
  <c r="D24563" i="12"/>
  <c r="D23466" i="12"/>
  <c r="D22369" i="12"/>
  <c r="D21272" i="12"/>
  <c r="D1175" i="12"/>
  <c r="D20175" i="12"/>
  <c r="D19078" i="12"/>
  <c r="D17981" i="12"/>
  <c r="D16884" i="12"/>
  <c r="D15787" i="12"/>
  <c r="D13539" i="12"/>
  <c r="D14663" i="12"/>
  <c r="D12415" i="12"/>
  <c r="D11291" i="12"/>
  <c r="D10167" i="12"/>
  <c r="D51" i="12"/>
  <c r="D9091" i="12"/>
  <c r="D7967" i="12"/>
  <c r="D6843" i="12"/>
  <c r="D65200" i="12"/>
  <c r="D5719" i="12"/>
  <c r="D64103" i="12"/>
  <c r="D63006" i="12"/>
  <c r="D61909" i="12"/>
  <c r="D60812" i="12"/>
  <c r="D59715" i="12"/>
  <c r="D58618" i="12"/>
  <c r="D57521" i="12"/>
  <c r="D56424" i="12"/>
  <c r="D55327" i="12"/>
  <c r="D54230" i="12"/>
  <c r="D4595" i="12"/>
  <c r="D53133" i="12"/>
  <c r="D52036" i="12"/>
  <c r="D50939" i="12"/>
  <c r="D49842" i="12"/>
  <c r="D48745" i="12"/>
  <c r="D47648" i="12"/>
  <c r="D46551" i="12"/>
  <c r="D45454" i="12"/>
  <c r="D44357" i="12"/>
  <c r="D43260" i="12"/>
  <c r="D3471" i="12"/>
  <c r="D42163" i="12"/>
  <c r="D41066" i="12"/>
  <c r="D39969" i="12"/>
  <c r="D33387" i="12"/>
  <c r="D32290" i="12"/>
  <c r="D2347" i="12"/>
  <c r="D38872" i="12"/>
  <c r="D37775" i="12"/>
  <c r="D36678" i="12"/>
  <c r="D35581" i="12"/>
  <c r="D34484" i="12"/>
  <c r="D31193" i="12"/>
  <c r="D30096" i="12"/>
  <c r="D28999" i="12"/>
  <c r="D27902" i="12"/>
  <c r="D26805" i="12"/>
  <c r="D25708" i="12"/>
  <c r="D24611" i="12"/>
  <c r="D23514" i="12"/>
  <c r="D21320" i="12"/>
  <c r="D1223" i="12"/>
  <c r="D20223" i="12"/>
  <c r="D19126" i="12"/>
  <c r="D18029" i="12"/>
  <c r="D16932" i="12"/>
  <c r="D15835" i="12"/>
  <c r="D22417" i="12"/>
  <c r="D13587" i="12"/>
  <c r="D14711" i="12"/>
  <c r="D12463" i="12"/>
  <c r="D11339" i="12"/>
  <c r="D10215" i="12"/>
  <c r="D99" i="12"/>
  <c r="D9092" i="12"/>
  <c r="D7968" i="12"/>
  <c r="D6844" i="12"/>
  <c r="D65201" i="12"/>
  <c r="D5720" i="12"/>
  <c r="D64104" i="12"/>
  <c r="D63007" i="12"/>
  <c r="D61910" i="12"/>
  <c r="D60813" i="12"/>
  <c r="D59716" i="12"/>
  <c r="D58619" i="12"/>
  <c r="D57522" i="12"/>
  <c r="D56425" i="12"/>
  <c r="D55328" i="12"/>
  <c r="D54231" i="12"/>
  <c r="D4596" i="12"/>
  <c r="D53134" i="12"/>
  <c r="D52037" i="12"/>
  <c r="D50940" i="12"/>
  <c r="D49843" i="12"/>
  <c r="D48746" i="12"/>
  <c r="D46552" i="12"/>
  <c r="D45455" i="12"/>
  <c r="D44358" i="12"/>
  <c r="D43261" i="12"/>
  <c r="D47649" i="12"/>
  <c r="D3472" i="12"/>
  <c r="D42164" i="12"/>
  <c r="D41067" i="12"/>
  <c r="D39970" i="12"/>
  <c r="D33388" i="12"/>
  <c r="D32291" i="12"/>
  <c r="D2348" i="12"/>
  <c r="D38873" i="12"/>
  <c r="D37776" i="12"/>
  <c r="D36679" i="12"/>
  <c r="D35582" i="12"/>
  <c r="D34485" i="12"/>
  <c r="D31194" i="12"/>
  <c r="D30097" i="12"/>
  <c r="D29000" i="12"/>
  <c r="D27903" i="12"/>
  <c r="D26806" i="12"/>
  <c r="D25709" i="12"/>
  <c r="D24612" i="12"/>
  <c r="D23515" i="12"/>
  <c r="D22418" i="12"/>
  <c r="D21321" i="12"/>
  <c r="D1224" i="12"/>
  <c r="D20224" i="12"/>
  <c r="D19127" i="12"/>
  <c r="D18030" i="12"/>
  <c r="D16933" i="12"/>
  <c r="D13588" i="12"/>
  <c r="D12464" i="12"/>
  <c r="D11340" i="12"/>
  <c r="D10216" i="12"/>
  <c r="D100" i="12"/>
  <c r="D14712" i="12"/>
  <c r="D15836" i="12"/>
  <c r="D66143" i="12"/>
  <c r="D65046" i="12"/>
  <c r="D63949" i="12"/>
  <c r="D62852" i="12"/>
  <c r="D61755" i="12"/>
  <c r="D60658" i="12"/>
  <c r="D59561" i="12"/>
  <c r="D58464" i="12"/>
  <c r="D57367" i="12"/>
  <c r="D56270" i="12"/>
  <c r="D55173" i="12"/>
  <c r="D54076" i="12"/>
  <c r="D52979" i="12"/>
  <c r="D51882" i="12"/>
  <c r="D50785" i="12"/>
  <c r="D49688" i="12"/>
  <c r="D48591" i="12"/>
  <c r="D47494" i="12"/>
  <c r="D46397" i="12"/>
  <c r="D45300" i="12"/>
  <c r="D44203" i="12"/>
  <c r="D43106" i="12"/>
  <c r="D42009" i="12"/>
  <c r="D40912" i="12"/>
  <c r="D34330" i="12"/>
  <c r="D33233" i="12"/>
  <c r="D32136" i="12"/>
  <c r="D38718" i="12"/>
  <c r="D37621" i="12"/>
  <c r="D36524" i="12"/>
  <c r="D35427" i="12"/>
  <c r="D39815" i="12"/>
  <c r="D31039" i="12"/>
  <c r="D29942" i="12"/>
  <c r="D28845" i="12"/>
  <c r="D27748" i="12"/>
  <c r="D26651" i="12"/>
  <c r="D25554" i="12"/>
  <c r="D24457" i="12"/>
  <c r="D23360" i="12"/>
  <c r="D22263" i="12"/>
  <c r="D21166" i="12"/>
  <c r="D20069" i="12"/>
  <c r="D18972" i="12"/>
  <c r="D17875" i="12"/>
  <c r="D16778" i="12"/>
  <c r="D66142" i="12"/>
  <c r="D65045" i="12"/>
  <c r="D63948" i="12"/>
  <c r="D62851" i="12"/>
  <c r="D61754" i="12"/>
  <c r="D60657" i="12"/>
  <c r="D59560" i="12"/>
  <c r="D58463" i="12"/>
  <c r="D57366" i="12"/>
  <c r="D56269" i="12"/>
  <c r="D55172" i="12"/>
  <c r="D54075" i="12"/>
  <c r="D52978" i="12"/>
  <c r="D51881" i="12"/>
  <c r="D50784" i="12"/>
  <c r="D49687" i="12"/>
  <c r="D48590" i="12"/>
  <c r="D47493" i="12"/>
  <c r="D46396" i="12"/>
  <c r="D45299" i="12"/>
  <c r="D44202" i="12"/>
  <c r="D43105" i="12"/>
  <c r="D42008" i="12"/>
  <c r="D40911" i="12"/>
  <c r="D39814" i="12"/>
  <c r="D34329" i="12"/>
  <c r="D33232" i="12"/>
  <c r="D32135" i="12"/>
  <c r="D38717" i="12"/>
  <c r="D37620" i="12"/>
  <c r="D36523" i="12"/>
  <c r="D35426" i="12"/>
  <c r="D31038" i="12"/>
  <c r="D29941" i="12"/>
  <c r="D28844" i="12"/>
  <c r="D27747" i="12"/>
  <c r="D26650" i="12"/>
  <c r="D25553" i="12"/>
  <c r="D24456" i="12"/>
  <c r="D23359" i="12"/>
  <c r="D22262" i="12"/>
  <c r="D21165" i="12"/>
  <c r="D20068" i="12"/>
  <c r="D18971" i="12"/>
  <c r="D17874" i="12"/>
  <c r="D16777" i="12"/>
  <c r="D66141" i="12"/>
  <c r="D65044" i="12"/>
  <c r="D63947" i="12"/>
  <c r="D62850" i="12"/>
  <c r="D61753" i="12"/>
  <c r="D60656" i="12"/>
  <c r="D59559" i="12"/>
  <c r="D58462" i="12"/>
  <c r="D57365" i="12"/>
  <c r="D56268" i="12"/>
  <c r="D55171" i="12"/>
  <c r="D54074" i="12"/>
  <c r="D52977" i="12"/>
  <c r="D51880" i="12"/>
  <c r="D50783" i="12"/>
  <c r="D49686" i="12"/>
  <c r="D48589" i="12"/>
  <c r="D47492" i="12"/>
  <c r="D46395" i="12"/>
  <c r="D45298" i="12"/>
  <c r="D44201" i="12"/>
  <c r="D43104" i="12"/>
  <c r="D42007" i="12"/>
  <c r="D40910" i="12"/>
  <c r="D39813" i="12"/>
  <c r="D34328" i="12"/>
  <c r="D33231" i="12"/>
  <c r="D32134" i="12"/>
  <c r="D38716" i="12"/>
  <c r="D37619" i="12"/>
  <c r="D36522" i="12"/>
  <c r="D35425" i="12"/>
  <c r="D31037" i="12"/>
  <c r="D29940" i="12"/>
  <c r="D28843" i="12"/>
  <c r="D27746" i="12"/>
  <c r="D26649" i="12"/>
  <c r="D25552" i="12"/>
  <c r="D24455" i="12"/>
  <c r="D23358" i="12"/>
  <c r="D22261" i="12"/>
  <c r="D21164" i="12"/>
  <c r="D20067" i="12"/>
  <c r="D18970" i="12"/>
  <c r="D17873" i="12"/>
  <c r="D16776" i="12"/>
  <c r="D66140" i="12"/>
  <c r="D65043" i="12"/>
  <c r="D63946" i="12"/>
  <c r="D62849" i="12"/>
  <c r="D61752" i="12"/>
  <c r="D60655" i="12"/>
  <c r="D59558" i="12"/>
  <c r="D58461" i="12"/>
  <c r="D57364" i="12"/>
  <c r="D56267" i="12"/>
  <c r="D55170" i="12"/>
  <c r="D54073" i="12"/>
  <c r="D52976" i="12"/>
  <c r="D51879" i="12"/>
  <c r="D50782" i="12"/>
  <c r="D49685" i="12"/>
  <c r="D48588" i="12"/>
  <c r="D47491" i="12"/>
  <c r="D46394" i="12"/>
  <c r="D45297" i="12"/>
  <c r="D44200" i="12"/>
  <c r="D43103" i="12"/>
  <c r="D42006" i="12"/>
  <c r="D40909" i="12"/>
  <c r="D39812" i="12"/>
  <c r="D38715" i="12"/>
  <c r="D37618" i="12"/>
  <c r="D36521" i="12"/>
  <c r="D35424" i="12"/>
  <c r="D34327" i="12"/>
  <c r="D33230" i="12"/>
  <c r="D32133" i="12"/>
  <c r="D31036" i="12"/>
  <c r="D29939" i="12"/>
  <c r="D28842" i="12"/>
  <c r="D27745" i="12"/>
  <c r="D26648" i="12"/>
  <c r="D25551" i="12"/>
  <c r="D24454" i="12"/>
  <c r="D23357" i="12"/>
  <c r="D22260" i="12"/>
  <c r="D21163" i="12"/>
  <c r="D20066" i="12"/>
  <c r="D18969" i="12"/>
  <c r="D17872" i="12"/>
  <c r="D16775" i="12"/>
  <c r="D66139" i="12"/>
  <c r="D65042" i="12"/>
  <c r="D63945" i="12"/>
  <c r="D62848" i="12"/>
  <c r="D61751" i="12"/>
  <c r="D60654" i="12"/>
  <c r="D59557" i="12"/>
  <c r="D58460" i="12"/>
  <c r="D57363" i="12"/>
  <c r="D56266" i="12"/>
  <c r="D55169" i="12"/>
  <c r="D54072" i="12"/>
  <c r="D52975" i="12"/>
  <c r="D51878" i="12"/>
  <c r="D50781" i="12"/>
  <c r="D49684" i="12"/>
  <c r="D48587" i="12"/>
  <c r="D47490" i="12"/>
  <c r="D46393" i="12"/>
  <c r="D45296" i="12"/>
  <c r="D44199" i="12"/>
  <c r="D43102" i="12"/>
  <c r="D42005" i="12"/>
  <c r="D40908" i="12"/>
  <c r="D34326" i="12"/>
  <c r="D33229" i="12"/>
  <c r="D32132" i="12"/>
  <c r="D38714" i="12"/>
  <c r="D37617" i="12"/>
  <c r="D36520" i="12"/>
  <c r="D35423" i="12"/>
  <c r="D39811" i="12"/>
  <c r="D31035" i="12"/>
  <c r="D29938" i="12"/>
  <c r="D28841" i="12"/>
  <c r="D27744" i="12"/>
  <c r="D26647" i="12"/>
  <c r="D25550" i="12"/>
  <c r="D24453" i="12"/>
  <c r="D23356" i="12"/>
  <c r="D22259" i="12"/>
  <c r="D21162" i="12"/>
  <c r="D20065" i="12"/>
  <c r="D18968" i="12"/>
  <c r="D17871" i="12"/>
  <c r="D16774" i="12"/>
  <c r="D66138" i="12"/>
  <c r="D65041" i="12"/>
  <c r="D63944" i="12"/>
  <c r="D62847" i="12"/>
  <c r="D61750" i="12"/>
  <c r="D60653" i="12"/>
  <c r="D59556" i="12"/>
  <c r="D58459" i="12"/>
  <c r="D57362" i="12"/>
  <c r="D56265" i="12"/>
  <c r="D55168" i="12"/>
  <c r="D54071" i="12"/>
  <c r="D52974" i="12"/>
  <c r="D51877" i="12"/>
  <c r="D50780" i="12"/>
  <c r="D49683" i="12"/>
  <c r="D48586" i="12"/>
  <c r="D47489" i="12"/>
  <c r="D46392" i="12"/>
  <c r="D45295" i="12"/>
  <c r="D44198" i="12"/>
  <c r="D43101" i="12"/>
  <c r="D42004" i="12"/>
  <c r="D40907" i="12"/>
  <c r="D39810" i="12"/>
  <c r="D34325" i="12"/>
  <c r="D33228" i="12"/>
  <c r="D32131" i="12"/>
  <c r="D38713" i="12"/>
  <c r="D37616" i="12"/>
  <c r="D36519" i="12"/>
  <c r="D35422" i="12"/>
  <c r="D31034" i="12"/>
  <c r="D29937" i="12"/>
  <c r="D28840" i="12"/>
  <c r="D27743" i="12"/>
  <c r="D26646" i="12"/>
  <c r="D25549" i="12"/>
  <c r="D24452" i="12"/>
  <c r="D23355" i="12"/>
  <c r="D22258" i="12"/>
  <c r="D21161" i="12"/>
  <c r="D20064" i="12"/>
  <c r="D18967" i="12"/>
  <c r="D17870" i="12"/>
  <c r="D16773" i="12"/>
  <c r="D66137" i="12"/>
  <c r="D65040" i="12"/>
  <c r="D63943" i="12"/>
  <c r="D62846" i="12"/>
  <c r="D61749" i="12"/>
  <c r="D60652" i="12"/>
  <c r="D59555" i="12"/>
  <c r="D58458" i="12"/>
  <c r="D57361" i="12"/>
  <c r="D56264" i="12"/>
  <c r="D55167" i="12"/>
  <c r="D54070" i="12"/>
  <c r="D52973" i="12"/>
  <c r="D51876" i="12"/>
  <c r="D50779" i="12"/>
  <c r="D49682" i="12"/>
  <c r="D48585" i="12"/>
  <c r="D47488" i="12"/>
  <c r="D46391" i="12"/>
  <c r="D45294" i="12"/>
  <c r="D44197" i="12"/>
  <c r="D43100" i="12"/>
  <c r="D42003" i="12"/>
  <c r="D40906" i="12"/>
  <c r="D39809" i="12"/>
  <c r="D34324" i="12"/>
  <c r="D33227" i="12"/>
  <c r="D32130" i="12"/>
  <c r="D38712" i="12"/>
  <c r="D37615" i="12"/>
  <c r="D36518" i="12"/>
  <c r="D35421" i="12"/>
  <c r="D31033" i="12"/>
  <c r="D29936" i="12"/>
  <c r="D28839" i="12"/>
  <c r="D27742" i="12"/>
  <c r="D26645" i="12"/>
  <c r="D25548" i="12"/>
  <c r="D24451" i="12"/>
  <c r="D23354" i="12"/>
  <c r="D22257" i="12"/>
  <c r="D21160" i="12"/>
  <c r="D20063" i="12"/>
  <c r="D18966" i="12"/>
  <c r="D17869" i="12"/>
  <c r="D16772" i="12"/>
  <c r="D66136" i="12"/>
  <c r="D65039" i="12"/>
  <c r="D63942" i="12"/>
  <c r="D62845" i="12"/>
  <c r="D61748" i="12"/>
  <c r="D60651" i="12"/>
  <c r="D59554" i="12"/>
  <c r="D58457" i="12"/>
  <c r="D57360" i="12"/>
  <c r="D56263" i="12"/>
  <c r="D55166" i="12"/>
  <c r="D54069" i="12"/>
  <c r="D52972" i="12"/>
  <c r="D51875" i="12"/>
  <c r="D50778" i="12"/>
  <c r="D49681" i="12"/>
  <c r="D48584" i="12"/>
  <c r="D47487" i="12"/>
  <c r="D46390" i="12"/>
  <c r="D45293" i="12"/>
  <c r="D44196" i="12"/>
  <c r="D43099" i="12"/>
  <c r="D42002" i="12"/>
  <c r="D40905" i="12"/>
  <c r="D39808" i="12"/>
  <c r="D38711" i="12"/>
  <c r="D37614" i="12"/>
  <c r="D36517" i="12"/>
  <c r="D35420" i="12"/>
  <c r="D34323" i="12"/>
  <c r="D33226" i="12"/>
  <c r="D32129" i="12"/>
  <c r="D31032" i="12"/>
  <c r="D29935" i="12"/>
  <c r="D28838" i="12"/>
  <c r="D27741" i="12"/>
  <c r="D26644" i="12"/>
  <c r="D25547" i="12"/>
  <c r="D24450" i="12"/>
  <c r="D23353" i="12"/>
  <c r="D22256" i="12"/>
  <c r="D21159" i="12"/>
  <c r="D20062" i="12"/>
  <c r="D18965" i="12"/>
  <c r="D17868" i="12"/>
  <c r="D16771" i="12"/>
  <c r="D65176" i="12"/>
  <c r="D61885" i="12"/>
  <c r="D57497" i="12"/>
  <c r="D4571" i="12"/>
  <c r="D49818" i="12"/>
  <c r="D45430" i="12"/>
  <c r="D42139" i="12"/>
  <c r="D32266" i="12"/>
  <c r="D36654" i="12"/>
  <c r="D30072" i="12"/>
  <c r="D25684" i="12"/>
  <c r="D1199" i="12"/>
  <c r="D16908" i="12"/>
  <c r="D14687" i="12"/>
  <c r="D75" i="12"/>
  <c r="D65183" i="12"/>
  <c r="D61892" i="12"/>
  <c r="D57504" i="12"/>
  <c r="D4578" i="12"/>
  <c r="D49825" i="12"/>
  <c r="D45437" i="12"/>
  <c r="D42146" i="12"/>
  <c r="D32273" i="12"/>
  <c r="D36661" i="12"/>
  <c r="D30079" i="12"/>
  <c r="D25691" i="12"/>
  <c r="D21303" i="12"/>
  <c r="D18012" i="12"/>
  <c r="D10198" i="12"/>
  <c r="D14694" i="12"/>
  <c r="D1140" i="12"/>
  <c r="D9073" i="12"/>
  <c r="D7949" i="12"/>
  <c r="D64085" i="12"/>
  <c r="D61891" i="12"/>
  <c r="D57503" i="12"/>
  <c r="D56406" i="12"/>
  <c r="D53115" i="12"/>
  <c r="D52018" i="12"/>
  <c r="D47630" i="12"/>
  <c r="D45436" i="12"/>
  <c r="D42145" i="12"/>
  <c r="D41048" i="12"/>
  <c r="D2329" i="12"/>
  <c r="D38854" i="12"/>
  <c r="D34466" i="12"/>
  <c r="D30078" i="12"/>
  <c r="D25690" i="12"/>
  <c r="D24593" i="12"/>
  <c r="D1205" i="12"/>
  <c r="D20205" i="12"/>
  <c r="D15817" i="12"/>
  <c r="D12445" i="12"/>
  <c r="D13569" i="12"/>
  <c r="D102" i="6"/>
  <c r="K102" i="6" s="1"/>
  <c r="C79" i="6"/>
  <c r="G100" i="6"/>
  <c r="C77" i="6"/>
  <c r="CU13" i="6"/>
  <c r="G25615" i="12" s="1"/>
  <c r="CZ13" i="6"/>
  <c r="G31100" i="12" s="1"/>
  <c r="BZ13" i="6"/>
  <c r="G2254" i="12" s="1"/>
  <c r="DS13" i="6"/>
  <c r="G51943" i="12" s="1"/>
  <c r="DE13" i="6"/>
  <c r="G36585" i="12" s="1"/>
  <c r="BV59" i="6"/>
  <c r="C67" i="6"/>
  <c r="D12" i="6"/>
  <c r="K12" i="6" s="1"/>
  <c r="D7921" i="12"/>
  <c r="D64057" i="12"/>
  <c r="D59669" i="12"/>
  <c r="D55281" i="12"/>
  <c r="D51990" i="12"/>
  <c r="D47602" i="12"/>
  <c r="D43214" i="12"/>
  <c r="D39923" i="12"/>
  <c r="D38826" i="12"/>
  <c r="D34438" i="12"/>
  <c r="D27856" i="12"/>
  <c r="D23468" i="12"/>
  <c r="D20177" i="12"/>
  <c r="D15789" i="12"/>
  <c r="D10169" i="12"/>
  <c r="D65" i="6"/>
  <c r="K65" i="6" s="1"/>
  <c r="D9044" i="12"/>
  <c r="D7920" i="12"/>
  <c r="D6796" i="12"/>
  <c r="D65153" i="12"/>
  <c r="D5672" i="12"/>
  <c r="D64056" i="12"/>
  <c r="D62959" i="12"/>
  <c r="D61862" i="12"/>
  <c r="D60765" i="12"/>
  <c r="D59668" i="12"/>
  <c r="D58571" i="12"/>
  <c r="D57474" i="12"/>
  <c r="D56377" i="12"/>
  <c r="D55280" i="12"/>
  <c r="D54183" i="12"/>
  <c r="D4548" i="12"/>
  <c r="D53086" i="12"/>
  <c r="D51989" i="12"/>
  <c r="D50892" i="12"/>
  <c r="D49795" i="12"/>
  <c r="D48698" i="12"/>
  <c r="D47601" i="12"/>
  <c r="D46504" i="12"/>
  <c r="D45407" i="12"/>
  <c r="D44310" i="12"/>
  <c r="D43213" i="12"/>
  <c r="D3424" i="12"/>
  <c r="D42116" i="12"/>
  <c r="D41019" i="12"/>
  <c r="D39922" i="12"/>
  <c r="D33340" i="12"/>
  <c r="D32243" i="12"/>
  <c r="D2300" i="12"/>
  <c r="D38825" i="12"/>
  <c r="D37728" i="12"/>
  <c r="D36631" i="12"/>
  <c r="D35534" i="12"/>
  <c r="D34437" i="12"/>
  <c r="D31146" i="12"/>
  <c r="D30049" i="12"/>
  <c r="D28952" i="12"/>
  <c r="D27855" i="12"/>
  <c r="D26758" i="12"/>
  <c r="D25661" i="12"/>
  <c r="D24564" i="12"/>
  <c r="D23467" i="12"/>
  <c r="D22370" i="12"/>
  <c r="D21273" i="12"/>
  <c r="D1176" i="12"/>
  <c r="D20176" i="12"/>
  <c r="D19079" i="12"/>
  <c r="D17982" i="12"/>
  <c r="D16885" i="12"/>
  <c r="D13540" i="12"/>
  <c r="D12416" i="12"/>
  <c r="D11292" i="12"/>
  <c r="D10168" i="12"/>
  <c r="D52" i="12"/>
  <c r="D14664" i="12"/>
  <c r="D15788" i="12"/>
  <c r="C9" i="6"/>
  <c r="C10" i="6"/>
  <c r="G10" i="6"/>
  <c r="C11" i="6"/>
  <c r="G11" i="6"/>
  <c r="D9" i="6"/>
  <c r="K9" i="6" s="1"/>
  <c r="D10" i="6"/>
  <c r="K10" i="6" s="1"/>
  <c r="D11" i="6"/>
  <c r="K11" i="6" s="1"/>
  <c r="D26743" i="12"/>
  <c r="D23471" i="12"/>
  <c r="D16905" i="12"/>
  <c r="D48754" i="12"/>
  <c r="D9046" i="12"/>
  <c r="D7922" i="12"/>
  <c r="D6798" i="12"/>
  <c r="D65155" i="12"/>
  <c r="D5674" i="12"/>
  <c r="D64058" i="12"/>
  <c r="D62961" i="12"/>
  <c r="D61864" i="12"/>
  <c r="D60767" i="12"/>
  <c r="D59670" i="12"/>
  <c r="D58573" i="12"/>
  <c r="D57476" i="12"/>
  <c r="D56379" i="12"/>
  <c r="D55282" i="12"/>
  <c r="D54185" i="12"/>
  <c r="D4550" i="12"/>
  <c r="D53088" i="12"/>
  <c r="D51991" i="12"/>
  <c r="D50894" i="12"/>
  <c r="D49797" i="12"/>
  <c r="D48700" i="12"/>
  <c r="D47603" i="12"/>
  <c r="D46506" i="12"/>
  <c r="D45409" i="12"/>
  <c r="D44312" i="12"/>
  <c r="D43215" i="12"/>
  <c r="D3426" i="12"/>
  <c r="D42118" i="12"/>
  <c r="D41021" i="12"/>
  <c r="D39924" i="12"/>
  <c r="D33342" i="12"/>
  <c r="D32245" i="12"/>
  <c r="D2302" i="12"/>
  <c r="D38827" i="12"/>
  <c r="D37730" i="12"/>
  <c r="D36633" i="12"/>
  <c r="D35536" i="12"/>
  <c r="D34439" i="12"/>
  <c r="D31148" i="12"/>
  <c r="D30051" i="12"/>
  <c r="D28954" i="12"/>
  <c r="D27857" i="12"/>
  <c r="D26760" i="12"/>
  <c r="D25663" i="12"/>
  <c r="D24566" i="12"/>
  <c r="D23469" i="12"/>
  <c r="D22372" i="12"/>
  <c r="D21275" i="12"/>
  <c r="D1178" i="12"/>
  <c r="D20178" i="12"/>
  <c r="D19081" i="12"/>
  <c r="D17984" i="12"/>
  <c r="D16887" i="12"/>
  <c r="D12418" i="12"/>
  <c r="D11294" i="12"/>
  <c r="D10170" i="12"/>
  <c r="D54" i="12"/>
  <c r="D15790" i="12"/>
  <c r="D13542" i="12"/>
  <c r="D14666" i="12"/>
  <c r="D57560" i="12"/>
  <c r="D24532" i="12"/>
  <c r="D42090" i="12"/>
  <c r="D26750" i="12"/>
  <c r="D49751" i="12"/>
  <c r="D9041" i="12"/>
  <c r="D7917" i="12"/>
  <c r="D6793" i="12"/>
  <c r="D65150" i="12"/>
  <c r="D5669" i="12"/>
  <c r="D64053" i="12"/>
  <c r="D62956" i="12"/>
  <c r="D61859" i="12"/>
  <c r="D60762" i="12"/>
  <c r="D59665" i="12"/>
  <c r="D58568" i="12"/>
  <c r="D57471" i="12"/>
  <c r="D56374" i="12"/>
  <c r="D55277" i="12"/>
  <c r="D54180" i="12"/>
  <c r="D4545" i="12"/>
  <c r="D53083" i="12"/>
  <c r="D51986" i="12"/>
  <c r="D50889" i="12"/>
  <c r="D49792" i="12"/>
  <c r="D48695" i="12"/>
  <c r="D47598" i="12"/>
  <c r="D46501" i="12"/>
  <c r="D45404" i="12"/>
  <c r="D44307" i="12"/>
  <c r="D43210" i="12"/>
  <c r="D3421" i="12"/>
  <c r="D42113" i="12"/>
  <c r="D41016" i="12"/>
  <c r="D39919" i="12"/>
  <c r="D33337" i="12"/>
  <c r="D32240" i="12"/>
  <c r="D2297" i="12"/>
  <c r="D38822" i="12"/>
  <c r="D37725" i="12"/>
  <c r="D36628" i="12"/>
  <c r="D35531" i="12"/>
  <c r="D34434" i="12"/>
  <c r="D31143" i="12"/>
  <c r="D30046" i="12"/>
  <c r="D28949" i="12"/>
  <c r="D27852" i="12"/>
  <c r="D26755" i="12"/>
  <c r="D25658" i="12"/>
  <c r="D24561" i="12"/>
  <c r="D23464" i="12"/>
  <c r="D22367" i="12"/>
  <c r="D21270" i="12"/>
  <c r="D1173" i="12"/>
  <c r="D20173" i="12"/>
  <c r="D19076" i="12"/>
  <c r="D17979" i="12"/>
  <c r="D16882" i="12"/>
  <c r="D15785" i="12"/>
  <c r="D14661" i="12"/>
  <c r="D12413" i="12"/>
  <c r="D11289" i="12"/>
  <c r="D10165" i="12"/>
  <c r="D49" i="12"/>
  <c r="D13537" i="12"/>
  <c r="D9094" i="12"/>
  <c r="D7970" i="12"/>
  <c r="D6846" i="12"/>
  <c r="D65203" i="12"/>
  <c r="D5722" i="12"/>
  <c r="D64106" i="12"/>
  <c r="D63009" i="12"/>
  <c r="D61912" i="12"/>
  <c r="D60815" i="12"/>
  <c r="D59718" i="12"/>
  <c r="D58621" i="12"/>
  <c r="D57524" i="12"/>
  <c r="D56427" i="12"/>
  <c r="D55330" i="12"/>
  <c r="D54233" i="12"/>
  <c r="D4598" i="12"/>
  <c r="D53136" i="12"/>
  <c r="D52039" i="12"/>
  <c r="D50942" i="12"/>
  <c r="D49845" i="12"/>
  <c r="D48748" i="12"/>
  <c r="D46554" i="12"/>
  <c r="D45457" i="12"/>
  <c r="D44360" i="12"/>
  <c r="D43263" i="12"/>
  <c r="D47651" i="12"/>
  <c r="D3474" i="12"/>
  <c r="D42166" i="12"/>
  <c r="D41069" i="12"/>
  <c r="D39972" i="12"/>
  <c r="D33390" i="12"/>
  <c r="D32293" i="12"/>
  <c r="D2350" i="12"/>
  <c r="D38875" i="12"/>
  <c r="D37778" i="12"/>
  <c r="D36681" i="12"/>
  <c r="D35584" i="12"/>
  <c r="D34487" i="12"/>
  <c r="D31196" i="12"/>
  <c r="D30099" i="12"/>
  <c r="D29002" i="12"/>
  <c r="D27905" i="12"/>
  <c r="D26808" i="12"/>
  <c r="D25711" i="12"/>
  <c r="D24614" i="12"/>
  <c r="D23517" i="12"/>
  <c r="D22420" i="12"/>
  <c r="D21323" i="12"/>
  <c r="D1226" i="12"/>
  <c r="D20226" i="12"/>
  <c r="D19129" i="12"/>
  <c r="D18032" i="12"/>
  <c r="D16935" i="12"/>
  <c r="D12466" i="12"/>
  <c r="D11342" i="12"/>
  <c r="D10218" i="12"/>
  <c r="D102" i="12"/>
  <c r="D15838" i="12"/>
  <c r="D13590" i="12"/>
  <c r="D14714" i="12"/>
  <c r="D65149" i="12"/>
  <c r="CF42" i="5" l="1"/>
  <c r="DC42" i="5"/>
  <c r="DO42" i="5"/>
  <c r="DV42" i="5"/>
  <c r="CX42" i="5"/>
  <c r="DF42" i="5"/>
  <c r="CQ42" i="5"/>
  <c r="EF42" i="5"/>
  <c r="H42" i="5"/>
  <c r="EJ42" i="5" s="1"/>
  <c r="CC42" i="5"/>
  <c r="DQ42" i="5"/>
  <c r="DB42" i="5"/>
  <c r="EA42" i="5"/>
  <c r="EC42" i="5"/>
  <c r="DT42" i="5"/>
  <c r="CT42" i="5"/>
  <c r="CJ42" i="5"/>
  <c r="CB42" i="5"/>
  <c r="EB42" i="5"/>
  <c r="DU42" i="5"/>
  <c r="DK42" i="5"/>
  <c r="H4" i="17"/>
  <c r="DD42" i="5"/>
  <c r="CO42" i="5"/>
  <c r="CI42" i="5"/>
  <c r="CE42" i="5"/>
  <c r="CA42" i="5"/>
  <c r="CP42" i="5"/>
  <c r="DL42" i="5"/>
  <c r="CY42" i="5"/>
  <c r="CK42" i="5"/>
  <c r="DX42" i="5"/>
  <c r="CU42" i="5"/>
  <c r="DE42" i="5"/>
  <c r="CZ42" i="5"/>
  <c r="BY42" i="5"/>
  <c r="CN42" i="5"/>
  <c r="DZ42" i="5"/>
  <c r="DY42" i="5"/>
  <c r="CH42" i="5"/>
  <c r="CD42" i="5"/>
  <c r="BZ42" i="5"/>
  <c r="DA42" i="5"/>
  <c r="CV42" i="5"/>
  <c r="DR42" i="5"/>
  <c r="DM42" i="5"/>
  <c r="DH42" i="5"/>
  <c r="ED42" i="5"/>
  <c r="CS42" i="5"/>
  <c r="DS42" i="5"/>
  <c r="CR42" i="5"/>
  <c r="DW42" i="5"/>
  <c r="DJ42" i="5"/>
  <c r="K24" i="5"/>
  <c r="BW24" i="5"/>
  <c r="D9109" i="12"/>
  <c r="D7985" i="12"/>
  <c r="D6861" i="12"/>
  <c r="D65218" i="12"/>
  <c r="D5737" i="12"/>
  <c r="D64121" i="12"/>
  <c r="D63024" i="12"/>
  <c r="D61927" i="12"/>
  <c r="D60830" i="12"/>
  <c r="D59733" i="12"/>
  <c r="D58636" i="12"/>
  <c r="D57539" i="12"/>
  <c r="D56442" i="12"/>
  <c r="D55345" i="12"/>
  <c r="D54248" i="12"/>
  <c r="D4613" i="12"/>
  <c r="D53151" i="12"/>
  <c r="D52054" i="12"/>
  <c r="D50957" i="12"/>
  <c r="D49860" i="12"/>
  <c r="D48763" i="12"/>
  <c r="D47666" i="12"/>
  <c r="D46569" i="12"/>
  <c r="D45472" i="12"/>
  <c r="D44375" i="12"/>
  <c r="D43278" i="12"/>
  <c r="D3489" i="12"/>
  <c r="D42181" i="12"/>
  <c r="D41084" i="12"/>
  <c r="D39987" i="12"/>
  <c r="D38890" i="12"/>
  <c r="D37793" i="12"/>
  <c r="D36696" i="12"/>
  <c r="D35599" i="12"/>
  <c r="D34502" i="12"/>
  <c r="D33405" i="12"/>
  <c r="D32308" i="12"/>
  <c r="D2365" i="12"/>
  <c r="D31211" i="12"/>
  <c r="D30114" i="12"/>
  <c r="D29017" i="12"/>
  <c r="D27920" i="12"/>
  <c r="D26823" i="12"/>
  <c r="D25726" i="12"/>
  <c r="D24629" i="12"/>
  <c r="D23532" i="12"/>
  <c r="D22435" i="12"/>
  <c r="D21338" i="12"/>
  <c r="D1241" i="12"/>
  <c r="D20241" i="12"/>
  <c r="D19144" i="12"/>
  <c r="D18047" i="12"/>
  <c r="D16950" i="12"/>
  <c r="D15853" i="12"/>
  <c r="D14729" i="12"/>
  <c r="D13605" i="12"/>
  <c r="D12481" i="12"/>
  <c r="D11357" i="12"/>
  <c r="D10233" i="12"/>
  <c r="D117" i="12"/>
  <c r="BW42" i="5"/>
  <c r="K42" i="5"/>
  <c r="K43" i="5"/>
  <c r="BW43" i="5"/>
  <c r="EF43" i="5"/>
  <c r="H5" i="17"/>
  <c r="CO43" i="5"/>
  <c r="DE43" i="5"/>
  <c r="DU43" i="5"/>
  <c r="CW43" i="5"/>
  <c r="DM43" i="5"/>
  <c r="EC43" i="5"/>
  <c r="CK43" i="5"/>
  <c r="DA43" i="5"/>
  <c r="DQ43" i="5"/>
  <c r="CS43" i="5"/>
  <c r="DI43" i="5"/>
  <c r="DY43" i="5"/>
  <c r="CL43" i="5"/>
  <c r="CP43" i="5"/>
  <c r="CT43" i="5"/>
  <c r="CX43" i="5"/>
  <c r="DB43" i="5"/>
  <c r="DF43" i="5"/>
  <c r="DJ43" i="5"/>
  <c r="DN43" i="5"/>
  <c r="DR43" i="5"/>
  <c r="DV43" i="5"/>
  <c r="DZ43" i="5"/>
  <c r="ED43" i="5"/>
  <c r="CM43" i="5"/>
  <c r="CQ43" i="5"/>
  <c r="CU43" i="5"/>
  <c r="CY43" i="5"/>
  <c r="DC43" i="5"/>
  <c r="DG43" i="5"/>
  <c r="DK43" i="5"/>
  <c r="DO43" i="5"/>
  <c r="DS43" i="5"/>
  <c r="DW43" i="5"/>
  <c r="EA43" i="5"/>
  <c r="EE43" i="5"/>
  <c r="CN43" i="5"/>
  <c r="CR43" i="5"/>
  <c r="CV43" i="5"/>
  <c r="CZ43" i="5"/>
  <c r="DD43" i="5"/>
  <c r="DH43" i="5"/>
  <c r="DL43" i="5"/>
  <c r="DP43" i="5"/>
  <c r="DT43" i="5"/>
  <c r="DX43" i="5"/>
  <c r="EB43" i="5"/>
  <c r="BY43" i="5"/>
  <c r="CA43" i="5"/>
  <c r="BZ43" i="5"/>
  <c r="CB43" i="5"/>
  <c r="CC43" i="5"/>
  <c r="CD43" i="5"/>
  <c r="CE43" i="5"/>
  <c r="CF43" i="5"/>
  <c r="CG43" i="5"/>
  <c r="CH43" i="5"/>
  <c r="CI43" i="5"/>
  <c r="CJ43" i="5"/>
  <c r="BX43" i="5" s="1"/>
  <c r="H43" i="5"/>
  <c r="EJ43" i="5" s="1"/>
  <c r="K44" i="5"/>
  <c r="BW44" i="5"/>
  <c r="EF44" i="5"/>
  <c r="H6" i="17"/>
  <c r="DQ44" i="5"/>
  <c r="DA44" i="5"/>
  <c r="CK44" i="5"/>
  <c r="CW44" i="5"/>
  <c r="DM44" i="5"/>
  <c r="EC44" i="5"/>
  <c r="CO44" i="5"/>
  <c r="DE44" i="5"/>
  <c r="DU44" i="5"/>
  <c r="CS44" i="5"/>
  <c r="DI44" i="5"/>
  <c r="DY44" i="5"/>
  <c r="CL44" i="5"/>
  <c r="CP44" i="5"/>
  <c r="CT44" i="5"/>
  <c r="CX44" i="5"/>
  <c r="DB44" i="5"/>
  <c r="DF44" i="5"/>
  <c r="DJ44" i="5"/>
  <c r="DN44" i="5"/>
  <c r="DR44" i="5"/>
  <c r="DV44" i="5"/>
  <c r="DZ44" i="5"/>
  <c r="ED44" i="5"/>
  <c r="CM44" i="5"/>
  <c r="CQ44" i="5"/>
  <c r="CU44" i="5"/>
  <c r="CY44" i="5"/>
  <c r="DC44" i="5"/>
  <c r="DG44" i="5"/>
  <c r="DK44" i="5"/>
  <c r="DO44" i="5"/>
  <c r="DS44" i="5"/>
  <c r="DW44" i="5"/>
  <c r="EA44" i="5"/>
  <c r="EE44" i="5"/>
  <c r="CN44" i="5"/>
  <c r="CR44" i="5"/>
  <c r="CV44" i="5"/>
  <c r="CZ44" i="5"/>
  <c r="DD44" i="5"/>
  <c r="DH44" i="5"/>
  <c r="DL44" i="5"/>
  <c r="DP44" i="5"/>
  <c r="DT44" i="5"/>
  <c r="DX44" i="5"/>
  <c r="EB44" i="5"/>
  <c r="CA44" i="5"/>
  <c r="BY44" i="5"/>
  <c r="BZ44" i="5"/>
  <c r="CB44" i="5"/>
  <c r="CC44" i="5"/>
  <c r="CD44" i="5"/>
  <c r="CE44" i="5"/>
  <c r="CF44" i="5"/>
  <c r="CG44" i="5"/>
  <c r="CH44" i="5"/>
  <c r="CI44" i="5"/>
  <c r="CJ44" i="5"/>
  <c r="BX44" i="5" s="1"/>
  <c r="H44" i="5"/>
  <c r="EJ44" i="5" s="1"/>
  <c r="BW45" i="5"/>
  <c r="K45" i="5"/>
  <c r="EE45" i="5"/>
  <c r="H7" i="17"/>
  <c r="DT45" i="5"/>
  <c r="CF45" i="5"/>
  <c r="CZ45" i="5"/>
  <c r="CJ45" i="5"/>
  <c r="DD45" i="5"/>
  <c r="EB45" i="5"/>
  <c r="CN45" i="5"/>
  <c r="DL45" i="5"/>
  <c r="EF45" i="5"/>
  <c r="CV45" i="5"/>
  <c r="DP45" i="5"/>
  <c r="CB45" i="5"/>
  <c r="CR45" i="5"/>
  <c r="DH45" i="5"/>
  <c r="DX45" i="5"/>
  <c r="CC45" i="5"/>
  <c r="CG45" i="5"/>
  <c r="CK45" i="5"/>
  <c r="CO45" i="5"/>
  <c r="CS45" i="5"/>
  <c r="CW45" i="5"/>
  <c r="DA45" i="5"/>
  <c r="DE45" i="5"/>
  <c r="DI45" i="5"/>
  <c r="DM45" i="5"/>
  <c r="DQ45" i="5"/>
  <c r="DU45" i="5"/>
  <c r="DY45" i="5"/>
  <c r="EC45" i="5"/>
  <c r="BZ45" i="5"/>
  <c r="CD45" i="5"/>
  <c r="CH45" i="5"/>
  <c r="CL45" i="5"/>
  <c r="CP45" i="5"/>
  <c r="CT45" i="5"/>
  <c r="CX45" i="5"/>
  <c r="DB45" i="5"/>
  <c r="DF45" i="5"/>
  <c r="DJ45" i="5"/>
  <c r="DN45" i="5"/>
  <c r="DR45" i="5"/>
  <c r="DV45" i="5"/>
  <c r="DZ45" i="5"/>
  <c r="ED45" i="5"/>
  <c r="CA45" i="5"/>
  <c r="CE45" i="5"/>
  <c r="CI45" i="5"/>
  <c r="CM45" i="5"/>
  <c r="CQ45" i="5"/>
  <c r="CU45" i="5"/>
  <c r="CY45" i="5"/>
  <c r="DC45" i="5"/>
  <c r="DG45" i="5"/>
  <c r="DK45" i="5"/>
  <c r="DO45" i="5"/>
  <c r="DS45" i="5"/>
  <c r="DW45" i="5"/>
  <c r="EA45" i="5"/>
  <c r="BY45" i="5"/>
  <c r="BX45" i="5" s="1"/>
  <c r="H45" i="5"/>
  <c r="EJ45" i="5" s="1"/>
  <c r="BW46" i="5"/>
  <c r="K46" i="5"/>
  <c r="EB46" i="5"/>
  <c r="H8" i="17"/>
  <c r="CA46" i="5"/>
  <c r="DW46" i="5"/>
  <c r="CR46" i="5"/>
  <c r="DB46" i="5"/>
  <c r="DL46" i="5"/>
  <c r="CF46" i="5"/>
  <c r="CQ46" i="5"/>
  <c r="CZ46" i="5"/>
  <c r="DK46" i="5"/>
  <c r="DV46" i="5"/>
  <c r="EF46" i="5"/>
  <c r="CB46" i="5"/>
  <c r="CM46" i="5"/>
  <c r="CU46" i="5"/>
  <c r="DF46" i="5"/>
  <c r="DP46" i="5"/>
  <c r="EA46" i="5"/>
  <c r="CE46" i="5"/>
  <c r="CN46" i="5"/>
  <c r="CV46" i="5"/>
  <c r="DG46" i="5"/>
  <c r="DR46" i="5"/>
  <c r="EC46" i="5"/>
  <c r="DY46" i="5"/>
  <c r="DU46" i="5"/>
  <c r="DQ46" i="5"/>
  <c r="DM46" i="5"/>
  <c r="DI46" i="5"/>
  <c r="DE46" i="5"/>
  <c r="DA46" i="5"/>
  <c r="CW46" i="5"/>
  <c r="BY46" i="5"/>
  <c r="CC46" i="5"/>
  <c r="CG46" i="5"/>
  <c r="CK46" i="5"/>
  <c r="CO46" i="5"/>
  <c r="CS46" i="5"/>
  <c r="CX46" i="5"/>
  <c r="DC46" i="5"/>
  <c r="DH46" i="5"/>
  <c r="DN46" i="5"/>
  <c r="DS46" i="5"/>
  <c r="DX46" i="5"/>
  <c r="ED46" i="5"/>
  <c r="BZ46" i="5"/>
  <c r="CD46" i="5"/>
  <c r="CH46" i="5"/>
  <c r="CL46" i="5"/>
  <c r="CP46" i="5"/>
  <c r="CT46" i="5"/>
  <c r="CY46" i="5"/>
  <c r="DD46" i="5"/>
  <c r="DJ46" i="5"/>
  <c r="DO46" i="5"/>
  <c r="DT46" i="5"/>
  <c r="DZ46" i="5"/>
  <c r="EE46" i="5"/>
  <c r="CI46" i="5"/>
  <c r="CJ46" i="5"/>
  <c r="BX46" i="5" s="1"/>
  <c r="H46" i="5"/>
  <c r="EJ46" i="5" s="1"/>
  <c r="K47" i="5"/>
  <c r="BW47" i="5"/>
  <c r="CG47" i="5"/>
  <c r="H9" i="17"/>
  <c r="DU47" i="5"/>
  <c r="BZ47" i="5"/>
  <c r="CO47" i="5"/>
  <c r="DE47" i="5"/>
  <c r="EF47" i="5"/>
  <c r="EB47" i="5"/>
  <c r="DX47" i="5"/>
  <c r="DT47" i="5"/>
  <c r="DP47" i="5"/>
  <c r="DL47" i="5"/>
  <c r="DH47" i="5"/>
  <c r="DD47" i="5"/>
  <c r="CZ47" i="5"/>
  <c r="CV47" i="5"/>
  <c r="CR47" i="5"/>
  <c r="CN47" i="5"/>
  <c r="CJ47" i="5"/>
  <c r="CF47" i="5"/>
  <c r="CB47" i="5"/>
  <c r="EE47" i="5"/>
  <c r="EA47" i="5"/>
  <c r="DW47" i="5"/>
  <c r="DS47" i="5"/>
  <c r="DO47" i="5"/>
  <c r="DK47" i="5"/>
  <c r="DG47" i="5"/>
  <c r="DC47" i="5"/>
  <c r="CY47" i="5"/>
  <c r="CU47" i="5"/>
  <c r="CQ47" i="5"/>
  <c r="CM47" i="5"/>
  <c r="CI47" i="5"/>
  <c r="CE47" i="5"/>
  <c r="ED47" i="5"/>
  <c r="DZ47" i="5"/>
  <c r="DV47" i="5"/>
  <c r="DR47" i="5"/>
  <c r="DN47" i="5"/>
  <c r="DJ47" i="5"/>
  <c r="DF47" i="5"/>
  <c r="DB47" i="5"/>
  <c r="CX47" i="5"/>
  <c r="CT47" i="5"/>
  <c r="CP47" i="5"/>
  <c r="CA47" i="5"/>
  <c r="CH47" i="5"/>
  <c r="CS47" i="5"/>
  <c r="DI47" i="5"/>
  <c r="DY47" i="5"/>
  <c r="CC47" i="5"/>
  <c r="CK47" i="5"/>
  <c r="CW47" i="5"/>
  <c r="DM47" i="5"/>
  <c r="EC47" i="5"/>
  <c r="CD47" i="5"/>
  <c r="CL47" i="5"/>
  <c r="DA47" i="5"/>
  <c r="DQ47" i="5"/>
  <c r="H47" i="5"/>
  <c r="EJ47" i="5" s="1"/>
  <c r="BY47" i="5"/>
  <c r="BW48" i="5"/>
  <c r="K48" i="5"/>
  <c r="EE48" i="5"/>
  <c r="H10" i="17"/>
  <c r="CN48" i="5"/>
  <c r="DD48" i="5"/>
  <c r="DT48" i="5"/>
  <c r="CJ48" i="5"/>
  <c r="CZ48" i="5"/>
  <c r="DP48" i="5"/>
  <c r="EF48" i="5"/>
  <c r="CB48" i="5"/>
  <c r="CR48" i="5"/>
  <c r="DH48" i="5"/>
  <c r="DX48" i="5"/>
  <c r="CF48" i="5"/>
  <c r="CV48" i="5"/>
  <c r="DL48" i="5"/>
  <c r="EB48" i="5"/>
  <c r="BY48" i="5"/>
  <c r="CC48" i="5"/>
  <c r="CG48" i="5"/>
  <c r="CK48" i="5"/>
  <c r="CO48" i="5"/>
  <c r="CS48" i="5"/>
  <c r="CW48" i="5"/>
  <c r="DA48" i="5"/>
  <c r="DE48" i="5"/>
  <c r="DI48" i="5"/>
  <c r="DM48" i="5"/>
  <c r="DQ48" i="5"/>
  <c r="DU48" i="5"/>
  <c r="DY48" i="5"/>
  <c r="EC48" i="5"/>
  <c r="BZ48" i="5"/>
  <c r="CD48" i="5"/>
  <c r="CH48" i="5"/>
  <c r="CL48" i="5"/>
  <c r="CP48" i="5"/>
  <c r="CT48" i="5"/>
  <c r="CX48" i="5"/>
  <c r="DB48" i="5"/>
  <c r="DF48" i="5"/>
  <c r="DJ48" i="5"/>
  <c r="DN48" i="5"/>
  <c r="DR48" i="5"/>
  <c r="DV48" i="5"/>
  <c r="DZ48" i="5"/>
  <c r="ED48" i="5"/>
  <c r="CA48" i="5"/>
  <c r="CE48" i="5"/>
  <c r="CM48" i="5"/>
  <c r="CQ48" i="5"/>
  <c r="CU48" i="5"/>
  <c r="CY48" i="5"/>
  <c r="DC48" i="5"/>
  <c r="DG48" i="5"/>
  <c r="DK48" i="5"/>
  <c r="DO48" i="5"/>
  <c r="DS48" i="5"/>
  <c r="DW48" i="5"/>
  <c r="EA48" i="5"/>
  <c r="H48" i="5"/>
  <c r="EJ48" i="5" s="1"/>
  <c r="CI48" i="5"/>
  <c r="BX48" i="5" s="1"/>
  <c r="BW49" i="5"/>
  <c r="K49" i="5"/>
  <c r="EC49" i="5"/>
  <c r="H11" i="17"/>
  <c r="CD49" i="5"/>
  <c r="DB49" i="5"/>
  <c r="DN49" i="5"/>
  <c r="CH49" i="5"/>
  <c r="CT49" i="5"/>
  <c r="DR49" i="5"/>
  <c r="CX49" i="5"/>
  <c r="DZ49" i="5"/>
  <c r="CL49" i="5"/>
  <c r="DJ49" i="5"/>
  <c r="ED49" i="5"/>
  <c r="BZ49" i="5"/>
  <c r="CP49" i="5"/>
  <c r="DF49" i="5"/>
  <c r="DV49" i="5"/>
  <c r="CA49" i="5"/>
  <c r="CE49" i="5"/>
  <c r="CM49" i="5"/>
  <c r="CQ49" i="5"/>
  <c r="CU49" i="5"/>
  <c r="CY49" i="5"/>
  <c r="DC49" i="5"/>
  <c r="DG49" i="5"/>
  <c r="DK49" i="5"/>
  <c r="DO49" i="5"/>
  <c r="DS49" i="5"/>
  <c r="DW49" i="5"/>
  <c r="EA49" i="5"/>
  <c r="EE49" i="5"/>
  <c r="CB49" i="5"/>
  <c r="CF49" i="5"/>
  <c r="CN49" i="5"/>
  <c r="CR49" i="5"/>
  <c r="CV49" i="5"/>
  <c r="CZ49" i="5"/>
  <c r="DD49" i="5"/>
  <c r="DH49" i="5"/>
  <c r="DL49" i="5"/>
  <c r="DP49" i="5"/>
  <c r="DT49" i="5"/>
  <c r="DX49" i="5"/>
  <c r="EB49" i="5"/>
  <c r="EF49" i="5"/>
  <c r="CC49" i="5"/>
  <c r="CG49" i="5"/>
  <c r="CK49" i="5"/>
  <c r="CO49" i="5"/>
  <c r="CS49" i="5"/>
  <c r="CW49" i="5"/>
  <c r="DA49" i="5"/>
  <c r="DE49" i="5"/>
  <c r="DI49" i="5"/>
  <c r="DM49" i="5"/>
  <c r="DQ49" i="5"/>
  <c r="DU49" i="5"/>
  <c r="DY49" i="5"/>
  <c r="CI49" i="5"/>
  <c r="BY49" i="5"/>
  <c r="CJ49" i="5"/>
  <c r="H49" i="5"/>
  <c r="EJ49" i="5" s="1"/>
  <c r="K50" i="5"/>
  <c r="BW50" i="5"/>
  <c r="D9134" i="12"/>
  <c r="D8010" i="12"/>
  <c r="D6886" i="12"/>
  <c r="D65243" i="12"/>
  <c r="D5762" i="12"/>
  <c r="D64146" i="12"/>
  <c r="D63049" i="12"/>
  <c r="D61952" i="12"/>
  <c r="D60855" i="12"/>
  <c r="D59758" i="12"/>
  <c r="D58661" i="12"/>
  <c r="D57564" i="12"/>
  <c r="D56467" i="12"/>
  <c r="D55370" i="12"/>
  <c r="D54273" i="12"/>
  <c r="D4638" i="12"/>
  <c r="D53176" i="12"/>
  <c r="D52079" i="12"/>
  <c r="D50982" i="12"/>
  <c r="D49885" i="12"/>
  <c r="D48788" i="12"/>
  <c r="D47691" i="12"/>
  <c r="D46594" i="12"/>
  <c r="D45497" i="12"/>
  <c r="D44400" i="12"/>
  <c r="D43303" i="12"/>
  <c r="D3514" i="12"/>
  <c r="D42206" i="12"/>
  <c r="D41109" i="12"/>
  <c r="D40012" i="12"/>
  <c r="D38915" i="12"/>
  <c r="D37818" i="12"/>
  <c r="D36721" i="12"/>
  <c r="D35624" i="12"/>
  <c r="D34527" i="12"/>
  <c r="D33430" i="12"/>
  <c r="D32333" i="12"/>
  <c r="D2390" i="12"/>
  <c r="D31236" i="12"/>
  <c r="D30139" i="12"/>
  <c r="D29042" i="12"/>
  <c r="D27945" i="12"/>
  <c r="D26848" i="12"/>
  <c r="D25751" i="12"/>
  <c r="D24654" i="12"/>
  <c r="D23557" i="12"/>
  <c r="D22460" i="12"/>
  <c r="D21363" i="12"/>
  <c r="D1266" i="12"/>
  <c r="D20266" i="12"/>
  <c r="D19169" i="12"/>
  <c r="D18072" i="12"/>
  <c r="D16975" i="12"/>
  <c r="D15878" i="12"/>
  <c r="D14754" i="12"/>
  <c r="D13630" i="12"/>
  <c r="D12506" i="12"/>
  <c r="D11382" i="12"/>
  <c r="D10258" i="12"/>
  <c r="D142" i="12"/>
  <c r="DQ50" i="5"/>
  <c r="G48788" i="12" s="1"/>
  <c r="H12" i="17"/>
  <c r="DI50" i="5"/>
  <c r="G40012" i="12" s="1"/>
  <c r="CL50" i="5"/>
  <c r="G14754" i="12" s="1"/>
  <c r="EF50" i="5"/>
  <c r="G65243" i="12" s="1"/>
  <c r="EB50" i="5"/>
  <c r="G60855" i="12" s="1"/>
  <c r="DX50" i="5"/>
  <c r="G56467" i="12" s="1"/>
  <c r="DT50" i="5"/>
  <c r="G52079" i="12" s="1"/>
  <c r="DP50" i="5"/>
  <c r="G47691" i="12" s="1"/>
  <c r="DL50" i="5"/>
  <c r="G43303" i="12" s="1"/>
  <c r="DH50" i="5"/>
  <c r="G38915" i="12" s="1"/>
  <c r="DD50" i="5"/>
  <c r="G34527" i="12" s="1"/>
  <c r="CZ50" i="5"/>
  <c r="G30139" i="12" s="1"/>
  <c r="CV50" i="5"/>
  <c r="G25751" i="12" s="1"/>
  <c r="CR50" i="5"/>
  <c r="G21363" i="12" s="1"/>
  <c r="CN50" i="5"/>
  <c r="G16975" i="12" s="1"/>
  <c r="EE50" i="5"/>
  <c r="G64146" i="12" s="1"/>
  <c r="EA50" i="5"/>
  <c r="G59758" i="12" s="1"/>
  <c r="DW50" i="5"/>
  <c r="G55370" i="12" s="1"/>
  <c r="DS50" i="5"/>
  <c r="G50982" i="12" s="1"/>
  <c r="DO50" i="5"/>
  <c r="G46594" i="12" s="1"/>
  <c r="DK50" i="5"/>
  <c r="G42206" i="12" s="1"/>
  <c r="DG50" i="5"/>
  <c r="G37818" i="12" s="1"/>
  <c r="DC50" i="5"/>
  <c r="G33430" i="12" s="1"/>
  <c r="CY50" i="5"/>
  <c r="G29042" i="12" s="1"/>
  <c r="CU50" i="5"/>
  <c r="G24654" i="12" s="1"/>
  <c r="CQ50" i="5"/>
  <c r="G20266" i="12" s="1"/>
  <c r="ED50" i="5"/>
  <c r="G63049" i="12" s="1"/>
  <c r="DV50" i="5"/>
  <c r="G54273" i="12" s="1"/>
  <c r="DN50" i="5"/>
  <c r="G45497" i="12" s="1"/>
  <c r="DF50" i="5"/>
  <c r="G36721" i="12" s="1"/>
  <c r="CX50" i="5"/>
  <c r="G27945" i="12" s="1"/>
  <c r="CP50" i="5"/>
  <c r="G19169" i="12" s="1"/>
  <c r="CK50" i="5"/>
  <c r="G13630" i="12" s="1"/>
  <c r="EC50" i="5"/>
  <c r="G61952" i="12" s="1"/>
  <c r="DU50" i="5"/>
  <c r="G53176" i="12" s="1"/>
  <c r="DM50" i="5"/>
  <c r="G44400" i="12" s="1"/>
  <c r="DE50" i="5"/>
  <c r="G35624" i="12" s="1"/>
  <c r="CW50" i="5"/>
  <c r="G26848" i="12" s="1"/>
  <c r="CO50" i="5"/>
  <c r="G18072" i="12" s="1"/>
  <c r="DZ50" i="5"/>
  <c r="G58661" i="12" s="1"/>
  <c r="DR50" i="5"/>
  <c r="G49885" i="12" s="1"/>
  <c r="DJ50" i="5"/>
  <c r="G41109" i="12" s="1"/>
  <c r="DB50" i="5"/>
  <c r="G32333" i="12" s="1"/>
  <c r="CT50" i="5"/>
  <c r="G23557" i="12" s="1"/>
  <c r="CM50" i="5"/>
  <c r="G15878" i="12" s="1"/>
  <c r="CS50" i="5"/>
  <c r="G22460" i="12" s="1"/>
  <c r="DY50" i="5"/>
  <c r="G57564" i="12" s="1"/>
  <c r="BY50" i="5"/>
  <c r="G142" i="12" s="1"/>
  <c r="DA50" i="5"/>
  <c r="G31236" i="12" s="1"/>
  <c r="BZ50" i="5"/>
  <c r="G1266" i="12" s="1"/>
  <c r="CA50" i="5"/>
  <c r="G2390" i="12" s="1"/>
  <c r="CB50" i="5"/>
  <c r="G3514" i="12" s="1"/>
  <c r="CC50" i="5"/>
  <c r="G4638" i="12" s="1"/>
  <c r="CD50" i="5"/>
  <c r="G5762" i="12" s="1"/>
  <c r="CE50" i="5"/>
  <c r="G6886" i="12" s="1"/>
  <c r="CF50" i="5"/>
  <c r="G8010" i="12" s="1"/>
  <c r="CG50" i="5"/>
  <c r="G9134" i="12" s="1"/>
  <c r="CH50" i="5"/>
  <c r="G10258" i="12" s="1"/>
  <c r="CI50" i="5"/>
  <c r="G11382" i="12" s="1"/>
  <c r="CJ50" i="5"/>
  <c r="H50" i="5"/>
  <c r="EJ50" i="5" s="1"/>
  <c r="K51" i="5"/>
  <c r="BW51" i="5"/>
  <c r="D9135" i="12"/>
  <c r="D8011" i="12"/>
  <c r="D6887" i="12"/>
  <c r="D65244" i="12"/>
  <c r="D5763" i="12"/>
  <c r="D64147" i="12"/>
  <c r="D63050" i="12"/>
  <c r="D61953" i="12"/>
  <c r="D60856" i="12"/>
  <c r="D59759" i="12"/>
  <c r="D58662" i="12"/>
  <c r="D57565" i="12"/>
  <c r="D56468" i="12"/>
  <c r="D55371" i="12"/>
  <c r="D54274" i="12"/>
  <c r="D4639" i="12"/>
  <c r="D53177" i="12"/>
  <c r="D52080" i="12"/>
  <c r="D50983" i="12"/>
  <c r="D49886" i="12"/>
  <c r="D48789" i="12"/>
  <c r="D47692" i="12"/>
  <c r="D46595" i="12"/>
  <c r="D45498" i="12"/>
  <c r="D44401" i="12"/>
  <c r="D43304" i="12"/>
  <c r="D3515" i="12"/>
  <c r="D42207" i="12"/>
  <c r="D41110" i="12"/>
  <c r="D40013" i="12"/>
  <c r="D38916" i="12"/>
  <c r="D37819" i="12"/>
  <c r="D36722" i="12"/>
  <c r="D35625" i="12"/>
  <c r="D34528" i="12"/>
  <c r="D33431" i="12"/>
  <c r="D32334" i="12"/>
  <c r="D2391" i="12"/>
  <c r="D31237" i="12"/>
  <c r="D30140" i="12"/>
  <c r="D29043" i="12"/>
  <c r="D27946" i="12"/>
  <c r="D26849" i="12"/>
  <c r="D25752" i="12"/>
  <c r="D24655" i="12"/>
  <c r="D23558" i="12"/>
  <c r="D22461" i="12"/>
  <c r="D21364" i="12"/>
  <c r="D1267" i="12"/>
  <c r="D20267" i="12"/>
  <c r="D19170" i="12"/>
  <c r="D18073" i="12"/>
  <c r="D16976" i="12"/>
  <c r="D15879" i="12"/>
  <c r="D14755" i="12"/>
  <c r="D13631" i="12"/>
  <c r="D12507" i="12"/>
  <c r="D11383" i="12"/>
  <c r="D10259" i="12"/>
  <c r="D143" i="12"/>
  <c r="K52" i="5"/>
  <c r="BW52" i="5"/>
  <c r="D9136" i="12"/>
  <c r="D8012" i="12"/>
  <c r="D6888" i="12"/>
  <c r="D65245" i="12"/>
  <c r="D5764" i="12"/>
  <c r="D64148" i="12"/>
  <c r="D63051" i="12"/>
  <c r="D61954" i="12"/>
  <c r="D60857" i="12"/>
  <c r="D59760" i="12"/>
  <c r="D58663" i="12"/>
  <c r="D57566" i="12"/>
  <c r="D56469" i="12"/>
  <c r="D55372" i="12"/>
  <c r="D54275" i="12"/>
  <c r="D4640" i="12"/>
  <c r="D53178" i="12"/>
  <c r="D52081" i="12"/>
  <c r="D50984" i="12"/>
  <c r="D49887" i="12"/>
  <c r="D48790" i="12"/>
  <c r="D47693" i="12"/>
  <c r="D46596" i="12"/>
  <c r="D45499" i="12"/>
  <c r="D44402" i="12"/>
  <c r="D43305" i="12"/>
  <c r="D3516" i="12"/>
  <c r="D42208" i="12"/>
  <c r="D41111" i="12"/>
  <c r="D40014" i="12"/>
  <c r="D38917" i="12"/>
  <c r="D37820" i="12"/>
  <c r="D36723" i="12"/>
  <c r="D35626" i="12"/>
  <c r="D34529" i="12"/>
  <c r="D33432" i="12"/>
  <c r="D32335" i="12"/>
  <c r="D2392" i="12"/>
  <c r="D31238" i="12"/>
  <c r="D30141" i="12"/>
  <c r="D29044" i="12"/>
  <c r="D27947" i="12"/>
  <c r="D26850" i="12"/>
  <c r="D25753" i="12"/>
  <c r="D24656" i="12"/>
  <c r="D23559" i="12"/>
  <c r="D22462" i="12"/>
  <c r="D21365" i="12"/>
  <c r="D1268" i="12"/>
  <c r="D20268" i="12"/>
  <c r="D19171" i="12"/>
  <c r="D18074" i="12"/>
  <c r="D16977" i="12"/>
  <c r="D15880" i="12"/>
  <c r="D14756" i="12"/>
  <c r="D13632" i="12"/>
  <c r="D12508" i="12"/>
  <c r="D11384" i="12"/>
  <c r="D10260" i="12"/>
  <c r="D144" i="12"/>
  <c r="EB52" i="5"/>
  <c r="G60857" i="12" s="1"/>
  <c r="H14" i="17"/>
  <c r="CN52" i="5"/>
  <c r="G16977" i="12" s="1"/>
  <c r="DD52" i="5"/>
  <c r="G34529" i="12" s="1"/>
  <c r="DT52" i="5"/>
  <c r="G52081" i="12" s="1"/>
  <c r="CZ52" i="5"/>
  <c r="G30141" i="12" s="1"/>
  <c r="DP52" i="5"/>
  <c r="G47693" i="12" s="1"/>
  <c r="EF52" i="5"/>
  <c r="G65245" i="12" s="1"/>
  <c r="CR52" i="5"/>
  <c r="G21365" i="12" s="1"/>
  <c r="DH52" i="5"/>
  <c r="G38917" i="12" s="1"/>
  <c r="DX52" i="5"/>
  <c r="G56469" i="12" s="1"/>
  <c r="CV52" i="5"/>
  <c r="G25753" i="12" s="1"/>
  <c r="DL52" i="5"/>
  <c r="G43305" i="12" s="1"/>
  <c r="BZ52" i="5"/>
  <c r="G1268" i="12" s="1"/>
  <c r="ED52" i="5"/>
  <c r="G63051" i="12" s="1"/>
  <c r="DZ52" i="5"/>
  <c r="G58663" i="12" s="1"/>
  <c r="DV52" i="5"/>
  <c r="G54275" i="12" s="1"/>
  <c r="DR52" i="5"/>
  <c r="G49887" i="12" s="1"/>
  <c r="DN52" i="5"/>
  <c r="G45499" i="12" s="1"/>
  <c r="DJ52" i="5"/>
  <c r="G41111" i="12" s="1"/>
  <c r="DF52" i="5"/>
  <c r="G36723" i="12" s="1"/>
  <c r="DB52" i="5"/>
  <c r="G32335" i="12" s="1"/>
  <c r="CX52" i="5"/>
  <c r="G27947" i="12" s="1"/>
  <c r="CT52" i="5"/>
  <c r="G23559" i="12" s="1"/>
  <c r="CP52" i="5"/>
  <c r="G19171" i="12" s="1"/>
  <c r="CL52" i="5"/>
  <c r="G14756" i="12" s="1"/>
  <c r="EC52" i="5"/>
  <c r="G61954" i="12" s="1"/>
  <c r="DY52" i="5"/>
  <c r="G57566" i="12" s="1"/>
  <c r="DU52" i="5"/>
  <c r="G53178" i="12" s="1"/>
  <c r="DQ52" i="5"/>
  <c r="G48790" i="12" s="1"/>
  <c r="DM52" i="5"/>
  <c r="G44402" i="12" s="1"/>
  <c r="DI52" i="5"/>
  <c r="G40014" i="12" s="1"/>
  <c r="DE52" i="5"/>
  <c r="G35626" i="12" s="1"/>
  <c r="DA52" i="5"/>
  <c r="G31238" i="12" s="1"/>
  <c r="CW52" i="5"/>
  <c r="G26850" i="12" s="1"/>
  <c r="CS52" i="5"/>
  <c r="G22462" i="12" s="1"/>
  <c r="CO52" i="5"/>
  <c r="G18074" i="12" s="1"/>
  <c r="CK52" i="5"/>
  <c r="G13632" i="12" s="1"/>
  <c r="BY52" i="5"/>
  <c r="G144" i="12" s="1"/>
  <c r="CM52" i="5"/>
  <c r="G15880" i="12" s="1"/>
  <c r="CU52" i="5"/>
  <c r="G24656" i="12" s="1"/>
  <c r="DC52" i="5"/>
  <c r="G33432" i="12" s="1"/>
  <c r="DK52" i="5"/>
  <c r="G42208" i="12" s="1"/>
  <c r="DS52" i="5"/>
  <c r="G50984" i="12" s="1"/>
  <c r="EA52" i="5"/>
  <c r="G59760" i="12" s="1"/>
  <c r="CQ52" i="5"/>
  <c r="G20268" i="12" s="1"/>
  <c r="CY52" i="5"/>
  <c r="G29044" i="12" s="1"/>
  <c r="DG52" i="5"/>
  <c r="G37820" i="12" s="1"/>
  <c r="DO52" i="5"/>
  <c r="G46596" i="12" s="1"/>
  <c r="DW52" i="5"/>
  <c r="G55372" i="12" s="1"/>
  <c r="EE52" i="5"/>
  <c r="G64148" i="12" s="1"/>
  <c r="CA52" i="5"/>
  <c r="G2392" i="12" s="1"/>
  <c r="CB52" i="5"/>
  <c r="G3516" i="12" s="1"/>
  <c r="CC52" i="5"/>
  <c r="G4640" i="12" s="1"/>
  <c r="CD52" i="5"/>
  <c r="G5764" i="12" s="1"/>
  <c r="CE52" i="5"/>
  <c r="G6888" i="12" s="1"/>
  <c r="CF52" i="5"/>
  <c r="G8012" i="12" s="1"/>
  <c r="CG52" i="5"/>
  <c r="G9136" i="12" s="1"/>
  <c r="CH52" i="5"/>
  <c r="G10260" i="12" s="1"/>
  <c r="CI52" i="5"/>
  <c r="G11384" i="12" s="1"/>
  <c r="CJ52" i="5"/>
  <c r="H52" i="5"/>
  <c r="EJ52" i="5" s="1"/>
  <c r="BW53" i="5"/>
  <c r="K53" i="5"/>
  <c r="D9137" i="12"/>
  <c r="D8013" i="12"/>
  <c r="D6889" i="12"/>
  <c r="D65246" i="12"/>
  <c r="D5765" i="12"/>
  <c r="D64149" i="12"/>
  <c r="D63052" i="12"/>
  <c r="D61955" i="12"/>
  <c r="D60858" i="12"/>
  <c r="D59761" i="12"/>
  <c r="D58664" i="12"/>
  <c r="D57567" i="12"/>
  <c r="D56470" i="12"/>
  <c r="D55373" i="12"/>
  <c r="D54276" i="12"/>
  <c r="D4641" i="12"/>
  <c r="D53179" i="12"/>
  <c r="D52082" i="12"/>
  <c r="D50985" i="12"/>
  <c r="D49888" i="12"/>
  <c r="D48791" i="12"/>
  <c r="D47694" i="12"/>
  <c r="D46597" i="12"/>
  <c r="D45500" i="12"/>
  <c r="D44403" i="12"/>
  <c r="D43306" i="12"/>
  <c r="D3517" i="12"/>
  <c r="D42209" i="12"/>
  <c r="D41112" i="12"/>
  <c r="D40015" i="12"/>
  <c r="D38918" i="12"/>
  <c r="D37821" i="12"/>
  <c r="D36724" i="12"/>
  <c r="D35627" i="12"/>
  <c r="D34530" i="12"/>
  <c r="D33433" i="12"/>
  <c r="D32336" i="12"/>
  <c r="D2393" i="12"/>
  <c r="D31239" i="12"/>
  <c r="D30142" i="12"/>
  <c r="D29045" i="12"/>
  <c r="D27948" i="12"/>
  <c r="D26851" i="12"/>
  <c r="D25754" i="12"/>
  <c r="D24657" i="12"/>
  <c r="D23560" i="12"/>
  <c r="D22463" i="12"/>
  <c r="D21366" i="12"/>
  <c r="D1269" i="12"/>
  <c r="D20269" i="12"/>
  <c r="D19172" i="12"/>
  <c r="D18075" i="12"/>
  <c r="D16978" i="12"/>
  <c r="D15881" i="12"/>
  <c r="D14757" i="12"/>
  <c r="D13633" i="12"/>
  <c r="D12509" i="12"/>
  <c r="D11385" i="12"/>
  <c r="D10261" i="12"/>
  <c r="D145" i="12"/>
  <c r="EE53" i="5"/>
  <c r="G64149" i="12" s="1"/>
  <c r="H15" i="17"/>
  <c r="DJ53" i="5"/>
  <c r="G41112" i="12" s="1"/>
  <c r="CW53" i="5"/>
  <c r="G26851" i="12" s="1"/>
  <c r="DY53" i="5"/>
  <c r="G57567" i="12" s="1"/>
  <c r="DD53" i="5"/>
  <c r="G34530" i="12" s="1"/>
  <c r="EF53" i="5"/>
  <c r="G65246" i="12" s="1"/>
  <c r="CO53" i="5"/>
  <c r="G18075" i="12" s="1"/>
  <c r="DR53" i="5"/>
  <c r="G49888" i="12" s="1"/>
  <c r="BY53" i="5"/>
  <c r="G145" i="12" s="1"/>
  <c r="CR53" i="5"/>
  <c r="G21366" i="12" s="1"/>
  <c r="CX53" i="5"/>
  <c r="G27948" i="12" s="1"/>
  <c r="DE53" i="5"/>
  <c r="G35627" i="12" s="1"/>
  <c r="DM53" i="5"/>
  <c r="G44403" i="12" s="1"/>
  <c r="DT53" i="5"/>
  <c r="G52082" i="12" s="1"/>
  <c r="DZ53" i="5"/>
  <c r="G58664" i="12" s="1"/>
  <c r="CL53" i="5"/>
  <c r="G14757" i="12" s="1"/>
  <c r="CS53" i="5"/>
  <c r="G22463" i="12" s="1"/>
  <c r="CZ53" i="5"/>
  <c r="G30142" i="12" s="1"/>
  <c r="DH53" i="5"/>
  <c r="G38918" i="12" s="1"/>
  <c r="DN53" i="5"/>
  <c r="G45500" i="12" s="1"/>
  <c r="DU53" i="5"/>
  <c r="G53179" i="12" s="1"/>
  <c r="EC53" i="5"/>
  <c r="G61955" i="12" s="1"/>
  <c r="CN53" i="5"/>
  <c r="G16978" i="12" s="1"/>
  <c r="CT53" i="5"/>
  <c r="G23560" i="12" s="1"/>
  <c r="DB53" i="5"/>
  <c r="G32336" i="12" s="1"/>
  <c r="DI53" i="5"/>
  <c r="G40015" i="12" s="1"/>
  <c r="DP53" i="5"/>
  <c r="G47694" i="12" s="1"/>
  <c r="DX53" i="5"/>
  <c r="G56470" i="12" s="1"/>
  <c r="ED53" i="5"/>
  <c r="G63052" i="12" s="1"/>
  <c r="CK53" i="5"/>
  <c r="G13633" i="12" s="1"/>
  <c r="CP53" i="5"/>
  <c r="G19172" i="12" s="1"/>
  <c r="CV53" i="5"/>
  <c r="G25754" i="12" s="1"/>
  <c r="DA53" i="5"/>
  <c r="G31239" i="12" s="1"/>
  <c r="DF53" i="5"/>
  <c r="G36724" i="12" s="1"/>
  <c r="DL53" i="5"/>
  <c r="G43306" i="12" s="1"/>
  <c r="DQ53" i="5"/>
  <c r="G48791" i="12" s="1"/>
  <c r="DV53" i="5"/>
  <c r="G54276" i="12" s="1"/>
  <c r="EB53" i="5"/>
  <c r="G60858" i="12" s="1"/>
  <c r="CA53" i="5"/>
  <c r="G2393" i="12" s="1"/>
  <c r="BZ53" i="5"/>
  <c r="G1269" i="12" s="1"/>
  <c r="CM53" i="5"/>
  <c r="G15881" i="12" s="1"/>
  <c r="CQ53" i="5"/>
  <c r="G20269" i="12" s="1"/>
  <c r="CU53" i="5"/>
  <c r="G24657" i="12" s="1"/>
  <c r="CY53" i="5"/>
  <c r="G29045" i="12" s="1"/>
  <c r="DC53" i="5"/>
  <c r="G33433" i="12" s="1"/>
  <c r="DG53" i="5"/>
  <c r="G37821" i="12" s="1"/>
  <c r="DK53" i="5"/>
  <c r="G42209" i="12" s="1"/>
  <c r="DO53" i="5"/>
  <c r="G46597" i="12" s="1"/>
  <c r="DS53" i="5"/>
  <c r="G50985" i="12" s="1"/>
  <c r="DW53" i="5"/>
  <c r="G55373" i="12" s="1"/>
  <c r="EA53" i="5"/>
  <c r="G59761" i="12" s="1"/>
  <c r="CB53" i="5"/>
  <c r="G3517" i="12" s="1"/>
  <c r="CC53" i="5"/>
  <c r="G4641" i="12" s="1"/>
  <c r="CD53" i="5"/>
  <c r="G5765" i="12" s="1"/>
  <c r="CE53" i="5"/>
  <c r="G6889" i="12" s="1"/>
  <c r="CF53" i="5"/>
  <c r="G8013" i="12" s="1"/>
  <c r="CG53" i="5"/>
  <c r="G9137" i="12" s="1"/>
  <c r="CH53" i="5"/>
  <c r="G10261" i="12" s="1"/>
  <c r="CI53" i="5"/>
  <c r="G11385" i="12" s="1"/>
  <c r="CJ53" i="5"/>
  <c r="H53" i="5"/>
  <c r="EJ53" i="5" s="1"/>
  <c r="BW54" i="5"/>
  <c r="K54" i="5"/>
  <c r="D9138" i="12"/>
  <c r="D8014" i="12"/>
  <c r="D6890" i="12"/>
  <c r="D65247" i="12"/>
  <c r="D5766" i="12"/>
  <c r="D64150" i="12"/>
  <c r="D63053" i="12"/>
  <c r="D61956" i="12"/>
  <c r="D60859" i="12"/>
  <c r="D59762" i="12"/>
  <c r="D58665" i="12"/>
  <c r="D57568" i="12"/>
  <c r="D56471" i="12"/>
  <c r="D55374" i="12"/>
  <c r="D54277" i="12"/>
  <c r="D4642" i="12"/>
  <c r="D53180" i="12"/>
  <c r="D52083" i="12"/>
  <c r="D50986" i="12"/>
  <c r="D49889" i="12"/>
  <c r="D48792" i="12"/>
  <c r="D47695" i="12"/>
  <c r="D46598" i="12"/>
  <c r="D45501" i="12"/>
  <c r="D44404" i="12"/>
  <c r="D43307" i="12"/>
  <c r="D3518" i="12"/>
  <c r="D42210" i="12"/>
  <c r="D41113" i="12"/>
  <c r="D40016" i="12"/>
  <c r="D38919" i="12"/>
  <c r="D37822" i="12"/>
  <c r="D36725" i="12"/>
  <c r="D35628" i="12"/>
  <c r="D34531" i="12"/>
  <c r="D33434" i="12"/>
  <c r="D32337" i="12"/>
  <c r="D2394" i="12"/>
  <c r="D31240" i="12"/>
  <c r="D30143" i="12"/>
  <c r="D29046" i="12"/>
  <c r="D27949" i="12"/>
  <c r="D26852" i="12"/>
  <c r="D25755" i="12"/>
  <c r="D24658" i="12"/>
  <c r="D23561" i="12"/>
  <c r="D22464" i="12"/>
  <c r="D21367" i="12"/>
  <c r="D1270" i="12"/>
  <c r="D20270" i="12"/>
  <c r="D19173" i="12"/>
  <c r="D18076" i="12"/>
  <c r="D16979" i="12"/>
  <c r="D15882" i="12"/>
  <c r="D14758" i="12"/>
  <c r="D13634" i="12"/>
  <c r="D12510" i="12"/>
  <c r="D11386" i="12"/>
  <c r="D10262" i="12"/>
  <c r="D146" i="12"/>
  <c r="EC54" i="5"/>
  <c r="G61956" i="12" s="1"/>
  <c r="H16" i="17"/>
  <c r="CX54" i="5"/>
  <c r="G27949" i="12" s="1"/>
  <c r="DF54" i="5"/>
  <c r="G36725" i="12" s="1"/>
  <c r="CP54" i="5"/>
  <c r="G19173" i="12" s="1"/>
  <c r="BZ54" i="5"/>
  <c r="G1270" i="12" s="1"/>
  <c r="DU54" i="5"/>
  <c r="G53180" i="12" s="1"/>
  <c r="BY54" i="5"/>
  <c r="G146" i="12" s="1"/>
  <c r="CO54" i="5"/>
  <c r="G18076" i="12" s="1"/>
  <c r="CW54" i="5"/>
  <c r="G26852" i="12" s="1"/>
  <c r="DE54" i="5"/>
  <c r="G35628" i="12" s="1"/>
  <c r="DS54" i="5"/>
  <c r="G50986" i="12" s="1"/>
  <c r="CK54" i="5"/>
  <c r="G13634" i="12" s="1"/>
  <c r="CS54" i="5"/>
  <c r="G22464" i="12" s="1"/>
  <c r="DA54" i="5"/>
  <c r="G31240" i="12" s="1"/>
  <c r="DK54" i="5"/>
  <c r="G42210" i="12" s="1"/>
  <c r="EA54" i="5"/>
  <c r="G59762" i="12" s="1"/>
  <c r="CL54" i="5"/>
  <c r="G14758" i="12" s="1"/>
  <c r="CT54" i="5"/>
  <c r="G23561" i="12" s="1"/>
  <c r="DB54" i="5"/>
  <c r="G32337" i="12" s="1"/>
  <c r="DM54" i="5"/>
  <c r="G44404" i="12" s="1"/>
  <c r="CA54" i="5"/>
  <c r="G2394" i="12" s="1"/>
  <c r="ED54" i="5"/>
  <c r="G63053" i="12" s="1"/>
  <c r="DZ54" i="5"/>
  <c r="G58665" i="12" s="1"/>
  <c r="DV54" i="5"/>
  <c r="G54277" i="12" s="1"/>
  <c r="DR54" i="5"/>
  <c r="G49889" i="12" s="1"/>
  <c r="DN54" i="5"/>
  <c r="G45501" i="12" s="1"/>
  <c r="DJ54" i="5"/>
  <c r="G41113" i="12" s="1"/>
  <c r="EF54" i="5"/>
  <c r="G65247" i="12" s="1"/>
  <c r="EB54" i="5"/>
  <c r="G60859" i="12" s="1"/>
  <c r="DX54" i="5"/>
  <c r="G56471" i="12" s="1"/>
  <c r="DT54" i="5"/>
  <c r="G52083" i="12" s="1"/>
  <c r="DP54" i="5"/>
  <c r="G47695" i="12" s="1"/>
  <c r="DL54" i="5"/>
  <c r="G43307" i="12" s="1"/>
  <c r="DH54" i="5"/>
  <c r="G38919" i="12" s="1"/>
  <c r="CM54" i="5"/>
  <c r="G15882" i="12" s="1"/>
  <c r="CQ54" i="5"/>
  <c r="G20270" i="12" s="1"/>
  <c r="CU54" i="5"/>
  <c r="G24658" i="12" s="1"/>
  <c r="CY54" i="5"/>
  <c r="G29046" i="12" s="1"/>
  <c r="DC54" i="5"/>
  <c r="G33434" i="12" s="1"/>
  <c r="DG54" i="5"/>
  <c r="G37822" i="12" s="1"/>
  <c r="DO54" i="5"/>
  <c r="G46598" i="12" s="1"/>
  <c r="DW54" i="5"/>
  <c r="G55374" i="12" s="1"/>
  <c r="EE54" i="5"/>
  <c r="G64150" i="12" s="1"/>
  <c r="CN54" i="5"/>
  <c r="G16979" i="12" s="1"/>
  <c r="CR54" i="5"/>
  <c r="G21367" i="12" s="1"/>
  <c r="CV54" i="5"/>
  <c r="G25755" i="12" s="1"/>
  <c r="CZ54" i="5"/>
  <c r="G30143" i="12" s="1"/>
  <c r="DD54" i="5"/>
  <c r="G34531" i="12" s="1"/>
  <c r="DI54" i="5"/>
  <c r="G40016" i="12" s="1"/>
  <c r="DQ54" i="5"/>
  <c r="G48792" i="12" s="1"/>
  <c r="DY54" i="5"/>
  <c r="G57568" i="12" s="1"/>
  <c r="CB54" i="5"/>
  <c r="G3518" i="12" s="1"/>
  <c r="CC54" i="5"/>
  <c r="G4642" i="12" s="1"/>
  <c r="CD54" i="5"/>
  <c r="G5766" i="12" s="1"/>
  <c r="CE54" i="5"/>
  <c r="G6890" i="12" s="1"/>
  <c r="CF54" i="5"/>
  <c r="G8014" i="12" s="1"/>
  <c r="CG54" i="5"/>
  <c r="G9138" i="12" s="1"/>
  <c r="CH54" i="5"/>
  <c r="G10262" i="12" s="1"/>
  <c r="CI54" i="5"/>
  <c r="G11386" i="12" s="1"/>
  <c r="CJ54" i="5"/>
  <c r="H54" i="5"/>
  <c r="EJ54" i="5" s="1"/>
  <c r="BW55" i="5"/>
  <c r="K55" i="5"/>
  <c r="D9139" i="12"/>
  <c r="D8015" i="12"/>
  <c r="D6891" i="12"/>
  <c r="D65248" i="12"/>
  <c r="D5767" i="12"/>
  <c r="D64151" i="12"/>
  <c r="D63054" i="12"/>
  <c r="D61957" i="12"/>
  <c r="D60860" i="12"/>
  <c r="D59763" i="12"/>
  <c r="D58666" i="12"/>
  <c r="D57569" i="12"/>
  <c r="D56472" i="12"/>
  <c r="D55375" i="12"/>
  <c r="D54278" i="12"/>
  <c r="D4643" i="12"/>
  <c r="D53181" i="12"/>
  <c r="D52084" i="12"/>
  <c r="D50987" i="12"/>
  <c r="D49890" i="12"/>
  <c r="D48793" i="12"/>
  <c r="D47696" i="12"/>
  <c r="D46599" i="12"/>
  <c r="D45502" i="12"/>
  <c r="D44405" i="12"/>
  <c r="D43308" i="12"/>
  <c r="D3519" i="12"/>
  <c r="D42211" i="12"/>
  <c r="D41114" i="12"/>
  <c r="D40017" i="12"/>
  <c r="D38920" i="12"/>
  <c r="D37823" i="12"/>
  <c r="D36726" i="12"/>
  <c r="D35629" i="12"/>
  <c r="D34532" i="12"/>
  <c r="D33435" i="12"/>
  <c r="D32338" i="12"/>
  <c r="D2395" i="12"/>
  <c r="D31241" i="12"/>
  <c r="D30144" i="12"/>
  <c r="D29047" i="12"/>
  <c r="D27950" i="12"/>
  <c r="D26853" i="12"/>
  <c r="D25756" i="12"/>
  <c r="D24659" i="12"/>
  <c r="D23562" i="12"/>
  <c r="D22465" i="12"/>
  <c r="D21368" i="12"/>
  <c r="D1271" i="12"/>
  <c r="D20271" i="12"/>
  <c r="D19174" i="12"/>
  <c r="D18077" i="12"/>
  <c r="D16980" i="12"/>
  <c r="D15883" i="12"/>
  <c r="D14759" i="12"/>
  <c r="D13635" i="12"/>
  <c r="D12511" i="12"/>
  <c r="D11387" i="12"/>
  <c r="D10263" i="12"/>
  <c r="D147" i="12"/>
  <c r="EE55" i="5"/>
  <c r="G64151" i="12" s="1"/>
  <c r="H17" i="17"/>
  <c r="CP55" i="5"/>
  <c r="G19174" i="12" s="1"/>
  <c r="DN55" i="5"/>
  <c r="G45502" i="12" s="1"/>
  <c r="DV55" i="5"/>
  <c r="G54278" i="12" s="1"/>
  <c r="CX55" i="5"/>
  <c r="G27950" i="12" s="1"/>
  <c r="ED55" i="5"/>
  <c r="G63054" i="12" s="1"/>
  <c r="DF55" i="5"/>
  <c r="G36726" i="12" s="1"/>
  <c r="CN55" i="5"/>
  <c r="G16980" i="12" s="1"/>
  <c r="CV55" i="5"/>
  <c r="G25756" i="12" s="1"/>
  <c r="DD55" i="5"/>
  <c r="G34532" i="12" s="1"/>
  <c r="DL55" i="5"/>
  <c r="G43308" i="12" s="1"/>
  <c r="DT55" i="5"/>
  <c r="G52084" i="12" s="1"/>
  <c r="EB55" i="5"/>
  <c r="G60860" i="12" s="1"/>
  <c r="BZ55" i="5"/>
  <c r="G1271" i="12" s="1"/>
  <c r="CR55" i="5"/>
  <c r="G21368" i="12" s="1"/>
  <c r="CZ55" i="5"/>
  <c r="G30144" i="12" s="1"/>
  <c r="DH55" i="5"/>
  <c r="G38920" i="12" s="1"/>
  <c r="DP55" i="5"/>
  <c r="G47696" i="12" s="1"/>
  <c r="DX55" i="5"/>
  <c r="G56472" i="12" s="1"/>
  <c r="EF55" i="5"/>
  <c r="G65248" i="12" s="1"/>
  <c r="CL55" i="5"/>
  <c r="G14759" i="12" s="1"/>
  <c r="CT55" i="5"/>
  <c r="G23562" i="12" s="1"/>
  <c r="DB55" i="5"/>
  <c r="G32338" i="12" s="1"/>
  <c r="DJ55" i="5"/>
  <c r="G41114" i="12" s="1"/>
  <c r="DR55" i="5"/>
  <c r="G49890" i="12" s="1"/>
  <c r="DZ55" i="5"/>
  <c r="G58666" i="12" s="1"/>
  <c r="BY55" i="5"/>
  <c r="G147" i="12" s="1"/>
  <c r="CK55" i="5"/>
  <c r="G13635" i="12" s="1"/>
  <c r="CO55" i="5"/>
  <c r="G18077" i="12" s="1"/>
  <c r="CS55" i="5"/>
  <c r="G22465" i="12" s="1"/>
  <c r="CW55" i="5"/>
  <c r="G26853" i="12" s="1"/>
  <c r="DA55" i="5"/>
  <c r="G31241" i="12" s="1"/>
  <c r="DE55" i="5"/>
  <c r="G35629" i="12" s="1"/>
  <c r="DI55" i="5"/>
  <c r="G40017" i="12" s="1"/>
  <c r="DM55" i="5"/>
  <c r="G44405" i="12" s="1"/>
  <c r="DQ55" i="5"/>
  <c r="G48793" i="12" s="1"/>
  <c r="DU55" i="5"/>
  <c r="G53181" i="12" s="1"/>
  <c r="DY55" i="5"/>
  <c r="G57569" i="12" s="1"/>
  <c r="EC55" i="5"/>
  <c r="G61957" i="12" s="1"/>
  <c r="CM55" i="5"/>
  <c r="G15883" i="12" s="1"/>
  <c r="CQ55" i="5"/>
  <c r="G20271" i="12" s="1"/>
  <c r="CU55" i="5"/>
  <c r="G24659" i="12" s="1"/>
  <c r="CY55" i="5"/>
  <c r="G29047" i="12" s="1"/>
  <c r="DC55" i="5"/>
  <c r="G33435" i="12" s="1"/>
  <c r="DG55" i="5"/>
  <c r="G37823" i="12" s="1"/>
  <c r="DK55" i="5"/>
  <c r="G42211" i="12" s="1"/>
  <c r="DO55" i="5"/>
  <c r="G46599" i="12" s="1"/>
  <c r="DS55" i="5"/>
  <c r="G50987" i="12" s="1"/>
  <c r="DW55" i="5"/>
  <c r="G55375" i="12" s="1"/>
  <c r="EA55" i="5"/>
  <c r="G59763" i="12" s="1"/>
  <c r="CA55" i="5"/>
  <c r="G2395" i="12" s="1"/>
  <c r="CB55" i="5"/>
  <c r="G3519" i="12" s="1"/>
  <c r="CC55" i="5"/>
  <c r="G4643" i="12" s="1"/>
  <c r="CD55" i="5"/>
  <c r="G5767" i="12" s="1"/>
  <c r="CE55" i="5"/>
  <c r="G6891" i="12" s="1"/>
  <c r="CF55" i="5"/>
  <c r="G8015" i="12" s="1"/>
  <c r="CG55" i="5"/>
  <c r="G9139" i="12" s="1"/>
  <c r="CH55" i="5"/>
  <c r="G10263" i="12" s="1"/>
  <c r="CI55" i="5"/>
  <c r="G11387" i="12" s="1"/>
  <c r="CJ55" i="5"/>
  <c r="H55" i="5"/>
  <c r="EJ55" i="5" s="1"/>
  <c r="K56" i="5"/>
  <c r="BW56" i="5"/>
  <c r="D9140" i="12"/>
  <c r="D8016" i="12"/>
  <c r="D6892" i="12"/>
  <c r="D65249" i="12"/>
  <c r="D5768" i="12"/>
  <c r="D64152" i="12"/>
  <c r="D63055" i="12"/>
  <c r="D61958" i="12"/>
  <c r="D60861" i="12"/>
  <c r="D59764" i="12"/>
  <c r="D58667" i="12"/>
  <c r="D57570" i="12"/>
  <c r="D56473" i="12"/>
  <c r="D55376" i="12"/>
  <c r="D54279" i="12"/>
  <c r="D4644" i="12"/>
  <c r="D53182" i="12"/>
  <c r="D52085" i="12"/>
  <c r="D50988" i="12"/>
  <c r="D49891" i="12"/>
  <c r="D48794" i="12"/>
  <c r="D47697" i="12"/>
  <c r="D46600" i="12"/>
  <c r="D45503" i="12"/>
  <c r="D44406" i="12"/>
  <c r="D43309" i="12"/>
  <c r="D3520" i="12"/>
  <c r="D42212" i="12"/>
  <c r="D41115" i="12"/>
  <c r="D40018" i="12"/>
  <c r="D38921" i="12"/>
  <c r="D37824" i="12"/>
  <c r="D36727" i="12"/>
  <c r="D35630" i="12"/>
  <c r="D34533" i="12"/>
  <c r="D33436" i="12"/>
  <c r="D32339" i="12"/>
  <c r="D2396" i="12"/>
  <c r="D31242" i="12"/>
  <c r="D30145" i="12"/>
  <c r="D29048" i="12"/>
  <c r="D27951" i="12"/>
  <c r="D26854" i="12"/>
  <c r="D25757" i="12"/>
  <c r="D24660" i="12"/>
  <c r="D23563" i="12"/>
  <c r="D22466" i="12"/>
  <c r="D21369" i="12"/>
  <c r="D1272" i="12"/>
  <c r="D20272" i="12"/>
  <c r="D19175" i="12"/>
  <c r="D18078" i="12"/>
  <c r="D16981" i="12"/>
  <c r="D15884" i="12"/>
  <c r="D14760" i="12"/>
  <c r="D13636" i="12"/>
  <c r="D12512" i="12"/>
  <c r="D11388" i="12"/>
  <c r="D10264" i="12"/>
  <c r="D148" i="12"/>
  <c r="EF56" i="5"/>
  <c r="G65249" i="12" s="1"/>
  <c r="H18" i="17"/>
  <c r="DE56" i="5"/>
  <c r="G35630" i="12" s="1"/>
  <c r="DU56" i="5"/>
  <c r="G53182" i="12" s="1"/>
  <c r="CO56" i="5"/>
  <c r="G18078" i="12" s="1"/>
  <c r="CK56" i="5"/>
  <c r="G13636" i="12" s="1"/>
  <c r="DA56" i="5"/>
  <c r="G31242" i="12" s="1"/>
  <c r="DQ56" i="5"/>
  <c r="G48794" i="12" s="1"/>
  <c r="CS56" i="5"/>
  <c r="G22466" i="12" s="1"/>
  <c r="DI56" i="5"/>
  <c r="G40018" i="12" s="1"/>
  <c r="DY56" i="5"/>
  <c r="G57570" i="12" s="1"/>
  <c r="BY56" i="5"/>
  <c r="G148" i="12" s="1"/>
  <c r="CW56" i="5"/>
  <c r="G26854" i="12" s="1"/>
  <c r="DM56" i="5"/>
  <c r="G44406" i="12" s="1"/>
  <c r="EC56" i="5"/>
  <c r="G61958" i="12" s="1"/>
  <c r="CA56" i="5"/>
  <c r="G2396" i="12" s="1"/>
  <c r="BZ56" i="5"/>
  <c r="G1272" i="12" s="1"/>
  <c r="CL56" i="5"/>
  <c r="G14760" i="12" s="1"/>
  <c r="CP56" i="5"/>
  <c r="G19175" i="12" s="1"/>
  <c r="CT56" i="5"/>
  <c r="G23563" i="12" s="1"/>
  <c r="CX56" i="5"/>
  <c r="G27951" i="12" s="1"/>
  <c r="DB56" i="5"/>
  <c r="G32339" i="12" s="1"/>
  <c r="DF56" i="5"/>
  <c r="G36727" i="12" s="1"/>
  <c r="DJ56" i="5"/>
  <c r="G41115" i="12" s="1"/>
  <c r="DN56" i="5"/>
  <c r="G45503" i="12" s="1"/>
  <c r="DR56" i="5"/>
  <c r="G49891" i="12" s="1"/>
  <c r="DV56" i="5"/>
  <c r="G54279" i="12" s="1"/>
  <c r="DZ56" i="5"/>
  <c r="G58667" i="12" s="1"/>
  <c r="ED56" i="5"/>
  <c r="G63055" i="12" s="1"/>
  <c r="CM56" i="5"/>
  <c r="G15884" i="12" s="1"/>
  <c r="CQ56" i="5"/>
  <c r="G20272" i="12" s="1"/>
  <c r="CU56" i="5"/>
  <c r="G24660" i="12" s="1"/>
  <c r="CY56" i="5"/>
  <c r="G29048" i="12" s="1"/>
  <c r="DC56" i="5"/>
  <c r="G33436" i="12" s="1"/>
  <c r="DG56" i="5"/>
  <c r="G37824" i="12" s="1"/>
  <c r="DK56" i="5"/>
  <c r="G42212" i="12" s="1"/>
  <c r="DO56" i="5"/>
  <c r="G46600" i="12" s="1"/>
  <c r="DS56" i="5"/>
  <c r="G50988" i="12" s="1"/>
  <c r="DW56" i="5"/>
  <c r="G55376" i="12" s="1"/>
  <c r="EA56" i="5"/>
  <c r="G59764" i="12" s="1"/>
  <c r="EE56" i="5"/>
  <c r="G64152" i="12" s="1"/>
  <c r="CN56" i="5"/>
  <c r="G16981" i="12" s="1"/>
  <c r="CR56" i="5"/>
  <c r="G21369" i="12" s="1"/>
  <c r="CV56" i="5"/>
  <c r="G25757" i="12" s="1"/>
  <c r="CZ56" i="5"/>
  <c r="G30145" i="12" s="1"/>
  <c r="DD56" i="5"/>
  <c r="G34533" i="12" s="1"/>
  <c r="DH56" i="5"/>
  <c r="G38921" i="12" s="1"/>
  <c r="DL56" i="5"/>
  <c r="G43309" i="12" s="1"/>
  <c r="DP56" i="5"/>
  <c r="G47697" i="12" s="1"/>
  <c r="DT56" i="5"/>
  <c r="G52085" i="12" s="1"/>
  <c r="DX56" i="5"/>
  <c r="G56473" i="12" s="1"/>
  <c r="EB56" i="5"/>
  <c r="G60861" i="12" s="1"/>
  <c r="CB56" i="5"/>
  <c r="G3520" i="12" s="1"/>
  <c r="CC56" i="5"/>
  <c r="G4644" i="12" s="1"/>
  <c r="CD56" i="5"/>
  <c r="G5768" i="12" s="1"/>
  <c r="CE56" i="5"/>
  <c r="G6892" i="12" s="1"/>
  <c r="CF56" i="5"/>
  <c r="G8016" i="12" s="1"/>
  <c r="CG56" i="5"/>
  <c r="G9140" i="12" s="1"/>
  <c r="CH56" i="5"/>
  <c r="G10264" i="12" s="1"/>
  <c r="CI56" i="5"/>
  <c r="G11388" i="12" s="1"/>
  <c r="CJ56" i="5"/>
  <c r="H56" i="5"/>
  <c r="EJ56" i="5" s="1"/>
  <c r="K57" i="5"/>
  <c r="BW57" i="5"/>
  <c r="D9141" i="12"/>
  <c r="D8017" i="12"/>
  <c r="D6893" i="12"/>
  <c r="D65250" i="12"/>
  <c r="D5769" i="12"/>
  <c r="D64153" i="12"/>
  <c r="D63056" i="12"/>
  <c r="D61959" i="12"/>
  <c r="D60862" i="12"/>
  <c r="D59765" i="12"/>
  <c r="D58668" i="12"/>
  <c r="D57571" i="12"/>
  <c r="D56474" i="12"/>
  <c r="D55377" i="12"/>
  <c r="D54280" i="12"/>
  <c r="D4645" i="12"/>
  <c r="D53183" i="12"/>
  <c r="D52086" i="12"/>
  <c r="D50989" i="12"/>
  <c r="D49892" i="12"/>
  <c r="D48795" i="12"/>
  <c r="D47698" i="12"/>
  <c r="D46601" i="12"/>
  <c r="D45504" i="12"/>
  <c r="D44407" i="12"/>
  <c r="D43310" i="12"/>
  <c r="D3521" i="12"/>
  <c r="D42213" i="12"/>
  <c r="D41116" i="12"/>
  <c r="D40019" i="12"/>
  <c r="D38922" i="12"/>
  <c r="D37825" i="12"/>
  <c r="D36728" i="12"/>
  <c r="D35631" i="12"/>
  <c r="D34534" i="12"/>
  <c r="D33437" i="12"/>
  <c r="D32340" i="12"/>
  <c r="D2397" i="12"/>
  <c r="D31243" i="12"/>
  <c r="D30146" i="12"/>
  <c r="D29049" i="12"/>
  <c r="D27952" i="12"/>
  <c r="D26855" i="12"/>
  <c r="D25758" i="12"/>
  <c r="D24661" i="12"/>
  <c r="D23564" i="12"/>
  <c r="D22467" i="12"/>
  <c r="D21370" i="12"/>
  <c r="D1273" i="12"/>
  <c r="D20273" i="12"/>
  <c r="D19176" i="12"/>
  <c r="D18079" i="12"/>
  <c r="D16982" i="12"/>
  <c r="D15885" i="12"/>
  <c r="D14761" i="12"/>
  <c r="D13637" i="12"/>
  <c r="D12513" i="12"/>
  <c r="D11389" i="12"/>
  <c r="D10265" i="12"/>
  <c r="D149" i="12"/>
  <c r="EC57" i="5"/>
  <c r="G61959" i="12" s="1"/>
  <c r="H19" i="17"/>
  <c r="CP57" i="5"/>
  <c r="G19176" i="12" s="1"/>
  <c r="DF57" i="5"/>
  <c r="G36728" i="12" s="1"/>
  <c r="CA57" i="5"/>
  <c r="G2397" i="12" s="1"/>
  <c r="DV57" i="5"/>
  <c r="G54280" i="12" s="1"/>
  <c r="CL57" i="5"/>
  <c r="G14761" i="12" s="1"/>
  <c r="DB57" i="5"/>
  <c r="G32340" i="12" s="1"/>
  <c r="DR57" i="5"/>
  <c r="G49892" i="12" s="1"/>
  <c r="CT57" i="5"/>
  <c r="G23564" i="12" s="1"/>
  <c r="DJ57" i="5"/>
  <c r="G41116" i="12" s="1"/>
  <c r="DZ57" i="5"/>
  <c r="G58668" i="12" s="1"/>
  <c r="BZ57" i="5"/>
  <c r="G1273" i="12" s="1"/>
  <c r="CX57" i="5"/>
  <c r="G27952" i="12" s="1"/>
  <c r="DN57" i="5"/>
  <c r="G45504" i="12" s="1"/>
  <c r="ED57" i="5"/>
  <c r="G63056" i="12" s="1"/>
  <c r="CB57" i="5"/>
  <c r="G3521" i="12" s="1"/>
  <c r="CM57" i="5"/>
  <c r="G15885" i="12" s="1"/>
  <c r="CQ57" i="5"/>
  <c r="G20273" i="12" s="1"/>
  <c r="CU57" i="5"/>
  <c r="G24661" i="12" s="1"/>
  <c r="CY57" i="5"/>
  <c r="G29049" i="12" s="1"/>
  <c r="DC57" i="5"/>
  <c r="G33437" i="12" s="1"/>
  <c r="DG57" i="5"/>
  <c r="G37825" i="12" s="1"/>
  <c r="DK57" i="5"/>
  <c r="G42213" i="12" s="1"/>
  <c r="DO57" i="5"/>
  <c r="G46601" i="12" s="1"/>
  <c r="DS57" i="5"/>
  <c r="G50989" i="12" s="1"/>
  <c r="DW57" i="5"/>
  <c r="G55377" i="12" s="1"/>
  <c r="EA57" i="5"/>
  <c r="G59765" i="12" s="1"/>
  <c r="EE57" i="5"/>
  <c r="G64153" i="12" s="1"/>
  <c r="CN57" i="5"/>
  <c r="G16982" i="12" s="1"/>
  <c r="CR57" i="5"/>
  <c r="G21370" i="12" s="1"/>
  <c r="CV57" i="5"/>
  <c r="G25758" i="12" s="1"/>
  <c r="CZ57" i="5"/>
  <c r="G30146" i="12" s="1"/>
  <c r="DD57" i="5"/>
  <c r="G34534" i="12" s="1"/>
  <c r="DH57" i="5"/>
  <c r="G38922" i="12" s="1"/>
  <c r="DL57" i="5"/>
  <c r="G43310" i="12" s="1"/>
  <c r="DP57" i="5"/>
  <c r="G47698" i="12" s="1"/>
  <c r="DT57" i="5"/>
  <c r="G52086" i="12" s="1"/>
  <c r="DX57" i="5"/>
  <c r="G56474" i="12" s="1"/>
  <c r="EB57" i="5"/>
  <c r="G60862" i="12" s="1"/>
  <c r="EF57" i="5"/>
  <c r="G65250" i="12" s="1"/>
  <c r="BY57" i="5"/>
  <c r="G149" i="12" s="1"/>
  <c r="CK57" i="5"/>
  <c r="G13637" i="12" s="1"/>
  <c r="CO57" i="5"/>
  <c r="G18079" i="12" s="1"/>
  <c r="CS57" i="5"/>
  <c r="G22467" i="12" s="1"/>
  <c r="CW57" i="5"/>
  <c r="G26855" i="12" s="1"/>
  <c r="DA57" i="5"/>
  <c r="G31243" i="12" s="1"/>
  <c r="DE57" i="5"/>
  <c r="G35631" i="12" s="1"/>
  <c r="DI57" i="5"/>
  <c r="G40019" i="12" s="1"/>
  <c r="DM57" i="5"/>
  <c r="G44407" i="12" s="1"/>
  <c r="DQ57" i="5"/>
  <c r="G48795" i="12" s="1"/>
  <c r="DU57" i="5"/>
  <c r="G53183" i="12" s="1"/>
  <c r="DY57" i="5"/>
  <c r="G57571" i="12" s="1"/>
  <c r="CC57" i="5"/>
  <c r="G4645" i="12" s="1"/>
  <c r="CD57" i="5"/>
  <c r="G5769" i="12" s="1"/>
  <c r="CE57" i="5"/>
  <c r="G6893" i="12" s="1"/>
  <c r="CF57" i="5"/>
  <c r="G8017" i="12" s="1"/>
  <c r="CG57" i="5"/>
  <c r="G9141" i="12" s="1"/>
  <c r="CH57" i="5"/>
  <c r="G10265" i="12" s="1"/>
  <c r="CI57" i="5"/>
  <c r="G11389" i="12" s="1"/>
  <c r="CJ57" i="5"/>
  <c r="H57" i="5"/>
  <c r="EJ57" i="5" s="1"/>
  <c r="K58" i="5"/>
  <c r="BW58" i="5"/>
  <c r="D9142" i="12"/>
  <c r="D8018" i="12"/>
  <c r="D6894" i="12"/>
  <c r="D65251" i="12"/>
  <c r="D5770" i="12"/>
  <c r="D64154" i="12"/>
  <c r="D63057" i="12"/>
  <c r="D61960" i="12"/>
  <c r="D60863" i="12"/>
  <c r="D59766" i="12"/>
  <c r="D58669" i="12"/>
  <c r="D57572" i="12"/>
  <c r="D56475" i="12"/>
  <c r="D55378" i="12"/>
  <c r="D54281" i="12"/>
  <c r="D4646" i="12"/>
  <c r="D53184" i="12"/>
  <c r="D52087" i="12"/>
  <c r="D50990" i="12"/>
  <c r="D49893" i="12"/>
  <c r="D48796" i="12"/>
  <c r="D47699" i="12"/>
  <c r="D46602" i="12"/>
  <c r="D45505" i="12"/>
  <c r="D44408" i="12"/>
  <c r="D43311" i="12"/>
  <c r="D3522" i="12"/>
  <c r="D42214" i="12"/>
  <c r="D41117" i="12"/>
  <c r="D40020" i="12"/>
  <c r="D38923" i="12"/>
  <c r="D37826" i="12"/>
  <c r="D36729" i="12"/>
  <c r="D35632" i="12"/>
  <c r="D34535" i="12"/>
  <c r="D33438" i="12"/>
  <c r="D32341" i="12"/>
  <c r="D2398" i="12"/>
  <c r="D31244" i="12"/>
  <c r="D30147" i="12"/>
  <c r="D29050" i="12"/>
  <c r="D27953" i="12"/>
  <c r="D26856" i="12"/>
  <c r="D25759" i="12"/>
  <c r="D24662" i="12"/>
  <c r="D23565" i="12"/>
  <c r="D22468" i="12"/>
  <c r="D21371" i="12"/>
  <c r="D1274" i="12"/>
  <c r="D20274" i="12"/>
  <c r="D19177" i="12"/>
  <c r="D18080" i="12"/>
  <c r="D16983" i="12"/>
  <c r="D15886" i="12"/>
  <c r="D14762" i="12"/>
  <c r="D13638" i="12"/>
  <c r="D12514" i="12"/>
  <c r="D11390" i="12"/>
  <c r="D10266" i="12"/>
  <c r="D150" i="12"/>
  <c r="EA58" i="5"/>
  <c r="G59766" i="12" s="1"/>
  <c r="H20" i="17"/>
  <c r="BZ58" i="5"/>
  <c r="G1274" i="12" s="1"/>
  <c r="DG58" i="5"/>
  <c r="G37826" i="12" s="1"/>
  <c r="DK58" i="5"/>
  <c r="G42214" i="12" s="1"/>
  <c r="CQ58" i="5"/>
  <c r="G20274" i="12" s="1"/>
  <c r="DW58" i="5"/>
  <c r="G55378" i="12" s="1"/>
  <c r="CU58" i="5"/>
  <c r="G24662" i="12" s="1"/>
  <c r="ED58" i="5"/>
  <c r="G63057" i="12" s="1"/>
  <c r="DZ58" i="5"/>
  <c r="G58669" i="12" s="1"/>
  <c r="DV58" i="5"/>
  <c r="G54281" i="12" s="1"/>
  <c r="DR58" i="5"/>
  <c r="G49893" i="12" s="1"/>
  <c r="DN58" i="5"/>
  <c r="G45505" i="12" s="1"/>
  <c r="DJ58" i="5"/>
  <c r="G41117" i="12" s="1"/>
  <c r="DF58" i="5"/>
  <c r="G36729" i="12" s="1"/>
  <c r="DB58" i="5"/>
  <c r="G32341" i="12" s="1"/>
  <c r="CX58" i="5"/>
  <c r="G27953" i="12" s="1"/>
  <c r="CT58" i="5"/>
  <c r="G23565" i="12" s="1"/>
  <c r="CP58" i="5"/>
  <c r="G19177" i="12" s="1"/>
  <c r="CL58" i="5"/>
  <c r="G14762" i="12" s="1"/>
  <c r="EC58" i="5"/>
  <c r="G61960" i="12" s="1"/>
  <c r="DY58" i="5"/>
  <c r="G57572" i="12" s="1"/>
  <c r="DU58" i="5"/>
  <c r="G53184" i="12" s="1"/>
  <c r="DQ58" i="5"/>
  <c r="G48796" i="12" s="1"/>
  <c r="DM58" i="5"/>
  <c r="G44408" i="12" s="1"/>
  <c r="DI58" i="5"/>
  <c r="G40020" i="12" s="1"/>
  <c r="DE58" i="5"/>
  <c r="G35632" i="12" s="1"/>
  <c r="DA58" i="5"/>
  <c r="G31244" i="12" s="1"/>
  <c r="CW58" i="5"/>
  <c r="G26856" i="12" s="1"/>
  <c r="CS58" i="5"/>
  <c r="G22468" i="12" s="1"/>
  <c r="CO58" i="5"/>
  <c r="G18080" i="12" s="1"/>
  <c r="CK58" i="5"/>
  <c r="G13638" i="12" s="1"/>
  <c r="BY58" i="5"/>
  <c r="G150" i="12" s="1"/>
  <c r="EF58" i="5"/>
  <c r="G65251" i="12" s="1"/>
  <c r="EB58" i="5"/>
  <c r="G60863" i="12" s="1"/>
  <c r="DX58" i="5"/>
  <c r="G56475" i="12" s="1"/>
  <c r="DT58" i="5"/>
  <c r="G52087" i="12" s="1"/>
  <c r="DP58" i="5"/>
  <c r="G47699" i="12" s="1"/>
  <c r="DL58" i="5"/>
  <c r="G43311" i="12" s="1"/>
  <c r="DH58" i="5"/>
  <c r="G38923" i="12" s="1"/>
  <c r="DD58" i="5"/>
  <c r="G34535" i="12" s="1"/>
  <c r="CZ58" i="5"/>
  <c r="G30147" i="12" s="1"/>
  <c r="CV58" i="5"/>
  <c r="G25759" i="12" s="1"/>
  <c r="CR58" i="5"/>
  <c r="G21371" i="12" s="1"/>
  <c r="CN58" i="5"/>
  <c r="G16983" i="12" s="1"/>
  <c r="CY58" i="5"/>
  <c r="G29050" i="12" s="1"/>
  <c r="DO58" i="5"/>
  <c r="G46602" i="12" s="1"/>
  <c r="EE58" i="5"/>
  <c r="G64154" i="12" s="1"/>
  <c r="CM58" i="5"/>
  <c r="G15886" i="12" s="1"/>
  <c r="DC58" i="5"/>
  <c r="G33438" i="12" s="1"/>
  <c r="DS58" i="5"/>
  <c r="G50990" i="12" s="1"/>
  <c r="CA58" i="5"/>
  <c r="G2398" i="12" s="1"/>
  <c r="CB58" i="5"/>
  <c r="G3522" i="12" s="1"/>
  <c r="CC58" i="5"/>
  <c r="G4646" i="12" s="1"/>
  <c r="CD58" i="5"/>
  <c r="G5770" i="12" s="1"/>
  <c r="CE58" i="5"/>
  <c r="G6894" i="12" s="1"/>
  <c r="CF58" i="5"/>
  <c r="G8018" i="12" s="1"/>
  <c r="CG58" i="5"/>
  <c r="G9142" i="12" s="1"/>
  <c r="CH58" i="5"/>
  <c r="G10266" i="12" s="1"/>
  <c r="CI58" i="5"/>
  <c r="G11390" i="12" s="1"/>
  <c r="CJ58" i="5"/>
  <c r="H58" i="5"/>
  <c r="EJ58" i="5" s="1"/>
  <c r="BV23" i="6"/>
  <c r="J23" i="6"/>
  <c r="EE23" i="6"/>
  <c r="BY23" i="6"/>
  <c r="CK23" i="6"/>
  <c r="CO23" i="6"/>
  <c r="CS23" i="6"/>
  <c r="CW23" i="6"/>
  <c r="DA23" i="6"/>
  <c r="DE23" i="6"/>
  <c r="DI23" i="6"/>
  <c r="DM23" i="6"/>
  <c r="DQ23" i="6"/>
  <c r="DU23" i="6"/>
  <c r="DY23" i="6"/>
  <c r="EC23" i="6"/>
  <c r="BX23" i="6"/>
  <c r="CJ23" i="6"/>
  <c r="CN23" i="6"/>
  <c r="CR23" i="6"/>
  <c r="CV23" i="6"/>
  <c r="CZ23" i="6"/>
  <c r="DD23" i="6"/>
  <c r="DH23" i="6"/>
  <c r="DL23" i="6"/>
  <c r="DP23" i="6"/>
  <c r="DT23" i="6"/>
  <c r="DX23" i="6"/>
  <c r="EB23" i="6"/>
  <c r="CL23" i="6"/>
  <c r="CP23" i="6"/>
  <c r="CT23" i="6"/>
  <c r="CX23" i="6"/>
  <c r="DB23" i="6"/>
  <c r="DF23" i="6"/>
  <c r="DJ23" i="6"/>
  <c r="DN23" i="6"/>
  <c r="DR23" i="6"/>
  <c r="DV23" i="6"/>
  <c r="DZ23" i="6"/>
  <c r="ED23" i="6"/>
  <c r="CI23" i="6"/>
  <c r="CM23" i="6"/>
  <c r="CQ23" i="6"/>
  <c r="CU23" i="6"/>
  <c r="CY23" i="6"/>
  <c r="DC23" i="6"/>
  <c r="DG23" i="6"/>
  <c r="DK23" i="6"/>
  <c r="DO23" i="6"/>
  <c r="DS23" i="6"/>
  <c r="DW23" i="6"/>
  <c r="EA23" i="6"/>
  <c r="BZ23" i="6"/>
  <c r="CA23" i="6"/>
  <c r="CB23" i="6"/>
  <c r="CC23" i="6"/>
  <c r="CD23" i="6"/>
  <c r="CE23" i="6"/>
  <c r="CF23" i="6"/>
  <c r="CG23" i="6"/>
  <c r="CH23" i="6"/>
  <c r="BW23" i="6" s="1"/>
  <c r="H23" i="6"/>
  <c r="J22" i="6"/>
  <c r="BV22" i="6"/>
  <c r="EC22" i="6"/>
  <c r="BY22" i="6"/>
  <c r="CL22" i="6"/>
  <c r="CP22" i="6"/>
  <c r="CT22" i="6"/>
  <c r="CX22" i="6"/>
  <c r="DB22" i="6"/>
  <c r="DF22" i="6"/>
  <c r="DJ22" i="6"/>
  <c r="DN22" i="6"/>
  <c r="DR22" i="6"/>
  <c r="DV22" i="6"/>
  <c r="DZ22" i="6"/>
  <c r="ED22" i="6"/>
  <c r="CM22" i="6"/>
  <c r="CU22" i="6"/>
  <c r="DG22" i="6"/>
  <c r="DW22" i="6"/>
  <c r="EA22" i="6"/>
  <c r="BX22" i="6"/>
  <c r="CJ22" i="6"/>
  <c r="CN22" i="6"/>
  <c r="CR22" i="6"/>
  <c r="CV22" i="6"/>
  <c r="CZ22" i="6"/>
  <c r="DD22" i="6"/>
  <c r="DH22" i="6"/>
  <c r="DL22" i="6"/>
  <c r="DP22" i="6"/>
  <c r="DT22" i="6"/>
  <c r="DX22" i="6"/>
  <c r="EB22" i="6"/>
  <c r="CI22" i="6"/>
  <c r="CQ22" i="6"/>
  <c r="CY22" i="6"/>
  <c r="DC22" i="6"/>
  <c r="DK22" i="6"/>
  <c r="DO22" i="6"/>
  <c r="DS22" i="6"/>
  <c r="EE22" i="6"/>
  <c r="CK22" i="6"/>
  <c r="CO22" i="6"/>
  <c r="CS22" i="6"/>
  <c r="CW22" i="6"/>
  <c r="DA22" i="6"/>
  <c r="DE22" i="6"/>
  <c r="DI22" i="6"/>
  <c r="DM22" i="6"/>
  <c r="G45370" i="12" s="1"/>
  <c r="DQ22" i="6"/>
  <c r="DU22" i="6"/>
  <c r="DY22" i="6"/>
  <c r="BZ22" i="6"/>
  <c r="CA22" i="6"/>
  <c r="CB22" i="6"/>
  <c r="CC22" i="6"/>
  <c r="CD22" i="6"/>
  <c r="CE22" i="6"/>
  <c r="CF22" i="6"/>
  <c r="CG22" i="6"/>
  <c r="CH22" i="6"/>
  <c r="H22" i="6"/>
  <c r="J21" i="6"/>
  <c r="BV21" i="6"/>
  <c r="BV20" i="6"/>
  <c r="J20" i="6"/>
  <c r="EE20" i="6"/>
  <c r="BY20" i="6"/>
  <c r="CK20" i="6"/>
  <c r="CO20" i="6"/>
  <c r="CS20" i="6"/>
  <c r="CW20" i="6"/>
  <c r="DA20" i="6"/>
  <c r="DE20" i="6"/>
  <c r="DI20" i="6"/>
  <c r="DM20" i="6"/>
  <c r="DQ20" i="6"/>
  <c r="DU20" i="6"/>
  <c r="DY20" i="6"/>
  <c r="EC20" i="6"/>
  <c r="BX20" i="6"/>
  <c r="CJ20" i="6"/>
  <c r="CN20" i="6"/>
  <c r="CR20" i="6"/>
  <c r="CV20" i="6"/>
  <c r="CZ20" i="6"/>
  <c r="DD20" i="6"/>
  <c r="DH20" i="6"/>
  <c r="DL20" i="6"/>
  <c r="DP20" i="6"/>
  <c r="DT20" i="6"/>
  <c r="DX20" i="6"/>
  <c r="G57435" i="12" s="1"/>
  <c r="EB20" i="6"/>
  <c r="CL20" i="6"/>
  <c r="CP20" i="6"/>
  <c r="CT20" i="6"/>
  <c r="CX20" i="6"/>
  <c r="DB20" i="6"/>
  <c r="DF20" i="6"/>
  <c r="DJ20" i="6"/>
  <c r="DN20" i="6"/>
  <c r="DR20" i="6"/>
  <c r="DV20" i="6"/>
  <c r="DZ20" i="6"/>
  <c r="ED20" i="6"/>
  <c r="CI20" i="6"/>
  <c r="CM20" i="6"/>
  <c r="CQ20" i="6"/>
  <c r="G21234" i="12" s="1"/>
  <c r="CU20" i="6"/>
  <c r="CY20" i="6"/>
  <c r="G30010" i="12" s="1"/>
  <c r="DC20" i="6"/>
  <c r="DG20" i="6"/>
  <c r="DK20" i="6"/>
  <c r="DO20" i="6"/>
  <c r="DS20" i="6"/>
  <c r="DW20" i="6"/>
  <c r="EA20" i="6"/>
  <c r="BZ20" i="6"/>
  <c r="CA20" i="6"/>
  <c r="CB20" i="6"/>
  <c r="CC20" i="6"/>
  <c r="G5633" i="12" s="1"/>
  <c r="CD20" i="6"/>
  <c r="CE20" i="6"/>
  <c r="CF20" i="6"/>
  <c r="CG20" i="6"/>
  <c r="CH20" i="6"/>
  <c r="BW20" i="6" s="1"/>
  <c r="H20" i="6"/>
  <c r="BB11" i="13"/>
  <c r="G28870" i="12"/>
  <c r="AE11" i="13"/>
  <c r="G24" i="17"/>
  <c r="I4" i="17"/>
  <c r="G53" i="17"/>
  <c r="H33" i="17"/>
  <c r="BX24" i="5"/>
  <c r="G12481" i="12"/>
  <c r="BX51" i="5"/>
  <c r="G12507" i="12"/>
  <c r="CI95" i="6"/>
  <c r="G12449" i="12" s="1"/>
  <c r="D28972" i="12"/>
  <c r="D23449" i="12"/>
  <c r="D48718" i="12"/>
  <c r="D33322" i="12"/>
  <c r="D60785" i="12"/>
  <c r="D14638" i="12"/>
  <c r="D34" i="12"/>
  <c r="D25635" i="12"/>
  <c r="D36617" i="12"/>
  <c r="D54165" i="12"/>
  <c r="D57448" i="12"/>
  <c r="D65139" i="12"/>
  <c r="D32263" i="12"/>
  <c r="D3398" i="12"/>
  <c r="D33326" i="12"/>
  <c r="D61882" i="12"/>
  <c r="D53050" i="12"/>
  <c r="D61840" i="12"/>
  <c r="D22" i="12"/>
  <c r="DI15" i="6"/>
  <c r="G40975" i="12" s="1"/>
  <c r="DI94" i="6"/>
  <c r="G41051" i="12" s="1"/>
  <c r="D24546" i="12"/>
  <c r="D39904" i="12"/>
  <c r="D15762" i="12"/>
  <c r="D26732" i="12"/>
  <c r="D58545" i="12"/>
  <c r="D1196" i="12"/>
  <c r="D30069" i="12"/>
  <c r="D41039" i="12"/>
  <c r="D53106" i="12"/>
  <c r="D19061" i="12"/>
  <c r="D31128" i="12"/>
  <c r="D46486" i="12"/>
  <c r="D62941" i="12"/>
  <c r="D17956" i="12"/>
  <c r="D36605" i="12"/>
  <c r="D49769" i="12"/>
  <c r="D65127" i="12"/>
  <c r="D17968" i="12"/>
  <c r="D49781" i="12"/>
  <c r="D11312" i="12"/>
  <c r="D21293" i="12"/>
  <c r="D35554" i="12"/>
  <c r="D44330" i="12"/>
  <c r="D4568" i="12"/>
  <c r="D5692" i="12"/>
  <c r="D16851" i="12"/>
  <c r="CT15" i="6"/>
  <c r="G24520" i="12" s="1"/>
  <c r="D11274" i="12"/>
  <c r="D55262" i="12"/>
  <c r="D20158" i="12"/>
  <c r="D34419" i="12"/>
  <c r="D47583" i="12"/>
  <c r="D19053" i="12"/>
  <c r="D37702" i="12"/>
  <c r="D50866" i="12"/>
  <c r="D22356" i="12"/>
  <c r="D54169" i="12"/>
  <c r="D12436" i="12"/>
  <c r="D24584" i="12"/>
  <c r="D2320" i="12"/>
  <c r="D45427" i="12"/>
  <c r="D56397" i="12"/>
  <c r="CY15" i="6"/>
  <c r="G30005" i="12" s="1"/>
  <c r="D42" i="12"/>
  <c r="B55" i="11"/>
  <c r="G1095" i="12" s="1"/>
  <c r="D60733" i="12"/>
  <c r="A38" i="13"/>
  <c r="D42173" i="12"/>
  <c r="D15844" i="12"/>
  <c r="D3416" i="12"/>
  <c r="D10144" i="12"/>
  <c r="D11293" i="12"/>
  <c r="D16886" i="12"/>
  <c r="D1177" i="12"/>
  <c r="D24565" i="12"/>
  <c r="D28953" i="12"/>
  <c r="D35535" i="12"/>
  <c r="D2301" i="12"/>
  <c r="D41020" i="12"/>
  <c r="D44311" i="12"/>
  <c r="D48699" i="12"/>
  <c r="D53087" i="12"/>
  <c r="D56378" i="12"/>
  <c r="D60766" i="12"/>
  <c r="D5673" i="12"/>
  <c r="D9045" i="12"/>
  <c r="G49758" i="12"/>
  <c r="D15818" i="12"/>
  <c r="D11322" i="12"/>
  <c r="D19109" i="12"/>
  <c r="D22400" i="12"/>
  <c r="D26788" i="12"/>
  <c r="D31176" i="12"/>
  <c r="D37758" i="12"/>
  <c r="D33370" i="12"/>
  <c r="D3454" i="12"/>
  <c r="D46534" i="12"/>
  <c r="D50922" i="12"/>
  <c r="D54213" i="12"/>
  <c r="D58601" i="12"/>
  <c r="D62989" i="12"/>
  <c r="D6826" i="12"/>
  <c r="D10191" i="12"/>
  <c r="D13563" i="12"/>
  <c r="D18005" i="12"/>
  <c r="D21296" i="12"/>
  <c r="D26781" i="12"/>
  <c r="D31169" i="12"/>
  <c r="D37751" i="12"/>
  <c r="D33363" i="12"/>
  <c r="D3447" i="12"/>
  <c r="D46527" i="12"/>
  <c r="D50915" i="12"/>
  <c r="D54206" i="12"/>
  <c r="D58594" i="12"/>
  <c r="D62982" i="12"/>
  <c r="D6819" i="12"/>
  <c r="D10210" i="12"/>
  <c r="D19121" i="12"/>
  <c r="D23509" i="12"/>
  <c r="D30091" i="12"/>
  <c r="D37770" i="12"/>
  <c r="D39964" i="12"/>
  <c r="D44352" i="12"/>
  <c r="D50934" i="12"/>
  <c r="D55322" i="12"/>
  <c r="D61904" i="12"/>
  <c r="D32261" i="12"/>
  <c r="D28968" i="12"/>
  <c r="D48714" i="12"/>
  <c r="D9060" i="12"/>
  <c r="D65185" i="12"/>
  <c r="G27816" i="12"/>
  <c r="G61823" i="12"/>
  <c r="G51950" i="12"/>
  <c r="DU17" i="6"/>
  <c r="G54141" i="12" s="1"/>
  <c r="DK17" i="6"/>
  <c r="G43171" i="12" s="1"/>
  <c r="H17" i="6"/>
  <c r="DP15" i="6"/>
  <c r="G48654" i="12" s="1"/>
  <c r="DV15" i="6"/>
  <c r="G55236" i="12" s="1"/>
  <c r="CM15" i="6"/>
  <c r="G16841" i="12" s="1"/>
  <c r="BX15" i="6"/>
  <c r="G21236" i="12"/>
  <c r="D15780" i="12"/>
  <c r="D48690" i="12"/>
  <c r="D28928" i="12"/>
  <c r="D32238" i="12"/>
  <c r="D13541" i="12"/>
  <c r="D12417" i="12"/>
  <c r="D17983" i="12"/>
  <c r="D21274" i="12"/>
  <c r="D25662" i="12"/>
  <c r="D30050" i="12"/>
  <c r="D36632" i="12"/>
  <c r="D32244" i="12"/>
  <c r="D42117" i="12"/>
  <c r="D45408" i="12"/>
  <c r="D49796" i="12"/>
  <c r="D4549" i="12"/>
  <c r="D57475" i="12"/>
  <c r="D61863" i="12"/>
  <c r="D65154" i="12"/>
  <c r="D1211" i="12"/>
  <c r="D13570" i="12"/>
  <c r="D12446" i="12"/>
  <c r="D20206" i="12"/>
  <c r="D23497" i="12"/>
  <c r="D27885" i="12"/>
  <c r="D34467" i="12"/>
  <c r="D38855" i="12"/>
  <c r="D39952" i="12"/>
  <c r="D43243" i="12"/>
  <c r="D47631" i="12"/>
  <c r="D52019" i="12"/>
  <c r="D55310" i="12"/>
  <c r="D59698" i="12"/>
  <c r="D64086" i="12"/>
  <c r="D7950" i="12"/>
  <c r="D11315" i="12"/>
  <c r="D22393" i="12"/>
  <c r="D19102" i="12"/>
  <c r="D23490" i="12"/>
  <c r="D27878" i="12"/>
  <c r="D34460" i="12"/>
  <c r="D38848" i="12"/>
  <c r="D39945" i="12"/>
  <c r="D43236" i="12"/>
  <c r="D47624" i="12"/>
  <c r="D52012" i="12"/>
  <c r="D55303" i="12"/>
  <c r="D59691" i="12"/>
  <c r="D64079" i="12"/>
  <c r="D7943" i="12"/>
  <c r="D14706" i="12"/>
  <c r="D11334" i="12"/>
  <c r="D20218" i="12"/>
  <c r="D25703" i="12"/>
  <c r="D31188" i="12"/>
  <c r="D38867" i="12"/>
  <c r="D42158" i="12"/>
  <c r="D45449" i="12"/>
  <c r="D52031" i="12"/>
  <c r="D57516" i="12"/>
  <c r="D63001" i="12"/>
  <c r="D10184" i="12"/>
  <c r="D35550" i="12"/>
  <c r="D53102" i="12"/>
  <c r="D18014" i="12"/>
  <c r="G14625" i="12"/>
  <c r="G20137" i="12"/>
  <c r="G60726" i="12"/>
  <c r="CZ17" i="6"/>
  <c r="G31104" i="12" s="1"/>
  <c r="CN17" i="6"/>
  <c r="G17940" i="12" s="1"/>
  <c r="DC15" i="6"/>
  <c r="G34393" i="12" s="1"/>
  <c r="DD15" i="6"/>
  <c r="G35490" i="12" s="1"/>
  <c r="DT15" i="6"/>
  <c r="G53042" i="12" s="1"/>
  <c r="CB15" i="6"/>
  <c r="G4504" i="12" s="1"/>
  <c r="G1139" i="12"/>
  <c r="D21265" i="12"/>
  <c r="D9036" i="12"/>
  <c r="D53" i="12"/>
  <c r="D14665" i="12"/>
  <c r="D19080" i="12"/>
  <c r="D22371" i="12"/>
  <c r="D26759" i="12"/>
  <c r="D31147" i="12"/>
  <c r="D37729" i="12"/>
  <c r="D33341" i="12"/>
  <c r="D3425" i="12"/>
  <c r="D46505" i="12"/>
  <c r="D50893" i="12"/>
  <c r="D54184" i="12"/>
  <c r="D58572" i="12"/>
  <c r="D62960" i="12"/>
  <c r="D82" i="12"/>
  <c r="D16915" i="12"/>
  <c r="D1206" i="12"/>
  <c r="D24594" i="12"/>
  <c r="D28982" i="12"/>
  <c r="D35564" i="12"/>
  <c r="D2330" i="12"/>
  <c r="D41049" i="12"/>
  <c r="D44340" i="12"/>
  <c r="D48728" i="12"/>
  <c r="D53116" i="12"/>
  <c r="D56407" i="12"/>
  <c r="D60795" i="12"/>
  <c r="D5702" i="12"/>
  <c r="D12439" i="12"/>
  <c r="D15811" i="12"/>
  <c r="D20199" i="12"/>
  <c r="D24587" i="12"/>
  <c r="D28975" i="12"/>
  <c r="D35557" i="12"/>
  <c r="D2323" i="12"/>
  <c r="D41042" i="12"/>
  <c r="D44333" i="12"/>
  <c r="D48721" i="12"/>
  <c r="D53109" i="12"/>
  <c r="D56400" i="12"/>
  <c r="D60788" i="12"/>
  <c r="D5695" i="12"/>
  <c r="D13582" i="12"/>
  <c r="D12458" i="12"/>
  <c r="D21315" i="12"/>
  <c r="D26800" i="12"/>
  <c r="D34479" i="12"/>
  <c r="D32285" i="12"/>
  <c r="D3466" i="12"/>
  <c r="D46546" i="12"/>
  <c r="D4590" i="12"/>
  <c r="D58613" i="12"/>
  <c r="D64098" i="12"/>
  <c r="D16901" i="12"/>
  <c r="D2316" i="12"/>
  <c r="D60781" i="12"/>
  <c r="D36663" i="12"/>
  <c r="G10129" i="12"/>
  <c r="G23428" i="12"/>
  <c r="CK17" i="6"/>
  <c r="G14622" i="12" s="1"/>
  <c r="CW17" i="6"/>
  <c r="G27813" i="12" s="1"/>
  <c r="DC17" i="6"/>
  <c r="G34395" i="12" s="1"/>
  <c r="EE15" i="6"/>
  <c r="G65109" i="12" s="1"/>
  <c r="DO15" i="6"/>
  <c r="G47557" i="12" s="1"/>
  <c r="DX15" i="6"/>
  <c r="G57430" i="12" s="1"/>
  <c r="CG15" i="6"/>
  <c r="G10124" i="12" s="1"/>
  <c r="G44273" i="12"/>
  <c r="D14750" i="12"/>
  <c r="D11249" i="12"/>
  <c r="D23424" i="12"/>
  <c r="D36588" i="12"/>
  <c r="D44267" i="12"/>
  <c r="D55237" i="12"/>
  <c r="D65110" i="12"/>
  <c r="D1138" i="12"/>
  <c r="D2262" i="12"/>
  <c r="D53048" i="12"/>
  <c r="D9006" i="12"/>
  <c r="CT13" i="6"/>
  <c r="G24518" i="12" s="1"/>
  <c r="D23507" i="12"/>
  <c r="D64096" i="12"/>
  <c r="DU15" i="6"/>
  <c r="G54139" i="12" s="1"/>
  <c r="H15" i="6"/>
  <c r="CO15" i="6"/>
  <c r="G19035" i="12" s="1"/>
  <c r="CF15" i="6"/>
  <c r="G9000" i="12" s="1"/>
  <c r="EC15" i="6"/>
  <c r="G62915" i="12" s="1"/>
  <c r="CW15" i="6"/>
  <c r="G27811" i="12" s="1"/>
  <c r="DN15" i="6"/>
  <c r="G46460" i="12" s="1"/>
  <c r="CZ15" i="6"/>
  <c r="G31102" i="12" s="1"/>
  <c r="CL15" i="6"/>
  <c r="G15744" i="12" s="1"/>
  <c r="DR15" i="6"/>
  <c r="G50848" i="12" s="1"/>
  <c r="DK15" i="6"/>
  <c r="G43169" i="12" s="1"/>
  <c r="DS15" i="6"/>
  <c r="G51945" i="12" s="1"/>
  <c r="DE15" i="6"/>
  <c r="G36587" i="12" s="1"/>
  <c r="CX15" i="6"/>
  <c r="G28908" i="12" s="1"/>
  <c r="CI15" i="6"/>
  <c r="G12372" i="12" s="1"/>
  <c r="CG105" i="6"/>
  <c r="G10211" i="12" s="1"/>
  <c r="D25747" i="12"/>
  <c r="D12373" i="12"/>
  <c r="D24521" i="12"/>
  <c r="D38782" i="12"/>
  <c r="D45364" i="12"/>
  <c r="D56334" i="12"/>
  <c r="D7877" i="12"/>
  <c r="D10130" i="12"/>
  <c r="D27817" i="12"/>
  <c r="D43175" i="12"/>
  <c r="D59630" i="12"/>
  <c r="D24604" i="12"/>
  <c r="D7960" i="12"/>
  <c r="DB15" i="6"/>
  <c r="G33296" i="12" s="1"/>
  <c r="CC15" i="6"/>
  <c r="G5628" i="12" s="1"/>
  <c r="CA15" i="6"/>
  <c r="BZ15" i="6"/>
  <c r="G2256" i="12" s="1"/>
  <c r="ED15" i="6"/>
  <c r="G64012" i="12" s="1"/>
  <c r="CK15" i="6"/>
  <c r="G14620" i="12" s="1"/>
  <c r="CR15" i="6"/>
  <c r="G22326" i="12" s="1"/>
  <c r="CJ15" i="6"/>
  <c r="G13496" i="12" s="1"/>
  <c r="DZ15" i="6"/>
  <c r="G59624" i="12" s="1"/>
  <c r="CE15" i="6"/>
  <c r="G7876" i="12" s="1"/>
  <c r="DW15" i="6"/>
  <c r="G56333" i="12" s="1"/>
  <c r="DJ15" i="6"/>
  <c r="G42072" i="12" s="1"/>
  <c r="CH15" i="6"/>
  <c r="G11248" i="12" s="1"/>
  <c r="DY15" i="6"/>
  <c r="G58527" i="12" s="1"/>
  <c r="DA15" i="6"/>
  <c r="G32199" i="12" s="1"/>
  <c r="D42202" i="12"/>
  <c r="D17939" i="12"/>
  <c r="D28909" i="12"/>
  <c r="D39879" i="12"/>
  <c r="D49752" i="12"/>
  <c r="D60722" i="12"/>
  <c r="D11254" i="12"/>
  <c r="D28914" i="12"/>
  <c r="D44272" i="12"/>
  <c r="DL13" i="6"/>
  <c r="G44264" i="12" s="1"/>
  <c r="D27877" i="12"/>
  <c r="EB15" i="6"/>
  <c r="G61818" i="12" s="1"/>
  <c r="DL15" i="6"/>
  <c r="G44266" i="12" s="1"/>
  <c r="CS15" i="6"/>
  <c r="G23423" i="12" s="1"/>
  <c r="CV15" i="6"/>
  <c r="G26714" i="12" s="1"/>
  <c r="DQ15" i="6"/>
  <c r="G49751" i="12" s="1"/>
  <c r="DM15" i="6"/>
  <c r="G45363" i="12" s="1"/>
  <c r="CN15" i="6"/>
  <c r="G17938" i="12" s="1"/>
  <c r="CU15" i="6"/>
  <c r="G25617" i="12" s="1"/>
  <c r="EA15" i="6"/>
  <c r="G60721" i="12" s="1"/>
  <c r="BY15" i="6"/>
  <c r="G1132" i="12" s="1"/>
  <c r="DF15" i="6"/>
  <c r="G37684" i="12" s="1"/>
  <c r="CQ15" i="6"/>
  <c r="G21229" i="12" s="1"/>
  <c r="DH15" i="6"/>
  <c r="G39878" i="12" s="1"/>
  <c r="DG15" i="6"/>
  <c r="G38781" i="12" s="1"/>
  <c r="CR13" i="6"/>
  <c r="G22324" i="12" s="1"/>
  <c r="J16" i="6"/>
  <c r="D20140" i="12"/>
  <c r="D51953" i="12"/>
  <c r="D50870" i="12"/>
  <c r="D49765" i="12"/>
  <c r="D61828" i="12"/>
  <c r="D46498" i="12"/>
  <c r="D14650" i="12"/>
  <c r="D25647" i="12"/>
  <c r="D42102" i="12"/>
  <c r="D57460" i="12"/>
  <c r="D38789" i="12"/>
  <c r="D7884" i="12"/>
  <c r="D19057" i="12"/>
  <c r="D17952" i="12"/>
  <c r="D21239" i="12"/>
  <c r="D42106" i="12"/>
  <c r="H94" i="6"/>
  <c r="D11278" i="12"/>
  <c r="D31132" i="12"/>
  <c r="D46490" i="12"/>
  <c r="D2264" i="12"/>
  <c r="D9008" i="12"/>
  <c r="D22366" i="12"/>
  <c r="D43209" i="12"/>
  <c r="D23501" i="12"/>
  <c r="D27851" i="12"/>
  <c r="D49791" i="12"/>
  <c r="D33325" i="12"/>
  <c r="D39956" i="12"/>
  <c r="D10164" i="12"/>
  <c r="D36627" i="12"/>
  <c r="D54179" i="12"/>
  <c r="D54168" i="12"/>
  <c r="D17978" i="12"/>
  <c r="D33336" i="12"/>
  <c r="D59664" i="12"/>
  <c r="D28941" i="12"/>
  <c r="D45380" i="12"/>
  <c r="D15806" i="12"/>
  <c r="D48716" i="12"/>
  <c r="D21305" i="12"/>
  <c r="D32275" i="12"/>
  <c r="D4580" i="12"/>
  <c r="CQ88" i="6"/>
  <c r="G21299" i="12" s="1"/>
  <c r="G56340" i="12"/>
  <c r="G10131" i="12"/>
  <c r="G58534" i="12"/>
  <c r="D16903" i="12"/>
  <c r="D59686" i="12"/>
  <c r="D15820" i="12"/>
  <c r="D25693" i="12"/>
  <c r="D42148" i="12"/>
  <c r="D57506" i="12"/>
  <c r="G65116" i="12"/>
  <c r="G26721" i="12"/>
  <c r="G12379" i="12"/>
  <c r="G32206" i="12"/>
  <c r="D94" i="12"/>
  <c r="D16927" i="12"/>
  <c r="D1218" i="12"/>
  <c r="D24606" i="12"/>
  <c r="D28994" i="12"/>
  <c r="D35576" i="12"/>
  <c r="D2342" i="12"/>
  <c r="D41061" i="12"/>
  <c r="D43255" i="12"/>
  <c r="D48740" i="12"/>
  <c r="D53128" i="12"/>
  <c r="D56419" i="12"/>
  <c r="D60807" i="12"/>
  <c r="D52032" i="12"/>
  <c r="D24580" i="12"/>
  <c r="D41035" i="12"/>
  <c r="D11324" i="12"/>
  <c r="D30081" i="12"/>
  <c r="D45439" i="12"/>
  <c r="G19040" i="12"/>
  <c r="G33301" i="12"/>
  <c r="G4509" i="12"/>
  <c r="DL17" i="6"/>
  <c r="G44268" i="12" s="1"/>
  <c r="DZ17" i="6"/>
  <c r="G59626" i="12" s="1"/>
  <c r="DE17" i="6"/>
  <c r="G36589" i="12" s="1"/>
  <c r="G24527" i="12"/>
  <c r="G57437" i="12"/>
  <c r="CS82" i="6"/>
  <c r="G23487" i="12" s="1"/>
  <c r="H82" i="6"/>
  <c r="D65171" i="12"/>
  <c r="D55298" i="12"/>
  <c r="D44328" i="12"/>
  <c r="D36649" i="12"/>
  <c r="D23485" i="12"/>
  <c r="D70" i="12"/>
  <c r="D5690" i="12"/>
  <c r="D4566" i="12"/>
  <c r="D43231" i="12"/>
  <c r="D35552" i="12"/>
  <c r="D21291" i="12"/>
  <c r="D60783" i="12"/>
  <c r="D49813" i="12"/>
  <c r="D39940" i="12"/>
  <c r="D28970" i="12"/>
  <c r="D18000" i="12"/>
  <c r="D9076" i="12"/>
  <c r="D5704" i="12"/>
  <c r="D60797" i="12"/>
  <c r="D56409" i="12"/>
  <c r="D53118" i="12"/>
  <c r="D48730" i="12"/>
  <c r="D44342" i="12"/>
  <c r="D41051" i="12"/>
  <c r="D2332" i="12"/>
  <c r="D35566" i="12"/>
  <c r="D28984" i="12"/>
  <c r="D24596" i="12"/>
  <c r="D1208" i="12"/>
  <c r="D16917" i="12"/>
  <c r="D10200" i="12"/>
  <c r="D7952" i="12"/>
  <c r="D64088" i="12"/>
  <c r="D59700" i="12"/>
  <c r="D55312" i="12"/>
  <c r="D52021" i="12"/>
  <c r="D47633" i="12"/>
  <c r="D43245" i="12"/>
  <c r="D39954" i="12"/>
  <c r="D38857" i="12"/>
  <c r="D34469" i="12"/>
  <c r="D27887" i="12"/>
  <c r="D23499" i="12"/>
  <c r="D20208" i="12"/>
  <c r="D13572" i="12"/>
  <c r="D84" i="12"/>
  <c r="D6828" i="12"/>
  <c r="D62991" i="12"/>
  <c r="D58603" i="12"/>
  <c r="D54215" i="12"/>
  <c r="D50924" i="12"/>
  <c r="D46536" i="12"/>
  <c r="D3456" i="12"/>
  <c r="D33372" i="12"/>
  <c r="D37760" i="12"/>
  <c r="D31178" i="12"/>
  <c r="D26790" i="12"/>
  <c r="D22402" i="12"/>
  <c r="D19111" i="12"/>
  <c r="D12448" i="12"/>
  <c r="D14696" i="12"/>
  <c r="J104" i="6"/>
  <c r="D6838" i="12"/>
  <c r="BV104" i="6"/>
  <c r="D9086" i="12"/>
  <c r="D5714" i="12"/>
  <c r="BV92" i="6"/>
  <c r="J92" i="6"/>
  <c r="BV85" i="6"/>
  <c r="J85" i="6"/>
  <c r="G49756" i="12"/>
  <c r="G31107" i="12"/>
  <c r="G9005" i="12"/>
  <c r="G12377" i="12"/>
  <c r="G53047" i="12"/>
  <c r="G39883" i="12"/>
  <c r="G26719" i="12"/>
  <c r="G6757" i="12"/>
  <c r="G64017" i="12"/>
  <c r="G47562" i="12"/>
  <c r="G24525" i="12"/>
  <c r="G25622" i="12"/>
  <c r="G58532" i="12"/>
  <c r="G2261" i="12"/>
  <c r="G45368" i="12"/>
  <c r="G15749" i="12"/>
  <c r="G38786" i="12"/>
  <c r="G16846" i="12"/>
  <c r="G44271" i="12"/>
  <c r="G37689" i="12"/>
  <c r="G35495" i="12"/>
  <c r="G34398" i="12"/>
  <c r="G13501" i="12"/>
  <c r="G3385" i="12"/>
  <c r="G48659" i="12"/>
  <c r="G22331" i="12"/>
  <c r="G36592" i="12"/>
  <c r="G40980" i="12"/>
  <c r="G62920" i="12"/>
  <c r="G43174" i="12"/>
  <c r="G42077" i="12"/>
  <c r="G54144" i="12"/>
  <c r="G11253" i="12"/>
  <c r="G65114" i="12"/>
  <c r="G59629" i="12"/>
  <c r="G32204" i="12"/>
  <c r="G55241" i="12"/>
  <c r="G50853" i="12"/>
  <c r="G56338" i="12"/>
  <c r="G46465" i="12"/>
  <c r="G28913" i="12"/>
  <c r="G13" i="12"/>
  <c r="G17943" i="12"/>
  <c r="G1137" i="12"/>
  <c r="G7881" i="12"/>
  <c r="G22333" i="12"/>
  <c r="G53049" i="12"/>
  <c r="G27818" i="12"/>
  <c r="G60728" i="12"/>
  <c r="G3387" i="12"/>
  <c r="G46467" i="12"/>
  <c r="G6759" i="12"/>
  <c r="G2263" i="12"/>
  <c r="G43176" i="12"/>
  <c r="G30012" i="12"/>
  <c r="G11255" i="12"/>
  <c r="G23430" i="12"/>
  <c r="G33303" i="12"/>
  <c r="G62922" i="12"/>
  <c r="G13503" i="12"/>
  <c r="G36594" i="12"/>
  <c r="G37691" i="12"/>
  <c r="G19042" i="12"/>
  <c r="G38788" i="12"/>
  <c r="G50855" i="12"/>
  <c r="G54146" i="12"/>
  <c r="G34400" i="12"/>
  <c r="G47564" i="12"/>
  <c r="G7883" i="12"/>
  <c r="G28915" i="12"/>
  <c r="G55243" i="12"/>
  <c r="G17945" i="12"/>
  <c r="G39885" i="12"/>
  <c r="G14627" i="12"/>
  <c r="G48661" i="12"/>
  <c r="G31109" i="12"/>
  <c r="G16848" i="12"/>
  <c r="G15751" i="12"/>
  <c r="G51952" i="12"/>
  <c r="G61825" i="12"/>
  <c r="G25624" i="12"/>
  <c r="G4511" i="12"/>
  <c r="G42079" i="12"/>
  <c r="G59631" i="12"/>
  <c r="G35497" i="12"/>
  <c r="G5635" i="12"/>
  <c r="G15" i="12"/>
  <c r="G9007" i="12"/>
  <c r="G20139" i="12"/>
  <c r="J78" i="6"/>
  <c r="D7936" i="12"/>
  <c r="D64072" i="12"/>
  <c r="D59684" i="12"/>
  <c r="D55296" i="12"/>
  <c r="D52005" i="12"/>
  <c r="D47617" i="12"/>
  <c r="D43229" i="12"/>
  <c r="D39938" i="12"/>
  <c r="D38841" i="12"/>
  <c r="D34453" i="12"/>
  <c r="D27871" i="12"/>
  <c r="D23483" i="12"/>
  <c r="D20192" i="12"/>
  <c r="D13556" i="12"/>
  <c r="D68" i="12"/>
  <c r="BV78" i="6"/>
  <c r="D6812" i="12"/>
  <c r="D62975" i="12"/>
  <c r="D58587" i="12"/>
  <c r="D54199" i="12"/>
  <c r="D50908" i="12"/>
  <c r="D46520" i="12"/>
  <c r="D3440" i="12"/>
  <c r="D33356" i="12"/>
  <c r="D37744" i="12"/>
  <c r="D31162" i="12"/>
  <c r="D26774" i="12"/>
  <c r="D22386" i="12"/>
  <c r="D19095" i="12"/>
  <c r="D12432" i="12"/>
  <c r="D14680" i="12"/>
  <c r="D65169" i="12"/>
  <c r="D61878" i="12"/>
  <c r="D57490" i="12"/>
  <c r="D4564" i="12"/>
  <c r="D49811" i="12"/>
  <c r="D45423" i="12"/>
  <c r="D42132" i="12"/>
  <c r="D32259" i="12"/>
  <c r="D36647" i="12"/>
  <c r="D30065" i="12"/>
  <c r="D25677" i="12"/>
  <c r="D21289" i="12"/>
  <c r="D17998" i="12"/>
  <c r="D11308" i="12"/>
  <c r="D15804" i="12"/>
  <c r="BX17" i="6"/>
  <c r="ED17" i="6"/>
  <c r="G64014" i="12" s="1"/>
  <c r="DQ17" i="6"/>
  <c r="G49753" i="12" s="1"/>
  <c r="DD17" i="6"/>
  <c r="G35492" i="12" s="1"/>
  <c r="DG17" i="6"/>
  <c r="G38783" i="12" s="1"/>
  <c r="DX17" i="6"/>
  <c r="G57432" i="12" s="1"/>
  <c r="DF17" i="6"/>
  <c r="G37686" i="12" s="1"/>
  <c r="CM17" i="6"/>
  <c r="G16843" i="12" s="1"/>
  <c r="CU17" i="6"/>
  <c r="G25619" i="12" s="1"/>
  <c r="CD17" i="6"/>
  <c r="G6754" i="12" s="1"/>
  <c r="CB17" i="6"/>
  <c r="G4506" i="12" s="1"/>
  <c r="CQ17" i="6"/>
  <c r="G21231" i="12" s="1"/>
  <c r="DN17" i="6"/>
  <c r="G46462" i="12" s="1"/>
  <c r="CG17" i="6"/>
  <c r="G10126" i="12" s="1"/>
  <c r="DR17" i="6"/>
  <c r="G50850" i="12" s="1"/>
  <c r="CY17" i="6"/>
  <c r="G30007" i="12" s="1"/>
  <c r="CF17" i="6"/>
  <c r="G9002" i="12" s="1"/>
  <c r="CV17" i="6"/>
  <c r="G26716" i="12" s="1"/>
  <c r="CL17" i="6"/>
  <c r="G15746" i="12" s="1"/>
  <c r="CJ17" i="6"/>
  <c r="G13498" i="12" s="1"/>
  <c r="DH17" i="6"/>
  <c r="G39880" i="12" s="1"/>
  <c r="BY17" i="6"/>
  <c r="G1134" i="12" s="1"/>
  <c r="CO17" i="6"/>
  <c r="G19037" i="12" s="1"/>
  <c r="CA17" i="6"/>
  <c r="G3382" i="12" s="1"/>
  <c r="CX17" i="6"/>
  <c r="G28910" i="12" s="1"/>
  <c r="DO17" i="6"/>
  <c r="G47559" i="12" s="1"/>
  <c r="BZ17" i="6"/>
  <c r="DJ17" i="6"/>
  <c r="G42074" i="12" s="1"/>
  <c r="EE17" i="6"/>
  <c r="G65111" i="12" s="1"/>
  <c r="EB17" i="6"/>
  <c r="G61820" i="12" s="1"/>
  <c r="DY17" i="6"/>
  <c r="G58529" i="12" s="1"/>
  <c r="CR17" i="6"/>
  <c r="G22328" i="12" s="1"/>
  <c r="EC17" i="6"/>
  <c r="G62917" i="12" s="1"/>
  <c r="DT17" i="6"/>
  <c r="G53044" i="12" s="1"/>
  <c r="CC17" i="6"/>
  <c r="G5630" i="12" s="1"/>
  <c r="CH17" i="6"/>
  <c r="G11250" i="12" s="1"/>
  <c r="CI17" i="6"/>
  <c r="G12374" i="12" s="1"/>
  <c r="DM17" i="6"/>
  <c r="G45365" i="12" s="1"/>
  <c r="DS17" i="6"/>
  <c r="G51947" i="12" s="1"/>
  <c r="DI17" i="6"/>
  <c r="G40977" i="12" s="1"/>
  <c r="DP17" i="6"/>
  <c r="G48656" i="12" s="1"/>
  <c r="CP17" i="6"/>
  <c r="G20134" i="12" s="1"/>
  <c r="DW17" i="6"/>
  <c r="G56335" i="12" s="1"/>
  <c r="EA17" i="6"/>
  <c r="G60723" i="12" s="1"/>
  <c r="CS17" i="6"/>
  <c r="G23425" i="12" s="1"/>
  <c r="CT17" i="6"/>
  <c r="G24522" i="12" s="1"/>
  <c r="BV63" i="6"/>
  <c r="J63" i="6"/>
  <c r="D8004" i="12"/>
  <c r="D15872" i="12"/>
  <c r="D43206" i="12"/>
  <c r="D10161" i="12"/>
  <c r="D7913" i="12"/>
  <c r="D38818" i="12"/>
  <c r="D59661" i="12"/>
  <c r="D51982" i="12"/>
  <c r="D27848" i="12"/>
  <c r="D65138" i="12"/>
  <c r="D61847" i="12"/>
  <c r="D57459" i="12"/>
  <c r="D4533" i="12"/>
  <c r="D49780" i="12"/>
  <c r="D45392" i="12"/>
  <c r="D42101" i="12"/>
  <c r="D32228" i="12"/>
  <c r="D36616" i="12"/>
  <c r="D30034" i="12"/>
  <c r="D25646" i="12"/>
  <c r="D21258" i="12"/>
  <c r="D17967" i="12"/>
  <c r="D12401" i="12"/>
  <c r="D9029" i="12"/>
  <c r="D5657" i="12"/>
  <c r="D60750" i="12"/>
  <c r="D56362" i="12"/>
  <c r="D53071" i="12"/>
  <c r="D48683" i="12"/>
  <c r="D44295" i="12"/>
  <c r="D41004" i="12"/>
  <c r="D2285" i="12"/>
  <c r="D6781" i="12"/>
  <c r="D58556" i="12"/>
  <c r="D50877" i="12"/>
  <c r="D3409" i="12"/>
  <c r="D37713" i="12"/>
  <c r="D28937" i="12"/>
  <c r="D23452" i="12"/>
  <c r="D19064" i="12"/>
  <c r="D11277" i="12"/>
  <c r="D55265" i="12"/>
  <c r="D39907" i="12"/>
  <c r="D27840" i="12"/>
  <c r="D16870" i="12"/>
  <c r="D64041" i="12"/>
  <c r="D47586" i="12"/>
  <c r="D35519" i="12"/>
  <c r="D22355" i="12"/>
  <c r="D10153" i="12"/>
  <c r="D51966" i="12"/>
  <c r="D20153" i="12"/>
  <c r="D43190" i="12"/>
  <c r="D10145" i="12"/>
  <c r="D27832" i="12"/>
  <c r="D7897" i="12"/>
  <c r="D59645" i="12"/>
  <c r="D38802" i="12"/>
  <c r="D54148" i="12"/>
  <c r="D36596" i="12"/>
  <c r="D17947" i="12"/>
  <c r="D46469" i="12"/>
  <c r="D30014" i="12"/>
  <c r="D12381" i="12"/>
  <c r="D62924" i="12"/>
  <c r="D21238" i="12"/>
  <c r="D42081" i="12"/>
  <c r="D13505" i="12"/>
  <c r="D32208" i="12"/>
  <c r="D25626" i="12"/>
  <c r="D55293" i="12"/>
  <c r="D23480" i="12"/>
  <c r="D22396" i="12"/>
  <c r="D33366" i="12"/>
  <c r="D7954" i="12"/>
  <c r="D64090" i="12"/>
  <c r="D6830" i="12"/>
  <c r="D62993" i="12"/>
  <c r="D5706" i="12"/>
  <c r="D58605" i="12"/>
  <c r="D54217" i="12"/>
  <c r="D50926" i="12"/>
  <c r="D46538" i="12"/>
  <c r="D3458" i="12"/>
  <c r="D33374" i="12"/>
  <c r="D37762" i="12"/>
  <c r="D31180" i="12"/>
  <c r="D26792" i="12"/>
  <c r="D22404" i="12"/>
  <c r="D19113" i="12"/>
  <c r="D11326" i="12"/>
  <c r="D13574" i="12"/>
  <c r="D61896" i="12"/>
  <c r="D57508" i="12"/>
  <c r="D4582" i="12"/>
  <c r="D49829" i="12"/>
  <c r="D45441" i="12"/>
  <c r="D42150" i="12"/>
  <c r="D32277" i="12"/>
  <c r="D36665" i="12"/>
  <c r="D30083" i="12"/>
  <c r="D25695" i="12"/>
  <c r="D21307" i="12"/>
  <c r="D18016" i="12"/>
  <c r="D10202" i="12"/>
  <c r="D14698" i="12"/>
  <c r="D60799" i="12"/>
  <c r="D53120" i="12"/>
  <c r="D44344" i="12"/>
  <c r="D2334" i="12"/>
  <c r="D28986" i="12"/>
  <c r="D1210" i="12"/>
  <c r="D86" i="12"/>
  <c r="D59702" i="12"/>
  <c r="D52023" i="12"/>
  <c r="D43247" i="12"/>
  <c r="D38859" i="12"/>
  <c r="D27889" i="12"/>
  <c r="D20210" i="12"/>
  <c r="D15822" i="12"/>
  <c r="D26777" i="12"/>
  <c r="D10187" i="12"/>
  <c r="D58590" i="12"/>
  <c r="D3443" i="12"/>
  <c r="D64016" i="12"/>
  <c r="D59628" i="12"/>
  <c r="D43173" i="12"/>
  <c r="D6752" i="12"/>
  <c r="D61818" i="12"/>
  <c r="D45363" i="12"/>
  <c r="D30005" i="12"/>
  <c r="D14620" i="12"/>
  <c r="D6848" i="12"/>
  <c r="D27907" i="12"/>
  <c r="D19075" i="12"/>
  <c r="D30045" i="12"/>
  <c r="D39918" i="12"/>
  <c r="D50888" i="12"/>
  <c r="D61858" i="12"/>
  <c r="D36587" i="12"/>
  <c r="D11252" i="12"/>
  <c r="D20161" i="12"/>
  <c r="D43198" i="12"/>
  <c r="D49768" i="12"/>
  <c r="D56411" i="12"/>
  <c r="D7914" i="12"/>
  <c r="D59662" i="12"/>
  <c r="D51983" i="12"/>
  <c r="D43207" i="12"/>
  <c r="D38819" i="12"/>
  <c r="D27849" i="12"/>
  <c r="D20170" i="12"/>
  <c r="D15782" i="12"/>
  <c r="D6790" i="12"/>
  <c r="D58565" i="12"/>
  <c r="D50886" i="12"/>
  <c r="D3418" i="12"/>
  <c r="D37722" i="12"/>
  <c r="D26752" i="12"/>
  <c r="D19073" i="12"/>
  <c r="D13534" i="12"/>
  <c r="D55274" i="12"/>
  <c r="D39916" i="12"/>
  <c r="D23461" i="12"/>
  <c r="D54177" i="12"/>
  <c r="D33334" i="12"/>
  <c r="D22364" i="12"/>
  <c r="D64050" i="12"/>
  <c r="D34431" i="12"/>
  <c r="D62953" i="12"/>
  <c r="D31140" i="12"/>
  <c r="D9030" i="12"/>
  <c r="D5658" i="12"/>
  <c r="D60751" i="12"/>
  <c r="D56363" i="12"/>
  <c r="D53072" i="12"/>
  <c r="D48684" i="12"/>
  <c r="D44296" i="12"/>
  <c r="D41005" i="12"/>
  <c r="D2286" i="12"/>
  <c r="D35520" i="12"/>
  <c r="D28938" i="12"/>
  <c r="D24550" i="12"/>
  <c r="D1162" i="12"/>
  <c r="D16871" i="12"/>
  <c r="D38" i="12"/>
  <c r="D7906" i="12"/>
  <c r="D59654" i="12"/>
  <c r="D51975" i="12"/>
  <c r="D43199" i="12"/>
  <c r="D38811" i="12"/>
  <c r="D27841" i="12"/>
  <c r="D20162" i="12"/>
  <c r="D12402" i="12"/>
  <c r="D64042" i="12"/>
  <c r="D55266" i="12"/>
  <c r="D47587" i="12"/>
  <c r="D39908" i="12"/>
  <c r="D34423" i="12"/>
  <c r="D23453" i="12"/>
  <c r="D15774" i="12"/>
  <c r="D65135" i="12"/>
  <c r="D61844" i="12"/>
  <c r="D57456" i="12"/>
  <c r="D4530" i="12"/>
  <c r="D49777" i="12"/>
  <c r="D45389" i="12"/>
  <c r="D42098" i="12"/>
  <c r="D32225" i="12"/>
  <c r="D36613" i="12"/>
  <c r="D30031" i="12"/>
  <c r="D25643" i="12"/>
  <c r="D21255" i="12"/>
  <c r="D17964" i="12"/>
  <c r="D10150" i="12"/>
  <c r="D14646" i="12"/>
  <c r="D9026" i="12"/>
  <c r="D60747" i="12"/>
  <c r="D56359" i="12"/>
  <c r="D48680" i="12"/>
  <c r="D41001" i="12"/>
  <c r="D35516" i="12"/>
  <c r="D5654" i="12"/>
  <c r="D53068" i="12"/>
  <c r="D44292" i="12"/>
  <c r="D2282" i="12"/>
  <c r="D28934" i="12"/>
  <c r="D9022" i="12"/>
  <c r="D5650" i="12"/>
  <c r="D60743" i="12"/>
  <c r="D56355" i="12"/>
  <c r="D53064" i="12"/>
  <c r="D48676" i="12"/>
  <c r="D44288" i="12"/>
  <c r="D40997" i="12"/>
  <c r="D2278" i="12"/>
  <c r="D35512" i="12"/>
  <c r="D28930" i="12"/>
  <c r="D24542" i="12"/>
  <c r="D1154" i="12"/>
  <c r="D16863" i="12"/>
  <c r="D30" i="12"/>
  <c r="D7898" i="12"/>
  <c r="D64034" i="12"/>
  <c r="D59646" i="12"/>
  <c r="D55258" i="12"/>
  <c r="D51967" i="12"/>
  <c r="D47579" i="12"/>
  <c r="D43191" i="12"/>
  <c r="D39900" i="12"/>
  <c r="D38803" i="12"/>
  <c r="D34415" i="12"/>
  <c r="D27833" i="12"/>
  <c r="D23445" i="12"/>
  <c r="D20154" i="12"/>
  <c r="D12394" i="12"/>
  <c r="D15766" i="12"/>
  <c r="D65131" i="12"/>
  <c r="D57452" i="12"/>
  <c r="D49773" i="12"/>
  <c r="D42094" i="12"/>
  <c r="D36609" i="12"/>
  <c r="D25639" i="12"/>
  <c r="D17960" i="12"/>
  <c r="D14642" i="12"/>
  <c r="D62937" i="12"/>
  <c r="D54161" i="12"/>
  <c r="D46482" i="12"/>
  <c r="D33318" i="12"/>
  <c r="D31124" i="12"/>
  <c r="D22348" i="12"/>
  <c r="D11270" i="12"/>
  <c r="D58549" i="12"/>
  <c r="D3402" i="12"/>
  <c r="D26736" i="12"/>
  <c r="D13518" i="12"/>
  <c r="D4526" i="12"/>
  <c r="D32221" i="12"/>
  <c r="D21251" i="12"/>
  <c r="D9018" i="12"/>
  <c r="D5646" i="12"/>
  <c r="D60739" i="12"/>
  <c r="D56351" i="12"/>
  <c r="D53060" i="12"/>
  <c r="D48672" i="12"/>
  <c r="D44284" i="12"/>
  <c r="D40993" i="12"/>
  <c r="D2274" i="12"/>
  <c r="D35508" i="12"/>
  <c r="D28926" i="12"/>
  <c r="D24538" i="12"/>
  <c r="D1150" i="12"/>
  <c r="D16859" i="12"/>
  <c r="D26" i="12"/>
  <c r="D64030" i="12"/>
  <c r="D55254" i="12"/>
  <c r="D47575" i="12"/>
  <c r="D39896" i="12"/>
  <c r="D34411" i="12"/>
  <c r="D23441" i="12"/>
  <c r="D12390" i="12"/>
  <c r="D7894" i="12"/>
  <c r="D59642" i="12"/>
  <c r="D51963" i="12"/>
  <c r="D43187" i="12"/>
  <c r="D38799" i="12"/>
  <c r="D27829" i="12"/>
  <c r="D20150" i="12"/>
  <c r="D13514" i="12"/>
  <c r="D7890" i="12"/>
  <c r="D64026" i="12"/>
  <c r="D59638" i="12"/>
  <c r="D55250" i="12"/>
  <c r="D51959" i="12"/>
  <c r="D47571" i="12"/>
  <c r="D43183" i="12"/>
  <c r="D39892" i="12"/>
  <c r="D38795" i="12"/>
  <c r="D34407" i="12"/>
  <c r="D27825" i="12"/>
  <c r="D23437" i="12"/>
  <c r="D20146" i="12"/>
  <c r="D12386" i="12"/>
  <c r="D15758" i="12"/>
  <c r="D6766" i="12"/>
  <c r="D62929" i="12"/>
  <c r="D58541" i="12"/>
  <c r="D54153" i="12"/>
  <c r="D50862" i="12"/>
  <c r="D46474" i="12"/>
  <c r="D3394" i="12"/>
  <c r="D33310" i="12"/>
  <c r="D37698" i="12"/>
  <c r="D31116" i="12"/>
  <c r="D26728" i="12"/>
  <c r="D22340" i="12"/>
  <c r="D19049" i="12"/>
  <c r="D11262" i="12"/>
  <c r="D13510" i="12"/>
  <c r="D5642" i="12"/>
  <c r="D56347" i="12"/>
  <c r="D48668" i="12"/>
  <c r="D40989" i="12"/>
  <c r="D35504" i="12"/>
  <c r="D24534" i="12"/>
  <c r="D16855" i="12"/>
  <c r="D61832" i="12"/>
  <c r="D4518" i="12"/>
  <c r="D45377" i="12"/>
  <c r="D32213" i="12"/>
  <c r="D30019" i="12"/>
  <c r="D21243" i="12"/>
  <c r="D10138" i="12"/>
  <c r="D57444" i="12"/>
  <c r="D42086" i="12"/>
  <c r="D25631" i="12"/>
  <c r="D14634" i="12"/>
  <c r="D9014" i="12"/>
  <c r="D53056" i="12"/>
  <c r="D2270" i="12"/>
  <c r="D1146" i="12"/>
  <c r="D65119" i="12"/>
  <c r="D57440" i="12"/>
  <c r="D49761" i="12"/>
  <c r="D43179" i="12"/>
  <c r="D39888" i="12"/>
  <c r="D38791" i="12"/>
  <c r="D34403" i="12"/>
  <c r="D27821" i="12"/>
  <c r="D23433" i="12"/>
  <c r="D20142" i="12"/>
  <c r="D12382" i="12"/>
  <c r="D13506" i="12"/>
  <c r="D62925" i="12"/>
  <c r="D54149" i="12"/>
  <c r="D46470" i="12"/>
  <c r="D3390" i="12"/>
  <c r="D33306" i="12"/>
  <c r="D37694" i="12"/>
  <c r="D31112" i="12"/>
  <c r="D26724" i="12"/>
  <c r="D22336" i="12"/>
  <c r="D19045" i="12"/>
  <c r="D11258" i="12"/>
  <c r="D15754" i="12"/>
  <c r="D58537" i="12"/>
  <c r="D44276" i="12"/>
  <c r="D2266" i="12"/>
  <c r="D28918" i="12"/>
  <c r="D1142" i="12"/>
  <c r="D18" i="12"/>
  <c r="D4514" i="12"/>
  <c r="D42082" i="12"/>
  <c r="D36597" i="12"/>
  <c r="D25627" i="12"/>
  <c r="D17948" i="12"/>
  <c r="D14630" i="12"/>
  <c r="D45373" i="12"/>
  <c r="D30015" i="12"/>
  <c r="D10134" i="12"/>
  <c r="D6762" i="12"/>
  <c r="D40985" i="12"/>
  <c r="D24530" i="12"/>
  <c r="D7940" i="12"/>
  <c r="D64076" i="12"/>
  <c r="D59688" i="12"/>
  <c r="D55300" i="12"/>
  <c r="D52009" i="12"/>
  <c r="D47621" i="12"/>
  <c r="D43233" i="12"/>
  <c r="D39942" i="12"/>
  <c r="D38845" i="12"/>
  <c r="D34457" i="12"/>
  <c r="D27875" i="12"/>
  <c r="D23487" i="12"/>
  <c r="D20196" i="12"/>
  <c r="D15808" i="12"/>
  <c r="D10188" i="12"/>
  <c r="D62979" i="12"/>
  <c r="D58591" i="12"/>
  <c r="D50912" i="12"/>
  <c r="D3444" i="12"/>
  <c r="D33360" i="12"/>
  <c r="D37748" i="12"/>
  <c r="D26778" i="12"/>
  <c r="D19099" i="12"/>
  <c r="D72" i="12"/>
  <c r="D6816" i="12"/>
  <c r="D54203" i="12"/>
  <c r="D46524" i="12"/>
  <c r="D31166" i="12"/>
  <c r="D22390" i="12"/>
  <c r="D13560" i="12"/>
  <c r="CB94" i="6"/>
  <c r="G4580" i="12" s="1"/>
  <c r="DG94" i="6"/>
  <c r="G38857" i="12" s="1"/>
  <c r="CL94" i="6"/>
  <c r="G15820" i="12" s="1"/>
  <c r="DW94" i="6"/>
  <c r="G56409" i="12" s="1"/>
  <c r="CH94" i="6"/>
  <c r="G11324" i="12" s="1"/>
  <c r="DR94" i="6"/>
  <c r="G50924" i="12" s="1"/>
  <c r="BZ94" i="6"/>
  <c r="G2332" i="12" s="1"/>
  <c r="EE94" i="6"/>
  <c r="G65185" i="12" s="1"/>
  <c r="BY94" i="6"/>
  <c r="G1208" i="12" s="1"/>
  <c r="CM94" i="6"/>
  <c r="G16917" i="12" s="1"/>
  <c r="DE94" i="6"/>
  <c r="G36663" i="12" s="1"/>
  <c r="CI94" i="6"/>
  <c r="G12448" i="12" s="1"/>
  <c r="CC94" i="6"/>
  <c r="G5704" i="12" s="1"/>
  <c r="CU94" i="6"/>
  <c r="G25693" i="12" s="1"/>
  <c r="DD94" i="6"/>
  <c r="G35566" i="12" s="1"/>
  <c r="DU94" i="6"/>
  <c r="G54215" i="12" s="1"/>
  <c r="CS94" i="6"/>
  <c r="G23499" i="12" s="1"/>
  <c r="DV94" i="6"/>
  <c r="G55312" i="12" s="1"/>
  <c r="EB94" i="6"/>
  <c r="G61894" i="12" s="1"/>
  <c r="DY94" i="6"/>
  <c r="G58603" i="12" s="1"/>
  <c r="CR94" i="6"/>
  <c r="G22402" i="12" s="1"/>
  <c r="CZ94" i="6"/>
  <c r="G31178" i="12" s="1"/>
  <c r="DL94" i="6"/>
  <c r="G44342" i="12" s="1"/>
  <c r="CV94" i="6"/>
  <c r="G26790" i="12" s="1"/>
  <c r="CQ94" i="6"/>
  <c r="G21305" i="12" s="1"/>
  <c r="D59672" i="12"/>
  <c r="D55284" i="12"/>
  <c r="D39926" i="12"/>
  <c r="D13571" i="12"/>
  <c r="D38856" i="12"/>
  <c r="D65204" i="12"/>
  <c r="D60816" i="12"/>
  <c r="D44361" i="12"/>
  <c r="D29003" i="12"/>
  <c r="D103" i="12"/>
  <c r="D56428" i="12"/>
  <c r="D41070" i="12"/>
  <c r="D24615" i="12"/>
  <c r="D48749" i="12"/>
  <c r="D15839" i="12"/>
  <c r="D9095" i="12"/>
  <c r="D2351" i="12"/>
  <c r="D5723" i="12"/>
  <c r="D53137" i="12"/>
  <c r="D14660" i="12"/>
  <c r="D13536" i="12"/>
  <c r="D20172" i="12"/>
  <c r="D25657" i="12"/>
  <c r="D31142" i="12"/>
  <c r="D38821" i="12"/>
  <c r="D42112" i="12"/>
  <c r="D46500" i="12"/>
  <c r="D51985" i="12"/>
  <c r="D57470" i="12"/>
  <c r="D62955" i="12"/>
  <c r="D17938" i="12"/>
  <c r="D32199" i="12"/>
  <c r="D57430" i="12"/>
  <c r="D15770" i="12"/>
  <c r="D12398" i="12"/>
  <c r="D1158" i="12"/>
  <c r="D26740" i="12"/>
  <c r="D37710" i="12"/>
  <c r="D3406" i="12"/>
  <c r="D50874" i="12"/>
  <c r="D58553" i="12"/>
  <c r="D6778" i="12"/>
  <c r="D10142" i="12"/>
  <c r="D21247" i="12"/>
  <c r="D30023" i="12"/>
  <c r="D32217" i="12"/>
  <c r="D45381" i="12"/>
  <c r="D4522" i="12"/>
  <c r="D61836" i="12"/>
  <c r="D27815" i="12"/>
  <c r="D13526" i="12"/>
  <c r="D19065" i="12"/>
  <c r="D26744" i="12"/>
  <c r="D37714" i="12"/>
  <c r="D3410" i="12"/>
  <c r="D50878" i="12"/>
  <c r="D58557" i="12"/>
  <c r="D6782" i="12"/>
  <c r="D14684" i="12"/>
  <c r="D18002" i="12"/>
  <c r="D25681" i="12"/>
  <c r="D36651" i="12"/>
  <c r="D42136" i="12"/>
  <c r="D49815" i="12"/>
  <c r="D57494" i="12"/>
  <c r="D65173" i="12"/>
  <c r="D37" i="12"/>
  <c r="D1161" i="12"/>
  <c r="D34422" i="12"/>
  <c r="D46489" i="12"/>
  <c r="D62944" i="12"/>
  <c r="D10132" i="12"/>
  <c r="D27819" i="12"/>
  <c r="D43177" i="12"/>
  <c r="D12450" i="12"/>
  <c r="D34471" i="12"/>
  <c r="D47635" i="12"/>
  <c r="D65187" i="12"/>
  <c r="D37706" i="12"/>
  <c r="D6774" i="12"/>
  <c r="D20169" i="12"/>
  <c r="D28922" i="12"/>
  <c r="D60735" i="12"/>
  <c r="D35500" i="12"/>
  <c r="D47595" i="12"/>
  <c r="CK94" i="6"/>
  <c r="G14696" i="12" s="1"/>
  <c r="D9040" i="12"/>
  <c r="D5668" i="12"/>
  <c r="D60761" i="12"/>
  <c r="D56373" i="12"/>
  <c r="D53082" i="12"/>
  <c r="D48694" i="12"/>
  <c r="D44306" i="12"/>
  <c r="D41015" i="12"/>
  <c r="D2296" i="12"/>
  <c r="D35530" i="12"/>
  <c r="D28948" i="12"/>
  <c r="D24560" i="12"/>
  <c r="D1172" i="12"/>
  <c r="D16881" i="12"/>
  <c r="D11288" i="12"/>
  <c r="D7909" i="12"/>
  <c r="D9033" i="12"/>
  <c r="D53075" i="12"/>
  <c r="D2289" i="12"/>
  <c r="D1165" i="12"/>
  <c r="D5661" i="12"/>
  <c r="D48687" i="12"/>
  <c r="D35523" i="12"/>
  <c r="D16874" i="12"/>
  <c r="D56366" i="12"/>
  <c r="D24553" i="12"/>
  <c r="D44299" i="12"/>
  <c r="D11281" i="12"/>
  <c r="D64037" i="12"/>
  <c r="D34418" i="12"/>
  <c r="D9017" i="12"/>
  <c r="D57447" i="12"/>
  <c r="D42089" i="12"/>
  <c r="D25634" i="12"/>
  <c r="D13513" i="12"/>
  <c r="D4521" i="12"/>
  <c r="D32216" i="12"/>
  <c r="D21246" i="12"/>
  <c r="D65126" i="12"/>
  <c r="D36604" i="12"/>
  <c r="D61835" i="12"/>
  <c r="D30022" i="12"/>
  <c r="D65122" i="12"/>
  <c r="D36600" i="12"/>
  <c r="D57443" i="12"/>
  <c r="D25630" i="12"/>
  <c r="D42085" i="12"/>
  <c r="D17951" i="12"/>
  <c r="D49764" i="12"/>
  <c r="D13509" i="12"/>
  <c r="D47639" i="12"/>
  <c r="D27893" i="12"/>
  <c r="D59706" i="12"/>
  <c r="D13578" i="12"/>
  <c r="D6759" i="12"/>
  <c r="D62922" i="12"/>
  <c r="D46467" i="12"/>
  <c r="D59696" i="12"/>
  <c r="D52017" i="12"/>
  <c r="D38853" i="12"/>
  <c r="D12412" i="12"/>
  <c r="D23463" i="12"/>
  <c r="D37724" i="12"/>
  <c r="D45403" i="12"/>
  <c r="D55276" i="12"/>
  <c r="D6792" i="12"/>
  <c r="D8" i="12"/>
  <c r="D4504" i="12"/>
  <c r="D7948" i="12"/>
  <c r="D13525" i="12"/>
  <c r="D31131" i="12"/>
  <c r="D59653" i="12"/>
  <c r="D41008" i="12"/>
  <c r="D24598" i="12"/>
  <c r="D41053" i="12"/>
  <c r="D6760" i="12"/>
  <c r="D62923" i="12"/>
  <c r="D58535" i="12"/>
  <c r="D54147" i="12"/>
  <c r="D50856" i="12"/>
  <c r="D46468" i="12"/>
  <c r="D3388" i="12"/>
  <c r="D33304" i="12"/>
  <c r="D37692" i="12"/>
  <c r="D31110" i="12"/>
  <c r="D26722" i="12"/>
  <c r="D22334" i="12"/>
  <c r="D19043" i="12"/>
  <c r="D13504" i="12"/>
  <c r="D16" i="12"/>
  <c r="D65117" i="12"/>
  <c r="D61826" i="12"/>
  <c r="D57438" i="12"/>
  <c r="D4512" i="12"/>
  <c r="D49759" i="12"/>
  <c r="D45371" i="12"/>
  <c r="D42080" i="12"/>
  <c r="D32207" i="12"/>
  <c r="D36595" i="12"/>
  <c r="D30013" i="12"/>
  <c r="D25625" i="12"/>
  <c r="D21237" i="12"/>
  <c r="D17946" i="12"/>
  <c r="D12380" i="12"/>
  <c r="D14628" i="12"/>
  <c r="D5636" i="12"/>
  <c r="D56341" i="12"/>
  <c r="D48662" i="12"/>
  <c r="D40983" i="12"/>
  <c r="D35498" i="12"/>
  <c r="D24528" i="12"/>
  <c r="D16849" i="12"/>
  <c r="D64020" i="12"/>
  <c r="D55244" i="12"/>
  <c r="D47565" i="12"/>
  <c r="D39886" i="12"/>
  <c r="D34401" i="12"/>
  <c r="D23431" i="12"/>
  <c r="D15752" i="12"/>
  <c r="D5662" i="12"/>
  <c r="D56367" i="12"/>
  <c r="D48688" i="12"/>
  <c r="D41009" i="12"/>
  <c r="D35524" i="12"/>
  <c r="D24554" i="12"/>
  <c r="D16875" i="12"/>
  <c r="D61852" i="12"/>
  <c r="D4538" i="12"/>
  <c r="D45397" i="12"/>
  <c r="D32233" i="12"/>
  <c r="D30039" i="12"/>
  <c r="D21263" i="12"/>
  <c r="D10158" i="12"/>
  <c r="D9034" i="12"/>
  <c r="D53076" i="12"/>
  <c r="D2290" i="12"/>
  <c r="D1166" i="12"/>
  <c r="D65143" i="12"/>
  <c r="D49785" i="12"/>
  <c r="D36621" i="12"/>
  <c r="D17972" i="12"/>
  <c r="D60755" i="12"/>
  <c r="D28942" i="12"/>
  <c r="D57464" i="12"/>
  <c r="D25651" i="12"/>
  <c r="D48" i="12"/>
  <c r="D15784" i="12"/>
  <c r="D21269" i="12"/>
  <c r="D26754" i="12"/>
  <c r="D34433" i="12"/>
  <c r="D32239" i="12"/>
  <c r="D3420" i="12"/>
  <c r="D47597" i="12"/>
  <c r="D4544" i="12"/>
  <c r="D58567" i="12"/>
  <c r="D64052" i="12"/>
  <c r="D21229" i="12"/>
  <c r="D42072" i="12"/>
  <c r="D65109" i="12"/>
  <c r="D13522" i="12"/>
  <c r="D16867" i="12"/>
  <c r="D22352" i="12"/>
  <c r="D27837" i="12"/>
  <c r="D38807" i="12"/>
  <c r="D43195" i="12"/>
  <c r="D51971" i="12"/>
  <c r="D59650" i="12"/>
  <c r="D7902" i="12"/>
  <c r="D11266" i="12"/>
  <c r="D22344" i="12"/>
  <c r="D31120" i="12"/>
  <c r="D33314" i="12"/>
  <c r="D46478" i="12"/>
  <c r="D54157" i="12"/>
  <c r="D62933" i="12"/>
  <c r="D13503" i="12"/>
  <c r="D10154" i="12"/>
  <c r="D21259" i="12"/>
  <c r="D30035" i="12"/>
  <c r="D32229" i="12"/>
  <c r="D45393" i="12"/>
  <c r="D4534" i="12"/>
  <c r="D61848" i="12"/>
  <c r="D14649" i="12"/>
  <c r="D24549" i="12"/>
  <c r="D38810" i="12"/>
  <c r="D51974" i="12"/>
  <c r="D7905" i="12"/>
  <c r="D17955" i="12"/>
  <c r="D11256" i="12"/>
  <c r="D28916" i="12"/>
  <c r="D44274" i="12"/>
  <c r="D60729" i="12"/>
  <c r="D16919" i="12"/>
  <c r="D35568" i="12"/>
  <c r="D48732" i="12"/>
  <c r="D9078" i="12"/>
  <c r="D10146" i="12"/>
  <c r="D45385" i="12"/>
  <c r="D54209" i="12"/>
  <c r="D20227" i="12"/>
  <c r="D36601" i="12"/>
  <c r="D65123" i="12"/>
  <c r="D32209" i="12"/>
  <c r="D14654" i="12"/>
  <c r="D11286" i="12"/>
  <c r="D13627" i="12"/>
  <c r="D65146" i="12"/>
  <c r="D61855" i="12"/>
  <c r="D57467" i="12"/>
  <c r="D4541" i="12"/>
  <c r="D49788" i="12"/>
  <c r="D45400" i="12"/>
  <c r="D42109" i="12"/>
  <c r="D32236" i="12"/>
  <c r="D36624" i="12"/>
  <c r="D30042" i="12"/>
  <c r="D25654" i="12"/>
  <c r="D21266" i="12"/>
  <c r="D17975" i="12"/>
  <c r="D12409" i="12"/>
  <c r="D13533" i="12"/>
  <c r="D9037" i="12"/>
  <c r="D5665" i="12"/>
  <c r="D60758" i="12"/>
  <c r="D56370" i="12"/>
  <c r="D53079" i="12"/>
  <c r="D48691" i="12"/>
  <c r="D44303" i="12"/>
  <c r="D41012" i="12"/>
  <c r="D2293" i="12"/>
  <c r="D35527" i="12"/>
  <c r="D28945" i="12"/>
  <c r="D24557" i="12"/>
  <c r="D1169" i="12"/>
  <c r="D16878" i="12"/>
  <c r="D11285" i="12"/>
  <c r="D6777" i="12"/>
  <c r="D62940" i="12"/>
  <c r="D58552" i="12"/>
  <c r="D54164" i="12"/>
  <c r="D50873" i="12"/>
  <c r="D46485" i="12"/>
  <c r="D3405" i="12"/>
  <c r="D33321" i="12"/>
  <c r="D37709" i="12"/>
  <c r="D31127" i="12"/>
  <c r="D26739" i="12"/>
  <c r="D22351" i="12"/>
  <c r="D19060" i="12"/>
  <c r="D14645" i="12"/>
  <c r="D33" i="12"/>
  <c r="D65134" i="12"/>
  <c r="D61843" i="12"/>
  <c r="D57455" i="12"/>
  <c r="D4529" i="12"/>
  <c r="D49776" i="12"/>
  <c r="D45388" i="12"/>
  <c r="D42097" i="12"/>
  <c r="D32224" i="12"/>
  <c r="D36612" i="12"/>
  <c r="D30030" i="12"/>
  <c r="D25642" i="12"/>
  <c r="D21254" i="12"/>
  <c r="D17963" i="12"/>
  <c r="D12397" i="12"/>
  <c r="D13521" i="12"/>
  <c r="D9025" i="12"/>
  <c r="D5653" i="12"/>
  <c r="D60746" i="12"/>
  <c r="D56358" i="12"/>
  <c r="D53067" i="12"/>
  <c r="D48679" i="12"/>
  <c r="D44291" i="12"/>
  <c r="D41000" i="12"/>
  <c r="D2281" i="12"/>
  <c r="D35515" i="12"/>
  <c r="D28933" i="12"/>
  <c r="D24545" i="12"/>
  <c r="D1157" i="12"/>
  <c r="D16866" i="12"/>
  <c r="D11273" i="12"/>
  <c r="D55261" i="12"/>
  <c r="D39903" i="12"/>
  <c r="D23448" i="12"/>
  <c r="D7901" i="12"/>
  <c r="D51970" i="12"/>
  <c r="D38806" i="12"/>
  <c r="D20157" i="12"/>
  <c r="D6773" i="12"/>
  <c r="D62936" i="12"/>
  <c r="D58548" i="12"/>
  <c r="D54160" i="12"/>
  <c r="D50869" i="12"/>
  <c r="D46481" i="12"/>
  <c r="D3401" i="12"/>
  <c r="D33317" i="12"/>
  <c r="D37705" i="12"/>
  <c r="D31123" i="12"/>
  <c r="D26735" i="12"/>
  <c r="D22347" i="12"/>
  <c r="D19056" i="12"/>
  <c r="D14641" i="12"/>
  <c r="D29" i="12"/>
  <c r="D65130" i="12"/>
  <c r="D61839" i="12"/>
  <c r="D57451" i="12"/>
  <c r="D4525" i="12"/>
  <c r="D49772" i="12"/>
  <c r="D45384" i="12"/>
  <c r="D42093" i="12"/>
  <c r="D32220" i="12"/>
  <c r="D36608" i="12"/>
  <c r="D30026" i="12"/>
  <c r="D25638" i="12"/>
  <c r="D21250" i="12"/>
  <c r="D17959" i="12"/>
  <c r="D12393" i="12"/>
  <c r="D13517" i="12"/>
  <c r="D9013" i="12"/>
  <c r="D5641" i="12"/>
  <c r="D60734" i="12"/>
  <c r="D56346" i="12"/>
  <c r="D53055" i="12"/>
  <c r="D48667" i="12"/>
  <c r="D44279" i="12"/>
  <c r="D40988" i="12"/>
  <c r="D2269" i="12"/>
  <c r="D35503" i="12"/>
  <c r="D28921" i="12"/>
  <c r="D24533" i="12"/>
  <c r="D1145" i="12"/>
  <c r="D16854" i="12"/>
  <c r="D11261" i="12"/>
  <c r="D7889" i="12"/>
  <c r="D64025" i="12"/>
  <c r="D59637" i="12"/>
  <c r="D55249" i="12"/>
  <c r="D51958" i="12"/>
  <c r="D47570" i="12"/>
  <c r="D43182" i="12"/>
  <c r="D39891" i="12"/>
  <c r="D38794" i="12"/>
  <c r="D34406" i="12"/>
  <c r="D27824" i="12"/>
  <c r="D23436" i="12"/>
  <c r="D20145" i="12"/>
  <c r="D15757" i="12"/>
  <c r="D10137" i="12"/>
  <c r="D65118" i="12"/>
  <c r="D61827" i="12"/>
  <c r="D57439" i="12"/>
  <c r="D4513" i="12"/>
  <c r="D49760" i="12"/>
  <c r="D45372" i="12"/>
  <c r="D9009" i="12"/>
  <c r="D5637" i="12"/>
  <c r="D60730" i="12"/>
  <c r="D56342" i="12"/>
  <c r="D53051" i="12"/>
  <c r="D48663" i="12"/>
  <c r="D65191" i="12"/>
  <c r="D61900" i="12"/>
  <c r="D57512" i="12"/>
  <c r="D4586" i="12"/>
  <c r="D49833" i="12"/>
  <c r="D44348" i="12"/>
  <c r="D42154" i="12"/>
  <c r="D32281" i="12"/>
  <c r="D36669" i="12"/>
  <c r="D30087" i="12"/>
  <c r="D25699" i="12"/>
  <c r="D21311" i="12"/>
  <c r="D18020" i="12"/>
  <c r="D10206" i="12"/>
  <c r="D14702" i="12"/>
  <c r="D9082" i="12"/>
  <c r="D5710" i="12"/>
  <c r="D60803" i="12"/>
  <c r="D56415" i="12"/>
  <c r="D53124" i="12"/>
  <c r="D48736" i="12"/>
  <c r="D43251" i="12"/>
  <c r="D41057" i="12"/>
  <c r="D2338" i="12"/>
  <c r="D35572" i="12"/>
  <c r="D28990" i="12"/>
  <c r="D24602" i="12"/>
  <c r="D1214" i="12"/>
  <c r="D16923" i="12"/>
  <c r="D90" i="12"/>
  <c r="D64094" i="12"/>
  <c r="D55318" i="12"/>
  <c r="D46542" i="12"/>
  <c r="D39960" i="12"/>
  <c r="D34475" i="12"/>
  <c r="D23505" i="12"/>
  <c r="D12454" i="12"/>
  <c r="D62997" i="12"/>
  <c r="D54221" i="12"/>
  <c r="D45445" i="12"/>
  <c r="D33378" i="12"/>
  <c r="D31184" i="12"/>
  <c r="D22408" i="12"/>
  <c r="D11330" i="12"/>
  <c r="D6809" i="12"/>
  <c r="D62972" i="12"/>
  <c r="D58584" i="12"/>
  <c r="D54196" i="12"/>
  <c r="D50905" i="12"/>
  <c r="D46517" i="12"/>
  <c r="D3437" i="12"/>
  <c r="D33353" i="12"/>
  <c r="D37741" i="12"/>
  <c r="D31159" i="12"/>
  <c r="D26771" i="12"/>
  <c r="D22383" i="12"/>
  <c r="D19092" i="12"/>
  <c r="D14677" i="12"/>
  <c r="D65" i="12"/>
  <c r="D65166" i="12"/>
  <c r="D61875" i="12"/>
  <c r="D57487" i="12"/>
  <c r="D4561" i="12"/>
  <c r="D49808" i="12"/>
  <c r="D45420" i="12"/>
  <c r="D42129" i="12"/>
  <c r="D32256" i="12"/>
  <c r="D36644" i="12"/>
  <c r="D30062" i="12"/>
  <c r="D25674" i="12"/>
  <c r="D21286" i="12"/>
  <c r="D17995" i="12"/>
  <c r="D12429" i="12"/>
  <c r="D13553" i="12"/>
  <c r="D9057" i="12"/>
  <c r="D5685" i="12"/>
  <c r="D60778" i="12"/>
  <c r="D56390" i="12"/>
  <c r="D53099" i="12"/>
  <c r="D48711" i="12"/>
  <c r="D44323" i="12"/>
  <c r="D41032" i="12"/>
  <c r="D2313" i="12"/>
  <c r="D35547" i="12"/>
  <c r="D28965" i="12"/>
  <c r="D24577" i="12"/>
  <c r="D1189" i="12"/>
  <c r="D16898" i="12"/>
  <c r="D11305" i="12"/>
  <c r="D64069" i="12"/>
  <c r="D47614" i="12"/>
  <c r="D34450" i="12"/>
  <c r="D15801" i="12"/>
  <c r="D59681" i="12"/>
  <c r="D43226" i="12"/>
  <c r="D27868" i="12"/>
  <c r="D10181" i="12"/>
  <c r="CG75" i="6"/>
  <c r="G10181" i="12" s="1"/>
  <c r="CK75" i="6"/>
  <c r="G14677" i="12" s="1"/>
  <c r="DD75" i="6"/>
  <c r="G35547" i="12" s="1"/>
  <c r="D65179" i="12"/>
  <c r="D61888" i="12"/>
  <c r="D57500" i="12"/>
  <c r="D4574" i="12"/>
  <c r="D49821" i="12"/>
  <c r="D45433" i="12"/>
  <c r="D42142" i="12"/>
  <c r="D32269" i="12"/>
  <c r="D36657" i="12"/>
  <c r="D30075" i="12"/>
  <c r="D25687" i="12"/>
  <c r="D21299" i="12"/>
  <c r="D18008" i="12"/>
  <c r="D10194" i="12"/>
  <c r="D14690" i="12"/>
  <c r="D9070" i="12"/>
  <c r="D5698" i="12"/>
  <c r="D60791" i="12"/>
  <c r="D56403" i="12"/>
  <c r="D53112" i="12"/>
  <c r="D48724" i="12"/>
  <c r="D44336" i="12"/>
  <c r="D41045" i="12"/>
  <c r="D2326" i="12"/>
  <c r="D35560" i="12"/>
  <c r="D28978" i="12"/>
  <c r="D24590" i="12"/>
  <c r="D1202" i="12"/>
  <c r="D16911" i="12"/>
  <c r="D78" i="12"/>
  <c r="D6822" i="12"/>
  <c r="D58597" i="12"/>
  <c r="D50918" i="12"/>
  <c r="D3450" i="12"/>
  <c r="D37754" i="12"/>
  <c r="D26784" i="12"/>
  <c r="D19105" i="12"/>
  <c r="D13566" i="12"/>
  <c r="D64082" i="12"/>
  <c r="D55306" i="12"/>
  <c r="D47627" i="12"/>
  <c r="D39948" i="12"/>
  <c r="D34463" i="12"/>
  <c r="D23493" i="12"/>
  <c r="D12442" i="12"/>
  <c r="DO92" i="6"/>
  <c r="G47631" i="12" s="1"/>
  <c r="ED92" i="6"/>
  <c r="G64086" i="12" s="1"/>
  <c r="CZ92" i="6"/>
  <c r="G31176" i="12" s="1"/>
  <c r="DP92" i="6"/>
  <c r="G48728" i="12" s="1"/>
  <c r="CA92" i="6"/>
  <c r="G3454" i="12" s="1"/>
  <c r="DC92" i="6"/>
  <c r="G34467" i="12" s="1"/>
  <c r="CU92" i="6"/>
  <c r="G25691" i="12" s="1"/>
  <c r="BZ92" i="6"/>
  <c r="G2330" i="12" s="1"/>
  <c r="DL92" i="6"/>
  <c r="G44340" i="12" s="1"/>
  <c r="CH92" i="6"/>
  <c r="G11322" i="12" s="1"/>
  <c r="DX92" i="6"/>
  <c r="G57504" i="12" s="1"/>
  <c r="DM92" i="6"/>
  <c r="G45437" i="12" s="1"/>
  <c r="CO104" i="6"/>
  <c r="G19121" i="12" s="1"/>
  <c r="CJ104" i="6"/>
  <c r="G13582" i="12" s="1"/>
  <c r="H104" i="6"/>
  <c r="CS104" i="6"/>
  <c r="G23509" i="12" s="1"/>
  <c r="DN104" i="6"/>
  <c r="G46546" i="12" s="1"/>
  <c r="CA104" i="6"/>
  <c r="G3466" i="12" s="1"/>
  <c r="CH104" i="6"/>
  <c r="G11334" i="12" s="1"/>
  <c r="CZ104" i="6"/>
  <c r="G31188" i="12" s="1"/>
  <c r="DJ104" i="6"/>
  <c r="G42158" i="12" s="1"/>
  <c r="DP104" i="6"/>
  <c r="G48740" i="12" s="1"/>
  <c r="BZ104" i="6"/>
  <c r="G2342" i="12" s="1"/>
  <c r="CX104" i="6"/>
  <c r="G28994" i="12" s="1"/>
  <c r="J81" i="6"/>
  <c r="D65172" i="12"/>
  <c r="D61881" i="12"/>
  <c r="D57493" i="12"/>
  <c r="D4567" i="12"/>
  <c r="D49814" i="12"/>
  <c r="D45426" i="12"/>
  <c r="D42135" i="12"/>
  <c r="D32262" i="12"/>
  <c r="D36650" i="12"/>
  <c r="D30068" i="12"/>
  <c r="D25680" i="12"/>
  <c r="D21292" i="12"/>
  <c r="D18001" i="12"/>
  <c r="D14683" i="12"/>
  <c r="D71" i="12"/>
  <c r="BV81" i="6"/>
  <c r="D9063" i="12"/>
  <c r="D5691" i="12"/>
  <c r="D60784" i="12"/>
  <c r="D56396" i="12"/>
  <c r="D53105" i="12"/>
  <c r="D48717" i="12"/>
  <c r="D44329" i="12"/>
  <c r="D41038" i="12"/>
  <c r="D2319" i="12"/>
  <c r="D35553" i="12"/>
  <c r="D28971" i="12"/>
  <c r="D24583" i="12"/>
  <c r="D1195" i="12"/>
  <c r="D16904" i="12"/>
  <c r="D12435" i="12"/>
  <c r="D62978" i="12"/>
  <c r="D54202" i="12"/>
  <c r="D46523" i="12"/>
  <c r="D33359" i="12"/>
  <c r="D31165" i="12"/>
  <c r="D22389" i="12"/>
  <c r="D13559" i="12"/>
  <c r="D7939" i="12"/>
  <c r="D59687" i="12"/>
  <c r="D52008" i="12"/>
  <c r="D43232" i="12"/>
  <c r="D38844" i="12"/>
  <c r="D27874" i="12"/>
  <c r="D20195" i="12"/>
  <c r="D11311" i="12"/>
  <c r="D13529" i="12"/>
  <c r="D12405" i="12"/>
  <c r="D17971" i="12"/>
  <c r="D21262" i="12"/>
  <c r="D25650" i="12"/>
  <c r="D30038" i="12"/>
  <c r="D36620" i="12"/>
  <c r="D32232" i="12"/>
  <c r="D42105" i="12"/>
  <c r="D45396" i="12"/>
  <c r="D49784" i="12"/>
  <c r="D4537" i="12"/>
  <c r="D57463" i="12"/>
  <c r="D61851" i="12"/>
  <c r="D65142" i="12"/>
  <c r="D25" i="12"/>
  <c r="D14637" i="12"/>
  <c r="D19052" i="12"/>
  <c r="D22343" i="12"/>
  <c r="D26731" i="12"/>
  <c r="D31119" i="12"/>
  <c r="D37701" i="12"/>
  <c r="D33313" i="12"/>
  <c r="D3397" i="12"/>
  <c r="D46477" i="12"/>
  <c r="D50865" i="12"/>
  <c r="D54156" i="12"/>
  <c r="D58544" i="12"/>
  <c r="D62932" i="12"/>
  <c r="D6769" i="12"/>
  <c r="D17" i="12"/>
  <c r="D14629" i="12"/>
  <c r="D19044" i="12"/>
  <c r="D22335" i="12"/>
  <c r="D26723" i="12"/>
  <c r="D31111" i="12"/>
  <c r="D37693" i="12"/>
  <c r="D33305" i="12"/>
  <c r="D3389" i="12"/>
  <c r="D47566" i="12"/>
  <c r="D55245" i="12"/>
  <c r="D64021" i="12"/>
  <c r="D21360" i="12"/>
  <c r="D21" i="12"/>
  <c r="D19048" i="12"/>
  <c r="D26727" i="12"/>
  <c r="D37697" i="12"/>
  <c r="D3393" i="12"/>
  <c r="D50861" i="12"/>
  <c r="D58540" i="12"/>
  <c r="D6765" i="12"/>
  <c r="D11269" i="12"/>
  <c r="D1153" i="12"/>
  <c r="D28929" i="12"/>
  <c r="D2277" i="12"/>
  <c r="D44287" i="12"/>
  <c r="D53063" i="12"/>
  <c r="D60742" i="12"/>
  <c r="D9021" i="12"/>
  <c r="D14657" i="12"/>
  <c r="D22363" i="12"/>
  <c r="D31139" i="12"/>
  <c r="D33333" i="12"/>
  <c r="D46497" i="12"/>
  <c r="D54176" i="12"/>
  <c r="D62952" i="12"/>
  <c r="D15814" i="12"/>
  <c r="D27881" i="12"/>
  <c r="D43239" i="12"/>
  <c r="D59694" i="12"/>
  <c r="D15807" i="12"/>
  <c r="D34456" i="12"/>
  <c r="D47620" i="12"/>
  <c r="D64075" i="12"/>
  <c r="D19117" i="12"/>
  <c r="D37766" i="12"/>
  <c r="D50930" i="12"/>
  <c r="D6834" i="12"/>
  <c r="D38838" i="12"/>
  <c r="D7933" i="12"/>
  <c r="D10149" i="12"/>
  <c r="D43194" i="12"/>
  <c r="D41" i="12"/>
  <c r="D14653" i="12"/>
  <c r="D19068" i="12"/>
  <c r="D22359" i="12"/>
  <c r="D26747" i="12"/>
  <c r="D31135" i="12"/>
  <c r="D37717" i="12"/>
  <c r="D33329" i="12"/>
  <c r="D3413" i="12"/>
  <c r="D46493" i="12"/>
  <c r="D50881" i="12"/>
  <c r="D54172" i="12"/>
  <c r="D58560" i="12"/>
  <c r="D62948" i="12"/>
  <c r="D6785" i="12"/>
  <c r="D10141" i="12"/>
  <c r="D15761" i="12"/>
  <c r="D20149" i="12"/>
  <c r="D23440" i="12"/>
  <c r="D27828" i="12"/>
  <c r="D34410" i="12"/>
  <c r="D38798" i="12"/>
  <c r="D39895" i="12"/>
  <c r="D43186" i="12"/>
  <c r="D47574" i="12"/>
  <c r="D51962" i="12"/>
  <c r="D55253" i="12"/>
  <c r="D59641" i="12"/>
  <c r="D64029" i="12"/>
  <c r="D7893" i="12"/>
  <c r="D10133" i="12"/>
  <c r="D15753" i="12"/>
  <c r="D20141" i="12"/>
  <c r="D23432" i="12"/>
  <c r="D27820" i="12"/>
  <c r="D34402" i="12"/>
  <c r="D38790" i="12"/>
  <c r="D39887" i="12"/>
  <c r="D43178" i="12"/>
  <c r="D50857" i="12"/>
  <c r="D58536" i="12"/>
  <c r="D6761" i="12"/>
  <c r="D12385" i="12"/>
  <c r="D21242" i="12"/>
  <c r="D30018" i="12"/>
  <c r="D32212" i="12"/>
  <c r="D45376" i="12"/>
  <c r="D4517" i="12"/>
  <c r="D61831" i="12"/>
  <c r="D15765" i="12"/>
  <c r="D23444" i="12"/>
  <c r="D34414" i="12"/>
  <c r="D39899" i="12"/>
  <c r="D47578" i="12"/>
  <c r="D55257" i="12"/>
  <c r="D64033" i="12"/>
  <c r="D15781" i="12"/>
  <c r="D23460" i="12"/>
  <c r="D34430" i="12"/>
  <c r="D39915" i="12"/>
  <c r="D47594" i="12"/>
  <c r="D55273" i="12"/>
  <c r="D64049" i="12"/>
  <c r="D11318" i="12"/>
  <c r="D31172" i="12"/>
  <c r="D46530" i="12"/>
  <c r="D62985" i="12"/>
  <c r="D19098" i="12"/>
  <c r="D37747" i="12"/>
  <c r="D50911" i="12"/>
  <c r="D6815" i="12"/>
  <c r="D20214" i="12"/>
  <c r="D38863" i="12"/>
  <c r="D52027" i="12"/>
  <c r="D7958" i="12"/>
  <c r="D39935" i="12"/>
  <c r="D15769" i="12"/>
  <c r="D47582" i="12"/>
  <c r="CX75" i="6"/>
  <c r="G28965" i="12" s="1"/>
  <c r="D5759" i="12"/>
  <c r="D65240" i="12"/>
  <c r="D2387" i="12"/>
  <c r="D10255" i="12"/>
  <c r="D57561" i="12"/>
  <c r="D30136" i="12"/>
  <c r="D10157" i="12"/>
  <c r="D15777" i="12"/>
  <c r="D20165" i="12"/>
  <c r="D23456" i="12"/>
  <c r="D27844" i="12"/>
  <c r="D34426" i="12"/>
  <c r="D38814" i="12"/>
  <c r="D39911" i="12"/>
  <c r="D43202" i="12"/>
  <c r="D47590" i="12"/>
  <c r="D51978" i="12"/>
  <c r="D55269" i="12"/>
  <c r="D59657" i="12"/>
  <c r="D64045" i="12"/>
  <c r="D11265" i="12"/>
  <c r="D16858" i="12"/>
  <c r="D1149" i="12"/>
  <c r="D24537" i="12"/>
  <c r="D28925" i="12"/>
  <c r="D35507" i="12"/>
  <c r="D2273" i="12"/>
  <c r="D40992" i="12"/>
  <c r="D44283" i="12"/>
  <c r="D48671" i="12"/>
  <c r="D53059" i="12"/>
  <c r="D56350" i="12"/>
  <c r="D60738" i="12"/>
  <c r="D5645" i="12"/>
  <c r="D11257" i="12"/>
  <c r="D16850" i="12"/>
  <c r="D1141" i="12"/>
  <c r="D24529" i="12"/>
  <c r="D28917" i="12"/>
  <c r="D35499" i="12"/>
  <c r="D2265" i="12"/>
  <c r="D40984" i="12"/>
  <c r="D44275" i="12"/>
  <c r="D51954" i="12"/>
  <c r="D59633" i="12"/>
  <c r="D7885" i="12"/>
  <c r="D50979" i="12"/>
  <c r="D14633" i="12"/>
  <c r="D22339" i="12"/>
  <c r="D31115" i="12"/>
  <c r="D33309" i="12"/>
  <c r="D46473" i="12"/>
  <c r="D54152" i="12"/>
  <c r="D62928" i="12"/>
  <c r="D16862" i="12"/>
  <c r="D24541" i="12"/>
  <c r="D35511" i="12"/>
  <c r="D40996" i="12"/>
  <c r="D48675" i="12"/>
  <c r="D56354" i="12"/>
  <c r="D5649" i="12"/>
  <c r="D45" i="12"/>
  <c r="D19072" i="12"/>
  <c r="D26751" i="12"/>
  <c r="D37721" i="12"/>
  <c r="D3417" i="12"/>
  <c r="D50885" i="12"/>
  <c r="D58564" i="12"/>
  <c r="D6789" i="12"/>
  <c r="D20202" i="12"/>
  <c r="D38851" i="12"/>
  <c r="D52015" i="12"/>
  <c r="D7946" i="12"/>
  <c r="D23486" i="12"/>
  <c r="D39941" i="12"/>
  <c r="D55299" i="12"/>
  <c r="D15826" i="12"/>
  <c r="D26796" i="12"/>
  <c r="D3462" i="12"/>
  <c r="D58609" i="12"/>
  <c r="D20189" i="12"/>
  <c r="D52002" i="12"/>
  <c r="D27836" i="12"/>
  <c r="D59649" i="12"/>
  <c r="CY104" i="6"/>
  <c r="G30091" i="12" s="1"/>
  <c r="DQ16" i="5"/>
  <c r="AT35" i="13" s="1"/>
  <c r="CV16" i="5"/>
  <c r="Y35" i="13" s="1"/>
  <c r="DY16" i="5"/>
  <c r="BB35" i="13" s="1"/>
  <c r="DD16" i="5"/>
  <c r="AG35" i="13" s="1"/>
  <c r="CO16" i="5"/>
  <c r="EF16" i="5"/>
  <c r="DX16" i="5"/>
  <c r="BA35" i="13" s="1"/>
  <c r="ED16" i="5"/>
  <c r="BG35" i="13" s="1"/>
  <c r="DL16" i="5"/>
  <c r="AO35" i="13" s="1"/>
  <c r="CQ16" i="5"/>
  <c r="T35" i="13" s="1"/>
  <c r="DT16" i="5"/>
  <c r="AW35" i="13" s="1"/>
  <c r="CY16" i="5"/>
  <c r="AB35" i="13" s="1"/>
  <c r="CZ16" i="5"/>
  <c r="AC35" i="13" s="1"/>
  <c r="CR16" i="5"/>
  <c r="U35" i="13" s="1"/>
  <c r="DP16" i="5"/>
  <c r="EB16" i="5"/>
  <c r="DG16" i="5"/>
  <c r="CK16" i="5"/>
  <c r="N35" i="13" s="1"/>
  <c r="DO16" i="5"/>
  <c r="AR35" i="13" s="1"/>
  <c r="CS16" i="5"/>
  <c r="V35" i="13" s="1"/>
  <c r="DK16" i="5"/>
  <c r="AN35" i="13" s="1"/>
  <c r="DC16" i="5"/>
  <c r="AF35" i="13" s="1"/>
  <c r="BY16" i="5"/>
  <c r="EA16" i="5"/>
  <c r="DA16" i="5"/>
  <c r="AD35" i="13" s="1"/>
  <c r="DU16" i="5"/>
  <c r="AX35" i="13" s="1"/>
  <c r="DH16" i="5"/>
  <c r="AK35" i="13" s="1"/>
  <c r="EE16" i="5"/>
  <c r="BH35" i="13" s="1"/>
  <c r="DM16" i="5"/>
  <c r="AP35" i="13" s="1"/>
  <c r="DS16" i="5"/>
  <c r="AV35" i="13" s="1"/>
  <c r="DI16" i="5"/>
  <c r="AL35" i="13" s="1"/>
  <c r="CU16" i="5"/>
  <c r="CM16" i="5"/>
  <c r="P35" i="13" s="1"/>
  <c r="EC16" i="5"/>
  <c r="BF35" i="13" s="1"/>
  <c r="DW16" i="5"/>
  <c r="CT16" i="5"/>
  <c r="W35" i="13" s="1"/>
  <c r="DJ16" i="5"/>
  <c r="AM35" i="13" s="1"/>
  <c r="CN16" i="5"/>
  <c r="Q35" i="13" s="1"/>
  <c r="CX16" i="5"/>
  <c r="DN16" i="5"/>
  <c r="AQ35" i="13" s="1"/>
  <c r="CW16" i="5"/>
  <c r="Z35" i="13" s="1"/>
  <c r="CL16" i="5"/>
  <c r="O35" i="13" s="1"/>
  <c r="DB16" i="5"/>
  <c r="DR16" i="5"/>
  <c r="DZ16" i="5"/>
  <c r="BC35" i="13" s="1"/>
  <c r="CP16" i="5"/>
  <c r="DE16" i="5"/>
  <c r="AH35" i="13" s="1"/>
  <c r="DF16" i="5"/>
  <c r="DV16" i="5"/>
  <c r="AY35" i="13" s="1"/>
  <c r="BZ16" i="5"/>
  <c r="C35" i="13" s="1"/>
  <c r="CA16" i="5"/>
  <c r="CB16" i="5"/>
  <c r="E35" i="13" s="1"/>
  <c r="CC16" i="5"/>
  <c r="F35" i="13" s="1"/>
  <c r="CD16" i="5"/>
  <c r="G35" i="13" s="1"/>
  <c r="CE16" i="5"/>
  <c r="CF16" i="5"/>
  <c r="I35" i="13" s="1"/>
  <c r="CG16" i="5"/>
  <c r="J35" i="13" s="1"/>
  <c r="CH16" i="5"/>
  <c r="K35" i="13" s="1"/>
  <c r="CI16" i="5"/>
  <c r="L35" i="13" s="1"/>
  <c r="CJ16" i="5"/>
  <c r="M35" i="13" s="1"/>
  <c r="H16" i="5"/>
  <c r="EJ16" i="5" s="1"/>
  <c r="K13" i="5"/>
  <c r="BW13" i="5"/>
  <c r="D9110" i="12"/>
  <c r="D7986" i="12"/>
  <c r="D6862" i="12"/>
  <c r="D65219" i="12"/>
  <c r="D5738" i="12"/>
  <c r="D64122" i="12"/>
  <c r="D63025" i="12"/>
  <c r="D61928" i="12"/>
  <c r="D60831" i="12"/>
  <c r="D59734" i="12"/>
  <c r="D58637" i="12"/>
  <c r="D57540" i="12"/>
  <c r="D56443" i="12"/>
  <c r="D55346" i="12"/>
  <c r="D54249" i="12"/>
  <c r="D4614" i="12"/>
  <c r="D53152" i="12"/>
  <c r="D52055" i="12"/>
  <c r="D50958" i="12"/>
  <c r="D49861" i="12"/>
  <c r="D48764" i="12"/>
  <c r="D47667" i="12"/>
  <c r="D46570" i="12"/>
  <c r="D45473" i="12"/>
  <c r="D44376" i="12"/>
  <c r="D43279" i="12"/>
  <c r="D3490" i="12"/>
  <c r="D42182" i="12"/>
  <c r="D41085" i="12"/>
  <c r="D39988" i="12"/>
  <c r="D38891" i="12"/>
  <c r="D37794" i="12"/>
  <c r="D36697" i="12"/>
  <c r="D35600" i="12"/>
  <c r="D34503" i="12"/>
  <c r="D33406" i="12"/>
  <c r="D32309" i="12"/>
  <c r="D2366" i="12"/>
  <c r="D31212" i="12"/>
  <c r="D30115" i="12"/>
  <c r="D29018" i="12"/>
  <c r="D27921" i="12"/>
  <c r="D26824" i="12"/>
  <c r="D23533" i="12"/>
  <c r="D22436" i="12"/>
  <c r="D21339" i="12"/>
  <c r="D20242" i="12"/>
  <c r="D15854" i="12"/>
  <c r="D14730" i="12"/>
  <c r="D13606" i="12"/>
  <c r="D12482" i="12"/>
  <c r="D118" i="12"/>
  <c r="D25727" i="12"/>
  <c r="D24630" i="12"/>
  <c r="D1242" i="12"/>
  <c r="D19145" i="12"/>
  <c r="D18048" i="12"/>
  <c r="D16951" i="12"/>
  <c r="D11358" i="12"/>
  <c r="D10234" i="12"/>
  <c r="D7951" i="12"/>
  <c r="D10219" i="12"/>
  <c r="D22421" i="12"/>
  <c r="D16936" i="12"/>
  <c r="D1227" i="12"/>
  <c r="D25712" i="12"/>
  <c r="D30100" i="12"/>
  <c r="D36682" i="12"/>
  <c r="D32294" i="12"/>
  <c r="D42167" i="12"/>
  <c r="D45458" i="12"/>
  <c r="D49846" i="12"/>
  <c r="D4599" i="12"/>
  <c r="D57525" i="12"/>
  <c r="D61913" i="12"/>
  <c r="DQ15" i="5"/>
  <c r="CV15" i="5"/>
  <c r="DY15" i="5"/>
  <c r="BB34" i="13" s="1"/>
  <c r="DD15" i="5"/>
  <c r="CO15" i="5"/>
  <c r="EF15" i="5"/>
  <c r="DX15" i="5"/>
  <c r="BA34" i="13" s="1"/>
  <c r="ED15" i="5"/>
  <c r="DL15" i="5"/>
  <c r="CQ15" i="5"/>
  <c r="DT15" i="5"/>
  <c r="AW34" i="13" s="1"/>
  <c r="CY15" i="5"/>
  <c r="CZ15" i="5"/>
  <c r="CR15" i="5"/>
  <c r="U34" i="13" s="1"/>
  <c r="DE15" i="5"/>
  <c r="AH34" i="13" s="1"/>
  <c r="EB15" i="5"/>
  <c r="DG15" i="5"/>
  <c r="CK15" i="5"/>
  <c r="N34" i="13" s="1"/>
  <c r="DO15" i="5"/>
  <c r="AR34" i="13" s="1"/>
  <c r="CS15" i="5"/>
  <c r="DK15" i="5"/>
  <c r="DC15" i="5"/>
  <c r="DP15" i="5"/>
  <c r="AS34" i="13" s="1"/>
  <c r="DI15" i="5"/>
  <c r="DM15" i="5"/>
  <c r="EA15" i="5"/>
  <c r="DS15" i="5"/>
  <c r="AV34" i="13" s="1"/>
  <c r="DW15" i="5"/>
  <c r="CN15" i="5"/>
  <c r="CM15" i="5"/>
  <c r="P34" i="13" s="1"/>
  <c r="EC15" i="5"/>
  <c r="BF34" i="13" s="1"/>
  <c r="DA15" i="5"/>
  <c r="DU15" i="5"/>
  <c r="BY15" i="5"/>
  <c r="B34" i="13" s="1"/>
  <c r="CW15" i="5"/>
  <c r="Z34" i="13" s="1"/>
  <c r="CP15" i="5"/>
  <c r="DF15" i="5"/>
  <c r="DV15" i="5"/>
  <c r="DH15" i="5"/>
  <c r="AK34" i="13" s="1"/>
  <c r="CT15" i="5"/>
  <c r="DJ15" i="5"/>
  <c r="DZ15" i="5"/>
  <c r="BC34" i="13" s="1"/>
  <c r="CU15" i="5"/>
  <c r="X34" i="13" s="1"/>
  <c r="CX15" i="5"/>
  <c r="DN15" i="5"/>
  <c r="DR15" i="5"/>
  <c r="EE15" i="5"/>
  <c r="BH34" i="13" s="1"/>
  <c r="DB15" i="5"/>
  <c r="CL15" i="5"/>
  <c r="BZ15" i="5"/>
  <c r="C34" i="13" s="1"/>
  <c r="CA15" i="5"/>
  <c r="D34" i="13" s="1"/>
  <c r="CB15" i="5"/>
  <c r="CC15" i="5"/>
  <c r="CD15" i="5"/>
  <c r="G34" i="13" s="1"/>
  <c r="CE15" i="5"/>
  <c r="H34" i="13" s="1"/>
  <c r="CF15" i="5"/>
  <c r="CG15" i="5"/>
  <c r="CH15" i="5"/>
  <c r="CI15" i="5"/>
  <c r="L34" i="13" s="1"/>
  <c r="CJ15" i="5"/>
  <c r="M34" i="13" s="1"/>
  <c r="H15" i="5"/>
  <c r="EJ15" i="5" s="1"/>
  <c r="BW22" i="5"/>
  <c r="K22" i="5"/>
  <c r="D9107" i="12"/>
  <c r="D7983" i="12"/>
  <c r="D6859" i="12"/>
  <c r="D65216" i="12"/>
  <c r="D5735" i="12"/>
  <c r="D64119" i="12"/>
  <c r="D63022" i="12"/>
  <c r="D61925" i="12"/>
  <c r="D60828" i="12"/>
  <c r="D59731" i="12"/>
  <c r="D58634" i="12"/>
  <c r="D57537" i="12"/>
  <c r="D56440" i="12"/>
  <c r="D55343" i="12"/>
  <c r="D54246" i="12"/>
  <c r="D4611" i="12"/>
  <c r="D53149" i="12"/>
  <c r="D52052" i="12"/>
  <c r="D50955" i="12"/>
  <c r="D49858" i="12"/>
  <c r="D48761" i="12"/>
  <c r="D47664" i="12"/>
  <c r="D46567" i="12"/>
  <c r="D45470" i="12"/>
  <c r="D44373" i="12"/>
  <c r="D43276" i="12"/>
  <c r="D3487" i="12"/>
  <c r="D42179" i="12"/>
  <c r="D41082" i="12"/>
  <c r="D39985" i="12"/>
  <c r="D38888" i="12"/>
  <c r="D37791" i="12"/>
  <c r="D36694" i="12"/>
  <c r="D35597" i="12"/>
  <c r="D34500" i="12"/>
  <c r="D33403" i="12"/>
  <c r="D32306" i="12"/>
  <c r="D2363" i="12"/>
  <c r="D31209" i="12"/>
  <c r="D30112" i="12"/>
  <c r="D29015" i="12"/>
  <c r="D27918" i="12"/>
  <c r="D26821" i="12"/>
  <c r="D25724" i="12"/>
  <c r="D24627" i="12"/>
  <c r="D23530" i="12"/>
  <c r="D1239" i="12"/>
  <c r="D19142" i="12"/>
  <c r="D16948" i="12"/>
  <c r="D11355" i="12"/>
  <c r="D10231" i="12"/>
  <c r="D22433" i="12"/>
  <c r="D21336" i="12"/>
  <c r="D20239" i="12"/>
  <c r="D18045" i="12"/>
  <c r="D15851" i="12"/>
  <c r="D14727" i="12"/>
  <c r="D13603" i="12"/>
  <c r="D12479" i="12"/>
  <c r="D115" i="12"/>
  <c r="ED22" i="5"/>
  <c r="G63022" i="12" s="1"/>
  <c r="CR22" i="5"/>
  <c r="G21336" i="12" s="1"/>
  <c r="CG22" i="5"/>
  <c r="G9107" i="12" s="1"/>
  <c r="DM22" i="5"/>
  <c r="G44373" i="12" s="1"/>
  <c r="DX22" i="5"/>
  <c r="G56440" i="12" s="1"/>
  <c r="DE22" i="5"/>
  <c r="G35597" i="12" s="1"/>
  <c r="CB22" i="5"/>
  <c r="G3487" i="12" s="1"/>
  <c r="DS22" i="5"/>
  <c r="G50955" i="12" s="1"/>
  <c r="H22" i="5"/>
  <c r="EJ22" i="5" s="1"/>
  <c r="DK22" i="5"/>
  <c r="G42179" i="12" s="1"/>
  <c r="DC22" i="5"/>
  <c r="G33403" i="12" s="1"/>
  <c r="BY22" i="5"/>
  <c r="DP22" i="5"/>
  <c r="G47664" i="12" s="1"/>
  <c r="CM22" i="5"/>
  <c r="G15851" i="12" s="1"/>
  <c r="EC22" i="5"/>
  <c r="G61925" i="12" s="1"/>
  <c r="CE22" i="5"/>
  <c r="G6859" i="12" s="1"/>
  <c r="DU22" i="5"/>
  <c r="G53149" i="12" s="1"/>
  <c r="CJ22" i="5"/>
  <c r="G12479" i="12" s="1"/>
  <c r="EA22" i="5"/>
  <c r="G59731" i="12" s="1"/>
  <c r="CW22" i="5"/>
  <c r="G26821" i="12" s="1"/>
  <c r="CO22" i="5"/>
  <c r="G18045" i="12" s="1"/>
  <c r="EF22" i="5"/>
  <c r="G65216" i="12" s="1"/>
  <c r="CU22" i="5"/>
  <c r="G24627" i="12" s="1"/>
  <c r="DH22" i="5"/>
  <c r="G38888" i="12" s="1"/>
  <c r="CQ22" i="5"/>
  <c r="G20239" i="12" s="1"/>
  <c r="DL22" i="5"/>
  <c r="G43276" i="12" s="1"/>
  <c r="CI22" i="5"/>
  <c r="G11355" i="12" s="1"/>
  <c r="DD22" i="5"/>
  <c r="G34500" i="12" s="1"/>
  <c r="DY22" i="5"/>
  <c r="G57537" i="12" s="1"/>
  <c r="CA22" i="5"/>
  <c r="G2363" i="12" s="1"/>
  <c r="CV22" i="5"/>
  <c r="G25724" i="12" s="1"/>
  <c r="DQ22" i="5"/>
  <c r="G48761" i="12" s="1"/>
  <c r="CN22" i="5"/>
  <c r="G16948" i="12" s="1"/>
  <c r="DI22" i="5"/>
  <c r="G39985" i="12" s="1"/>
  <c r="EE22" i="5"/>
  <c r="G64119" i="12" s="1"/>
  <c r="CZ22" i="5"/>
  <c r="G30112" i="12" s="1"/>
  <c r="CF22" i="5"/>
  <c r="G7983" i="12" s="1"/>
  <c r="DA22" i="5"/>
  <c r="G31209" i="12" s="1"/>
  <c r="DW22" i="5"/>
  <c r="G55343" i="12" s="1"/>
  <c r="CS22" i="5"/>
  <c r="G22433" i="12" s="1"/>
  <c r="DO22" i="5"/>
  <c r="G46567" i="12" s="1"/>
  <c r="EB22" i="5"/>
  <c r="G60828" i="12" s="1"/>
  <c r="CC22" i="5"/>
  <c r="G4611" i="12" s="1"/>
  <c r="CY22" i="5"/>
  <c r="G29015" i="12" s="1"/>
  <c r="CK22" i="5"/>
  <c r="G13603" i="12" s="1"/>
  <c r="DT22" i="5"/>
  <c r="G52052" i="12" s="1"/>
  <c r="CH22" i="5"/>
  <c r="G10231" i="12" s="1"/>
  <c r="CL22" i="5"/>
  <c r="G14727" i="12" s="1"/>
  <c r="DB22" i="5"/>
  <c r="G32306" i="12" s="1"/>
  <c r="DR22" i="5"/>
  <c r="G49858" i="12" s="1"/>
  <c r="DG22" i="5"/>
  <c r="G37791" i="12" s="1"/>
  <c r="DN22" i="5"/>
  <c r="G45470" i="12" s="1"/>
  <c r="CP22" i="5"/>
  <c r="G19142" i="12" s="1"/>
  <c r="DF22" i="5"/>
  <c r="G36694" i="12" s="1"/>
  <c r="DV22" i="5"/>
  <c r="G54246" i="12" s="1"/>
  <c r="CD22" i="5"/>
  <c r="G5735" i="12" s="1"/>
  <c r="BZ22" i="5"/>
  <c r="G1239" i="12" s="1"/>
  <c r="CT22" i="5"/>
  <c r="G23530" i="12" s="1"/>
  <c r="DJ22" i="5"/>
  <c r="G41082" i="12" s="1"/>
  <c r="DZ22" i="5"/>
  <c r="G58634" i="12" s="1"/>
  <c r="CX22" i="5"/>
  <c r="G27918" i="12" s="1"/>
  <c r="DG10" i="5"/>
  <c r="EB10" i="5"/>
  <c r="BE29" i="13" s="1"/>
  <c r="BZ10" i="5"/>
  <c r="DA10" i="5"/>
  <c r="DQ10" i="5"/>
  <c r="AT29" i="13" s="1"/>
  <c r="EC10" i="5"/>
  <c r="DW10" i="5"/>
  <c r="CS10" i="5"/>
  <c r="DM10" i="5"/>
  <c r="DZ10" i="5"/>
  <c r="BC29" i="13" s="1"/>
  <c r="DJ10" i="5"/>
  <c r="CL10" i="5"/>
  <c r="DD10" i="5"/>
  <c r="AG29" i="13" s="1"/>
  <c r="DY10" i="5"/>
  <c r="BB29" i="13" s="1"/>
  <c r="CZ10" i="5"/>
  <c r="DU10" i="5"/>
  <c r="DL10" i="5"/>
  <c r="BY10" i="5"/>
  <c r="B29" i="13" s="1"/>
  <c r="CW10" i="5"/>
  <c r="DS10" i="5"/>
  <c r="DV10" i="5"/>
  <c r="DF10" i="5"/>
  <c r="AI29" i="13" s="1"/>
  <c r="CP10" i="5"/>
  <c r="DI10" i="5"/>
  <c r="EE10" i="5"/>
  <c r="CM10" i="5"/>
  <c r="P29" i="13" s="1"/>
  <c r="DE10" i="5"/>
  <c r="EA10" i="5"/>
  <c r="CN10" i="5"/>
  <c r="CR10" i="5"/>
  <c r="U29" i="13" s="1"/>
  <c r="CO10" i="5"/>
  <c r="DB10" i="5"/>
  <c r="DO10" i="5"/>
  <c r="CQ10" i="5"/>
  <c r="T29" i="13" s="1"/>
  <c r="EF10" i="5"/>
  <c r="CV10" i="5"/>
  <c r="DC10" i="5"/>
  <c r="ED10" i="5"/>
  <c r="BG29" i="13" s="1"/>
  <c r="CX10" i="5"/>
  <c r="DT10" i="5"/>
  <c r="CU10" i="5"/>
  <c r="DH10" i="5"/>
  <c r="AK29" i="13" s="1"/>
  <c r="DR10" i="5"/>
  <c r="CT10" i="5"/>
  <c r="DK10" i="5"/>
  <c r="AN29" i="13" s="1"/>
  <c r="DX10" i="5"/>
  <c r="BA29" i="13" s="1"/>
  <c r="DN10" i="5"/>
  <c r="DP10" i="5"/>
  <c r="CY10" i="5"/>
  <c r="CK10" i="5"/>
  <c r="N29" i="13" s="1"/>
  <c r="CA10" i="5"/>
  <c r="D29" i="13" s="1"/>
  <c r="CB10" i="5"/>
  <c r="CC10" i="5"/>
  <c r="CD10" i="5"/>
  <c r="G29" i="13" s="1"/>
  <c r="CE10" i="5"/>
  <c r="CF10" i="5"/>
  <c r="CG10" i="5"/>
  <c r="CH10" i="5"/>
  <c r="K29" i="13" s="1"/>
  <c r="CI10" i="5"/>
  <c r="CJ10" i="5"/>
  <c r="H10" i="5"/>
  <c r="EJ10" i="5" s="1"/>
  <c r="EB14" i="5"/>
  <c r="BE33" i="13" s="1"/>
  <c r="DG14" i="5"/>
  <c r="CK14" i="5"/>
  <c r="DO14" i="5"/>
  <c r="AR33" i="13" s="1"/>
  <c r="CS14" i="5"/>
  <c r="V33" i="13" s="1"/>
  <c r="DU14" i="5"/>
  <c r="DX14" i="5"/>
  <c r="DW14" i="5"/>
  <c r="AZ33" i="13" s="1"/>
  <c r="DA14" i="5"/>
  <c r="AD33" i="13" s="1"/>
  <c r="EE14" i="5"/>
  <c r="DI14" i="5"/>
  <c r="CN14" i="5"/>
  <c r="Q33" i="13" s="1"/>
  <c r="CR14" i="5"/>
  <c r="U33" i="13" s="1"/>
  <c r="CU14" i="5"/>
  <c r="DQ14" i="5"/>
  <c r="CV14" i="5"/>
  <c r="Y33" i="13" s="1"/>
  <c r="DY14" i="5"/>
  <c r="BB33" i="13" s="1"/>
  <c r="DD14" i="5"/>
  <c r="CO14" i="5"/>
  <c r="DC14" i="5"/>
  <c r="AF33" i="13" s="1"/>
  <c r="DK14" i="5"/>
  <c r="AN33" i="13" s="1"/>
  <c r="DE14" i="5"/>
  <c r="DL14" i="5"/>
  <c r="CZ14" i="5"/>
  <c r="AC33" i="13" s="1"/>
  <c r="DP14" i="5"/>
  <c r="AS33" i="13" s="1"/>
  <c r="EF14" i="5"/>
  <c r="CM14" i="5"/>
  <c r="EC14" i="5"/>
  <c r="BF33" i="13" s="1"/>
  <c r="CQ14" i="5"/>
  <c r="T33" i="13" s="1"/>
  <c r="EA14" i="5"/>
  <c r="CW14" i="5"/>
  <c r="BY14" i="5"/>
  <c r="B33" i="13" s="1"/>
  <c r="BZ14" i="5"/>
  <c r="C33" i="13" s="1"/>
  <c r="DT14" i="5"/>
  <c r="DH14" i="5"/>
  <c r="DS14" i="5"/>
  <c r="AV33" i="13" s="1"/>
  <c r="CL14" i="5"/>
  <c r="O33" i="13" s="1"/>
  <c r="DB14" i="5"/>
  <c r="DR14" i="5"/>
  <c r="ED14" i="5"/>
  <c r="BG33" i="13" s="1"/>
  <c r="DM14" i="5"/>
  <c r="AP33" i="13" s="1"/>
  <c r="CP14" i="5"/>
  <c r="DF14" i="5"/>
  <c r="DV14" i="5"/>
  <c r="AY33" i="13" s="1"/>
  <c r="CY14" i="5"/>
  <c r="AB33" i="13" s="1"/>
  <c r="CT14" i="5"/>
  <c r="DJ14" i="5"/>
  <c r="DZ14" i="5"/>
  <c r="BC33" i="13" s="1"/>
  <c r="CX14" i="5"/>
  <c r="AA33" i="13" s="1"/>
  <c r="DN14" i="5"/>
  <c r="CA14" i="5"/>
  <c r="CB14" i="5"/>
  <c r="E33" i="13" s="1"/>
  <c r="CC14" i="5"/>
  <c r="F33" i="13" s="1"/>
  <c r="CD14" i="5"/>
  <c r="CE14" i="5"/>
  <c r="CF14" i="5"/>
  <c r="I33" i="13" s="1"/>
  <c r="CG14" i="5"/>
  <c r="J33" i="13" s="1"/>
  <c r="CH14" i="5"/>
  <c r="CI14" i="5"/>
  <c r="CJ14" i="5"/>
  <c r="M33" i="13" s="1"/>
  <c r="H14" i="5"/>
  <c r="EJ14" i="5" s="1"/>
  <c r="ED13" i="5"/>
  <c r="BG32" i="13" s="1"/>
  <c r="BY13" i="5"/>
  <c r="B32" i="13" s="1"/>
  <c r="DU13" i="5"/>
  <c r="AX32" i="13" s="1"/>
  <c r="DC13" i="5"/>
  <c r="AF32" i="13" s="1"/>
  <c r="DS13" i="5"/>
  <c r="AV32" i="13" s="1"/>
  <c r="CU13" i="5"/>
  <c r="X32" i="13" s="1"/>
  <c r="CO13" i="5"/>
  <c r="R32" i="13" s="1"/>
  <c r="EF13" i="5"/>
  <c r="BI32" i="13" s="1"/>
  <c r="DM13" i="5"/>
  <c r="AP32" i="13" s="1"/>
  <c r="EC13" i="5"/>
  <c r="BF32" i="13" s="1"/>
  <c r="DE13" i="5"/>
  <c r="AH32" i="13" s="1"/>
  <c r="CZ13" i="5"/>
  <c r="AC32" i="13" s="1"/>
  <c r="DX13" i="5"/>
  <c r="BA32" i="13" s="1"/>
  <c r="CW13" i="5"/>
  <c r="Z32" i="13" s="1"/>
  <c r="DP13" i="5"/>
  <c r="AS32" i="13" s="1"/>
  <c r="CK13" i="5"/>
  <c r="N32" i="13" s="1"/>
  <c r="DG13" i="5"/>
  <c r="AJ32" i="13" s="1"/>
  <c r="EB13" i="5"/>
  <c r="BE32" i="13" s="1"/>
  <c r="CN13" i="5"/>
  <c r="Q32" i="13" s="1"/>
  <c r="DI13" i="5"/>
  <c r="AL32" i="13" s="1"/>
  <c r="EE13" i="5"/>
  <c r="BH32" i="13" s="1"/>
  <c r="DK13" i="5"/>
  <c r="AN32" i="13" s="1"/>
  <c r="CM13" i="5"/>
  <c r="P32" i="13" s="1"/>
  <c r="DH13" i="5"/>
  <c r="AK32" i="13" s="1"/>
  <c r="CQ13" i="5"/>
  <c r="T32" i="13" s="1"/>
  <c r="DL13" i="5"/>
  <c r="AO32" i="13" s="1"/>
  <c r="CS13" i="5"/>
  <c r="V32" i="13" s="1"/>
  <c r="DO13" i="5"/>
  <c r="AR32" i="13" s="1"/>
  <c r="CR13" i="5"/>
  <c r="U32" i="13" s="1"/>
  <c r="CV13" i="5"/>
  <c r="Y32" i="13" s="1"/>
  <c r="DQ13" i="5"/>
  <c r="AT32" i="13" s="1"/>
  <c r="CY13" i="5"/>
  <c r="AB32" i="13" s="1"/>
  <c r="DT13" i="5"/>
  <c r="AW32" i="13" s="1"/>
  <c r="EA13" i="5"/>
  <c r="BD32" i="13" s="1"/>
  <c r="CX13" i="5"/>
  <c r="AA32" i="13" s="1"/>
  <c r="DN13" i="5"/>
  <c r="AQ32" i="13" s="1"/>
  <c r="DA13" i="5"/>
  <c r="AD32" i="13" s="1"/>
  <c r="BZ13" i="5"/>
  <c r="C32" i="13" s="1"/>
  <c r="CL13" i="5"/>
  <c r="O32" i="13" s="1"/>
  <c r="DB13" i="5"/>
  <c r="AE32" i="13" s="1"/>
  <c r="DR13" i="5"/>
  <c r="AU32" i="13" s="1"/>
  <c r="DW13" i="5"/>
  <c r="AZ32" i="13" s="1"/>
  <c r="DD13" i="5"/>
  <c r="AG32" i="13" s="1"/>
  <c r="CP13" i="5"/>
  <c r="S32" i="13" s="1"/>
  <c r="DF13" i="5"/>
  <c r="AI32" i="13" s="1"/>
  <c r="DV13" i="5"/>
  <c r="AY32" i="13" s="1"/>
  <c r="DZ13" i="5"/>
  <c r="BC32" i="13" s="1"/>
  <c r="CT13" i="5"/>
  <c r="W32" i="13" s="1"/>
  <c r="DY13" i="5"/>
  <c r="BB32" i="13" s="1"/>
  <c r="DJ13" i="5"/>
  <c r="AM32" i="13" s="1"/>
  <c r="CA13" i="5"/>
  <c r="D32" i="13" s="1"/>
  <c r="CB13" i="5"/>
  <c r="E32" i="13" s="1"/>
  <c r="CC13" i="5"/>
  <c r="F32" i="13" s="1"/>
  <c r="CD13" i="5"/>
  <c r="G32" i="13" s="1"/>
  <c r="CE13" i="5"/>
  <c r="H32" i="13" s="1"/>
  <c r="CF13" i="5"/>
  <c r="I32" i="13" s="1"/>
  <c r="CG13" i="5"/>
  <c r="J32" i="13" s="1"/>
  <c r="CH13" i="5"/>
  <c r="K32" i="13" s="1"/>
  <c r="CI13" i="5"/>
  <c r="L32" i="13" s="1"/>
  <c r="CJ13" i="5"/>
  <c r="M32" i="13" s="1"/>
  <c r="H13" i="5"/>
  <c r="EJ13" i="5" s="1"/>
  <c r="BW16" i="5"/>
  <c r="K16" i="5"/>
  <c r="ED21" i="5"/>
  <c r="G63021" i="12" s="1"/>
  <c r="CN21" i="5"/>
  <c r="G16947" i="12" s="1"/>
  <c r="EB21" i="5"/>
  <c r="G60827" i="12" s="1"/>
  <c r="CF21" i="5"/>
  <c r="G7982" i="12" s="1"/>
  <c r="CA21" i="5"/>
  <c r="G2362" i="12" s="1"/>
  <c r="DG21" i="5"/>
  <c r="G37790" i="12" s="1"/>
  <c r="CZ21" i="5"/>
  <c r="G30111" i="12" s="1"/>
  <c r="EF21" i="5"/>
  <c r="G65215" i="12" s="1"/>
  <c r="CE21" i="5"/>
  <c r="G6858" i="12" s="1"/>
  <c r="DK21" i="5"/>
  <c r="G42178" i="12" s="1"/>
  <c r="DT21" i="5"/>
  <c r="G52051" i="12" s="1"/>
  <c r="DL21" i="5"/>
  <c r="G43275" i="12" s="1"/>
  <c r="CI21" i="5"/>
  <c r="G11354" i="12" s="1"/>
  <c r="DO21" i="5"/>
  <c r="G46566" i="12" s="1"/>
  <c r="CB21" i="5"/>
  <c r="G3486" i="12" s="1"/>
  <c r="DH21" i="5"/>
  <c r="G38887" i="12" s="1"/>
  <c r="CM21" i="5"/>
  <c r="G15850" i="12" s="1"/>
  <c r="DS21" i="5"/>
  <c r="G50954" i="12" s="1"/>
  <c r="CQ21" i="5"/>
  <c r="G20238" i="12" s="1"/>
  <c r="DW21" i="5"/>
  <c r="G55342" i="12" s="1"/>
  <c r="CJ21" i="5"/>
  <c r="G12478" i="12" s="1"/>
  <c r="DP21" i="5"/>
  <c r="G47663" i="12" s="1"/>
  <c r="CU21" i="5"/>
  <c r="G24626" i="12" s="1"/>
  <c r="EA21" i="5"/>
  <c r="G59730" i="12" s="1"/>
  <c r="CY21" i="5"/>
  <c r="G29014" i="12" s="1"/>
  <c r="CR21" i="5"/>
  <c r="G21335" i="12" s="1"/>
  <c r="EE21" i="5"/>
  <c r="G64118" i="12" s="1"/>
  <c r="DX21" i="5"/>
  <c r="G56439" i="12" s="1"/>
  <c r="CV21" i="5"/>
  <c r="G25723" i="12" s="1"/>
  <c r="CO21" i="5"/>
  <c r="G18044" i="12" s="1"/>
  <c r="DE21" i="5"/>
  <c r="G35596" i="12" s="1"/>
  <c r="DU21" i="5"/>
  <c r="G53148" i="12" s="1"/>
  <c r="BZ21" i="5"/>
  <c r="G1238" i="12" s="1"/>
  <c r="CP21" i="5"/>
  <c r="G19141" i="12" s="1"/>
  <c r="DF21" i="5"/>
  <c r="G36693" i="12" s="1"/>
  <c r="DV21" i="5"/>
  <c r="G54245" i="12" s="1"/>
  <c r="CC21" i="5"/>
  <c r="G4610" i="12" s="1"/>
  <c r="CW21" i="5"/>
  <c r="G26820" i="12" s="1"/>
  <c r="DQ21" i="5"/>
  <c r="G48760" i="12" s="1"/>
  <c r="CD21" i="5"/>
  <c r="G5734" i="12" s="1"/>
  <c r="CX21" i="5"/>
  <c r="G27917" i="12" s="1"/>
  <c r="DR21" i="5"/>
  <c r="G49857" i="12" s="1"/>
  <c r="CS21" i="5"/>
  <c r="G22432" i="12" s="1"/>
  <c r="CT21" i="5"/>
  <c r="G23529" i="12" s="1"/>
  <c r="CG21" i="5"/>
  <c r="G9106" i="12" s="1"/>
  <c r="DA21" i="5"/>
  <c r="G31208" i="12" s="1"/>
  <c r="DY21" i="5"/>
  <c r="G57536" i="12" s="1"/>
  <c r="CH21" i="5"/>
  <c r="G10230" i="12" s="1"/>
  <c r="DB21" i="5"/>
  <c r="G32305" i="12" s="1"/>
  <c r="DZ21" i="5"/>
  <c r="G58633" i="12" s="1"/>
  <c r="DC21" i="5"/>
  <c r="G33402" i="12" s="1"/>
  <c r="DM21" i="5"/>
  <c r="G44372" i="12" s="1"/>
  <c r="DD21" i="5"/>
  <c r="G34499" i="12" s="1"/>
  <c r="CK21" i="5"/>
  <c r="G13602" i="12" s="1"/>
  <c r="DI21" i="5"/>
  <c r="G39984" i="12" s="1"/>
  <c r="EC21" i="5"/>
  <c r="G61924" i="12" s="1"/>
  <c r="CL21" i="5"/>
  <c r="G14726" i="12" s="1"/>
  <c r="DJ21" i="5"/>
  <c r="G41081" i="12" s="1"/>
  <c r="DN21" i="5"/>
  <c r="G45469" i="12" s="1"/>
  <c r="BY21" i="5"/>
  <c r="H21" i="5"/>
  <c r="EJ21" i="5" s="1"/>
  <c r="BW12" i="5"/>
  <c r="K12" i="5"/>
  <c r="BW21" i="5"/>
  <c r="K21" i="5"/>
  <c r="D7982" i="12"/>
  <c r="D65215" i="12"/>
  <c r="D64118" i="12"/>
  <c r="D61924" i="12"/>
  <c r="D59730" i="12"/>
  <c r="D57536" i="12"/>
  <c r="D55342" i="12"/>
  <c r="D4610" i="12"/>
  <c r="D52051" i="12"/>
  <c r="D49857" i="12"/>
  <c r="D47663" i="12"/>
  <c r="D45469" i="12"/>
  <c r="D43275" i="12"/>
  <c r="D42178" i="12"/>
  <c r="D39984" i="12"/>
  <c r="D37790" i="12"/>
  <c r="D35596" i="12"/>
  <c r="D33402" i="12"/>
  <c r="D2362" i="12"/>
  <c r="D30111" i="12"/>
  <c r="D27917" i="12"/>
  <c r="D26820" i="12"/>
  <c r="D9106" i="12"/>
  <c r="D6858" i="12"/>
  <c r="D5734" i="12"/>
  <c r="D63021" i="12"/>
  <c r="D60827" i="12"/>
  <c r="D58633" i="12"/>
  <c r="D56439" i="12"/>
  <c r="D54245" i="12"/>
  <c r="D53148" i="12"/>
  <c r="D50954" i="12"/>
  <c r="D48760" i="12"/>
  <c r="D46566" i="12"/>
  <c r="D44372" i="12"/>
  <c r="D3486" i="12"/>
  <c r="D41081" i="12"/>
  <c r="D38887" i="12"/>
  <c r="D36693" i="12"/>
  <c r="D34499" i="12"/>
  <c r="D32305" i="12"/>
  <c r="D31208" i="12"/>
  <c r="D29014" i="12"/>
  <c r="D25723" i="12"/>
  <c r="D24626" i="12"/>
  <c r="D23529" i="12"/>
  <c r="D22432" i="12"/>
  <c r="D21335" i="12"/>
  <c r="D1238" i="12"/>
  <c r="D20238" i="12"/>
  <c r="D19141" i="12"/>
  <c r="D18044" i="12"/>
  <c r="D16947" i="12"/>
  <c r="D15850" i="12"/>
  <c r="D14726" i="12"/>
  <c r="D13602" i="12"/>
  <c r="D12478" i="12"/>
  <c r="D11354" i="12"/>
  <c r="D10230" i="12"/>
  <c r="D114" i="12"/>
  <c r="K17" i="5"/>
  <c r="BW17" i="5"/>
  <c r="G59734" i="12"/>
  <c r="G37794" i="12"/>
  <c r="G1242" i="12"/>
  <c r="G55346" i="12"/>
  <c r="G42182" i="12"/>
  <c r="G49861" i="12"/>
  <c r="G32309" i="12"/>
  <c r="G14730" i="12"/>
  <c r="G48764" i="12"/>
  <c r="G31212" i="12"/>
  <c r="G13606" i="12"/>
  <c r="G56443" i="12"/>
  <c r="G38891" i="12"/>
  <c r="G21339" i="12"/>
  <c r="G64122" i="12"/>
  <c r="G63025" i="12"/>
  <c r="G45473" i="12"/>
  <c r="G27921" i="12"/>
  <c r="G61928" i="12"/>
  <c r="G44376" i="12"/>
  <c r="G26824" i="12"/>
  <c r="G118" i="12"/>
  <c r="G52055" i="12"/>
  <c r="G34503" i="12"/>
  <c r="G16951" i="12"/>
  <c r="G58637" i="12"/>
  <c r="G41085" i="12"/>
  <c r="G23533" i="12"/>
  <c r="G57540" i="12"/>
  <c r="G39988" i="12"/>
  <c r="G22436" i="12"/>
  <c r="G65219" i="12"/>
  <c r="G47667" i="12"/>
  <c r="G30115" i="12"/>
  <c r="G29018" i="12"/>
  <c r="G50958" i="12"/>
  <c r="G20242" i="12"/>
  <c r="G36697" i="12"/>
  <c r="G18048" i="12"/>
  <c r="G46570" i="12"/>
  <c r="G19145" i="12"/>
  <c r="G60831" i="12"/>
  <c r="G35600" i="12"/>
  <c r="G24630" i="12"/>
  <c r="G53152" i="12"/>
  <c r="G43279" i="12"/>
  <c r="G15854" i="12"/>
  <c r="G54249" i="12"/>
  <c r="G25727" i="12"/>
  <c r="G33406" i="12"/>
  <c r="G2366" i="12"/>
  <c r="G3490" i="12"/>
  <c r="G4614" i="12"/>
  <c r="G5738" i="12"/>
  <c r="G6862" i="12"/>
  <c r="G7986" i="12"/>
  <c r="G9110" i="12"/>
  <c r="G10234" i="12"/>
  <c r="G11358" i="12"/>
  <c r="K10" i="5"/>
  <c r="BW10" i="5"/>
  <c r="D13511" i="12"/>
  <c r="D11343" i="12"/>
  <c r="D13591" i="12"/>
  <c r="D18033" i="12"/>
  <c r="D21324" i="12"/>
  <c r="D26809" i="12"/>
  <c r="D31197" i="12"/>
  <c r="D37779" i="12"/>
  <c r="D33391" i="12"/>
  <c r="D3475" i="12"/>
  <c r="D46555" i="12"/>
  <c r="D50943" i="12"/>
  <c r="D54234" i="12"/>
  <c r="D58622" i="12"/>
  <c r="D63010" i="12"/>
  <c r="D6847" i="12"/>
  <c r="BY18" i="5"/>
  <c r="DE18" i="5"/>
  <c r="EF18" i="5"/>
  <c r="DP18" i="5"/>
  <c r="CZ18" i="5"/>
  <c r="EB18" i="5"/>
  <c r="DL18" i="5"/>
  <c r="CV18" i="5"/>
  <c r="CO18" i="5"/>
  <c r="DU18" i="5"/>
  <c r="DH18" i="5"/>
  <c r="EE18" i="5"/>
  <c r="DO18" i="5"/>
  <c r="CY18" i="5"/>
  <c r="ED18" i="5"/>
  <c r="DN18" i="5"/>
  <c r="CX18" i="5"/>
  <c r="CS18" i="5"/>
  <c r="DM18" i="5"/>
  <c r="DD18" i="5"/>
  <c r="EA18" i="5"/>
  <c r="DK18" i="5"/>
  <c r="CU18" i="5"/>
  <c r="DZ18" i="5"/>
  <c r="DJ18" i="5"/>
  <c r="CT18" i="5"/>
  <c r="DI18" i="5"/>
  <c r="EC18" i="5"/>
  <c r="CK18" i="5"/>
  <c r="DX18" i="5"/>
  <c r="CR18" i="5"/>
  <c r="DW18" i="5"/>
  <c r="DG18" i="5"/>
  <c r="CQ18" i="5"/>
  <c r="DV18" i="5"/>
  <c r="DF18" i="5"/>
  <c r="CP18" i="5"/>
  <c r="DY18" i="5"/>
  <c r="DA18" i="5"/>
  <c r="DS18" i="5"/>
  <c r="DB18" i="5"/>
  <c r="DC18" i="5"/>
  <c r="CL18" i="5"/>
  <c r="DQ18" i="5"/>
  <c r="CN18" i="5"/>
  <c r="DT18" i="5"/>
  <c r="CM18" i="5"/>
  <c r="CW18" i="5"/>
  <c r="DR18" i="5"/>
  <c r="BZ18" i="5"/>
  <c r="CA18" i="5"/>
  <c r="CB18" i="5"/>
  <c r="CC18" i="5"/>
  <c r="CD18" i="5"/>
  <c r="CE18" i="5"/>
  <c r="CF18" i="5"/>
  <c r="CG18" i="5"/>
  <c r="CH18" i="5"/>
  <c r="CI18" i="5"/>
  <c r="CJ18" i="5"/>
  <c r="M37" i="13" s="1"/>
  <c r="H18" i="5"/>
  <c r="EJ18" i="5" s="1"/>
  <c r="EC19" i="5"/>
  <c r="G61922" i="12" s="1"/>
  <c r="EF19" i="5"/>
  <c r="G65213" i="12" s="1"/>
  <c r="DL19" i="5"/>
  <c r="G43273" i="12" s="1"/>
  <c r="CP19" i="5"/>
  <c r="G19139" i="12" s="1"/>
  <c r="BZ19" i="5"/>
  <c r="G1236" i="12" s="1"/>
  <c r="EB19" i="5"/>
  <c r="G60825" i="12" s="1"/>
  <c r="DH19" i="5"/>
  <c r="G38885" i="12" s="1"/>
  <c r="BY19" i="5"/>
  <c r="DN19" i="5"/>
  <c r="G45467" i="12" s="1"/>
  <c r="CZ19" i="5"/>
  <c r="G30109" i="12" s="1"/>
  <c r="DT19" i="5"/>
  <c r="G52049" i="12" s="1"/>
  <c r="CB19" i="5"/>
  <c r="G3484" i="12" s="1"/>
  <c r="DX19" i="5"/>
  <c r="G56437" i="12" s="1"/>
  <c r="CV19" i="5"/>
  <c r="G25721" i="12" s="1"/>
  <c r="DV19" i="5"/>
  <c r="G54243" i="12" s="1"/>
  <c r="CD19" i="5"/>
  <c r="G5732" i="12" s="1"/>
  <c r="CN19" i="5"/>
  <c r="G16945" i="12" s="1"/>
  <c r="ED19" i="5"/>
  <c r="G63019" i="12" s="1"/>
  <c r="CR19" i="5"/>
  <c r="G21333" i="12" s="1"/>
  <c r="DD19" i="5"/>
  <c r="G34497" i="12" s="1"/>
  <c r="CL19" i="5"/>
  <c r="G14724" i="12" s="1"/>
  <c r="DR19" i="5"/>
  <c r="G49855" i="12" s="1"/>
  <c r="CT19" i="5"/>
  <c r="G23527" i="12" s="1"/>
  <c r="DZ19" i="5"/>
  <c r="G58631" i="12" s="1"/>
  <c r="DF19" i="5"/>
  <c r="G36691" i="12" s="1"/>
  <c r="CX19" i="5"/>
  <c r="G27915" i="12" s="1"/>
  <c r="DB19" i="5"/>
  <c r="G32303" i="12" s="1"/>
  <c r="DP19" i="5"/>
  <c r="G47661" i="12" s="1"/>
  <c r="CF19" i="5"/>
  <c r="G7980" i="12" s="1"/>
  <c r="CA19" i="5"/>
  <c r="G2360" i="12" s="1"/>
  <c r="CU19" i="5"/>
  <c r="G24624" i="12" s="1"/>
  <c r="DK19" i="5"/>
  <c r="G42176" i="12" s="1"/>
  <c r="EA19" i="5"/>
  <c r="G59728" i="12" s="1"/>
  <c r="DJ19" i="5"/>
  <c r="G41079" i="12" s="1"/>
  <c r="CE19" i="5"/>
  <c r="G6856" i="12" s="1"/>
  <c r="CY19" i="5"/>
  <c r="G29012" i="12" s="1"/>
  <c r="DO19" i="5"/>
  <c r="G46564" i="12" s="1"/>
  <c r="EE19" i="5"/>
  <c r="G64116" i="12" s="1"/>
  <c r="CM19" i="5"/>
  <c r="G15848" i="12" s="1"/>
  <c r="DC19" i="5"/>
  <c r="G33400" i="12" s="1"/>
  <c r="DS19" i="5"/>
  <c r="G50952" i="12" s="1"/>
  <c r="CO19" i="5"/>
  <c r="G18042" i="12" s="1"/>
  <c r="DE19" i="5"/>
  <c r="G35594" i="12" s="1"/>
  <c r="DU19" i="5"/>
  <c r="G53146" i="12" s="1"/>
  <c r="DW19" i="5"/>
  <c r="G55340" i="12" s="1"/>
  <c r="CW19" i="5"/>
  <c r="G26818" i="12" s="1"/>
  <c r="DQ19" i="5"/>
  <c r="G48758" i="12" s="1"/>
  <c r="CC19" i="5"/>
  <c r="G4608" i="12" s="1"/>
  <c r="DA19" i="5"/>
  <c r="G31206" i="12" s="1"/>
  <c r="DY19" i="5"/>
  <c r="G57534" i="12" s="1"/>
  <c r="DG19" i="5"/>
  <c r="G37788" i="12" s="1"/>
  <c r="DM19" i="5"/>
  <c r="G44370" i="12" s="1"/>
  <c r="CQ19" i="5"/>
  <c r="G20236" i="12" s="1"/>
  <c r="CK19" i="5"/>
  <c r="G13600" i="12" s="1"/>
  <c r="DI19" i="5"/>
  <c r="G39982" i="12" s="1"/>
  <c r="CS19" i="5"/>
  <c r="G22430" i="12" s="1"/>
  <c r="CG19" i="5"/>
  <c r="G9104" i="12" s="1"/>
  <c r="CH19" i="5"/>
  <c r="G10228" i="12" s="1"/>
  <c r="CI19" i="5"/>
  <c r="G11352" i="12" s="1"/>
  <c r="CJ19" i="5"/>
  <c r="G12476" i="12" s="1"/>
  <c r="H19" i="5"/>
  <c r="EJ19" i="5" s="1"/>
  <c r="EC23" i="5"/>
  <c r="G61926" i="12" s="1"/>
  <c r="CD23" i="5"/>
  <c r="G5736" i="12" s="1"/>
  <c r="CY23" i="5"/>
  <c r="G29016" i="12" s="1"/>
  <c r="DT23" i="5"/>
  <c r="G52053" i="12" s="1"/>
  <c r="CP23" i="5"/>
  <c r="G19143" i="12" s="1"/>
  <c r="DK23" i="5"/>
  <c r="G42180" i="12" s="1"/>
  <c r="EF23" i="5"/>
  <c r="G65217" i="12" s="1"/>
  <c r="CL23" i="5"/>
  <c r="G14728" i="12" s="1"/>
  <c r="DG23" i="5"/>
  <c r="G37792" i="12" s="1"/>
  <c r="EB23" i="5"/>
  <c r="G60829" i="12" s="1"/>
  <c r="CH23" i="5"/>
  <c r="G10232" i="12" s="1"/>
  <c r="DC23" i="5"/>
  <c r="G33404" i="12" s="1"/>
  <c r="DX23" i="5"/>
  <c r="G56441" i="12" s="1"/>
  <c r="CI23" i="5"/>
  <c r="G11356" i="12" s="1"/>
  <c r="DD23" i="5"/>
  <c r="G34501" i="12" s="1"/>
  <c r="DZ23" i="5"/>
  <c r="G58635" i="12" s="1"/>
  <c r="BZ23" i="5"/>
  <c r="G1240" i="12" s="1"/>
  <c r="CU23" i="5"/>
  <c r="G24628" i="12" s="1"/>
  <c r="DP23" i="5"/>
  <c r="G47665" i="12" s="1"/>
  <c r="CQ23" i="5"/>
  <c r="G20240" i="12" s="1"/>
  <c r="DL23" i="5"/>
  <c r="G43277" i="12" s="1"/>
  <c r="CM23" i="5"/>
  <c r="G15852" i="12" s="1"/>
  <c r="DH23" i="5"/>
  <c r="G38889" i="12" s="1"/>
  <c r="ED23" i="5"/>
  <c r="G63023" i="12" s="1"/>
  <c r="CN23" i="5"/>
  <c r="G16949" i="12" s="1"/>
  <c r="DJ23" i="5"/>
  <c r="G41083" i="12" s="1"/>
  <c r="EE23" i="5"/>
  <c r="G64120" i="12" s="1"/>
  <c r="CE23" i="5"/>
  <c r="G6860" i="12" s="1"/>
  <c r="CZ23" i="5"/>
  <c r="G30113" i="12" s="1"/>
  <c r="DV23" i="5"/>
  <c r="G54247" i="12" s="1"/>
  <c r="CA23" i="5"/>
  <c r="G2364" i="12" s="1"/>
  <c r="CV23" i="5"/>
  <c r="G25725" i="12" s="1"/>
  <c r="DR23" i="5"/>
  <c r="G49859" i="12" s="1"/>
  <c r="CR23" i="5"/>
  <c r="G21337" i="12" s="1"/>
  <c r="DN23" i="5"/>
  <c r="G45471" i="12" s="1"/>
  <c r="EA23" i="5"/>
  <c r="G59732" i="12" s="1"/>
  <c r="DB23" i="5"/>
  <c r="G32307" i="12" s="1"/>
  <c r="DS23" i="5"/>
  <c r="G50956" i="12" s="1"/>
  <c r="CT23" i="5"/>
  <c r="G23531" i="12" s="1"/>
  <c r="DW23" i="5"/>
  <c r="G55344" i="12" s="1"/>
  <c r="BY23" i="5"/>
  <c r="DO23" i="5"/>
  <c r="G46568" i="12" s="1"/>
  <c r="CJ23" i="5"/>
  <c r="G12480" i="12" s="1"/>
  <c r="CB23" i="5"/>
  <c r="G3488" i="12" s="1"/>
  <c r="CF23" i="5"/>
  <c r="G7984" i="12" s="1"/>
  <c r="CG23" i="5"/>
  <c r="G9108" i="12" s="1"/>
  <c r="CW23" i="5"/>
  <c r="G26822" i="12" s="1"/>
  <c r="DM23" i="5"/>
  <c r="G44374" i="12" s="1"/>
  <c r="DI23" i="5"/>
  <c r="G39986" i="12" s="1"/>
  <c r="DF23" i="5"/>
  <c r="G36695" i="12" s="1"/>
  <c r="CX23" i="5"/>
  <c r="G27919" i="12" s="1"/>
  <c r="CK23" i="5"/>
  <c r="G13604" i="12" s="1"/>
  <c r="DA23" i="5"/>
  <c r="G31210" i="12" s="1"/>
  <c r="DQ23" i="5"/>
  <c r="G48762" i="12" s="1"/>
  <c r="CC23" i="5"/>
  <c r="G4612" i="12" s="1"/>
  <c r="DY23" i="5"/>
  <c r="G57538" i="12" s="1"/>
  <c r="CO23" i="5"/>
  <c r="G18046" i="12" s="1"/>
  <c r="DE23" i="5"/>
  <c r="G35598" i="12" s="1"/>
  <c r="DU23" i="5"/>
  <c r="G53150" i="12" s="1"/>
  <c r="CS23" i="5"/>
  <c r="G22434" i="12" s="1"/>
  <c r="H23" i="5"/>
  <c r="EJ23" i="5" s="1"/>
  <c r="EF11" i="5"/>
  <c r="DL11" i="5"/>
  <c r="DQ11" i="5"/>
  <c r="CK11" i="5"/>
  <c r="DT11" i="5"/>
  <c r="DU11" i="5"/>
  <c r="DI11" i="5"/>
  <c r="CN11" i="5"/>
  <c r="EC11" i="5"/>
  <c r="CR11" i="5"/>
  <c r="CO11" i="5"/>
  <c r="EE11" i="5"/>
  <c r="DA11" i="5"/>
  <c r="CW11" i="5"/>
  <c r="DD11" i="5"/>
  <c r="AG30" i="13" s="1"/>
  <c r="DY11" i="5"/>
  <c r="DP11" i="5"/>
  <c r="AS30" i="13" s="1"/>
  <c r="CS11" i="5"/>
  <c r="BZ11" i="5"/>
  <c r="BY11" i="5"/>
  <c r="B30" i="13" s="1"/>
  <c r="EB11" i="5"/>
  <c r="DH11" i="5"/>
  <c r="DM11" i="5"/>
  <c r="CV11" i="5"/>
  <c r="CZ11" i="5"/>
  <c r="CL11" i="5"/>
  <c r="DB11" i="5"/>
  <c r="DR11" i="5"/>
  <c r="CY11" i="5"/>
  <c r="DO11" i="5"/>
  <c r="DX11" i="5"/>
  <c r="CP11" i="5"/>
  <c r="S30" i="13" s="1"/>
  <c r="DF11" i="5"/>
  <c r="DV11" i="5"/>
  <c r="CM11" i="5"/>
  <c r="DC11" i="5"/>
  <c r="DS11" i="5"/>
  <c r="DE11" i="5"/>
  <c r="CT11" i="5"/>
  <c r="DJ11" i="5"/>
  <c r="DZ11" i="5"/>
  <c r="CQ11" i="5"/>
  <c r="DG11" i="5"/>
  <c r="DW11" i="5"/>
  <c r="AZ30" i="13" s="1"/>
  <c r="DN11" i="5"/>
  <c r="CU11" i="5"/>
  <c r="X30" i="13" s="1"/>
  <c r="ED11" i="5"/>
  <c r="DK11" i="5"/>
  <c r="EA11" i="5"/>
  <c r="CX11" i="5"/>
  <c r="CA11" i="5"/>
  <c r="CB11" i="5"/>
  <c r="E30" i="13" s="1"/>
  <c r="CC11" i="5"/>
  <c r="CD11" i="5"/>
  <c r="CE11" i="5"/>
  <c r="CF11" i="5"/>
  <c r="CG11" i="5"/>
  <c r="CH11" i="5"/>
  <c r="CI11" i="5"/>
  <c r="CJ11" i="5"/>
  <c r="H11" i="5"/>
  <c r="EJ11" i="5" s="1"/>
  <c r="BW11" i="5"/>
  <c r="K11" i="5"/>
  <c r="K15" i="5"/>
  <c r="BW15" i="5"/>
  <c r="BW23" i="5"/>
  <c r="K23" i="5"/>
  <c r="D9108" i="12"/>
  <c r="D7984" i="12"/>
  <c r="D6860" i="12"/>
  <c r="D65217" i="12"/>
  <c r="D5736" i="12"/>
  <c r="D64120" i="12"/>
  <c r="D63023" i="12"/>
  <c r="D61926" i="12"/>
  <c r="D60829" i="12"/>
  <c r="D59732" i="12"/>
  <c r="D58635" i="12"/>
  <c r="D57538" i="12"/>
  <c r="D56441" i="12"/>
  <c r="D55344" i="12"/>
  <c r="D54247" i="12"/>
  <c r="D4612" i="12"/>
  <c r="D53150" i="12"/>
  <c r="D52053" i="12"/>
  <c r="D50956" i="12"/>
  <c r="D49859" i="12"/>
  <c r="D48762" i="12"/>
  <c r="D47665" i="12"/>
  <c r="D46568" i="12"/>
  <c r="D45471" i="12"/>
  <c r="D44374" i="12"/>
  <c r="D43277" i="12"/>
  <c r="D3488" i="12"/>
  <c r="D42180" i="12"/>
  <c r="D41083" i="12"/>
  <c r="D39986" i="12"/>
  <c r="D38889" i="12"/>
  <c r="D37792" i="12"/>
  <c r="D36695" i="12"/>
  <c r="D35598" i="12"/>
  <c r="D34501" i="12"/>
  <c r="D33404" i="12"/>
  <c r="D32307" i="12"/>
  <c r="D2364" i="12"/>
  <c r="D31210" i="12"/>
  <c r="D30113" i="12"/>
  <c r="D29016" i="12"/>
  <c r="D27919" i="12"/>
  <c r="D26822" i="12"/>
  <c r="D25725" i="12"/>
  <c r="D24628" i="12"/>
  <c r="D23531" i="12"/>
  <c r="D22434" i="12"/>
  <c r="D21337" i="12"/>
  <c r="D1240" i="12"/>
  <c r="D20240" i="12"/>
  <c r="D19143" i="12"/>
  <c r="D18046" i="12"/>
  <c r="D16949" i="12"/>
  <c r="D15852" i="12"/>
  <c r="D14728" i="12"/>
  <c r="D13604" i="12"/>
  <c r="D12480" i="12"/>
  <c r="D11356" i="12"/>
  <c r="D10232" i="12"/>
  <c r="D116" i="12"/>
  <c r="K18" i="5"/>
  <c r="BW18" i="5"/>
  <c r="D9103" i="12"/>
  <c r="D7979" i="12"/>
  <c r="D6855" i="12"/>
  <c r="D65212" i="12"/>
  <c r="D5731" i="12"/>
  <c r="D64115" i="12"/>
  <c r="D63018" i="12"/>
  <c r="D61921" i="12"/>
  <c r="D60824" i="12"/>
  <c r="D59727" i="12"/>
  <c r="D58630" i="12"/>
  <c r="D57533" i="12"/>
  <c r="D56436" i="12"/>
  <c r="D55339" i="12"/>
  <c r="D54242" i="12"/>
  <c r="D4607" i="12"/>
  <c r="D53145" i="12"/>
  <c r="D52048" i="12"/>
  <c r="D50951" i="12"/>
  <c r="D49854" i="12"/>
  <c r="D48757" i="12"/>
  <c r="D47660" i="12"/>
  <c r="D46563" i="12"/>
  <c r="D45466" i="12"/>
  <c r="D44369" i="12"/>
  <c r="D43272" i="12"/>
  <c r="D3483" i="12"/>
  <c r="D42175" i="12"/>
  <c r="D41078" i="12"/>
  <c r="D39981" i="12"/>
  <c r="D38884" i="12"/>
  <c r="D37787" i="12"/>
  <c r="D36690" i="12"/>
  <c r="D35593" i="12"/>
  <c r="D34496" i="12"/>
  <c r="D33399" i="12"/>
  <c r="D32302" i="12"/>
  <c r="D2359" i="12"/>
  <c r="D31205" i="12"/>
  <c r="D30108" i="12"/>
  <c r="D29011" i="12"/>
  <c r="D27914" i="12"/>
  <c r="D26817" i="12"/>
  <c r="D25720" i="12"/>
  <c r="D24623" i="12"/>
  <c r="D23526" i="12"/>
  <c r="D22429" i="12"/>
  <c r="D20235" i="12"/>
  <c r="D12475" i="12"/>
  <c r="D11351" i="12"/>
  <c r="D10227" i="12"/>
  <c r="D21332" i="12"/>
  <c r="D1235" i="12"/>
  <c r="D19138" i="12"/>
  <c r="D18041" i="12"/>
  <c r="D16944" i="12"/>
  <c r="D15847" i="12"/>
  <c r="D14723" i="12"/>
  <c r="D13599" i="12"/>
  <c r="D111" i="12"/>
  <c r="DL20" i="5"/>
  <c r="G43274" i="12" s="1"/>
  <c r="EA20" i="5"/>
  <c r="G59729" i="12" s="1"/>
  <c r="DK20" i="5"/>
  <c r="G42177" i="12" s="1"/>
  <c r="CU20" i="5"/>
  <c r="G24625" i="12" s="1"/>
  <c r="CE20" i="5"/>
  <c r="G6857" i="12" s="1"/>
  <c r="DP20" i="5"/>
  <c r="G47662" i="12" s="1"/>
  <c r="CT20" i="5"/>
  <c r="G23528" i="12" s="1"/>
  <c r="DY20" i="5"/>
  <c r="G57535" i="12" s="1"/>
  <c r="DD20" i="5"/>
  <c r="G34498" i="12" s="1"/>
  <c r="CH20" i="5"/>
  <c r="G10229" i="12" s="1"/>
  <c r="DR20" i="5"/>
  <c r="G49856" i="12" s="1"/>
  <c r="CW20" i="5"/>
  <c r="G26819" i="12" s="1"/>
  <c r="CB20" i="5"/>
  <c r="G3485" i="12" s="1"/>
  <c r="DV20" i="5"/>
  <c r="G54244" i="12" s="1"/>
  <c r="EB20" i="5"/>
  <c r="G60826" i="12" s="1"/>
  <c r="DW20" i="5"/>
  <c r="G55341" i="12" s="1"/>
  <c r="DG20" i="5"/>
  <c r="G37789" i="12" s="1"/>
  <c r="CQ20" i="5"/>
  <c r="G20237" i="12" s="1"/>
  <c r="EF20" i="5"/>
  <c r="G65214" i="12" s="1"/>
  <c r="DJ20" i="5"/>
  <c r="G41080" i="12" s="1"/>
  <c r="CO20" i="5"/>
  <c r="G18043" i="12" s="1"/>
  <c r="DT20" i="5"/>
  <c r="G52050" i="12" s="1"/>
  <c r="CX20" i="5"/>
  <c r="G27916" i="12" s="1"/>
  <c r="CC20" i="5"/>
  <c r="G4609" i="12" s="1"/>
  <c r="DM20" i="5"/>
  <c r="G44371" i="12" s="1"/>
  <c r="CR20" i="5"/>
  <c r="G21334" i="12" s="1"/>
  <c r="CA20" i="5"/>
  <c r="G2361" i="12" s="1"/>
  <c r="DS20" i="5"/>
  <c r="G50953" i="12" s="1"/>
  <c r="DC20" i="5"/>
  <c r="G33401" i="12" s="1"/>
  <c r="CM20" i="5"/>
  <c r="G15849" i="12" s="1"/>
  <c r="DZ20" i="5"/>
  <c r="G58632" i="12" s="1"/>
  <c r="DE20" i="5"/>
  <c r="G35595" i="12" s="1"/>
  <c r="BZ20" i="5"/>
  <c r="G1237" i="12" s="1"/>
  <c r="DN20" i="5"/>
  <c r="G45468" i="12" s="1"/>
  <c r="CS20" i="5"/>
  <c r="G22431" i="12" s="1"/>
  <c r="EC20" i="5"/>
  <c r="G61923" i="12" s="1"/>
  <c r="DH20" i="5"/>
  <c r="G38886" i="12" s="1"/>
  <c r="CL20" i="5"/>
  <c r="G14725" i="12" s="1"/>
  <c r="CV20" i="5"/>
  <c r="G25722" i="12" s="1"/>
  <c r="CF20" i="5"/>
  <c r="G7981" i="12" s="1"/>
  <c r="CK20" i="5"/>
  <c r="G13601" i="12" s="1"/>
  <c r="CY20" i="5"/>
  <c r="G29013" i="12" s="1"/>
  <c r="ED20" i="5"/>
  <c r="G63020" i="12" s="1"/>
  <c r="DB20" i="5"/>
  <c r="G32304" i="12" s="1"/>
  <c r="DX20" i="5"/>
  <c r="G56438" i="12" s="1"/>
  <c r="DF20" i="5"/>
  <c r="G36692" i="12" s="1"/>
  <c r="CI20" i="5"/>
  <c r="G11353" i="12" s="1"/>
  <c r="DI20" i="5"/>
  <c r="G39983" i="12" s="1"/>
  <c r="CG20" i="5"/>
  <c r="G9105" i="12" s="1"/>
  <c r="DO20" i="5"/>
  <c r="G46565" i="12" s="1"/>
  <c r="DA20" i="5"/>
  <c r="G31207" i="12" s="1"/>
  <c r="CP20" i="5"/>
  <c r="G19140" i="12" s="1"/>
  <c r="EE20" i="5"/>
  <c r="G64117" i="12" s="1"/>
  <c r="DU20" i="5"/>
  <c r="G53147" i="12" s="1"/>
  <c r="CN20" i="5"/>
  <c r="G16946" i="12" s="1"/>
  <c r="DQ20" i="5"/>
  <c r="G48759" i="12" s="1"/>
  <c r="CZ20" i="5"/>
  <c r="G30110" i="12" s="1"/>
  <c r="BY20" i="5"/>
  <c r="G113" i="12" s="1"/>
  <c r="CD20" i="5"/>
  <c r="G5733" i="12" s="1"/>
  <c r="CJ20" i="5"/>
  <c r="H20" i="5"/>
  <c r="EJ20" i="5" s="1"/>
  <c r="D12467" i="12"/>
  <c r="D14715" i="12"/>
  <c r="D19130" i="12"/>
  <c r="D23518" i="12"/>
  <c r="D27906" i="12"/>
  <c r="D34488" i="12"/>
  <c r="D38876" i="12"/>
  <c r="D39973" i="12"/>
  <c r="D43264" i="12"/>
  <c r="D47652" i="12"/>
  <c r="D52040" i="12"/>
  <c r="D55331" i="12"/>
  <c r="D59719" i="12"/>
  <c r="D64107" i="12"/>
  <c r="D7971" i="12"/>
  <c r="BW20" i="5"/>
  <c r="K20" i="5"/>
  <c r="D9105" i="12"/>
  <c r="D7981" i="12"/>
  <c r="D6857" i="12"/>
  <c r="D65214" i="12"/>
  <c r="D5733" i="12"/>
  <c r="D64117" i="12"/>
  <c r="D63020" i="12"/>
  <c r="D61923" i="12"/>
  <c r="D60826" i="12"/>
  <c r="D59729" i="12"/>
  <c r="D58632" i="12"/>
  <c r="D57535" i="12"/>
  <c r="D56438" i="12"/>
  <c r="D55341" i="12"/>
  <c r="D54244" i="12"/>
  <c r="D4609" i="12"/>
  <c r="D53147" i="12"/>
  <c r="D52050" i="12"/>
  <c r="D50953" i="12"/>
  <c r="D49856" i="12"/>
  <c r="D48759" i="12"/>
  <c r="D47662" i="12"/>
  <c r="D46565" i="12"/>
  <c r="D45468" i="12"/>
  <c r="D44371" i="12"/>
  <c r="D43274" i="12"/>
  <c r="D3485" i="12"/>
  <c r="D42177" i="12"/>
  <c r="D41080" i="12"/>
  <c r="D39983" i="12"/>
  <c r="D38886" i="12"/>
  <c r="D37789" i="12"/>
  <c r="D36692" i="12"/>
  <c r="D35595" i="12"/>
  <c r="D34498" i="12"/>
  <c r="D33401" i="12"/>
  <c r="D32304" i="12"/>
  <c r="D2361" i="12"/>
  <c r="D31207" i="12"/>
  <c r="D30110" i="12"/>
  <c r="D29013" i="12"/>
  <c r="D27916" i="12"/>
  <c r="D26819" i="12"/>
  <c r="D25722" i="12"/>
  <c r="D24625" i="12"/>
  <c r="D23528" i="12"/>
  <c r="D22431" i="12"/>
  <c r="D21334" i="12"/>
  <c r="D1237" i="12"/>
  <c r="D20237" i="12"/>
  <c r="D19140" i="12"/>
  <c r="D18043" i="12"/>
  <c r="D16946" i="12"/>
  <c r="D15849" i="12"/>
  <c r="D14725" i="12"/>
  <c r="D13601" i="12"/>
  <c r="D12477" i="12"/>
  <c r="D11353" i="12"/>
  <c r="D10229" i="12"/>
  <c r="D113" i="12"/>
  <c r="K14" i="5"/>
  <c r="BW14" i="5"/>
  <c r="DT17" i="5"/>
  <c r="AW36" i="13" s="1"/>
  <c r="CY17" i="5"/>
  <c r="DW17" i="5"/>
  <c r="DB17" i="5"/>
  <c r="CP17" i="5"/>
  <c r="S36" i="13" s="1"/>
  <c r="EF17" i="5"/>
  <c r="DX17" i="5"/>
  <c r="EC17" i="5"/>
  <c r="DO17" i="5"/>
  <c r="AR36" i="13" s="1"/>
  <c r="CT17" i="5"/>
  <c r="DR17" i="5"/>
  <c r="CV17" i="5"/>
  <c r="CZ17" i="5"/>
  <c r="AC36" i="13" s="1"/>
  <c r="CR17" i="5"/>
  <c r="DP17" i="5"/>
  <c r="EE17" i="5"/>
  <c r="DJ17" i="5"/>
  <c r="AM36" i="13" s="1"/>
  <c r="CN17" i="5"/>
  <c r="DL17" i="5"/>
  <c r="CQ17" i="5"/>
  <c r="DK17" i="5"/>
  <c r="AN36" i="13" s="1"/>
  <c r="DC17" i="5"/>
  <c r="DG17" i="5"/>
  <c r="CU17" i="5"/>
  <c r="CX17" i="5"/>
  <c r="AA36" i="13" s="1"/>
  <c r="BZ17" i="5"/>
  <c r="DZ17" i="5"/>
  <c r="CL17" i="5"/>
  <c r="DF17" i="5"/>
  <c r="AI36" i="13" s="1"/>
  <c r="DH17" i="5"/>
  <c r="BY17" i="5"/>
  <c r="B36" i="13" s="1"/>
  <c r="DD17" i="5"/>
  <c r="DV17" i="5"/>
  <c r="AY36" i="13" s="1"/>
  <c r="DN17" i="5"/>
  <c r="EA17" i="5"/>
  <c r="DS17" i="5"/>
  <c r="ED17" i="5"/>
  <c r="BG36" i="13" s="1"/>
  <c r="EB17" i="5"/>
  <c r="CO17" i="5"/>
  <c r="DE17" i="5"/>
  <c r="AH36" i="13" s="1"/>
  <c r="DU17" i="5"/>
  <c r="AX36" i="13" s="1"/>
  <c r="DA17" i="5"/>
  <c r="DY17" i="5"/>
  <c r="DQ17" i="5"/>
  <c r="CM17" i="5"/>
  <c r="P36" i="13" s="1"/>
  <c r="CK17" i="5"/>
  <c r="DI17" i="5"/>
  <c r="CW17" i="5"/>
  <c r="CS17" i="5"/>
  <c r="V36" i="13" s="1"/>
  <c r="DM17" i="5"/>
  <c r="CA17" i="5"/>
  <c r="CB17" i="5"/>
  <c r="CC17" i="5"/>
  <c r="F36" i="13" s="1"/>
  <c r="CD17" i="5"/>
  <c r="CE17" i="5"/>
  <c r="CF17" i="5"/>
  <c r="CG17" i="5"/>
  <c r="J36" i="13" s="1"/>
  <c r="CH17" i="5"/>
  <c r="CI17" i="5"/>
  <c r="CJ17" i="5"/>
  <c r="H17" i="5"/>
  <c r="EJ17" i="5" s="1"/>
  <c r="K19" i="5"/>
  <c r="BW19" i="5"/>
  <c r="D9104" i="12"/>
  <c r="D7980" i="12"/>
  <c r="D6856" i="12"/>
  <c r="D65213" i="12"/>
  <c r="D5732" i="12"/>
  <c r="D64116" i="12"/>
  <c r="D63019" i="12"/>
  <c r="D61922" i="12"/>
  <c r="D60825" i="12"/>
  <c r="D59728" i="12"/>
  <c r="D58631" i="12"/>
  <c r="D57534" i="12"/>
  <c r="D56437" i="12"/>
  <c r="D55340" i="12"/>
  <c r="D54243" i="12"/>
  <c r="D4608" i="12"/>
  <c r="D53146" i="12"/>
  <c r="D52049" i="12"/>
  <c r="D50952" i="12"/>
  <c r="D49855" i="12"/>
  <c r="D48758" i="12"/>
  <c r="D47661" i="12"/>
  <c r="D46564" i="12"/>
  <c r="D45467" i="12"/>
  <c r="D44370" i="12"/>
  <c r="D43273" i="12"/>
  <c r="D3484" i="12"/>
  <c r="D42176" i="12"/>
  <c r="D41079" i="12"/>
  <c r="D39982" i="12"/>
  <c r="D38885" i="12"/>
  <c r="D37788" i="12"/>
  <c r="D36691" i="12"/>
  <c r="D35594" i="12"/>
  <c r="D34497" i="12"/>
  <c r="D33400" i="12"/>
  <c r="D32303" i="12"/>
  <c r="D2360" i="12"/>
  <c r="D31206" i="12"/>
  <c r="D30109" i="12"/>
  <c r="D29012" i="12"/>
  <c r="D27915" i="12"/>
  <c r="D26818" i="12"/>
  <c r="D25721" i="12"/>
  <c r="D24624" i="12"/>
  <c r="D23527" i="12"/>
  <c r="D22430" i="12"/>
  <c r="D21333" i="12"/>
  <c r="D1236" i="12"/>
  <c r="D20236" i="12"/>
  <c r="D19139" i="12"/>
  <c r="D18042" i="12"/>
  <c r="D16945" i="12"/>
  <c r="D15848" i="12"/>
  <c r="D14724" i="12"/>
  <c r="D13600" i="12"/>
  <c r="D12476" i="12"/>
  <c r="D11352" i="12"/>
  <c r="D10228" i="12"/>
  <c r="D112" i="12"/>
  <c r="D31117" i="12"/>
  <c r="D46475" i="12"/>
  <c r="D7957" i="12"/>
  <c r="D43250" i="12"/>
  <c r="D10205" i="12"/>
  <c r="D27892" i="12"/>
  <c r="D6827" i="12"/>
  <c r="D58602" i="12"/>
  <c r="D50923" i="12"/>
  <c r="D3455" i="12"/>
  <c r="D37759" i="12"/>
  <c r="D26789" i="12"/>
  <c r="D1207" i="12"/>
  <c r="D16916" i="12"/>
  <c r="D14695" i="12"/>
  <c r="D83" i="12"/>
  <c r="D62990" i="12"/>
  <c r="D46535" i="12"/>
  <c r="D33371" i="12"/>
  <c r="D31177" i="12"/>
  <c r="D19110" i="12"/>
  <c r="D22401" i="12"/>
  <c r="D64087" i="12"/>
  <c r="D55311" i="12"/>
  <c r="D47632" i="12"/>
  <c r="D39953" i="12"/>
  <c r="D34468" i="12"/>
  <c r="D24595" i="12"/>
  <c r="D20207" i="12"/>
  <c r="D15819" i="12"/>
  <c r="D12447" i="12"/>
  <c r="D54214" i="12"/>
  <c r="D23498" i="12"/>
  <c r="D11323" i="12"/>
  <c r="D17953" i="12"/>
  <c r="D36602" i="12"/>
  <c r="D54154" i="12"/>
  <c r="D18013" i="12"/>
  <c r="D43244" i="12"/>
  <c r="D59705" i="12"/>
  <c r="D22341" i="12"/>
  <c r="D33311" i="12"/>
  <c r="D21304" i="12"/>
  <c r="D52020" i="12"/>
  <c r="D19093" i="12"/>
  <c r="D56352" i="12"/>
  <c r="D24539" i="12"/>
  <c r="D64027" i="12"/>
  <c r="D61833" i="12"/>
  <c r="D4519" i="12"/>
  <c r="D45378" i="12"/>
  <c r="D32214" i="12"/>
  <c r="D30020" i="12"/>
  <c r="D21244" i="12"/>
  <c r="D14635" i="12"/>
  <c r="D65124" i="12"/>
  <c r="D49766" i="12"/>
  <c r="D6767" i="12"/>
  <c r="D58542" i="12"/>
  <c r="D50863" i="12"/>
  <c r="D3395" i="12"/>
  <c r="D37699" i="12"/>
  <c r="D26729" i="12"/>
  <c r="D19050" i="12"/>
  <c r="D10139" i="12"/>
  <c r="D57445" i="12"/>
  <c r="D23" i="12"/>
  <c r="D25632" i="12"/>
  <c r="D42087" i="12"/>
  <c r="D10199" i="12"/>
  <c r="D27886" i="12"/>
  <c r="D59699" i="12"/>
  <c r="D6814" i="12"/>
  <c r="D62977" i="12"/>
  <c r="D58589" i="12"/>
  <c r="D54201" i="12"/>
  <c r="D50910" i="12"/>
  <c r="D46522" i="12"/>
  <c r="D3442" i="12"/>
  <c r="D33358" i="12"/>
  <c r="D37746" i="12"/>
  <c r="D31164" i="12"/>
  <c r="D26776" i="12"/>
  <c r="D22388" i="12"/>
  <c r="D19097" i="12"/>
  <c r="D11310" i="12"/>
  <c r="D13558" i="12"/>
  <c r="CN88" i="6"/>
  <c r="G18008" i="12" s="1"/>
  <c r="DG88" i="6"/>
  <c r="G38851" i="12" s="1"/>
  <c r="H88" i="6"/>
  <c r="D65193" i="12"/>
  <c r="D59708" i="12"/>
  <c r="D43253" i="12"/>
  <c r="D2340" i="12"/>
  <c r="D28992" i="12"/>
  <c r="D1216" i="12"/>
  <c r="D10208" i="12"/>
  <c r="D55320" i="12"/>
  <c r="D47641" i="12"/>
  <c r="D38865" i="12"/>
  <c r="D27895" i="12"/>
  <c r="D20216" i="12"/>
  <c r="D92" i="12"/>
  <c r="D6758" i="12"/>
  <c r="D62921" i="12"/>
  <c r="D58533" i="12"/>
  <c r="D54145" i="12"/>
  <c r="D50854" i="12"/>
  <c r="D46466" i="12"/>
  <c r="D3386" i="12"/>
  <c r="D33302" i="12"/>
  <c r="D37690" i="12"/>
  <c r="D31108" i="12"/>
  <c r="D26720" i="12"/>
  <c r="D22332" i="12"/>
  <c r="D19041" i="12"/>
  <c r="D14626" i="12"/>
  <c r="D14" i="12"/>
  <c r="D65115" i="12"/>
  <c r="D61824" i="12"/>
  <c r="D57436" i="12"/>
  <c r="D4510" i="12"/>
  <c r="D49757" i="12"/>
  <c r="D45369" i="12"/>
  <c r="D42078" i="12"/>
  <c r="D32205" i="12"/>
  <c r="D36593" i="12"/>
  <c r="D30011" i="12"/>
  <c r="D25623" i="12"/>
  <c r="D21235" i="12"/>
  <c r="D17944" i="12"/>
  <c r="D12378" i="12"/>
  <c r="D13502" i="12"/>
  <c r="J91" i="6"/>
  <c r="BV91" i="6"/>
  <c r="D6825" i="12"/>
  <c r="D62988" i="12"/>
  <c r="D58600" i="12"/>
  <c r="D54212" i="12"/>
  <c r="D50921" i="12"/>
  <c r="D46533" i="12"/>
  <c r="D3453" i="12"/>
  <c r="D33369" i="12"/>
  <c r="D37757" i="12"/>
  <c r="D31175" i="12"/>
  <c r="D26787" i="12"/>
  <c r="D22399" i="12"/>
  <c r="D19108" i="12"/>
  <c r="D14693" i="12"/>
  <c r="D81" i="12"/>
  <c r="D11284" i="12"/>
  <c r="D35526" i="12"/>
  <c r="D4540" i="12"/>
  <c r="D40987" i="12"/>
  <c r="D44286" i="12"/>
  <c r="D34521" i="12"/>
  <c r="DM13" i="6"/>
  <c r="G45361" i="12" s="1"/>
  <c r="DC13" i="6"/>
  <c r="G34391" i="12" s="1"/>
  <c r="DZ13" i="6"/>
  <c r="G59622" i="12" s="1"/>
  <c r="D10197" i="12"/>
  <c r="D16914" i="12"/>
  <c r="D21302" i="12"/>
  <c r="D27884" i="12"/>
  <c r="D35563" i="12"/>
  <c r="D32272" i="12"/>
  <c r="D43242" i="12"/>
  <c r="D48727" i="12"/>
  <c r="D4577" i="12"/>
  <c r="D59697" i="12"/>
  <c r="D5701" i="12"/>
  <c r="D14621" i="12"/>
  <c r="D15745" i="12"/>
  <c r="D1133" i="12"/>
  <c r="D25618" i="12"/>
  <c r="D34394" i="12"/>
  <c r="D2257" i="12"/>
  <c r="D42073" i="12"/>
  <c r="D47558" i="12"/>
  <c r="D53043" i="12"/>
  <c r="D57431" i="12"/>
  <c r="D64013" i="12"/>
  <c r="D10186" i="12"/>
  <c r="D20194" i="12"/>
  <c r="D24582" i="12"/>
  <c r="D30067" i="12"/>
  <c r="D38843" i="12"/>
  <c r="D41037" i="12"/>
  <c r="D45425" i="12"/>
  <c r="D52007" i="12"/>
  <c r="D56395" i="12"/>
  <c r="D61880" i="12"/>
  <c r="D7938" i="12"/>
  <c r="D15750" i="12"/>
  <c r="D23429" i="12"/>
  <c r="D34399" i="12"/>
  <c r="D39884" i="12"/>
  <c r="D47563" i="12"/>
  <c r="D55242" i="12"/>
  <c r="D64018" i="12"/>
  <c r="DO13" i="6"/>
  <c r="G47555" i="12" s="1"/>
  <c r="D13580" i="12"/>
  <c r="D34477" i="12"/>
  <c r="D46544" i="12"/>
  <c r="EB88" i="6"/>
  <c r="G61888" i="12" s="1"/>
  <c r="CM82" i="6"/>
  <c r="G16905" i="12" s="1"/>
  <c r="CX82" i="6"/>
  <c r="G28972" i="12" s="1"/>
  <c r="DB82" i="6"/>
  <c r="G33360" i="12" s="1"/>
  <c r="EA82" i="6"/>
  <c r="G60785" i="12" s="1"/>
  <c r="CX77" i="6"/>
  <c r="G28967" i="12" s="1"/>
  <c r="CZ77" i="6"/>
  <c r="G31161" i="12" s="1"/>
  <c r="CN77" i="6"/>
  <c r="G17997" i="12" s="1"/>
  <c r="DI77" i="6"/>
  <c r="G41034" i="12" s="1"/>
  <c r="CP77" i="6"/>
  <c r="G20191" i="12" s="1"/>
  <c r="CO105" i="6"/>
  <c r="G19122" i="12" s="1"/>
  <c r="DM105" i="6"/>
  <c r="G45450" i="12" s="1"/>
  <c r="DB105" i="6"/>
  <c r="G33383" i="12" s="1"/>
  <c r="DN105" i="6"/>
  <c r="G46547" i="12" s="1"/>
  <c r="CF105" i="6"/>
  <c r="G9087" i="12" s="1"/>
  <c r="CK81" i="6"/>
  <c r="G14683" i="12" s="1"/>
  <c r="DS81" i="6"/>
  <c r="G52008" i="12" s="1"/>
  <c r="D64078" i="12"/>
  <c r="D43235" i="12"/>
  <c r="D13562" i="12"/>
  <c r="D7942" i="12"/>
  <c r="D38847" i="12"/>
  <c r="BV16" i="6"/>
  <c r="D6753" i="12"/>
  <c r="D62916" i="12"/>
  <c r="D58528" i="12"/>
  <c r="D54140" i="12"/>
  <c r="D50849" i="12"/>
  <c r="D46461" i="12"/>
  <c r="D3381" i="12"/>
  <c r="D33297" i="12"/>
  <c r="D37685" i="12"/>
  <c r="D31103" i="12"/>
  <c r="D26715" i="12"/>
  <c r="D22327" i="12"/>
  <c r="D19036" i="12"/>
  <c r="D13497" i="12"/>
  <c r="D9" i="12"/>
  <c r="CE13" i="6"/>
  <c r="G7874" i="12" s="1"/>
  <c r="DJ13" i="6"/>
  <c r="G42070" i="12" s="1"/>
  <c r="DI13" i="6"/>
  <c r="G40973" i="12" s="1"/>
  <c r="DH13" i="6"/>
  <c r="G39876" i="12" s="1"/>
  <c r="H13" i="6"/>
  <c r="DN13" i="6"/>
  <c r="G46458" i="12" s="1"/>
  <c r="DB13" i="6"/>
  <c r="G33294" i="12" s="1"/>
  <c r="DP13" i="6"/>
  <c r="G48652" i="12" s="1"/>
  <c r="CJ13" i="6"/>
  <c r="G13494" i="12" s="1"/>
  <c r="CW13" i="6"/>
  <c r="G27809" i="12" s="1"/>
  <c r="CO13" i="6"/>
  <c r="G19033" i="12" s="1"/>
  <c r="EA13" i="6"/>
  <c r="G60719" i="12" s="1"/>
  <c r="CM13" i="6"/>
  <c r="G16839" i="12" s="1"/>
  <c r="BY13" i="6"/>
  <c r="D17974" i="12"/>
  <c r="D32235" i="12"/>
  <c r="D58563" i="12"/>
  <c r="D56345" i="12"/>
  <c r="D60741" i="12"/>
  <c r="D47685" i="12"/>
  <c r="DX13" i="6"/>
  <c r="G57428" i="12" s="1"/>
  <c r="DV13" i="6"/>
  <c r="G55234" i="12" s="1"/>
  <c r="DT13" i="6"/>
  <c r="G53040" i="12" s="1"/>
  <c r="DU13" i="6"/>
  <c r="G54137" i="12" s="1"/>
  <c r="D11321" i="12"/>
  <c r="D18011" i="12"/>
  <c r="D23496" i="12"/>
  <c r="D28981" i="12"/>
  <c r="D36660" i="12"/>
  <c r="D39951" i="12"/>
  <c r="D44339" i="12"/>
  <c r="D49824" i="12"/>
  <c r="D55309" i="12"/>
  <c r="D60794" i="12"/>
  <c r="D65182" i="12"/>
  <c r="D10125" i="12"/>
  <c r="D16842" i="12"/>
  <c r="D21230" i="12"/>
  <c r="D27812" i="12"/>
  <c r="D35491" i="12"/>
  <c r="D32200" i="12"/>
  <c r="D43170" i="12"/>
  <c r="D48655" i="12"/>
  <c r="D4505" i="12"/>
  <c r="D59625" i="12"/>
  <c r="D5629" i="12"/>
  <c r="D14682" i="12"/>
  <c r="D12434" i="12"/>
  <c r="D1194" i="12"/>
  <c r="D25679" i="12"/>
  <c r="D34455" i="12"/>
  <c r="D2318" i="12"/>
  <c r="D42134" i="12"/>
  <c r="D47619" i="12"/>
  <c r="D53104" i="12"/>
  <c r="D57492" i="12"/>
  <c r="D64074" i="12"/>
  <c r="D9062" i="12"/>
  <c r="D16847" i="12"/>
  <c r="D24526" i="12"/>
  <c r="D35496" i="12"/>
  <c r="D40981" i="12"/>
  <c r="D48660" i="12"/>
  <c r="D56339" i="12"/>
  <c r="D5634" i="12"/>
  <c r="CS13" i="6"/>
  <c r="G23421" i="12" s="1"/>
  <c r="CQ13" i="6"/>
  <c r="G21227" i="12" s="1"/>
  <c r="D16925" i="12"/>
  <c r="D35574" i="12"/>
  <c r="D52029" i="12"/>
  <c r="D20198" i="12"/>
  <c r="DL105" i="6"/>
  <c r="G44353" i="12" s="1"/>
  <c r="DN82" i="6"/>
  <c r="G46524" i="12" s="1"/>
  <c r="CL81" i="6"/>
  <c r="G15807" i="12" s="1"/>
  <c r="CP81" i="6"/>
  <c r="G20195" i="12" s="1"/>
  <c r="DG82" i="6"/>
  <c r="G38845" i="12" s="1"/>
  <c r="D14704" i="12"/>
  <c r="D12456" i="12"/>
  <c r="D19119" i="12"/>
  <c r="D22410" i="12"/>
  <c r="D26798" i="12"/>
  <c r="D31186" i="12"/>
  <c r="D37768" i="12"/>
  <c r="D33380" i="12"/>
  <c r="D3464" i="12"/>
  <c r="D45447" i="12"/>
  <c r="D50932" i="12"/>
  <c r="D54223" i="12"/>
  <c r="D58611" i="12"/>
  <c r="D62999" i="12"/>
  <c r="D6836" i="12"/>
  <c r="D15810" i="12"/>
  <c r="D19101" i="12"/>
  <c r="D26780" i="12"/>
  <c r="D37750" i="12"/>
  <c r="D3446" i="12"/>
  <c r="D50914" i="12"/>
  <c r="D58593" i="12"/>
  <c r="D6818" i="12"/>
  <c r="DH105" i="6"/>
  <c r="G39965" i="12" s="1"/>
  <c r="DK105" i="6"/>
  <c r="G43256" i="12" s="1"/>
  <c r="DU105" i="6"/>
  <c r="G54226" i="12" s="1"/>
  <c r="DF105" i="6"/>
  <c r="G37771" i="12" s="1"/>
  <c r="DD105" i="6"/>
  <c r="G35577" i="12" s="1"/>
  <c r="CZ105" i="6"/>
  <c r="G31189" i="12" s="1"/>
  <c r="DG105" i="6"/>
  <c r="G38868" i="12" s="1"/>
  <c r="CF13" i="6"/>
  <c r="G8998" i="12" s="1"/>
  <c r="DQ13" i="6"/>
  <c r="G49749" i="12" s="1"/>
  <c r="CB13" i="6"/>
  <c r="G4502" i="12" s="1"/>
  <c r="CD82" i="6"/>
  <c r="G6816" i="12" s="1"/>
  <c r="CY82" i="6"/>
  <c r="G30069" i="12" s="1"/>
  <c r="DJ82" i="6"/>
  <c r="G42136" i="12" s="1"/>
  <c r="DU88" i="6"/>
  <c r="G54209" i="12" s="1"/>
  <c r="DX81" i="6"/>
  <c r="G57493" i="12" s="1"/>
  <c r="CR77" i="6"/>
  <c r="G22385" i="12" s="1"/>
  <c r="DL77" i="6"/>
  <c r="G44325" i="12" s="1"/>
  <c r="DN77" i="6"/>
  <c r="G46519" i="12" s="1"/>
  <c r="CN81" i="6"/>
  <c r="G18001" i="12" s="1"/>
  <c r="DC81" i="6"/>
  <c r="G34456" i="12" s="1"/>
  <c r="EE81" i="6"/>
  <c r="G65172" i="12" s="1"/>
  <c r="CP13" i="6"/>
  <c r="G20130" i="12" s="1"/>
  <c r="CA88" i="6"/>
  <c r="G3450" i="12" s="1"/>
  <c r="DI88" i="6"/>
  <c r="G41045" i="12" s="1"/>
  <c r="CT82" i="6"/>
  <c r="G24584" i="12" s="1"/>
  <c r="CZ81" i="6"/>
  <c r="G31165" i="12" s="1"/>
  <c r="CA82" i="6"/>
  <c r="G3444" i="12" s="1"/>
  <c r="D48738" i="12"/>
  <c r="D53126" i="12"/>
  <c r="D56417" i="12"/>
  <c r="D60805" i="12"/>
  <c r="D5712" i="12"/>
  <c r="D9084" i="12"/>
  <c r="D11314" i="12"/>
  <c r="D22392" i="12"/>
  <c r="D31168" i="12"/>
  <c r="D33362" i="12"/>
  <c r="D46526" i="12"/>
  <c r="D54205" i="12"/>
  <c r="D62981" i="12"/>
  <c r="CX105" i="6"/>
  <c r="G28995" i="12" s="1"/>
  <c r="DO105" i="6"/>
  <c r="G47644" i="12" s="1"/>
  <c r="DJ105" i="6"/>
  <c r="G42159" i="12" s="1"/>
  <c r="DI105" i="6"/>
  <c r="G41062" i="12" s="1"/>
  <c r="DE105" i="6"/>
  <c r="G36674" i="12" s="1"/>
  <c r="CK105" i="6"/>
  <c r="G14707" i="12" s="1"/>
  <c r="CW105" i="6"/>
  <c r="G27898" i="12" s="1"/>
  <c r="CV13" i="6"/>
  <c r="G26712" i="12" s="1"/>
  <c r="DA13" i="6"/>
  <c r="G32197" i="12" s="1"/>
  <c r="DR13" i="6"/>
  <c r="G50846" i="12" s="1"/>
  <c r="EE13" i="6"/>
  <c r="G65107" i="12" s="1"/>
  <c r="DO82" i="6"/>
  <c r="G47621" i="12" s="1"/>
  <c r="ED13" i="6"/>
  <c r="G64010" i="12" s="1"/>
  <c r="CH105" i="6"/>
  <c r="G11335" i="12" s="1"/>
  <c r="DV82" i="6"/>
  <c r="G55300" i="12" s="1"/>
  <c r="DP82" i="6"/>
  <c r="G48718" i="12" s="1"/>
  <c r="CE82" i="6"/>
  <c r="G7940" i="12" s="1"/>
  <c r="DK81" i="6"/>
  <c r="G43232" i="12" s="1"/>
  <c r="CQ77" i="6"/>
  <c r="G21288" i="12" s="1"/>
  <c r="CW77" i="6"/>
  <c r="G27870" i="12" s="1"/>
  <c r="CO77" i="6"/>
  <c r="G19094" i="12" s="1"/>
  <c r="CG77" i="6"/>
  <c r="G10183" i="12" s="1"/>
  <c r="DA81" i="6"/>
  <c r="G32262" i="12" s="1"/>
  <c r="EB81" i="6"/>
  <c r="G61881" i="12" s="1"/>
  <c r="CP88" i="6"/>
  <c r="G20202" i="12" s="1"/>
  <c r="CC77" i="6"/>
  <c r="G5687" i="12" s="1"/>
  <c r="CO88" i="6"/>
  <c r="G19105" i="12" s="1"/>
  <c r="DY88" i="6"/>
  <c r="G58597" i="12" s="1"/>
  <c r="DL82" i="6"/>
  <c r="G44330" i="12" s="1"/>
  <c r="CA77" i="6"/>
  <c r="G3439" i="12" s="1"/>
  <c r="DY81" i="6"/>
  <c r="G58590" i="12" s="1"/>
  <c r="DS88" i="6"/>
  <c r="G52015" i="12" s="1"/>
  <c r="D15828" i="12"/>
  <c r="D11332" i="12"/>
  <c r="D18022" i="12"/>
  <c r="D21313" i="12"/>
  <c r="D25701" i="12"/>
  <c r="D30089" i="12"/>
  <c r="D36671" i="12"/>
  <c r="D32283" i="12"/>
  <c r="D42156" i="12"/>
  <c r="D44350" i="12"/>
  <c r="D49835" i="12"/>
  <c r="D4588" i="12"/>
  <c r="D57514" i="12"/>
  <c r="D61902" i="12"/>
  <c r="D12438" i="12"/>
  <c r="D23489" i="12"/>
  <c r="D34459" i="12"/>
  <c r="D39944" i="12"/>
  <c r="D47623" i="12"/>
  <c r="D55302" i="12"/>
  <c r="BZ105" i="6"/>
  <c r="G2343" i="12" s="1"/>
  <c r="CA105" i="6"/>
  <c r="G3467" i="12" s="1"/>
  <c r="CV105" i="6"/>
  <c r="G26801" i="12" s="1"/>
  <c r="EB105" i="6"/>
  <c r="G61905" i="12" s="1"/>
  <c r="EC105" i="6"/>
  <c r="G63002" i="12" s="1"/>
  <c r="DA105" i="6"/>
  <c r="G32286" i="12" s="1"/>
  <c r="CH13" i="6"/>
  <c r="G11246" i="12" s="1"/>
  <c r="CX13" i="6"/>
  <c r="G28906" i="12" s="1"/>
  <c r="DW13" i="6"/>
  <c r="G56331" i="12" s="1"/>
  <c r="CJ82" i="6"/>
  <c r="G13560" i="12" s="1"/>
  <c r="DK82" i="6"/>
  <c r="G43233" i="12" s="1"/>
  <c r="BX82" i="6"/>
  <c r="G72" i="12" s="1"/>
  <c r="DA88" i="6"/>
  <c r="G32269" i="12" s="1"/>
  <c r="DM81" i="6"/>
  <c r="G45426" i="12" s="1"/>
  <c r="BZ77" i="6"/>
  <c r="G2315" i="12" s="1"/>
  <c r="EA77" i="6"/>
  <c r="G60780" i="12" s="1"/>
  <c r="DA77" i="6"/>
  <c r="G32258" i="12" s="1"/>
  <c r="CA81" i="6"/>
  <c r="G3443" i="12" s="1"/>
  <c r="CG81" i="6"/>
  <c r="G10187" i="12" s="1"/>
  <c r="CC88" i="6"/>
  <c r="G5698" i="12" s="1"/>
  <c r="D10124" i="12"/>
  <c r="D13496" i="12"/>
  <c r="D19035" i="12"/>
  <c r="D22326" i="12"/>
  <c r="D26714" i="12"/>
  <c r="D31102" i="12"/>
  <c r="D37684" i="12"/>
  <c r="D33296" i="12"/>
  <c r="D3380" i="12"/>
  <c r="D46460" i="12"/>
  <c r="D50848" i="12"/>
  <c r="D54139" i="12"/>
  <c r="D58527" i="12"/>
  <c r="D62915" i="12"/>
  <c r="D14656" i="12"/>
  <c r="D12408" i="12"/>
  <c r="D19071" i="12"/>
  <c r="D22362" i="12"/>
  <c r="D28944" i="12"/>
  <c r="D36623" i="12"/>
  <c r="D33332" i="12"/>
  <c r="D44302" i="12"/>
  <c r="D49787" i="12"/>
  <c r="D54175" i="12"/>
  <c r="D60757" i="12"/>
  <c r="D10136" i="12"/>
  <c r="D28920" i="12"/>
  <c r="D44278" i="12"/>
  <c r="D16861" i="12"/>
  <c r="D35510" i="12"/>
  <c r="D48674" i="12"/>
  <c r="D15748" i="12"/>
  <c r="D34397" i="12"/>
  <c r="D47561" i="12"/>
  <c r="D19042" i="12"/>
  <c r="D37691" i="12"/>
  <c r="D50855" i="12"/>
  <c r="D5728" i="12"/>
  <c r="D23495" i="12"/>
  <c r="D39950" i="12"/>
  <c r="D55308" i="12"/>
  <c r="D10172" i="12"/>
  <c r="D27859" i="12"/>
  <c r="D43217" i="12"/>
  <c r="D15825" i="12"/>
  <c r="D34474" i="12"/>
  <c r="D47638" i="12"/>
  <c r="D64093" i="12"/>
  <c r="D20260" i="12"/>
  <c r="D38909" i="12"/>
  <c r="D52073" i="12"/>
  <c r="G14" i="6"/>
  <c r="D6880" i="12"/>
  <c r="D63043" i="12"/>
  <c r="D58655" i="12"/>
  <c r="D54267" i="12"/>
  <c r="D50976" i="12"/>
  <c r="D46588" i="12"/>
  <c r="D3508" i="12"/>
  <c r="D33424" i="12"/>
  <c r="D37812" i="12"/>
  <c r="D31230" i="12"/>
  <c r="D26842" i="12"/>
  <c r="D22454" i="12"/>
  <c r="D19163" i="12"/>
  <c r="D13624" i="12"/>
  <c r="D136" i="12"/>
  <c r="D65237" i="12"/>
  <c r="D61946" i="12"/>
  <c r="D57558" i="12"/>
  <c r="D4632" i="12"/>
  <c r="D49879" i="12"/>
  <c r="D45491" i="12"/>
  <c r="D42200" i="12"/>
  <c r="D32327" i="12"/>
  <c r="D36715" i="12"/>
  <c r="D30133" i="12"/>
  <c r="D25745" i="12"/>
  <c r="D21357" i="12"/>
  <c r="D18066" i="12"/>
  <c r="D12500" i="12"/>
  <c r="D14748" i="12"/>
  <c r="D9128" i="12"/>
  <c r="D60849" i="12"/>
  <c r="D53170" i="12"/>
  <c r="D44394" i="12"/>
  <c r="D2384" i="12"/>
  <c r="D29036" i="12"/>
  <c r="D1260" i="12"/>
  <c r="D11376" i="12"/>
  <c r="D5756" i="12"/>
  <c r="D56461" i="12"/>
  <c r="D48782" i="12"/>
  <c r="D41103" i="12"/>
  <c r="D35618" i="12"/>
  <c r="D24648" i="12"/>
  <c r="D16969" i="12"/>
  <c r="D7896" i="12"/>
  <c r="D64032" i="12"/>
  <c r="D59644" i="12"/>
  <c r="D55256" i="12"/>
  <c r="D51965" i="12"/>
  <c r="D47577" i="12"/>
  <c r="D43189" i="12"/>
  <c r="D39898" i="12"/>
  <c r="D38801" i="12"/>
  <c r="D34413" i="12"/>
  <c r="D27831" i="12"/>
  <c r="D23443" i="12"/>
  <c r="D20152" i="12"/>
  <c r="D13516" i="12"/>
  <c r="D28" i="12"/>
  <c r="D6772" i="12"/>
  <c r="D62935" i="12"/>
  <c r="D58547" i="12"/>
  <c r="D54159" i="12"/>
  <c r="D50868" i="12"/>
  <c r="D46480" i="12"/>
  <c r="D3400" i="12"/>
  <c r="D33316" i="12"/>
  <c r="D37704" i="12"/>
  <c r="D31122" i="12"/>
  <c r="D26734" i="12"/>
  <c r="D22346" i="12"/>
  <c r="D19055" i="12"/>
  <c r="D12392" i="12"/>
  <c r="D14640" i="12"/>
  <c r="D61838" i="12"/>
  <c r="D4524" i="12"/>
  <c r="D45383" i="12"/>
  <c r="D32219" i="12"/>
  <c r="D30025" i="12"/>
  <c r="D21249" i="12"/>
  <c r="D11268" i="12"/>
  <c r="D65129" i="12"/>
  <c r="D57450" i="12"/>
  <c r="D49771" i="12"/>
  <c r="D42092" i="12"/>
  <c r="D36607" i="12"/>
  <c r="D25637" i="12"/>
  <c r="D17958" i="12"/>
  <c r="D15764" i="12"/>
  <c r="D7892" i="12"/>
  <c r="D55252" i="12"/>
  <c r="D44282" i="12"/>
  <c r="D38797" i="12"/>
  <c r="D23439" i="12"/>
  <c r="D11264" i="12"/>
  <c r="D60737" i="12"/>
  <c r="D51961" i="12"/>
  <c r="D39894" i="12"/>
  <c r="D28924" i="12"/>
  <c r="D20148" i="12"/>
  <c r="D9016" i="12"/>
  <c r="D47573" i="12"/>
  <c r="D27827" i="12"/>
  <c r="D64028" i="12"/>
  <c r="D43185" i="12"/>
  <c r="D1148" i="12"/>
  <c r="D59640" i="12"/>
  <c r="D2272" i="12"/>
  <c r="D15760" i="12"/>
  <c r="D10140" i="12"/>
  <c r="D53058" i="12"/>
  <c r="D34409" i="12"/>
  <c r="D7888" i="12"/>
  <c r="D64024" i="12"/>
  <c r="D59636" i="12"/>
  <c r="D55248" i="12"/>
  <c r="D51957" i="12"/>
  <c r="D47569" i="12"/>
  <c r="D43181" i="12"/>
  <c r="D39890" i="12"/>
  <c r="D38793" i="12"/>
  <c r="D34405" i="12"/>
  <c r="D27823" i="12"/>
  <c r="D23435" i="12"/>
  <c r="D20144" i="12"/>
  <c r="D13508" i="12"/>
  <c r="D20" i="12"/>
  <c r="D6764" i="12"/>
  <c r="D62927" i="12"/>
  <c r="D58539" i="12"/>
  <c r="D54151" i="12"/>
  <c r="D50860" i="12"/>
  <c r="D46472" i="12"/>
  <c r="D3392" i="12"/>
  <c r="D33308" i="12"/>
  <c r="D37696" i="12"/>
  <c r="D31114" i="12"/>
  <c r="D26726" i="12"/>
  <c r="D22338" i="12"/>
  <c r="D19047" i="12"/>
  <c r="D12384" i="12"/>
  <c r="D14632" i="12"/>
  <c r="D65121" i="12"/>
  <c r="D57442" i="12"/>
  <c r="D49763" i="12"/>
  <c r="D42084" i="12"/>
  <c r="D36599" i="12"/>
  <c r="D25629" i="12"/>
  <c r="D17950" i="12"/>
  <c r="D15756" i="12"/>
  <c r="D61830" i="12"/>
  <c r="D4516" i="12"/>
  <c r="D45375" i="12"/>
  <c r="D32211" i="12"/>
  <c r="D30017" i="12"/>
  <c r="D21241" i="12"/>
  <c r="D11260" i="12"/>
  <c r="D63000" i="12"/>
  <c r="D54224" i="12"/>
  <c r="D47642" i="12"/>
  <c r="D43254" i="12"/>
  <c r="D39963" i="12"/>
  <c r="D38866" i="12"/>
  <c r="D34478" i="12"/>
  <c r="D27896" i="12"/>
  <c r="D23508" i="12"/>
  <c r="D19120" i="12"/>
  <c r="D22411" i="12"/>
  <c r="D10209" i="12"/>
  <c r="D61903" i="12"/>
  <c r="D4589" i="12"/>
  <c r="D46545" i="12"/>
  <c r="D3465" i="12"/>
  <c r="D33381" i="12"/>
  <c r="D37769" i="12"/>
  <c r="D31187" i="12"/>
  <c r="D26799" i="12"/>
  <c r="D21314" i="12"/>
  <c r="D18023" i="12"/>
  <c r="D14705" i="12"/>
  <c r="D93" i="12"/>
  <c r="D6837" i="12"/>
  <c r="D58612" i="12"/>
  <c r="D50933" i="12"/>
  <c r="D45448" i="12"/>
  <c r="D42157" i="12"/>
  <c r="D32284" i="12"/>
  <c r="D36672" i="12"/>
  <c r="D30090" i="12"/>
  <c r="D25702" i="12"/>
  <c r="D1217" i="12"/>
  <c r="D16926" i="12"/>
  <c r="D12457" i="12"/>
  <c r="D13581" i="12"/>
  <c r="D57515" i="12"/>
  <c r="D2341" i="12"/>
  <c r="D20217" i="12"/>
  <c r="D49836" i="12"/>
  <c r="D35575" i="12"/>
  <c r="D15829" i="12"/>
  <c r="D44351" i="12"/>
  <c r="D28993" i="12"/>
  <c r="D11333" i="12"/>
  <c r="D24605" i="12"/>
  <c r="D65194" i="12"/>
  <c r="CN85" i="6"/>
  <c r="G18005" i="12" s="1"/>
  <c r="CO85" i="6"/>
  <c r="G19102" i="12" s="1"/>
  <c r="DP97" i="6"/>
  <c r="G48733" i="12" s="1"/>
  <c r="DW97" i="6"/>
  <c r="G56412" i="12" s="1"/>
  <c r="DI97" i="6"/>
  <c r="G41054" i="12" s="1"/>
  <c r="BV66" i="6"/>
  <c r="D6800" i="12"/>
  <c r="D62963" i="12"/>
  <c r="D58575" i="12"/>
  <c r="D54187" i="12"/>
  <c r="D50896" i="12"/>
  <c r="D46508" i="12"/>
  <c r="D3428" i="12"/>
  <c r="D33344" i="12"/>
  <c r="D37732" i="12"/>
  <c r="D31150" i="12"/>
  <c r="D26762" i="12"/>
  <c r="D22374" i="12"/>
  <c r="D19083" i="12"/>
  <c r="D13544" i="12"/>
  <c r="D56" i="12"/>
  <c r="D65157" i="12"/>
  <c r="D61866" i="12"/>
  <c r="D57478" i="12"/>
  <c r="D4552" i="12"/>
  <c r="D49799" i="12"/>
  <c r="D45411" i="12"/>
  <c r="D42120" i="12"/>
  <c r="D32247" i="12"/>
  <c r="D36635" i="12"/>
  <c r="D30053" i="12"/>
  <c r="D25665" i="12"/>
  <c r="D21277" i="12"/>
  <c r="D17986" i="12"/>
  <c r="D12420" i="12"/>
  <c r="D14668" i="12"/>
  <c r="D9048" i="12"/>
  <c r="D60769" i="12"/>
  <c r="D53090" i="12"/>
  <c r="D44314" i="12"/>
  <c r="D2304" i="12"/>
  <c r="D28956" i="12"/>
  <c r="D1180" i="12"/>
  <c r="D11296" i="12"/>
  <c r="D5676" i="12"/>
  <c r="D56381" i="12"/>
  <c r="D48702" i="12"/>
  <c r="D41023" i="12"/>
  <c r="D35538" i="12"/>
  <c r="D24568" i="12"/>
  <c r="D16889" i="12"/>
  <c r="D65116" i="12"/>
  <c r="D61825" i="12"/>
  <c r="D57437" i="12"/>
  <c r="D4511" i="12"/>
  <c r="D49758" i="12"/>
  <c r="D45370" i="12"/>
  <c r="D42079" i="12"/>
  <c r="D32206" i="12"/>
  <c r="D36594" i="12"/>
  <c r="D30012" i="12"/>
  <c r="D25624" i="12"/>
  <c r="D21236" i="12"/>
  <c r="D17945" i="12"/>
  <c r="D14627" i="12"/>
  <c r="D15" i="12"/>
  <c r="D9007" i="12"/>
  <c r="D5635" i="12"/>
  <c r="D60728" i="12"/>
  <c r="D56340" i="12"/>
  <c r="D53049" i="12"/>
  <c r="D48661" i="12"/>
  <c r="D44273" i="12"/>
  <c r="D40982" i="12"/>
  <c r="D2263" i="12"/>
  <c r="D35497" i="12"/>
  <c r="D28915" i="12"/>
  <c r="D24527" i="12"/>
  <c r="D1139" i="12"/>
  <c r="D16848" i="12"/>
  <c r="D12379" i="12"/>
  <c r="D7883" i="12"/>
  <c r="D59631" i="12"/>
  <c r="D51952" i="12"/>
  <c r="D43176" i="12"/>
  <c r="D38788" i="12"/>
  <c r="D27818" i="12"/>
  <c r="D20139" i="12"/>
  <c r="D11255" i="12"/>
  <c r="D64019" i="12"/>
  <c r="D55243" i="12"/>
  <c r="D47564" i="12"/>
  <c r="D39885" i="12"/>
  <c r="D34400" i="12"/>
  <c r="D23430" i="12"/>
  <c r="D15751" i="12"/>
  <c r="J65" i="6"/>
  <c r="D64059" i="12"/>
  <c r="D55283" i="12"/>
  <c r="D47604" i="12"/>
  <c r="D39925" i="12"/>
  <c r="D34440" i="12"/>
  <c r="D23470" i="12"/>
  <c r="D15791" i="12"/>
  <c r="D7923" i="12"/>
  <c r="D59671" i="12"/>
  <c r="D51992" i="12"/>
  <c r="D43216" i="12"/>
  <c r="D38828" i="12"/>
  <c r="D27858" i="12"/>
  <c r="D20179" i="12"/>
  <c r="D11295" i="12"/>
  <c r="D56380" i="12"/>
  <c r="D41022" i="12"/>
  <c r="D24567" i="12"/>
  <c r="D9047" i="12"/>
  <c r="D53089" i="12"/>
  <c r="D2303" i="12"/>
  <c r="D1179" i="12"/>
  <c r="D5675" i="12"/>
  <c r="D48701" i="12"/>
  <c r="D35537" i="12"/>
  <c r="D16888" i="12"/>
  <c r="D28955" i="12"/>
  <c r="D12419" i="12"/>
  <c r="D60768" i="12"/>
  <c r="D44313" i="12"/>
  <c r="D7931" i="12"/>
  <c r="D64067" i="12"/>
  <c r="D59679" i="12"/>
  <c r="D55291" i="12"/>
  <c r="D52000" i="12"/>
  <c r="D47612" i="12"/>
  <c r="D43224" i="12"/>
  <c r="D39933" i="12"/>
  <c r="D38836" i="12"/>
  <c r="D34448" i="12"/>
  <c r="D27866" i="12"/>
  <c r="D23478" i="12"/>
  <c r="D20187" i="12"/>
  <c r="D15799" i="12"/>
  <c r="D11303" i="12"/>
  <c r="D6807" i="12"/>
  <c r="D62970" i="12"/>
  <c r="D58582" i="12"/>
  <c r="D54194" i="12"/>
  <c r="D50903" i="12"/>
  <c r="D46515" i="12"/>
  <c r="D3435" i="12"/>
  <c r="D33351" i="12"/>
  <c r="D37739" i="12"/>
  <c r="D31157" i="12"/>
  <c r="D26769" i="12"/>
  <c r="D22381" i="12"/>
  <c r="D19090" i="12"/>
  <c r="D13551" i="12"/>
  <c r="D10179" i="12"/>
  <c r="D65164" i="12"/>
  <c r="D61873" i="12"/>
  <c r="D57485" i="12"/>
  <c r="D4559" i="12"/>
  <c r="D49806" i="12"/>
  <c r="D45418" i="12"/>
  <c r="D42127" i="12"/>
  <c r="D32254" i="12"/>
  <c r="D36642" i="12"/>
  <c r="D30060" i="12"/>
  <c r="D25672" i="12"/>
  <c r="D21284" i="12"/>
  <c r="D17993" i="12"/>
  <c r="D14675" i="12"/>
  <c r="D63" i="12"/>
  <c r="D5683" i="12"/>
  <c r="D48709" i="12"/>
  <c r="D35545" i="12"/>
  <c r="D16896" i="12"/>
  <c r="D60776" i="12"/>
  <c r="D44321" i="12"/>
  <c r="D28963" i="12"/>
  <c r="D12427" i="12"/>
  <c r="D56388" i="12"/>
  <c r="D41030" i="12"/>
  <c r="D24575" i="12"/>
  <c r="D1187" i="12"/>
  <c r="D9055" i="12"/>
  <c r="D53097" i="12"/>
  <c r="D6756" i="12"/>
  <c r="D62919" i="12"/>
  <c r="D58531" i="12"/>
  <c r="D54143" i="12"/>
  <c r="D50852" i="12"/>
  <c r="D46464" i="12"/>
  <c r="D3384" i="12"/>
  <c r="D33300" i="12"/>
  <c r="D37688" i="12"/>
  <c r="D31106" i="12"/>
  <c r="D26718" i="12"/>
  <c r="D22330" i="12"/>
  <c r="D19039" i="12"/>
  <c r="D13500" i="12"/>
  <c r="D10128" i="12"/>
  <c r="D65113" i="12"/>
  <c r="D61822" i="12"/>
  <c r="D57434" i="12"/>
  <c r="D4508" i="12"/>
  <c r="D49755" i="12"/>
  <c r="D45367" i="12"/>
  <c r="D42076" i="12"/>
  <c r="D32203" i="12"/>
  <c r="D36591" i="12"/>
  <c r="D30009" i="12"/>
  <c r="D25621" i="12"/>
  <c r="D21233" i="12"/>
  <c r="D17942" i="12"/>
  <c r="D14624" i="12"/>
  <c r="D12" i="12"/>
  <c r="D5632" i="12"/>
  <c r="D56337" i="12"/>
  <c r="D48658" i="12"/>
  <c r="D40979" i="12"/>
  <c r="D35494" i="12"/>
  <c r="D24524" i="12"/>
  <c r="D16845" i="12"/>
  <c r="D9004" i="12"/>
  <c r="D60725" i="12"/>
  <c r="D53046" i="12"/>
  <c r="D44270" i="12"/>
  <c r="D2260" i="12"/>
  <c r="D28912" i="12"/>
  <c r="D1136" i="12"/>
  <c r="D12376" i="12"/>
  <c r="BV15" i="6"/>
  <c r="J15" i="6"/>
  <c r="H76" i="6"/>
  <c r="DG76" i="6"/>
  <c r="G38839" i="12" s="1"/>
  <c r="CH76" i="6"/>
  <c r="G11306" i="12" s="1"/>
  <c r="CD76" i="6"/>
  <c r="G6810" i="12" s="1"/>
  <c r="CL76" i="6"/>
  <c r="G15802" i="12" s="1"/>
  <c r="CU76" i="6"/>
  <c r="G25675" i="12" s="1"/>
  <c r="DL76" i="6"/>
  <c r="G44324" i="12" s="1"/>
  <c r="DH76" i="6"/>
  <c r="G39936" i="12" s="1"/>
  <c r="CA76" i="6"/>
  <c r="G3438" i="12" s="1"/>
  <c r="DB76" i="6"/>
  <c r="G33354" i="12" s="1"/>
  <c r="DN76" i="6"/>
  <c r="G46518" i="12" s="1"/>
  <c r="DJ76" i="6"/>
  <c r="G42130" i="12" s="1"/>
  <c r="CV76" i="6"/>
  <c r="G26772" i="12" s="1"/>
  <c r="CY76" i="6"/>
  <c r="G30063" i="12" s="1"/>
  <c r="CC76" i="6"/>
  <c r="G5686" i="12" s="1"/>
  <c r="BY76" i="6"/>
  <c r="G1190" i="12" s="1"/>
  <c r="DI76" i="6"/>
  <c r="G41033" i="12" s="1"/>
  <c r="CS76" i="6"/>
  <c r="G23481" i="12" s="1"/>
  <c r="DF76" i="6"/>
  <c r="G37742" i="12" s="1"/>
  <c r="CM76" i="6"/>
  <c r="G16899" i="12" s="1"/>
  <c r="CW76" i="6"/>
  <c r="G27869" i="12" s="1"/>
  <c r="BZ76" i="6"/>
  <c r="G2314" i="12" s="1"/>
  <c r="CT76" i="6"/>
  <c r="G24578" i="12" s="1"/>
  <c r="DR76" i="6"/>
  <c r="G50906" i="12" s="1"/>
  <c r="DM76" i="6"/>
  <c r="G45421" i="12" s="1"/>
  <c r="DQ76" i="6"/>
  <c r="G49809" i="12" s="1"/>
  <c r="CO76" i="6"/>
  <c r="G19093" i="12" s="1"/>
  <c r="DU76" i="6"/>
  <c r="G54197" i="12" s="1"/>
  <c r="DV76" i="6"/>
  <c r="G55294" i="12" s="1"/>
  <c r="BV17" i="6"/>
  <c r="D6754" i="12"/>
  <c r="D62917" i="12"/>
  <c r="D58529" i="12"/>
  <c r="D54141" i="12"/>
  <c r="D50850" i="12"/>
  <c r="D46462" i="12"/>
  <c r="D3382" i="12"/>
  <c r="D33298" i="12"/>
  <c r="D37686" i="12"/>
  <c r="D31104" i="12"/>
  <c r="D26716" i="12"/>
  <c r="D22328" i="12"/>
  <c r="D19037" i="12"/>
  <c r="D14622" i="12"/>
  <c r="D10" i="12"/>
  <c r="J17" i="6"/>
  <c r="D9002" i="12"/>
  <c r="D5630" i="12"/>
  <c r="D60723" i="12"/>
  <c r="D56335" i="12"/>
  <c r="D53044" i="12"/>
  <c r="D48656" i="12"/>
  <c r="D44268" i="12"/>
  <c r="D40977" i="12"/>
  <c r="D2258" i="12"/>
  <c r="D35492" i="12"/>
  <c r="D28910" i="12"/>
  <c r="D24522" i="12"/>
  <c r="D1134" i="12"/>
  <c r="D16843" i="12"/>
  <c r="D11250" i="12"/>
  <c r="D7878" i="12"/>
  <c r="D59626" i="12"/>
  <c r="D51947" i="12"/>
  <c r="D43171" i="12"/>
  <c r="D38783" i="12"/>
  <c r="D27813" i="12"/>
  <c r="D20134" i="12"/>
  <c r="D10126" i="12"/>
  <c r="D65111" i="12"/>
  <c r="D57432" i="12"/>
  <c r="D49753" i="12"/>
  <c r="D42074" i="12"/>
  <c r="D36589" i="12"/>
  <c r="D25619" i="12"/>
  <c r="D17940" i="12"/>
  <c r="D13498" i="12"/>
  <c r="D64014" i="12"/>
  <c r="D55238" i="12"/>
  <c r="D47559" i="12"/>
  <c r="D39880" i="12"/>
  <c r="D34395" i="12"/>
  <c r="D23425" i="12"/>
  <c r="D15746" i="12"/>
  <c r="D61820" i="12"/>
  <c r="D30007" i="12"/>
  <c r="D4506" i="12"/>
  <c r="D21231" i="12"/>
  <c r="D45365" i="12"/>
  <c r="D12374" i="12"/>
  <c r="D32201" i="12"/>
  <c r="J98" i="6"/>
  <c r="D65189" i="12"/>
  <c r="D61898" i="12"/>
  <c r="D57510" i="12"/>
  <c r="D4584" i="12"/>
  <c r="D49831" i="12"/>
  <c r="D44346" i="12"/>
  <c r="D42152" i="12"/>
  <c r="D32279" i="12"/>
  <c r="D36667" i="12"/>
  <c r="D30085" i="12"/>
  <c r="D25697" i="12"/>
  <c r="D21309" i="12"/>
  <c r="D18018" i="12"/>
  <c r="D12452" i="12"/>
  <c r="D14700" i="12"/>
  <c r="D9080" i="12"/>
  <c r="D5708" i="12"/>
  <c r="D60801" i="12"/>
  <c r="D56413" i="12"/>
  <c r="D53122" i="12"/>
  <c r="D48734" i="12"/>
  <c r="D43249" i="12"/>
  <c r="D41055" i="12"/>
  <c r="D2336" i="12"/>
  <c r="D35570" i="12"/>
  <c r="D28988" i="12"/>
  <c r="D24600" i="12"/>
  <c r="D1212" i="12"/>
  <c r="D16921" i="12"/>
  <c r="D11328" i="12"/>
  <c r="D7956" i="12"/>
  <c r="D64092" i="12"/>
  <c r="D59704" i="12"/>
  <c r="D55316" i="12"/>
  <c r="D52025" i="12"/>
  <c r="D46540" i="12"/>
  <c r="D47637" i="12"/>
  <c r="D39958" i="12"/>
  <c r="D38861" i="12"/>
  <c r="D34473" i="12"/>
  <c r="D27891" i="12"/>
  <c r="D23503" i="12"/>
  <c r="D20212" i="12"/>
  <c r="D15824" i="12"/>
  <c r="D10204" i="12"/>
  <c r="D58607" i="12"/>
  <c r="D3460" i="12"/>
  <c r="D26794" i="12"/>
  <c r="D88" i="12"/>
  <c r="D54219" i="12"/>
  <c r="D33376" i="12"/>
  <c r="D22406" i="12"/>
  <c r="D6832" i="12"/>
  <c r="D50928" i="12"/>
  <c r="D37764" i="12"/>
  <c r="D19115" i="12"/>
  <c r="D31182" i="12"/>
  <c r="D13576" i="12"/>
  <c r="D62995" i="12"/>
  <c r="D45443" i="12"/>
  <c r="D11248" i="12"/>
  <c r="D15744" i="12"/>
  <c r="D20132" i="12"/>
  <c r="D23423" i="12"/>
  <c r="D27811" i="12"/>
  <c r="D34393" i="12"/>
  <c r="D38781" i="12"/>
  <c r="D39878" i="12"/>
  <c r="D43169" i="12"/>
  <c r="D47557" i="12"/>
  <c r="D51945" i="12"/>
  <c r="D55236" i="12"/>
  <c r="D59624" i="12"/>
  <c r="D64012" i="12"/>
  <c r="D7876" i="12"/>
  <c r="D44" i="12"/>
  <c r="D13532" i="12"/>
  <c r="D20168" i="12"/>
  <c r="D24556" i="12"/>
  <c r="D30041" i="12"/>
  <c r="D37720" i="12"/>
  <c r="D41011" i="12"/>
  <c r="D45399" i="12"/>
  <c r="D50884" i="12"/>
  <c r="D56369" i="12"/>
  <c r="D16853" i="12"/>
  <c r="D35502" i="12"/>
  <c r="D48666" i="12"/>
  <c r="D5640" i="12"/>
  <c r="D1152" i="12"/>
  <c r="D2276" i="12"/>
  <c r="D53062" i="12"/>
  <c r="D9020" i="12"/>
  <c r="D20136" i="12"/>
  <c r="D38785" i="12"/>
  <c r="D51949" i="12"/>
  <c r="D7880" i="12"/>
  <c r="D22333" i="12"/>
  <c r="D33303" i="12"/>
  <c r="D54146" i="12"/>
  <c r="D10196" i="12"/>
  <c r="D27883" i="12"/>
  <c r="D43241" i="12"/>
  <c r="D15792" i="12"/>
  <c r="D34441" i="12"/>
  <c r="D47605" i="12"/>
  <c r="D64060" i="12"/>
  <c r="D20213" i="12"/>
  <c r="D38862" i="12"/>
  <c r="D52026" i="12"/>
  <c r="D23551" i="12"/>
  <c r="D40006" i="12"/>
  <c r="D55364" i="12"/>
  <c r="D7976" i="12"/>
  <c r="D60821" i="12"/>
  <c r="D44366" i="12"/>
  <c r="D29008" i="12"/>
  <c r="D11348" i="12"/>
  <c r="D56433" i="12"/>
  <c r="D41075" i="12"/>
  <c r="D24620" i="12"/>
  <c r="D9100" i="12"/>
  <c r="D2356" i="12"/>
  <c r="D53142" i="12"/>
  <c r="D20232" i="12"/>
  <c r="D6791" i="12"/>
  <c r="D62954" i="12"/>
  <c r="D58566" i="12"/>
  <c r="D54178" i="12"/>
  <c r="D50887" i="12"/>
  <c r="D46499" i="12"/>
  <c r="D3419" i="12"/>
  <c r="D33335" i="12"/>
  <c r="D37723" i="12"/>
  <c r="D31141" i="12"/>
  <c r="D26753" i="12"/>
  <c r="D22365" i="12"/>
  <c r="D19074" i="12"/>
  <c r="D13535" i="12"/>
  <c r="D10163" i="12"/>
  <c r="D9039" i="12"/>
  <c r="D64051" i="12"/>
  <c r="D57469" i="12"/>
  <c r="D53081" i="12"/>
  <c r="D47596" i="12"/>
  <c r="D42111" i="12"/>
  <c r="D2295" i="12"/>
  <c r="D34432" i="12"/>
  <c r="D25656" i="12"/>
  <c r="D1171" i="12"/>
  <c r="D15783" i="12"/>
  <c r="D47" i="12"/>
  <c r="D7915" i="12"/>
  <c r="D61857" i="12"/>
  <c r="D56372" i="12"/>
  <c r="D51984" i="12"/>
  <c r="D45402" i="12"/>
  <c r="D41014" i="12"/>
  <c r="D38820" i="12"/>
  <c r="D30044" i="12"/>
  <c r="D24559" i="12"/>
  <c r="D20171" i="12"/>
  <c r="D14659" i="12"/>
  <c r="D65148" i="12"/>
  <c r="D60760" i="12"/>
  <c r="D55275" i="12"/>
  <c r="D49790" i="12"/>
  <c r="D44305" i="12"/>
  <c r="D39917" i="12"/>
  <c r="D36626" i="12"/>
  <c r="D28947" i="12"/>
  <c r="D23462" i="12"/>
  <c r="D17977" i="12"/>
  <c r="D12411" i="12"/>
  <c r="D4543" i="12"/>
  <c r="D35529" i="12"/>
  <c r="D11287" i="12"/>
  <c r="D48693" i="12"/>
  <c r="D27850" i="12"/>
  <c r="D5667" i="12"/>
  <c r="D43208" i="12"/>
  <c r="D21268" i="12"/>
  <c r="D7912" i="12"/>
  <c r="D64048" i="12"/>
  <c r="D6788" i="12"/>
  <c r="D62951" i="12"/>
  <c r="D65145" i="12"/>
  <c r="D59660" i="12"/>
  <c r="D55272" i="12"/>
  <c r="D51981" i="12"/>
  <c r="D47593" i="12"/>
  <c r="D43205" i="12"/>
  <c r="D39914" i="12"/>
  <c r="D38817" i="12"/>
  <c r="D34429" i="12"/>
  <c r="D27847" i="12"/>
  <c r="D23459" i="12"/>
  <c r="D6806" i="12"/>
  <c r="D58581" i="12"/>
  <c r="D50902" i="12"/>
  <c r="D3434" i="12"/>
  <c r="D37738" i="12"/>
  <c r="D62969" i="12"/>
  <c r="D54193" i="12"/>
  <c r="D46514" i="12"/>
  <c r="D33350" i="12"/>
  <c r="D31156" i="12"/>
  <c r="D57484" i="12"/>
  <c r="D42126" i="12"/>
  <c r="D26768" i="12"/>
  <c r="D19089" i="12"/>
  <c r="D13550" i="12"/>
  <c r="D4558" i="12"/>
  <c r="D32253" i="12"/>
  <c r="D25671" i="12"/>
  <c r="D17992" i="12"/>
  <c r="D14674" i="12"/>
  <c r="D65163" i="12"/>
  <c r="D49805" i="12"/>
  <c r="D36641" i="12"/>
  <c r="D22380" i="12"/>
  <c r="D11302" i="12"/>
  <c r="D45417" i="12"/>
  <c r="D30059" i="12"/>
  <c r="D21283" i="12"/>
  <c r="D61872" i="12"/>
  <c r="D10178" i="12"/>
  <c r="D6833" i="12"/>
  <c r="D62996" i="12"/>
  <c r="D58608" i="12"/>
  <c r="D54220" i="12"/>
  <c r="D50929" i="12"/>
  <c r="D46541" i="12"/>
  <c r="D3461" i="12"/>
  <c r="D33377" i="12"/>
  <c r="D37765" i="12"/>
  <c r="D31183" i="12"/>
  <c r="D26795" i="12"/>
  <c r="D22407" i="12"/>
  <c r="D19116" i="12"/>
  <c r="D14701" i="12"/>
  <c r="D89" i="12"/>
  <c r="D65190" i="12"/>
  <c r="D61899" i="12"/>
  <c r="D57511" i="12"/>
  <c r="D4585" i="12"/>
  <c r="D49832" i="12"/>
  <c r="D45444" i="12"/>
  <c r="D42153" i="12"/>
  <c r="D32280" i="12"/>
  <c r="D36668" i="12"/>
  <c r="D30086" i="12"/>
  <c r="D25698" i="12"/>
  <c r="D21310" i="12"/>
  <c r="D18019" i="12"/>
  <c r="D12453" i="12"/>
  <c r="D13577" i="12"/>
  <c r="D5709" i="12"/>
  <c r="D56414" i="12"/>
  <c r="D48735" i="12"/>
  <c r="D41056" i="12"/>
  <c r="D35571" i="12"/>
  <c r="D24601" i="12"/>
  <c r="D16922" i="12"/>
  <c r="D9081" i="12"/>
  <c r="D60802" i="12"/>
  <c r="D53123" i="12"/>
  <c r="D44347" i="12"/>
  <c r="D2337" i="12"/>
  <c r="D28989" i="12"/>
  <c r="D1213" i="12"/>
  <c r="D11329" i="12"/>
  <c r="D7947" i="12"/>
  <c r="D64083" i="12"/>
  <c r="D59695" i="12"/>
  <c r="D55307" i="12"/>
  <c r="D52016" i="12"/>
  <c r="D47628" i="12"/>
  <c r="D43240" i="12"/>
  <c r="D39949" i="12"/>
  <c r="D38852" i="12"/>
  <c r="D34464" i="12"/>
  <c r="D27882" i="12"/>
  <c r="D23494" i="12"/>
  <c r="D20203" i="12"/>
  <c r="D15815" i="12"/>
  <c r="D11319" i="12"/>
  <c r="D6823" i="12"/>
  <c r="D62986" i="12"/>
  <c r="D58598" i="12"/>
  <c r="D54210" i="12"/>
  <c r="D50919" i="12"/>
  <c r="D46531" i="12"/>
  <c r="D3451" i="12"/>
  <c r="D33367" i="12"/>
  <c r="D37755" i="12"/>
  <c r="D31173" i="12"/>
  <c r="D26785" i="12"/>
  <c r="D22397" i="12"/>
  <c r="D19106" i="12"/>
  <c r="D5699" i="12"/>
  <c r="D56404" i="12"/>
  <c r="D48725" i="12"/>
  <c r="D41046" i="12"/>
  <c r="D35561" i="12"/>
  <c r="D24591" i="12"/>
  <c r="D16912" i="12"/>
  <c r="D10195" i="12"/>
  <c r="D61889" i="12"/>
  <c r="D4575" i="12"/>
  <c r="D45434" i="12"/>
  <c r="D32270" i="12"/>
  <c r="D30076" i="12"/>
  <c r="D21300" i="12"/>
  <c r="D13567" i="12"/>
  <c r="D79" i="12"/>
  <c r="D9071" i="12"/>
  <c r="D60792" i="12"/>
  <c r="D53113" i="12"/>
  <c r="D44337" i="12"/>
  <c r="D2327" i="12"/>
  <c r="D28979" i="12"/>
  <c r="D1203" i="12"/>
  <c r="D14691" i="12"/>
  <c r="D42143" i="12"/>
  <c r="D12443" i="12"/>
  <c r="D65180" i="12"/>
  <c r="D36658" i="12"/>
  <c r="D57501" i="12"/>
  <c r="D25688" i="12"/>
  <c r="D20184" i="12"/>
  <c r="D51997" i="12"/>
  <c r="D38833" i="12"/>
  <c r="D9083" i="12"/>
  <c r="D48737" i="12"/>
  <c r="D24603" i="12"/>
  <c r="D5711" i="12"/>
  <c r="D41058" i="12"/>
  <c r="D20215" i="12"/>
  <c r="D56416" i="12"/>
  <c r="D2339" i="12"/>
  <c r="D15827" i="12"/>
  <c r="D53125" i="12"/>
  <c r="J90" i="6"/>
  <c r="D6824" i="12"/>
  <c r="D62987" i="12"/>
  <c r="D58599" i="12"/>
  <c r="D54211" i="12"/>
  <c r="D50920" i="12"/>
  <c r="D46532" i="12"/>
  <c r="D3452" i="12"/>
  <c r="D33368" i="12"/>
  <c r="D37756" i="12"/>
  <c r="D31174" i="12"/>
  <c r="D26786" i="12"/>
  <c r="D22398" i="12"/>
  <c r="D19107" i="12"/>
  <c r="D13568" i="12"/>
  <c r="D80" i="12"/>
  <c r="BV90" i="6"/>
  <c r="D65181" i="12"/>
  <c r="D61890" i="12"/>
  <c r="D57502" i="12"/>
  <c r="D4576" i="12"/>
  <c r="D49823" i="12"/>
  <c r="D45435" i="12"/>
  <c r="D42144" i="12"/>
  <c r="D32271" i="12"/>
  <c r="D36659" i="12"/>
  <c r="D30077" i="12"/>
  <c r="D25689" i="12"/>
  <c r="D21301" i="12"/>
  <c r="D18010" i="12"/>
  <c r="D12444" i="12"/>
  <c r="D14692" i="12"/>
  <c r="D5700" i="12"/>
  <c r="D56405" i="12"/>
  <c r="D48726" i="12"/>
  <c r="D41047" i="12"/>
  <c r="D35562" i="12"/>
  <c r="D24592" i="12"/>
  <c r="D16913" i="12"/>
  <c r="D9072" i="12"/>
  <c r="D60793" i="12"/>
  <c r="D53114" i="12"/>
  <c r="D44338" i="12"/>
  <c r="D2328" i="12"/>
  <c r="D28980" i="12"/>
  <c r="D1204" i="12"/>
  <c r="D11320" i="12"/>
  <c r="DL79" i="6"/>
  <c r="G44327" i="12" s="1"/>
  <c r="DP79" i="6"/>
  <c r="G48715" i="12" s="1"/>
  <c r="DV79" i="6"/>
  <c r="G55297" i="12" s="1"/>
  <c r="EA79" i="6"/>
  <c r="G60782" i="12" s="1"/>
  <c r="DO79" i="6"/>
  <c r="G47618" i="12" s="1"/>
  <c r="CN79" i="6"/>
  <c r="G17999" i="12" s="1"/>
  <c r="CV79" i="6"/>
  <c r="G26775" i="12" s="1"/>
  <c r="CQ79" i="6"/>
  <c r="G21290" i="12" s="1"/>
  <c r="DJ79" i="6"/>
  <c r="G42133" i="12" s="1"/>
  <c r="CS79" i="6"/>
  <c r="G23484" i="12" s="1"/>
  <c r="CA79" i="6"/>
  <c r="G3441" i="12" s="1"/>
  <c r="BZ79" i="6"/>
  <c r="G2317" i="12" s="1"/>
  <c r="DG79" i="6"/>
  <c r="G38842" i="12" s="1"/>
  <c r="CG79" i="6"/>
  <c r="G10185" i="12" s="1"/>
  <c r="EB79" i="6"/>
  <c r="G61879" i="12" s="1"/>
  <c r="CZ79" i="6"/>
  <c r="G31163" i="12" s="1"/>
  <c r="DI79" i="6"/>
  <c r="G41036" i="12" s="1"/>
  <c r="CO79" i="6"/>
  <c r="G19096" i="12" s="1"/>
  <c r="DQ79" i="6"/>
  <c r="G49812" i="12" s="1"/>
  <c r="DW79" i="6"/>
  <c r="G56394" i="12" s="1"/>
  <c r="DU79" i="6"/>
  <c r="G54200" i="12" s="1"/>
  <c r="CJ79" i="6"/>
  <c r="G13557" i="12" s="1"/>
  <c r="CY79" i="6"/>
  <c r="G30066" i="12" s="1"/>
  <c r="CP79" i="6"/>
  <c r="G20193" i="12" s="1"/>
  <c r="DC79" i="6"/>
  <c r="G34454" i="12" s="1"/>
  <c r="EC79" i="6"/>
  <c r="G62976" i="12" s="1"/>
  <c r="DD79" i="6"/>
  <c r="G35551" i="12" s="1"/>
  <c r="DM79" i="6"/>
  <c r="G45424" i="12" s="1"/>
  <c r="CB79" i="6"/>
  <c r="G4565" i="12" s="1"/>
  <c r="J87" i="6"/>
  <c r="BV87" i="6"/>
  <c r="D6821" i="12"/>
  <c r="D62984" i="12"/>
  <c r="D58596" i="12"/>
  <c r="D54208" i="12"/>
  <c r="D50917" i="12"/>
  <c r="D46529" i="12"/>
  <c r="D3449" i="12"/>
  <c r="D33365" i="12"/>
  <c r="D37753" i="12"/>
  <c r="D31171" i="12"/>
  <c r="D26783" i="12"/>
  <c r="D21298" i="12"/>
  <c r="D18007" i="12"/>
  <c r="D14689" i="12"/>
  <c r="D77" i="12"/>
  <c r="D65178" i="12"/>
  <c r="D61887" i="12"/>
  <c r="D57499" i="12"/>
  <c r="D4573" i="12"/>
  <c r="D49820" i="12"/>
  <c r="D45432" i="12"/>
  <c r="D42141" i="12"/>
  <c r="D32268" i="12"/>
  <c r="D36656" i="12"/>
  <c r="D30074" i="12"/>
  <c r="D25686" i="12"/>
  <c r="D1201" i="12"/>
  <c r="D16910" i="12"/>
  <c r="D12441" i="12"/>
  <c r="D13565" i="12"/>
  <c r="D9069" i="12"/>
  <c r="D5697" i="12"/>
  <c r="D60790" i="12"/>
  <c r="D56402" i="12"/>
  <c r="D53111" i="12"/>
  <c r="D48723" i="12"/>
  <c r="D44335" i="12"/>
  <c r="D41044" i="12"/>
  <c r="D2325" i="12"/>
  <c r="D35559" i="12"/>
  <c r="D28977" i="12"/>
  <c r="D24589" i="12"/>
  <c r="D20201" i="12"/>
  <c r="D15813" i="12"/>
  <c r="D11317" i="12"/>
  <c r="D7945" i="12"/>
  <c r="D52014" i="12"/>
  <c r="D38850" i="12"/>
  <c r="D19104" i="12"/>
  <c r="D64081" i="12"/>
  <c r="D47626" i="12"/>
  <c r="D34462" i="12"/>
  <c r="D22395" i="12"/>
  <c r="D59693" i="12"/>
  <c r="D43238" i="12"/>
  <c r="D27880" i="12"/>
  <c r="D10193" i="12"/>
  <c r="D39947" i="12"/>
  <c r="D23492" i="12"/>
  <c r="CG93" i="6"/>
  <c r="G10199" i="12" s="1"/>
  <c r="DE93" i="6"/>
  <c r="G36662" i="12" s="1"/>
  <c r="DM93" i="6"/>
  <c r="G45438" i="12" s="1"/>
  <c r="CN93" i="6"/>
  <c r="G18013" i="12" s="1"/>
  <c r="DF93" i="6"/>
  <c r="G37759" i="12" s="1"/>
  <c r="DY93" i="6"/>
  <c r="G58602" i="12" s="1"/>
  <c r="DL93" i="6"/>
  <c r="G44341" i="12" s="1"/>
  <c r="DK93" i="6"/>
  <c r="G43244" i="12" s="1"/>
  <c r="CM93" i="6"/>
  <c r="G16916" i="12" s="1"/>
  <c r="CD93" i="6"/>
  <c r="G6827" i="12" s="1"/>
  <c r="CF93" i="6"/>
  <c r="G9075" i="12" s="1"/>
  <c r="CA93" i="6"/>
  <c r="G3455" i="12" s="1"/>
  <c r="CK93" i="6"/>
  <c r="G14695" i="12" s="1"/>
  <c r="BX93" i="6"/>
  <c r="G83" i="12" s="1"/>
  <c r="DC93" i="6"/>
  <c r="G34468" i="12" s="1"/>
  <c r="DP93" i="6"/>
  <c r="G48729" i="12" s="1"/>
  <c r="DU93" i="6"/>
  <c r="G54214" i="12" s="1"/>
  <c r="H93" i="6"/>
  <c r="DO93" i="6"/>
  <c r="G47632" i="12" s="1"/>
  <c r="CC93" i="6"/>
  <c r="G5703" i="12" s="1"/>
  <c r="DR93" i="6"/>
  <c r="G50923" i="12" s="1"/>
  <c r="EE93" i="6"/>
  <c r="G65184" i="12" s="1"/>
  <c r="DQ93" i="6"/>
  <c r="G49826" i="12" s="1"/>
  <c r="CO93" i="6"/>
  <c r="G19110" i="12" s="1"/>
  <c r="CL93" i="6"/>
  <c r="G15819" i="12" s="1"/>
  <c r="DN93" i="6"/>
  <c r="G46535" i="12" s="1"/>
  <c r="DJ93" i="6"/>
  <c r="G42147" i="12" s="1"/>
  <c r="CP93" i="6"/>
  <c r="G20207" i="12" s="1"/>
  <c r="CB93" i="6"/>
  <c r="G4579" i="12" s="1"/>
  <c r="EB93" i="6"/>
  <c r="G61893" i="12" s="1"/>
  <c r="CQ93" i="6"/>
  <c r="G21304" i="12" s="1"/>
  <c r="BY93" i="6"/>
  <c r="G1207" i="12" s="1"/>
  <c r="CV93" i="6"/>
  <c r="G26789" i="12" s="1"/>
  <c r="CX93" i="6"/>
  <c r="G28983" i="12" s="1"/>
  <c r="BZ93" i="6"/>
  <c r="DX93" i="6"/>
  <c r="G57505" i="12" s="1"/>
  <c r="CY93" i="6"/>
  <c r="G30080" i="12" s="1"/>
  <c r="CR93" i="6"/>
  <c r="G22401" i="12" s="1"/>
  <c r="DI93" i="6"/>
  <c r="G41050" i="12" s="1"/>
  <c r="DD93" i="6"/>
  <c r="G35565" i="12" s="1"/>
  <c r="DH93" i="6"/>
  <c r="G39953" i="12" s="1"/>
  <c r="CH93" i="6"/>
  <c r="G11323" i="12" s="1"/>
  <c r="EA93" i="6"/>
  <c r="G60796" i="12" s="1"/>
  <c r="CI93" i="6"/>
  <c r="G12447" i="12" s="1"/>
  <c r="DA93" i="6"/>
  <c r="G32274" i="12" s="1"/>
  <c r="DT93" i="6"/>
  <c r="G53117" i="12" s="1"/>
  <c r="CZ93" i="6"/>
  <c r="G31177" i="12" s="1"/>
  <c r="CW93" i="6"/>
  <c r="G27886" i="12" s="1"/>
  <c r="CU93" i="6"/>
  <c r="G25692" i="12" s="1"/>
  <c r="DG93" i="6"/>
  <c r="G38856" i="12" s="1"/>
  <c r="DV93" i="6"/>
  <c r="G55311" i="12" s="1"/>
  <c r="CE93" i="6"/>
  <c r="G7951" i="12" s="1"/>
  <c r="CS93" i="6"/>
  <c r="G23498" i="12" s="1"/>
  <c r="DS93" i="6"/>
  <c r="G52020" i="12" s="1"/>
  <c r="EC93" i="6"/>
  <c r="G62990" i="12" s="1"/>
  <c r="DZ93" i="6"/>
  <c r="G59699" i="12" s="1"/>
  <c r="CT93" i="6"/>
  <c r="G24595" i="12" s="1"/>
  <c r="DB93" i="6"/>
  <c r="G33371" i="12" s="1"/>
  <c r="CJ93" i="6"/>
  <c r="G13571" i="12" s="1"/>
  <c r="ED93" i="6"/>
  <c r="G64087" i="12" s="1"/>
  <c r="D12372" i="12"/>
  <c r="D16841" i="12"/>
  <c r="D1132" i="12"/>
  <c r="D24520" i="12"/>
  <c r="D28908" i="12"/>
  <c r="D35490" i="12"/>
  <c r="D2256" i="12"/>
  <c r="D40975" i="12"/>
  <c r="D44266" i="12"/>
  <c r="D48654" i="12"/>
  <c r="D53042" i="12"/>
  <c r="D56333" i="12"/>
  <c r="D60721" i="12"/>
  <c r="D5628" i="12"/>
  <c r="D9000" i="12"/>
  <c r="D10160" i="12"/>
  <c r="D16877" i="12"/>
  <c r="D1168" i="12"/>
  <c r="D25653" i="12"/>
  <c r="D31138" i="12"/>
  <c r="D2292" i="12"/>
  <c r="D42108" i="12"/>
  <c r="D46496" i="12"/>
  <c r="D53078" i="12"/>
  <c r="D57466" i="12"/>
  <c r="D5664" i="12"/>
  <c r="D1144" i="12"/>
  <c r="D2268" i="12"/>
  <c r="D53054" i="12"/>
  <c r="D9012" i="12"/>
  <c r="D24540" i="12"/>
  <c r="D40995" i="12"/>
  <c r="D56353" i="12"/>
  <c r="D23427" i="12"/>
  <c r="D39882" i="12"/>
  <c r="D55240" i="12"/>
  <c r="D10131" i="12"/>
  <c r="D26721" i="12"/>
  <c r="D3387" i="12"/>
  <c r="D58534" i="12"/>
  <c r="D35590" i="12"/>
  <c r="D15816" i="12"/>
  <c r="D34465" i="12"/>
  <c r="D47629" i="12"/>
  <c r="D64084" i="12"/>
  <c r="D20180" i="12"/>
  <c r="D38829" i="12"/>
  <c r="D51993" i="12"/>
  <c r="D7924" i="12"/>
  <c r="D23504" i="12"/>
  <c r="D39959" i="12"/>
  <c r="D55317" i="12"/>
  <c r="D10252" i="12"/>
  <c r="D27939" i="12"/>
  <c r="D43297" i="12"/>
  <c r="D59752" i="12"/>
  <c r="D16880" i="12"/>
  <c r="D49822" i="12"/>
  <c r="D54163" i="12"/>
  <c r="D33320" i="12"/>
  <c r="D22350" i="12"/>
  <c r="D64036" i="12"/>
  <c r="D47581" i="12"/>
  <c r="D34417" i="12"/>
  <c r="D15768" i="12"/>
  <c r="D62939" i="12"/>
  <c r="D46484" i="12"/>
  <c r="D31126" i="12"/>
  <c r="D13520" i="12"/>
  <c r="D6768" i="12"/>
  <c r="D62931" i="12"/>
  <c r="D58543" i="12"/>
  <c r="D54155" i="12"/>
  <c r="D50864" i="12"/>
  <c r="D46476" i="12"/>
  <c r="D3396" i="12"/>
  <c r="D33312" i="12"/>
  <c r="D37700" i="12"/>
  <c r="D31118" i="12"/>
  <c r="D26730" i="12"/>
  <c r="D22342" i="12"/>
  <c r="D19051" i="12"/>
  <c r="D13512" i="12"/>
  <c r="D24" i="12"/>
  <c r="D65125" i="12"/>
  <c r="D61834" i="12"/>
  <c r="D57446" i="12"/>
  <c r="D4520" i="12"/>
  <c r="D49767" i="12"/>
  <c r="D45379" i="12"/>
  <c r="D42088" i="12"/>
  <c r="D32215" i="12"/>
  <c r="D36603" i="12"/>
  <c r="D30021" i="12"/>
  <c r="D25633" i="12"/>
  <c r="D21245" i="12"/>
  <c r="D17954" i="12"/>
  <c r="D12388" i="12"/>
  <c r="D14636" i="12"/>
  <c r="BV103" i="6"/>
  <c r="D9085" i="12"/>
  <c r="D5713" i="12"/>
  <c r="D60806" i="12"/>
  <c r="D56418" i="12"/>
  <c r="D53127" i="12"/>
  <c r="D48739" i="12"/>
  <c r="D7961" i="12"/>
  <c r="D64097" i="12"/>
  <c r="D59709" i="12"/>
  <c r="D55321" i="12"/>
  <c r="D52030" i="12"/>
  <c r="J103" i="6"/>
  <c r="BX70" i="6"/>
  <c r="G60" i="12" s="1"/>
  <c r="CS70" i="6"/>
  <c r="G23475" i="12" s="1"/>
  <c r="DI70" i="6"/>
  <c r="G41027" i="12" s="1"/>
  <c r="CM70" i="6"/>
  <c r="G16893" i="12" s="1"/>
  <c r="CI70" i="6"/>
  <c r="G12424" i="12" s="1"/>
  <c r="CJ70" i="6"/>
  <c r="G13548" i="12" s="1"/>
  <c r="DV70" i="6"/>
  <c r="G55288" i="12" s="1"/>
  <c r="CK70" i="6"/>
  <c r="G14672" i="12" s="1"/>
  <c r="CY70" i="6"/>
  <c r="G30057" i="12" s="1"/>
  <c r="CX70" i="6"/>
  <c r="G28960" i="12" s="1"/>
  <c r="CQ70" i="6"/>
  <c r="G21281" i="12" s="1"/>
  <c r="DH70" i="6"/>
  <c r="G39930" i="12" s="1"/>
  <c r="D9054" i="12"/>
  <c r="D5682" i="12"/>
  <c r="D60775" i="12"/>
  <c r="D56387" i="12"/>
  <c r="D53096" i="12"/>
  <c r="D48708" i="12"/>
  <c r="D44320" i="12"/>
  <c r="D41029" i="12"/>
  <c r="D2310" i="12"/>
  <c r="D35544" i="12"/>
  <c r="D28962" i="12"/>
  <c r="D24574" i="12"/>
  <c r="D1186" i="12"/>
  <c r="D16895" i="12"/>
  <c r="D62" i="12"/>
  <c r="D7930" i="12"/>
  <c r="D64066" i="12"/>
  <c r="D59678" i="12"/>
  <c r="D55290" i="12"/>
  <c r="D51999" i="12"/>
  <c r="D47611" i="12"/>
  <c r="D43223" i="12"/>
  <c r="D39932" i="12"/>
  <c r="D38835" i="12"/>
  <c r="D34447" i="12"/>
  <c r="D27865" i="12"/>
  <c r="D23477" i="12"/>
  <c r="D20186" i="12"/>
  <c r="D12426" i="12"/>
  <c r="D15798" i="12"/>
  <c r="CY85" i="6"/>
  <c r="G30072" i="12" s="1"/>
  <c r="CZ85" i="6"/>
  <c r="G31169" i="12" s="1"/>
  <c r="CD85" i="6"/>
  <c r="G6819" i="12" s="1"/>
  <c r="BZ85" i="6"/>
  <c r="G2323" i="12" s="1"/>
  <c r="DU85" i="6"/>
  <c r="G54206" i="12" s="1"/>
  <c r="H85" i="6"/>
  <c r="DT85" i="6"/>
  <c r="G53109" i="12" s="1"/>
  <c r="DZ85" i="6"/>
  <c r="G59691" i="12" s="1"/>
  <c r="CF85" i="6"/>
  <c r="G9067" i="12" s="1"/>
  <c r="CR85" i="6"/>
  <c r="G22393" i="12" s="1"/>
  <c r="DS85" i="6"/>
  <c r="G52012" i="12" s="1"/>
  <c r="CP85" i="6"/>
  <c r="G20199" i="12" s="1"/>
  <c r="DB85" i="6"/>
  <c r="G33363" i="12" s="1"/>
  <c r="DN85" i="6"/>
  <c r="G46527" i="12" s="1"/>
  <c r="DE85" i="6"/>
  <c r="G36654" i="12" s="1"/>
  <c r="EA85" i="6"/>
  <c r="G60788" i="12" s="1"/>
  <c r="EC85" i="6"/>
  <c r="G62982" i="12" s="1"/>
  <c r="DE90" i="6"/>
  <c r="G36659" i="12" s="1"/>
  <c r="DY90" i="6"/>
  <c r="G58599" i="12" s="1"/>
  <c r="DV90" i="6"/>
  <c r="G55308" i="12" s="1"/>
  <c r="BV70" i="6"/>
  <c r="D64064" i="12"/>
  <c r="D47609" i="12"/>
  <c r="D34445" i="12"/>
  <c r="D13548" i="12"/>
  <c r="D59676" i="12"/>
  <c r="D43221" i="12"/>
  <c r="D27863" i="12"/>
  <c r="D60" i="12"/>
  <c r="D55288" i="12"/>
  <c r="D39930" i="12"/>
  <c r="D23475" i="12"/>
  <c r="D7959" i="12"/>
  <c r="D64095" i="12"/>
  <c r="D59707" i="12"/>
  <c r="D55319" i="12"/>
  <c r="D52028" i="12"/>
  <c r="D47640" i="12"/>
  <c r="D43252" i="12"/>
  <c r="D39961" i="12"/>
  <c r="D38864" i="12"/>
  <c r="D34476" i="12"/>
  <c r="D27894" i="12"/>
  <c r="D23506" i="12"/>
  <c r="D19118" i="12"/>
  <c r="D22409" i="12"/>
  <c r="D11331" i="12"/>
  <c r="D6835" i="12"/>
  <c r="D62998" i="12"/>
  <c r="D58610" i="12"/>
  <c r="D54222" i="12"/>
  <c r="D50931" i="12"/>
  <c r="D46543" i="12"/>
  <c r="D3463" i="12"/>
  <c r="D33379" i="12"/>
  <c r="D37767" i="12"/>
  <c r="D31185" i="12"/>
  <c r="D26797" i="12"/>
  <c r="D21312" i="12"/>
  <c r="D18021" i="12"/>
  <c r="D13579" i="12"/>
  <c r="D10207" i="12"/>
  <c r="J101" i="6"/>
  <c r="D65192" i="12"/>
  <c r="D61901" i="12"/>
  <c r="D57513" i="12"/>
  <c r="D4587" i="12"/>
  <c r="D49834" i="12"/>
  <c r="D45446" i="12"/>
  <c r="D42155" i="12"/>
  <c r="D32282" i="12"/>
  <c r="D36670" i="12"/>
  <c r="D30088" i="12"/>
  <c r="D25700" i="12"/>
  <c r="D1215" i="12"/>
  <c r="D16924" i="12"/>
  <c r="D14703" i="12"/>
  <c r="D91" i="12"/>
  <c r="BV65" i="6"/>
  <c r="D6799" i="12"/>
  <c r="D62962" i="12"/>
  <c r="D58574" i="12"/>
  <c r="D54186" i="12"/>
  <c r="D50895" i="12"/>
  <c r="D46507" i="12"/>
  <c r="D3427" i="12"/>
  <c r="D33343" i="12"/>
  <c r="D37731" i="12"/>
  <c r="D31149" i="12"/>
  <c r="D26761" i="12"/>
  <c r="D22373" i="12"/>
  <c r="D19082" i="12"/>
  <c r="D13543" i="12"/>
  <c r="D10171" i="12"/>
  <c r="D65156" i="12"/>
  <c r="D61865" i="12"/>
  <c r="D57477" i="12"/>
  <c r="D4551" i="12"/>
  <c r="D49798" i="12"/>
  <c r="D45410" i="12"/>
  <c r="D42119" i="12"/>
  <c r="D32246" i="12"/>
  <c r="D36634" i="12"/>
  <c r="D30052" i="12"/>
  <c r="D25664" i="12"/>
  <c r="D21276" i="12"/>
  <c r="D17985" i="12"/>
  <c r="D14667" i="12"/>
  <c r="D55" i="12"/>
  <c r="EA70" i="6"/>
  <c r="G60773" i="12" s="1"/>
  <c r="DY85" i="6"/>
  <c r="G58594" i="12" s="1"/>
  <c r="D23447" i="12"/>
  <c r="BX85" i="6"/>
  <c r="G75" i="12" s="1"/>
  <c r="CG70" i="6"/>
  <c r="G10176" i="12" s="1"/>
  <c r="DX85" i="6"/>
  <c r="G57497" i="12" s="1"/>
  <c r="D16857" i="12"/>
  <c r="D24536" i="12"/>
  <c r="D35506" i="12"/>
  <c r="D40991" i="12"/>
  <c r="D48670" i="12"/>
  <c r="D56349" i="12"/>
  <c r="D5644" i="12"/>
  <c r="D7928" i="12"/>
  <c r="D12455" i="12"/>
  <c r="D28991" i="12"/>
  <c r="D44349" i="12"/>
  <c r="D60804" i="12"/>
  <c r="D39902" i="12"/>
  <c r="CX85" i="6"/>
  <c r="G28975" i="12" s="1"/>
  <c r="CB70" i="6"/>
  <c r="G4556" i="12" s="1"/>
  <c r="BV101" i="6"/>
  <c r="AV11" i="13"/>
  <c r="AM11" i="13"/>
  <c r="AO11" i="13"/>
  <c r="AC11" i="13"/>
  <c r="C11" i="13"/>
  <c r="BE11" i="13"/>
  <c r="AG11" i="13"/>
  <c r="G40937" i="12"/>
  <c r="G53004" i="12"/>
  <c r="AQ11" i="13"/>
  <c r="G48616" i="12"/>
  <c r="AS11" i="13"/>
  <c r="G59586" i="12"/>
  <c r="BC11" i="13"/>
  <c r="G39840" i="12"/>
  <c r="AK11" i="13"/>
  <c r="G43131" i="12"/>
  <c r="AN11" i="13"/>
  <c r="G47519" i="12"/>
  <c r="AR11" i="13"/>
  <c r="G27773" i="12"/>
  <c r="Z11" i="13"/>
  <c r="G56295" i="12"/>
  <c r="AZ11" i="13"/>
  <c r="G62877" i="12"/>
  <c r="BF11" i="13"/>
  <c r="G26676" i="12"/>
  <c r="Y11" i="13"/>
  <c r="G65071" i="12"/>
  <c r="BH11" i="13"/>
  <c r="G45325" i="12"/>
  <c r="AP11" i="13"/>
  <c r="G1094" i="12"/>
  <c r="B12" i="13"/>
  <c r="G24482" i="12"/>
  <c r="W11" i="13"/>
  <c r="G25579" i="12"/>
  <c r="X11" i="13"/>
  <c r="G21191" i="12"/>
  <c r="T11" i="13"/>
  <c r="G63974" i="12"/>
  <c r="BG11" i="13"/>
  <c r="G20094" i="12"/>
  <c r="S11" i="13"/>
  <c r="G49713" i="12"/>
  <c r="AT11" i="13"/>
  <c r="G50810" i="12"/>
  <c r="AU11" i="13"/>
  <c r="G36549" i="12"/>
  <c r="AH11" i="13"/>
  <c r="G22288" i="12"/>
  <c r="U11" i="13"/>
  <c r="G54101" i="12"/>
  <c r="AX11" i="13"/>
  <c r="G17900" i="12"/>
  <c r="Q11" i="13"/>
  <c r="G60683" i="12"/>
  <c r="BD11" i="13"/>
  <c r="G66168" i="12"/>
  <c r="BI11" i="13"/>
  <c r="G18997" i="12"/>
  <c r="R11" i="13"/>
  <c r="G29967" i="12"/>
  <c r="AB11" i="13"/>
  <c r="D48583" i="12"/>
  <c r="D24449" i="12"/>
  <c r="D56262" i="12"/>
  <c r="D36516" i="12"/>
  <c r="D65038" i="12"/>
  <c r="D40904" i="12"/>
  <c r="D20061" i="12"/>
  <c r="D32128" i="12"/>
  <c r="D59553" i="12"/>
  <c r="D16770" i="12"/>
  <c r="D21158" i="12"/>
  <c r="D28837" i="12"/>
  <c r="D44195" i="12"/>
  <c r="D52971" i="12"/>
  <c r="D60650" i="12"/>
  <c r="D27740" i="12"/>
  <c r="D51874" i="12"/>
  <c r="D23352" i="12"/>
  <c r="D35419" i="12"/>
  <c r="D39807" i="12"/>
  <c r="D47486" i="12"/>
  <c r="D55165" i="12"/>
  <c r="D63941" i="12"/>
  <c r="D17867" i="12"/>
  <c r="D25546" i="12"/>
  <c r="D29934" i="12"/>
  <c r="D37613" i="12"/>
  <c r="D33225" i="12"/>
  <c r="D42001" i="12"/>
  <c r="D45292" i="12"/>
  <c r="D49680" i="12"/>
  <c r="D54068" i="12"/>
  <c r="D57359" i="12"/>
  <c r="D61747" i="12"/>
  <c r="D18964" i="12"/>
  <c r="D22255" i="12"/>
  <c r="D26643" i="12"/>
  <c r="D31031" i="12"/>
  <c r="D38710" i="12"/>
  <c r="D34322" i="12"/>
  <c r="D43098" i="12"/>
  <c r="D46389" i="12"/>
  <c r="D50777" i="12"/>
  <c r="D58456" i="12"/>
  <c r="D62844" i="12"/>
  <c r="D66135" i="12"/>
  <c r="D10254" i="12"/>
  <c r="D30135" i="12"/>
  <c r="D44396" i="12"/>
  <c r="D61948" i="12"/>
  <c r="D18068" i="12"/>
  <c r="D36717" i="12"/>
  <c r="D49881" i="12"/>
  <c r="D65239" i="12"/>
  <c r="D21359" i="12"/>
  <c r="D32329" i="12"/>
  <c r="D4634" i="12"/>
  <c r="D42199" i="12"/>
  <c r="D2335" i="12"/>
  <c r="D40994" i="12"/>
  <c r="D7963" i="12"/>
  <c r="D43265" i="12"/>
  <c r="D59720" i="12"/>
  <c r="D53121" i="12"/>
  <c r="D20219" i="12"/>
  <c r="D57429" i="12"/>
  <c r="D10220" i="12"/>
  <c r="D64108" i="12"/>
  <c r="D20228" i="12"/>
  <c r="D38877" i="12"/>
  <c r="D52041" i="12"/>
  <c r="D7972" i="12"/>
  <c r="D47653" i="12"/>
  <c r="D23519" i="12"/>
  <c r="D39974" i="12"/>
  <c r="D55332" i="12"/>
  <c r="D15840" i="12"/>
  <c r="D34489" i="12"/>
  <c r="BV98" i="6"/>
  <c r="D55263" i="12"/>
  <c r="D23450" i="12"/>
  <c r="D7895" i="12"/>
  <c r="D64031" i="12"/>
  <c r="D59643" i="12"/>
  <c r="D55255" i="12"/>
  <c r="D51964" i="12"/>
  <c r="D47576" i="12"/>
  <c r="D43188" i="12"/>
  <c r="D39897" i="12"/>
  <c r="D38800" i="12"/>
  <c r="D34412" i="12"/>
  <c r="D27830" i="12"/>
  <c r="D23442" i="12"/>
  <c r="D20151" i="12"/>
  <c r="D15763" i="12"/>
  <c r="D11267" i="12"/>
  <c r="D6771" i="12"/>
  <c r="D62934" i="12"/>
  <c r="D58546" i="12"/>
  <c r="D54158" i="12"/>
  <c r="D50867" i="12"/>
  <c r="D46479" i="12"/>
  <c r="D3399" i="12"/>
  <c r="D33315" i="12"/>
  <c r="D37703" i="12"/>
  <c r="D31121" i="12"/>
  <c r="D26733" i="12"/>
  <c r="D22345" i="12"/>
  <c r="D19054" i="12"/>
  <c r="D13515" i="12"/>
  <c r="D10143" i="12"/>
  <c r="D65128" i="12"/>
  <c r="D61837" i="12"/>
  <c r="D57449" i="12"/>
  <c r="D4523" i="12"/>
  <c r="D49770" i="12"/>
  <c r="D45382" i="12"/>
  <c r="D42091" i="12"/>
  <c r="D32218" i="12"/>
  <c r="D36606" i="12"/>
  <c r="D30024" i="12"/>
  <c r="D25636" i="12"/>
  <c r="D21248" i="12"/>
  <c r="D17957" i="12"/>
  <c r="D14639" i="12"/>
  <c r="D27" i="12"/>
  <c r="D7955" i="12"/>
  <c r="D64091" i="12"/>
  <c r="D59703" i="12"/>
  <c r="D55315" i="12"/>
  <c r="D52024" i="12"/>
  <c r="D47636" i="12"/>
  <c r="D43248" i="12"/>
  <c r="D39957" i="12"/>
  <c r="D38860" i="12"/>
  <c r="D34472" i="12"/>
  <c r="D27890" i="12"/>
  <c r="D23502" i="12"/>
  <c r="D20211" i="12"/>
  <c r="D15823" i="12"/>
  <c r="D11327" i="12"/>
  <c r="D6831" i="12"/>
  <c r="D62994" i="12"/>
  <c r="D58606" i="12"/>
  <c r="D54218" i="12"/>
  <c r="D50927" i="12"/>
  <c r="D46539" i="12"/>
  <c r="D3459" i="12"/>
  <c r="D33375" i="12"/>
  <c r="D37763" i="12"/>
  <c r="D31181" i="12"/>
  <c r="D26793" i="12"/>
  <c r="D22405" i="12"/>
  <c r="D19114" i="12"/>
  <c r="D13575" i="12"/>
  <c r="D10203" i="12"/>
  <c r="D65188" i="12"/>
  <c r="D61897" i="12"/>
  <c r="D57509" i="12"/>
  <c r="D4583" i="12"/>
  <c r="D49830" i="12"/>
  <c r="D45442" i="12"/>
  <c r="D42151" i="12"/>
  <c r="D32278" i="12"/>
  <c r="D36666" i="12"/>
  <c r="D30084" i="12"/>
  <c r="D25696" i="12"/>
  <c r="D21308" i="12"/>
  <c r="D18017" i="12"/>
  <c r="D14699" i="12"/>
  <c r="D87" i="12"/>
  <c r="D62968" i="12"/>
  <c r="D46513" i="12"/>
  <c r="D31155" i="12"/>
  <c r="D14673" i="12"/>
  <c r="D58580" i="12"/>
  <c r="D3433" i="12"/>
  <c r="D26767" i="12"/>
  <c r="D61" i="12"/>
  <c r="D54192" i="12"/>
  <c r="D33349" i="12"/>
  <c r="D22379" i="12"/>
  <c r="J93" i="6"/>
  <c r="D65184" i="12"/>
  <c r="D61893" i="12"/>
  <c r="D57505" i="12"/>
  <c r="D4579" i="12"/>
  <c r="D49826" i="12"/>
  <c r="D45438" i="12"/>
  <c r="D42147" i="12"/>
  <c r="D32274" i="12"/>
  <c r="D36662" i="12"/>
  <c r="D30080" i="12"/>
  <c r="D25692" i="12"/>
  <c r="D9075" i="12"/>
  <c r="D5703" i="12"/>
  <c r="D60796" i="12"/>
  <c r="D56408" i="12"/>
  <c r="D53117" i="12"/>
  <c r="D48729" i="12"/>
  <c r="D44341" i="12"/>
  <c r="D41050" i="12"/>
  <c r="D2331" i="12"/>
  <c r="D35565" i="12"/>
  <c r="D28983" i="12"/>
  <c r="D58577" i="12"/>
  <c r="D3430" i="12"/>
  <c r="D26764" i="12"/>
  <c r="D15794" i="12"/>
  <c r="D54189" i="12"/>
  <c r="D33346" i="12"/>
  <c r="D22376" i="12"/>
  <c r="D6802" i="12"/>
  <c r="D50898" i="12"/>
  <c r="D37734" i="12"/>
  <c r="D19085" i="12"/>
  <c r="D58585" i="12"/>
  <c r="D3438" i="12"/>
  <c r="D30063" i="12"/>
  <c r="D25675" i="12"/>
  <c r="D21287" i="12"/>
  <c r="D17996" i="12"/>
  <c r="D10182" i="12"/>
  <c r="D14678" i="12"/>
  <c r="D54197" i="12"/>
  <c r="D33354" i="12"/>
  <c r="D28966" i="12"/>
  <c r="D24578" i="12"/>
  <c r="D1190" i="12"/>
  <c r="D16899" i="12"/>
  <c r="D66" i="12"/>
  <c r="D6810" i="12"/>
  <c r="D50906" i="12"/>
  <c r="D37742" i="12"/>
  <c r="D27869" i="12"/>
  <c r="D23481" i="12"/>
  <c r="D20190" i="12"/>
  <c r="D12430" i="12"/>
  <c r="D13554" i="12"/>
  <c r="D42140" i="12"/>
  <c r="D15812" i="12"/>
  <c r="D65177" i="12"/>
  <c r="D36655" i="12"/>
  <c r="D57498" i="12"/>
  <c r="D25685" i="12"/>
  <c r="D4503" i="12"/>
  <c r="D2255" i="12"/>
  <c r="D21228" i="12"/>
  <c r="D65108" i="12"/>
  <c r="D49750" i="12"/>
  <c r="D35489" i="12"/>
  <c r="D17937" i="12"/>
  <c r="D61817" i="12"/>
  <c r="D45362" i="12"/>
  <c r="D30004" i="12"/>
  <c r="D10123" i="12"/>
  <c r="D8997" i="12"/>
  <c r="D53039" i="12"/>
  <c r="D38778" i="12"/>
  <c r="D1129" i="12"/>
  <c r="D5625" i="12"/>
  <c r="D48651" i="12"/>
  <c r="D34390" i="12"/>
  <c r="D16838" i="12"/>
  <c r="D60718" i="12"/>
  <c r="D44263" i="12"/>
  <c r="D28905" i="12"/>
  <c r="D10121" i="12"/>
  <c r="D6839" i="12"/>
  <c r="D63002" i="12"/>
  <c r="D58614" i="12"/>
  <c r="D54226" i="12"/>
  <c r="D50935" i="12"/>
  <c r="D46547" i="12"/>
  <c r="D3467" i="12"/>
  <c r="D33383" i="12"/>
  <c r="D37771" i="12"/>
  <c r="D31189" i="12"/>
  <c r="D26801" i="12"/>
  <c r="D22413" i="12"/>
  <c r="D19122" i="12"/>
  <c r="D13583" i="12"/>
  <c r="D10211" i="12"/>
  <c r="BV105" i="6"/>
  <c r="D65196" i="12"/>
  <c r="D61905" i="12"/>
  <c r="D57517" i="12"/>
  <c r="D4591" i="12"/>
  <c r="D49838" i="12"/>
  <c r="D45450" i="12"/>
  <c r="D42159" i="12"/>
  <c r="D32286" i="12"/>
  <c r="D36674" i="12"/>
  <c r="D30092" i="12"/>
  <c r="D25704" i="12"/>
  <c r="D21316" i="12"/>
  <c r="D18025" i="12"/>
  <c r="D14707" i="12"/>
  <c r="D95" i="12"/>
  <c r="J105" i="6"/>
  <c r="D9087" i="12"/>
  <c r="D5715" i="12"/>
  <c r="D60808" i="12"/>
  <c r="D56420" i="12"/>
  <c r="D53129" i="12"/>
  <c r="D48741" i="12"/>
  <c r="D44353" i="12"/>
  <c r="D41062" i="12"/>
  <c r="D2343" i="12"/>
  <c r="D35577" i="12"/>
  <c r="D28995" i="12"/>
  <c r="D24607" i="12"/>
  <c r="D1219" i="12"/>
  <c r="D16928" i="12"/>
  <c r="D12459" i="12"/>
  <c r="D24599" i="12"/>
  <c r="D41054" i="12"/>
  <c r="D56412" i="12"/>
  <c r="D12391" i="12"/>
  <c r="D28927" i="12"/>
  <c r="D44285" i="12"/>
  <c r="D60740" i="12"/>
  <c r="D22384" i="12"/>
  <c r="D62973" i="12"/>
  <c r="D23510" i="12"/>
  <c r="D39965" i="12"/>
  <c r="D55323" i="12"/>
  <c r="D14619" i="12"/>
  <c r="D37737" i="12"/>
  <c r="D62965" i="12"/>
  <c r="D56330" i="12"/>
  <c r="D12451" i="12"/>
  <c r="D28987" i="12"/>
  <c r="D44345" i="12"/>
  <c r="D60800" i="12"/>
  <c r="D16860" i="12"/>
  <c r="D35509" i="12"/>
  <c r="D48673" i="12"/>
  <c r="D5647" i="12"/>
  <c r="D15802" i="12"/>
  <c r="D26772" i="12"/>
  <c r="D11335" i="12"/>
  <c r="D27898" i="12"/>
  <c r="D43256" i="12"/>
  <c r="D59711" i="12"/>
  <c r="D25616" i="12"/>
  <c r="D50901" i="12"/>
  <c r="D11298" i="12"/>
  <c r="DM99" i="6"/>
  <c r="G45444" i="12" s="1"/>
  <c r="D6850" i="12"/>
  <c r="D53140" i="12"/>
  <c r="D1230" i="12"/>
  <c r="CY95" i="6"/>
  <c r="G30082" i="12" s="1"/>
  <c r="D16920" i="12"/>
  <c r="D35569" i="12"/>
  <c r="D48733" i="12"/>
  <c r="D5707" i="12"/>
  <c r="D1151" i="12"/>
  <c r="D2275" i="12"/>
  <c r="D53061" i="12"/>
  <c r="D9019" i="12"/>
  <c r="D11306" i="12"/>
  <c r="D31160" i="12"/>
  <c r="D15831" i="12"/>
  <c r="D34480" i="12"/>
  <c r="D47644" i="12"/>
  <c r="D64099" i="12"/>
  <c r="D42071" i="12"/>
  <c r="D6805" i="12"/>
  <c r="D31152" i="12"/>
  <c r="D18006" i="12"/>
  <c r="D24517" i="12"/>
  <c r="D29006" i="12"/>
  <c r="D60819" i="12"/>
  <c r="D2354" i="12"/>
  <c r="D106" i="12"/>
  <c r="D43267" i="12"/>
  <c r="D30131" i="12"/>
  <c r="D11344" i="12"/>
  <c r="D16937" i="12"/>
  <c r="D1228" i="12"/>
  <c r="D24616" i="12"/>
  <c r="D29004" i="12"/>
  <c r="D35586" i="12"/>
  <c r="D2352" i="12"/>
  <c r="D41071" i="12"/>
  <c r="D44362" i="12"/>
  <c r="D48750" i="12"/>
  <c r="D53138" i="12"/>
  <c r="D56429" i="12"/>
  <c r="D60817" i="12"/>
  <c r="D5724" i="12"/>
  <c r="D9096" i="12"/>
  <c r="D11379" i="12"/>
  <c r="D16972" i="12"/>
  <c r="D24651" i="12"/>
  <c r="D31233" i="12"/>
  <c r="D33427" i="12"/>
  <c r="D45494" i="12"/>
  <c r="D53173" i="12"/>
  <c r="D60852" i="12"/>
  <c r="D6883" i="12"/>
  <c r="D14716" i="12"/>
  <c r="D12468" i="12"/>
  <c r="D18034" i="12"/>
  <c r="D21325" i="12"/>
  <c r="D25713" i="12"/>
  <c r="D30101" i="12"/>
  <c r="D36683" i="12"/>
  <c r="D32295" i="12"/>
  <c r="D42168" i="12"/>
  <c r="D45459" i="12"/>
  <c r="D49847" i="12"/>
  <c r="D4600" i="12"/>
  <c r="D57526" i="12"/>
  <c r="D61914" i="12"/>
  <c r="D65205" i="12"/>
  <c r="D139" i="12"/>
  <c r="D18069" i="12"/>
  <c r="D25748" i="12"/>
  <c r="D36718" i="12"/>
  <c r="D40009" i="12"/>
  <c r="D46591" i="12"/>
  <c r="D54270" i="12"/>
  <c r="D61949" i="12"/>
  <c r="D9131" i="12"/>
  <c r="D104" i="12"/>
  <c r="D13592" i="12"/>
  <c r="D19131" i="12"/>
  <c r="D22422" i="12"/>
  <c r="D26810" i="12"/>
  <c r="D31198" i="12"/>
  <c r="D37780" i="12"/>
  <c r="D33392" i="12"/>
  <c r="D3476" i="12"/>
  <c r="D46556" i="12"/>
  <c r="D50944" i="12"/>
  <c r="D54235" i="12"/>
  <c r="D58623" i="12"/>
  <c r="D63011" i="12"/>
  <c r="D22457" i="12"/>
  <c r="D20263" i="12"/>
  <c r="D29039" i="12"/>
  <c r="D37815" i="12"/>
  <c r="D41106" i="12"/>
  <c r="D49882" i="12"/>
  <c r="D56464" i="12"/>
  <c r="D63046" i="12"/>
  <c r="D7900" i="12"/>
  <c r="D59648" i="12"/>
  <c r="D51969" i="12"/>
  <c r="D43193" i="12"/>
  <c r="D38805" i="12"/>
  <c r="D27835" i="12"/>
  <c r="D20156" i="12"/>
  <c r="D10148" i="12"/>
  <c r="D6776" i="12"/>
  <c r="D58551" i="12"/>
  <c r="D50872" i="12"/>
  <c r="D3404" i="12"/>
  <c r="D37708" i="12"/>
  <c r="D26738" i="12"/>
  <c r="D19059" i="12"/>
  <c r="D32" i="12"/>
  <c r="CB75" i="6"/>
  <c r="G4561" i="12" s="1"/>
  <c r="CV75" i="6"/>
  <c r="G26771" i="12" s="1"/>
  <c r="DQ75" i="6"/>
  <c r="G49808" i="12" s="1"/>
  <c r="DP75" i="6"/>
  <c r="G48711" i="12" s="1"/>
  <c r="DF75" i="6"/>
  <c r="G37741" i="12" s="1"/>
  <c r="CC82" i="6"/>
  <c r="G5692" i="12" s="1"/>
  <c r="DT82" i="6"/>
  <c r="G53106" i="12" s="1"/>
  <c r="CQ82" i="6"/>
  <c r="G21293" i="12" s="1"/>
  <c r="DW82" i="6"/>
  <c r="G56397" i="12" s="1"/>
  <c r="EE82" i="6"/>
  <c r="G65173" i="12" s="1"/>
  <c r="CV82" i="6"/>
  <c r="G26778" i="12" s="1"/>
  <c r="CU82" i="6"/>
  <c r="G25681" i="12" s="1"/>
  <c r="BY82" i="6"/>
  <c r="G1196" i="12" s="1"/>
  <c r="DC82" i="6"/>
  <c r="G34457" i="12" s="1"/>
  <c r="DY82" i="6"/>
  <c r="G58591" i="12" s="1"/>
  <c r="ED82" i="6"/>
  <c r="G64076" i="12" s="1"/>
  <c r="BZ82" i="6"/>
  <c r="G2320" i="12" s="1"/>
  <c r="DD82" i="6"/>
  <c r="G35554" i="12" s="1"/>
  <c r="EB82" i="6"/>
  <c r="G61882" i="12" s="1"/>
  <c r="EC82" i="6"/>
  <c r="G62979" i="12" s="1"/>
  <c r="DF82" i="6"/>
  <c r="G37748" i="12" s="1"/>
  <c r="DQ82" i="6"/>
  <c r="G49815" i="12" s="1"/>
  <c r="CK82" i="6"/>
  <c r="G14684" i="12" s="1"/>
  <c r="CH82" i="6"/>
  <c r="G11312" i="12" s="1"/>
  <c r="CI82" i="6"/>
  <c r="G12436" i="12" s="1"/>
  <c r="ED77" i="6"/>
  <c r="G64071" i="12" s="1"/>
  <c r="BY77" i="6"/>
  <c r="G1191" i="12" s="1"/>
  <c r="DT77" i="6"/>
  <c r="G53101" i="12" s="1"/>
  <c r="DU77" i="6"/>
  <c r="G54198" i="12" s="1"/>
  <c r="DC77" i="6"/>
  <c r="G34452" i="12" s="1"/>
  <c r="CB77" i="6"/>
  <c r="G4563" i="12" s="1"/>
  <c r="DO77" i="6"/>
  <c r="G47616" i="12" s="1"/>
  <c r="DQ77" i="6"/>
  <c r="G49810" i="12" s="1"/>
  <c r="DH77" i="6"/>
  <c r="G39937" i="12" s="1"/>
  <c r="CD77" i="6"/>
  <c r="G6811" i="12" s="1"/>
  <c r="CU77" i="6"/>
  <c r="G25676" i="12" s="1"/>
  <c r="EB77" i="6"/>
  <c r="G61877" i="12" s="1"/>
  <c r="H77" i="6"/>
  <c r="CF77" i="6"/>
  <c r="G9059" i="12" s="1"/>
  <c r="CJ77" i="6"/>
  <c r="G13555" i="12" s="1"/>
  <c r="DG77" i="6"/>
  <c r="G38840" i="12" s="1"/>
  <c r="DK77" i="6"/>
  <c r="G43228" i="12" s="1"/>
  <c r="DE88" i="6"/>
  <c r="G36657" i="12" s="1"/>
  <c r="DQ88" i="6"/>
  <c r="G49821" i="12" s="1"/>
  <c r="CW88" i="6"/>
  <c r="G27881" i="12" s="1"/>
  <c r="CE88" i="6"/>
  <c r="G7946" i="12" s="1"/>
  <c r="CD88" i="6"/>
  <c r="G6822" i="12" s="1"/>
  <c r="DJ88" i="6"/>
  <c r="G42142" i="12" s="1"/>
  <c r="DN88" i="6"/>
  <c r="G46530" i="12" s="1"/>
  <c r="BX88" i="6"/>
  <c r="G78" i="12" s="1"/>
  <c r="DD88" i="6"/>
  <c r="G35560" i="12" s="1"/>
  <c r="DH88" i="6"/>
  <c r="G39948" i="12" s="1"/>
  <c r="CY88" i="6"/>
  <c r="G30075" i="12" s="1"/>
  <c r="CB88" i="6"/>
  <c r="G4574" i="12" s="1"/>
  <c r="DM88" i="6"/>
  <c r="G45433" i="12" s="1"/>
  <c r="CV88" i="6"/>
  <c r="G26784" i="12" s="1"/>
  <c r="CU105" i="6"/>
  <c r="G25704" i="12" s="1"/>
  <c r="DY105" i="6"/>
  <c r="G58614" i="12" s="1"/>
  <c r="ED105" i="6"/>
  <c r="G64099" i="12" s="1"/>
  <c r="DR105" i="6"/>
  <c r="G50935" i="12" s="1"/>
  <c r="DQ105" i="6"/>
  <c r="G49838" i="12" s="1"/>
  <c r="DC105" i="6"/>
  <c r="G34480" i="12" s="1"/>
  <c r="CJ105" i="6"/>
  <c r="G13583" i="12" s="1"/>
  <c r="DT105" i="6"/>
  <c r="G53129" i="12" s="1"/>
  <c r="H105" i="6"/>
  <c r="DS105" i="6"/>
  <c r="G52032" i="12" s="1"/>
  <c r="CM105" i="6"/>
  <c r="G16928" i="12" s="1"/>
  <c r="CS105" i="6"/>
  <c r="G23510" i="12" s="1"/>
  <c r="CD105" i="6"/>
  <c r="G6839" i="12" s="1"/>
  <c r="CN105" i="6"/>
  <c r="G18025" i="12" s="1"/>
  <c r="DX105" i="6"/>
  <c r="G57517" i="12" s="1"/>
  <c r="CR105" i="6"/>
  <c r="G22413" i="12" s="1"/>
  <c r="EA105" i="6"/>
  <c r="G60808" i="12" s="1"/>
  <c r="EE105" i="6"/>
  <c r="G65196" i="12" s="1"/>
  <c r="CQ105" i="6"/>
  <c r="G21316" i="12" s="1"/>
  <c r="DV105" i="6"/>
  <c r="G55323" i="12" s="1"/>
  <c r="CY105" i="6"/>
  <c r="G30092" i="12" s="1"/>
  <c r="CI105" i="6"/>
  <c r="G12459" i="12" s="1"/>
  <c r="CP105" i="6"/>
  <c r="G20219" i="12" s="1"/>
  <c r="CE105" i="6"/>
  <c r="G7963" i="12" s="1"/>
  <c r="CC105" i="6"/>
  <c r="G5715" i="12" s="1"/>
  <c r="CL105" i="6"/>
  <c r="G15831" i="12" s="1"/>
  <c r="BX105" i="6"/>
  <c r="G95" i="12" s="1"/>
  <c r="CB105" i="6"/>
  <c r="G4591" i="12" s="1"/>
  <c r="BY105" i="6"/>
  <c r="G1219" i="12" s="1"/>
  <c r="DP105" i="6"/>
  <c r="G48741" i="12" s="1"/>
  <c r="DW105" i="6"/>
  <c r="G56420" i="12" s="1"/>
  <c r="DO81" i="6"/>
  <c r="G47620" i="12" s="1"/>
  <c r="CU81" i="6"/>
  <c r="G25680" i="12" s="1"/>
  <c r="DB81" i="6"/>
  <c r="G33359" i="12" s="1"/>
  <c r="BX81" i="6"/>
  <c r="G71" i="12" s="1"/>
  <c r="CB81" i="6"/>
  <c r="G4567" i="12" s="1"/>
  <c r="DN81" i="6"/>
  <c r="G46523" i="12" s="1"/>
  <c r="CI81" i="6"/>
  <c r="G12435" i="12" s="1"/>
  <c r="DF81" i="6"/>
  <c r="G37747" i="12" s="1"/>
  <c r="CQ81" i="6"/>
  <c r="G21292" i="12" s="1"/>
  <c r="DL81" i="6"/>
  <c r="G44329" i="12" s="1"/>
  <c r="CH81" i="6"/>
  <c r="G11311" i="12" s="1"/>
  <c r="CM81" i="6"/>
  <c r="G16904" i="12" s="1"/>
  <c r="CT81" i="6"/>
  <c r="G24583" i="12" s="1"/>
  <c r="CF81" i="6"/>
  <c r="G9063" i="12" s="1"/>
  <c r="BZ81" i="6"/>
  <c r="G2319" i="12" s="1"/>
  <c r="CO81" i="6"/>
  <c r="G19098" i="12" s="1"/>
  <c r="DU81" i="6"/>
  <c r="G54202" i="12" s="1"/>
  <c r="D65175" i="12"/>
  <c r="D61884" i="12"/>
  <c r="D57496" i="12"/>
  <c r="D4570" i="12"/>
  <c r="D49817" i="12"/>
  <c r="D45429" i="12"/>
  <c r="D42138" i="12"/>
  <c r="D32265" i="12"/>
  <c r="D36653" i="12"/>
  <c r="D30071" i="12"/>
  <c r="D25683" i="12"/>
  <c r="D21295" i="12"/>
  <c r="D18004" i="12"/>
  <c r="D10190" i="12"/>
  <c r="D14686" i="12"/>
  <c r="D9066" i="12"/>
  <c r="D5694" i="12"/>
  <c r="D60787" i="12"/>
  <c r="D56399" i="12"/>
  <c r="D53108" i="12"/>
  <c r="D48720" i="12"/>
  <c r="D44332" i="12"/>
  <c r="D41041" i="12"/>
  <c r="D2322" i="12"/>
  <c r="D35556" i="12"/>
  <c r="D28974" i="12"/>
  <c r="D24586" i="12"/>
  <c r="D1198" i="12"/>
  <c r="D16907" i="12"/>
  <c r="D74" i="12"/>
  <c r="DG13" i="6"/>
  <c r="G38779" i="12" s="1"/>
  <c r="CG13" i="6"/>
  <c r="G10122" i="12" s="1"/>
  <c r="DK13" i="6"/>
  <c r="G43167" i="12" s="1"/>
  <c r="CA13" i="6"/>
  <c r="G3378" i="12" s="1"/>
  <c r="EB13" i="6"/>
  <c r="G61816" i="12" s="1"/>
  <c r="CY13" i="6"/>
  <c r="G30003" i="12" s="1"/>
  <c r="DY13" i="6"/>
  <c r="G58525" i="12" s="1"/>
  <c r="CK13" i="6"/>
  <c r="G14618" i="12" s="1"/>
  <c r="EC13" i="6"/>
  <c r="G62913" i="12" s="1"/>
  <c r="CL13" i="6"/>
  <c r="G15742" i="12" s="1"/>
  <c r="CD13" i="6"/>
  <c r="G6750" i="12" s="1"/>
  <c r="BX13" i="6"/>
  <c r="G6" i="12" s="1"/>
  <c r="DF13" i="6"/>
  <c r="G37682" i="12" s="1"/>
  <c r="CN13" i="6"/>
  <c r="G17936" i="12" s="1"/>
  <c r="DD13" i="6"/>
  <c r="G35488" i="12" s="1"/>
  <c r="D6779" i="12"/>
  <c r="D47584" i="12"/>
  <c r="D15771" i="12"/>
  <c r="D39905" i="12"/>
  <c r="D64039" i="12"/>
  <c r="D34420" i="12"/>
  <c r="EE68" i="6"/>
  <c r="G65159" i="12" s="1"/>
  <c r="CN68" i="6"/>
  <c r="G17988" i="12" s="1"/>
  <c r="DG102" i="6"/>
  <c r="G38865" i="12" s="1"/>
  <c r="CS102" i="6"/>
  <c r="G23507" i="12" s="1"/>
  <c r="D65162" i="12"/>
  <c r="D61871" i="12"/>
  <c r="D57483" i="12"/>
  <c r="D4557" i="12"/>
  <c r="D49804" i="12"/>
  <c r="D45416" i="12"/>
  <c r="D42125" i="12"/>
  <c r="D32252" i="12"/>
  <c r="D36640" i="12"/>
  <c r="D30058" i="12"/>
  <c r="D25670" i="12"/>
  <c r="D21282" i="12"/>
  <c r="D17991" i="12"/>
  <c r="D12425" i="12"/>
  <c r="D13549" i="12"/>
  <c r="D9053" i="12"/>
  <c r="D5681" i="12"/>
  <c r="D60774" i="12"/>
  <c r="D56386" i="12"/>
  <c r="D53095" i="12"/>
  <c r="D48707" i="12"/>
  <c r="D44319" i="12"/>
  <c r="D41028" i="12"/>
  <c r="D2309" i="12"/>
  <c r="D35543" i="12"/>
  <c r="D28961" i="12"/>
  <c r="D24573" i="12"/>
  <c r="D1185" i="12"/>
  <c r="D16894" i="12"/>
  <c r="D11301" i="12"/>
  <c r="D7929" i="12"/>
  <c r="D64065" i="12"/>
  <c r="D59677" i="12"/>
  <c r="D55289" i="12"/>
  <c r="D51998" i="12"/>
  <c r="D47610" i="12"/>
  <c r="D43222" i="12"/>
  <c r="D39931" i="12"/>
  <c r="D38834" i="12"/>
  <c r="D34446" i="12"/>
  <c r="D27864" i="12"/>
  <c r="D23476" i="12"/>
  <c r="D20185" i="12"/>
  <c r="D15797" i="12"/>
  <c r="D10177" i="12"/>
  <c r="DU101" i="6"/>
  <c r="G54222" i="12" s="1"/>
  <c r="CI101" i="6"/>
  <c r="G12455" i="12" s="1"/>
  <c r="DK86" i="6"/>
  <c r="G43237" i="12" s="1"/>
  <c r="CX86" i="6"/>
  <c r="G28976" i="12" s="1"/>
  <c r="DA86" i="6"/>
  <c r="G32267" i="12" s="1"/>
  <c r="CF86" i="6"/>
  <c r="G9068" i="12" s="1"/>
  <c r="D65159" i="12"/>
  <c r="D61868" i="12"/>
  <c r="D57480" i="12"/>
  <c r="D4554" i="12"/>
  <c r="D49801" i="12"/>
  <c r="D45413" i="12"/>
  <c r="D42122" i="12"/>
  <c r="D32249" i="12"/>
  <c r="D36637" i="12"/>
  <c r="D30055" i="12"/>
  <c r="D25667" i="12"/>
  <c r="D21279" i="12"/>
  <c r="D17988" i="12"/>
  <c r="D10174" i="12"/>
  <c r="D14670" i="12"/>
  <c r="D9050" i="12"/>
  <c r="D5678" i="12"/>
  <c r="D60771" i="12"/>
  <c r="D56383" i="12"/>
  <c r="D53092" i="12"/>
  <c r="D48704" i="12"/>
  <c r="D44316" i="12"/>
  <c r="D41025" i="12"/>
  <c r="D2306" i="12"/>
  <c r="D35540" i="12"/>
  <c r="D28958" i="12"/>
  <c r="D24570" i="12"/>
  <c r="D1182" i="12"/>
  <c r="D16891" i="12"/>
  <c r="D58" i="12"/>
  <c r="D7926" i="12"/>
  <c r="D64062" i="12"/>
  <c r="D59674" i="12"/>
  <c r="D55286" i="12"/>
  <c r="D51995" i="12"/>
  <c r="D47607" i="12"/>
  <c r="D43219" i="12"/>
  <c r="D39928" i="12"/>
  <c r="D38831" i="12"/>
  <c r="D34443" i="12"/>
  <c r="D27861" i="12"/>
  <c r="D23473" i="12"/>
  <c r="D20182" i="12"/>
  <c r="D12422" i="12"/>
  <c r="D13546" i="12"/>
  <c r="BV76" i="6"/>
  <c r="J76" i="6"/>
  <c r="D65167" i="12"/>
  <c r="D61876" i="12"/>
  <c r="D57488" i="12"/>
  <c r="D4562" i="12"/>
  <c r="D49809" i="12"/>
  <c r="D45421" i="12"/>
  <c r="D42130" i="12"/>
  <c r="D32257" i="12"/>
  <c r="D36645" i="12"/>
  <c r="D9058" i="12"/>
  <c r="D5686" i="12"/>
  <c r="D60779" i="12"/>
  <c r="D56391" i="12"/>
  <c r="D53100" i="12"/>
  <c r="D48712" i="12"/>
  <c r="D44324" i="12"/>
  <c r="D41033" i="12"/>
  <c r="D2314" i="12"/>
  <c r="D35548" i="12"/>
  <c r="D7934" i="12"/>
  <c r="D64070" i="12"/>
  <c r="D59682" i="12"/>
  <c r="D55294" i="12"/>
  <c r="D52003" i="12"/>
  <c r="D47615" i="12"/>
  <c r="D43227" i="12"/>
  <c r="D39936" i="12"/>
  <c r="D38839" i="12"/>
  <c r="D34451" i="12"/>
  <c r="D5696" i="12"/>
  <c r="D56401" i="12"/>
  <c r="D48722" i="12"/>
  <c r="D41043" i="12"/>
  <c r="D35558" i="12"/>
  <c r="D24588" i="12"/>
  <c r="D16909" i="12"/>
  <c r="D61886" i="12"/>
  <c r="D4572" i="12"/>
  <c r="D45431" i="12"/>
  <c r="D32267" i="12"/>
  <c r="D30073" i="12"/>
  <c r="D21297" i="12"/>
  <c r="D11316" i="12"/>
  <c r="D9068" i="12"/>
  <c r="D60789" i="12"/>
  <c r="D53110" i="12"/>
  <c r="D44334" i="12"/>
  <c r="D2324" i="12"/>
  <c r="D28976" i="12"/>
  <c r="D1200" i="12"/>
  <c r="D10192" i="12"/>
  <c r="EE84" i="6"/>
  <c r="G65175" i="12" s="1"/>
  <c r="CX84" i="6"/>
  <c r="G28974" i="12" s="1"/>
  <c r="DC84" i="6"/>
  <c r="G34459" i="12" s="1"/>
  <c r="ED84" i="6"/>
  <c r="G64078" i="12" s="1"/>
  <c r="J14" i="6"/>
  <c r="D8999" i="12"/>
  <c r="D5627" i="12"/>
  <c r="D60720" i="12"/>
  <c r="D56332" i="12"/>
  <c r="D53041" i="12"/>
  <c r="D48653" i="12"/>
  <c r="D44265" i="12"/>
  <c r="D40974" i="12"/>
  <c r="D38780" i="12"/>
  <c r="D34392" i="12"/>
  <c r="D28907" i="12"/>
  <c r="D24519" i="12"/>
  <c r="D1131" i="12"/>
  <c r="D16840" i="12"/>
  <c r="D7" i="12"/>
  <c r="D7875" i="12"/>
  <c r="D64011" i="12"/>
  <c r="D59623" i="12"/>
  <c r="D55235" i="12"/>
  <c r="D51944" i="12"/>
  <c r="D47556" i="12"/>
  <c r="D43168" i="12"/>
  <c r="D33295" i="12"/>
  <c r="D37683" i="12"/>
  <c r="D39877" i="12"/>
  <c r="D27810" i="12"/>
  <c r="D23422" i="12"/>
  <c r="D20131" i="12"/>
  <c r="D12371" i="12"/>
  <c r="D15743" i="12"/>
  <c r="D6751" i="12"/>
  <c r="D62914" i="12"/>
  <c r="D58526" i="12"/>
  <c r="D54138" i="12"/>
  <c r="D50847" i="12"/>
  <c r="D46459" i="12"/>
  <c r="D3379" i="12"/>
  <c r="D32198" i="12"/>
  <c r="D36586" i="12"/>
  <c r="D31101" i="12"/>
  <c r="D26713" i="12"/>
  <c r="D22325" i="12"/>
  <c r="D19034" i="12"/>
  <c r="D11247" i="12"/>
  <c r="D13495" i="12"/>
  <c r="CT95" i="6"/>
  <c r="G24597" i="12" s="1"/>
  <c r="DU95" i="6"/>
  <c r="G54216" i="12" s="1"/>
  <c r="DW95" i="6"/>
  <c r="G56410" i="12" s="1"/>
  <c r="CJ95" i="6"/>
  <c r="G13573" i="12" s="1"/>
  <c r="CD95" i="6"/>
  <c r="G6829" i="12" s="1"/>
  <c r="BV12" i="6"/>
  <c r="D7873" i="12"/>
  <c r="D64009" i="12"/>
  <c r="D59621" i="12"/>
  <c r="D55233" i="12"/>
  <c r="D51942" i="12"/>
  <c r="D47554" i="12"/>
  <c r="D43166" i="12"/>
  <c r="D33293" i="12"/>
  <c r="D37681" i="12"/>
  <c r="D39875" i="12"/>
  <c r="D27808" i="12"/>
  <c r="D23420" i="12"/>
  <c r="D20129" i="12"/>
  <c r="D13493" i="12"/>
  <c r="D5" i="12"/>
  <c r="D6749" i="12"/>
  <c r="D62912" i="12"/>
  <c r="D58524" i="12"/>
  <c r="D54136" i="12"/>
  <c r="D50845" i="12"/>
  <c r="D46457" i="12"/>
  <c r="D3377" i="12"/>
  <c r="D32196" i="12"/>
  <c r="D36584" i="12"/>
  <c r="D31099" i="12"/>
  <c r="D26711" i="12"/>
  <c r="D22323" i="12"/>
  <c r="D19032" i="12"/>
  <c r="D12369" i="12"/>
  <c r="D14617" i="12"/>
  <c r="D65106" i="12"/>
  <c r="D61815" i="12"/>
  <c r="D57427" i="12"/>
  <c r="D4501" i="12"/>
  <c r="D49748" i="12"/>
  <c r="D45360" i="12"/>
  <c r="D42069" i="12"/>
  <c r="D2253" i="12"/>
  <c r="D35487" i="12"/>
  <c r="D30002" i="12"/>
  <c r="D25614" i="12"/>
  <c r="D21226" i="12"/>
  <c r="D17935" i="12"/>
  <c r="D11245" i="12"/>
  <c r="D15741" i="12"/>
  <c r="D16939" i="12"/>
  <c r="D24618" i="12"/>
  <c r="D35588" i="12"/>
  <c r="D41073" i="12"/>
  <c r="D48752" i="12"/>
  <c r="D56431" i="12"/>
  <c r="D65207" i="12"/>
  <c r="D50974" i="12"/>
  <c r="DU18" i="6"/>
  <c r="G54142" i="12" s="1"/>
  <c r="D15842" i="12"/>
  <c r="D19133" i="12"/>
  <c r="D26812" i="12"/>
  <c r="D37782" i="12"/>
  <c r="D3478" i="12"/>
  <c r="D50946" i="12"/>
  <c r="D58625" i="12"/>
  <c r="D9098" i="12"/>
  <c r="D19161" i="12"/>
  <c r="D61944" i="12"/>
  <c r="D11346" i="12"/>
  <c r="D22424" i="12"/>
  <c r="D31200" i="12"/>
  <c r="D33394" i="12"/>
  <c r="D45461" i="12"/>
  <c r="D54237" i="12"/>
  <c r="D63013" i="12"/>
  <c r="D41101" i="12"/>
  <c r="D38913" i="12"/>
  <c r="DN72" i="6"/>
  <c r="G46514" i="12" s="1"/>
  <c r="CA72" i="6"/>
  <c r="G3434" i="12" s="1"/>
  <c r="D15874" i="12"/>
  <c r="D11378" i="12"/>
  <c r="D19165" i="12"/>
  <c r="D22456" i="12"/>
  <c r="D26844" i="12"/>
  <c r="D31232" i="12"/>
  <c r="D37814" i="12"/>
  <c r="D33426" i="12"/>
  <c r="D3510" i="12"/>
  <c r="D45493" i="12"/>
  <c r="D50978" i="12"/>
  <c r="D54269" i="12"/>
  <c r="D58657" i="12"/>
  <c r="D63045" i="12"/>
  <c r="D6882" i="12"/>
  <c r="D57557" i="12"/>
  <c r="D13626" i="12"/>
  <c r="D12502" i="12"/>
  <c r="D20262" i="12"/>
  <c r="D23553" i="12"/>
  <c r="D27941" i="12"/>
  <c r="D34523" i="12"/>
  <c r="D38911" i="12"/>
  <c r="D40008" i="12"/>
  <c r="D47687" i="12"/>
  <c r="D46590" i="12"/>
  <c r="D52075" i="12"/>
  <c r="D55366" i="12"/>
  <c r="D59754" i="12"/>
  <c r="D64142" i="12"/>
  <c r="D8006" i="12"/>
  <c r="D10251" i="12"/>
  <c r="D138" i="12"/>
  <c r="D16971" i="12"/>
  <c r="D1262" i="12"/>
  <c r="D24650" i="12"/>
  <c r="D29038" i="12"/>
  <c r="D35620" i="12"/>
  <c r="D2386" i="12"/>
  <c r="D41105" i="12"/>
  <c r="D43299" i="12"/>
  <c r="D48784" i="12"/>
  <c r="D53172" i="12"/>
  <c r="D56463" i="12"/>
  <c r="D60851" i="12"/>
  <c r="D5758" i="12"/>
  <c r="D25744" i="12"/>
  <c r="CZ72" i="6"/>
  <c r="G31156" i="12" s="1"/>
  <c r="DV72" i="6"/>
  <c r="G55290" i="12" s="1"/>
  <c r="CJ72" i="6"/>
  <c r="G13550" i="12" s="1"/>
  <c r="EE72" i="6"/>
  <c r="G65163" i="12" s="1"/>
  <c r="CW72" i="6"/>
  <c r="G27865" i="12" s="1"/>
  <c r="DQ72" i="6"/>
  <c r="G49805" i="12" s="1"/>
  <c r="CC95" i="6"/>
  <c r="G5705" i="12" s="1"/>
  <c r="CG95" i="6"/>
  <c r="G10201" i="12" s="1"/>
  <c r="DX95" i="6"/>
  <c r="G57507" i="12" s="1"/>
  <c r="CV95" i="6"/>
  <c r="G26791" i="12" s="1"/>
  <c r="CF95" i="6"/>
  <c r="G9077" i="12" s="1"/>
  <c r="CM95" i="6"/>
  <c r="G16918" i="12" s="1"/>
  <c r="ED95" i="6"/>
  <c r="G64089" i="12" s="1"/>
  <c r="DN95" i="6"/>
  <c r="G46537" i="12" s="1"/>
  <c r="EB95" i="6"/>
  <c r="G61895" i="12" s="1"/>
  <c r="DT95" i="6"/>
  <c r="G53119" i="12" s="1"/>
  <c r="CH95" i="6"/>
  <c r="G11325" i="12" s="1"/>
  <c r="CR95" i="6"/>
  <c r="G22403" i="12" s="1"/>
  <c r="DF95" i="6"/>
  <c r="G37761" i="12" s="1"/>
  <c r="DM95" i="6"/>
  <c r="G45440" i="12" s="1"/>
  <c r="CN95" i="6"/>
  <c r="G18015" i="12" s="1"/>
  <c r="DD95" i="6"/>
  <c r="G35567" i="12" s="1"/>
  <c r="DH95" i="6"/>
  <c r="G39955" i="12" s="1"/>
  <c r="CP95" i="6"/>
  <c r="G20209" i="12" s="1"/>
  <c r="DA95" i="6"/>
  <c r="G32276" i="12" s="1"/>
  <c r="CS95" i="6"/>
  <c r="G23500" i="12" s="1"/>
  <c r="EC95" i="6"/>
  <c r="G62992" i="12" s="1"/>
  <c r="DV95" i="6"/>
  <c r="G55313" i="12" s="1"/>
  <c r="BX95" i="6"/>
  <c r="DS95" i="6"/>
  <c r="G52022" i="12" s="1"/>
  <c r="CO95" i="6"/>
  <c r="G19112" i="12" s="1"/>
  <c r="CQ95" i="6"/>
  <c r="G21306" i="12" s="1"/>
  <c r="H95" i="6"/>
  <c r="DE95" i="6"/>
  <c r="G36664" i="12" s="1"/>
  <c r="DJ95" i="6"/>
  <c r="G42149" i="12" s="1"/>
  <c r="DQ95" i="6"/>
  <c r="G49828" i="12" s="1"/>
  <c r="DG95" i="6"/>
  <c r="G38858" i="12" s="1"/>
  <c r="CW95" i="6"/>
  <c r="G27888" i="12" s="1"/>
  <c r="CL95" i="6"/>
  <c r="G15821" i="12" s="1"/>
  <c r="DP95" i="6"/>
  <c r="G48731" i="12" s="1"/>
  <c r="DK95" i="6"/>
  <c r="G43246" i="12" s="1"/>
  <c r="DZ95" i="6"/>
  <c r="G59701" i="12" s="1"/>
  <c r="DO95" i="6"/>
  <c r="G47634" i="12" s="1"/>
  <c r="CK95" i="6"/>
  <c r="G14697" i="12" s="1"/>
  <c r="BZ95" i="6"/>
  <c r="G2333" i="12" s="1"/>
  <c r="BY95" i="6"/>
  <c r="G1209" i="12" s="1"/>
  <c r="DY95" i="6"/>
  <c r="G58604" i="12" s="1"/>
  <c r="DC95" i="6"/>
  <c r="G34470" i="12" s="1"/>
  <c r="EA95" i="6"/>
  <c r="G60798" i="12" s="1"/>
  <c r="CZ95" i="6"/>
  <c r="G31179" i="12" s="1"/>
  <c r="CA95" i="6"/>
  <c r="G3457" i="12" s="1"/>
  <c r="DZ18" i="6"/>
  <c r="G59627" i="12" s="1"/>
  <c r="EE95" i="6"/>
  <c r="G65186" i="12" s="1"/>
  <c r="CX95" i="6"/>
  <c r="G28985" i="12" s="1"/>
  <c r="CE95" i="6"/>
  <c r="G7953" i="12" s="1"/>
  <c r="DL95" i="6"/>
  <c r="G44343" i="12" s="1"/>
  <c r="CP82" i="6"/>
  <c r="G20196" i="12" s="1"/>
  <c r="DX82" i="6"/>
  <c r="G57494" i="12" s="1"/>
  <c r="DS82" i="6"/>
  <c r="G52009" i="12" s="1"/>
  <c r="CZ82" i="6"/>
  <c r="G31166" i="12" s="1"/>
  <c r="DE82" i="6"/>
  <c r="G36651" i="12" s="1"/>
  <c r="CO82" i="6"/>
  <c r="G19099" i="12" s="1"/>
  <c r="CB82" i="6"/>
  <c r="G4568" i="12" s="1"/>
  <c r="CR82" i="6"/>
  <c r="G22390" i="12" s="1"/>
  <c r="DA82" i="6"/>
  <c r="G32263" i="12" s="1"/>
  <c r="CN82" i="6"/>
  <c r="G18002" i="12" s="1"/>
  <c r="CL82" i="6"/>
  <c r="G15808" i="12" s="1"/>
  <c r="DZ82" i="6"/>
  <c r="G59688" i="12" s="1"/>
  <c r="DR82" i="6"/>
  <c r="G50912" i="12" s="1"/>
  <c r="BV80" i="6"/>
  <c r="J80" i="6"/>
  <c r="DV77" i="6"/>
  <c r="G55295" i="12" s="1"/>
  <c r="DD77" i="6"/>
  <c r="G35549" i="12" s="1"/>
  <c r="DZ77" i="6"/>
  <c r="G59683" i="12" s="1"/>
  <c r="EE77" i="6"/>
  <c r="G65168" i="12" s="1"/>
  <c r="DY77" i="6"/>
  <c r="G58586" i="12" s="1"/>
  <c r="CM77" i="6"/>
  <c r="G16900" i="12" s="1"/>
  <c r="DW77" i="6"/>
  <c r="G56392" i="12" s="1"/>
  <c r="CI77" i="6"/>
  <c r="G12431" i="12" s="1"/>
  <c r="BX77" i="6"/>
  <c r="G67" i="12" s="1"/>
  <c r="CL77" i="6"/>
  <c r="G15803" i="12" s="1"/>
  <c r="DF77" i="6"/>
  <c r="G37743" i="12" s="1"/>
  <c r="DE77" i="6"/>
  <c r="G36646" i="12" s="1"/>
  <c r="CH77" i="6"/>
  <c r="G11307" i="12" s="1"/>
  <c r="DR77" i="6"/>
  <c r="G50907" i="12" s="1"/>
  <c r="CE77" i="6"/>
  <c r="G7935" i="12" s="1"/>
  <c r="CK77" i="6"/>
  <c r="G14679" i="12" s="1"/>
  <c r="CT77" i="6"/>
  <c r="G24579" i="12" s="1"/>
  <c r="CV77" i="6"/>
  <c r="G26773" i="12" s="1"/>
  <c r="ED88" i="6"/>
  <c r="G64082" i="12" s="1"/>
  <c r="BZ88" i="6"/>
  <c r="G2326" i="12" s="1"/>
  <c r="CJ88" i="6"/>
  <c r="G13566" i="12" s="1"/>
  <c r="DV88" i="6"/>
  <c r="G55306" i="12" s="1"/>
  <c r="CR88" i="6"/>
  <c r="G22396" i="12" s="1"/>
  <c r="CK88" i="6"/>
  <c r="G14690" i="12" s="1"/>
  <c r="CS88" i="6"/>
  <c r="G23493" i="12" s="1"/>
  <c r="DL88" i="6"/>
  <c r="G44336" i="12" s="1"/>
  <c r="EC88" i="6"/>
  <c r="G62985" i="12" s="1"/>
  <c r="CT88" i="6"/>
  <c r="G24590" i="12" s="1"/>
  <c r="CU88" i="6"/>
  <c r="G25687" i="12" s="1"/>
  <c r="CM88" i="6"/>
  <c r="G16911" i="12" s="1"/>
  <c r="DR88" i="6"/>
  <c r="G50918" i="12" s="1"/>
  <c r="CH88" i="6"/>
  <c r="G11318" i="12" s="1"/>
  <c r="CX88" i="6"/>
  <c r="G28978" i="12" s="1"/>
  <c r="EE88" i="6"/>
  <c r="G65179" i="12" s="1"/>
  <c r="DK88" i="6"/>
  <c r="G43239" i="12" s="1"/>
  <c r="DP88" i="6"/>
  <c r="G48724" i="12" s="1"/>
  <c r="DO88" i="6"/>
  <c r="G47627" i="12" s="1"/>
  <c r="DF88" i="6"/>
  <c r="G37754" i="12" s="1"/>
  <c r="DB88" i="6"/>
  <c r="G33366" i="12" s="1"/>
  <c r="DW88" i="6"/>
  <c r="G56403" i="12" s="1"/>
  <c r="CL88" i="6"/>
  <c r="G15814" i="12" s="1"/>
  <c r="CI88" i="6"/>
  <c r="G12442" i="12" s="1"/>
  <c r="G34488" i="12"/>
  <c r="G103" i="12"/>
  <c r="G42167" i="12"/>
  <c r="J102" i="6"/>
  <c r="BV102" i="6"/>
  <c r="H81" i="6"/>
  <c r="DJ81" i="6"/>
  <c r="G42135" i="12" s="1"/>
  <c r="CD81" i="6"/>
  <c r="G6815" i="12" s="1"/>
  <c r="DH81" i="6"/>
  <c r="G39941" i="12" s="1"/>
  <c r="CR81" i="6"/>
  <c r="G22389" i="12" s="1"/>
  <c r="DD81" i="6"/>
  <c r="G35553" i="12" s="1"/>
  <c r="CJ81" i="6"/>
  <c r="G13559" i="12" s="1"/>
  <c r="DT81" i="6"/>
  <c r="G53105" i="12" s="1"/>
  <c r="DQ81" i="6"/>
  <c r="G49814" i="12" s="1"/>
  <c r="DE81" i="6"/>
  <c r="G36650" i="12" s="1"/>
  <c r="DP81" i="6"/>
  <c r="G48717" i="12" s="1"/>
  <c r="CY81" i="6"/>
  <c r="G30068" i="12" s="1"/>
  <c r="EC81" i="6"/>
  <c r="G62978" i="12" s="1"/>
  <c r="DI81" i="6"/>
  <c r="G41038" i="12" s="1"/>
  <c r="CX81" i="6"/>
  <c r="G28971" i="12" s="1"/>
  <c r="CW81" i="6"/>
  <c r="G27874" i="12" s="1"/>
  <c r="DG81" i="6"/>
  <c r="G38844" i="12" s="1"/>
  <c r="DZ81" i="6"/>
  <c r="G59687" i="12" s="1"/>
  <c r="ED81" i="6"/>
  <c r="G64075" i="12" s="1"/>
  <c r="EA81" i="6"/>
  <c r="G60784" i="12" s="1"/>
  <c r="DW81" i="6"/>
  <c r="G56396" i="12" s="1"/>
  <c r="CV81" i="6"/>
  <c r="G26777" i="12" s="1"/>
  <c r="DR81" i="6"/>
  <c r="G50911" i="12" s="1"/>
  <c r="DV81" i="6"/>
  <c r="G55299" i="12" s="1"/>
  <c r="CC81" i="6"/>
  <c r="G5691" i="12" s="1"/>
  <c r="CS81" i="6"/>
  <c r="G23486" i="12" s="1"/>
  <c r="BY81" i="6"/>
  <c r="G1195" i="12" s="1"/>
  <c r="BV84" i="6"/>
  <c r="J84" i="6"/>
  <c r="J82" i="6"/>
  <c r="BV82" i="6"/>
  <c r="DO94" i="6"/>
  <c r="G47633" i="12" s="1"/>
  <c r="DT94" i="6"/>
  <c r="G53118" i="12" s="1"/>
  <c r="BX94" i="6"/>
  <c r="G84" i="12" s="1"/>
  <c r="DB94" i="6"/>
  <c r="G33372" i="12" s="1"/>
  <c r="DP94" i="6"/>
  <c r="G48730" i="12" s="1"/>
  <c r="CD94" i="6"/>
  <c r="G6828" i="12" s="1"/>
  <c r="DQ94" i="6"/>
  <c r="G49827" i="12" s="1"/>
  <c r="CT94" i="6"/>
  <c r="G24596" i="12" s="1"/>
  <c r="CF94" i="6"/>
  <c r="G9076" i="12" s="1"/>
  <c r="DS94" i="6"/>
  <c r="G52021" i="12" s="1"/>
  <c r="DK94" i="6"/>
  <c r="G43245" i="12" s="1"/>
  <c r="DF94" i="6"/>
  <c r="G37760" i="12" s="1"/>
  <c r="ED94" i="6"/>
  <c r="G64088" i="12" s="1"/>
  <c r="DZ94" i="6"/>
  <c r="G59700" i="12" s="1"/>
  <c r="CA94" i="6"/>
  <c r="G3456" i="12" s="1"/>
  <c r="DM94" i="6"/>
  <c r="G45439" i="12" s="1"/>
  <c r="CX94" i="6"/>
  <c r="G28984" i="12" s="1"/>
  <c r="DX94" i="6"/>
  <c r="G57506" i="12" s="1"/>
  <c r="CY94" i="6"/>
  <c r="G30081" i="12" s="1"/>
  <c r="DN94" i="6"/>
  <c r="G46536" i="12" s="1"/>
  <c r="CN94" i="6"/>
  <c r="G18014" i="12" s="1"/>
  <c r="DH94" i="6"/>
  <c r="G39954" i="12" s="1"/>
  <c r="CG94" i="6"/>
  <c r="G10200" i="12" s="1"/>
  <c r="CO94" i="6"/>
  <c r="G19111" i="12" s="1"/>
  <c r="EA94" i="6"/>
  <c r="G60797" i="12" s="1"/>
  <c r="CE94" i="6"/>
  <c r="G7952" i="12" s="1"/>
  <c r="CP94" i="6"/>
  <c r="G20208" i="12" s="1"/>
  <c r="CJ94" i="6"/>
  <c r="G13572" i="12" s="1"/>
  <c r="CN18" i="6"/>
  <c r="G17941" i="12" s="1"/>
  <c r="J12" i="6"/>
  <c r="CU95" i="6"/>
  <c r="G25694" i="12" s="1"/>
  <c r="DI95" i="6"/>
  <c r="G41052" i="12" s="1"/>
  <c r="DR95" i="6"/>
  <c r="G50925" i="12" s="1"/>
  <c r="DB95" i="6"/>
  <c r="G33373" i="12" s="1"/>
  <c r="CF18" i="6"/>
  <c r="G9003" i="12" s="1"/>
  <c r="DY18" i="6"/>
  <c r="G58530" i="12" s="1"/>
  <c r="DV18" i="6"/>
  <c r="G55239" i="12" s="1"/>
  <c r="CE18" i="6"/>
  <c r="G7879" i="12" s="1"/>
  <c r="EA18" i="6"/>
  <c r="G60724" i="12" s="1"/>
  <c r="EE18" i="6"/>
  <c r="G65112" i="12" s="1"/>
  <c r="CL18" i="6"/>
  <c r="G15747" i="12" s="1"/>
  <c r="CU18" i="6"/>
  <c r="G25620" i="12" s="1"/>
  <c r="D22414" i="12"/>
  <c r="EB18" i="6"/>
  <c r="G61821" i="12" s="1"/>
  <c r="CZ18" i="6"/>
  <c r="G31105" i="12" s="1"/>
  <c r="CX18" i="6"/>
  <c r="G28911" i="12" s="1"/>
  <c r="BX18" i="6"/>
  <c r="G11" i="12" s="1"/>
  <c r="D54227" i="12"/>
  <c r="CW18" i="6"/>
  <c r="G27814" i="12" s="1"/>
  <c r="DH18" i="6"/>
  <c r="G39881" i="12" s="1"/>
  <c r="DR18" i="6"/>
  <c r="G50851" i="12" s="1"/>
  <c r="CM18" i="6"/>
  <c r="G16844" i="12" s="1"/>
  <c r="DO18" i="6"/>
  <c r="G47560" i="12" s="1"/>
  <c r="H18" i="6"/>
  <c r="CH18" i="6"/>
  <c r="G11251" i="12" s="1"/>
  <c r="DL18" i="6"/>
  <c r="G44269" i="12" s="1"/>
  <c r="DC18" i="6"/>
  <c r="G34396" i="12" s="1"/>
  <c r="DK18" i="6"/>
  <c r="G43172" i="12" s="1"/>
  <c r="DG18" i="6"/>
  <c r="G38784" i="12" s="1"/>
  <c r="DM18" i="6"/>
  <c r="G45366" i="12" s="1"/>
  <c r="DT18" i="6"/>
  <c r="G53045" i="12" s="1"/>
  <c r="DD106" i="6"/>
  <c r="G35578" i="12" s="1"/>
  <c r="CT106" i="6"/>
  <c r="G24608" i="12" s="1"/>
  <c r="CQ106" i="6"/>
  <c r="G21317" i="12" s="1"/>
  <c r="D59647" i="12"/>
  <c r="D7899" i="12"/>
  <c r="DP72" i="6"/>
  <c r="G48708" i="12" s="1"/>
  <c r="DD72" i="6"/>
  <c r="G35544" i="12" s="1"/>
  <c r="CN72" i="6"/>
  <c r="G17992" i="12" s="1"/>
  <c r="CC72" i="6"/>
  <c r="G5682" i="12" s="1"/>
  <c r="CV72" i="6"/>
  <c r="G26768" i="12" s="1"/>
  <c r="BZ72" i="6"/>
  <c r="G2310" i="12" s="1"/>
  <c r="BX72" i="6"/>
  <c r="CM72" i="6"/>
  <c r="G16895" i="12" s="1"/>
  <c r="H72" i="6"/>
  <c r="DB72" i="6"/>
  <c r="G33350" i="12" s="1"/>
  <c r="D65133" i="12"/>
  <c r="D61842" i="12"/>
  <c r="D57454" i="12"/>
  <c r="D4528" i="12"/>
  <c r="D49775" i="12"/>
  <c r="D45387" i="12"/>
  <c r="D42096" i="12"/>
  <c r="D32223" i="12"/>
  <c r="D36611" i="12"/>
  <c r="D30029" i="12"/>
  <c r="D25641" i="12"/>
  <c r="D21253" i="12"/>
  <c r="D17962" i="12"/>
  <c r="D12396" i="12"/>
  <c r="D14644" i="12"/>
  <c r="D9024" i="12"/>
  <c r="D5652" i="12"/>
  <c r="D60745" i="12"/>
  <c r="D56357" i="12"/>
  <c r="D53066" i="12"/>
  <c r="D48678" i="12"/>
  <c r="D44290" i="12"/>
  <c r="D40999" i="12"/>
  <c r="D2280" i="12"/>
  <c r="D35514" i="12"/>
  <c r="D28932" i="12"/>
  <c r="D24544" i="12"/>
  <c r="D1156" i="12"/>
  <c r="D16865" i="12"/>
  <c r="D11272" i="12"/>
  <c r="CH75" i="6"/>
  <c r="G11305" i="12" s="1"/>
  <c r="CZ75" i="6"/>
  <c r="G31159" i="12" s="1"/>
  <c r="BX75" i="6"/>
  <c r="G65" i="12" s="1"/>
  <c r="DA75" i="6"/>
  <c r="G32256" i="12" s="1"/>
  <c r="CT75" i="6"/>
  <c r="G24577" i="12" s="1"/>
  <c r="CS75" i="6"/>
  <c r="G23480" i="12" s="1"/>
  <c r="DL75" i="6"/>
  <c r="G44323" i="12" s="1"/>
  <c r="ED75" i="6"/>
  <c r="G64069" i="12" s="1"/>
  <c r="DG75" i="6"/>
  <c r="G38838" i="12" s="1"/>
  <c r="DC80" i="6"/>
  <c r="G34455" i="12" s="1"/>
  <c r="EB80" i="6"/>
  <c r="G61880" i="12" s="1"/>
  <c r="CG101" i="6"/>
  <c r="G10207" i="12" s="1"/>
  <c r="CK101" i="6"/>
  <c r="G14703" i="12" s="1"/>
  <c r="DR101" i="6"/>
  <c r="G50931" i="12" s="1"/>
  <c r="DT86" i="6"/>
  <c r="G53110" i="12" s="1"/>
  <c r="DH86" i="6"/>
  <c r="G39946" i="12" s="1"/>
  <c r="BV86" i="6"/>
  <c r="D7944" i="12"/>
  <c r="D64080" i="12"/>
  <c r="D59692" i="12"/>
  <c r="D55304" i="12"/>
  <c r="D52013" i="12"/>
  <c r="D47625" i="12"/>
  <c r="D43237" i="12"/>
  <c r="D39946" i="12"/>
  <c r="D38849" i="12"/>
  <c r="D34461" i="12"/>
  <c r="D27879" i="12"/>
  <c r="D23491" i="12"/>
  <c r="D20200" i="12"/>
  <c r="D13564" i="12"/>
  <c r="D76" i="12"/>
  <c r="D6820" i="12"/>
  <c r="D62983" i="12"/>
  <c r="D58595" i="12"/>
  <c r="D54207" i="12"/>
  <c r="D50916" i="12"/>
  <c r="D46528" i="12"/>
  <c r="D3448" i="12"/>
  <c r="D33364" i="12"/>
  <c r="D37752" i="12"/>
  <c r="D31170" i="12"/>
  <c r="D26782" i="12"/>
  <c r="D22394" i="12"/>
  <c r="D19103" i="12"/>
  <c r="D12440" i="12"/>
  <c r="D14688" i="12"/>
  <c r="DM84" i="6"/>
  <c r="G45429" i="12" s="1"/>
  <c r="CY84" i="6"/>
  <c r="G30071" i="12" s="1"/>
  <c r="BY84" i="6"/>
  <c r="G1198" i="12" s="1"/>
  <c r="BZ84" i="6"/>
  <c r="G2322" i="12" s="1"/>
  <c r="DR84" i="6"/>
  <c r="G50914" i="12" s="1"/>
  <c r="CO84" i="6"/>
  <c r="G19101" i="12" s="1"/>
  <c r="DB84" i="6"/>
  <c r="G33362" i="12" s="1"/>
  <c r="DY84" i="6"/>
  <c r="G58593" i="12" s="1"/>
  <c r="BV73" i="6"/>
  <c r="J73" i="6"/>
  <c r="J19" i="6"/>
  <c r="BV19" i="6"/>
  <c r="CF79" i="6"/>
  <c r="G9061" i="12" s="1"/>
  <c r="DA79" i="6"/>
  <c r="G32260" i="12" s="1"/>
  <c r="DE79" i="6"/>
  <c r="G36648" i="12" s="1"/>
  <c r="CK79" i="6"/>
  <c r="G14681" i="12" s="1"/>
  <c r="DH79" i="6"/>
  <c r="G39939" i="12" s="1"/>
  <c r="DN79" i="6"/>
  <c r="G46521" i="12" s="1"/>
  <c r="DY79" i="6"/>
  <c r="G58588" i="12" s="1"/>
  <c r="ED79" i="6"/>
  <c r="G64073" i="12" s="1"/>
  <c r="BY79" i="6"/>
  <c r="G1193" i="12" s="1"/>
  <c r="CU79" i="6"/>
  <c r="G25678" i="12" s="1"/>
  <c r="CX79" i="6"/>
  <c r="G28969" i="12" s="1"/>
  <c r="CM79" i="6"/>
  <c r="G16902" i="12" s="1"/>
  <c r="DT79" i="6"/>
  <c r="G53103" i="12" s="1"/>
  <c r="EE79" i="6"/>
  <c r="G65170" i="12" s="1"/>
  <c r="DS79" i="6"/>
  <c r="G52006" i="12" s="1"/>
  <c r="CL79" i="6"/>
  <c r="G15805" i="12" s="1"/>
  <c r="DK79" i="6"/>
  <c r="G43230" i="12" s="1"/>
  <c r="CT79" i="6"/>
  <c r="G24581" i="12" s="1"/>
  <c r="DF79" i="6"/>
  <c r="G37745" i="12" s="1"/>
  <c r="H79" i="6"/>
  <c r="CR79" i="6"/>
  <c r="G22387" i="12" s="1"/>
  <c r="CD79" i="6"/>
  <c r="G6813" i="12" s="1"/>
  <c r="DZ79" i="6"/>
  <c r="G59685" i="12" s="1"/>
  <c r="CH79" i="6"/>
  <c r="G11309" i="12" s="1"/>
  <c r="DB79" i="6"/>
  <c r="G33357" i="12" s="1"/>
  <c r="CE79" i="6"/>
  <c r="G7937" i="12" s="1"/>
  <c r="CW79" i="6"/>
  <c r="G27872" i="12" s="1"/>
  <c r="DX79" i="6"/>
  <c r="G57491" i="12" s="1"/>
  <c r="CC79" i="6"/>
  <c r="G5689" i="12" s="1"/>
  <c r="DR79" i="6"/>
  <c r="G50909" i="12" s="1"/>
  <c r="CI79" i="6"/>
  <c r="G12433" i="12" s="1"/>
  <c r="BX79" i="6"/>
  <c r="CZ76" i="6"/>
  <c r="G31160" i="12" s="1"/>
  <c r="DK76" i="6"/>
  <c r="G43227" i="12" s="1"/>
  <c r="CI76" i="6"/>
  <c r="G12430" i="12" s="1"/>
  <c r="CB76" i="6"/>
  <c r="DD76" i="6"/>
  <c r="G35548" i="12" s="1"/>
  <c r="DT76" i="6"/>
  <c r="G53100" i="12" s="1"/>
  <c r="DC76" i="6"/>
  <c r="G34451" i="12" s="1"/>
  <c r="CE76" i="6"/>
  <c r="G7934" i="12" s="1"/>
  <c r="DE76" i="6"/>
  <c r="G36645" i="12" s="1"/>
  <c r="EE76" i="6"/>
  <c r="G65167" i="12" s="1"/>
  <c r="EB76" i="6"/>
  <c r="G61876" i="12" s="1"/>
  <c r="CX76" i="6"/>
  <c r="G28966" i="12" s="1"/>
  <c r="DP76" i="6"/>
  <c r="G48712" i="12" s="1"/>
  <c r="EA76" i="6"/>
  <c r="G60779" i="12" s="1"/>
  <c r="ED76" i="6"/>
  <c r="G64070" i="12" s="1"/>
  <c r="CG76" i="6"/>
  <c r="G10182" i="12" s="1"/>
  <c r="CP76" i="6"/>
  <c r="G20190" i="12" s="1"/>
  <c r="DZ76" i="6"/>
  <c r="G59682" i="12" s="1"/>
  <c r="DY76" i="6"/>
  <c r="G58585" i="12" s="1"/>
  <c r="CJ76" i="6"/>
  <c r="G13554" i="12" s="1"/>
  <c r="BX76" i="6"/>
  <c r="G66" i="12" s="1"/>
  <c r="EC76" i="6"/>
  <c r="G62973" i="12" s="1"/>
  <c r="CF76" i="6"/>
  <c r="G9058" i="12" s="1"/>
  <c r="DW76" i="6"/>
  <c r="G56391" i="12" s="1"/>
  <c r="DA76" i="6"/>
  <c r="G32257" i="12" s="1"/>
  <c r="DO76" i="6"/>
  <c r="G47615" i="12" s="1"/>
  <c r="DS76" i="6"/>
  <c r="G52003" i="12" s="1"/>
  <c r="CR76" i="6"/>
  <c r="G22384" i="12" s="1"/>
  <c r="CN76" i="6"/>
  <c r="G17996" i="12" s="1"/>
  <c r="CQ76" i="6"/>
  <c r="G21287" i="12" s="1"/>
  <c r="DX76" i="6"/>
  <c r="G57488" i="12" s="1"/>
  <c r="CK76" i="6"/>
  <c r="G14678" i="12" s="1"/>
  <c r="G64019" i="12"/>
  <c r="G16" i="4"/>
  <c r="I16" i="4" s="1"/>
  <c r="G21" i="6" s="1"/>
  <c r="I62" i="4"/>
  <c r="G12" i="5" s="1"/>
  <c r="G44" i="4"/>
  <c r="I44" i="4" s="1"/>
  <c r="CV83" i="6"/>
  <c r="G26779" i="12" s="1"/>
  <c r="ED83" i="6"/>
  <c r="G64077" i="12" s="1"/>
  <c r="CI72" i="6"/>
  <c r="G12426" i="12" s="1"/>
  <c r="EB72" i="6"/>
  <c r="G61872" i="12" s="1"/>
  <c r="CY72" i="6"/>
  <c r="G30059" i="12" s="1"/>
  <c r="CK72" i="6"/>
  <c r="G14674" i="12" s="1"/>
  <c r="D16868" i="12"/>
  <c r="D24547" i="12"/>
  <c r="D35517" i="12"/>
  <c r="D41002" i="12"/>
  <c r="D48681" i="12"/>
  <c r="D56360" i="12"/>
  <c r="D5655" i="12"/>
  <c r="D10176" i="12"/>
  <c r="D16893" i="12"/>
  <c r="D1184" i="12"/>
  <c r="D24572" i="12"/>
  <c r="D28960" i="12"/>
  <c r="D35542" i="12"/>
  <c r="D2308" i="12"/>
  <c r="D41027" i="12"/>
  <c r="D44318" i="12"/>
  <c r="D48706" i="12"/>
  <c r="D53094" i="12"/>
  <c r="D56385" i="12"/>
  <c r="D60773" i="12"/>
  <c r="D5680" i="12"/>
  <c r="D9052" i="12"/>
  <c r="D11271" i="12"/>
  <c r="D43192" i="12"/>
  <c r="CB90" i="6"/>
  <c r="G4576" i="12" s="1"/>
  <c r="CO102" i="6"/>
  <c r="G19119" i="12" s="1"/>
  <c r="DK83" i="6"/>
  <c r="G43234" i="12" s="1"/>
  <c r="D11275" i="12"/>
  <c r="D20159" i="12"/>
  <c r="D27838" i="12"/>
  <c r="D38808" i="12"/>
  <c r="D43196" i="12"/>
  <c r="D51972" i="12"/>
  <c r="D59651" i="12"/>
  <c r="D7903" i="12"/>
  <c r="D29037" i="12"/>
  <c r="D15796" i="12"/>
  <c r="D11300" i="12"/>
  <c r="D17990" i="12"/>
  <c r="D21281" i="12"/>
  <c r="D25669" i="12"/>
  <c r="D30057" i="12"/>
  <c r="D36639" i="12"/>
  <c r="D32251" i="12"/>
  <c r="D42124" i="12"/>
  <c r="D45415" i="12"/>
  <c r="D49803" i="12"/>
  <c r="D4556" i="12"/>
  <c r="D57482" i="12"/>
  <c r="D61870" i="12"/>
  <c r="D65161" i="12"/>
  <c r="D19058" i="12"/>
  <c r="D50871" i="12"/>
  <c r="J70" i="6"/>
  <c r="DH87" i="6"/>
  <c r="G39947" i="12" s="1"/>
  <c r="D12399" i="12"/>
  <c r="D1159" i="12"/>
  <c r="D28935" i="12"/>
  <c r="D2283" i="12"/>
  <c r="D44293" i="12"/>
  <c r="D53069" i="12"/>
  <c r="D60748" i="12"/>
  <c r="D9027" i="12"/>
  <c r="D60850" i="12"/>
  <c r="D14672" i="12"/>
  <c r="D12424" i="12"/>
  <c r="D19087" i="12"/>
  <c r="D22378" i="12"/>
  <c r="D26766" i="12"/>
  <c r="D31154" i="12"/>
  <c r="D37736" i="12"/>
  <c r="D33348" i="12"/>
  <c r="D3432" i="12"/>
  <c r="D46512" i="12"/>
  <c r="D50900" i="12"/>
  <c r="D54191" i="12"/>
  <c r="D58579" i="12"/>
  <c r="D62967" i="12"/>
  <c r="D6804" i="12"/>
  <c r="D27834" i="12"/>
  <c r="CE99" i="6"/>
  <c r="G7957" i="12" s="1"/>
  <c r="CT90" i="6"/>
  <c r="G24592" i="12" s="1"/>
  <c r="D13594" i="12"/>
  <c r="D12470" i="12"/>
  <c r="D20230" i="12"/>
  <c r="D23521" i="12"/>
  <c r="D27909" i="12"/>
  <c r="D34491" i="12"/>
  <c r="D38879" i="12"/>
  <c r="D39976" i="12"/>
  <c r="D47655" i="12"/>
  <c r="D46558" i="12"/>
  <c r="D52043" i="12"/>
  <c r="D55334" i="12"/>
  <c r="D59722" i="12"/>
  <c r="D5726" i="12"/>
  <c r="D10250" i="12"/>
  <c r="D37810" i="12"/>
  <c r="D56459" i="12"/>
  <c r="D64035" i="12"/>
  <c r="D58550" i="12"/>
  <c r="D3403" i="12"/>
  <c r="D26737" i="12"/>
  <c r="D10147" i="12"/>
  <c r="D51968" i="12"/>
  <c r="D38804" i="12"/>
  <c r="D20155" i="12"/>
  <c r="CY68" i="6"/>
  <c r="G30055" i="12" s="1"/>
  <c r="DM68" i="6"/>
  <c r="G45413" i="12" s="1"/>
  <c r="DL68" i="6"/>
  <c r="G44316" i="12" s="1"/>
  <c r="DQ99" i="6"/>
  <c r="G49832" i="12" s="1"/>
  <c r="DE99" i="6"/>
  <c r="G36668" i="12" s="1"/>
  <c r="CO99" i="6"/>
  <c r="G19116" i="12" s="1"/>
  <c r="DW99" i="6"/>
  <c r="G56414" i="12" s="1"/>
  <c r="CK99" i="6"/>
  <c r="G14701" i="12" s="1"/>
  <c r="DS102" i="6"/>
  <c r="G52029" i="12" s="1"/>
  <c r="EA102" i="6"/>
  <c r="G60805" i="12" s="1"/>
  <c r="DV102" i="6"/>
  <c r="G55320" i="12" s="1"/>
  <c r="EA97" i="6"/>
  <c r="G60800" i="12" s="1"/>
  <c r="CU97" i="6"/>
  <c r="G25696" i="12" s="1"/>
  <c r="CW97" i="6"/>
  <c r="G27890" i="12" s="1"/>
  <c r="CK90" i="6"/>
  <c r="G14692" i="12" s="1"/>
  <c r="BZ90" i="6"/>
  <c r="G2328" i="12" s="1"/>
  <c r="DS90" i="6"/>
  <c r="G52017" i="12" s="1"/>
  <c r="DM90" i="6"/>
  <c r="G45435" i="12" s="1"/>
  <c r="CR90" i="6"/>
  <c r="G22398" i="12" s="1"/>
  <c r="D14718" i="12"/>
  <c r="D10222" i="12"/>
  <c r="D18036" i="12"/>
  <c r="D21327" i="12"/>
  <c r="D25715" i="12"/>
  <c r="D30103" i="12"/>
  <c r="D36685" i="12"/>
  <c r="D32297" i="12"/>
  <c r="D42170" i="12"/>
  <c r="D44364" i="12"/>
  <c r="D49849" i="12"/>
  <c r="D4602" i="12"/>
  <c r="D57528" i="12"/>
  <c r="D61916" i="12"/>
  <c r="D24646" i="12"/>
  <c r="D44392" i="12"/>
  <c r="D6878" i="12"/>
  <c r="DY83" i="6"/>
  <c r="G58592" i="12" s="1"/>
  <c r="CC83" i="6"/>
  <c r="G5693" i="12" s="1"/>
  <c r="D65147" i="12"/>
  <c r="D61856" i="12"/>
  <c r="D57468" i="12"/>
  <c r="D4542" i="12"/>
  <c r="D49789" i="12"/>
  <c r="D45401" i="12"/>
  <c r="D42110" i="12"/>
  <c r="D32237" i="12"/>
  <c r="D36625" i="12"/>
  <c r="D30043" i="12"/>
  <c r="D25655" i="12"/>
  <c r="D21267" i="12"/>
  <c r="D17976" i="12"/>
  <c r="D10162" i="12"/>
  <c r="D14658" i="12"/>
  <c r="D9038" i="12"/>
  <c r="D5666" i="12"/>
  <c r="D60759" i="12"/>
  <c r="D56371" i="12"/>
  <c r="D53080" i="12"/>
  <c r="D48692" i="12"/>
  <c r="D44304" i="12"/>
  <c r="D41013" i="12"/>
  <c r="D2294" i="12"/>
  <c r="D35528" i="12"/>
  <c r="D28946" i="12"/>
  <c r="D24558" i="12"/>
  <c r="D1170" i="12"/>
  <c r="D16879" i="12"/>
  <c r="D46" i="12"/>
  <c r="D7910" i="12"/>
  <c r="D64046" i="12"/>
  <c r="D59658" i="12"/>
  <c r="D55270" i="12"/>
  <c r="D51979" i="12"/>
  <c r="D47591" i="12"/>
  <c r="D43203" i="12"/>
  <c r="D39912" i="12"/>
  <c r="D38815" i="12"/>
  <c r="D34427" i="12"/>
  <c r="D27845" i="12"/>
  <c r="D23457" i="12"/>
  <c r="D20166" i="12"/>
  <c r="D12406" i="12"/>
  <c r="D13530" i="12"/>
  <c r="D6786" i="12"/>
  <c r="D62949" i="12"/>
  <c r="D58561" i="12"/>
  <c r="D54173" i="12"/>
  <c r="D50882" i="12"/>
  <c r="D46494" i="12"/>
  <c r="D3414" i="12"/>
  <c r="D33330" i="12"/>
  <c r="D37718" i="12"/>
  <c r="D31136" i="12"/>
  <c r="D26748" i="12"/>
  <c r="D22360" i="12"/>
  <c r="D19069" i="12"/>
  <c r="D11282" i="12"/>
  <c r="D15778" i="12"/>
  <c r="D9010" i="12"/>
  <c r="D5638" i="12"/>
  <c r="D60731" i="12"/>
  <c r="D56343" i="12"/>
  <c r="D53052" i="12"/>
  <c r="D48664" i="12"/>
  <c r="D7886" i="12"/>
  <c r="D64022" i="12"/>
  <c r="D59634" i="12"/>
  <c r="D55246" i="12"/>
  <c r="D51955" i="12"/>
  <c r="D47567" i="12"/>
  <c r="DX70" i="6"/>
  <c r="G57482" i="12" s="1"/>
  <c r="DO70" i="6"/>
  <c r="G47609" i="12" s="1"/>
  <c r="EC70" i="6"/>
  <c r="G62967" i="12" s="1"/>
  <c r="CD70" i="6"/>
  <c r="G6804" i="12" s="1"/>
  <c r="CT70" i="6"/>
  <c r="G24572" i="12" s="1"/>
  <c r="BZ70" i="6"/>
  <c r="G2308" i="12" s="1"/>
  <c r="CL70" i="6"/>
  <c r="G15796" i="12" s="1"/>
  <c r="DA70" i="6"/>
  <c r="G32251" i="12" s="1"/>
  <c r="CU70" i="6"/>
  <c r="G25669" i="12" s="1"/>
  <c r="DK70" i="6"/>
  <c r="G43221" i="12" s="1"/>
  <c r="CE70" i="6"/>
  <c r="G7928" i="12" s="1"/>
  <c r="CN70" i="6"/>
  <c r="G17990" i="12" s="1"/>
  <c r="CO70" i="6"/>
  <c r="G19087" i="12" s="1"/>
  <c r="H70" i="6"/>
  <c r="CA70" i="6"/>
  <c r="G3432" i="12" s="1"/>
  <c r="EB85" i="6"/>
  <c r="G61885" i="12" s="1"/>
  <c r="DP85" i="6"/>
  <c r="G48721" i="12" s="1"/>
  <c r="CB85" i="6"/>
  <c r="G4571" i="12" s="1"/>
  <c r="CI85" i="6"/>
  <c r="G12439" i="12" s="1"/>
  <c r="DK85" i="6"/>
  <c r="G43236" i="12" s="1"/>
  <c r="CU85" i="6"/>
  <c r="G25684" i="12" s="1"/>
  <c r="CT85" i="6"/>
  <c r="G24587" i="12" s="1"/>
  <c r="CQ85" i="6"/>
  <c r="G21296" i="12" s="1"/>
  <c r="DG85" i="6"/>
  <c r="G38848" i="12" s="1"/>
  <c r="EE85" i="6"/>
  <c r="G65176" i="12" s="1"/>
  <c r="DF85" i="6"/>
  <c r="G37751" i="12" s="1"/>
  <c r="DO85" i="6"/>
  <c r="G47624" i="12" s="1"/>
  <c r="DV85" i="6"/>
  <c r="G55303" i="12" s="1"/>
  <c r="DJ85" i="6"/>
  <c r="G42139" i="12" s="1"/>
  <c r="DD85" i="6"/>
  <c r="G35557" i="12" s="1"/>
  <c r="DI85" i="6"/>
  <c r="G41042" i="12" s="1"/>
  <c r="ED85" i="6"/>
  <c r="G64079" i="12" s="1"/>
  <c r="CS85" i="6"/>
  <c r="G23490" i="12" s="1"/>
  <c r="DC85" i="6"/>
  <c r="G34460" i="12" s="1"/>
  <c r="DH85" i="6"/>
  <c r="G39945" i="12" s="1"/>
  <c r="CJ85" i="6"/>
  <c r="G13563" i="12" s="1"/>
  <c r="CG85" i="6"/>
  <c r="G10191" i="12" s="1"/>
  <c r="J99" i="6"/>
  <c r="BV99" i="6"/>
  <c r="CN92" i="6"/>
  <c r="G18012" i="12" s="1"/>
  <c r="BY92" i="6"/>
  <c r="DV92" i="6"/>
  <c r="G55310" i="12" s="1"/>
  <c r="DG92" i="6"/>
  <c r="G38855" i="12" s="1"/>
  <c r="EC92" i="6"/>
  <c r="G62989" i="12" s="1"/>
  <c r="CQ92" i="6"/>
  <c r="G21303" i="12" s="1"/>
  <c r="CJ92" i="6"/>
  <c r="G13570" i="12" s="1"/>
  <c r="CK92" i="6"/>
  <c r="G14694" i="12" s="1"/>
  <c r="CI92" i="6"/>
  <c r="G12446" i="12" s="1"/>
  <c r="DB92" i="6"/>
  <c r="G33370" i="12" s="1"/>
  <c r="CG92" i="6"/>
  <c r="G10198" i="12" s="1"/>
  <c r="CS92" i="6"/>
  <c r="G23497" i="12" s="1"/>
  <c r="CW92" i="6"/>
  <c r="G27885" i="12" s="1"/>
  <c r="CT92" i="6"/>
  <c r="G24594" i="12" s="1"/>
  <c r="CF92" i="6"/>
  <c r="G9074" i="12" s="1"/>
  <c r="CM92" i="6"/>
  <c r="G16915" i="12" s="1"/>
  <c r="J96" i="6"/>
  <c r="BV96" i="6"/>
  <c r="DX104" i="6"/>
  <c r="G57516" i="12" s="1"/>
  <c r="DQ104" i="6"/>
  <c r="G49837" i="12" s="1"/>
  <c r="DI104" i="6"/>
  <c r="G41061" i="12" s="1"/>
  <c r="EA104" i="6"/>
  <c r="G60807" i="12" s="1"/>
  <c r="DG104" i="6"/>
  <c r="G38867" i="12" s="1"/>
  <c r="DV104" i="6"/>
  <c r="G55322" i="12" s="1"/>
  <c r="DR104" i="6"/>
  <c r="G50934" i="12" s="1"/>
  <c r="DS104" i="6"/>
  <c r="G52031" i="12" s="1"/>
  <c r="DA104" i="6"/>
  <c r="G32285" i="12" s="1"/>
  <c r="ED104" i="6"/>
  <c r="G64098" i="12" s="1"/>
  <c r="DC104" i="6"/>
  <c r="G34479" i="12" s="1"/>
  <c r="CP104" i="6"/>
  <c r="G20218" i="12" s="1"/>
  <c r="CD104" i="6"/>
  <c r="G6838" i="12" s="1"/>
  <c r="CW104" i="6"/>
  <c r="G27897" i="12" s="1"/>
  <c r="EC104" i="6"/>
  <c r="G63001" i="12" s="1"/>
  <c r="BY104" i="6"/>
  <c r="G1218" i="12" s="1"/>
  <c r="D13584" i="12"/>
  <c r="D45451" i="12"/>
  <c r="D6775" i="12"/>
  <c r="D43172" i="12"/>
  <c r="DC99" i="6"/>
  <c r="G34474" i="12" s="1"/>
  <c r="EC99" i="6"/>
  <c r="G62996" i="12" s="1"/>
  <c r="BZ99" i="6"/>
  <c r="G2337" i="12" s="1"/>
  <c r="CZ99" i="6"/>
  <c r="G31183" i="12" s="1"/>
  <c r="DL106" i="6"/>
  <c r="G44354" i="12" s="1"/>
  <c r="CN106" i="6"/>
  <c r="G18026" i="12" s="1"/>
  <c r="BY99" i="6"/>
  <c r="CJ99" i="6"/>
  <c r="G13577" i="12" s="1"/>
  <c r="DJ90" i="6"/>
  <c r="G42144" i="12" s="1"/>
  <c r="DB90" i="6"/>
  <c r="G33368" i="12" s="1"/>
  <c r="CY102" i="6"/>
  <c r="G30089" i="12" s="1"/>
  <c r="CM102" i="6"/>
  <c r="G16925" i="12" s="1"/>
  <c r="EE102" i="6"/>
  <c r="G65193" i="12" s="1"/>
  <c r="DY102" i="6"/>
  <c r="G58611" i="12" s="1"/>
  <c r="CA102" i="6"/>
  <c r="G3464" i="12" s="1"/>
  <c r="CI68" i="6"/>
  <c r="G12422" i="12" s="1"/>
  <c r="CB68" i="6"/>
  <c r="G4554" i="12" s="1"/>
  <c r="DU68" i="6"/>
  <c r="G54189" i="12" s="1"/>
  <c r="DB68" i="6"/>
  <c r="G33346" i="12" s="1"/>
  <c r="DQ102" i="6"/>
  <c r="G49835" i="12" s="1"/>
  <c r="DX90" i="6"/>
  <c r="G57502" i="12" s="1"/>
  <c r="CS90" i="6"/>
  <c r="G23495" i="12" s="1"/>
  <c r="CZ90" i="6"/>
  <c r="G31174" i="12" s="1"/>
  <c r="ED90" i="6"/>
  <c r="G64084" i="12" s="1"/>
  <c r="DU97" i="6"/>
  <c r="G54218" i="12" s="1"/>
  <c r="CN97" i="6"/>
  <c r="G18017" i="12" s="1"/>
  <c r="CX97" i="6"/>
  <c r="G28987" i="12" s="1"/>
  <c r="DT97" i="6"/>
  <c r="G53121" i="12" s="1"/>
  <c r="CZ97" i="6"/>
  <c r="G31181" i="12" s="1"/>
  <c r="DI90" i="6"/>
  <c r="G41047" i="12" s="1"/>
  <c r="DR90" i="6"/>
  <c r="G50920" i="12" s="1"/>
  <c r="DU90" i="6"/>
  <c r="G54211" i="12" s="1"/>
  <c r="D35" i="12"/>
  <c r="D14647" i="12"/>
  <c r="D17965" i="12"/>
  <c r="D21256" i="12"/>
  <c r="D25644" i="12"/>
  <c r="D30032" i="12"/>
  <c r="D36614" i="12"/>
  <c r="D32226" i="12"/>
  <c r="D42099" i="12"/>
  <c r="D45390" i="12"/>
  <c r="D49778" i="12"/>
  <c r="D4531" i="12"/>
  <c r="D57457" i="12"/>
  <c r="D61845" i="12"/>
  <c r="D65136" i="12"/>
  <c r="D31190" i="12"/>
  <c r="D63003" i="12"/>
  <c r="D13519" i="12"/>
  <c r="D22349" i="12"/>
  <c r="D31125" i="12"/>
  <c r="D33319" i="12"/>
  <c r="D46483" i="12"/>
  <c r="D54162" i="12"/>
  <c r="D62938" i="12"/>
  <c r="CS97" i="6"/>
  <c r="G23502" i="12" s="1"/>
  <c r="DP99" i="6"/>
  <c r="G48735" i="12" s="1"/>
  <c r="CG99" i="6"/>
  <c r="G10205" i="12" s="1"/>
  <c r="CU99" i="6"/>
  <c r="G25698" i="12" s="1"/>
  <c r="DI99" i="6"/>
  <c r="G41056" i="12" s="1"/>
  <c r="BY106" i="6"/>
  <c r="CR106" i="6"/>
  <c r="G22414" i="12" s="1"/>
  <c r="CX99" i="6"/>
  <c r="G28989" i="12" s="1"/>
  <c r="EA90" i="6"/>
  <c r="G60793" i="12" s="1"/>
  <c r="CM90" i="6"/>
  <c r="G16913" i="12" s="1"/>
  <c r="DA102" i="6"/>
  <c r="G32283" i="12" s="1"/>
  <c r="EC102" i="6"/>
  <c r="G62999" i="12" s="1"/>
  <c r="DZ102" i="6"/>
  <c r="G59708" i="12" s="1"/>
  <c r="BX102" i="6"/>
  <c r="G92" i="12" s="1"/>
  <c r="DH68" i="6"/>
  <c r="G39928" i="12" s="1"/>
  <c r="CA68" i="6"/>
  <c r="G3430" i="12" s="1"/>
  <c r="EB68" i="6"/>
  <c r="G61868" i="12" s="1"/>
  <c r="CJ68" i="6"/>
  <c r="G13546" i="12" s="1"/>
  <c r="CF102" i="6"/>
  <c r="G9084" i="12" s="1"/>
  <c r="J66" i="6"/>
  <c r="DZ90" i="6"/>
  <c r="G59696" i="12" s="1"/>
  <c r="CE90" i="6"/>
  <c r="G7948" i="12" s="1"/>
  <c r="CP90" i="6"/>
  <c r="G20204" i="12" s="1"/>
  <c r="DE97" i="6"/>
  <c r="G36666" i="12" s="1"/>
  <c r="DQ97" i="6"/>
  <c r="G49830" i="12" s="1"/>
  <c r="DX97" i="6"/>
  <c r="G57509" i="12" s="1"/>
  <c r="CY90" i="6"/>
  <c r="G30077" i="12" s="1"/>
  <c r="CV99" i="6"/>
  <c r="G26795" i="12" s="1"/>
  <c r="D10151" i="12"/>
  <c r="D13523" i="12"/>
  <c r="D19062" i="12"/>
  <c r="D22353" i="12"/>
  <c r="D26741" i="12"/>
  <c r="D31129" i="12"/>
  <c r="D37711" i="12"/>
  <c r="D33323" i="12"/>
  <c r="D3407" i="12"/>
  <c r="D46487" i="12"/>
  <c r="D50875" i="12"/>
  <c r="D54166" i="12"/>
  <c r="D58554" i="12"/>
  <c r="D62942" i="12"/>
  <c r="D33384" i="12"/>
  <c r="D15767" i="12"/>
  <c r="D23446" i="12"/>
  <c r="D34416" i="12"/>
  <c r="D39901" i="12"/>
  <c r="D47580" i="12"/>
  <c r="D55259" i="12"/>
  <c r="D13499" i="12"/>
  <c r="DG99" i="6"/>
  <c r="G38862" i="12" s="1"/>
  <c r="CP99" i="6"/>
  <c r="G20213" i="12" s="1"/>
  <c r="CR99" i="6"/>
  <c r="G22407" i="12" s="1"/>
  <c r="CB99" i="6"/>
  <c r="G4585" i="12" s="1"/>
  <c r="CB87" i="6"/>
  <c r="G4573" i="12" s="1"/>
  <c r="DL87" i="6"/>
  <c r="G44335" i="12" s="1"/>
  <c r="H99" i="6"/>
  <c r="DN106" i="6"/>
  <c r="G46548" i="12" s="1"/>
  <c r="CP106" i="6"/>
  <c r="G20220" i="12" s="1"/>
  <c r="CL99" i="6"/>
  <c r="G15825" i="12" s="1"/>
  <c r="CC90" i="6"/>
  <c r="G5700" i="12" s="1"/>
  <c r="DF90" i="6"/>
  <c r="G37756" i="12" s="1"/>
  <c r="CE102" i="6"/>
  <c r="G7960" i="12" s="1"/>
  <c r="DM102" i="6"/>
  <c r="G45447" i="12" s="1"/>
  <c r="DT102" i="6"/>
  <c r="G53126" i="12" s="1"/>
  <c r="CD102" i="6"/>
  <c r="G6836" i="12" s="1"/>
  <c r="CC102" i="6"/>
  <c r="G5712" i="12" s="1"/>
  <c r="CP68" i="6"/>
  <c r="G20182" i="12" s="1"/>
  <c r="CZ68" i="6"/>
  <c r="G31152" i="12" s="1"/>
  <c r="DT87" i="6"/>
  <c r="G53111" i="12" s="1"/>
  <c r="DK102" i="6"/>
  <c r="G43253" i="12" s="1"/>
  <c r="DO90" i="6"/>
  <c r="G47629" i="12" s="1"/>
  <c r="BY90" i="6"/>
  <c r="G1204" i="12" s="1"/>
  <c r="CG90" i="6"/>
  <c r="G10196" i="12" s="1"/>
  <c r="DT90" i="6"/>
  <c r="G53114" i="12" s="1"/>
  <c r="CD97" i="6"/>
  <c r="G6831" i="12" s="1"/>
  <c r="DA97" i="6"/>
  <c r="G32278" i="12" s="1"/>
  <c r="EE97" i="6"/>
  <c r="G65188" i="12" s="1"/>
  <c r="CV90" i="6"/>
  <c r="G26786" i="12" s="1"/>
  <c r="DL90" i="6"/>
  <c r="G44338" i="12" s="1"/>
  <c r="DA66" i="6"/>
  <c r="G32247" i="12" s="1"/>
  <c r="CZ66" i="6"/>
  <c r="G31150" i="12" s="1"/>
  <c r="DP66" i="6"/>
  <c r="G48702" i="12" s="1"/>
  <c r="CV66" i="6"/>
  <c r="G26762" i="12" s="1"/>
  <c r="D65132" i="12"/>
  <c r="D61841" i="12"/>
  <c r="D57453" i="12"/>
  <c r="D4527" i="12"/>
  <c r="D49774" i="12"/>
  <c r="D45386" i="12"/>
  <c r="D42095" i="12"/>
  <c r="D32222" i="12"/>
  <c r="D36610" i="12"/>
  <c r="D30028" i="12"/>
  <c r="D25640" i="12"/>
  <c r="D21252" i="12"/>
  <c r="D17961" i="12"/>
  <c r="D14643" i="12"/>
  <c r="D31" i="12"/>
  <c r="D9023" i="12"/>
  <c r="D5651" i="12"/>
  <c r="D60744" i="12"/>
  <c r="D56356" i="12"/>
  <c r="D53065" i="12"/>
  <c r="D48677" i="12"/>
  <c r="D44289" i="12"/>
  <c r="D40998" i="12"/>
  <c r="D2279" i="12"/>
  <c r="D35513" i="12"/>
  <c r="D28931" i="12"/>
  <c r="D24543" i="12"/>
  <c r="D1155" i="12"/>
  <c r="D16864" i="12"/>
  <c r="D12395" i="12"/>
  <c r="BX68" i="6"/>
  <c r="DC68" i="6"/>
  <c r="G34443" i="12" s="1"/>
  <c r="DJ68" i="6"/>
  <c r="G42122" i="12" s="1"/>
  <c r="CW68" i="6"/>
  <c r="G27861" i="12" s="1"/>
  <c r="DK68" i="6"/>
  <c r="G43219" i="12" s="1"/>
  <c r="BY68" i="6"/>
  <c r="G1182" i="12" s="1"/>
  <c r="CX68" i="6"/>
  <c r="G28958" i="12" s="1"/>
  <c r="DD68" i="6"/>
  <c r="G35540" i="12" s="1"/>
  <c r="DW68" i="6"/>
  <c r="G56383" i="12" s="1"/>
  <c r="EC68" i="6"/>
  <c r="G62965" i="12" s="1"/>
  <c r="DG68" i="6"/>
  <c r="G38831" i="12" s="1"/>
  <c r="CK68" i="6"/>
  <c r="G14670" i="12" s="1"/>
  <c r="CG68" i="6"/>
  <c r="G10174" i="12" s="1"/>
  <c r="CL68" i="6"/>
  <c r="G15794" i="12" s="1"/>
  <c r="CF68" i="6"/>
  <c r="G9050" i="12" s="1"/>
  <c r="CA99" i="6"/>
  <c r="G3461" i="12" s="1"/>
  <c r="DT99" i="6"/>
  <c r="G53123" i="12" s="1"/>
  <c r="DV99" i="6"/>
  <c r="G55317" i="12" s="1"/>
  <c r="DA99" i="6"/>
  <c r="G32280" i="12" s="1"/>
  <c r="ED99" i="6"/>
  <c r="G64093" i="12" s="1"/>
  <c r="CS99" i="6"/>
  <c r="G23504" i="12" s="1"/>
  <c r="DK99" i="6"/>
  <c r="G43250" i="12" s="1"/>
  <c r="DO99" i="6"/>
  <c r="G47638" i="12" s="1"/>
  <c r="DF99" i="6"/>
  <c r="G37765" i="12" s="1"/>
  <c r="CF99" i="6"/>
  <c r="G9081" i="12" s="1"/>
  <c r="CI99" i="6"/>
  <c r="G12453" i="12" s="1"/>
  <c r="DN99" i="6"/>
  <c r="G46541" i="12" s="1"/>
  <c r="DZ99" i="6"/>
  <c r="G59705" i="12" s="1"/>
  <c r="CQ99" i="6"/>
  <c r="G21310" i="12" s="1"/>
  <c r="DX99" i="6"/>
  <c r="G57511" i="12" s="1"/>
  <c r="EA99" i="6"/>
  <c r="G60802" i="12" s="1"/>
  <c r="DD99" i="6"/>
  <c r="G35571" i="12" s="1"/>
  <c r="DY99" i="6"/>
  <c r="G58608" i="12" s="1"/>
  <c r="CW99" i="6"/>
  <c r="G27892" i="12" s="1"/>
  <c r="CM99" i="6"/>
  <c r="G16922" i="12" s="1"/>
  <c r="CY99" i="6"/>
  <c r="G30086" i="12" s="1"/>
  <c r="CN99" i="6"/>
  <c r="G18019" i="12" s="1"/>
  <c r="EB99" i="6"/>
  <c r="G61899" i="12" s="1"/>
  <c r="DW102" i="6"/>
  <c r="G56417" i="12" s="1"/>
  <c r="DU102" i="6"/>
  <c r="G54223" i="12" s="1"/>
  <c r="DP102" i="6"/>
  <c r="G48738" i="12" s="1"/>
  <c r="DC102" i="6"/>
  <c r="G34477" i="12" s="1"/>
  <c r="DI102" i="6"/>
  <c r="G41059" i="12" s="1"/>
  <c r="DF102" i="6"/>
  <c r="G37768" i="12" s="1"/>
  <c r="CG102" i="6"/>
  <c r="G10208" i="12" s="1"/>
  <c r="DN102" i="6"/>
  <c r="G46544" i="12" s="1"/>
  <c r="DE102" i="6"/>
  <c r="G36671" i="12" s="1"/>
  <c r="CJ102" i="6"/>
  <c r="G13580" i="12" s="1"/>
  <c r="DJ102" i="6"/>
  <c r="G42156" i="12" s="1"/>
  <c r="H102" i="6"/>
  <c r="ED102" i="6"/>
  <c r="G64096" i="12" s="1"/>
  <c r="DH102" i="6"/>
  <c r="G39962" i="12" s="1"/>
  <c r="DX102" i="6"/>
  <c r="G57514" i="12" s="1"/>
  <c r="CQ102" i="6"/>
  <c r="G21313" i="12" s="1"/>
  <c r="CL102" i="6"/>
  <c r="G15828" i="12" s="1"/>
  <c r="DO102" i="6"/>
  <c r="G47641" i="12" s="1"/>
  <c r="CV102" i="6"/>
  <c r="G26798" i="12" s="1"/>
  <c r="CB102" i="6"/>
  <c r="G4588" i="12" s="1"/>
  <c r="DR102" i="6"/>
  <c r="G50932" i="12" s="1"/>
  <c r="CT102" i="6"/>
  <c r="G24604" i="12" s="1"/>
  <c r="BZ97" i="6"/>
  <c r="G2335" i="12" s="1"/>
  <c r="CV97" i="6"/>
  <c r="G26793" i="12" s="1"/>
  <c r="DY97" i="6"/>
  <c r="G58606" i="12" s="1"/>
  <c r="CO97" i="6"/>
  <c r="G19114" i="12" s="1"/>
  <c r="DS97" i="6"/>
  <c r="G52024" i="12" s="1"/>
  <c r="DN97" i="6"/>
  <c r="G46539" i="12" s="1"/>
  <c r="CK97" i="6"/>
  <c r="G14699" i="12" s="1"/>
  <c r="CQ97" i="6"/>
  <c r="G21308" i="12" s="1"/>
  <c r="H97" i="6"/>
  <c r="DB97" i="6"/>
  <c r="G33375" i="12" s="1"/>
  <c r="CH97" i="6"/>
  <c r="G11327" i="12" s="1"/>
  <c r="CG97" i="6"/>
  <c r="G10203" i="12" s="1"/>
  <c r="DF97" i="6"/>
  <c r="G37763" i="12" s="1"/>
  <c r="J89" i="6"/>
  <c r="BV89" i="6"/>
  <c r="CJ90" i="6"/>
  <c r="G13568" i="12" s="1"/>
  <c r="CQ90" i="6"/>
  <c r="G21301" i="12" s="1"/>
  <c r="CX90" i="6"/>
  <c r="G28980" i="12" s="1"/>
  <c r="DQ90" i="6"/>
  <c r="G49823" i="12" s="1"/>
  <c r="EB90" i="6"/>
  <c r="G61890" i="12" s="1"/>
  <c r="CD90" i="6"/>
  <c r="G6824" i="12" s="1"/>
  <c r="DK90" i="6"/>
  <c r="G43241" i="12" s="1"/>
  <c r="CI90" i="6"/>
  <c r="G12444" i="12" s="1"/>
  <c r="DC90" i="6"/>
  <c r="G34465" i="12" s="1"/>
  <c r="DG90" i="6"/>
  <c r="G38853" i="12" s="1"/>
  <c r="DH90" i="6"/>
  <c r="G39950" i="12" s="1"/>
  <c r="CU90" i="6"/>
  <c r="G25689" i="12" s="1"/>
  <c r="DD90" i="6"/>
  <c r="G35562" i="12" s="1"/>
  <c r="H90" i="6"/>
  <c r="CN90" i="6"/>
  <c r="G18010" i="12" s="1"/>
  <c r="CA90" i="6"/>
  <c r="G3452" i="12" s="1"/>
  <c r="CO90" i="6"/>
  <c r="G19107" i="12" s="1"/>
  <c r="DW90" i="6"/>
  <c r="G56405" i="12" s="1"/>
  <c r="CW90" i="6"/>
  <c r="G27883" i="12" s="1"/>
  <c r="BX90" i="6"/>
  <c r="G80" i="12" s="1"/>
  <c r="CH90" i="6"/>
  <c r="G11320" i="12" s="1"/>
  <c r="DN90" i="6"/>
  <c r="G46532" i="12" s="1"/>
  <c r="DP90" i="6"/>
  <c r="G48726" i="12" s="1"/>
  <c r="DA90" i="6"/>
  <c r="G32271" i="12" s="1"/>
  <c r="EE90" i="6"/>
  <c r="G65181" i="12" s="1"/>
  <c r="CF90" i="6"/>
  <c r="G9072" i="12" s="1"/>
  <c r="CL90" i="6"/>
  <c r="G15816" i="12" s="1"/>
  <c r="EC90" i="6"/>
  <c r="G62987" i="12" s="1"/>
  <c r="DC66" i="6"/>
  <c r="G34441" i="12" s="1"/>
  <c r="DE83" i="6"/>
  <c r="G36652" i="12" s="1"/>
  <c r="DL83" i="6"/>
  <c r="G44331" i="12" s="1"/>
  <c r="DS83" i="6"/>
  <c r="G52010" i="12" s="1"/>
  <c r="CC70" i="6"/>
  <c r="DE70" i="6"/>
  <c r="G36639" i="12" s="1"/>
  <c r="CH70" i="6"/>
  <c r="G11300" i="12" s="1"/>
  <c r="CW70" i="6"/>
  <c r="G27863" i="12" s="1"/>
  <c r="DD70" i="6"/>
  <c r="G35542" i="12" s="1"/>
  <c r="ED70" i="6"/>
  <c r="G64064" i="12" s="1"/>
  <c r="DQ70" i="6"/>
  <c r="G49803" i="12" s="1"/>
  <c r="CF70" i="6"/>
  <c r="G9052" i="12" s="1"/>
  <c r="DZ70" i="6"/>
  <c r="G59676" i="12" s="1"/>
  <c r="DL70" i="6"/>
  <c r="G44318" i="12" s="1"/>
  <c r="DJ70" i="6"/>
  <c r="G42124" i="12" s="1"/>
  <c r="DC70" i="6"/>
  <c r="G34445" i="12" s="1"/>
  <c r="DS70" i="6"/>
  <c r="G51997" i="12" s="1"/>
  <c r="DM70" i="6"/>
  <c r="G45415" i="12" s="1"/>
  <c r="DU70" i="6"/>
  <c r="G54191" i="12" s="1"/>
  <c r="DP70" i="6"/>
  <c r="G48706" i="12" s="1"/>
  <c r="DN70" i="6"/>
  <c r="G46512" i="12" s="1"/>
  <c r="CV70" i="6"/>
  <c r="G26766" i="12" s="1"/>
  <c r="CP70" i="6"/>
  <c r="G20184" i="12" s="1"/>
  <c r="DR70" i="6"/>
  <c r="G50900" i="12" s="1"/>
  <c r="EE70" i="6"/>
  <c r="G65161" i="12" s="1"/>
  <c r="DW70" i="6"/>
  <c r="G56385" i="12" s="1"/>
  <c r="DF70" i="6"/>
  <c r="G37736" i="12" s="1"/>
  <c r="EB70" i="6"/>
  <c r="G61870" i="12" s="1"/>
  <c r="DB70" i="6"/>
  <c r="G33348" i="12" s="1"/>
  <c r="DG70" i="6"/>
  <c r="G38833" i="12" s="1"/>
  <c r="DY70" i="6"/>
  <c r="G58579" i="12" s="1"/>
  <c r="DT70" i="6"/>
  <c r="G53094" i="12" s="1"/>
  <c r="CZ70" i="6"/>
  <c r="G31154" i="12" s="1"/>
  <c r="CR70" i="6"/>
  <c r="G22378" i="12" s="1"/>
  <c r="BV72" i="6"/>
  <c r="J72" i="6"/>
  <c r="CE85" i="6"/>
  <c r="CV85" i="6"/>
  <c r="G26781" i="12" s="1"/>
  <c r="CM85" i="6"/>
  <c r="G16908" i="12" s="1"/>
  <c r="CC85" i="6"/>
  <c r="G5695" i="12" s="1"/>
  <c r="CW85" i="6"/>
  <c r="G27878" i="12" s="1"/>
  <c r="DR85" i="6"/>
  <c r="G50915" i="12" s="1"/>
  <c r="BY85" i="6"/>
  <c r="G1199" i="12" s="1"/>
  <c r="DQ85" i="6"/>
  <c r="G49818" i="12" s="1"/>
  <c r="DL85" i="6"/>
  <c r="G44333" i="12" s="1"/>
  <c r="CH85" i="6"/>
  <c r="G11315" i="12" s="1"/>
  <c r="CK85" i="6"/>
  <c r="G14687" i="12" s="1"/>
  <c r="DW85" i="6"/>
  <c r="G56400" i="12" s="1"/>
  <c r="DA85" i="6"/>
  <c r="G32266" i="12" s="1"/>
  <c r="CL85" i="6"/>
  <c r="G15811" i="12" s="1"/>
  <c r="CA85" i="6"/>
  <c r="G3447" i="12" s="1"/>
  <c r="DM85" i="6"/>
  <c r="G45430" i="12" s="1"/>
  <c r="H92" i="6"/>
  <c r="DW92" i="6"/>
  <c r="G56407" i="12" s="1"/>
  <c r="BX92" i="6"/>
  <c r="G82" i="12" s="1"/>
  <c r="DA92" i="6"/>
  <c r="G32273" i="12" s="1"/>
  <c r="EE92" i="6"/>
  <c r="G65183" i="12" s="1"/>
  <c r="DS92" i="6"/>
  <c r="G52019" i="12" s="1"/>
  <c r="CD92" i="6"/>
  <c r="G6826" i="12" s="1"/>
  <c r="DU92" i="6"/>
  <c r="G54213" i="12" s="1"/>
  <c r="CY92" i="6"/>
  <c r="G30079" i="12" s="1"/>
  <c r="CC92" i="6"/>
  <c r="G5702" i="12" s="1"/>
  <c r="DH92" i="6"/>
  <c r="G39952" i="12" s="1"/>
  <c r="DY92" i="6"/>
  <c r="G58601" i="12" s="1"/>
  <c r="DQ92" i="6"/>
  <c r="G49825" i="12" s="1"/>
  <c r="DE92" i="6"/>
  <c r="G36661" i="12" s="1"/>
  <c r="DZ92" i="6"/>
  <c r="G59698" i="12" s="1"/>
  <c r="DR92" i="6"/>
  <c r="G50922" i="12" s="1"/>
  <c r="CB92" i="6"/>
  <c r="G4578" i="12" s="1"/>
  <c r="DK92" i="6"/>
  <c r="G43243" i="12" s="1"/>
  <c r="DI92" i="6"/>
  <c r="G41049" i="12" s="1"/>
  <c r="EB92" i="6"/>
  <c r="G61892" i="12" s="1"/>
  <c r="DJ92" i="6"/>
  <c r="G42146" i="12" s="1"/>
  <c r="DD92" i="6"/>
  <c r="G35564" i="12" s="1"/>
  <c r="CP92" i="6"/>
  <c r="G20206" i="12" s="1"/>
  <c r="CV92" i="6"/>
  <c r="G26788" i="12" s="1"/>
  <c r="CX92" i="6"/>
  <c r="G28982" i="12" s="1"/>
  <c r="EA92" i="6"/>
  <c r="G60795" i="12" s="1"/>
  <c r="DF92" i="6"/>
  <c r="G37758" i="12" s="1"/>
  <c r="CE92" i="6"/>
  <c r="G7950" i="12" s="1"/>
  <c r="DN92" i="6"/>
  <c r="G46534" i="12" s="1"/>
  <c r="DT92" i="6"/>
  <c r="G53116" i="12" s="1"/>
  <c r="CR92" i="6"/>
  <c r="G22400" i="12" s="1"/>
  <c r="CO92" i="6"/>
  <c r="G19109" i="12" s="1"/>
  <c r="CL92" i="6"/>
  <c r="G15818" i="12" s="1"/>
  <c r="CC104" i="6"/>
  <c r="G5714" i="12" s="1"/>
  <c r="DM104" i="6"/>
  <c r="G45449" i="12" s="1"/>
  <c r="DL104" i="6"/>
  <c r="G44352" i="12" s="1"/>
  <c r="DZ104" i="6"/>
  <c r="G59710" i="12" s="1"/>
  <c r="CR104" i="6"/>
  <c r="G22412" i="12" s="1"/>
  <c r="DH104" i="6"/>
  <c r="G39964" i="12" s="1"/>
  <c r="CF104" i="6"/>
  <c r="G9086" i="12" s="1"/>
  <c r="EE104" i="6"/>
  <c r="G65195" i="12" s="1"/>
  <c r="DU104" i="6"/>
  <c r="G54225" i="12" s="1"/>
  <c r="CV104" i="6"/>
  <c r="G26800" i="12" s="1"/>
  <c r="CK104" i="6"/>
  <c r="G14706" i="12" s="1"/>
  <c r="DO104" i="6"/>
  <c r="G47643" i="12" s="1"/>
  <c r="DT104" i="6"/>
  <c r="G53128" i="12" s="1"/>
  <c r="CL104" i="6"/>
  <c r="G15830" i="12" s="1"/>
  <c r="CT104" i="6"/>
  <c r="G24606" i="12" s="1"/>
  <c r="CN104" i="6"/>
  <c r="G18024" i="12" s="1"/>
  <c r="DB104" i="6"/>
  <c r="G33382" i="12" s="1"/>
  <c r="CQ104" i="6"/>
  <c r="G21315" i="12" s="1"/>
  <c r="CU104" i="6"/>
  <c r="G25703" i="12" s="1"/>
  <c r="BX104" i="6"/>
  <c r="EB104" i="6"/>
  <c r="G61904" i="12" s="1"/>
  <c r="CI104" i="6"/>
  <c r="G12458" i="12" s="1"/>
  <c r="CG104" i="6"/>
  <c r="G10210" i="12" s="1"/>
  <c r="CB104" i="6"/>
  <c r="G4590" i="12" s="1"/>
  <c r="DW104" i="6"/>
  <c r="G56419" i="12" s="1"/>
  <c r="DK104" i="6"/>
  <c r="G43255" i="12" s="1"/>
  <c r="DY104" i="6"/>
  <c r="G58613" i="12" s="1"/>
  <c r="DE104" i="6"/>
  <c r="G36673" i="12" s="1"/>
  <c r="CM104" i="6"/>
  <c r="G16927" i="12" s="1"/>
  <c r="DD104" i="6"/>
  <c r="G35576" i="12" s="1"/>
  <c r="DF104" i="6"/>
  <c r="G37770" i="12" s="1"/>
  <c r="CE104" i="6"/>
  <c r="G7962" i="12" s="1"/>
  <c r="BV94" i="6"/>
  <c r="J94" i="6"/>
  <c r="DJ72" i="6"/>
  <c r="G42126" i="12" s="1"/>
  <c r="EC72" i="6"/>
  <c r="G62969" i="12" s="1"/>
  <c r="CO72" i="6"/>
  <c r="G19089" i="12" s="1"/>
  <c r="DG72" i="6"/>
  <c r="G38835" i="12" s="1"/>
  <c r="DW72" i="6"/>
  <c r="G56387" i="12" s="1"/>
  <c r="CL72" i="6"/>
  <c r="G15798" i="12" s="1"/>
  <c r="DY72" i="6"/>
  <c r="G58581" i="12" s="1"/>
  <c r="DA72" i="6"/>
  <c r="G32253" i="12" s="1"/>
  <c r="CS72" i="6"/>
  <c r="G23477" i="12" s="1"/>
  <c r="DK72" i="6"/>
  <c r="G43223" i="12" s="1"/>
  <c r="BZ83" i="6"/>
  <c r="G2321" i="12" s="1"/>
  <c r="CW83" i="6"/>
  <c r="G27876" i="12" s="1"/>
  <c r="CU72" i="6"/>
  <c r="G25671" i="12" s="1"/>
  <c r="DZ72" i="6"/>
  <c r="G59678" i="12" s="1"/>
  <c r="DO72" i="6"/>
  <c r="G47611" i="12" s="1"/>
  <c r="CT72" i="6"/>
  <c r="G24574" i="12" s="1"/>
  <c r="CH72" i="6"/>
  <c r="G11302" i="12" s="1"/>
  <c r="EA72" i="6"/>
  <c r="G60775" i="12" s="1"/>
  <c r="CB72" i="6"/>
  <c r="G4558" i="12" s="1"/>
  <c r="BY72" i="6"/>
  <c r="G1186" i="12" s="1"/>
  <c r="CQ72" i="6"/>
  <c r="G21283" i="12" s="1"/>
  <c r="CF72" i="6"/>
  <c r="G9054" i="12" s="1"/>
  <c r="DI72" i="6"/>
  <c r="G41029" i="12" s="1"/>
  <c r="ED72" i="6"/>
  <c r="G64066" i="12" s="1"/>
  <c r="DC72" i="6"/>
  <c r="G34447" i="12" s="1"/>
  <c r="CG72" i="6"/>
  <c r="G10178" i="12" s="1"/>
  <c r="DX72" i="6"/>
  <c r="G57484" i="12" s="1"/>
  <c r="DT72" i="6"/>
  <c r="G53096" i="12" s="1"/>
  <c r="CP72" i="6"/>
  <c r="G20186" i="12" s="1"/>
  <c r="CZ80" i="6"/>
  <c r="G31164" i="12" s="1"/>
  <c r="DM80" i="6"/>
  <c r="G45425" i="12" s="1"/>
  <c r="EE80" i="6"/>
  <c r="G65171" i="12" s="1"/>
  <c r="CD80" i="6"/>
  <c r="G6814" i="12" s="1"/>
  <c r="DQ101" i="6"/>
  <c r="G49834" i="12" s="1"/>
  <c r="CZ101" i="6"/>
  <c r="G31185" i="12" s="1"/>
  <c r="DB101" i="6"/>
  <c r="G33379" i="12" s="1"/>
  <c r="CW101" i="6"/>
  <c r="G27894" i="12" s="1"/>
  <c r="CW86" i="6"/>
  <c r="G27879" i="12" s="1"/>
  <c r="ED86" i="6"/>
  <c r="G64080" i="12" s="1"/>
  <c r="CK86" i="6"/>
  <c r="G14688" i="12" s="1"/>
  <c r="CR72" i="6"/>
  <c r="G22380" i="12" s="1"/>
  <c r="DS72" i="6"/>
  <c r="G51999" i="12" s="1"/>
  <c r="DL72" i="6"/>
  <c r="G44320" i="12" s="1"/>
  <c r="DF72" i="6"/>
  <c r="G37738" i="12" s="1"/>
  <c r="DU72" i="6"/>
  <c r="G54193" i="12" s="1"/>
  <c r="CD72" i="6"/>
  <c r="G6806" i="12" s="1"/>
  <c r="DH72" i="6"/>
  <c r="G39932" i="12" s="1"/>
  <c r="DR72" i="6"/>
  <c r="G50902" i="12" s="1"/>
  <c r="DE72" i="6"/>
  <c r="G36641" i="12" s="1"/>
  <c r="DM72" i="6"/>
  <c r="G45417" i="12" s="1"/>
  <c r="CX72" i="6"/>
  <c r="G28962" i="12" s="1"/>
  <c r="EC98" i="6"/>
  <c r="G62995" i="12" s="1"/>
  <c r="DS106" i="6"/>
  <c r="G52033" i="12" s="1"/>
  <c r="CY106" i="6"/>
  <c r="G30093" i="12" s="1"/>
  <c r="CU106" i="6"/>
  <c r="G25705" i="12" s="1"/>
  <c r="CT66" i="6"/>
  <c r="G24568" i="12" s="1"/>
  <c r="DJ83" i="6"/>
  <c r="G42137" i="12" s="1"/>
  <c r="DP83" i="6"/>
  <c r="G48719" i="12" s="1"/>
  <c r="CL83" i="6"/>
  <c r="G15809" i="12" s="1"/>
  <c r="DL66" i="6"/>
  <c r="G44314" i="12" s="1"/>
  <c r="BY66" i="6"/>
  <c r="G1180" i="12" s="1"/>
  <c r="CO83" i="6"/>
  <c r="G19100" i="12" s="1"/>
  <c r="CC66" i="6"/>
  <c r="G5676" i="12" s="1"/>
  <c r="DO83" i="6"/>
  <c r="G47622" i="12" s="1"/>
  <c r="CS66" i="6"/>
  <c r="G23471" i="12" s="1"/>
  <c r="CD99" i="6"/>
  <c r="G6833" i="12" s="1"/>
  <c r="DH82" i="6"/>
  <c r="G39942" i="12" s="1"/>
  <c r="DF66" i="6"/>
  <c r="G37732" i="12" s="1"/>
  <c r="CR66" i="6"/>
  <c r="G22374" i="12" s="1"/>
  <c r="CD66" i="6"/>
  <c r="G6800" i="12" s="1"/>
  <c r="CY66" i="6"/>
  <c r="G30053" i="12" s="1"/>
  <c r="DO66" i="6"/>
  <c r="G47605" i="12" s="1"/>
  <c r="CF66" i="6"/>
  <c r="G9048" i="12" s="1"/>
  <c r="DP68" i="6"/>
  <c r="G48704" i="12" s="1"/>
  <c r="CT68" i="6"/>
  <c r="G24570" i="12" s="1"/>
  <c r="DN68" i="6"/>
  <c r="G46510" i="12" s="1"/>
  <c r="DT68" i="6"/>
  <c r="G53092" i="12" s="1"/>
  <c r="H68" i="6"/>
  <c r="CR68" i="6"/>
  <c r="G22376" i="12" s="1"/>
  <c r="DS68" i="6"/>
  <c r="G51995" i="12" s="1"/>
  <c r="DV68" i="6"/>
  <c r="G55286" i="12" s="1"/>
  <c r="CH68" i="6"/>
  <c r="G11298" i="12" s="1"/>
  <c r="DA68" i="6"/>
  <c r="G32249" i="12" s="1"/>
  <c r="DF68" i="6"/>
  <c r="G37734" i="12" s="1"/>
  <c r="DI68" i="6"/>
  <c r="G41025" i="12" s="1"/>
  <c r="CQ68" i="6"/>
  <c r="G21279" i="12" s="1"/>
  <c r="DE68" i="6"/>
  <c r="G36637" i="12" s="1"/>
  <c r="CS68" i="6"/>
  <c r="G23473" i="12" s="1"/>
  <c r="CC68" i="6"/>
  <c r="G5678" i="12" s="1"/>
  <c r="CV68" i="6"/>
  <c r="G26764" i="12" s="1"/>
  <c r="CO68" i="6"/>
  <c r="G19085" i="12" s="1"/>
  <c r="CE68" i="6"/>
  <c r="G7926" i="12" s="1"/>
  <c r="CM68" i="6"/>
  <c r="G16891" i="12" s="1"/>
  <c r="ED68" i="6"/>
  <c r="G64062" i="12" s="1"/>
  <c r="DR68" i="6"/>
  <c r="G50898" i="12" s="1"/>
  <c r="CD68" i="6"/>
  <c r="G6802" i="12" s="1"/>
  <c r="BZ68" i="6"/>
  <c r="G2306" i="12" s="1"/>
  <c r="CU68" i="6"/>
  <c r="G25667" i="12" s="1"/>
  <c r="DY68" i="6"/>
  <c r="G58577" i="12" s="1"/>
  <c r="DX68" i="6"/>
  <c r="G57480" i="12" s="1"/>
  <c r="DZ68" i="6"/>
  <c r="G59674" i="12" s="1"/>
  <c r="DO68" i="6"/>
  <c r="G47607" i="12" s="1"/>
  <c r="EA68" i="6"/>
  <c r="G60771" i="12" s="1"/>
  <c r="DQ68" i="6"/>
  <c r="G49801" i="12" s="1"/>
  <c r="DB99" i="6"/>
  <c r="G33377" i="12" s="1"/>
  <c r="CC99" i="6"/>
  <c r="G5709" i="12" s="1"/>
  <c r="BX99" i="6"/>
  <c r="G89" i="12" s="1"/>
  <c r="DR99" i="6"/>
  <c r="G50929" i="12" s="1"/>
  <c r="DL99" i="6"/>
  <c r="G44347" i="12" s="1"/>
  <c r="EE99" i="6"/>
  <c r="G65190" i="12" s="1"/>
  <c r="DS99" i="6"/>
  <c r="G52026" i="12" s="1"/>
  <c r="DU99" i="6"/>
  <c r="G54220" i="12" s="1"/>
  <c r="J97" i="6"/>
  <c r="BV97" i="6"/>
  <c r="EB102" i="6"/>
  <c r="G61902" i="12" s="1"/>
  <c r="CX102" i="6"/>
  <c r="G28992" i="12" s="1"/>
  <c r="DL102" i="6"/>
  <c r="G44350" i="12" s="1"/>
  <c r="CR102" i="6"/>
  <c r="G22410" i="12" s="1"/>
  <c r="CK102" i="6"/>
  <c r="G14704" i="12" s="1"/>
  <c r="DB102" i="6"/>
  <c r="G33380" i="12" s="1"/>
  <c r="CZ102" i="6"/>
  <c r="G31186" i="12" s="1"/>
  <c r="DD102" i="6"/>
  <c r="G35574" i="12" s="1"/>
  <c r="CU102" i="6"/>
  <c r="G25701" i="12" s="1"/>
  <c r="CH102" i="6"/>
  <c r="G11332" i="12" s="1"/>
  <c r="BY102" i="6"/>
  <c r="G1216" i="12" s="1"/>
  <c r="CW102" i="6"/>
  <c r="G27895" i="12" s="1"/>
  <c r="CP102" i="6"/>
  <c r="G20216" i="12" s="1"/>
  <c r="BZ102" i="6"/>
  <c r="G2340" i="12" s="1"/>
  <c r="CI102" i="6"/>
  <c r="G12456" i="12" s="1"/>
  <c r="CN102" i="6"/>
  <c r="G18022" i="12" s="1"/>
  <c r="DO97" i="6"/>
  <c r="G47636" i="12" s="1"/>
  <c r="BY97" i="6"/>
  <c r="G1211" i="12" s="1"/>
  <c r="CJ97" i="6"/>
  <c r="G13575" i="12" s="1"/>
  <c r="CA97" i="6"/>
  <c r="G3459" i="12" s="1"/>
  <c r="ED97" i="6"/>
  <c r="G64091" i="12" s="1"/>
  <c r="DL97" i="6"/>
  <c r="G44345" i="12" s="1"/>
  <c r="EB97" i="6"/>
  <c r="G61897" i="12" s="1"/>
  <c r="CB97" i="6"/>
  <c r="G4583" i="12" s="1"/>
  <c r="DH97" i="6"/>
  <c r="G39957" i="12" s="1"/>
  <c r="CC97" i="6"/>
  <c r="G5707" i="12" s="1"/>
  <c r="EC97" i="6"/>
  <c r="G62994" i="12" s="1"/>
  <c r="CM97" i="6"/>
  <c r="G16920" i="12" s="1"/>
  <c r="DJ97" i="6"/>
  <c r="G42151" i="12" s="1"/>
  <c r="CR97" i="6"/>
  <c r="G22405" i="12" s="1"/>
  <c r="CT97" i="6"/>
  <c r="G24599" i="12" s="1"/>
  <c r="CY97" i="6"/>
  <c r="G30084" i="12" s="1"/>
  <c r="CP97" i="6"/>
  <c r="G20211" i="12" s="1"/>
  <c r="CI97" i="6"/>
  <c r="G12451" i="12" s="1"/>
  <c r="DR97" i="6"/>
  <c r="G50927" i="12" s="1"/>
  <c r="DD97" i="6"/>
  <c r="G35569" i="12" s="1"/>
  <c r="DZ97" i="6"/>
  <c r="G59703" i="12" s="1"/>
  <c r="DM97" i="6"/>
  <c r="G45442" i="12" s="1"/>
  <c r="DC97" i="6"/>
  <c r="G34472" i="12" s="1"/>
  <c r="CE97" i="6"/>
  <c r="G7955" i="12" s="1"/>
  <c r="BX97" i="6"/>
  <c r="G87" i="12" s="1"/>
  <c r="DV97" i="6"/>
  <c r="G55315" i="12" s="1"/>
  <c r="CF97" i="6"/>
  <c r="G9079" i="12" s="1"/>
  <c r="CL97" i="6"/>
  <c r="G15823" i="12" s="1"/>
  <c r="DK97" i="6"/>
  <c r="G43248" i="12" s="1"/>
  <c r="DG97" i="6"/>
  <c r="G38860" i="12" s="1"/>
  <c r="CL106" i="6"/>
  <c r="G15832" i="12" s="1"/>
  <c r="DQ106" i="6"/>
  <c r="G49839" i="12" s="1"/>
  <c r="CW106" i="6"/>
  <c r="G27899" i="12" s="1"/>
  <c r="CS106" i="6"/>
  <c r="G23511" i="12" s="1"/>
  <c r="CB66" i="6"/>
  <c r="G4552" i="12" s="1"/>
  <c r="CG83" i="6"/>
  <c r="G10189" i="12" s="1"/>
  <c r="CJ83" i="6"/>
  <c r="G13561" i="12" s="1"/>
  <c r="DH99" i="6"/>
  <c r="G39959" i="12" s="1"/>
  <c r="CB83" i="6"/>
  <c r="G4569" i="12" s="1"/>
  <c r="DQ83" i="6"/>
  <c r="G49816" i="12" s="1"/>
  <c r="CF83" i="6"/>
  <c r="G9065" i="12" s="1"/>
  <c r="BX83" i="6"/>
  <c r="DF83" i="6"/>
  <c r="G37749" i="12" s="1"/>
  <c r="DW83" i="6"/>
  <c r="G56398" i="12" s="1"/>
  <c r="CI83" i="6"/>
  <c r="G12437" i="12" s="1"/>
  <c r="EC83" i="6"/>
  <c r="G62980" i="12" s="1"/>
  <c r="CR83" i="6"/>
  <c r="G22391" i="12" s="1"/>
  <c r="CU83" i="6"/>
  <c r="G25682" i="12" s="1"/>
  <c r="DR83" i="6"/>
  <c r="G50913" i="12" s="1"/>
  <c r="DJ94" i="6"/>
  <c r="G42148" i="12" s="1"/>
  <c r="DA94" i="6"/>
  <c r="G32275" i="12" s="1"/>
  <c r="EC94" i="6"/>
  <c r="G62991" i="12" s="1"/>
  <c r="CW94" i="6"/>
  <c r="G27887" i="12" s="1"/>
  <c r="DM82" i="6"/>
  <c r="G45427" i="12" s="1"/>
  <c r="DI82" i="6"/>
  <c r="G41039" i="12" s="1"/>
  <c r="CG82" i="6"/>
  <c r="G10188" i="12" s="1"/>
  <c r="DJ77" i="6"/>
  <c r="G42131" i="12" s="1"/>
  <c r="CY77" i="6"/>
  <c r="DX77" i="6"/>
  <c r="G57489" i="12" s="1"/>
  <c r="DM77" i="6"/>
  <c r="G45422" i="12" s="1"/>
  <c r="DB77" i="6"/>
  <c r="G33355" i="12" s="1"/>
  <c r="DS77" i="6"/>
  <c r="G52004" i="12" s="1"/>
  <c r="EC77" i="6"/>
  <c r="G62974" i="12" s="1"/>
  <c r="DP77" i="6"/>
  <c r="G48713" i="12" s="1"/>
  <c r="CF88" i="6"/>
  <c r="G9070" i="12" s="1"/>
  <c r="CZ88" i="6"/>
  <c r="DC88" i="6"/>
  <c r="G34463" i="12" s="1"/>
  <c r="EA88" i="6"/>
  <c r="G60791" i="12" s="1"/>
  <c r="CG88" i="6"/>
  <c r="G10194" i="12" s="1"/>
  <c r="DX88" i="6"/>
  <c r="G57500" i="12" s="1"/>
  <c r="DZ88" i="6"/>
  <c r="G59694" i="12" s="1"/>
  <c r="DT88" i="6"/>
  <c r="G53112" i="12" s="1"/>
  <c r="G48749" i="12"/>
  <c r="CM83" i="6"/>
  <c r="G16906" i="12" s="1"/>
  <c r="CZ83" i="6"/>
  <c r="G31167" i="12" s="1"/>
  <c r="CP83" i="6"/>
  <c r="G20197" i="12" s="1"/>
  <c r="DB83" i="6"/>
  <c r="G33361" i="12" s="1"/>
  <c r="CH83" i="6"/>
  <c r="G11313" i="12" s="1"/>
  <c r="CT83" i="6"/>
  <c r="G24585" i="12" s="1"/>
  <c r="CN83" i="6"/>
  <c r="G18003" i="12" s="1"/>
  <c r="CQ83" i="6"/>
  <c r="G21294" i="12" s="1"/>
  <c r="DU83" i="6"/>
  <c r="G54204" i="12" s="1"/>
  <c r="DC83" i="6"/>
  <c r="G34458" i="12" s="1"/>
  <c r="BY83" i="6"/>
  <c r="G1197" i="12" s="1"/>
  <c r="EE83" i="6"/>
  <c r="G65174" i="12" s="1"/>
  <c r="DN83" i="6"/>
  <c r="G46525" i="12" s="1"/>
  <c r="DT83" i="6"/>
  <c r="G53107" i="12" s="1"/>
  <c r="CK83" i="6"/>
  <c r="G14685" i="12" s="1"/>
  <c r="CX83" i="6"/>
  <c r="G28973" i="12" s="1"/>
  <c r="CA83" i="6"/>
  <c r="G3445" i="12" s="1"/>
  <c r="DA83" i="6"/>
  <c r="G32264" i="12" s="1"/>
  <c r="CE83" i="6"/>
  <c r="G7941" i="12" s="1"/>
  <c r="DH83" i="6"/>
  <c r="G39943" i="12" s="1"/>
  <c r="DD83" i="6"/>
  <c r="G35555" i="12" s="1"/>
  <c r="DI83" i="6"/>
  <c r="G41040" i="12" s="1"/>
  <c r="DG83" i="6"/>
  <c r="G38846" i="12" s="1"/>
  <c r="EB83" i="6"/>
  <c r="G61883" i="12" s="1"/>
  <c r="DM83" i="6"/>
  <c r="G45428" i="12" s="1"/>
  <c r="DZ83" i="6"/>
  <c r="G59689" i="12" s="1"/>
  <c r="DV83" i="6"/>
  <c r="G55301" i="12" s="1"/>
  <c r="CD83" i="6"/>
  <c r="G6817" i="12" s="1"/>
  <c r="H83" i="6"/>
  <c r="CY83" i="6"/>
  <c r="G30070" i="12" s="1"/>
  <c r="DX83" i="6"/>
  <c r="G57495" i="12" s="1"/>
  <c r="EA83" i="6"/>
  <c r="G60786" i="12" s="1"/>
  <c r="D14746" i="12"/>
  <c r="D11374" i="12"/>
  <c r="D1258" i="12"/>
  <c r="D25743" i="12"/>
  <c r="D31228" i="12"/>
  <c r="D2382" i="12"/>
  <c r="D42198" i="12"/>
  <c r="D45489" i="12"/>
  <c r="D53168" i="12"/>
  <c r="D57556" i="12"/>
  <c r="D63041" i="12"/>
  <c r="D9126" i="12"/>
  <c r="D36716" i="12"/>
  <c r="D9129" i="12"/>
  <c r="CA106" i="6"/>
  <c r="G3468" i="12" s="1"/>
  <c r="DU106" i="6"/>
  <c r="G54227" i="12" s="1"/>
  <c r="DP106" i="6"/>
  <c r="G48742" i="12" s="1"/>
  <c r="DC106" i="6"/>
  <c r="G34481" i="12" s="1"/>
  <c r="CX106" i="6"/>
  <c r="G28996" i="12" s="1"/>
  <c r="DA106" i="6"/>
  <c r="G32287" i="12" s="1"/>
  <c r="CV106" i="6"/>
  <c r="G26802" i="12" s="1"/>
  <c r="CI106" i="6"/>
  <c r="G12460" i="12" s="1"/>
  <c r="CD106" i="6"/>
  <c r="G6840" i="12" s="1"/>
  <c r="CG106" i="6"/>
  <c r="G10212" i="12" s="1"/>
  <c r="CB106" i="6"/>
  <c r="G4592" i="12" s="1"/>
  <c r="CE106" i="6"/>
  <c r="G7964" i="12" s="1"/>
  <c r="BZ106" i="6"/>
  <c r="G2344" i="12" s="1"/>
  <c r="CC106" i="6"/>
  <c r="G5716" i="12" s="1"/>
  <c r="BX106" i="6"/>
  <c r="G96" i="12" s="1"/>
  <c r="DQ66" i="6"/>
  <c r="G49799" i="12" s="1"/>
  <c r="EB66" i="6"/>
  <c r="G61866" i="12" s="1"/>
  <c r="CM66" i="6"/>
  <c r="G16889" i="12" s="1"/>
  <c r="BX66" i="6"/>
  <c r="G56" i="12" s="1"/>
  <c r="CK66" i="6"/>
  <c r="G14668" i="12" s="1"/>
  <c r="CH66" i="6"/>
  <c r="G11296" i="12" s="1"/>
  <c r="H66" i="6"/>
  <c r="CP66" i="6"/>
  <c r="G20180" i="12" s="1"/>
  <c r="CN66" i="6"/>
  <c r="G17986" i="12" s="1"/>
  <c r="CI66" i="6"/>
  <c r="G12420" i="12" s="1"/>
  <c r="DV66" i="6"/>
  <c r="G55284" i="12" s="1"/>
  <c r="DM66" i="6"/>
  <c r="G45411" i="12" s="1"/>
  <c r="CQ66" i="6"/>
  <c r="G21277" i="12" s="1"/>
  <c r="DX66" i="6"/>
  <c r="G57478" i="12" s="1"/>
  <c r="D13622" i="12"/>
  <c r="D16967" i="12"/>
  <c r="D21355" i="12"/>
  <c r="D26840" i="12"/>
  <c r="D35616" i="12"/>
  <c r="D32325" i="12"/>
  <c r="D3506" i="12"/>
  <c r="D48780" i="12"/>
  <c r="D4630" i="12"/>
  <c r="D58653" i="12"/>
  <c r="D5754" i="12"/>
  <c r="D137" i="12"/>
  <c r="D44395" i="12"/>
  <c r="DW106" i="6"/>
  <c r="G56421" i="12" s="1"/>
  <c r="DR106" i="6"/>
  <c r="G50936" i="12" s="1"/>
  <c r="DE106" i="6"/>
  <c r="G36675" i="12" s="1"/>
  <c r="CZ106" i="6"/>
  <c r="G31190" i="12" s="1"/>
  <c r="CM106" i="6"/>
  <c r="G16929" i="12" s="1"/>
  <c r="CH106" i="6"/>
  <c r="G11336" i="12" s="1"/>
  <c r="CK106" i="6"/>
  <c r="G14708" i="12" s="1"/>
  <c r="CF106" i="6"/>
  <c r="G9088" i="12" s="1"/>
  <c r="DZ106" i="6"/>
  <c r="G59712" i="12" s="1"/>
  <c r="EC106" i="6"/>
  <c r="G63003" i="12" s="1"/>
  <c r="DX106" i="6"/>
  <c r="G57518" i="12" s="1"/>
  <c r="EA106" i="6"/>
  <c r="G60809" i="12" s="1"/>
  <c r="DV106" i="6"/>
  <c r="G55324" i="12" s="1"/>
  <c r="DY106" i="6"/>
  <c r="G58615" i="12" s="1"/>
  <c r="DT106" i="6"/>
  <c r="G53130" i="12" s="1"/>
  <c r="EE106" i="6"/>
  <c r="G65197" i="12" s="1"/>
  <c r="CA66" i="6"/>
  <c r="G3428" i="12" s="1"/>
  <c r="DZ66" i="6"/>
  <c r="G59672" i="12" s="1"/>
  <c r="DG66" i="6"/>
  <c r="G38829" i="12" s="1"/>
  <c r="CL66" i="6"/>
  <c r="G15792" i="12" s="1"/>
  <c r="ED66" i="6"/>
  <c r="G64060" i="12" s="1"/>
  <c r="CX66" i="6"/>
  <c r="G28956" i="12" s="1"/>
  <c r="CW66" i="6"/>
  <c r="G27859" i="12" s="1"/>
  <c r="CJ66" i="6"/>
  <c r="G13544" i="12" s="1"/>
  <c r="CU66" i="6"/>
  <c r="G25665" i="12" s="1"/>
  <c r="DJ66" i="6"/>
  <c r="G42120" i="12" s="1"/>
  <c r="DE66" i="6"/>
  <c r="G36635" i="12" s="1"/>
  <c r="DD66" i="6"/>
  <c r="G35538" i="12" s="1"/>
  <c r="DI66" i="6"/>
  <c r="G41023" i="12" s="1"/>
  <c r="DH66" i="6"/>
  <c r="G39926" i="12" s="1"/>
  <c r="DT66" i="6"/>
  <c r="G53090" i="12" s="1"/>
  <c r="D134" i="12"/>
  <c r="D18064" i="12"/>
  <c r="D22452" i="12"/>
  <c r="D29034" i="12"/>
  <c r="D36713" i="12"/>
  <c r="D33422" i="12"/>
  <c r="D43295" i="12"/>
  <c r="D49877" i="12"/>
  <c r="D54265" i="12"/>
  <c r="D60847" i="12"/>
  <c r="D1261" i="12"/>
  <c r="D53171" i="12"/>
  <c r="DG106" i="6"/>
  <c r="G38869" i="12" s="1"/>
  <c r="DB106" i="6"/>
  <c r="G33384" i="12" s="1"/>
  <c r="CO106" i="6"/>
  <c r="G19123" i="12" s="1"/>
  <c r="CJ106" i="6"/>
  <c r="G13584" i="12" s="1"/>
  <c r="ED106" i="6"/>
  <c r="G64100" i="12" s="1"/>
  <c r="H106" i="6"/>
  <c r="EB106" i="6"/>
  <c r="G61906" i="12" s="1"/>
  <c r="DO106" i="6"/>
  <c r="G47645" i="12" s="1"/>
  <c r="DJ106" i="6"/>
  <c r="G42160" i="12" s="1"/>
  <c r="DM106" i="6"/>
  <c r="G45451" i="12" s="1"/>
  <c r="DH106" i="6"/>
  <c r="G39966" i="12" s="1"/>
  <c r="DK106" i="6"/>
  <c r="G43257" i="12" s="1"/>
  <c r="DF106" i="6"/>
  <c r="G37772" i="12" s="1"/>
  <c r="DI106" i="6"/>
  <c r="G41063" i="12" s="1"/>
  <c r="EE66" i="6"/>
  <c r="G65157" i="12" s="1"/>
  <c r="DW66" i="6"/>
  <c r="G56381" i="12" s="1"/>
  <c r="DY66" i="6"/>
  <c r="G58575" i="12" s="1"/>
  <c r="CG66" i="6"/>
  <c r="G10172" i="12" s="1"/>
  <c r="EC66" i="6"/>
  <c r="G62963" i="12" s="1"/>
  <c r="CO66" i="6"/>
  <c r="G19083" i="12" s="1"/>
  <c r="DU66" i="6"/>
  <c r="G54187" i="12" s="1"/>
  <c r="DR66" i="6"/>
  <c r="G50896" i="12" s="1"/>
  <c r="BZ66" i="6"/>
  <c r="G2304" i="12" s="1"/>
  <c r="DK66" i="6"/>
  <c r="G43217" i="12" s="1"/>
  <c r="DN66" i="6"/>
  <c r="G46508" i="12" s="1"/>
  <c r="EA66" i="6"/>
  <c r="G60769" i="12" s="1"/>
  <c r="CE66" i="6"/>
  <c r="G7924" i="12" s="1"/>
  <c r="DB66" i="6"/>
  <c r="G33344" i="12" s="1"/>
  <c r="DS66" i="6"/>
  <c r="G51993" i="12" s="1"/>
  <c r="J100" i="6"/>
  <c r="BV100" i="6"/>
  <c r="BV75" i="6"/>
  <c r="J75" i="6"/>
  <c r="DY75" i="6"/>
  <c r="G58584" i="12" s="1"/>
  <c r="DZ75" i="6"/>
  <c r="G59681" i="12" s="1"/>
  <c r="CI75" i="6"/>
  <c r="G12429" i="12" s="1"/>
  <c r="DR75" i="6"/>
  <c r="G50905" i="12" s="1"/>
  <c r="BY75" i="6"/>
  <c r="G1189" i="12" s="1"/>
  <c r="CP75" i="6"/>
  <c r="G20189" i="12" s="1"/>
  <c r="CN75" i="6"/>
  <c r="G17995" i="12" s="1"/>
  <c r="DE75" i="6"/>
  <c r="G36644" i="12" s="1"/>
  <c r="DI75" i="6"/>
  <c r="G41032" i="12" s="1"/>
  <c r="CQ75" i="6"/>
  <c r="G21286" i="12" s="1"/>
  <c r="EC75" i="6"/>
  <c r="G62972" i="12" s="1"/>
  <c r="EB75" i="6"/>
  <c r="G61875" i="12" s="1"/>
  <c r="CM75" i="6"/>
  <c r="G16898" i="12" s="1"/>
  <c r="DM75" i="6"/>
  <c r="G45420" i="12" s="1"/>
  <c r="H75" i="6"/>
  <c r="EA75" i="6"/>
  <c r="G60778" i="12" s="1"/>
  <c r="DS75" i="6"/>
  <c r="G52002" i="12" s="1"/>
  <c r="CR75" i="6"/>
  <c r="G22383" i="12" s="1"/>
  <c r="DB75" i="6"/>
  <c r="G33353" i="12" s="1"/>
  <c r="CJ75" i="6"/>
  <c r="G13553" i="12" s="1"/>
  <c r="DV75" i="6"/>
  <c r="G55293" i="12" s="1"/>
  <c r="BZ75" i="6"/>
  <c r="G2313" i="12" s="1"/>
  <c r="CF75" i="6"/>
  <c r="G9057" i="12" s="1"/>
  <c r="EE75" i="6"/>
  <c r="G65166" i="12" s="1"/>
  <c r="DU75" i="6"/>
  <c r="G54196" i="12" s="1"/>
  <c r="CO75" i="6"/>
  <c r="G19092" i="12" s="1"/>
  <c r="DT75" i="6"/>
  <c r="G53099" i="12" s="1"/>
  <c r="CC75" i="6"/>
  <c r="G5685" i="12" s="1"/>
  <c r="DN75" i="6"/>
  <c r="G46517" i="12" s="1"/>
  <c r="CG80" i="6"/>
  <c r="G10186" i="12" s="1"/>
  <c r="CO80" i="6"/>
  <c r="G19097" i="12" s="1"/>
  <c r="BZ80" i="6"/>
  <c r="G2318" i="12" s="1"/>
  <c r="CA80" i="6"/>
  <c r="G3442" i="12" s="1"/>
  <c r="CV80" i="6"/>
  <c r="G26776" i="12" s="1"/>
  <c r="DH80" i="6"/>
  <c r="G39940" i="12" s="1"/>
  <c r="BY80" i="6"/>
  <c r="CH80" i="6"/>
  <c r="G11310" i="12" s="1"/>
  <c r="DO80" i="6"/>
  <c r="G47619" i="12" s="1"/>
  <c r="DP80" i="6"/>
  <c r="G48716" i="12" s="1"/>
  <c r="DG80" i="6"/>
  <c r="G38843" i="12" s="1"/>
  <c r="CW80" i="6"/>
  <c r="G27873" i="12" s="1"/>
  <c r="CF80" i="6"/>
  <c r="G9062" i="12" s="1"/>
  <c r="DR80" i="6"/>
  <c r="G50910" i="12" s="1"/>
  <c r="CL80" i="6"/>
  <c r="G15806" i="12" s="1"/>
  <c r="H80" i="6"/>
  <c r="DV80" i="6"/>
  <c r="G55298" i="12" s="1"/>
  <c r="CT80" i="6"/>
  <c r="G24582" i="12" s="1"/>
  <c r="DU80" i="6"/>
  <c r="G54201" i="12" s="1"/>
  <c r="DS80" i="6"/>
  <c r="G52007" i="12" s="1"/>
  <c r="CB80" i="6"/>
  <c r="G4566" i="12" s="1"/>
  <c r="DL80" i="6"/>
  <c r="G44328" i="12" s="1"/>
  <c r="DT80" i="6"/>
  <c r="G53104" i="12" s="1"/>
  <c r="CP80" i="6"/>
  <c r="G20194" i="12" s="1"/>
  <c r="DW80" i="6"/>
  <c r="G56395" i="12" s="1"/>
  <c r="DE80" i="6"/>
  <c r="G36649" i="12" s="1"/>
  <c r="CM80" i="6"/>
  <c r="G16903" i="12" s="1"/>
  <c r="CX80" i="6"/>
  <c r="G28970" i="12" s="1"/>
  <c r="CU80" i="6"/>
  <c r="G25679" i="12" s="1"/>
  <c r="DK80" i="6"/>
  <c r="G43231" i="12" s="1"/>
  <c r="CR80" i="6"/>
  <c r="G22388" i="12" s="1"/>
  <c r="EA80" i="6"/>
  <c r="G60783" i="12" s="1"/>
  <c r="BX80" i="6"/>
  <c r="G70" i="12" s="1"/>
  <c r="EC80" i="6"/>
  <c r="G62977" i="12" s="1"/>
  <c r="CI80" i="6"/>
  <c r="G12434" i="12" s="1"/>
  <c r="CC80" i="6"/>
  <c r="G5690" i="12" s="1"/>
  <c r="CK80" i="6"/>
  <c r="G14682" i="12" s="1"/>
  <c r="ED80" i="6"/>
  <c r="G64074" i="12" s="1"/>
  <c r="DJ80" i="6"/>
  <c r="G42134" i="12" s="1"/>
  <c r="CE80" i="6"/>
  <c r="G7938" i="12" s="1"/>
  <c r="CN80" i="6"/>
  <c r="G18000" i="12" s="1"/>
  <c r="DQ80" i="6"/>
  <c r="G49813" i="12" s="1"/>
  <c r="CS80" i="6"/>
  <c r="G23485" i="12" s="1"/>
  <c r="DD80" i="6"/>
  <c r="G35552" i="12" s="1"/>
  <c r="CJ80" i="6"/>
  <c r="G13558" i="12" s="1"/>
  <c r="BV88" i="6"/>
  <c r="J88" i="6"/>
  <c r="J71" i="6"/>
  <c r="BV71" i="6"/>
  <c r="DP101" i="6"/>
  <c r="G48737" i="12" s="1"/>
  <c r="DG101" i="6"/>
  <c r="G38864" i="12" s="1"/>
  <c r="CL101" i="6"/>
  <c r="G15827" i="12" s="1"/>
  <c r="DD101" i="6"/>
  <c r="G35573" i="12" s="1"/>
  <c r="CU101" i="6"/>
  <c r="G25700" i="12" s="1"/>
  <c r="DS101" i="6"/>
  <c r="G52028" i="12" s="1"/>
  <c r="DL101" i="6"/>
  <c r="G44349" i="12" s="1"/>
  <c r="DJ101" i="6"/>
  <c r="G42155" i="12" s="1"/>
  <c r="DN101" i="6"/>
  <c r="G46543" i="12" s="1"/>
  <c r="CQ101" i="6"/>
  <c r="G21312" i="12" s="1"/>
  <c r="CY101" i="6"/>
  <c r="G30088" i="12" s="1"/>
  <c r="DV101" i="6"/>
  <c r="G55319" i="12" s="1"/>
  <c r="CS101" i="6"/>
  <c r="G23506" i="12" s="1"/>
  <c r="DO101" i="6"/>
  <c r="G47640" i="12" s="1"/>
  <c r="EA101" i="6"/>
  <c r="G60804" i="12" s="1"/>
  <c r="DX101" i="6"/>
  <c r="G57513" i="12" s="1"/>
  <c r="CH101" i="6"/>
  <c r="G11331" i="12" s="1"/>
  <c r="CP101" i="6"/>
  <c r="G20215" i="12" s="1"/>
  <c r="DC101" i="6"/>
  <c r="G34476" i="12" s="1"/>
  <c r="CD101" i="6"/>
  <c r="G6835" i="12" s="1"/>
  <c r="CM101" i="6"/>
  <c r="G16924" i="12" s="1"/>
  <c r="DA101" i="6"/>
  <c r="G32282" i="12" s="1"/>
  <c r="CN101" i="6"/>
  <c r="G18021" i="12" s="1"/>
  <c r="CB101" i="6"/>
  <c r="G4587" i="12" s="1"/>
  <c r="CJ101" i="6"/>
  <c r="G13579" i="12" s="1"/>
  <c r="DI101" i="6"/>
  <c r="G41058" i="12" s="1"/>
  <c r="CX101" i="6"/>
  <c r="G28991" i="12" s="1"/>
  <c r="DE101" i="6"/>
  <c r="G36670" i="12" s="1"/>
  <c r="CR101" i="6"/>
  <c r="G22409" i="12" s="1"/>
  <c r="CA101" i="6"/>
  <c r="G3463" i="12" s="1"/>
  <c r="BX101" i="6"/>
  <c r="H101" i="6"/>
  <c r="DM101" i="6"/>
  <c r="G45446" i="12" s="1"/>
  <c r="CC101" i="6"/>
  <c r="G5711" i="12" s="1"/>
  <c r="CT101" i="6"/>
  <c r="G24603" i="12" s="1"/>
  <c r="CF101" i="6"/>
  <c r="G9083" i="12" s="1"/>
  <c r="DK101" i="6"/>
  <c r="G43252" i="12" s="1"/>
  <c r="ED101" i="6"/>
  <c r="G64095" i="12" s="1"/>
  <c r="DY101" i="6"/>
  <c r="G58610" i="12" s="1"/>
  <c r="CE101" i="6"/>
  <c r="G7959" i="12" s="1"/>
  <c r="EB101" i="6"/>
  <c r="G61901" i="12" s="1"/>
  <c r="BZ101" i="6"/>
  <c r="G2339" i="12" s="1"/>
  <c r="DH101" i="6"/>
  <c r="G39961" i="12" s="1"/>
  <c r="EE101" i="6"/>
  <c r="G65192" i="12" s="1"/>
  <c r="BY101" i="6"/>
  <c r="G1215" i="12" s="1"/>
  <c r="CZ86" i="6"/>
  <c r="G31170" i="12" s="1"/>
  <c r="DC86" i="6"/>
  <c r="G34461" i="12" s="1"/>
  <c r="DV86" i="6"/>
  <c r="G55304" i="12" s="1"/>
  <c r="CT86" i="6"/>
  <c r="G24588" i="12" s="1"/>
  <c r="DU86" i="6"/>
  <c r="G54207" i="12" s="1"/>
  <c r="DM86" i="6"/>
  <c r="G45431" i="12" s="1"/>
  <c r="CN86" i="6"/>
  <c r="G18006" i="12" s="1"/>
  <c r="CB86" i="6"/>
  <c r="G4572" i="12" s="1"/>
  <c r="EA86" i="6"/>
  <c r="G60789" i="12" s="1"/>
  <c r="DD86" i="6"/>
  <c r="G35558" i="12" s="1"/>
  <c r="CM86" i="6"/>
  <c r="G16909" i="12" s="1"/>
  <c r="BY86" i="6"/>
  <c r="G1200" i="12" s="1"/>
  <c r="CE86" i="6"/>
  <c r="G7944" i="12" s="1"/>
  <c r="EB86" i="6"/>
  <c r="G61886" i="12" s="1"/>
  <c r="CD86" i="6"/>
  <c r="G6820" i="12" s="1"/>
  <c r="CH86" i="6"/>
  <c r="G11316" i="12" s="1"/>
  <c r="DG86" i="6"/>
  <c r="G38849" i="12" s="1"/>
  <c r="CI86" i="6"/>
  <c r="G12440" i="12" s="1"/>
  <c r="DY86" i="6"/>
  <c r="G58595" i="12" s="1"/>
  <c r="DF86" i="6"/>
  <c r="G37752" i="12" s="1"/>
  <c r="DR86" i="6"/>
  <c r="G50916" i="12" s="1"/>
  <c r="DO86" i="6"/>
  <c r="G47625" i="12" s="1"/>
  <c r="DQ86" i="6"/>
  <c r="G49819" i="12" s="1"/>
  <c r="BZ86" i="6"/>
  <c r="G2324" i="12" s="1"/>
  <c r="CU86" i="6"/>
  <c r="G25685" i="12" s="1"/>
  <c r="EE86" i="6"/>
  <c r="G65177" i="12" s="1"/>
  <c r="DI86" i="6"/>
  <c r="G41043" i="12" s="1"/>
  <c r="CS86" i="6"/>
  <c r="G23491" i="12" s="1"/>
  <c r="DP86" i="6"/>
  <c r="G48722" i="12" s="1"/>
  <c r="CY86" i="6"/>
  <c r="G30073" i="12" s="1"/>
  <c r="EC86" i="6"/>
  <c r="G62983" i="12" s="1"/>
  <c r="DL86" i="6"/>
  <c r="G44334" i="12" s="1"/>
  <c r="DW86" i="6"/>
  <c r="G56401" i="12" s="1"/>
  <c r="CC86" i="6"/>
  <c r="CO86" i="6"/>
  <c r="G19103" i="12" s="1"/>
  <c r="DE86" i="6"/>
  <c r="G36655" i="12" s="1"/>
  <c r="DS86" i="6"/>
  <c r="G52013" i="12" s="1"/>
  <c r="DJ86" i="6"/>
  <c r="G42140" i="12" s="1"/>
  <c r="H86" i="6"/>
  <c r="BX86" i="6"/>
  <c r="G76" i="12" s="1"/>
  <c r="CP86" i="6"/>
  <c r="G20200" i="12" s="1"/>
  <c r="CV86" i="6"/>
  <c r="G26782" i="12" s="1"/>
  <c r="DX86" i="6"/>
  <c r="G57498" i="12" s="1"/>
  <c r="BV68" i="6"/>
  <c r="J68" i="6"/>
  <c r="DZ84" i="6"/>
  <c r="G59690" i="12" s="1"/>
  <c r="DA84" i="6"/>
  <c r="G32265" i="12" s="1"/>
  <c r="CD84" i="6"/>
  <c r="G6818" i="12" s="1"/>
  <c r="CP84" i="6"/>
  <c r="G20198" i="12" s="1"/>
  <c r="CT84" i="6"/>
  <c r="G24586" i="12" s="1"/>
  <c r="CR84" i="6"/>
  <c r="G22392" i="12" s="1"/>
  <c r="DK84" i="6"/>
  <c r="G43235" i="12" s="1"/>
  <c r="DQ84" i="6"/>
  <c r="G49817" i="12" s="1"/>
  <c r="CH84" i="6"/>
  <c r="G11314" i="12" s="1"/>
  <c r="DX84" i="6"/>
  <c r="G57496" i="12" s="1"/>
  <c r="CA84" i="6"/>
  <c r="G3446" i="12" s="1"/>
  <c r="BX84" i="6"/>
  <c r="CC84" i="6"/>
  <c r="G5694" i="12" s="1"/>
  <c r="DF84" i="6"/>
  <c r="G37750" i="12" s="1"/>
  <c r="DV84" i="6"/>
  <c r="G55302" i="12" s="1"/>
  <c r="CM84" i="6"/>
  <c r="G16907" i="12" s="1"/>
  <c r="CN84" i="6"/>
  <c r="G18004" i="12" s="1"/>
  <c r="DU84" i="6"/>
  <c r="G54205" i="12" s="1"/>
  <c r="DS84" i="6"/>
  <c r="G52011" i="12" s="1"/>
  <c r="CI84" i="6"/>
  <c r="G12438" i="12" s="1"/>
  <c r="DH84" i="6"/>
  <c r="G39944" i="12" s="1"/>
  <c r="H84" i="6"/>
  <c r="DE84" i="6"/>
  <c r="G36653" i="12" s="1"/>
  <c r="CK84" i="6"/>
  <c r="G14686" i="12" s="1"/>
  <c r="CB84" i="6"/>
  <c r="G4570" i="12" s="1"/>
  <c r="CJ84" i="6"/>
  <c r="G13562" i="12" s="1"/>
  <c r="EB84" i="6"/>
  <c r="G61884" i="12" s="1"/>
  <c r="CQ84" i="6"/>
  <c r="G21295" i="12" s="1"/>
  <c r="CV84" i="6"/>
  <c r="G26780" i="12" s="1"/>
  <c r="DP84" i="6"/>
  <c r="G48720" i="12" s="1"/>
  <c r="EA84" i="6"/>
  <c r="G60787" i="12" s="1"/>
  <c r="DO84" i="6"/>
  <c r="G47623" i="12" s="1"/>
  <c r="CS84" i="6"/>
  <c r="G23489" i="12" s="1"/>
  <c r="DJ84" i="6"/>
  <c r="G42138" i="12" s="1"/>
  <c r="DN84" i="6"/>
  <c r="G46526" i="12" s="1"/>
  <c r="DJ18" i="6"/>
  <c r="G42075" i="12" s="1"/>
  <c r="CR18" i="6"/>
  <c r="G22329" i="12" s="1"/>
  <c r="DE18" i="6"/>
  <c r="G36590" i="12" s="1"/>
  <c r="CB18" i="6"/>
  <c r="G4507" i="12" s="1"/>
  <c r="CI18" i="6"/>
  <c r="G12375" i="12" s="1"/>
  <c r="CJ18" i="6"/>
  <c r="G13499" i="12" s="1"/>
  <c r="ED18" i="6"/>
  <c r="G64015" i="12" s="1"/>
  <c r="CT18" i="6"/>
  <c r="G24523" i="12" s="1"/>
  <c r="CK18" i="6"/>
  <c r="G14623" i="12" s="1"/>
  <c r="DI18" i="6"/>
  <c r="G40978" i="12" s="1"/>
  <c r="DN18" i="6"/>
  <c r="G46463" i="12" s="1"/>
  <c r="CD18" i="6"/>
  <c r="G6755" i="12" s="1"/>
  <c r="DB18" i="6"/>
  <c r="G33299" i="12" s="1"/>
  <c r="BZ18" i="6"/>
  <c r="G2259" i="12" s="1"/>
  <c r="CV18" i="6"/>
  <c r="G26717" i="12" s="1"/>
  <c r="CA18" i="6"/>
  <c r="G3383" i="12" s="1"/>
  <c r="DX18" i="6"/>
  <c r="G57433" i="12" s="1"/>
  <c r="DP18" i="6"/>
  <c r="G48657" i="12" s="1"/>
  <c r="DZ89" i="6"/>
  <c r="G59695" i="12" s="1"/>
  <c r="BV93" i="6"/>
  <c r="CW84" i="6"/>
  <c r="G27877" i="12" s="1"/>
  <c r="DO75" i="6"/>
  <c r="G47614" i="12" s="1"/>
  <c r="DK75" i="6"/>
  <c r="G43226" i="12" s="1"/>
  <c r="DW75" i="6"/>
  <c r="G56390" i="12" s="1"/>
  <c r="EC84" i="6"/>
  <c r="G62981" i="12" s="1"/>
  <c r="CL84" i="6"/>
  <c r="G15810" i="12" s="1"/>
  <c r="DT84" i="6"/>
  <c r="G53108" i="12" s="1"/>
  <c r="CU84" i="6"/>
  <c r="G25683" i="12" s="1"/>
  <c r="DG84" i="6"/>
  <c r="G38847" i="12" s="1"/>
  <c r="CW75" i="6"/>
  <c r="G27868" i="12" s="1"/>
  <c r="DH75" i="6"/>
  <c r="G39935" i="12" s="1"/>
  <c r="CY75" i="6"/>
  <c r="G30062" i="12" s="1"/>
  <c r="DB86" i="6"/>
  <c r="G33364" i="12" s="1"/>
  <c r="CJ86" i="6"/>
  <c r="G13564" i="12" s="1"/>
  <c r="EC101" i="6"/>
  <c r="G62998" i="12" s="1"/>
  <c r="DT101" i="6"/>
  <c r="G53125" i="12" s="1"/>
  <c r="CO101" i="6"/>
  <c r="G19118" i="12" s="1"/>
  <c r="DZ101" i="6"/>
  <c r="G59707" i="12" s="1"/>
  <c r="CZ84" i="6"/>
  <c r="G31168" i="12" s="1"/>
  <c r="DF80" i="6"/>
  <c r="G37746" i="12" s="1"/>
  <c r="DA80" i="6"/>
  <c r="G32261" i="12" s="1"/>
  <c r="DZ86" i="6"/>
  <c r="G59692" i="12" s="1"/>
  <c r="CU78" i="6"/>
  <c r="G25677" i="12" s="1"/>
  <c r="DD78" i="6"/>
  <c r="G35550" i="12" s="1"/>
  <c r="J86" i="6"/>
  <c r="DX80" i="6"/>
  <c r="G57492" i="12" s="1"/>
  <c r="D54190" i="12"/>
  <c r="DA18" i="6"/>
  <c r="G32202" i="12" s="1"/>
  <c r="CG18" i="6"/>
  <c r="G10127" i="12" s="1"/>
  <c r="CO18" i="6"/>
  <c r="G19038" i="12" s="1"/>
  <c r="CC18" i="6"/>
  <c r="G5631" i="12" s="1"/>
  <c r="DS18" i="6"/>
  <c r="G51948" i="12" s="1"/>
  <c r="DF18" i="6"/>
  <c r="G37687" i="12" s="1"/>
  <c r="CY18" i="6"/>
  <c r="G30008" i="12" s="1"/>
  <c r="CP18" i="6"/>
  <c r="G20135" i="12" s="1"/>
  <c r="BY18" i="6"/>
  <c r="G1135" i="12" s="1"/>
  <c r="DW18" i="6"/>
  <c r="G56336" i="12" s="1"/>
  <c r="CS18" i="6"/>
  <c r="G23426" i="12" s="1"/>
  <c r="DQ18" i="6"/>
  <c r="G49754" i="12" s="1"/>
  <c r="DD18" i="6"/>
  <c r="G35493" i="12" s="1"/>
  <c r="EC18" i="6"/>
  <c r="G62918" i="12" s="1"/>
  <c r="DI84" i="6"/>
  <c r="G41041" i="12" s="1"/>
  <c r="CL75" i="6"/>
  <c r="G15801" i="12" s="1"/>
  <c r="DX75" i="6"/>
  <c r="G57487" i="12" s="1"/>
  <c r="CD75" i="6"/>
  <c r="G6809" i="12" s="1"/>
  <c r="DJ75" i="6"/>
  <c r="G42129" i="12" s="1"/>
  <c r="DL84" i="6"/>
  <c r="G44332" i="12" s="1"/>
  <c r="DD84" i="6"/>
  <c r="G35556" i="12" s="1"/>
  <c r="DW84" i="6"/>
  <c r="G56399" i="12" s="1"/>
  <c r="CE84" i="6"/>
  <c r="G7942" i="12" s="1"/>
  <c r="CA75" i="6"/>
  <c r="CU75" i="6"/>
  <c r="G25674" i="12" s="1"/>
  <c r="CR86" i="6"/>
  <c r="G22394" i="12" s="1"/>
  <c r="CL86" i="6"/>
  <c r="G15812" i="12" s="1"/>
  <c r="CV101" i="6"/>
  <c r="G26797" i="12" s="1"/>
  <c r="DF101" i="6"/>
  <c r="G37767" i="12" s="1"/>
  <c r="DW101" i="6"/>
  <c r="G56416" i="12" s="1"/>
  <c r="CG84" i="6"/>
  <c r="G10190" i="12" s="1"/>
  <c r="DY80" i="6"/>
  <c r="G58589" i="12" s="1"/>
  <c r="CY80" i="6"/>
  <c r="G30067" i="12" s="1"/>
  <c r="CQ86" i="6"/>
  <c r="G21297" i="12" s="1"/>
  <c r="DN86" i="6"/>
  <c r="G46528" i="12" s="1"/>
  <c r="CG86" i="6"/>
  <c r="G10192" i="12" s="1"/>
  <c r="DB80" i="6"/>
  <c r="G33358" i="12" s="1"/>
  <c r="DI80" i="6"/>
  <c r="G41037" i="12" s="1"/>
  <c r="CE75" i="6"/>
  <c r="G7933" i="12" s="1"/>
  <c r="DC75" i="6"/>
  <c r="G34450" i="12" s="1"/>
  <c r="CQ80" i="6"/>
  <c r="G21291" i="12" s="1"/>
  <c r="DN80" i="6"/>
  <c r="G46522" i="12" s="1"/>
  <c r="CA86" i="6"/>
  <c r="G3448" i="12" s="1"/>
  <c r="DU82" i="6"/>
  <c r="G54203" i="12" s="1"/>
  <c r="CW82" i="6"/>
  <c r="G27875" i="12" s="1"/>
  <c r="CH99" i="6"/>
  <c r="G11329" i="12" s="1"/>
  <c r="DJ99" i="6"/>
  <c r="G42153" i="12" s="1"/>
  <c r="G21329" i="12"/>
  <c r="G11348" i="12"/>
  <c r="G5728" i="12"/>
  <c r="G58627" i="12"/>
  <c r="G64140" i="12"/>
  <c r="G10252" i="12"/>
  <c r="G21357" i="12"/>
  <c r="G33424" i="12"/>
  <c r="G56461" i="12"/>
  <c r="G5756" i="12"/>
  <c r="G16969" i="12"/>
  <c r="G23551" i="12"/>
  <c r="G29036" i="12"/>
  <c r="G34521" i="12"/>
  <c r="G41103" i="12"/>
  <c r="G46588" i="12"/>
  <c r="G52073" i="12"/>
  <c r="G58655" i="12"/>
  <c r="G61946" i="12"/>
  <c r="G57558" i="12"/>
  <c r="G53170" i="12"/>
  <c r="G48782" i="12"/>
  <c r="G44394" i="12"/>
  <c r="G40006" i="12"/>
  <c r="G35618" i="12"/>
  <c r="G31230" i="12"/>
  <c r="G26842" i="12"/>
  <c r="G22454" i="12"/>
  <c r="G18066" i="12"/>
  <c r="G13624" i="12"/>
  <c r="G9128" i="12"/>
  <c r="G4632" i="12"/>
  <c r="G15872" i="12"/>
  <c r="G27939" i="12"/>
  <c r="G38909" i="12"/>
  <c r="G50976" i="12"/>
  <c r="G63043" i="12"/>
  <c r="G1260" i="12"/>
  <c r="G6880" i="12"/>
  <c r="G12500" i="12"/>
  <c r="G19163" i="12"/>
  <c r="G24648" i="12"/>
  <c r="G30133" i="12"/>
  <c r="G36715" i="12"/>
  <c r="G42200" i="12"/>
  <c r="G47685" i="12"/>
  <c r="G54267" i="12"/>
  <c r="G65237" i="12"/>
  <c r="G2384" i="12"/>
  <c r="G8004" i="12"/>
  <c r="G14748" i="12"/>
  <c r="G20260" i="12"/>
  <c r="G25745" i="12"/>
  <c r="G32327" i="12"/>
  <c r="G37812" i="12"/>
  <c r="G43297" i="12"/>
  <c r="G49879" i="12"/>
  <c r="G55364" i="12"/>
  <c r="G60850" i="12"/>
  <c r="G64141" i="12"/>
  <c r="G58656" i="12"/>
  <c r="G46589" i="12"/>
  <c r="G41104" i="12"/>
  <c r="G34522" i="12"/>
  <c r="G23552" i="12"/>
  <c r="G16970" i="12"/>
  <c r="G11377" i="12"/>
  <c r="G5757" i="12"/>
  <c r="G1261" i="12"/>
  <c r="G6881" i="12"/>
  <c r="G12501" i="12"/>
  <c r="G19164" i="12"/>
  <c r="G24649" i="12"/>
  <c r="G30134" i="12"/>
  <c r="G42201" i="12"/>
  <c r="G47686" i="12"/>
  <c r="G54268" i="12"/>
  <c r="G59753" i="12"/>
  <c r="G65238" i="12"/>
  <c r="G2385" i="12"/>
  <c r="G8005" i="12"/>
  <c r="G14749" i="12"/>
  <c r="G20261" i="12"/>
  <c r="G25746" i="12"/>
  <c r="G32328" i="12"/>
  <c r="G43298" i="12"/>
  <c r="G49880" i="12"/>
  <c r="G55365" i="12"/>
  <c r="G61947" i="12"/>
  <c r="G57559" i="12"/>
  <c r="G53171" i="12"/>
  <c r="G48783" i="12"/>
  <c r="G44395" i="12"/>
  <c r="G40007" i="12"/>
  <c r="G35619" i="12"/>
  <c r="G31231" i="12"/>
  <c r="G26843" i="12"/>
  <c r="G22455" i="12"/>
  <c r="G18067" i="12"/>
  <c r="G13625" i="12"/>
  <c r="G9129" i="12"/>
  <c r="G4633" i="12"/>
  <c r="G3509" i="12"/>
  <c r="G10253" i="12"/>
  <c r="G15873" i="12"/>
  <c r="G21358" i="12"/>
  <c r="G27940" i="12"/>
  <c r="G33425" i="12"/>
  <c r="G38910" i="12"/>
  <c r="G45492" i="12"/>
  <c r="G50977" i="12"/>
  <c r="G56462" i="12"/>
  <c r="G63044" i="12"/>
  <c r="G60851" i="12"/>
  <c r="G65239" i="12"/>
  <c r="G59754" i="12"/>
  <c r="G54269" i="12"/>
  <c r="G47687" i="12"/>
  <c r="G42202" i="12"/>
  <c r="G36717" i="12"/>
  <c r="G30135" i="12"/>
  <c r="G24650" i="12"/>
  <c r="G19165" i="12"/>
  <c r="G12502" i="12"/>
  <c r="G6882" i="12"/>
  <c r="G1262" i="12"/>
  <c r="G2386" i="12"/>
  <c r="G8006" i="12"/>
  <c r="G14750" i="12"/>
  <c r="G20262" i="12"/>
  <c r="G25747" i="12"/>
  <c r="G37814" i="12"/>
  <c r="G43299" i="12"/>
  <c r="G49881" i="12"/>
  <c r="G55366" i="12"/>
  <c r="G61948" i="12"/>
  <c r="G57560" i="12"/>
  <c r="G53172" i="12"/>
  <c r="G48784" i="12"/>
  <c r="G44396" i="12"/>
  <c r="G40008" i="12"/>
  <c r="G35620" i="12"/>
  <c r="G26844" i="12"/>
  <c r="G22456" i="12"/>
  <c r="G18068" i="12"/>
  <c r="G9130" i="12"/>
  <c r="G4634" i="12"/>
  <c r="G3510" i="12"/>
  <c r="G10254" i="12"/>
  <c r="G15874" i="12"/>
  <c r="G21359" i="12"/>
  <c r="G27941" i="12"/>
  <c r="G33426" i="12"/>
  <c r="G38911" i="12"/>
  <c r="G45493" i="12"/>
  <c r="G50978" i="12"/>
  <c r="G56463" i="12"/>
  <c r="G63045" i="12"/>
  <c r="G11378" i="12"/>
  <c r="G16971" i="12"/>
  <c r="G23553" i="12"/>
  <c r="G29038" i="12"/>
  <c r="G34523" i="12"/>
  <c r="G41105" i="12"/>
  <c r="G46590" i="12"/>
  <c r="G52075" i="12"/>
  <c r="G58657" i="12"/>
  <c r="G64142" i="12"/>
  <c r="G64143" i="12"/>
  <c r="G60852" i="12"/>
  <c r="G58658" i="12"/>
  <c r="G55367" i="12"/>
  <c r="G52076" i="12"/>
  <c r="G49882" i="12"/>
  <c r="G46591" i="12"/>
  <c r="G43300" i="12"/>
  <c r="G41106" i="12"/>
  <c r="G34524" i="12"/>
  <c r="G32330" i="12"/>
  <c r="G29039" i="12"/>
  <c r="G23554" i="12"/>
  <c r="G20263" i="12"/>
  <c r="G16972" i="12"/>
  <c r="G14751" i="12"/>
  <c r="G11379" i="12"/>
  <c r="G8007" i="12"/>
  <c r="G5759" i="12"/>
  <c r="G2387" i="12"/>
  <c r="G61949" i="12"/>
  <c r="G57561" i="12"/>
  <c r="G53173" i="12"/>
  <c r="G48785" i="12"/>
  <c r="G44397" i="12"/>
  <c r="G40009" i="12"/>
  <c r="G35621" i="12"/>
  <c r="G31233" i="12"/>
  <c r="G26845" i="12"/>
  <c r="G22457" i="12"/>
  <c r="G18069" i="12"/>
  <c r="G13627" i="12"/>
  <c r="G9131" i="12"/>
  <c r="G4635" i="12"/>
  <c r="G3511" i="12"/>
  <c r="G10255" i="12"/>
  <c r="G15875" i="12"/>
  <c r="G27942" i="12"/>
  <c r="G33427" i="12"/>
  <c r="G38912" i="12"/>
  <c r="G45494" i="12"/>
  <c r="G50979" i="12"/>
  <c r="G56464" i="12"/>
  <c r="G63046" i="12"/>
  <c r="G1263" i="12"/>
  <c r="G6883" i="12"/>
  <c r="G12503" i="12"/>
  <c r="G19166" i="12"/>
  <c r="G30136" i="12"/>
  <c r="G36718" i="12"/>
  <c r="G42203" i="12"/>
  <c r="G47688" i="12"/>
  <c r="G54270" i="12"/>
  <c r="G59755" i="12"/>
  <c r="G65240" i="12"/>
  <c r="J56" i="6"/>
  <c r="BV56" i="6"/>
  <c r="J55" i="6"/>
  <c r="BV55" i="6"/>
  <c r="J54" i="6"/>
  <c r="BV54" i="6"/>
  <c r="J53" i="6"/>
  <c r="BV53" i="6"/>
  <c r="J52" i="6"/>
  <c r="BV52" i="6"/>
  <c r="J51" i="6"/>
  <c r="BV51" i="6"/>
  <c r="J50" i="6"/>
  <c r="BV50" i="6"/>
  <c r="J49" i="6"/>
  <c r="BV49" i="6"/>
  <c r="J48" i="6"/>
  <c r="BV48" i="6"/>
  <c r="J47" i="6"/>
  <c r="BV47" i="6"/>
  <c r="J46" i="6"/>
  <c r="BV46" i="6"/>
  <c r="J45" i="6"/>
  <c r="BV45" i="6"/>
  <c r="J44" i="6"/>
  <c r="BV44" i="6"/>
  <c r="J43" i="6"/>
  <c r="BV43" i="6"/>
  <c r="J42" i="6"/>
  <c r="BV42" i="6"/>
  <c r="J41" i="6"/>
  <c r="BV41" i="6"/>
  <c r="BV40" i="6"/>
  <c r="J40" i="6"/>
  <c r="J39" i="6"/>
  <c r="BV39" i="6"/>
  <c r="J38" i="6"/>
  <c r="BV38" i="6"/>
  <c r="J37" i="6"/>
  <c r="BV37" i="6"/>
  <c r="J36" i="6"/>
  <c r="BV36" i="6"/>
  <c r="J35" i="6"/>
  <c r="BV35" i="6"/>
  <c r="J34" i="6"/>
  <c r="BV34" i="6"/>
  <c r="J33" i="6"/>
  <c r="BV33" i="6"/>
  <c r="J32" i="6"/>
  <c r="BV32" i="6"/>
  <c r="J31" i="6"/>
  <c r="BV31" i="6"/>
  <c r="J30" i="6"/>
  <c r="BV30" i="6"/>
  <c r="J29" i="6"/>
  <c r="BV29" i="6"/>
  <c r="J28" i="6"/>
  <c r="BV28" i="6"/>
  <c r="J27" i="6"/>
  <c r="BV27" i="6"/>
  <c r="J26" i="6"/>
  <c r="BV26" i="6"/>
  <c r="J25" i="6"/>
  <c r="BV25" i="6"/>
  <c r="J24" i="6"/>
  <c r="BV24" i="6"/>
  <c r="G14628" i="12"/>
  <c r="G60729" i="12"/>
  <c r="G2264" i="12"/>
  <c r="G6760" i="12"/>
  <c r="G11256" i="12"/>
  <c r="G15752" i="12"/>
  <c r="G20140" i="12"/>
  <c r="G24528" i="12"/>
  <c r="G28916" i="12"/>
  <c r="G33304" i="12"/>
  <c r="G37692" i="12"/>
  <c r="G42080" i="12"/>
  <c r="G46468" i="12"/>
  <c r="G50856" i="12"/>
  <c r="G55244" i="12"/>
  <c r="G59632" i="12"/>
  <c r="G64020" i="12"/>
  <c r="G3388" i="12"/>
  <c r="G7884" i="12"/>
  <c r="G12380" i="12"/>
  <c r="G16849" i="12"/>
  <c r="G21237" i="12"/>
  <c r="G25625" i="12"/>
  <c r="G30013" i="12"/>
  <c r="G34401" i="12"/>
  <c r="G38789" i="12"/>
  <c r="G43177" i="12"/>
  <c r="G9008" i="12"/>
  <c r="G17946" i="12"/>
  <c r="G26722" i="12"/>
  <c r="G35498" i="12"/>
  <c r="G44274" i="12"/>
  <c r="G49759" i="12"/>
  <c r="G56341" i="12"/>
  <c r="G61826" i="12"/>
  <c r="G1140" i="12"/>
  <c r="G10132" i="12"/>
  <c r="G19043" i="12"/>
  <c r="G27819" i="12"/>
  <c r="G36595" i="12"/>
  <c r="G45371" i="12"/>
  <c r="G51953" i="12"/>
  <c r="G57438" i="12"/>
  <c r="G62923" i="12"/>
  <c r="G4512" i="12"/>
  <c r="G22334" i="12"/>
  <c r="G39886" i="12"/>
  <c r="G53050" i="12"/>
  <c r="G65117" i="12"/>
  <c r="G5636" i="12"/>
  <c r="G23431" i="12"/>
  <c r="G40983" i="12"/>
  <c r="G54147" i="12"/>
  <c r="G13504" i="12"/>
  <c r="G31110" i="12"/>
  <c r="G47565" i="12"/>
  <c r="G58535" i="12"/>
  <c r="G48662" i="12"/>
  <c r="G32207" i="12"/>
  <c r="H56" i="6"/>
  <c r="BX56" i="6"/>
  <c r="G48" i="12" s="1"/>
  <c r="BY56" i="6"/>
  <c r="G1172" i="12" s="1"/>
  <c r="CB56" i="6"/>
  <c r="G4544" i="12" s="1"/>
  <c r="CC56" i="6"/>
  <c r="G5668" i="12" s="1"/>
  <c r="CF56" i="6"/>
  <c r="G9040" i="12" s="1"/>
  <c r="CG56" i="6"/>
  <c r="G10164" i="12" s="1"/>
  <c r="CJ56" i="6"/>
  <c r="G13536" i="12" s="1"/>
  <c r="CK56" i="6"/>
  <c r="G14660" i="12" s="1"/>
  <c r="CN56" i="6"/>
  <c r="G17978" i="12" s="1"/>
  <c r="CO56" i="6"/>
  <c r="G19075" i="12" s="1"/>
  <c r="CR56" i="6"/>
  <c r="G22366" i="12" s="1"/>
  <c r="CS56" i="6"/>
  <c r="G23463" i="12" s="1"/>
  <c r="CV56" i="6"/>
  <c r="G26754" i="12" s="1"/>
  <c r="CW56" i="6"/>
  <c r="G27851" i="12" s="1"/>
  <c r="CZ56" i="6"/>
  <c r="G31142" i="12" s="1"/>
  <c r="DA56" i="6"/>
  <c r="G32239" i="12" s="1"/>
  <c r="DD56" i="6"/>
  <c r="G35530" i="12" s="1"/>
  <c r="DE56" i="6"/>
  <c r="G36627" i="12" s="1"/>
  <c r="DH56" i="6"/>
  <c r="G39918" i="12" s="1"/>
  <c r="DI56" i="6"/>
  <c r="G41015" i="12" s="1"/>
  <c r="DL56" i="6"/>
  <c r="G44306" i="12" s="1"/>
  <c r="DM56" i="6"/>
  <c r="G45403" i="12" s="1"/>
  <c r="DP56" i="6"/>
  <c r="G48694" i="12" s="1"/>
  <c r="DQ56" i="6"/>
  <c r="G49791" i="12" s="1"/>
  <c r="DT56" i="6"/>
  <c r="G53082" i="12" s="1"/>
  <c r="DU56" i="6"/>
  <c r="G54179" i="12" s="1"/>
  <c r="DX56" i="6"/>
  <c r="G57470" i="12" s="1"/>
  <c r="DY56" i="6"/>
  <c r="G58567" i="12" s="1"/>
  <c r="EB56" i="6"/>
  <c r="G61858" i="12" s="1"/>
  <c r="EC56" i="6"/>
  <c r="G62955" i="12" s="1"/>
  <c r="EE56" i="6"/>
  <c r="G65149" i="12" s="1"/>
  <c r="EA56" i="6"/>
  <c r="G60761" i="12" s="1"/>
  <c r="DW56" i="6"/>
  <c r="G56373" i="12" s="1"/>
  <c r="DS56" i="6"/>
  <c r="G51985" i="12" s="1"/>
  <c r="DO56" i="6"/>
  <c r="G47597" i="12" s="1"/>
  <c r="DK56" i="6"/>
  <c r="G43209" i="12" s="1"/>
  <c r="DG56" i="6"/>
  <c r="G38821" i="12" s="1"/>
  <c r="DC56" i="6"/>
  <c r="G34433" i="12" s="1"/>
  <c r="CY56" i="6"/>
  <c r="G30045" i="12" s="1"/>
  <c r="CU56" i="6"/>
  <c r="G25657" i="12" s="1"/>
  <c r="CQ56" i="6"/>
  <c r="G21269" i="12" s="1"/>
  <c r="CM56" i="6"/>
  <c r="G16881" i="12" s="1"/>
  <c r="CI56" i="6"/>
  <c r="G12412" i="12" s="1"/>
  <c r="CE56" i="6"/>
  <c r="G7916" i="12" s="1"/>
  <c r="CA56" i="6"/>
  <c r="G3420" i="12" s="1"/>
  <c r="ED56" i="6"/>
  <c r="G64052" i="12" s="1"/>
  <c r="DZ56" i="6"/>
  <c r="G59664" i="12" s="1"/>
  <c r="DV56" i="6"/>
  <c r="G55276" i="12" s="1"/>
  <c r="DR56" i="6"/>
  <c r="G50888" i="12" s="1"/>
  <c r="DN56" i="6"/>
  <c r="G46500" i="12" s="1"/>
  <c r="DJ56" i="6"/>
  <c r="G42112" i="12" s="1"/>
  <c r="DF56" i="6"/>
  <c r="G37724" i="12" s="1"/>
  <c r="DB56" i="6"/>
  <c r="G33336" i="12" s="1"/>
  <c r="CX56" i="6"/>
  <c r="G28948" i="12" s="1"/>
  <c r="CT56" i="6"/>
  <c r="G24560" i="12" s="1"/>
  <c r="CP56" i="6"/>
  <c r="G20172" i="12" s="1"/>
  <c r="CL56" i="6"/>
  <c r="G15784" i="12" s="1"/>
  <c r="CH56" i="6"/>
  <c r="G11288" i="12" s="1"/>
  <c r="CD56" i="6"/>
  <c r="G6792" i="12" s="1"/>
  <c r="BZ56" i="6"/>
  <c r="H55" i="6"/>
  <c r="BX55" i="6"/>
  <c r="G47" i="12" s="1"/>
  <c r="BY55" i="6"/>
  <c r="G1171" i="12" s="1"/>
  <c r="BZ55" i="6"/>
  <c r="CA55" i="6"/>
  <c r="G3419" i="12" s="1"/>
  <c r="CB55" i="6"/>
  <c r="G4543" i="12" s="1"/>
  <c r="CC55" i="6"/>
  <c r="G5667" i="12" s="1"/>
  <c r="CD55" i="6"/>
  <c r="G6791" i="12" s="1"/>
  <c r="CE55" i="6"/>
  <c r="G7915" i="12" s="1"/>
  <c r="CF55" i="6"/>
  <c r="G9039" i="12" s="1"/>
  <c r="CG55" i="6"/>
  <c r="G10163" i="12" s="1"/>
  <c r="CH55" i="6"/>
  <c r="G11287" i="12" s="1"/>
  <c r="CI55" i="6"/>
  <c r="G12411" i="12" s="1"/>
  <c r="CJ55" i="6"/>
  <c r="G13535" i="12" s="1"/>
  <c r="CK55" i="6"/>
  <c r="G14659" i="12" s="1"/>
  <c r="CL55" i="6"/>
  <c r="G15783" i="12" s="1"/>
  <c r="CM55" i="6"/>
  <c r="G16880" i="12" s="1"/>
  <c r="CN55" i="6"/>
  <c r="G17977" i="12" s="1"/>
  <c r="CO55" i="6"/>
  <c r="G19074" i="12" s="1"/>
  <c r="CP55" i="6"/>
  <c r="G20171" i="12" s="1"/>
  <c r="CQ55" i="6"/>
  <c r="G21268" i="12" s="1"/>
  <c r="CR55" i="6"/>
  <c r="G22365" i="12" s="1"/>
  <c r="CS55" i="6"/>
  <c r="G23462" i="12" s="1"/>
  <c r="CT55" i="6"/>
  <c r="G24559" i="12" s="1"/>
  <c r="CU55" i="6"/>
  <c r="G25656" i="12" s="1"/>
  <c r="CV55" i="6"/>
  <c r="G26753" i="12" s="1"/>
  <c r="CW55" i="6"/>
  <c r="G27850" i="12" s="1"/>
  <c r="CX55" i="6"/>
  <c r="G28947" i="12" s="1"/>
  <c r="CY55" i="6"/>
  <c r="G30044" i="12" s="1"/>
  <c r="CZ55" i="6"/>
  <c r="G31141" i="12" s="1"/>
  <c r="DA55" i="6"/>
  <c r="G32238" i="12" s="1"/>
  <c r="DB55" i="6"/>
  <c r="G33335" i="12" s="1"/>
  <c r="DC55" i="6"/>
  <c r="G34432" i="12" s="1"/>
  <c r="DD55" i="6"/>
  <c r="G35529" i="12" s="1"/>
  <c r="DE55" i="6"/>
  <c r="G36626" i="12" s="1"/>
  <c r="DF55" i="6"/>
  <c r="G37723" i="12" s="1"/>
  <c r="DG55" i="6"/>
  <c r="G38820" i="12" s="1"/>
  <c r="DH55" i="6"/>
  <c r="G39917" i="12" s="1"/>
  <c r="DI55" i="6"/>
  <c r="G41014" i="12" s="1"/>
  <c r="DJ55" i="6"/>
  <c r="G42111" i="12" s="1"/>
  <c r="DK55" i="6"/>
  <c r="G43208" i="12" s="1"/>
  <c r="DL55" i="6"/>
  <c r="G44305" i="12" s="1"/>
  <c r="DM55" i="6"/>
  <c r="G45402" i="12" s="1"/>
  <c r="DN55" i="6"/>
  <c r="G46499" i="12" s="1"/>
  <c r="DO55" i="6"/>
  <c r="G47596" i="12" s="1"/>
  <c r="DP55" i="6"/>
  <c r="G48693" i="12" s="1"/>
  <c r="DQ55" i="6"/>
  <c r="G49790" i="12" s="1"/>
  <c r="DR55" i="6"/>
  <c r="G50887" i="12" s="1"/>
  <c r="DS55" i="6"/>
  <c r="G51984" i="12" s="1"/>
  <c r="DT55" i="6"/>
  <c r="G53081" i="12" s="1"/>
  <c r="DU55" i="6"/>
  <c r="G54178" i="12" s="1"/>
  <c r="DV55" i="6"/>
  <c r="G55275" i="12" s="1"/>
  <c r="DW55" i="6"/>
  <c r="G56372" i="12" s="1"/>
  <c r="DX55" i="6"/>
  <c r="G57469" i="12" s="1"/>
  <c r="DY55" i="6"/>
  <c r="G58566" i="12" s="1"/>
  <c r="DZ55" i="6"/>
  <c r="G59663" i="12" s="1"/>
  <c r="EA55" i="6"/>
  <c r="G60760" i="12" s="1"/>
  <c r="EB55" i="6"/>
  <c r="G61857" i="12" s="1"/>
  <c r="EC55" i="6"/>
  <c r="G62954" i="12" s="1"/>
  <c r="ED55" i="6"/>
  <c r="G64051" i="12" s="1"/>
  <c r="EE55" i="6"/>
  <c r="G65148" i="12" s="1"/>
  <c r="H54" i="6"/>
  <c r="BX54" i="6"/>
  <c r="BY54" i="6"/>
  <c r="CB54" i="6"/>
  <c r="CC54" i="6"/>
  <c r="CF54" i="6"/>
  <c r="CG54" i="6"/>
  <c r="CJ54" i="6"/>
  <c r="CK54" i="6"/>
  <c r="CN54" i="6"/>
  <c r="CO54" i="6"/>
  <c r="CR54" i="6"/>
  <c r="CS54" i="6"/>
  <c r="CV54" i="6"/>
  <c r="CW54" i="6"/>
  <c r="CZ54" i="6"/>
  <c r="DA54" i="6"/>
  <c r="DD54" i="6"/>
  <c r="DE54" i="6"/>
  <c r="DH54" i="6"/>
  <c r="DI54" i="6"/>
  <c r="DL54" i="6"/>
  <c r="DM54" i="6"/>
  <c r="DP54" i="6"/>
  <c r="DQ54" i="6"/>
  <c r="DT54" i="6"/>
  <c r="DU54" i="6"/>
  <c r="DX54" i="6"/>
  <c r="DY54" i="6"/>
  <c r="EB54" i="6"/>
  <c r="EC54" i="6"/>
  <c r="EE54" i="6"/>
  <c r="EA54" i="6"/>
  <c r="DW54" i="6"/>
  <c r="DS54" i="6"/>
  <c r="DO54" i="6"/>
  <c r="DK54" i="6"/>
  <c r="DG54" i="6"/>
  <c r="DC54" i="6"/>
  <c r="CY54" i="6"/>
  <c r="CU54" i="6"/>
  <c r="CQ54" i="6"/>
  <c r="CM54" i="6"/>
  <c r="CI54" i="6"/>
  <c r="CE54" i="6"/>
  <c r="CA54" i="6"/>
  <c r="ED54" i="6"/>
  <c r="DZ54" i="6"/>
  <c r="DV54" i="6"/>
  <c r="DR54" i="6"/>
  <c r="DN54" i="6"/>
  <c r="DJ54" i="6"/>
  <c r="DF54" i="6"/>
  <c r="DB54" i="6"/>
  <c r="CX54" i="6"/>
  <c r="CT54" i="6"/>
  <c r="CP54" i="6"/>
  <c r="CL54" i="6"/>
  <c r="CH54" i="6"/>
  <c r="CD54" i="6"/>
  <c r="BZ54" i="6"/>
  <c r="H53" i="6"/>
  <c r="BX53" i="6"/>
  <c r="G46" i="12" s="1"/>
  <c r="BY53" i="6"/>
  <c r="G1170" i="12" s="1"/>
  <c r="BZ53" i="6"/>
  <c r="CA53" i="6"/>
  <c r="G3418" i="12" s="1"/>
  <c r="CB53" i="6"/>
  <c r="G4542" i="12" s="1"/>
  <c r="CC53" i="6"/>
  <c r="G5666" i="12" s="1"/>
  <c r="CD53" i="6"/>
  <c r="G6790" i="12" s="1"/>
  <c r="CE53" i="6"/>
  <c r="G7914" i="12" s="1"/>
  <c r="CF53" i="6"/>
  <c r="G9038" i="12" s="1"/>
  <c r="CG53" i="6"/>
  <c r="G10162" i="12" s="1"/>
  <c r="CH53" i="6"/>
  <c r="G11286" i="12" s="1"/>
  <c r="CI53" i="6"/>
  <c r="G12410" i="12" s="1"/>
  <c r="CJ53" i="6"/>
  <c r="G13534" i="12" s="1"/>
  <c r="CK53" i="6"/>
  <c r="G14658" i="12" s="1"/>
  <c r="CL53" i="6"/>
  <c r="G15782" i="12" s="1"/>
  <c r="CM53" i="6"/>
  <c r="G16879" i="12" s="1"/>
  <c r="CN53" i="6"/>
  <c r="G17976" i="12" s="1"/>
  <c r="CO53" i="6"/>
  <c r="G19073" i="12" s="1"/>
  <c r="CP53" i="6"/>
  <c r="G20170" i="12" s="1"/>
  <c r="CQ53" i="6"/>
  <c r="G21267" i="12" s="1"/>
  <c r="CR53" i="6"/>
  <c r="G22364" i="12" s="1"/>
  <c r="CS53" i="6"/>
  <c r="G23461" i="12" s="1"/>
  <c r="CT53" i="6"/>
  <c r="G24558" i="12" s="1"/>
  <c r="CU53" i="6"/>
  <c r="G25655" i="12" s="1"/>
  <c r="CV53" i="6"/>
  <c r="G26752" i="12" s="1"/>
  <c r="CW53" i="6"/>
  <c r="G27849" i="12" s="1"/>
  <c r="CX53" i="6"/>
  <c r="G28946" i="12" s="1"/>
  <c r="CY53" i="6"/>
  <c r="G30043" i="12" s="1"/>
  <c r="CZ53" i="6"/>
  <c r="G31140" i="12" s="1"/>
  <c r="DA53" i="6"/>
  <c r="G32237" i="12" s="1"/>
  <c r="DB53" i="6"/>
  <c r="G33334" i="12" s="1"/>
  <c r="DC53" i="6"/>
  <c r="G34431" i="12" s="1"/>
  <c r="DD53" i="6"/>
  <c r="G35528" i="12" s="1"/>
  <c r="DE53" i="6"/>
  <c r="G36625" i="12" s="1"/>
  <c r="DF53" i="6"/>
  <c r="G37722" i="12" s="1"/>
  <c r="DG53" i="6"/>
  <c r="G38819" i="12" s="1"/>
  <c r="DH53" i="6"/>
  <c r="G39916" i="12" s="1"/>
  <c r="DI53" i="6"/>
  <c r="G41013" i="12" s="1"/>
  <c r="DJ53" i="6"/>
  <c r="G42110" i="12" s="1"/>
  <c r="DK53" i="6"/>
  <c r="G43207" i="12" s="1"/>
  <c r="DL53" i="6"/>
  <c r="G44304" i="12" s="1"/>
  <c r="DM53" i="6"/>
  <c r="G45401" i="12" s="1"/>
  <c r="DN53" i="6"/>
  <c r="G46498" i="12" s="1"/>
  <c r="DO53" i="6"/>
  <c r="G47595" i="12" s="1"/>
  <c r="DP53" i="6"/>
  <c r="G48692" i="12" s="1"/>
  <c r="DQ53" i="6"/>
  <c r="G49789" i="12" s="1"/>
  <c r="DR53" i="6"/>
  <c r="G50886" i="12" s="1"/>
  <c r="DS53" i="6"/>
  <c r="G51983" i="12" s="1"/>
  <c r="DT53" i="6"/>
  <c r="G53080" i="12" s="1"/>
  <c r="DU53" i="6"/>
  <c r="G54177" i="12" s="1"/>
  <c r="DV53" i="6"/>
  <c r="G55274" i="12" s="1"/>
  <c r="DW53" i="6"/>
  <c r="G56371" i="12" s="1"/>
  <c r="DX53" i="6"/>
  <c r="G57468" i="12" s="1"/>
  <c r="DY53" i="6"/>
  <c r="G58565" i="12" s="1"/>
  <c r="DZ53" i="6"/>
  <c r="G59662" i="12" s="1"/>
  <c r="EA53" i="6"/>
  <c r="G60759" i="12" s="1"/>
  <c r="EB53" i="6"/>
  <c r="G61856" i="12" s="1"/>
  <c r="EC53" i="6"/>
  <c r="G62953" i="12" s="1"/>
  <c r="ED53" i="6"/>
  <c r="G64050" i="12" s="1"/>
  <c r="EE53" i="6"/>
  <c r="G65147" i="12" s="1"/>
  <c r="H52" i="6"/>
  <c r="BX52" i="6"/>
  <c r="G45" i="12" s="1"/>
  <c r="BY52" i="6"/>
  <c r="G1169" i="12" s="1"/>
  <c r="CB52" i="6"/>
  <c r="G4541" i="12" s="1"/>
  <c r="CC52" i="6"/>
  <c r="G5665" i="12" s="1"/>
  <c r="CF52" i="6"/>
  <c r="G9037" i="12" s="1"/>
  <c r="CG52" i="6"/>
  <c r="G10161" i="12" s="1"/>
  <c r="CJ52" i="6"/>
  <c r="G13533" i="12" s="1"/>
  <c r="CK52" i="6"/>
  <c r="G14657" i="12" s="1"/>
  <c r="CN52" i="6"/>
  <c r="G17975" i="12" s="1"/>
  <c r="CO52" i="6"/>
  <c r="G19072" i="12" s="1"/>
  <c r="CR52" i="6"/>
  <c r="G22363" i="12" s="1"/>
  <c r="CS52" i="6"/>
  <c r="G23460" i="12" s="1"/>
  <c r="CV52" i="6"/>
  <c r="G26751" i="12" s="1"/>
  <c r="CW52" i="6"/>
  <c r="G27848" i="12" s="1"/>
  <c r="CZ52" i="6"/>
  <c r="G31139" i="12" s="1"/>
  <c r="DA52" i="6"/>
  <c r="G32236" i="12" s="1"/>
  <c r="DD52" i="6"/>
  <c r="G35527" i="12" s="1"/>
  <c r="DE52" i="6"/>
  <c r="G36624" i="12" s="1"/>
  <c r="DH52" i="6"/>
  <c r="G39915" i="12" s="1"/>
  <c r="DI52" i="6"/>
  <c r="G41012" i="12" s="1"/>
  <c r="DL52" i="6"/>
  <c r="G44303" i="12" s="1"/>
  <c r="DM52" i="6"/>
  <c r="G45400" i="12" s="1"/>
  <c r="DP52" i="6"/>
  <c r="G48691" i="12" s="1"/>
  <c r="DQ52" i="6"/>
  <c r="G49788" i="12" s="1"/>
  <c r="DT52" i="6"/>
  <c r="G53079" i="12" s="1"/>
  <c r="DU52" i="6"/>
  <c r="G54176" i="12" s="1"/>
  <c r="DX52" i="6"/>
  <c r="G57467" i="12" s="1"/>
  <c r="DY52" i="6"/>
  <c r="G58564" i="12" s="1"/>
  <c r="EB52" i="6"/>
  <c r="G61855" i="12" s="1"/>
  <c r="EC52" i="6"/>
  <c r="G62952" i="12" s="1"/>
  <c r="EE52" i="6"/>
  <c r="G65146" i="12" s="1"/>
  <c r="EA52" i="6"/>
  <c r="G60758" i="12" s="1"/>
  <c r="DW52" i="6"/>
  <c r="G56370" i="12" s="1"/>
  <c r="DS52" i="6"/>
  <c r="G51982" i="12" s="1"/>
  <c r="DO52" i="6"/>
  <c r="G47594" i="12" s="1"/>
  <c r="DK52" i="6"/>
  <c r="G43206" i="12" s="1"/>
  <c r="DG52" i="6"/>
  <c r="G38818" i="12" s="1"/>
  <c r="DC52" i="6"/>
  <c r="G34430" i="12" s="1"/>
  <c r="CY52" i="6"/>
  <c r="G30042" i="12" s="1"/>
  <c r="CU52" i="6"/>
  <c r="G25654" i="12" s="1"/>
  <c r="CQ52" i="6"/>
  <c r="G21266" i="12" s="1"/>
  <c r="CM52" i="6"/>
  <c r="G16878" i="12" s="1"/>
  <c r="CI52" i="6"/>
  <c r="G12409" i="12" s="1"/>
  <c r="CE52" i="6"/>
  <c r="G7913" i="12" s="1"/>
  <c r="CA52" i="6"/>
  <c r="G3417" i="12" s="1"/>
  <c r="ED52" i="6"/>
  <c r="G64049" i="12" s="1"/>
  <c r="DZ52" i="6"/>
  <c r="G59661" i="12" s="1"/>
  <c r="DV52" i="6"/>
  <c r="G55273" i="12" s="1"/>
  <c r="DR52" i="6"/>
  <c r="G50885" i="12" s="1"/>
  <c r="DN52" i="6"/>
  <c r="G46497" i="12" s="1"/>
  <c r="DJ52" i="6"/>
  <c r="G42109" i="12" s="1"/>
  <c r="DF52" i="6"/>
  <c r="G37721" i="12" s="1"/>
  <c r="DB52" i="6"/>
  <c r="G33333" i="12" s="1"/>
  <c r="CX52" i="6"/>
  <c r="G28945" i="12" s="1"/>
  <c r="CT52" i="6"/>
  <c r="G24557" i="12" s="1"/>
  <c r="CP52" i="6"/>
  <c r="G20169" i="12" s="1"/>
  <c r="CL52" i="6"/>
  <c r="G15781" i="12" s="1"/>
  <c r="CH52" i="6"/>
  <c r="G11285" i="12" s="1"/>
  <c r="CD52" i="6"/>
  <c r="G6789" i="12" s="1"/>
  <c r="BZ52" i="6"/>
  <c r="H51" i="6"/>
  <c r="BX51" i="6"/>
  <c r="G44" i="12" s="1"/>
  <c r="BY51" i="6"/>
  <c r="G1168" i="12" s="1"/>
  <c r="BZ51" i="6"/>
  <c r="CA51" i="6"/>
  <c r="G3416" i="12" s="1"/>
  <c r="CB51" i="6"/>
  <c r="G4540" i="12" s="1"/>
  <c r="CC51" i="6"/>
  <c r="G5664" i="12" s="1"/>
  <c r="CD51" i="6"/>
  <c r="G6788" i="12" s="1"/>
  <c r="CE51" i="6"/>
  <c r="G7912" i="12" s="1"/>
  <c r="CF51" i="6"/>
  <c r="G9036" i="12" s="1"/>
  <c r="CG51" i="6"/>
  <c r="G10160" i="12" s="1"/>
  <c r="CH51" i="6"/>
  <c r="G11284" i="12" s="1"/>
  <c r="CI51" i="6"/>
  <c r="G12408" i="12" s="1"/>
  <c r="CJ51" i="6"/>
  <c r="G13532" i="12" s="1"/>
  <c r="CK51" i="6"/>
  <c r="G14656" i="12" s="1"/>
  <c r="CL51" i="6"/>
  <c r="G15780" i="12" s="1"/>
  <c r="CM51" i="6"/>
  <c r="G16877" i="12" s="1"/>
  <c r="CN51" i="6"/>
  <c r="G17974" i="12" s="1"/>
  <c r="CO51" i="6"/>
  <c r="G19071" i="12" s="1"/>
  <c r="CP51" i="6"/>
  <c r="G20168" i="12" s="1"/>
  <c r="CQ51" i="6"/>
  <c r="G21265" i="12" s="1"/>
  <c r="CR51" i="6"/>
  <c r="G22362" i="12" s="1"/>
  <c r="CS51" i="6"/>
  <c r="G23459" i="12" s="1"/>
  <c r="CT51" i="6"/>
  <c r="G24556" i="12" s="1"/>
  <c r="CU51" i="6"/>
  <c r="G25653" i="12" s="1"/>
  <c r="CV51" i="6"/>
  <c r="G26750" i="12" s="1"/>
  <c r="CW51" i="6"/>
  <c r="G27847" i="12" s="1"/>
  <c r="CX51" i="6"/>
  <c r="G28944" i="12" s="1"/>
  <c r="CY51" i="6"/>
  <c r="G30041" i="12" s="1"/>
  <c r="CZ51" i="6"/>
  <c r="G31138" i="12" s="1"/>
  <c r="DA51" i="6"/>
  <c r="G32235" i="12" s="1"/>
  <c r="DB51" i="6"/>
  <c r="G33332" i="12" s="1"/>
  <c r="DC51" i="6"/>
  <c r="G34429" i="12" s="1"/>
  <c r="DD51" i="6"/>
  <c r="G35526" i="12" s="1"/>
  <c r="DE51" i="6"/>
  <c r="G36623" i="12" s="1"/>
  <c r="DF51" i="6"/>
  <c r="G37720" i="12" s="1"/>
  <c r="DG51" i="6"/>
  <c r="G38817" i="12" s="1"/>
  <c r="DH51" i="6"/>
  <c r="G39914" i="12" s="1"/>
  <c r="DI51" i="6"/>
  <c r="G41011" i="12" s="1"/>
  <c r="DJ51" i="6"/>
  <c r="G42108" i="12" s="1"/>
  <c r="DK51" i="6"/>
  <c r="G43205" i="12" s="1"/>
  <c r="DL51" i="6"/>
  <c r="G44302" i="12" s="1"/>
  <c r="DM51" i="6"/>
  <c r="G45399" i="12" s="1"/>
  <c r="DN51" i="6"/>
  <c r="G46496" i="12" s="1"/>
  <c r="DO51" i="6"/>
  <c r="G47593" i="12" s="1"/>
  <c r="DP51" i="6"/>
  <c r="G48690" i="12" s="1"/>
  <c r="DQ51" i="6"/>
  <c r="G49787" i="12" s="1"/>
  <c r="DR51" i="6"/>
  <c r="G50884" i="12" s="1"/>
  <c r="DS51" i="6"/>
  <c r="G51981" i="12" s="1"/>
  <c r="DT51" i="6"/>
  <c r="G53078" i="12" s="1"/>
  <c r="DU51" i="6"/>
  <c r="G54175" i="12" s="1"/>
  <c r="DV51" i="6"/>
  <c r="G55272" i="12" s="1"/>
  <c r="DW51" i="6"/>
  <c r="G56369" i="12" s="1"/>
  <c r="DX51" i="6"/>
  <c r="G57466" i="12" s="1"/>
  <c r="DY51" i="6"/>
  <c r="G58563" i="12" s="1"/>
  <c r="DZ51" i="6"/>
  <c r="G59660" i="12" s="1"/>
  <c r="EA51" i="6"/>
  <c r="G60757" i="12" s="1"/>
  <c r="EB51" i="6"/>
  <c r="G61854" i="12" s="1"/>
  <c r="EC51" i="6"/>
  <c r="G62951" i="12" s="1"/>
  <c r="ED51" i="6"/>
  <c r="G64048" i="12" s="1"/>
  <c r="EE51" i="6"/>
  <c r="G65145" i="12" s="1"/>
  <c r="H50" i="6"/>
  <c r="BX50" i="6"/>
  <c r="G43" i="12" s="1"/>
  <c r="BY50" i="6"/>
  <c r="G1167" i="12" s="1"/>
  <c r="CB50" i="6"/>
  <c r="G4539" i="12" s="1"/>
  <c r="CC50" i="6"/>
  <c r="G5663" i="12" s="1"/>
  <c r="CF50" i="6"/>
  <c r="G9035" i="12" s="1"/>
  <c r="CG50" i="6"/>
  <c r="G10159" i="12" s="1"/>
  <c r="CJ50" i="6"/>
  <c r="G13531" i="12" s="1"/>
  <c r="CK50" i="6"/>
  <c r="G14655" i="12" s="1"/>
  <c r="CN50" i="6"/>
  <c r="G17973" i="12" s="1"/>
  <c r="CO50" i="6"/>
  <c r="G19070" i="12" s="1"/>
  <c r="CR50" i="6"/>
  <c r="G22361" i="12" s="1"/>
  <c r="CS50" i="6"/>
  <c r="G23458" i="12" s="1"/>
  <c r="CV50" i="6"/>
  <c r="G26749" i="12" s="1"/>
  <c r="CW50" i="6"/>
  <c r="G27846" i="12" s="1"/>
  <c r="CZ50" i="6"/>
  <c r="G31137" i="12" s="1"/>
  <c r="DA50" i="6"/>
  <c r="G32234" i="12" s="1"/>
  <c r="DD50" i="6"/>
  <c r="G35525" i="12" s="1"/>
  <c r="DE50" i="6"/>
  <c r="G36622" i="12" s="1"/>
  <c r="DH50" i="6"/>
  <c r="G39913" i="12" s="1"/>
  <c r="DI50" i="6"/>
  <c r="G41010" i="12" s="1"/>
  <c r="DL50" i="6"/>
  <c r="G44301" i="12" s="1"/>
  <c r="DM50" i="6"/>
  <c r="G45398" i="12" s="1"/>
  <c r="DP50" i="6"/>
  <c r="G48689" i="12" s="1"/>
  <c r="DQ50" i="6"/>
  <c r="G49786" i="12" s="1"/>
  <c r="DT50" i="6"/>
  <c r="G53077" i="12" s="1"/>
  <c r="DU50" i="6"/>
  <c r="G54174" i="12" s="1"/>
  <c r="DX50" i="6"/>
  <c r="G57465" i="12" s="1"/>
  <c r="DY50" i="6"/>
  <c r="G58562" i="12" s="1"/>
  <c r="EB50" i="6"/>
  <c r="G61853" i="12" s="1"/>
  <c r="EC50" i="6"/>
  <c r="G62950" i="12" s="1"/>
  <c r="EE50" i="6"/>
  <c r="G65144" i="12" s="1"/>
  <c r="EA50" i="6"/>
  <c r="G60756" i="12" s="1"/>
  <c r="DW50" i="6"/>
  <c r="G56368" i="12" s="1"/>
  <c r="DS50" i="6"/>
  <c r="G51980" i="12" s="1"/>
  <c r="DO50" i="6"/>
  <c r="G47592" i="12" s="1"/>
  <c r="DK50" i="6"/>
  <c r="G43204" i="12" s="1"/>
  <c r="DG50" i="6"/>
  <c r="G38816" i="12" s="1"/>
  <c r="DC50" i="6"/>
  <c r="G34428" i="12" s="1"/>
  <c r="CY50" i="6"/>
  <c r="G30040" i="12" s="1"/>
  <c r="CU50" i="6"/>
  <c r="G25652" i="12" s="1"/>
  <c r="CQ50" i="6"/>
  <c r="G21264" i="12" s="1"/>
  <c r="CM50" i="6"/>
  <c r="G16876" i="12" s="1"/>
  <c r="CI50" i="6"/>
  <c r="G12407" i="12" s="1"/>
  <c r="CE50" i="6"/>
  <c r="G7911" i="12" s="1"/>
  <c r="CA50" i="6"/>
  <c r="ED50" i="6"/>
  <c r="G64047" i="12" s="1"/>
  <c r="DZ50" i="6"/>
  <c r="G59659" i="12" s="1"/>
  <c r="DV50" i="6"/>
  <c r="G55271" i="12" s="1"/>
  <c r="DR50" i="6"/>
  <c r="G50883" i="12" s="1"/>
  <c r="DN50" i="6"/>
  <c r="G46495" i="12" s="1"/>
  <c r="DJ50" i="6"/>
  <c r="G42107" i="12" s="1"/>
  <c r="DF50" i="6"/>
  <c r="G37719" i="12" s="1"/>
  <c r="DB50" i="6"/>
  <c r="G33331" i="12" s="1"/>
  <c r="CX50" i="6"/>
  <c r="G28943" i="12" s="1"/>
  <c r="CT50" i="6"/>
  <c r="G24555" i="12" s="1"/>
  <c r="CP50" i="6"/>
  <c r="G20167" i="12" s="1"/>
  <c r="CL50" i="6"/>
  <c r="G15779" i="12" s="1"/>
  <c r="CH50" i="6"/>
  <c r="G11283" i="12" s="1"/>
  <c r="CD50" i="6"/>
  <c r="G6787" i="12" s="1"/>
  <c r="BZ50" i="6"/>
  <c r="G2291" i="12" s="1"/>
  <c r="H49" i="6"/>
  <c r="BX49" i="6"/>
  <c r="G42" i="12" s="1"/>
  <c r="BY49" i="6"/>
  <c r="G1166" i="12" s="1"/>
  <c r="BZ49" i="6"/>
  <c r="CA49" i="6"/>
  <c r="G3414" i="12" s="1"/>
  <c r="CB49" i="6"/>
  <c r="G4538" i="12" s="1"/>
  <c r="CC49" i="6"/>
  <c r="G5662" i="12" s="1"/>
  <c r="CD49" i="6"/>
  <c r="G6786" i="12" s="1"/>
  <c r="CE49" i="6"/>
  <c r="G7910" i="12" s="1"/>
  <c r="CF49" i="6"/>
  <c r="G9034" i="12" s="1"/>
  <c r="CG49" i="6"/>
  <c r="G10158" i="12" s="1"/>
  <c r="CH49" i="6"/>
  <c r="G11282" i="12" s="1"/>
  <c r="CI49" i="6"/>
  <c r="G12406" i="12" s="1"/>
  <c r="CJ49" i="6"/>
  <c r="G13530" i="12" s="1"/>
  <c r="CK49" i="6"/>
  <c r="G14654" i="12" s="1"/>
  <c r="CL49" i="6"/>
  <c r="G15778" i="12" s="1"/>
  <c r="CM49" i="6"/>
  <c r="G16875" i="12" s="1"/>
  <c r="CN49" i="6"/>
  <c r="G17972" i="12" s="1"/>
  <c r="CO49" i="6"/>
  <c r="G19069" i="12" s="1"/>
  <c r="CP49" i="6"/>
  <c r="G20166" i="12" s="1"/>
  <c r="CQ49" i="6"/>
  <c r="G21263" i="12" s="1"/>
  <c r="CR49" i="6"/>
  <c r="G22360" i="12" s="1"/>
  <c r="CS49" i="6"/>
  <c r="G23457" i="12" s="1"/>
  <c r="CT49" i="6"/>
  <c r="G24554" i="12" s="1"/>
  <c r="CU49" i="6"/>
  <c r="G25651" i="12" s="1"/>
  <c r="CV49" i="6"/>
  <c r="G26748" i="12" s="1"/>
  <c r="CW49" i="6"/>
  <c r="G27845" i="12" s="1"/>
  <c r="CX49" i="6"/>
  <c r="G28942" i="12" s="1"/>
  <c r="CY49" i="6"/>
  <c r="G30039" i="12" s="1"/>
  <c r="CZ49" i="6"/>
  <c r="G31136" i="12" s="1"/>
  <c r="DA49" i="6"/>
  <c r="G32233" i="12" s="1"/>
  <c r="DB49" i="6"/>
  <c r="G33330" i="12" s="1"/>
  <c r="DC49" i="6"/>
  <c r="G34427" i="12" s="1"/>
  <c r="DD49" i="6"/>
  <c r="G35524" i="12" s="1"/>
  <c r="DE49" i="6"/>
  <c r="G36621" i="12" s="1"/>
  <c r="DF49" i="6"/>
  <c r="G37718" i="12" s="1"/>
  <c r="DG49" i="6"/>
  <c r="G38815" i="12" s="1"/>
  <c r="DH49" i="6"/>
  <c r="G39912" i="12" s="1"/>
  <c r="DI49" i="6"/>
  <c r="G41009" i="12" s="1"/>
  <c r="DJ49" i="6"/>
  <c r="G42106" i="12" s="1"/>
  <c r="DK49" i="6"/>
  <c r="G43203" i="12" s="1"/>
  <c r="DL49" i="6"/>
  <c r="G44300" i="12" s="1"/>
  <c r="DM49" i="6"/>
  <c r="G45397" i="12" s="1"/>
  <c r="DN49" i="6"/>
  <c r="G46494" i="12" s="1"/>
  <c r="DO49" i="6"/>
  <c r="G47591" i="12" s="1"/>
  <c r="DP49" i="6"/>
  <c r="G48688" i="12" s="1"/>
  <c r="DQ49" i="6"/>
  <c r="G49785" i="12" s="1"/>
  <c r="DR49" i="6"/>
  <c r="G50882" i="12" s="1"/>
  <c r="DS49" i="6"/>
  <c r="G51979" i="12" s="1"/>
  <c r="DT49" i="6"/>
  <c r="G53076" i="12" s="1"/>
  <c r="DU49" i="6"/>
  <c r="G54173" i="12" s="1"/>
  <c r="DV49" i="6"/>
  <c r="G55270" i="12" s="1"/>
  <c r="DW49" i="6"/>
  <c r="G56367" i="12" s="1"/>
  <c r="DX49" i="6"/>
  <c r="G57464" i="12" s="1"/>
  <c r="DY49" i="6"/>
  <c r="G58561" i="12" s="1"/>
  <c r="DZ49" i="6"/>
  <c r="G59658" i="12" s="1"/>
  <c r="EA49" i="6"/>
  <c r="G60755" i="12" s="1"/>
  <c r="EB49" i="6"/>
  <c r="G61852" i="12" s="1"/>
  <c r="EC49" i="6"/>
  <c r="G62949" i="12" s="1"/>
  <c r="ED49" i="6"/>
  <c r="G64046" i="12" s="1"/>
  <c r="EE49" i="6"/>
  <c r="G65143" i="12" s="1"/>
  <c r="H48" i="6"/>
  <c r="BX48" i="6"/>
  <c r="G41" i="12" s="1"/>
  <c r="BY48" i="6"/>
  <c r="G1165" i="12" s="1"/>
  <c r="CB48" i="6"/>
  <c r="G4537" i="12" s="1"/>
  <c r="CC48" i="6"/>
  <c r="G5661" i="12" s="1"/>
  <c r="CF48" i="6"/>
  <c r="G9033" i="12" s="1"/>
  <c r="CG48" i="6"/>
  <c r="G10157" i="12" s="1"/>
  <c r="CJ48" i="6"/>
  <c r="G13529" i="12" s="1"/>
  <c r="CK48" i="6"/>
  <c r="G14653" i="12" s="1"/>
  <c r="CN48" i="6"/>
  <c r="G17971" i="12" s="1"/>
  <c r="CO48" i="6"/>
  <c r="G19068" i="12" s="1"/>
  <c r="CR48" i="6"/>
  <c r="G22359" i="12" s="1"/>
  <c r="CS48" i="6"/>
  <c r="G23456" i="12" s="1"/>
  <c r="CV48" i="6"/>
  <c r="G26747" i="12" s="1"/>
  <c r="CW48" i="6"/>
  <c r="G27844" i="12" s="1"/>
  <c r="CZ48" i="6"/>
  <c r="G31135" i="12" s="1"/>
  <c r="DA48" i="6"/>
  <c r="G32232" i="12" s="1"/>
  <c r="DD48" i="6"/>
  <c r="G35523" i="12" s="1"/>
  <c r="DE48" i="6"/>
  <c r="G36620" i="12" s="1"/>
  <c r="DH48" i="6"/>
  <c r="G39911" i="12" s="1"/>
  <c r="DI48" i="6"/>
  <c r="G41008" i="12" s="1"/>
  <c r="DL48" i="6"/>
  <c r="G44299" i="12" s="1"/>
  <c r="DM48" i="6"/>
  <c r="G45396" i="12" s="1"/>
  <c r="DP48" i="6"/>
  <c r="G48687" i="12" s="1"/>
  <c r="DQ48" i="6"/>
  <c r="G49784" i="12" s="1"/>
  <c r="DT48" i="6"/>
  <c r="G53075" i="12" s="1"/>
  <c r="DU48" i="6"/>
  <c r="G54172" i="12" s="1"/>
  <c r="DX48" i="6"/>
  <c r="G57463" i="12" s="1"/>
  <c r="DY48" i="6"/>
  <c r="G58560" i="12" s="1"/>
  <c r="EB48" i="6"/>
  <c r="G61851" i="12" s="1"/>
  <c r="EC48" i="6"/>
  <c r="G62948" i="12" s="1"/>
  <c r="EE48" i="6"/>
  <c r="G65142" i="12" s="1"/>
  <c r="EA48" i="6"/>
  <c r="G60754" i="12" s="1"/>
  <c r="DW48" i="6"/>
  <c r="G56366" i="12" s="1"/>
  <c r="DS48" i="6"/>
  <c r="G51978" i="12" s="1"/>
  <c r="DO48" i="6"/>
  <c r="G47590" i="12" s="1"/>
  <c r="DK48" i="6"/>
  <c r="G43202" i="12" s="1"/>
  <c r="DG48" i="6"/>
  <c r="G38814" i="12" s="1"/>
  <c r="DC48" i="6"/>
  <c r="G34426" i="12" s="1"/>
  <c r="CY48" i="6"/>
  <c r="G30038" i="12" s="1"/>
  <c r="CU48" i="6"/>
  <c r="G25650" i="12" s="1"/>
  <c r="CQ48" i="6"/>
  <c r="G21262" i="12" s="1"/>
  <c r="CM48" i="6"/>
  <c r="G16874" i="12" s="1"/>
  <c r="CI48" i="6"/>
  <c r="G12405" i="12" s="1"/>
  <c r="CE48" i="6"/>
  <c r="G7909" i="12" s="1"/>
  <c r="CA48" i="6"/>
  <c r="G3413" i="12" s="1"/>
  <c r="ED48" i="6"/>
  <c r="G64045" i="12" s="1"/>
  <c r="DZ48" i="6"/>
  <c r="G59657" i="12" s="1"/>
  <c r="DV48" i="6"/>
  <c r="G55269" i="12" s="1"/>
  <c r="DR48" i="6"/>
  <c r="G50881" i="12" s="1"/>
  <c r="DN48" i="6"/>
  <c r="G46493" i="12" s="1"/>
  <c r="DJ48" i="6"/>
  <c r="G42105" i="12" s="1"/>
  <c r="DF48" i="6"/>
  <c r="G37717" i="12" s="1"/>
  <c r="DB48" i="6"/>
  <c r="G33329" i="12" s="1"/>
  <c r="CX48" i="6"/>
  <c r="G28941" i="12" s="1"/>
  <c r="CT48" i="6"/>
  <c r="G24553" i="12" s="1"/>
  <c r="CP48" i="6"/>
  <c r="G20165" i="12" s="1"/>
  <c r="CL48" i="6"/>
  <c r="G15777" i="12" s="1"/>
  <c r="CH48" i="6"/>
  <c r="G11281" i="12" s="1"/>
  <c r="CD48" i="6"/>
  <c r="G6785" i="12" s="1"/>
  <c r="BZ48" i="6"/>
  <c r="G2289" i="12" s="1"/>
  <c r="H47" i="6"/>
  <c r="BX47" i="6"/>
  <c r="G40" i="12" s="1"/>
  <c r="BY47" i="6"/>
  <c r="G1164" i="12" s="1"/>
  <c r="BZ47" i="6"/>
  <c r="CA47" i="6"/>
  <c r="G3412" i="12" s="1"/>
  <c r="CB47" i="6"/>
  <c r="G4536" i="12" s="1"/>
  <c r="CC47" i="6"/>
  <c r="G5660" i="12" s="1"/>
  <c r="CD47" i="6"/>
  <c r="G6784" i="12" s="1"/>
  <c r="CE47" i="6"/>
  <c r="G7908" i="12" s="1"/>
  <c r="CF47" i="6"/>
  <c r="G9032" i="12" s="1"/>
  <c r="CG47" i="6"/>
  <c r="G10156" i="12" s="1"/>
  <c r="CH47" i="6"/>
  <c r="G11280" i="12" s="1"/>
  <c r="CI47" i="6"/>
  <c r="G12404" i="12" s="1"/>
  <c r="CJ47" i="6"/>
  <c r="G13528" i="12" s="1"/>
  <c r="CK47" i="6"/>
  <c r="G14652" i="12" s="1"/>
  <c r="CL47" i="6"/>
  <c r="G15776" i="12" s="1"/>
  <c r="CM47" i="6"/>
  <c r="G16873" i="12" s="1"/>
  <c r="CN47" i="6"/>
  <c r="G17970" i="12" s="1"/>
  <c r="CO47" i="6"/>
  <c r="G19067" i="12" s="1"/>
  <c r="CP47" i="6"/>
  <c r="G20164" i="12" s="1"/>
  <c r="CQ47" i="6"/>
  <c r="G21261" i="12" s="1"/>
  <c r="CR47" i="6"/>
  <c r="G22358" i="12" s="1"/>
  <c r="CS47" i="6"/>
  <c r="G23455" i="12" s="1"/>
  <c r="CT47" i="6"/>
  <c r="G24552" i="12" s="1"/>
  <c r="CU47" i="6"/>
  <c r="G25649" i="12" s="1"/>
  <c r="CV47" i="6"/>
  <c r="G26746" i="12" s="1"/>
  <c r="CW47" i="6"/>
  <c r="G27843" i="12" s="1"/>
  <c r="CX47" i="6"/>
  <c r="G28940" i="12" s="1"/>
  <c r="CY47" i="6"/>
  <c r="G30037" i="12" s="1"/>
  <c r="CZ47" i="6"/>
  <c r="G31134" i="12" s="1"/>
  <c r="DA47" i="6"/>
  <c r="G32231" i="12" s="1"/>
  <c r="DB47" i="6"/>
  <c r="G33328" i="12" s="1"/>
  <c r="DC47" i="6"/>
  <c r="G34425" i="12" s="1"/>
  <c r="DD47" i="6"/>
  <c r="G35522" i="12" s="1"/>
  <c r="DE47" i="6"/>
  <c r="G36619" i="12" s="1"/>
  <c r="DF47" i="6"/>
  <c r="G37716" i="12" s="1"/>
  <c r="DG47" i="6"/>
  <c r="G38813" i="12" s="1"/>
  <c r="DH47" i="6"/>
  <c r="G39910" i="12" s="1"/>
  <c r="DI47" i="6"/>
  <c r="G41007" i="12" s="1"/>
  <c r="DJ47" i="6"/>
  <c r="G42104" i="12" s="1"/>
  <c r="DK47" i="6"/>
  <c r="G43201" i="12" s="1"/>
  <c r="DL47" i="6"/>
  <c r="G44298" i="12" s="1"/>
  <c r="DM47" i="6"/>
  <c r="G45395" i="12" s="1"/>
  <c r="DN47" i="6"/>
  <c r="G46492" i="12" s="1"/>
  <c r="DO47" i="6"/>
  <c r="G47589" i="12" s="1"/>
  <c r="DP47" i="6"/>
  <c r="G48686" i="12" s="1"/>
  <c r="DQ47" i="6"/>
  <c r="G49783" i="12" s="1"/>
  <c r="DR47" i="6"/>
  <c r="G50880" i="12" s="1"/>
  <c r="DS47" i="6"/>
  <c r="G51977" i="12" s="1"/>
  <c r="DT47" i="6"/>
  <c r="G53074" i="12" s="1"/>
  <c r="DU47" i="6"/>
  <c r="G54171" i="12" s="1"/>
  <c r="DV47" i="6"/>
  <c r="G55268" i="12" s="1"/>
  <c r="DW47" i="6"/>
  <c r="G56365" i="12" s="1"/>
  <c r="DX47" i="6"/>
  <c r="G57462" i="12" s="1"/>
  <c r="DY47" i="6"/>
  <c r="G58559" i="12" s="1"/>
  <c r="DZ47" i="6"/>
  <c r="G59656" i="12" s="1"/>
  <c r="EA47" i="6"/>
  <c r="G60753" i="12" s="1"/>
  <c r="EB47" i="6"/>
  <c r="G61850" i="12" s="1"/>
  <c r="EC47" i="6"/>
  <c r="G62947" i="12" s="1"/>
  <c r="ED47" i="6"/>
  <c r="G64044" i="12" s="1"/>
  <c r="EE47" i="6"/>
  <c r="G65141" i="12" s="1"/>
  <c r="H46" i="6"/>
  <c r="BX46" i="6"/>
  <c r="G39" i="12" s="1"/>
  <c r="BY46" i="6"/>
  <c r="G1163" i="12" s="1"/>
  <c r="CB46" i="6"/>
  <c r="G4535" i="12" s="1"/>
  <c r="CC46" i="6"/>
  <c r="G5659" i="12" s="1"/>
  <c r="CF46" i="6"/>
  <c r="G9031" i="12" s="1"/>
  <c r="CG46" i="6"/>
  <c r="G10155" i="12" s="1"/>
  <c r="CJ46" i="6"/>
  <c r="G13527" i="12" s="1"/>
  <c r="CK46" i="6"/>
  <c r="G14651" i="12" s="1"/>
  <c r="CN46" i="6"/>
  <c r="G17969" i="12" s="1"/>
  <c r="CO46" i="6"/>
  <c r="G19066" i="12" s="1"/>
  <c r="CR46" i="6"/>
  <c r="G22357" i="12" s="1"/>
  <c r="CS46" i="6"/>
  <c r="G23454" i="12" s="1"/>
  <c r="CV46" i="6"/>
  <c r="G26745" i="12" s="1"/>
  <c r="CW46" i="6"/>
  <c r="G27842" i="12" s="1"/>
  <c r="CZ46" i="6"/>
  <c r="G31133" i="12" s="1"/>
  <c r="DA46" i="6"/>
  <c r="G32230" i="12" s="1"/>
  <c r="DD46" i="6"/>
  <c r="G35521" i="12" s="1"/>
  <c r="DE46" i="6"/>
  <c r="G36618" i="12" s="1"/>
  <c r="DH46" i="6"/>
  <c r="G39909" i="12" s="1"/>
  <c r="DI46" i="6"/>
  <c r="G41006" i="12" s="1"/>
  <c r="DL46" i="6"/>
  <c r="G44297" i="12" s="1"/>
  <c r="DM46" i="6"/>
  <c r="G45394" i="12" s="1"/>
  <c r="DP46" i="6"/>
  <c r="G48685" i="12" s="1"/>
  <c r="DQ46" i="6"/>
  <c r="G49782" i="12" s="1"/>
  <c r="DT46" i="6"/>
  <c r="G53073" i="12" s="1"/>
  <c r="DU46" i="6"/>
  <c r="G54170" i="12" s="1"/>
  <c r="DX46" i="6"/>
  <c r="G57461" i="12" s="1"/>
  <c r="DY46" i="6"/>
  <c r="G58558" i="12" s="1"/>
  <c r="EB46" i="6"/>
  <c r="G61849" i="12" s="1"/>
  <c r="EC46" i="6"/>
  <c r="G62946" i="12" s="1"/>
  <c r="EE46" i="6"/>
  <c r="G65140" i="12" s="1"/>
  <c r="EA46" i="6"/>
  <c r="G60752" i="12" s="1"/>
  <c r="DW46" i="6"/>
  <c r="G56364" i="12" s="1"/>
  <c r="DS46" i="6"/>
  <c r="G51976" i="12" s="1"/>
  <c r="DO46" i="6"/>
  <c r="G47588" i="12" s="1"/>
  <c r="DK46" i="6"/>
  <c r="G43200" i="12" s="1"/>
  <c r="DG46" i="6"/>
  <c r="G38812" i="12" s="1"/>
  <c r="DC46" i="6"/>
  <c r="G34424" i="12" s="1"/>
  <c r="CY46" i="6"/>
  <c r="G30036" i="12" s="1"/>
  <c r="CU46" i="6"/>
  <c r="G25648" i="12" s="1"/>
  <c r="CQ46" i="6"/>
  <c r="G21260" i="12" s="1"/>
  <c r="CM46" i="6"/>
  <c r="G16872" i="12" s="1"/>
  <c r="CI46" i="6"/>
  <c r="G12403" i="12" s="1"/>
  <c r="CE46" i="6"/>
  <c r="G7907" i="12" s="1"/>
  <c r="CA46" i="6"/>
  <c r="G3411" i="12" s="1"/>
  <c r="ED46" i="6"/>
  <c r="G64043" i="12" s="1"/>
  <c r="DZ46" i="6"/>
  <c r="G59655" i="12" s="1"/>
  <c r="DV46" i="6"/>
  <c r="G55267" i="12" s="1"/>
  <c r="DR46" i="6"/>
  <c r="G50879" i="12" s="1"/>
  <c r="DN46" i="6"/>
  <c r="G46491" i="12" s="1"/>
  <c r="DJ46" i="6"/>
  <c r="G42103" i="12" s="1"/>
  <c r="DF46" i="6"/>
  <c r="G37715" i="12" s="1"/>
  <c r="DB46" i="6"/>
  <c r="G33327" i="12" s="1"/>
  <c r="CX46" i="6"/>
  <c r="G28939" i="12" s="1"/>
  <c r="CT46" i="6"/>
  <c r="G24551" i="12" s="1"/>
  <c r="CP46" i="6"/>
  <c r="G20163" i="12" s="1"/>
  <c r="CL46" i="6"/>
  <c r="G15775" i="12" s="1"/>
  <c r="CH46" i="6"/>
  <c r="G11279" i="12" s="1"/>
  <c r="CD46" i="6"/>
  <c r="G6783" i="12" s="1"/>
  <c r="BZ46" i="6"/>
  <c r="H45" i="6"/>
  <c r="BX45" i="6"/>
  <c r="G38" i="12" s="1"/>
  <c r="BY45" i="6"/>
  <c r="G1162" i="12" s="1"/>
  <c r="BZ45" i="6"/>
  <c r="CA45" i="6"/>
  <c r="G3410" i="12" s="1"/>
  <c r="CB45" i="6"/>
  <c r="CC45" i="6"/>
  <c r="G5658" i="12" s="1"/>
  <c r="CD45" i="6"/>
  <c r="G6782" i="12" s="1"/>
  <c r="CE45" i="6"/>
  <c r="G7906" i="12" s="1"/>
  <c r="CF45" i="6"/>
  <c r="G9030" i="12" s="1"/>
  <c r="CG45" i="6"/>
  <c r="G10154" i="12" s="1"/>
  <c r="CH45" i="6"/>
  <c r="G11278" i="12" s="1"/>
  <c r="CI45" i="6"/>
  <c r="G12402" i="12" s="1"/>
  <c r="CJ45" i="6"/>
  <c r="G13526" i="12" s="1"/>
  <c r="CK45" i="6"/>
  <c r="G14650" i="12" s="1"/>
  <c r="CL45" i="6"/>
  <c r="G15774" i="12" s="1"/>
  <c r="CM45" i="6"/>
  <c r="G16871" i="12" s="1"/>
  <c r="CN45" i="6"/>
  <c r="G17968" i="12" s="1"/>
  <c r="CO45" i="6"/>
  <c r="G19065" i="12" s="1"/>
  <c r="CP45" i="6"/>
  <c r="G20162" i="12" s="1"/>
  <c r="CQ45" i="6"/>
  <c r="G21259" i="12" s="1"/>
  <c r="CR45" i="6"/>
  <c r="G22356" i="12" s="1"/>
  <c r="CS45" i="6"/>
  <c r="G23453" i="12" s="1"/>
  <c r="CT45" i="6"/>
  <c r="G24550" i="12" s="1"/>
  <c r="CU45" i="6"/>
  <c r="G25647" i="12" s="1"/>
  <c r="CV45" i="6"/>
  <c r="G26744" i="12" s="1"/>
  <c r="CW45" i="6"/>
  <c r="G27841" i="12" s="1"/>
  <c r="CX45" i="6"/>
  <c r="G28938" i="12" s="1"/>
  <c r="CY45" i="6"/>
  <c r="G30035" i="12" s="1"/>
  <c r="CZ45" i="6"/>
  <c r="G31132" i="12" s="1"/>
  <c r="DA45" i="6"/>
  <c r="G32229" i="12" s="1"/>
  <c r="DB45" i="6"/>
  <c r="G33326" i="12" s="1"/>
  <c r="DC45" i="6"/>
  <c r="G34423" i="12" s="1"/>
  <c r="DD45" i="6"/>
  <c r="G35520" i="12" s="1"/>
  <c r="DE45" i="6"/>
  <c r="G36617" i="12" s="1"/>
  <c r="DF45" i="6"/>
  <c r="G37714" i="12" s="1"/>
  <c r="DG45" i="6"/>
  <c r="G38811" i="12" s="1"/>
  <c r="DH45" i="6"/>
  <c r="G39908" i="12" s="1"/>
  <c r="DI45" i="6"/>
  <c r="G41005" i="12" s="1"/>
  <c r="DJ45" i="6"/>
  <c r="G42102" i="12" s="1"/>
  <c r="DK45" i="6"/>
  <c r="G43199" i="12" s="1"/>
  <c r="DL45" i="6"/>
  <c r="G44296" i="12" s="1"/>
  <c r="DM45" i="6"/>
  <c r="G45393" i="12" s="1"/>
  <c r="DN45" i="6"/>
  <c r="G46490" i="12" s="1"/>
  <c r="DO45" i="6"/>
  <c r="G47587" i="12" s="1"/>
  <c r="DP45" i="6"/>
  <c r="G48684" i="12" s="1"/>
  <c r="DQ45" i="6"/>
  <c r="G49781" i="12" s="1"/>
  <c r="DR45" i="6"/>
  <c r="G50878" i="12" s="1"/>
  <c r="DS45" i="6"/>
  <c r="G51975" i="12" s="1"/>
  <c r="DT45" i="6"/>
  <c r="G53072" i="12" s="1"/>
  <c r="DU45" i="6"/>
  <c r="G54169" i="12" s="1"/>
  <c r="DV45" i="6"/>
  <c r="G55266" i="12" s="1"/>
  <c r="DW45" i="6"/>
  <c r="G56363" i="12" s="1"/>
  <c r="DX45" i="6"/>
  <c r="G57460" i="12" s="1"/>
  <c r="DY45" i="6"/>
  <c r="G58557" i="12" s="1"/>
  <c r="DZ45" i="6"/>
  <c r="G59654" i="12" s="1"/>
  <c r="EA45" i="6"/>
  <c r="G60751" i="12" s="1"/>
  <c r="EB45" i="6"/>
  <c r="G61848" i="12" s="1"/>
  <c r="EC45" i="6"/>
  <c r="G62945" i="12" s="1"/>
  <c r="ED45" i="6"/>
  <c r="G64042" i="12" s="1"/>
  <c r="EE45" i="6"/>
  <c r="G65139" i="12" s="1"/>
  <c r="BZ44" i="6"/>
  <c r="G2285" i="12" s="1"/>
  <c r="EB44" i="6"/>
  <c r="G61847" i="12" s="1"/>
  <c r="DT44" i="6"/>
  <c r="G53071" i="12" s="1"/>
  <c r="DL44" i="6"/>
  <c r="G44295" i="12" s="1"/>
  <c r="DD44" i="6"/>
  <c r="G35519" i="12" s="1"/>
  <c r="CV44" i="6"/>
  <c r="G26743" i="12" s="1"/>
  <c r="CQ44" i="6"/>
  <c r="G21258" i="12" s="1"/>
  <c r="CG44" i="6"/>
  <c r="G10153" i="12" s="1"/>
  <c r="CA44" i="6"/>
  <c r="G3409" i="12" s="1"/>
  <c r="EE44" i="6"/>
  <c r="G65138" i="12" s="1"/>
  <c r="EA44" i="6"/>
  <c r="G60750" i="12" s="1"/>
  <c r="DW44" i="6"/>
  <c r="G56362" i="12" s="1"/>
  <c r="DS44" i="6"/>
  <c r="G51974" i="12" s="1"/>
  <c r="DO44" i="6"/>
  <c r="G47586" i="12" s="1"/>
  <c r="DK44" i="6"/>
  <c r="G43198" i="12" s="1"/>
  <c r="DG44" i="6"/>
  <c r="G38810" i="12" s="1"/>
  <c r="DC44" i="6"/>
  <c r="G34422" i="12" s="1"/>
  <c r="CY44" i="6"/>
  <c r="G30034" i="12" s="1"/>
  <c r="CU44" i="6"/>
  <c r="G25646" i="12" s="1"/>
  <c r="CP44" i="6"/>
  <c r="G20161" i="12" s="1"/>
  <c r="CK44" i="6"/>
  <c r="G14649" i="12" s="1"/>
  <c r="CE44" i="6"/>
  <c r="G7905" i="12" s="1"/>
  <c r="BX44" i="6"/>
  <c r="CB44" i="6"/>
  <c r="G4533" i="12" s="1"/>
  <c r="CF44" i="6"/>
  <c r="G9029" i="12" s="1"/>
  <c r="CJ44" i="6"/>
  <c r="G13525" i="12" s="1"/>
  <c r="CN44" i="6"/>
  <c r="G17967" i="12" s="1"/>
  <c r="CR44" i="6"/>
  <c r="G22355" i="12" s="1"/>
  <c r="ED44" i="6"/>
  <c r="G64041" i="12" s="1"/>
  <c r="DZ44" i="6"/>
  <c r="G59653" i="12" s="1"/>
  <c r="DV44" i="6"/>
  <c r="G55265" i="12" s="1"/>
  <c r="DR44" i="6"/>
  <c r="G50877" i="12" s="1"/>
  <c r="DN44" i="6"/>
  <c r="G46489" i="12" s="1"/>
  <c r="DJ44" i="6"/>
  <c r="G42101" i="12" s="1"/>
  <c r="DF44" i="6"/>
  <c r="G37713" i="12" s="1"/>
  <c r="DB44" i="6"/>
  <c r="G33325" i="12" s="1"/>
  <c r="CX44" i="6"/>
  <c r="G28937" i="12" s="1"/>
  <c r="CT44" i="6"/>
  <c r="G24549" i="12" s="1"/>
  <c r="CO44" i="6"/>
  <c r="G19064" i="12" s="1"/>
  <c r="CI44" i="6"/>
  <c r="G12401" i="12" s="1"/>
  <c r="CD44" i="6"/>
  <c r="G6781" i="12" s="1"/>
  <c r="BY44" i="6"/>
  <c r="G1161" i="12" s="1"/>
  <c r="DX44" i="6"/>
  <c r="G57459" i="12" s="1"/>
  <c r="DP44" i="6"/>
  <c r="G48683" i="12" s="1"/>
  <c r="DH44" i="6"/>
  <c r="G39907" i="12" s="1"/>
  <c r="CZ44" i="6"/>
  <c r="G31131" i="12" s="1"/>
  <c r="CL44" i="6"/>
  <c r="G15773" i="12" s="1"/>
  <c r="EC44" i="6"/>
  <c r="G62944" i="12" s="1"/>
  <c r="DY44" i="6"/>
  <c r="G58556" i="12" s="1"/>
  <c r="DU44" i="6"/>
  <c r="G54168" i="12" s="1"/>
  <c r="DQ44" i="6"/>
  <c r="G49780" i="12" s="1"/>
  <c r="DM44" i="6"/>
  <c r="G45392" i="12" s="1"/>
  <c r="DI44" i="6"/>
  <c r="G41004" i="12" s="1"/>
  <c r="DE44" i="6"/>
  <c r="G36616" i="12" s="1"/>
  <c r="DA44" i="6"/>
  <c r="G32228" i="12" s="1"/>
  <c r="CW44" i="6"/>
  <c r="G27840" i="12" s="1"/>
  <c r="CS44" i="6"/>
  <c r="G23452" i="12" s="1"/>
  <c r="CM44" i="6"/>
  <c r="G16870" i="12" s="1"/>
  <c r="CH44" i="6"/>
  <c r="G11277" i="12" s="1"/>
  <c r="CC44" i="6"/>
  <c r="G5657" i="12" s="1"/>
  <c r="H44" i="6"/>
  <c r="BX43" i="6"/>
  <c r="G36" i="12" s="1"/>
  <c r="BY43" i="6"/>
  <c r="G1160" i="12" s="1"/>
  <c r="CA43" i="6"/>
  <c r="G3408" i="12" s="1"/>
  <c r="CB43" i="6"/>
  <c r="G4532" i="12" s="1"/>
  <c r="CC43" i="6"/>
  <c r="G5656" i="12" s="1"/>
  <c r="CE43" i="6"/>
  <c r="G7904" i="12" s="1"/>
  <c r="CF43" i="6"/>
  <c r="G9028" i="12" s="1"/>
  <c r="CG43" i="6"/>
  <c r="G10152" i="12" s="1"/>
  <c r="CI43" i="6"/>
  <c r="G12400" i="12" s="1"/>
  <c r="CJ43" i="6"/>
  <c r="G13524" i="12" s="1"/>
  <c r="CK43" i="6"/>
  <c r="G14648" i="12" s="1"/>
  <c r="CM43" i="6"/>
  <c r="G16869" i="12" s="1"/>
  <c r="CN43" i="6"/>
  <c r="G17966" i="12" s="1"/>
  <c r="CO43" i="6"/>
  <c r="G19063" i="12" s="1"/>
  <c r="CQ43" i="6"/>
  <c r="G21257" i="12" s="1"/>
  <c r="CR43" i="6"/>
  <c r="G22354" i="12" s="1"/>
  <c r="CS43" i="6"/>
  <c r="G23451" i="12" s="1"/>
  <c r="CU43" i="6"/>
  <c r="G25645" i="12" s="1"/>
  <c r="CV43" i="6"/>
  <c r="G26742" i="12" s="1"/>
  <c r="CW43" i="6"/>
  <c r="G27839" i="12" s="1"/>
  <c r="CY43" i="6"/>
  <c r="G30033" i="12" s="1"/>
  <c r="CZ43" i="6"/>
  <c r="G31130" i="12" s="1"/>
  <c r="DA43" i="6"/>
  <c r="G32227" i="12" s="1"/>
  <c r="DC43" i="6"/>
  <c r="G34421" i="12" s="1"/>
  <c r="DD43" i="6"/>
  <c r="G35518" i="12" s="1"/>
  <c r="DE43" i="6"/>
  <c r="G36615" i="12" s="1"/>
  <c r="DG43" i="6"/>
  <c r="G38809" i="12" s="1"/>
  <c r="DH43" i="6"/>
  <c r="G39906" i="12" s="1"/>
  <c r="DI43" i="6"/>
  <c r="G41003" i="12" s="1"/>
  <c r="DK43" i="6"/>
  <c r="G43197" i="12" s="1"/>
  <c r="DL43" i="6"/>
  <c r="G44294" i="12" s="1"/>
  <c r="DM43" i="6"/>
  <c r="G45391" i="12" s="1"/>
  <c r="DO43" i="6"/>
  <c r="G47585" i="12" s="1"/>
  <c r="DP43" i="6"/>
  <c r="G48682" i="12" s="1"/>
  <c r="DQ43" i="6"/>
  <c r="G49779" i="12" s="1"/>
  <c r="DS43" i="6"/>
  <c r="G51973" i="12" s="1"/>
  <c r="DT43" i="6"/>
  <c r="G53070" i="12" s="1"/>
  <c r="DU43" i="6"/>
  <c r="G54167" i="12" s="1"/>
  <c r="DW43" i="6"/>
  <c r="G56361" i="12" s="1"/>
  <c r="DX43" i="6"/>
  <c r="G57458" i="12" s="1"/>
  <c r="DY43" i="6"/>
  <c r="G58555" i="12" s="1"/>
  <c r="EA43" i="6"/>
  <c r="G60749" i="12" s="1"/>
  <c r="EB43" i="6"/>
  <c r="G61846" i="12" s="1"/>
  <c r="EC43" i="6"/>
  <c r="G62943" i="12" s="1"/>
  <c r="EE43" i="6"/>
  <c r="G65137" i="12" s="1"/>
  <c r="H43" i="6"/>
  <c r="BZ43" i="6"/>
  <c r="G2284" i="12" s="1"/>
  <c r="CD43" i="6"/>
  <c r="G6780" i="12" s="1"/>
  <c r="CH43" i="6"/>
  <c r="G11276" i="12" s="1"/>
  <c r="CL43" i="6"/>
  <c r="G15772" i="12" s="1"/>
  <c r="CP43" i="6"/>
  <c r="G20160" i="12" s="1"/>
  <c r="CT43" i="6"/>
  <c r="G24548" i="12" s="1"/>
  <c r="CX43" i="6"/>
  <c r="G28936" i="12" s="1"/>
  <c r="DB43" i="6"/>
  <c r="G33324" i="12" s="1"/>
  <c r="DF43" i="6"/>
  <c r="G37712" i="12" s="1"/>
  <c r="DJ43" i="6"/>
  <c r="G42100" i="12" s="1"/>
  <c r="DN43" i="6"/>
  <c r="G46488" i="12" s="1"/>
  <c r="DR43" i="6"/>
  <c r="G50876" i="12" s="1"/>
  <c r="DV43" i="6"/>
  <c r="G55264" i="12" s="1"/>
  <c r="DZ43" i="6"/>
  <c r="G59652" i="12" s="1"/>
  <c r="ED43" i="6"/>
  <c r="G64040" i="12" s="1"/>
  <c r="H42" i="6"/>
  <c r="BY42" i="6"/>
  <c r="G1159" i="12" s="1"/>
  <c r="BZ42" i="6"/>
  <c r="G2283" i="12" s="1"/>
  <c r="CA42" i="6"/>
  <c r="G3407" i="12" s="1"/>
  <c r="CC42" i="6"/>
  <c r="G5655" i="12" s="1"/>
  <c r="CD42" i="6"/>
  <c r="G6779" i="12" s="1"/>
  <c r="CE42" i="6"/>
  <c r="G7903" i="12" s="1"/>
  <c r="CG42" i="6"/>
  <c r="G10151" i="12" s="1"/>
  <c r="CH42" i="6"/>
  <c r="G11275" i="12" s="1"/>
  <c r="CI42" i="6"/>
  <c r="G12399" i="12" s="1"/>
  <c r="CK42" i="6"/>
  <c r="G14647" i="12" s="1"/>
  <c r="CL42" i="6"/>
  <c r="G15771" i="12" s="1"/>
  <c r="CM42" i="6"/>
  <c r="G16868" i="12" s="1"/>
  <c r="CO42" i="6"/>
  <c r="G19062" i="12" s="1"/>
  <c r="CP42" i="6"/>
  <c r="G20159" i="12" s="1"/>
  <c r="CQ42" i="6"/>
  <c r="G21256" i="12" s="1"/>
  <c r="CS42" i="6"/>
  <c r="G23450" i="12" s="1"/>
  <c r="CT42" i="6"/>
  <c r="G24547" i="12" s="1"/>
  <c r="CU42" i="6"/>
  <c r="G25644" i="12" s="1"/>
  <c r="CW42" i="6"/>
  <c r="G27838" i="12" s="1"/>
  <c r="CX42" i="6"/>
  <c r="G28935" i="12" s="1"/>
  <c r="CY42" i="6"/>
  <c r="G30032" i="12" s="1"/>
  <c r="DA42" i="6"/>
  <c r="G32226" i="12" s="1"/>
  <c r="DB42" i="6"/>
  <c r="G33323" i="12" s="1"/>
  <c r="DC42" i="6"/>
  <c r="G34420" i="12" s="1"/>
  <c r="DE42" i="6"/>
  <c r="G36614" i="12" s="1"/>
  <c r="DF42" i="6"/>
  <c r="G37711" i="12" s="1"/>
  <c r="DG42" i="6"/>
  <c r="G38808" i="12" s="1"/>
  <c r="DI42" i="6"/>
  <c r="G41002" i="12" s="1"/>
  <c r="DJ42" i="6"/>
  <c r="G42099" i="12" s="1"/>
  <c r="DK42" i="6"/>
  <c r="G43196" i="12" s="1"/>
  <c r="DM42" i="6"/>
  <c r="G45390" i="12" s="1"/>
  <c r="DN42" i="6"/>
  <c r="G46487" i="12" s="1"/>
  <c r="DO42" i="6"/>
  <c r="G47584" i="12" s="1"/>
  <c r="DQ42" i="6"/>
  <c r="G49778" i="12" s="1"/>
  <c r="DR42" i="6"/>
  <c r="G50875" i="12" s="1"/>
  <c r="DS42" i="6"/>
  <c r="G51972" i="12" s="1"/>
  <c r="DU42" i="6"/>
  <c r="G54166" i="12" s="1"/>
  <c r="DV42" i="6"/>
  <c r="G55263" i="12" s="1"/>
  <c r="DW42" i="6"/>
  <c r="G56360" i="12" s="1"/>
  <c r="DY42" i="6"/>
  <c r="G58554" i="12" s="1"/>
  <c r="DZ42" i="6"/>
  <c r="G59651" i="12" s="1"/>
  <c r="EA42" i="6"/>
  <c r="G60748" i="12" s="1"/>
  <c r="EC42" i="6"/>
  <c r="G62942" i="12" s="1"/>
  <c r="ED42" i="6"/>
  <c r="G64039" i="12" s="1"/>
  <c r="EE42" i="6"/>
  <c r="G65136" i="12" s="1"/>
  <c r="BX42" i="6"/>
  <c r="G35" i="12" s="1"/>
  <c r="CB42" i="6"/>
  <c r="G4531" i="12" s="1"/>
  <c r="CF42" i="6"/>
  <c r="G9027" i="12" s="1"/>
  <c r="CJ42" i="6"/>
  <c r="G13523" i="12" s="1"/>
  <c r="CN42" i="6"/>
  <c r="G17965" i="12" s="1"/>
  <c r="CR42" i="6"/>
  <c r="G22353" i="12" s="1"/>
  <c r="CV42" i="6"/>
  <c r="G26741" i="12" s="1"/>
  <c r="CZ42" i="6"/>
  <c r="G31129" i="12" s="1"/>
  <c r="DD42" i="6"/>
  <c r="G35517" i="12" s="1"/>
  <c r="DH42" i="6"/>
  <c r="G39905" i="12" s="1"/>
  <c r="DL42" i="6"/>
  <c r="G44293" i="12" s="1"/>
  <c r="DP42" i="6"/>
  <c r="G48681" i="12" s="1"/>
  <c r="DT42" i="6"/>
  <c r="G53069" i="12" s="1"/>
  <c r="DX42" i="6"/>
  <c r="G57457" i="12" s="1"/>
  <c r="EB42" i="6"/>
  <c r="G61845" i="12" s="1"/>
  <c r="H41" i="6"/>
  <c r="BX41" i="6"/>
  <c r="BY41" i="6"/>
  <c r="G1158" i="12" s="1"/>
  <c r="CA41" i="6"/>
  <c r="G3406" i="12" s="1"/>
  <c r="CB41" i="6"/>
  <c r="G4530" i="12" s="1"/>
  <c r="CC41" i="6"/>
  <c r="G5654" i="12" s="1"/>
  <c r="CE41" i="6"/>
  <c r="G7902" i="12" s="1"/>
  <c r="CF41" i="6"/>
  <c r="G9026" i="12" s="1"/>
  <c r="CG41" i="6"/>
  <c r="G10150" i="12" s="1"/>
  <c r="CI41" i="6"/>
  <c r="G12398" i="12" s="1"/>
  <c r="CJ41" i="6"/>
  <c r="G13522" i="12" s="1"/>
  <c r="CK41" i="6"/>
  <c r="G14646" i="12" s="1"/>
  <c r="CM41" i="6"/>
  <c r="G16867" i="12" s="1"/>
  <c r="CN41" i="6"/>
  <c r="G17964" i="12" s="1"/>
  <c r="CO41" i="6"/>
  <c r="G19061" i="12" s="1"/>
  <c r="CQ41" i="6"/>
  <c r="G21255" i="12" s="1"/>
  <c r="CR41" i="6"/>
  <c r="G22352" i="12" s="1"/>
  <c r="CS41" i="6"/>
  <c r="G23449" i="12" s="1"/>
  <c r="CU41" i="6"/>
  <c r="G25643" i="12" s="1"/>
  <c r="CV41" i="6"/>
  <c r="G26740" i="12" s="1"/>
  <c r="CW41" i="6"/>
  <c r="G27837" i="12" s="1"/>
  <c r="CY41" i="6"/>
  <c r="G30031" i="12" s="1"/>
  <c r="CZ41" i="6"/>
  <c r="G31128" i="12" s="1"/>
  <c r="DA41" i="6"/>
  <c r="G32225" i="12" s="1"/>
  <c r="DC41" i="6"/>
  <c r="G34419" i="12" s="1"/>
  <c r="DD41" i="6"/>
  <c r="G35516" i="12" s="1"/>
  <c r="DE41" i="6"/>
  <c r="G36613" i="12" s="1"/>
  <c r="DG41" i="6"/>
  <c r="G38807" i="12" s="1"/>
  <c r="DH41" i="6"/>
  <c r="G39904" i="12" s="1"/>
  <c r="DI41" i="6"/>
  <c r="G41001" i="12" s="1"/>
  <c r="DK41" i="6"/>
  <c r="G43195" i="12" s="1"/>
  <c r="DL41" i="6"/>
  <c r="G44292" i="12" s="1"/>
  <c r="DM41" i="6"/>
  <c r="G45389" i="12" s="1"/>
  <c r="DO41" i="6"/>
  <c r="G47583" i="12" s="1"/>
  <c r="DP41" i="6"/>
  <c r="G48680" i="12" s="1"/>
  <c r="DQ41" i="6"/>
  <c r="G49777" i="12" s="1"/>
  <c r="DS41" i="6"/>
  <c r="G51971" i="12" s="1"/>
  <c r="DT41" i="6"/>
  <c r="G53068" i="12" s="1"/>
  <c r="DU41" i="6"/>
  <c r="G54165" i="12" s="1"/>
  <c r="DW41" i="6"/>
  <c r="G56359" i="12" s="1"/>
  <c r="DX41" i="6"/>
  <c r="G57456" i="12" s="1"/>
  <c r="DY41" i="6"/>
  <c r="G58553" i="12" s="1"/>
  <c r="EA41" i="6"/>
  <c r="G60747" i="12" s="1"/>
  <c r="EB41" i="6"/>
  <c r="G61844" i="12" s="1"/>
  <c r="EC41" i="6"/>
  <c r="G62941" i="12" s="1"/>
  <c r="EE41" i="6"/>
  <c r="G65135" i="12" s="1"/>
  <c r="ED41" i="6"/>
  <c r="G64038" i="12" s="1"/>
  <c r="DZ41" i="6"/>
  <c r="G59650" i="12" s="1"/>
  <c r="DV41" i="6"/>
  <c r="G55262" i="12" s="1"/>
  <c r="DR41" i="6"/>
  <c r="G50874" i="12" s="1"/>
  <c r="DN41" i="6"/>
  <c r="G46486" i="12" s="1"/>
  <c r="DJ41" i="6"/>
  <c r="G42098" i="12" s="1"/>
  <c r="DF41" i="6"/>
  <c r="G37710" i="12" s="1"/>
  <c r="DB41" i="6"/>
  <c r="G33322" i="12" s="1"/>
  <c r="CX41" i="6"/>
  <c r="G28934" i="12" s="1"/>
  <c r="CT41" i="6"/>
  <c r="G24546" i="12" s="1"/>
  <c r="CP41" i="6"/>
  <c r="G20158" i="12" s="1"/>
  <c r="CL41" i="6"/>
  <c r="G15770" i="12" s="1"/>
  <c r="CH41" i="6"/>
  <c r="G11274" i="12" s="1"/>
  <c r="CD41" i="6"/>
  <c r="G6778" i="12" s="1"/>
  <c r="BZ41" i="6"/>
  <c r="G2282" i="12" s="1"/>
  <c r="H40" i="6"/>
  <c r="BY40" i="6"/>
  <c r="G1157" i="12" s="1"/>
  <c r="BZ40" i="6"/>
  <c r="G2281" i="12" s="1"/>
  <c r="CA40" i="6"/>
  <c r="G3405" i="12" s="1"/>
  <c r="CD40" i="6"/>
  <c r="G6777" i="12" s="1"/>
  <c r="CE40" i="6"/>
  <c r="G7901" i="12" s="1"/>
  <c r="CG40" i="6"/>
  <c r="G10149" i="12" s="1"/>
  <c r="CI40" i="6"/>
  <c r="G12397" i="12" s="1"/>
  <c r="CK40" i="6"/>
  <c r="G14645" i="12" s="1"/>
  <c r="CL40" i="6"/>
  <c r="G15769" i="12" s="1"/>
  <c r="CO40" i="6"/>
  <c r="G19060" i="12" s="1"/>
  <c r="CP40" i="6"/>
  <c r="G20157" i="12" s="1"/>
  <c r="CQ40" i="6"/>
  <c r="G21254" i="12" s="1"/>
  <c r="CS40" i="6"/>
  <c r="G23448" i="12" s="1"/>
  <c r="CT40" i="6"/>
  <c r="G24545" i="12" s="1"/>
  <c r="CU40" i="6"/>
  <c r="G25642" i="12" s="1"/>
  <c r="CW40" i="6"/>
  <c r="G27836" i="12" s="1"/>
  <c r="CX40" i="6"/>
  <c r="G28933" i="12" s="1"/>
  <c r="CY40" i="6"/>
  <c r="G30030" i="12" s="1"/>
  <c r="DA40" i="6"/>
  <c r="G32224" i="12" s="1"/>
  <c r="DB40" i="6"/>
  <c r="G33321" i="12" s="1"/>
  <c r="DC40" i="6"/>
  <c r="G34418" i="12" s="1"/>
  <c r="DE40" i="6"/>
  <c r="G36612" i="12" s="1"/>
  <c r="DF40" i="6"/>
  <c r="G37709" i="12" s="1"/>
  <c r="DG40" i="6"/>
  <c r="G38806" i="12" s="1"/>
  <c r="DI40" i="6"/>
  <c r="G41000" i="12" s="1"/>
  <c r="DJ40" i="6"/>
  <c r="G42097" i="12" s="1"/>
  <c r="DK40" i="6"/>
  <c r="G43194" i="12" s="1"/>
  <c r="DM40" i="6"/>
  <c r="G45388" i="12" s="1"/>
  <c r="DN40" i="6"/>
  <c r="G46485" i="12" s="1"/>
  <c r="DO40" i="6"/>
  <c r="G47582" i="12" s="1"/>
  <c r="DQ40" i="6"/>
  <c r="G49776" i="12" s="1"/>
  <c r="DR40" i="6"/>
  <c r="G50873" i="12" s="1"/>
  <c r="DS40" i="6"/>
  <c r="G51970" i="12" s="1"/>
  <c r="DU40" i="6"/>
  <c r="G54164" i="12" s="1"/>
  <c r="DV40" i="6"/>
  <c r="G55261" i="12" s="1"/>
  <c r="DW40" i="6"/>
  <c r="G56358" i="12" s="1"/>
  <c r="DY40" i="6"/>
  <c r="G58552" i="12" s="1"/>
  <c r="DZ40" i="6"/>
  <c r="G59649" i="12" s="1"/>
  <c r="EA40" i="6"/>
  <c r="G60746" i="12" s="1"/>
  <c r="EC40" i="6"/>
  <c r="G62940" i="12" s="1"/>
  <c r="ED40" i="6"/>
  <c r="G64037" i="12" s="1"/>
  <c r="EE40" i="6"/>
  <c r="G65134" i="12" s="1"/>
  <c r="EB40" i="6"/>
  <c r="G61843" i="12" s="1"/>
  <c r="DX40" i="6"/>
  <c r="G57455" i="12" s="1"/>
  <c r="DT40" i="6"/>
  <c r="G53067" i="12" s="1"/>
  <c r="DP40" i="6"/>
  <c r="G48679" i="12" s="1"/>
  <c r="DL40" i="6"/>
  <c r="G44291" i="12" s="1"/>
  <c r="DH40" i="6"/>
  <c r="G39903" i="12" s="1"/>
  <c r="DD40" i="6"/>
  <c r="G35515" i="12" s="1"/>
  <c r="CZ40" i="6"/>
  <c r="G31127" i="12" s="1"/>
  <c r="CV40" i="6"/>
  <c r="G26739" i="12" s="1"/>
  <c r="CR40" i="6"/>
  <c r="G22351" i="12" s="1"/>
  <c r="CM40" i="6"/>
  <c r="G16866" i="12" s="1"/>
  <c r="CH40" i="6"/>
  <c r="G11273" i="12" s="1"/>
  <c r="CC40" i="6"/>
  <c r="G5653" i="12" s="1"/>
  <c r="BX40" i="6"/>
  <c r="CB40" i="6"/>
  <c r="G4529" i="12" s="1"/>
  <c r="CF40" i="6"/>
  <c r="G9025" i="12" s="1"/>
  <c r="CJ40" i="6"/>
  <c r="G13521" i="12" s="1"/>
  <c r="CN40" i="6"/>
  <c r="G17963" i="12" s="1"/>
  <c r="BX39" i="6"/>
  <c r="G32" i="12" s="1"/>
  <c r="BY39" i="6"/>
  <c r="G1156" i="12" s="1"/>
  <c r="CA39" i="6"/>
  <c r="G3404" i="12" s="1"/>
  <c r="CB39" i="6"/>
  <c r="G4528" i="12" s="1"/>
  <c r="CC39" i="6"/>
  <c r="G5652" i="12" s="1"/>
  <c r="CE39" i="6"/>
  <c r="G7900" i="12" s="1"/>
  <c r="CF39" i="6"/>
  <c r="G9024" i="12" s="1"/>
  <c r="CG39" i="6"/>
  <c r="G10148" i="12" s="1"/>
  <c r="CI39" i="6"/>
  <c r="G12396" i="12" s="1"/>
  <c r="CJ39" i="6"/>
  <c r="G13520" i="12" s="1"/>
  <c r="CK39" i="6"/>
  <c r="G14644" i="12" s="1"/>
  <c r="CM39" i="6"/>
  <c r="G16865" i="12" s="1"/>
  <c r="CN39" i="6"/>
  <c r="G17962" i="12" s="1"/>
  <c r="CO39" i="6"/>
  <c r="G19059" i="12" s="1"/>
  <c r="CQ39" i="6"/>
  <c r="G21253" i="12" s="1"/>
  <c r="CR39" i="6"/>
  <c r="G22350" i="12" s="1"/>
  <c r="CS39" i="6"/>
  <c r="G23447" i="12" s="1"/>
  <c r="CU39" i="6"/>
  <c r="G25641" i="12" s="1"/>
  <c r="CV39" i="6"/>
  <c r="G26738" i="12" s="1"/>
  <c r="CW39" i="6"/>
  <c r="G27835" i="12" s="1"/>
  <c r="CY39" i="6"/>
  <c r="G30029" i="12" s="1"/>
  <c r="CZ39" i="6"/>
  <c r="G31126" i="12" s="1"/>
  <c r="DA39" i="6"/>
  <c r="G32223" i="12" s="1"/>
  <c r="DC39" i="6"/>
  <c r="G34417" i="12" s="1"/>
  <c r="DD39" i="6"/>
  <c r="G35514" i="12" s="1"/>
  <c r="DE39" i="6"/>
  <c r="G36611" i="12" s="1"/>
  <c r="DG39" i="6"/>
  <c r="G38805" i="12" s="1"/>
  <c r="DH39" i="6"/>
  <c r="G39902" i="12" s="1"/>
  <c r="DI39" i="6"/>
  <c r="G40999" i="12" s="1"/>
  <c r="DK39" i="6"/>
  <c r="G43193" i="12" s="1"/>
  <c r="DL39" i="6"/>
  <c r="G44290" i="12" s="1"/>
  <c r="DM39" i="6"/>
  <c r="G45387" i="12" s="1"/>
  <c r="DO39" i="6"/>
  <c r="G47581" i="12" s="1"/>
  <c r="DP39" i="6"/>
  <c r="G48678" i="12" s="1"/>
  <c r="DQ39" i="6"/>
  <c r="G49775" i="12" s="1"/>
  <c r="DS39" i="6"/>
  <c r="G51969" i="12" s="1"/>
  <c r="DT39" i="6"/>
  <c r="G53066" i="12" s="1"/>
  <c r="DU39" i="6"/>
  <c r="G54163" i="12" s="1"/>
  <c r="DW39" i="6"/>
  <c r="G56357" i="12" s="1"/>
  <c r="DX39" i="6"/>
  <c r="G57454" i="12" s="1"/>
  <c r="DY39" i="6"/>
  <c r="G58551" i="12" s="1"/>
  <c r="EA39" i="6"/>
  <c r="G60745" i="12" s="1"/>
  <c r="EB39" i="6"/>
  <c r="G61842" i="12" s="1"/>
  <c r="EC39" i="6"/>
  <c r="G62939" i="12" s="1"/>
  <c r="EE39" i="6"/>
  <c r="G65133" i="12" s="1"/>
  <c r="H39" i="6"/>
  <c r="ED39" i="6"/>
  <c r="G64036" i="12" s="1"/>
  <c r="DZ39" i="6"/>
  <c r="G59648" i="12" s="1"/>
  <c r="DV39" i="6"/>
  <c r="G55260" i="12" s="1"/>
  <c r="DR39" i="6"/>
  <c r="G50872" i="12" s="1"/>
  <c r="DN39" i="6"/>
  <c r="G46484" i="12" s="1"/>
  <c r="DJ39" i="6"/>
  <c r="G42096" i="12" s="1"/>
  <c r="DF39" i="6"/>
  <c r="G37708" i="12" s="1"/>
  <c r="DB39" i="6"/>
  <c r="G33320" i="12" s="1"/>
  <c r="CX39" i="6"/>
  <c r="G28932" i="12" s="1"/>
  <c r="CT39" i="6"/>
  <c r="G24544" i="12" s="1"/>
  <c r="CP39" i="6"/>
  <c r="G20156" i="12" s="1"/>
  <c r="CL39" i="6"/>
  <c r="G15768" i="12" s="1"/>
  <c r="CH39" i="6"/>
  <c r="G11272" i="12" s="1"/>
  <c r="CD39" i="6"/>
  <c r="G6776" i="12" s="1"/>
  <c r="BZ39" i="6"/>
  <c r="CC38" i="6"/>
  <c r="G5651" i="12" s="1"/>
  <c r="BY38" i="6"/>
  <c r="G1155" i="12" s="1"/>
  <c r="BZ38" i="6"/>
  <c r="G2279" i="12" s="1"/>
  <c r="CG38" i="6"/>
  <c r="G10147" i="12" s="1"/>
  <c r="CH38" i="6"/>
  <c r="G11271" i="12" s="1"/>
  <c r="CO38" i="6"/>
  <c r="G19058" i="12" s="1"/>
  <c r="CP38" i="6"/>
  <c r="G20155" i="12" s="1"/>
  <c r="CW38" i="6"/>
  <c r="G27834" i="12" s="1"/>
  <c r="CX38" i="6"/>
  <c r="G28931" i="12" s="1"/>
  <c r="DE38" i="6"/>
  <c r="G36610" i="12" s="1"/>
  <c r="DF38" i="6"/>
  <c r="G37707" i="12" s="1"/>
  <c r="DM38" i="6"/>
  <c r="G45386" i="12" s="1"/>
  <c r="DN38" i="6"/>
  <c r="G46483" i="12" s="1"/>
  <c r="DU38" i="6"/>
  <c r="G54162" i="12" s="1"/>
  <c r="DV38" i="6"/>
  <c r="G55259" i="12" s="1"/>
  <c r="EC38" i="6"/>
  <c r="G62938" i="12" s="1"/>
  <c r="ED38" i="6"/>
  <c r="G64035" i="12" s="1"/>
  <c r="DZ38" i="6"/>
  <c r="G59647" i="12" s="1"/>
  <c r="DR38" i="6"/>
  <c r="G50871" i="12" s="1"/>
  <c r="DJ38" i="6"/>
  <c r="G42095" i="12" s="1"/>
  <c r="DB38" i="6"/>
  <c r="G33319" i="12" s="1"/>
  <c r="CT38" i="6"/>
  <c r="G24543" i="12" s="1"/>
  <c r="CL38" i="6"/>
  <c r="G15767" i="12" s="1"/>
  <c r="CD38" i="6"/>
  <c r="G6775" i="12" s="1"/>
  <c r="DY38" i="6"/>
  <c r="G58550" i="12" s="1"/>
  <c r="DQ38" i="6"/>
  <c r="G49774" i="12" s="1"/>
  <c r="DI38" i="6"/>
  <c r="G40998" i="12" s="1"/>
  <c r="DA38" i="6"/>
  <c r="G32222" i="12" s="1"/>
  <c r="CS38" i="6"/>
  <c r="G23446" i="12" s="1"/>
  <c r="CK38" i="6"/>
  <c r="G14643" i="12" s="1"/>
  <c r="H38" i="6"/>
  <c r="CA38" i="6"/>
  <c r="G3403" i="12" s="1"/>
  <c r="CE38" i="6"/>
  <c r="G7899" i="12" s="1"/>
  <c r="CI38" i="6"/>
  <c r="G12395" i="12" s="1"/>
  <c r="CM38" i="6"/>
  <c r="G16864" i="12" s="1"/>
  <c r="CQ38" i="6"/>
  <c r="G21252" i="12" s="1"/>
  <c r="CU38" i="6"/>
  <c r="G25640" i="12" s="1"/>
  <c r="CY38" i="6"/>
  <c r="G30028" i="12" s="1"/>
  <c r="DC38" i="6"/>
  <c r="G34416" i="12" s="1"/>
  <c r="DG38" i="6"/>
  <c r="G38804" i="12" s="1"/>
  <c r="DK38" i="6"/>
  <c r="G43192" i="12" s="1"/>
  <c r="DO38" i="6"/>
  <c r="G47580" i="12" s="1"/>
  <c r="DS38" i="6"/>
  <c r="G51968" i="12" s="1"/>
  <c r="DW38" i="6"/>
  <c r="G56356" i="12" s="1"/>
  <c r="EA38" i="6"/>
  <c r="G60744" i="12" s="1"/>
  <c r="EE38" i="6"/>
  <c r="G65132" i="12" s="1"/>
  <c r="BX38" i="6"/>
  <c r="G31" i="12" s="1"/>
  <c r="CB38" i="6"/>
  <c r="G4527" i="12" s="1"/>
  <c r="CF38" i="6"/>
  <c r="G9023" i="12" s="1"/>
  <c r="CJ38" i="6"/>
  <c r="G13519" i="12" s="1"/>
  <c r="CN38" i="6"/>
  <c r="G17961" i="12" s="1"/>
  <c r="CR38" i="6"/>
  <c r="G22349" i="12" s="1"/>
  <c r="CV38" i="6"/>
  <c r="G26737" i="12" s="1"/>
  <c r="CZ38" i="6"/>
  <c r="G31125" i="12" s="1"/>
  <c r="DD38" i="6"/>
  <c r="G35513" i="12" s="1"/>
  <c r="DH38" i="6"/>
  <c r="G39901" i="12" s="1"/>
  <c r="DL38" i="6"/>
  <c r="G44289" i="12" s="1"/>
  <c r="DP38" i="6"/>
  <c r="G48677" i="12" s="1"/>
  <c r="DT38" i="6"/>
  <c r="G53065" i="12" s="1"/>
  <c r="DX38" i="6"/>
  <c r="G57453" i="12" s="1"/>
  <c r="EB38" i="6"/>
  <c r="G61841" i="12" s="1"/>
  <c r="H37" i="6"/>
  <c r="BX37" i="6"/>
  <c r="G30" i="12" s="1"/>
  <c r="BY37" i="6"/>
  <c r="G1154" i="12" s="1"/>
  <c r="CA37" i="6"/>
  <c r="G3402" i="12" s="1"/>
  <c r="CB37" i="6"/>
  <c r="G4526" i="12" s="1"/>
  <c r="CC37" i="6"/>
  <c r="G5650" i="12" s="1"/>
  <c r="CD37" i="6"/>
  <c r="G6774" i="12" s="1"/>
  <c r="CE37" i="6"/>
  <c r="G7898" i="12" s="1"/>
  <c r="CF37" i="6"/>
  <c r="G9022" i="12" s="1"/>
  <c r="CG37" i="6"/>
  <c r="G10146" i="12" s="1"/>
  <c r="CH37" i="6"/>
  <c r="G11270" i="12" s="1"/>
  <c r="CI37" i="6"/>
  <c r="G12394" i="12" s="1"/>
  <c r="CJ37" i="6"/>
  <c r="G13518" i="12" s="1"/>
  <c r="CK37" i="6"/>
  <c r="G14642" i="12" s="1"/>
  <c r="CL37" i="6"/>
  <c r="G15766" i="12" s="1"/>
  <c r="CM37" i="6"/>
  <c r="G16863" i="12" s="1"/>
  <c r="CN37" i="6"/>
  <c r="G17960" i="12" s="1"/>
  <c r="CO37" i="6"/>
  <c r="G19057" i="12" s="1"/>
  <c r="CP37" i="6"/>
  <c r="G20154" i="12" s="1"/>
  <c r="CQ37" i="6"/>
  <c r="G21251" i="12" s="1"/>
  <c r="CR37" i="6"/>
  <c r="G22348" i="12" s="1"/>
  <c r="CS37" i="6"/>
  <c r="G23445" i="12" s="1"/>
  <c r="CT37" i="6"/>
  <c r="G24542" i="12" s="1"/>
  <c r="CU37" i="6"/>
  <c r="G25639" i="12" s="1"/>
  <c r="CV37" i="6"/>
  <c r="G26736" i="12" s="1"/>
  <c r="CW37" i="6"/>
  <c r="G27833" i="12" s="1"/>
  <c r="CX37" i="6"/>
  <c r="G28930" i="12" s="1"/>
  <c r="CY37" i="6"/>
  <c r="G30027" i="12" s="1"/>
  <c r="CZ37" i="6"/>
  <c r="G31124" i="12" s="1"/>
  <c r="DA37" i="6"/>
  <c r="G32221" i="12" s="1"/>
  <c r="DB37" i="6"/>
  <c r="G33318" i="12" s="1"/>
  <c r="DC37" i="6"/>
  <c r="G34415" i="12" s="1"/>
  <c r="DD37" i="6"/>
  <c r="G35512" i="12" s="1"/>
  <c r="DE37" i="6"/>
  <c r="G36609" i="12" s="1"/>
  <c r="DF37" i="6"/>
  <c r="G37706" i="12" s="1"/>
  <c r="DG37" i="6"/>
  <c r="G38803" i="12" s="1"/>
  <c r="DH37" i="6"/>
  <c r="G39900" i="12" s="1"/>
  <c r="DI37" i="6"/>
  <c r="G40997" i="12" s="1"/>
  <c r="DJ37" i="6"/>
  <c r="G42094" i="12" s="1"/>
  <c r="DK37" i="6"/>
  <c r="G43191" i="12" s="1"/>
  <c r="DL37" i="6"/>
  <c r="G44288" i="12" s="1"/>
  <c r="DM37" i="6"/>
  <c r="G45385" i="12" s="1"/>
  <c r="DN37" i="6"/>
  <c r="G46482" i="12" s="1"/>
  <c r="DO37" i="6"/>
  <c r="G47579" i="12" s="1"/>
  <c r="DP37" i="6"/>
  <c r="G48676" i="12" s="1"/>
  <c r="DQ37" i="6"/>
  <c r="G49773" i="12" s="1"/>
  <c r="DR37" i="6"/>
  <c r="G50870" i="12" s="1"/>
  <c r="DS37" i="6"/>
  <c r="G51967" i="12" s="1"/>
  <c r="DT37" i="6"/>
  <c r="G53064" i="12" s="1"/>
  <c r="DU37" i="6"/>
  <c r="G54161" i="12" s="1"/>
  <c r="DV37" i="6"/>
  <c r="G55258" i="12" s="1"/>
  <c r="DW37" i="6"/>
  <c r="G56355" i="12" s="1"/>
  <c r="DX37" i="6"/>
  <c r="G57452" i="12" s="1"/>
  <c r="DY37" i="6"/>
  <c r="G58549" i="12" s="1"/>
  <c r="DZ37" i="6"/>
  <c r="G59646" i="12" s="1"/>
  <c r="EA37" i="6"/>
  <c r="G60743" i="12" s="1"/>
  <c r="EB37" i="6"/>
  <c r="G61840" i="12" s="1"/>
  <c r="EC37" i="6"/>
  <c r="G62937" i="12" s="1"/>
  <c r="ED37" i="6"/>
  <c r="G64034" i="12" s="1"/>
  <c r="EE37" i="6"/>
  <c r="G65131" i="12" s="1"/>
  <c r="BZ37" i="6"/>
  <c r="BY36" i="6"/>
  <c r="G1153" i="12" s="1"/>
  <c r="CC36" i="6"/>
  <c r="G5649" i="12" s="1"/>
  <c r="CG36" i="6"/>
  <c r="G10145" i="12" s="1"/>
  <c r="CK36" i="6"/>
  <c r="G14641" i="12" s="1"/>
  <c r="CO36" i="6"/>
  <c r="G19056" i="12" s="1"/>
  <c r="CS36" i="6"/>
  <c r="G23444" i="12" s="1"/>
  <c r="CW36" i="6"/>
  <c r="G27832" i="12" s="1"/>
  <c r="DA36" i="6"/>
  <c r="G32220" i="12" s="1"/>
  <c r="DE36" i="6"/>
  <c r="G36608" i="12" s="1"/>
  <c r="DI36" i="6"/>
  <c r="G40996" i="12" s="1"/>
  <c r="DM36" i="6"/>
  <c r="G45384" i="12" s="1"/>
  <c r="DQ36" i="6"/>
  <c r="G49772" i="12" s="1"/>
  <c r="DU36" i="6"/>
  <c r="G54160" i="12" s="1"/>
  <c r="DY36" i="6"/>
  <c r="G58548" i="12" s="1"/>
  <c r="EC36" i="6"/>
  <c r="G62936" i="12" s="1"/>
  <c r="H36" i="6"/>
  <c r="BZ36" i="6"/>
  <c r="G2277" i="12" s="1"/>
  <c r="CD36" i="6"/>
  <c r="G6773" i="12" s="1"/>
  <c r="CH36" i="6"/>
  <c r="G11269" i="12" s="1"/>
  <c r="CL36" i="6"/>
  <c r="G15765" i="12" s="1"/>
  <c r="CP36" i="6"/>
  <c r="G20153" i="12" s="1"/>
  <c r="CT36" i="6"/>
  <c r="G24541" i="12" s="1"/>
  <c r="CX36" i="6"/>
  <c r="G28929" i="12" s="1"/>
  <c r="DB36" i="6"/>
  <c r="G33317" i="12" s="1"/>
  <c r="DF36" i="6"/>
  <c r="G37705" i="12" s="1"/>
  <c r="DJ36" i="6"/>
  <c r="G42093" i="12" s="1"/>
  <c r="DN36" i="6"/>
  <c r="G46481" i="12" s="1"/>
  <c r="DR36" i="6"/>
  <c r="G50869" i="12" s="1"/>
  <c r="DV36" i="6"/>
  <c r="G55257" i="12" s="1"/>
  <c r="DZ36" i="6"/>
  <c r="G59645" i="12" s="1"/>
  <c r="ED36" i="6"/>
  <c r="G64033" i="12" s="1"/>
  <c r="CA36" i="6"/>
  <c r="G3401" i="12" s="1"/>
  <c r="CE36" i="6"/>
  <c r="G7897" i="12" s="1"/>
  <c r="CI36" i="6"/>
  <c r="G12393" i="12" s="1"/>
  <c r="CM36" i="6"/>
  <c r="G16862" i="12" s="1"/>
  <c r="CQ36" i="6"/>
  <c r="G21250" i="12" s="1"/>
  <c r="CU36" i="6"/>
  <c r="G25638" i="12" s="1"/>
  <c r="CY36" i="6"/>
  <c r="G30026" i="12" s="1"/>
  <c r="DC36" i="6"/>
  <c r="G34414" i="12" s="1"/>
  <c r="DG36" i="6"/>
  <c r="G38802" i="12" s="1"/>
  <c r="DK36" i="6"/>
  <c r="G43190" i="12" s="1"/>
  <c r="DO36" i="6"/>
  <c r="G47578" i="12" s="1"/>
  <c r="DS36" i="6"/>
  <c r="G51966" i="12" s="1"/>
  <c r="DW36" i="6"/>
  <c r="G56354" i="12" s="1"/>
  <c r="EA36" i="6"/>
  <c r="G60742" i="12" s="1"/>
  <c r="EE36" i="6"/>
  <c r="G65130" i="12" s="1"/>
  <c r="BX36" i="6"/>
  <c r="CB36" i="6"/>
  <c r="G4525" i="12" s="1"/>
  <c r="CF36" i="6"/>
  <c r="G9021" i="12" s="1"/>
  <c r="CJ36" i="6"/>
  <c r="G13517" i="12" s="1"/>
  <c r="CN36" i="6"/>
  <c r="G17959" i="12" s="1"/>
  <c r="CR36" i="6"/>
  <c r="G22347" i="12" s="1"/>
  <c r="CV36" i="6"/>
  <c r="G26735" i="12" s="1"/>
  <c r="CZ36" i="6"/>
  <c r="G31123" i="12" s="1"/>
  <c r="DD36" i="6"/>
  <c r="G35511" i="12" s="1"/>
  <c r="DH36" i="6"/>
  <c r="G39899" i="12" s="1"/>
  <c r="DL36" i="6"/>
  <c r="G44287" i="12" s="1"/>
  <c r="DP36" i="6"/>
  <c r="G48675" i="12" s="1"/>
  <c r="DT36" i="6"/>
  <c r="G53063" i="12" s="1"/>
  <c r="DX36" i="6"/>
  <c r="G57451" i="12" s="1"/>
  <c r="EB36" i="6"/>
  <c r="G61839" i="12" s="1"/>
  <c r="BX35" i="6"/>
  <c r="G28" i="12" s="1"/>
  <c r="BY35" i="6"/>
  <c r="G1152" i="12" s="1"/>
  <c r="BZ35" i="6"/>
  <c r="G2276" i="12" s="1"/>
  <c r="CA35" i="6"/>
  <c r="CB35" i="6"/>
  <c r="G4524" i="12" s="1"/>
  <c r="CC35" i="6"/>
  <c r="G5648" i="12" s="1"/>
  <c r="CD35" i="6"/>
  <c r="G6772" i="12" s="1"/>
  <c r="CE35" i="6"/>
  <c r="G7896" i="12" s="1"/>
  <c r="CF35" i="6"/>
  <c r="G9020" i="12" s="1"/>
  <c r="CG35" i="6"/>
  <c r="G10144" i="12" s="1"/>
  <c r="CH35" i="6"/>
  <c r="G11268" i="12" s="1"/>
  <c r="CI35" i="6"/>
  <c r="G12392" i="12" s="1"/>
  <c r="CJ35" i="6"/>
  <c r="G13516" i="12" s="1"/>
  <c r="CK35" i="6"/>
  <c r="G14640" i="12" s="1"/>
  <c r="CL35" i="6"/>
  <c r="G15764" i="12" s="1"/>
  <c r="CM35" i="6"/>
  <c r="G16861" i="12" s="1"/>
  <c r="CN35" i="6"/>
  <c r="G17958" i="12" s="1"/>
  <c r="CO35" i="6"/>
  <c r="G19055" i="12" s="1"/>
  <c r="CP35" i="6"/>
  <c r="G20152" i="12" s="1"/>
  <c r="CQ35" i="6"/>
  <c r="G21249" i="12" s="1"/>
  <c r="CR35" i="6"/>
  <c r="G22346" i="12" s="1"/>
  <c r="CS35" i="6"/>
  <c r="G23443" i="12" s="1"/>
  <c r="CT35" i="6"/>
  <c r="G24540" i="12" s="1"/>
  <c r="CU35" i="6"/>
  <c r="G25637" i="12" s="1"/>
  <c r="CV35" i="6"/>
  <c r="G26734" i="12" s="1"/>
  <c r="CW35" i="6"/>
  <c r="G27831" i="12" s="1"/>
  <c r="CX35" i="6"/>
  <c r="G28928" i="12" s="1"/>
  <c r="CY35" i="6"/>
  <c r="G30025" i="12" s="1"/>
  <c r="CZ35" i="6"/>
  <c r="G31122" i="12" s="1"/>
  <c r="DA35" i="6"/>
  <c r="G32219" i="12" s="1"/>
  <c r="DB35" i="6"/>
  <c r="G33316" i="12" s="1"/>
  <c r="DC35" i="6"/>
  <c r="G34413" i="12" s="1"/>
  <c r="DD35" i="6"/>
  <c r="G35510" i="12" s="1"/>
  <c r="DE35" i="6"/>
  <c r="G36607" i="12" s="1"/>
  <c r="DF35" i="6"/>
  <c r="G37704" i="12" s="1"/>
  <c r="DG35" i="6"/>
  <c r="G38801" i="12" s="1"/>
  <c r="DH35" i="6"/>
  <c r="G39898" i="12" s="1"/>
  <c r="DI35" i="6"/>
  <c r="G40995" i="12" s="1"/>
  <c r="DJ35" i="6"/>
  <c r="G42092" i="12" s="1"/>
  <c r="DK35" i="6"/>
  <c r="G43189" i="12" s="1"/>
  <c r="DL35" i="6"/>
  <c r="G44286" i="12" s="1"/>
  <c r="DM35" i="6"/>
  <c r="G45383" i="12" s="1"/>
  <c r="DN35" i="6"/>
  <c r="G46480" i="12" s="1"/>
  <c r="DO35" i="6"/>
  <c r="G47577" i="12" s="1"/>
  <c r="DP35" i="6"/>
  <c r="G48674" i="12" s="1"/>
  <c r="DQ35" i="6"/>
  <c r="G49771" i="12" s="1"/>
  <c r="DR35" i="6"/>
  <c r="G50868" i="12" s="1"/>
  <c r="DS35" i="6"/>
  <c r="G51965" i="12" s="1"/>
  <c r="DT35" i="6"/>
  <c r="G53062" i="12" s="1"/>
  <c r="DU35" i="6"/>
  <c r="G54159" i="12" s="1"/>
  <c r="DV35" i="6"/>
  <c r="G55256" i="12" s="1"/>
  <c r="DW35" i="6"/>
  <c r="G56353" i="12" s="1"/>
  <c r="DX35" i="6"/>
  <c r="G57450" i="12" s="1"/>
  <c r="DY35" i="6"/>
  <c r="G58547" i="12" s="1"/>
  <c r="DZ35" i="6"/>
  <c r="G59644" i="12" s="1"/>
  <c r="EA35" i="6"/>
  <c r="G60741" i="12" s="1"/>
  <c r="EB35" i="6"/>
  <c r="G61838" i="12" s="1"/>
  <c r="EC35" i="6"/>
  <c r="G62935" i="12" s="1"/>
  <c r="ED35" i="6"/>
  <c r="G64032" i="12" s="1"/>
  <c r="EE35" i="6"/>
  <c r="G65129" i="12" s="1"/>
  <c r="H35" i="6"/>
  <c r="CC34" i="6"/>
  <c r="G5647" i="12" s="1"/>
  <c r="BY34" i="6"/>
  <c r="G1151" i="12" s="1"/>
  <c r="CK34" i="6"/>
  <c r="G14639" i="12" s="1"/>
  <c r="CO34" i="6"/>
  <c r="G19054" i="12" s="1"/>
  <c r="DA34" i="6"/>
  <c r="G32218" i="12" s="1"/>
  <c r="DE34" i="6"/>
  <c r="G36606" i="12" s="1"/>
  <c r="DQ34" i="6"/>
  <c r="G49770" i="12" s="1"/>
  <c r="DU34" i="6"/>
  <c r="G54158" i="12" s="1"/>
  <c r="EC34" i="6"/>
  <c r="G62934" i="12" s="1"/>
  <c r="DM34" i="6"/>
  <c r="G45382" i="12" s="1"/>
  <c r="CW34" i="6"/>
  <c r="G27830" i="12" s="1"/>
  <c r="CG34" i="6"/>
  <c r="G10143" i="12" s="1"/>
  <c r="DY34" i="6"/>
  <c r="G58546" i="12" s="1"/>
  <c r="DI34" i="6"/>
  <c r="G40994" i="12" s="1"/>
  <c r="CS34" i="6"/>
  <c r="G23442" i="12" s="1"/>
  <c r="H34" i="6"/>
  <c r="BZ34" i="6"/>
  <c r="G2275" i="12" s="1"/>
  <c r="CD34" i="6"/>
  <c r="G6771" i="12" s="1"/>
  <c r="CH34" i="6"/>
  <c r="G11267" i="12" s="1"/>
  <c r="CL34" i="6"/>
  <c r="G15763" i="12" s="1"/>
  <c r="CP34" i="6"/>
  <c r="G20151" i="12" s="1"/>
  <c r="CT34" i="6"/>
  <c r="G24539" i="12" s="1"/>
  <c r="CX34" i="6"/>
  <c r="G28927" i="12" s="1"/>
  <c r="DB34" i="6"/>
  <c r="G33315" i="12" s="1"/>
  <c r="DF34" i="6"/>
  <c r="G37703" i="12" s="1"/>
  <c r="DJ34" i="6"/>
  <c r="G42091" i="12" s="1"/>
  <c r="DN34" i="6"/>
  <c r="G46479" i="12" s="1"/>
  <c r="DR34" i="6"/>
  <c r="G50867" i="12" s="1"/>
  <c r="DV34" i="6"/>
  <c r="G55255" i="12" s="1"/>
  <c r="DZ34" i="6"/>
  <c r="G59643" i="12" s="1"/>
  <c r="ED34" i="6"/>
  <c r="G64031" i="12" s="1"/>
  <c r="CA34" i="6"/>
  <c r="G3399" i="12" s="1"/>
  <c r="CE34" i="6"/>
  <c r="G7895" i="12" s="1"/>
  <c r="CI34" i="6"/>
  <c r="G12391" i="12" s="1"/>
  <c r="CM34" i="6"/>
  <c r="G16860" i="12" s="1"/>
  <c r="CQ34" i="6"/>
  <c r="G21248" i="12" s="1"/>
  <c r="CU34" i="6"/>
  <c r="G25636" i="12" s="1"/>
  <c r="CY34" i="6"/>
  <c r="G30024" i="12" s="1"/>
  <c r="DC34" i="6"/>
  <c r="G34412" i="12" s="1"/>
  <c r="DG34" i="6"/>
  <c r="G38800" i="12" s="1"/>
  <c r="DK34" i="6"/>
  <c r="G43188" i="12" s="1"/>
  <c r="DO34" i="6"/>
  <c r="G47576" i="12" s="1"/>
  <c r="DS34" i="6"/>
  <c r="G51964" i="12" s="1"/>
  <c r="DW34" i="6"/>
  <c r="G56352" i="12" s="1"/>
  <c r="EA34" i="6"/>
  <c r="G60740" i="12" s="1"/>
  <c r="EE34" i="6"/>
  <c r="G65128" i="12" s="1"/>
  <c r="BX34" i="6"/>
  <c r="CB34" i="6"/>
  <c r="G4523" i="12" s="1"/>
  <c r="CF34" i="6"/>
  <c r="G9019" i="12" s="1"/>
  <c r="CJ34" i="6"/>
  <c r="G13515" i="12" s="1"/>
  <c r="CN34" i="6"/>
  <c r="G17957" i="12" s="1"/>
  <c r="CR34" i="6"/>
  <c r="G22345" i="12" s="1"/>
  <c r="CV34" i="6"/>
  <c r="G26733" i="12" s="1"/>
  <c r="CZ34" i="6"/>
  <c r="G31121" i="12" s="1"/>
  <c r="DD34" i="6"/>
  <c r="G35509" i="12" s="1"/>
  <c r="DH34" i="6"/>
  <c r="G39897" i="12" s="1"/>
  <c r="DL34" i="6"/>
  <c r="G44285" i="12" s="1"/>
  <c r="DP34" i="6"/>
  <c r="G48673" i="12" s="1"/>
  <c r="DT34" i="6"/>
  <c r="G53061" i="12" s="1"/>
  <c r="DX34" i="6"/>
  <c r="G57449" i="12" s="1"/>
  <c r="EB34" i="6"/>
  <c r="G61837" i="12" s="1"/>
  <c r="BX33" i="6"/>
  <c r="BZ33" i="6"/>
  <c r="G2274" i="12" s="1"/>
  <c r="CA33" i="6"/>
  <c r="G3398" i="12" s="1"/>
  <c r="CB33" i="6"/>
  <c r="G4522" i="12" s="1"/>
  <c r="CD33" i="6"/>
  <c r="G6770" i="12" s="1"/>
  <c r="CE33" i="6"/>
  <c r="G7894" i="12" s="1"/>
  <c r="CF33" i="6"/>
  <c r="G9018" i="12" s="1"/>
  <c r="CH33" i="6"/>
  <c r="G11266" i="12" s="1"/>
  <c r="CI33" i="6"/>
  <c r="G12390" i="12" s="1"/>
  <c r="CJ33" i="6"/>
  <c r="G13514" i="12" s="1"/>
  <c r="CL33" i="6"/>
  <c r="G15762" i="12" s="1"/>
  <c r="CM33" i="6"/>
  <c r="G16859" i="12" s="1"/>
  <c r="CN33" i="6"/>
  <c r="G17956" i="12" s="1"/>
  <c r="CP33" i="6"/>
  <c r="G20150" i="12" s="1"/>
  <c r="CQ33" i="6"/>
  <c r="G21247" i="12" s="1"/>
  <c r="CR33" i="6"/>
  <c r="G22344" i="12" s="1"/>
  <c r="CT33" i="6"/>
  <c r="G24538" i="12" s="1"/>
  <c r="CU33" i="6"/>
  <c r="G25635" i="12" s="1"/>
  <c r="CV33" i="6"/>
  <c r="G26732" i="12" s="1"/>
  <c r="CX33" i="6"/>
  <c r="G28926" i="12" s="1"/>
  <c r="CY33" i="6"/>
  <c r="G30023" i="12" s="1"/>
  <c r="CZ33" i="6"/>
  <c r="G31120" i="12" s="1"/>
  <c r="DB33" i="6"/>
  <c r="G33314" i="12" s="1"/>
  <c r="DC33" i="6"/>
  <c r="G34411" i="12" s="1"/>
  <c r="DD33" i="6"/>
  <c r="G35508" i="12" s="1"/>
  <c r="DF33" i="6"/>
  <c r="G37702" i="12" s="1"/>
  <c r="DG33" i="6"/>
  <c r="G38799" i="12" s="1"/>
  <c r="DH33" i="6"/>
  <c r="G39896" i="12" s="1"/>
  <c r="DJ33" i="6"/>
  <c r="G42090" i="12" s="1"/>
  <c r="DK33" i="6"/>
  <c r="G43187" i="12" s="1"/>
  <c r="DL33" i="6"/>
  <c r="G44284" i="12" s="1"/>
  <c r="DN33" i="6"/>
  <c r="G46478" i="12" s="1"/>
  <c r="DO33" i="6"/>
  <c r="G47575" i="12" s="1"/>
  <c r="DP33" i="6"/>
  <c r="G48672" i="12" s="1"/>
  <c r="DR33" i="6"/>
  <c r="G50866" i="12" s="1"/>
  <c r="DS33" i="6"/>
  <c r="G51963" i="12" s="1"/>
  <c r="DT33" i="6"/>
  <c r="G53060" i="12" s="1"/>
  <c r="DV33" i="6"/>
  <c r="G55254" i="12" s="1"/>
  <c r="DW33" i="6"/>
  <c r="G56351" i="12" s="1"/>
  <c r="DX33" i="6"/>
  <c r="G57448" i="12" s="1"/>
  <c r="DZ33" i="6"/>
  <c r="G59642" i="12" s="1"/>
  <c r="EA33" i="6"/>
  <c r="G60739" i="12" s="1"/>
  <c r="EB33" i="6"/>
  <c r="G61836" i="12" s="1"/>
  <c r="ED33" i="6"/>
  <c r="G64030" i="12" s="1"/>
  <c r="EE33" i="6"/>
  <c r="G65127" i="12" s="1"/>
  <c r="H33" i="6"/>
  <c r="EC33" i="6"/>
  <c r="G62933" i="12" s="1"/>
  <c r="DY33" i="6"/>
  <c r="G58545" i="12" s="1"/>
  <c r="DU33" i="6"/>
  <c r="G54157" i="12" s="1"/>
  <c r="DQ33" i="6"/>
  <c r="G49769" i="12" s="1"/>
  <c r="DM33" i="6"/>
  <c r="G45381" i="12" s="1"/>
  <c r="DI33" i="6"/>
  <c r="G40993" i="12" s="1"/>
  <c r="DE33" i="6"/>
  <c r="G36605" i="12" s="1"/>
  <c r="DA33" i="6"/>
  <c r="G32217" i="12" s="1"/>
  <c r="CW33" i="6"/>
  <c r="G27829" i="12" s="1"/>
  <c r="CS33" i="6"/>
  <c r="G23441" i="12" s="1"/>
  <c r="CO33" i="6"/>
  <c r="G19053" i="12" s="1"/>
  <c r="CK33" i="6"/>
  <c r="G14638" i="12" s="1"/>
  <c r="CG33" i="6"/>
  <c r="G10142" i="12" s="1"/>
  <c r="CC33" i="6"/>
  <c r="G5646" i="12" s="1"/>
  <c r="BY33" i="6"/>
  <c r="G1150" i="12" s="1"/>
  <c r="BZ32" i="6"/>
  <c r="G2273" i="12" s="1"/>
  <c r="CA32" i="6"/>
  <c r="G3397" i="12" s="1"/>
  <c r="CE32" i="6"/>
  <c r="G7893" i="12" s="1"/>
  <c r="CG32" i="6"/>
  <c r="G10141" i="12" s="1"/>
  <c r="CK32" i="6"/>
  <c r="G14637" i="12" s="1"/>
  <c r="CL32" i="6"/>
  <c r="G15761" i="12" s="1"/>
  <c r="CP32" i="6"/>
  <c r="G20149" i="12" s="1"/>
  <c r="CQ32" i="6"/>
  <c r="G21246" i="12" s="1"/>
  <c r="CU32" i="6"/>
  <c r="G25634" i="12" s="1"/>
  <c r="CW32" i="6"/>
  <c r="G27828" i="12" s="1"/>
  <c r="DA32" i="6"/>
  <c r="G32216" i="12" s="1"/>
  <c r="DB32" i="6"/>
  <c r="G33313" i="12" s="1"/>
  <c r="DE32" i="6"/>
  <c r="G36604" i="12" s="1"/>
  <c r="DF32" i="6"/>
  <c r="G37701" i="12" s="1"/>
  <c r="DG32" i="6"/>
  <c r="G38798" i="12" s="1"/>
  <c r="DJ32" i="6"/>
  <c r="G42089" i="12" s="1"/>
  <c r="DK32" i="6"/>
  <c r="G43186" i="12" s="1"/>
  <c r="DM32" i="6"/>
  <c r="G45380" i="12" s="1"/>
  <c r="DO32" i="6"/>
  <c r="G47574" i="12" s="1"/>
  <c r="DQ32" i="6"/>
  <c r="G49768" i="12" s="1"/>
  <c r="DR32" i="6"/>
  <c r="G50865" i="12" s="1"/>
  <c r="DU32" i="6"/>
  <c r="G54156" i="12" s="1"/>
  <c r="DV32" i="6"/>
  <c r="G55253" i="12" s="1"/>
  <c r="DW32" i="6"/>
  <c r="G56350" i="12" s="1"/>
  <c r="DZ32" i="6"/>
  <c r="G59641" i="12" s="1"/>
  <c r="EA32" i="6"/>
  <c r="G60738" i="12" s="1"/>
  <c r="EC32" i="6"/>
  <c r="G62932" i="12" s="1"/>
  <c r="EE32" i="6"/>
  <c r="G65126" i="12" s="1"/>
  <c r="H32" i="6"/>
  <c r="CY32" i="6"/>
  <c r="G30022" i="12" s="1"/>
  <c r="CT32" i="6"/>
  <c r="G24537" i="12" s="1"/>
  <c r="CO32" i="6"/>
  <c r="G19052" i="12" s="1"/>
  <c r="CI32" i="6"/>
  <c r="G12389" i="12" s="1"/>
  <c r="CD32" i="6"/>
  <c r="G6769" i="12" s="1"/>
  <c r="BY32" i="6"/>
  <c r="G1149" i="12" s="1"/>
  <c r="ED32" i="6"/>
  <c r="G64029" i="12" s="1"/>
  <c r="DY32" i="6"/>
  <c r="G58544" i="12" s="1"/>
  <c r="DS32" i="6"/>
  <c r="G51962" i="12" s="1"/>
  <c r="DN32" i="6"/>
  <c r="G46477" i="12" s="1"/>
  <c r="DI32" i="6"/>
  <c r="G40992" i="12" s="1"/>
  <c r="DC32" i="6"/>
  <c r="G34410" i="12" s="1"/>
  <c r="CX32" i="6"/>
  <c r="G28925" i="12" s="1"/>
  <c r="CS32" i="6"/>
  <c r="G23440" i="12" s="1"/>
  <c r="CM32" i="6"/>
  <c r="G16858" i="12" s="1"/>
  <c r="CH32" i="6"/>
  <c r="G11265" i="12" s="1"/>
  <c r="CC32" i="6"/>
  <c r="G5645" i="12" s="1"/>
  <c r="BX32" i="6"/>
  <c r="CB32" i="6"/>
  <c r="G4521" i="12" s="1"/>
  <c r="CF32" i="6"/>
  <c r="G9017" i="12" s="1"/>
  <c r="CJ32" i="6"/>
  <c r="G13513" i="12" s="1"/>
  <c r="CN32" i="6"/>
  <c r="G17955" i="12" s="1"/>
  <c r="CR32" i="6"/>
  <c r="G22343" i="12" s="1"/>
  <c r="CV32" i="6"/>
  <c r="G26731" i="12" s="1"/>
  <c r="CZ32" i="6"/>
  <c r="G31119" i="12" s="1"/>
  <c r="DD32" i="6"/>
  <c r="G35507" i="12" s="1"/>
  <c r="DH32" i="6"/>
  <c r="G39895" i="12" s="1"/>
  <c r="DL32" i="6"/>
  <c r="G44283" i="12" s="1"/>
  <c r="DP32" i="6"/>
  <c r="G48671" i="12" s="1"/>
  <c r="DT32" i="6"/>
  <c r="G53059" i="12" s="1"/>
  <c r="DX32" i="6"/>
  <c r="G57447" i="12" s="1"/>
  <c r="EB32" i="6"/>
  <c r="G61835" i="12" s="1"/>
  <c r="H31" i="6"/>
  <c r="BX31" i="6"/>
  <c r="G24" i="12" s="1"/>
  <c r="BY31" i="6"/>
  <c r="G1148" i="12" s="1"/>
  <c r="CA31" i="6"/>
  <c r="G3396" i="12" s="1"/>
  <c r="CB31" i="6"/>
  <c r="G4520" i="12" s="1"/>
  <c r="CC31" i="6"/>
  <c r="G5644" i="12" s="1"/>
  <c r="CE31" i="6"/>
  <c r="G7892" i="12" s="1"/>
  <c r="CF31" i="6"/>
  <c r="G9016" i="12" s="1"/>
  <c r="CG31" i="6"/>
  <c r="G10140" i="12" s="1"/>
  <c r="CI31" i="6"/>
  <c r="G12388" i="12" s="1"/>
  <c r="CJ31" i="6"/>
  <c r="G13512" i="12" s="1"/>
  <c r="CK31" i="6"/>
  <c r="G14636" i="12" s="1"/>
  <c r="CM31" i="6"/>
  <c r="G16857" i="12" s="1"/>
  <c r="CN31" i="6"/>
  <c r="G17954" i="12" s="1"/>
  <c r="CO31" i="6"/>
  <c r="G19051" i="12" s="1"/>
  <c r="CQ31" i="6"/>
  <c r="G21245" i="12" s="1"/>
  <c r="CR31" i="6"/>
  <c r="G22342" i="12" s="1"/>
  <c r="CS31" i="6"/>
  <c r="G23439" i="12" s="1"/>
  <c r="CU31" i="6"/>
  <c r="G25633" i="12" s="1"/>
  <c r="CV31" i="6"/>
  <c r="G26730" i="12" s="1"/>
  <c r="CW31" i="6"/>
  <c r="G27827" i="12" s="1"/>
  <c r="CY31" i="6"/>
  <c r="G30021" i="12" s="1"/>
  <c r="CZ31" i="6"/>
  <c r="G31118" i="12" s="1"/>
  <c r="DA31" i="6"/>
  <c r="G32215" i="12" s="1"/>
  <c r="DC31" i="6"/>
  <c r="G34409" i="12" s="1"/>
  <c r="DD31" i="6"/>
  <c r="G35506" i="12" s="1"/>
  <c r="DE31" i="6"/>
  <c r="G36603" i="12" s="1"/>
  <c r="DG31" i="6"/>
  <c r="G38797" i="12" s="1"/>
  <c r="DH31" i="6"/>
  <c r="G39894" i="12" s="1"/>
  <c r="DI31" i="6"/>
  <c r="G40991" i="12" s="1"/>
  <c r="DK31" i="6"/>
  <c r="G43185" i="12" s="1"/>
  <c r="DL31" i="6"/>
  <c r="G44282" i="12" s="1"/>
  <c r="DM31" i="6"/>
  <c r="G45379" i="12" s="1"/>
  <c r="DO31" i="6"/>
  <c r="G47573" i="12" s="1"/>
  <c r="DP31" i="6"/>
  <c r="G48670" i="12" s="1"/>
  <c r="DQ31" i="6"/>
  <c r="G49767" i="12" s="1"/>
  <c r="DS31" i="6"/>
  <c r="G51961" i="12" s="1"/>
  <c r="DT31" i="6"/>
  <c r="G53058" i="12" s="1"/>
  <c r="DU31" i="6"/>
  <c r="G54155" i="12" s="1"/>
  <c r="DW31" i="6"/>
  <c r="G56349" i="12" s="1"/>
  <c r="DX31" i="6"/>
  <c r="G57446" i="12" s="1"/>
  <c r="DY31" i="6"/>
  <c r="G58543" i="12" s="1"/>
  <c r="EA31" i="6"/>
  <c r="G60737" i="12" s="1"/>
  <c r="EB31" i="6"/>
  <c r="G61834" i="12" s="1"/>
  <c r="EC31" i="6"/>
  <c r="G62931" i="12" s="1"/>
  <c r="EE31" i="6"/>
  <c r="G65125" i="12" s="1"/>
  <c r="ED31" i="6"/>
  <c r="G64028" i="12" s="1"/>
  <c r="DZ31" i="6"/>
  <c r="G59640" i="12" s="1"/>
  <c r="DV31" i="6"/>
  <c r="G55252" i="12" s="1"/>
  <c r="DR31" i="6"/>
  <c r="G50864" i="12" s="1"/>
  <c r="DN31" i="6"/>
  <c r="G46476" i="12" s="1"/>
  <c r="DJ31" i="6"/>
  <c r="G42088" i="12" s="1"/>
  <c r="DF31" i="6"/>
  <c r="G37700" i="12" s="1"/>
  <c r="DB31" i="6"/>
  <c r="G33312" i="12" s="1"/>
  <c r="CX31" i="6"/>
  <c r="G28924" i="12" s="1"/>
  <c r="CT31" i="6"/>
  <c r="G24536" i="12" s="1"/>
  <c r="CP31" i="6"/>
  <c r="G20148" i="12" s="1"/>
  <c r="CL31" i="6"/>
  <c r="G15760" i="12" s="1"/>
  <c r="CH31" i="6"/>
  <c r="G11264" i="12" s="1"/>
  <c r="CD31" i="6"/>
  <c r="G6768" i="12" s="1"/>
  <c r="BZ31" i="6"/>
  <c r="G2272" i="12" s="1"/>
  <c r="CA30" i="6"/>
  <c r="G3395" i="12" s="1"/>
  <c r="H30" i="6"/>
  <c r="BY30" i="6"/>
  <c r="G1147" i="12" s="1"/>
  <c r="BZ30" i="6"/>
  <c r="G2271" i="12" s="1"/>
  <c r="CC30" i="6"/>
  <c r="G5643" i="12" s="1"/>
  <c r="CD30" i="6"/>
  <c r="G6767" i="12" s="1"/>
  <c r="CG30" i="6"/>
  <c r="G10139" i="12" s="1"/>
  <c r="CH30" i="6"/>
  <c r="G11263" i="12" s="1"/>
  <c r="CK30" i="6"/>
  <c r="G14635" i="12" s="1"/>
  <c r="CL30" i="6"/>
  <c r="G15759" i="12" s="1"/>
  <c r="CO30" i="6"/>
  <c r="G19050" i="12" s="1"/>
  <c r="CP30" i="6"/>
  <c r="G20147" i="12" s="1"/>
  <c r="CS30" i="6"/>
  <c r="G23438" i="12" s="1"/>
  <c r="CT30" i="6"/>
  <c r="G24535" i="12" s="1"/>
  <c r="CW30" i="6"/>
  <c r="G27826" i="12" s="1"/>
  <c r="CX30" i="6"/>
  <c r="G28923" i="12" s="1"/>
  <c r="DA30" i="6"/>
  <c r="G32214" i="12" s="1"/>
  <c r="DB30" i="6"/>
  <c r="G33311" i="12" s="1"/>
  <c r="DE30" i="6"/>
  <c r="G36602" i="12" s="1"/>
  <c r="DF30" i="6"/>
  <c r="G37699" i="12" s="1"/>
  <c r="DI30" i="6"/>
  <c r="G40990" i="12" s="1"/>
  <c r="DJ30" i="6"/>
  <c r="G42087" i="12" s="1"/>
  <c r="DM30" i="6"/>
  <c r="G45378" i="12" s="1"/>
  <c r="DN30" i="6"/>
  <c r="G46475" i="12" s="1"/>
  <c r="DQ30" i="6"/>
  <c r="G49766" i="12" s="1"/>
  <c r="DR30" i="6"/>
  <c r="G50863" i="12" s="1"/>
  <c r="DU30" i="6"/>
  <c r="G54154" i="12" s="1"/>
  <c r="DV30" i="6"/>
  <c r="G55251" i="12" s="1"/>
  <c r="DY30" i="6"/>
  <c r="G58542" i="12" s="1"/>
  <c r="DZ30" i="6"/>
  <c r="G59639" i="12" s="1"/>
  <c r="EC30" i="6"/>
  <c r="G62930" i="12" s="1"/>
  <c r="ED30" i="6"/>
  <c r="G64027" i="12" s="1"/>
  <c r="EB30" i="6"/>
  <c r="G61833" i="12" s="1"/>
  <c r="DX30" i="6"/>
  <c r="G57445" i="12" s="1"/>
  <c r="DT30" i="6"/>
  <c r="G53057" i="12" s="1"/>
  <c r="DP30" i="6"/>
  <c r="G48669" i="12" s="1"/>
  <c r="DL30" i="6"/>
  <c r="G44281" i="12" s="1"/>
  <c r="DH30" i="6"/>
  <c r="G39893" i="12" s="1"/>
  <c r="DD30" i="6"/>
  <c r="G35505" i="12" s="1"/>
  <c r="CZ30" i="6"/>
  <c r="G31117" i="12" s="1"/>
  <c r="CV30" i="6"/>
  <c r="G26729" i="12" s="1"/>
  <c r="CR30" i="6"/>
  <c r="G22341" i="12" s="1"/>
  <c r="CN30" i="6"/>
  <c r="G17953" i="12" s="1"/>
  <c r="CJ30" i="6"/>
  <c r="G13511" i="12" s="1"/>
  <c r="CF30" i="6"/>
  <c r="G9015" i="12" s="1"/>
  <c r="CB30" i="6"/>
  <c r="G4519" i="12" s="1"/>
  <c r="BX30" i="6"/>
  <c r="EE30" i="6"/>
  <c r="G65124" i="12" s="1"/>
  <c r="EA30" i="6"/>
  <c r="G60736" i="12" s="1"/>
  <c r="DW30" i="6"/>
  <c r="G56348" i="12" s="1"/>
  <c r="DS30" i="6"/>
  <c r="G51960" i="12" s="1"/>
  <c r="DO30" i="6"/>
  <c r="G47572" i="12" s="1"/>
  <c r="DK30" i="6"/>
  <c r="G43184" i="12" s="1"/>
  <c r="DG30" i="6"/>
  <c r="G38796" i="12" s="1"/>
  <c r="DC30" i="6"/>
  <c r="G34408" i="12" s="1"/>
  <c r="CY30" i="6"/>
  <c r="G30020" i="12" s="1"/>
  <c r="CU30" i="6"/>
  <c r="G25632" i="12" s="1"/>
  <c r="CQ30" i="6"/>
  <c r="G21244" i="12" s="1"/>
  <c r="CM30" i="6"/>
  <c r="G16856" i="12" s="1"/>
  <c r="CI30" i="6"/>
  <c r="G12387" i="12" s="1"/>
  <c r="CE30" i="6"/>
  <c r="G7891" i="12" s="1"/>
  <c r="CB29" i="6"/>
  <c r="G4518" i="12" s="1"/>
  <c r="CF29" i="6"/>
  <c r="G9014" i="12" s="1"/>
  <c r="CN29" i="6"/>
  <c r="G17952" i="12" s="1"/>
  <c r="CV29" i="6"/>
  <c r="G26728" i="12" s="1"/>
  <c r="DD29" i="6"/>
  <c r="G35504" i="12" s="1"/>
  <c r="DH29" i="6"/>
  <c r="G39892" i="12" s="1"/>
  <c r="DL29" i="6"/>
  <c r="G44280" i="12" s="1"/>
  <c r="DT29" i="6"/>
  <c r="G53056" i="12" s="1"/>
  <c r="DX29" i="6"/>
  <c r="G57444" i="12" s="1"/>
  <c r="EB29" i="6"/>
  <c r="G61832" i="12" s="1"/>
  <c r="CR29" i="6"/>
  <c r="G22340" i="12" s="1"/>
  <c r="BX29" i="6"/>
  <c r="G22" i="12" s="1"/>
  <c r="H29" i="6"/>
  <c r="BY29" i="6"/>
  <c r="G1146" i="12" s="1"/>
  <c r="CC29" i="6"/>
  <c r="G5642" i="12" s="1"/>
  <c r="CG29" i="6"/>
  <c r="G10138" i="12" s="1"/>
  <c r="CK29" i="6"/>
  <c r="G14634" i="12" s="1"/>
  <c r="CO29" i="6"/>
  <c r="G19049" i="12" s="1"/>
  <c r="CS29" i="6"/>
  <c r="G23437" i="12" s="1"/>
  <c r="CW29" i="6"/>
  <c r="G27825" i="12" s="1"/>
  <c r="DA29" i="6"/>
  <c r="G32213" i="12" s="1"/>
  <c r="DE29" i="6"/>
  <c r="G36601" i="12" s="1"/>
  <c r="DI29" i="6"/>
  <c r="G40989" i="12" s="1"/>
  <c r="DM29" i="6"/>
  <c r="G45377" i="12" s="1"/>
  <c r="DQ29" i="6"/>
  <c r="G49765" i="12" s="1"/>
  <c r="DU29" i="6"/>
  <c r="G54153" i="12" s="1"/>
  <c r="DY29" i="6"/>
  <c r="G58541" i="12" s="1"/>
  <c r="EC29" i="6"/>
  <c r="G62929" i="12" s="1"/>
  <c r="BZ29" i="6"/>
  <c r="G2270" i="12" s="1"/>
  <c r="CD29" i="6"/>
  <c r="G6766" i="12" s="1"/>
  <c r="CH29" i="6"/>
  <c r="G11262" i="12" s="1"/>
  <c r="CL29" i="6"/>
  <c r="G15758" i="12" s="1"/>
  <c r="CP29" i="6"/>
  <c r="G20146" i="12" s="1"/>
  <c r="CT29" i="6"/>
  <c r="G24534" i="12" s="1"/>
  <c r="CX29" i="6"/>
  <c r="G28922" i="12" s="1"/>
  <c r="DB29" i="6"/>
  <c r="G33310" i="12" s="1"/>
  <c r="DF29" i="6"/>
  <c r="G37698" i="12" s="1"/>
  <c r="DJ29" i="6"/>
  <c r="G42086" i="12" s="1"/>
  <c r="DN29" i="6"/>
  <c r="G46474" i="12" s="1"/>
  <c r="DR29" i="6"/>
  <c r="G50862" i="12" s="1"/>
  <c r="DV29" i="6"/>
  <c r="G55250" i="12" s="1"/>
  <c r="DZ29" i="6"/>
  <c r="G59638" i="12" s="1"/>
  <c r="ED29" i="6"/>
  <c r="G64026" i="12" s="1"/>
  <c r="CA29" i="6"/>
  <c r="G3394" i="12" s="1"/>
  <c r="CE29" i="6"/>
  <c r="G7890" i="12" s="1"/>
  <c r="CI29" i="6"/>
  <c r="G12386" i="12" s="1"/>
  <c r="CM29" i="6"/>
  <c r="G16855" i="12" s="1"/>
  <c r="CQ29" i="6"/>
  <c r="G21243" i="12" s="1"/>
  <c r="CU29" i="6"/>
  <c r="G25631" i="12" s="1"/>
  <c r="CY29" i="6"/>
  <c r="G30019" i="12" s="1"/>
  <c r="DC29" i="6"/>
  <c r="G34407" i="12" s="1"/>
  <c r="DG29" i="6"/>
  <c r="G38795" i="12" s="1"/>
  <c r="DK29" i="6"/>
  <c r="G43183" i="12" s="1"/>
  <c r="DO29" i="6"/>
  <c r="G47571" i="12" s="1"/>
  <c r="DS29" i="6"/>
  <c r="G51959" i="12" s="1"/>
  <c r="DW29" i="6"/>
  <c r="G56347" i="12" s="1"/>
  <c r="EA29" i="6"/>
  <c r="G60735" i="12" s="1"/>
  <c r="EE29" i="6"/>
  <c r="G65123" i="12" s="1"/>
  <c r="DP29" i="6"/>
  <c r="G48668" i="12" s="1"/>
  <c r="CZ29" i="6"/>
  <c r="G31116" i="12" s="1"/>
  <c r="CJ29" i="6"/>
  <c r="G13510" i="12" s="1"/>
  <c r="BY28" i="6"/>
  <c r="CE28" i="6"/>
  <c r="CG28" i="6"/>
  <c r="CM28" i="6"/>
  <c r="CO28" i="6"/>
  <c r="CU28" i="6"/>
  <c r="CW28" i="6"/>
  <c r="DC28" i="6"/>
  <c r="DE28" i="6"/>
  <c r="DK28" i="6"/>
  <c r="DM28" i="6"/>
  <c r="DS28" i="6"/>
  <c r="DU28" i="6"/>
  <c r="EA28" i="6"/>
  <c r="EC28" i="6"/>
  <c r="H28" i="6"/>
  <c r="BZ28" i="6"/>
  <c r="CD28" i="6"/>
  <c r="CH28" i="6"/>
  <c r="CL28" i="6"/>
  <c r="CP28" i="6"/>
  <c r="CT28" i="6"/>
  <c r="CX28" i="6"/>
  <c r="DB28" i="6"/>
  <c r="DF28" i="6"/>
  <c r="DJ28" i="6"/>
  <c r="DN28" i="6"/>
  <c r="DR28" i="6"/>
  <c r="DV28" i="6"/>
  <c r="DZ28" i="6"/>
  <c r="ED28" i="6"/>
  <c r="BX28" i="6"/>
  <c r="B39" i="13" s="1"/>
  <c r="CB28" i="6"/>
  <c r="CF28" i="6"/>
  <c r="CJ28" i="6"/>
  <c r="CN28" i="6"/>
  <c r="CR28" i="6"/>
  <c r="CV28" i="6"/>
  <c r="CZ28" i="6"/>
  <c r="DD28" i="6"/>
  <c r="DH28" i="6"/>
  <c r="DL28" i="6"/>
  <c r="DP28" i="6"/>
  <c r="DT28" i="6"/>
  <c r="DX28" i="6"/>
  <c r="EB28" i="6"/>
  <c r="DY28" i="6"/>
  <c r="DQ28" i="6"/>
  <c r="DI28" i="6"/>
  <c r="DA28" i="6"/>
  <c r="CS28" i="6"/>
  <c r="CK28" i="6"/>
  <c r="CC28" i="6"/>
  <c r="EE28" i="6"/>
  <c r="DW28" i="6"/>
  <c r="DO28" i="6"/>
  <c r="DG28" i="6"/>
  <c r="CY28" i="6"/>
  <c r="CQ28" i="6"/>
  <c r="CI28" i="6"/>
  <c r="CA28" i="6"/>
  <c r="BY27" i="6"/>
  <c r="CA27" i="6"/>
  <c r="CC27" i="6"/>
  <c r="CE27" i="6"/>
  <c r="CG27" i="6"/>
  <c r="CI27" i="6"/>
  <c r="CK27" i="6"/>
  <c r="CM27" i="6"/>
  <c r="CO27" i="6"/>
  <c r="CQ27" i="6"/>
  <c r="CS27" i="6"/>
  <c r="CU27" i="6"/>
  <c r="CW27" i="6"/>
  <c r="CY27" i="6"/>
  <c r="DA27" i="6"/>
  <c r="DC27" i="6"/>
  <c r="DE27" i="6"/>
  <c r="DG27" i="6"/>
  <c r="DI27" i="6"/>
  <c r="DK27" i="6"/>
  <c r="DM27" i="6"/>
  <c r="DO27" i="6"/>
  <c r="DQ27" i="6"/>
  <c r="DS27" i="6"/>
  <c r="DU27" i="6"/>
  <c r="DW27" i="6"/>
  <c r="DY27" i="6"/>
  <c r="EA27" i="6"/>
  <c r="EC27" i="6"/>
  <c r="EE27" i="6"/>
  <c r="BX27" i="6"/>
  <c r="B38" i="13" s="1"/>
  <c r="CB27" i="6"/>
  <c r="F38" i="13" s="1"/>
  <c r="CF27" i="6"/>
  <c r="CJ27" i="6"/>
  <c r="CN27" i="6"/>
  <c r="CR27" i="6"/>
  <c r="CV27" i="6"/>
  <c r="CZ27" i="6"/>
  <c r="DD27" i="6"/>
  <c r="DH27" i="6"/>
  <c r="DL27" i="6"/>
  <c r="DP27" i="6"/>
  <c r="DT27" i="6"/>
  <c r="DX27" i="6"/>
  <c r="EB27" i="6"/>
  <c r="H27" i="6"/>
  <c r="BZ27" i="6"/>
  <c r="CD27" i="6"/>
  <c r="CH27" i="6"/>
  <c r="CL27" i="6"/>
  <c r="CP27" i="6"/>
  <c r="CT27" i="6"/>
  <c r="CX27" i="6"/>
  <c r="DB27" i="6"/>
  <c r="DF27" i="6"/>
  <c r="DJ27" i="6"/>
  <c r="DN27" i="6"/>
  <c r="DR27" i="6"/>
  <c r="DV27" i="6"/>
  <c r="DZ27" i="6"/>
  <c r="ED27" i="6"/>
  <c r="BY26" i="6"/>
  <c r="G1143" i="12" s="1"/>
  <c r="CA26" i="6"/>
  <c r="G3391" i="12" s="1"/>
  <c r="CC26" i="6"/>
  <c r="G5639" i="12" s="1"/>
  <c r="CE26" i="6"/>
  <c r="G7887" i="12" s="1"/>
  <c r="CI26" i="6"/>
  <c r="G12383" i="12" s="1"/>
  <c r="CK26" i="6"/>
  <c r="G14631" i="12" s="1"/>
  <c r="CM26" i="6"/>
  <c r="G16852" i="12" s="1"/>
  <c r="CQ26" i="6"/>
  <c r="G21240" i="12" s="1"/>
  <c r="CS26" i="6"/>
  <c r="G23434" i="12" s="1"/>
  <c r="CU26" i="6"/>
  <c r="G25628" i="12" s="1"/>
  <c r="CY26" i="6"/>
  <c r="G30016" i="12" s="1"/>
  <c r="DA26" i="6"/>
  <c r="G32210" i="12" s="1"/>
  <c r="DC26" i="6"/>
  <c r="G34404" i="12" s="1"/>
  <c r="DG26" i="6"/>
  <c r="G38792" i="12" s="1"/>
  <c r="DI26" i="6"/>
  <c r="G40986" i="12" s="1"/>
  <c r="DK26" i="6"/>
  <c r="G43180" i="12" s="1"/>
  <c r="DO26" i="6"/>
  <c r="G47568" i="12" s="1"/>
  <c r="DQ26" i="6"/>
  <c r="G49762" i="12" s="1"/>
  <c r="DS26" i="6"/>
  <c r="G51956" i="12" s="1"/>
  <c r="DW26" i="6"/>
  <c r="G56344" i="12" s="1"/>
  <c r="DY26" i="6"/>
  <c r="G58538" i="12" s="1"/>
  <c r="EA26" i="6"/>
  <c r="G60732" i="12" s="1"/>
  <c r="EE26" i="6"/>
  <c r="G65120" i="12" s="1"/>
  <c r="EC26" i="6"/>
  <c r="G62926" i="12" s="1"/>
  <c r="DU26" i="6"/>
  <c r="G54150" i="12" s="1"/>
  <c r="DM26" i="6"/>
  <c r="G45374" i="12" s="1"/>
  <c r="DE26" i="6"/>
  <c r="G36598" i="12" s="1"/>
  <c r="CW26" i="6"/>
  <c r="G27822" i="12" s="1"/>
  <c r="CO26" i="6"/>
  <c r="G19046" i="12" s="1"/>
  <c r="CG26" i="6"/>
  <c r="G10135" i="12" s="1"/>
  <c r="H26" i="6"/>
  <c r="BZ26" i="6"/>
  <c r="G2267" i="12" s="1"/>
  <c r="CD26" i="6"/>
  <c r="G6763" i="12" s="1"/>
  <c r="CH26" i="6"/>
  <c r="G11259" i="12" s="1"/>
  <c r="CL26" i="6"/>
  <c r="CP26" i="6"/>
  <c r="G20143" i="12" s="1"/>
  <c r="CT26" i="6"/>
  <c r="G24531" i="12" s="1"/>
  <c r="CX26" i="6"/>
  <c r="G28919" i="12" s="1"/>
  <c r="DB26" i="6"/>
  <c r="G33307" i="12" s="1"/>
  <c r="DF26" i="6"/>
  <c r="G37695" i="12" s="1"/>
  <c r="DJ26" i="6"/>
  <c r="G42083" i="12" s="1"/>
  <c r="DN26" i="6"/>
  <c r="G46471" i="12" s="1"/>
  <c r="DR26" i="6"/>
  <c r="G50859" i="12" s="1"/>
  <c r="DV26" i="6"/>
  <c r="G55247" i="12" s="1"/>
  <c r="DZ26" i="6"/>
  <c r="G59635" i="12" s="1"/>
  <c r="ED26" i="6"/>
  <c r="G64023" i="12" s="1"/>
  <c r="BX26" i="6"/>
  <c r="G19" i="12" s="1"/>
  <c r="CB26" i="6"/>
  <c r="G4515" i="12" s="1"/>
  <c r="CF26" i="6"/>
  <c r="G9011" i="12" s="1"/>
  <c r="CJ26" i="6"/>
  <c r="G13507" i="12" s="1"/>
  <c r="CN26" i="6"/>
  <c r="G17949" i="12" s="1"/>
  <c r="CR26" i="6"/>
  <c r="G22337" i="12" s="1"/>
  <c r="CV26" i="6"/>
  <c r="G26725" i="12" s="1"/>
  <c r="CZ26" i="6"/>
  <c r="G31113" i="12" s="1"/>
  <c r="DD26" i="6"/>
  <c r="G35501" i="12" s="1"/>
  <c r="DH26" i="6"/>
  <c r="G39889" i="12" s="1"/>
  <c r="DL26" i="6"/>
  <c r="G44277" i="12" s="1"/>
  <c r="DP26" i="6"/>
  <c r="G48665" i="12" s="1"/>
  <c r="DT26" i="6"/>
  <c r="G53053" i="12" s="1"/>
  <c r="DX26" i="6"/>
  <c r="G57441" i="12" s="1"/>
  <c r="EB26" i="6"/>
  <c r="G61829" i="12" s="1"/>
  <c r="BX25" i="6"/>
  <c r="BY25" i="6"/>
  <c r="G1142" i="12" s="1"/>
  <c r="CA25" i="6"/>
  <c r="G3390" i="12" s="1"/>
  <c r="CC25" i="6"/>
  <c r="G5638" i="12" s="1"/>
  <c r="CE25" i="6"/>
  <c r="G7886" i="12" s="1"/>
  <c r="CG25" i="6"/>
  <c r="G10134" i="12" s="1"/>
  <c r="CI25" i="6"/>
  <c r="G12382" i="12" s="1"/>
  <c r="CK25" i="6"/>
  <c r="G14630" i="12" s="1"/>
  <c r="CM25" i="6"/>
  <c r="G16851" i="12" s="1"/>
  <c r="CO25" i="6"/>
  <c r="G19045" i="12" s="1"/>
  <c r="CQ25" i="6"/>
  <c r="G21239" i="12" s="1"/>
  <c r="CS25" i="6"/>
  <c r="G23433" i="12" s="1"/>
  <c r="CU25" i="6"/>
  <c r="G25627" i="12" s="1"/>
  <c r="CW25" i="6"/>
  <c r="G27821" i="12" s="1"/>
  <c r="CY25" i="6"/>
  <c r="G30015" i="12" s="1"/>
  <c r="DA25" i="6"/>
  <c r="G32209" i="12" s="1"/>
  <c r="DC25" i="6"/>
  <c r="G34403" i="12" s="1"/>
  <c r="DE25" i="6"/>
  <c r="G36597" i="12" s="1"/>
  <c r="DG25" i="6"/>
  <c r="G38791" i="12" s="1"/>
  <c r="DI25" i="6"/>
  <c r="G40985" i="12" s="1"/>
  <c r="DK25" i="6"/>
  <c r="G43179" i="12" s="1"/>
  <c r="DM25" i="6"/>
  <c r="G45373" i="12" s="1"/>
  <c r="DO25" i="6"/>
  <c r="G47567" i="12" s="1"/>
  <c r="DQ25" i="6"/>
  <c r="G49761" i="12" s="1"/>
  <c r="DS25" i="6"/>
  <c r="G51955" i="12" s="1"/>
  <c r="DU25" i="6"/>
  <c r="G54149" i="12" s="1"/>
  <c r="DW25" i="6"/>
  <c r="G56343" i="12" s="1"/>
  <c r="DY25" i="6"/>
  <c r="G58537" i="12" s="1"/>
  <c r="EA25" i="6"/>
  <c r="G60731" i="12" s="1"/>
  <c r="EC25" i="6"/>
  <c r="G62925" i="12" s="1"/>
  <c r="EE25" i="6"/>
  <c r="G65119" i="12" s="1"/>
  <c r="ED25" i="6"/>
  <c r="G64022" i="12" s="1"/>
  <c r="DZ25" i="6"/>
  <c r="G59634" i="12" s="1"/>
  <c r="DV25" i="6"/>
  <c r="G55246" i="12" s="1"/>
  <c r="DR25" i="6"/>
  <c r="G50858" i="12" s="1"/>
  <c r="DN25" i="6"/>
  <c r="G46470" i="12" s="1"/>
  <c r="DJ25" i="6"/>
  <c r="G42082" i="12" s="1"/>
  <c r="DF25" i="6"/>
  <c r="G37694" i="12" s="1"/>
  <c r="DB25" i="6"/>
  <c r="G33306" i="12" s="1"/>
  <c r="CX25" i="6"/>
  <c r="G28918" i="12" s="1"/>
  <c r="CT25" i="6"/>
  <c r="G24530" i="12" s="1"/>
  <c r="CP25" i="6"/>
  <c r="G20142" i="12" s="1"/>
  <c r="CL25" i="6"/>
  <c r="G15754" i="12" s="1"/>
  <c r="CH25" i="6"/>
  <c r="G11258" i="12" s="1"/>
  <c r="CD25" i="6"/>
  <c r="G6762" i="12" s="1"/>
  <c r="BZ25" i="6"/>
  <c r="G2266" i="12" s="1"/>
  <c r="H25" i="6"/>
  <c r="EB25" i="6"/>
  <c r="G61828" i="12" s="1"/>
  <c r="DX25" i="6"/>
  <c r="G57440" i="12" s="1"/>
  <c r="DT25" i="6"/>
  <c r="G53052" i="12" s="1"/>
  <c r="DP25" i="6"/>
  <c r="G48664" i="12" s="1"/>
  <c r="DL25" i="6"/>
  <c r="G44276" i="12" s="1"/>
  <c r="DH25" i="6"/>
  <c r="G39888" i="12" s="1"/>
  <c r="DD25" i="6"/>
  <c r="G35500" i="12" s="1"/>
  <c r="CZ25" i="6"/>
  <c r="G31112" i="12" s="1"/>
  <c r="CV25" i="6"/>
  <c r="G26724" i="12" s="1"/>
  <c r="CR25" i="6"/>
  <c r="G22336" i="12" s="1"/>
  <c r="CN25" i="6"/>
  <c r="G17948" i="12" s="1"/>
  <c r="CJ25" i="6"/>
  <c r="G13506" i="12" s="1"/>
  <c r="CF25" i="6"/>
  <c r="G9010" i="12" s="1"/>
  <c r="CB25" i="6"/>
  <c r="G4514" i="12" s="1"/>
  <c r="BY24" i="6"/>
  <c r="G1141" i="12" s="1"/>
  <c r="CC24" i="6"/>
  <c r="G5637" i="12" s="1"/>
  <c r="CO24" i="6"/>
  <c r="G19044" i="12" s="1"/>
  <c r="CS24" i="6"/>
  <c r="G23432" i="12" s="1"/>
  <c r="DE24" i="6"/>
  <c r="G36596" i="12" s="1"/>
  <c r="DI24" i="6"/>
  <c r="G40984" i="12" s="1"/>
  <c r="DU24" i="6"/>
  <c r="G54148" i="12" s="1"/>
  <c r="DY24" i="6"/>
  <c r="G58536" i="12" s="1"/>
  <c r="H24" i="6"/>
  <c r="BZ24" i="6"/>
  <c r="G2265" i="12" s="1"/>
  <c r="CD24" i="6"/>
  <c r="G6761" i="12" s="1"/>
  <c r="CH24" i="6"/>
  <c r="G11257" i="12" s="1"/>
  <c r="CL24" i="6"/>
  <c r="G15753" i="12" s="1"/>
  <c r="CP24" i="6"/>
  <c r="G20141" i="12" s="1"/>
  <c r="CT24" i="6"/>
  <c r="G24529" i="12" s="1"/>
  <c r="CX24" i="6"/>
  <c r="G28917" i="12" s="1"/>
  <c r="DB24" i="6"/>
  <c r="G33305" i="12" s="1"/>
  <c r="DF24" i="6"/>
  <c r="G37693" i="12" s="1"/>
  <c r="DJ24" i="6"/>
  <c r="G42081" i="12" s="1"/>
  <c r="DN24" i="6"/>
  <c r="G46469" i="12" s="1"/>
  <c r="DR24" i="6"/>
  <c r="G50857" i="12" s="1"/>
  <c r="DV24" i="6"/>
  <c r="G55245" i="12" s="1"/>
  <c r="DZ24" i="6"/>
  <c r="G59633" i="12" s="1"/>
  <c r="ED24" i="6"/>
  <c r="G64021" i="12" s="1"/>
  <c r="CA24" i="6"/>
  <c r="G3389" i="12" s="1"/>
  <c r="CE24" i="6"/>
  <c r="G7885" i="12" s="1"/>
  <c r="CI24" i="6"/>
  <c r="G12381" i="12" s="1"/>
  <c r="CM24" i="6"/>
  <c r="G16850" i="12" s="1"/>
  <c r="CQ24" i="6"/>
  <c r="G21238" i="12" s="1"/>
  <c r="CU24" i="6"/>
  <c r="G25626" i="12" s="1"/>
  <c r="CY24" i="6"/>
  <c r="G30014" i="12" s="1"/>
  <c r="DC24" i="6"/>
  <c r="G34402" i="12" s="1"/>
  <c r="DG24" i="6"/>
  <c r="G38790" i="12" s="1"/>
  <c r="DK24" i="6"/>
  <c r="G43178" i="12" s="1"/>
  <c r="DO24" i="6"/>
  <c r="G47566" i="12" s="1"/>
  <c r="DS24" i="6"/>
  <c r="G51954" i="12" s="1"/>
  <c r="DW24" i="6"/>
  <c r="G56342" i="12" s="1"/>
  <c r="EA24" i="6"/>
  <c r="G60730" i="12" s="1"/>
  <c r="EE24" i="6"/>
  <c r="G65118" i="12" s="1"/>
  <c r="BX24" i="6"/>
  <c r="CB24" i="6"/>
  <c r="G4513" i="12" s="1"/>
  <c r="CF24" i="6"/>
  <c r="G9009" i="12" s="1"/>
  <c r="CJ24" i="6"/>
  <c r="G13505" i="12" s="1"/>
  <c r="CN24" i="6"/>
  <c r="G17947" i="12" s="1"/>
  <c r="CR24" i="6"/>
  <c r="G22335" i="12" s="1"/>
  <c r="CV24" i="6"/>
  <c r="G26723" i="12" s="1"/>
  <c r="CZ24" i="6"/>
  <c r="G31111" i="12" s="1"/>
  <c r="DD24" i="6"/>
  <c r="G35499" i="12" s="1"/>
  <c r="DH24" i="6"/>
  <c r="G39887" i="12" s="1"/>
  <c r="DL24" i="6"/>
  <c r="G44275" i="12" s="1"/>
  <c r="DP24" i="6"/>
  <c r="G48663" i="12" s="1"/>
  <c r="DT24" i="6"/>
  <c r="G53051" i="12" s="1"/>
  <c r="DX24" i="6"/>
  <c r="G57439" i="12" s="1"/>
  <c r="EB24" i="6"/>
  <c r="G61827" i="12" s="1"/>
  <c r="DQ24" i="6"/>
  <c r="G49760" i="12" s="1"/>
  <c r="DA24" i="6"/>
  <c r="G32208" i="12" s="1"/>
  <c r="CK24" i="6"/>
  <c r="G14629" i="12" s="1"/>
  <c r="EC24" i="6"/>
  <c r="G62924" i="12" s="1"/>
  <c r="DM24" i="6"/>
  <c r="G45372" i="12" s="1"/>
  <c r="CW24" i="6"/>
  <c r="G27820" i="12" s="1"/>
  <c r="CG24" i="6"/>
  <c r="G10133" i="12" s="1"/>
  <c r="D14720" i="12"/>
  <c r="D12472" i="12"/>
  <c r="D16941" i="12"/>
  <c r="D1232" i="12"/>
  <c r="D25717" i="12"/>
  <c r="D30105" i="12"/>
  <c r="D36687" i="12"/>
  <c r="D32299" i="12"/>
  <c r="D42172" i="12"/>
  <c r="D45463" i="12"/>
  <c r="D49851" i="12"/>
  <c r="D4604" i="12"/>
  <c r="D57530" i="12"/>
  <c r="D61918" i="12"/>
  <c r="D65209" i="12"/>
  <c r="D22453" i="12"/>
  <c r="D30132" i="12"/>
  <c r="D45490" i="12"/>
  <c r="D61945" i="12"/>
  <c r="DL89" i="6"/>
  <c r="G44337" i="12" s="1"/>
  <c r="H89" i="6"/>
  <c r="CP87" i="6"/>
  <c r="G20201" i="12" s="1"/>
  <c r="CA87" i="6"/>
  <c r="G3449" i="12" s="1"/>
  <c r="CU87" i="6"/>
  <c r="G25686" i="12" s="1"/>
  <c r="DG87" i="6"/>
  <c r="G38850" i="12" s="1"/>
  <c r="D108" i="12"/>
  <c r="D13596" i="12"/>
  <c r="D18038" i="12"/>
  <c r="D21329" i="12"/>
  <c r="D26814" i="12"/>
  <c r="D31202" i="12"/>
  <c r="D37784" i="12"/>
  <c r="D33396" i="12"/>
  <c r="D3480" i="12"/>
  <c r="D46560" i="12"/>
  <c r="D50948" i="12"/>
  <c r="D54239" i="12"/>
  <c r="D58627" i="12"/>
  <c r="D63015" i="12"/>
  <c r="D6852" i="12"/>
  <c r="D16968" i="12"/>
  <c r="D36714" i="12"/>
  <c r="D49878" i="12"/>
  <c r="D65236" i="12"/>
  <c r="DJ96" i="6"/>
  <c r="G42150" i="12" s="1"/>
  <c r="DW89" i="6"/>
  <c r="G56404" i="12" s="1"/>
  <c r="CH89" i="6"/>
  <c r="G11319" i="12" s="1"/>
  <c r="CQ87" i="6"/>
  <c r="G21298" i="12" s="1"/>
  <c r="DC87" i="6"/>
  <c r="G34462" i="12" s="1"/>
  <c r="DW87" i="6"/>
  <c r="G56402" i="12" s="1"/>
  <c r="DA87" i="6"/>
  <c r="G32268" i="12" s="1"/>
  <c r="DY78" i="6"/>
  <c r="G58587" i="12" s="1"/>
  <c r="CS78" i="6"/>
  <c r="G23483" i="12" s="1"/>
  <c r="D10224" i="12"/>
  <c r="D22426" i="12"/>
  <c r="D19135" i="12"/>
  <c r="D23523" i="12"/>
  <c r="D27911" i="12"/>
  <c r="D34493" i="12"/>
  <c r="D38881" i="12"/>
  <c r="D39978" i="12"/>
  <c r="D43269" i="12"/>
  <c r="D47657" i="12"/>
  <c r="D52045" i="12"/>
  <c r="D55336" i="12"/>
  <c r="D59724" i="12"/>
  <c r="D64112" i="12"/>
  <c r="D1259" i="12"/>
  <c r="D32326" i="12"/>
  <c r="CC96" i="6"/>
  <c r="G5706" i="12" s="1"/>
  <c r="CU89" i="6"/>
  <c r="G25688" i="12" s="1"/>
  <c r="DR87" i="6"/>
  <c r="G50917" i="12" s="1"/>
  <c r="CY87" i="6"/>
  <c r="G30074" i="12" s="1"/>
  <c r="EC87" i="6"/>
  <c r="G62984" i="12" s="1"/>
  <c r="BX87" i="6"/>
  <c r="G77" i="12" s="1"/>
  <c r="DU78" i="6"/>
  <c r="G54199" i="12" s="1"/>
  <c r="CA78" i="6"/>
  <c r="G3440" i="12" s="1"/>
  <c r="G15755" i="12"/>
  <c r="D7941" i="12"/>
  <c r="D45428" i="12"/>
  <c r="D30070" i="12"/>
  <c r="D12437" i="12"/>
  <c r="D7911" i="12"/>
  <c r="D49786" i="12"/>
  <c r="D36622" i="12"/>
  <c r="D17973" i="12"/>
  <c r="D9127" i="12"/>
  <c r="D5755" i="12"/>
  <c r="D60848" i="12"/>
  <c r="D56460" i="12"/>
  <c r="D53169" i="12"/>
  <c r="D48781" i="12"/>
  <c r="D44393" i="12"/>
  <c r="D41102" i="12"/>
  <c r="D2383" i="12"/>
  <c r="D35617" i="12"/>
  <c r="D29035" i="12"/>
  <c r="D24647" i="12"/>
  <c r="D20259" i="12"/>
  <c r="D15871" i="12"/>
  <c r="D135" i="12"/>
  <c r="D8003" i="12"/>
  <c r="D64139" i="12"/>
  <c r="D59751" i="12"/>
  <c r="D55363" i="12"/>
  <c r="D52072" i="12"/>
  <c r="D47684" i="12"/>
  <c r="D43296" i="12"/>
  <c r="D40005" i="12"/>
  <c r="D38908" i="12"/>
  <c r="D34520" i="12"/>
  <c r="D27938" i="12"/>
  <c r="D23550" i="12"/>
  <c r="D19162" i="12"/>
  <c r="D14747" i="12"/>
  <c r="D12499" i="12"/>
  <c r="D6879" i="12"/>
  <c r="D63042" i="12"/>
  <c r="D58654" i="12"/>
  <c r="D54266" i="12"/>
  <c r="D50975" i="12"/>
  <c r="D46587" i="12"/>
  <c r="D3507" i="12"/>
  <c r="D33423" i="12"/>
  <c r="D37811" i="12"/>
  <c r="D31229" i="12"/>
  <c r="D26841" i="12"/>
  <c r="D21356" i="12"/>
  <c r="D18065" i="12"/>
  <c r="D13623" i="12"/>
  <c r="D11375" i="12"/>
  <c r="DD89" i="6"/>
  <c r="G35561" i="12" s="1"/>
  <c r="DK89" i="6"/>
  <c r="G43240" i="12" s="1"/>
  <c r="DB89" i="6"/>
  <c r="G33367" i="12" s="1"/>
  <c r="CW89" i="6"/>
  <c r="G27882" i="12" s="1"/>
  <c r="DH89" i="6"/>
  <c r="G39949" i="12" s="1"/>
  <c r="CI89" i="6"/>
  <c r="G12443" i="12" s="1"/>
  <c r="CO89" i="6"/>
  <c r="G19106" i="12" s="1"/>
  <c r="CB89" i="6"/>
  <c r="G4575" i="12" s="1"/>
  <c r="CY89" i="6"/>
  <c r="G30076" i="12" s="1"/>
  <c r="DU89" i="6"/>
  <c r="G54210" i="12" s="1"/>
  <c r="CA89" i="6"/>
  <c r="G3451" i="12" s="1"/>
  <c r="EA89" i="6"/>
  <c r="G60792" i="12" s="1"/>
  <c r="CQ89" i="6"/>
  <c r="G21300" i="12" s="1"/>
  <c r="EE89" i="6"/>
  <c r="G65180" i="12" s="1"/>
  <c r="DV89" i="6"/>
  <c r="G55307" i="12" s="1"/>
  <c r="DM89" i="6"/>
  <c r="G45434" i="12" s="1"/>
  <c r="CP89" i="6"/>
  <c r="G20203" i="12" s="1"/>
  <c r="CE89" i="6"/>
  <c r="G7947" i="12" s="1"/>
  <c r="CF89" i="6"/>
  <c r="G9071" i="12" s="1"/>
  <c r="DY89" i="6"/>
  <c r="G58598" i="12" s="1"/>
  <c r="DF89" i="6"/>
  <c r="G37755" i="12" s="1"/>
  <c r="BZ89" i="6"/>
  <c r="G2327" i="12" s="1"/>
  <c r="DN89" i="6"/>
  <c r="G46531" i="12" s="1"/>
  <c r="CV89" i="6"/>
  <c r="G26785" i="12" s="1"/>
  <c r="CC89" i="6"/>
  <c r="G5699" i="12" s="1"/>
  <c r="CZ78" i="6"/>
  <c r="G31162" i="12" s="1"/>
  <c r="DG78" i="6"/>
  <c r="G38841" i="12" s="1"/>
  <c r="DR78" i="6"/>
  <c r="G50908" i="12" s="1"/>
  <c r="DM78" i="6"/>
  <c r="G45423" i="12" s="1"/>
  <c r="CL78" i="6"/>
  <c r="G15804" i="12" s="1"/>
  <c r="CE78" i="6"/>
  <c r="G7936" i="12" s="1"/>
  <c r="CQ78" i="6"/>
  <c r="G21289" i="12" s="1"/>
  <c r="DO78" i="6"/>
  <c r="G47617" i="12" s="1"/>
  <c r="EC78" i="6"/>
  <c r="G62975" i="12" s="1"/>
  <c r="BV69" i="6"/>
  <c r="D21358" i="12"/>
  <c r="D37813" i="12"/>
  <c r="D4633" i="12"/>
  <c r="D20220" i="12"/>
  <c r="D38869" i="12"/>
  <c r="D52033" i="12"/>
  <c r="D7964" i="12"/>
  <c r="D20183" i="12"/>
  <c r="CE87" i="6"/>
  <c r="G7945" i="12" s="1"/>
  <c r="EA87" i="6"/>
  <c r="G60790" i="12" s="1"/>
  <c r="DZ87" i="6"/>
  <c r="G59693" i="12" s="1"/>
  <c r="DJ87" i="6"/>
  <c r="G42141" i="12" s="1"/>
  <c r="CC87" i="6"/>
  <c r="G5697" i="12" s="1"/>
  <c r="DK87" i="6"/>
  <c r="G43238" i="12" s="1"/>
  <c r="CL87" i="6"/>
  <c r="G15813" i="12" s="1"/>
  <c r="DI87" i="6"/>
  <c r="G41044" i="12" s="1"/>
  <c r="DD87" i="6"/>
  <c r="G35559" i="12" s="1"/>
  <c r="DY87" i="6"/>
  <c r="G58596" i="12" s="1"/>
  <c r="CW87" i="6"/>
  <c r="G27880" i="12" s="1"/>
  <c r="CO87" i="6"/>
  <c r="G19104" i="12" s="1"/>
  <c r="DF87" i="6"/>
  <c r="G37753" i="12" s="1"/>
  <c r="DB87" i="6"/>
  <c r="G33365" i="12" s="1"/>
  <c r="DP87" i="6"/>
  <c r="G48723" i="12" s="1"/>
  <c r="D22377" i="12"/>
  <c r="CM87" i="6"/>
  <c r="G16910" i="12" s="1"/>
  <c r="CD87" i="6"/>
  <c r="G6821" i="12" s="1"/>
  <c r="DX87" i="6"/>
  <c r="G57499" i="12" s="1"/>
  <c r="CS87" i="6"/>
  <c r="G23492" i="12" s="1"/>
  <c r="CK87" i="6"/>
  <c r="G14689" i="12" s="1"/>
  <c r="DV87" i="6"/>
  <c r="G55305" i="12" s="1"/>
  <c r="BZ87" i="6"/>
  <c r="G2325" i="12" s="1"/>
  <c r="CT87" i="6"/>
  <c r="G24589" i="12" s="1"/>
  <c r="CI87" i="6"/>
  <c r="G12441" i="12" s="1"/>
  <c r="EB87" i="6"/>
  <c r="G61887" i="12" s="1"/>
  <c r="ED87" i="6"/>
  <c r="G64081" i="12" s="1"/>
  <c r="CJ87" i="6"/>
  <c r="G13565" i="12" s="1"/>
  <c r="CH87" i="6"/>
  <c r="G11317" i="12" s="1"/>
  <c r="DQ87" i="6"/>
  <c r="G49820" i="12" s="1"/>
  <c r="D13625" i="12"/>
  <c r="D30134" i="12"/>
  <c r="D45492" i="12"/>
  <c r="D10212" i="12"/>
  <c r="D27899" i="12"/>
  <c r="D47645" i="12"/>
  <c r="CF87" i="6"/>
  <c r="G9069" i="12" s="1"/>
  <c r="CZ87" i="6"/>
  <c r="G31171" i="12" s="1"/>
  <c r="DS87" i="6"/>
  <c r="G52014" i="12" s="1"/>
  <c r="CN87" i="6"/>
  <c r="G18007" i="12" s="1"/>
  <c r="EE87" i="6"/>
  <c r="G65178" i="12" s="1"/>
  <c r="CG87" i="6"/>
  <c r="G10193" i="12" s="1"/>
  <c r="DU87" i="6"/>
  <c r="G54208" i="12" s="1"/>
  <c r="DE87" i="6"/>
  <c r="G36656" i="12" s="1"/>
  <c r="DN87" i="6"/>
  <c r="G46529" i="12" s="1"/>
  <c r="CX87" i="6"/>
  <c r="G28977" i="12" s="1"/>
  <c r="CR87" i="6"/>
  <c r="G22395" i="12" s="1"/>
  <c r="H87" i="6"/>
  <c r="DM87" i="6"/>
  <c r="G45432" i="12" s="1"/>
  <c r="BY87" i="6"/>
  <c r="G1201" i="12" s="1"/>
  <c r="CV87" i="6"/>
  <c r="G26783" i="12" s="1"/>
  <c r="D18003" i="12"/>
  <c r="D36652" i="12"/>
  <c r="D49816" i="12"/>
  <c r="D65174" i="12"/>
  <c r="D21264" i="12"/>
  <c r="D32234" i="12"/>
  <c r="D4539" i="12"/>
  <c r="D60752" i="12"/>
  <c r="D21294" i="12"/>
  <c r="D32264" i="12"/>
  <c r="D4569" i="12"/>
  <c r="D43" i="12"/>
  <c r="D25652" i="12"/>
  <c r="D42107" i="12"/>
  <c r="D57465" i="12"/>
  <c r="D13561" i="12"/>
  <c r="D25682" i="12"/>
  <c r="D42137" i="12"/>
  <c r="D57495" i="12"/>
  <c r="D14655" i="12"/>
  <c r="D30040" i="12"/>
  <c r="D45398" i="12"/>
  <c r="D61853" i="12"/>
  <c r="DO96" i="6"/>
  <c r="G47635" i="12" s="1"/>
  <c r="EB96" i="6"/>
  <c r="G61896" i="12" s="1"/>
  <c r="DK96" i="6"/>
  <c r="G43247" i="12" s="1"/>
  <c r="CE96" i="6"/>
  <c r="G7954" i="12" s="1"/>
  <c r="CG96" i="6"/>
  <c r="G10202" i="12" s="1"/>
  <c r="D15800" i="12"/>
  <c r="D57531" i="12"/>
  <c r="D12403" i="12"/>
  <c r="D34449" i="12"/>
  <c r="D50904" i="12"/>
  <c r="J69" i="6"/>
  <c r="D62966" i="12"/>
  <c r="D46511" i="12"/>
  <c r="D31153" i="12"/>
  <c r="D13547" i="12"/>
  <c r="D59675" i="12"/>
  <c r="D43220" i="12"/>
  <c r="D27862" i="12"/>
  <c r="D11299" i="12"/>
  <c r="DY16" i="6"/>
  <c r="G58528" i="12" s="1"/>
  <c r="DR16" i="6"/>
  <c r="G50849" i="12" s="1"/>
  <c r="D65197" i="12"/>
  <c r="D61906" i="12"/>
  <c r="D57518" i="12"/>
  <c r="D4592" i="12"/>
  <c r="D49839" i="12"/>
  <c r="D44354" i="12"/>
  <c r="D42160" i="12"/>
  <c r="D32287" i="12"/>
  <c r="D36675" i="12"/>
  <c r="D30093" i="12"/>
  <c r="D25705" i="12"/>
  <c r="D21317" i="12"/>
  <c r="D18026" i="12"/>
  <c r="D12460" i="12"/>
  <c r="D14708" i="12"/>
  <c r="D9088" i="12"/>
  <c r="D5716" i="12"/>
  <c r="D60809" i="12"/>
  <c r="D56421" i="12"/>
  <c r="D53130" i="12"/>
  <c r="D48742" i="12"/>
  <c r="D43257" i="12"/>
  <c r="D41063" i="12"/>
  <c r="D2344" i="12"/>
  <c r="D35578" i="12"/>
  <c r="D28996" i="12"/>
  <c r="D24608" i="12"/>
  <c r="D1220" i="12"/>
  <c r="D16929" i="12"/>
  <c r="D11336" i="12"/>
  <c r="D8005" i="12"/>
  <c r="D64141" i="12"/>
  <c r="D59753" i="12"/>
  <c r="D55365" i="12"/>
  <c r="D52074" i="12"/>
  <c r="D47686" i="12"/>
  <c r="D43298" i="12"/>
  <c r="D40007" i="12"/>
  <c r="D35619" i="12"/>
  <c r="D2385" i="12"/>
  <c r="D27940" i="12"/>
  <c r="D23552" i="12"/>
  <c r="D20261" i="12"/>
  <c r="D15873" i="12"/>
  <c r="D12501" i="12"/>
  <c r="D6881" i="12"/>
  <c r="D63044" i="12"/>
  <c r="D58656" i="12"/>
  <c r="D54268" i="12"/>
  <c r="D50977" i="12"/>
  <c r="D46589" i="12"/>
  <c r="D3509" i="12"/>
  <c r="D38910" i="12"/>
  <c r="D34522" i="12"/>
  <c r="D31231" i="12"/>
  <c r="D26843" i="12"/>
  <c r="D22455" i="12"/>
  <c r="D19164" i="12"/>
  <c r="D14749" i="12"/>
  <c r="D11377" i="12"/>
  <c r="DK98" i="6"/>
  <c r="G43249" i="12" s="1"/>
  <c r="CV98" i="6"/>
  <c r="G26794" i="12" s="1"/>
  <c r="CH98" i="6"/>
  <c r="G11328" i="12" s="1"/>
  <c r="DV98" i="6"/>
  <c r="G55316" i="12" s="1"/>
  <c r="CO98" i="6"/>
  <c r="G19115" i="12" s="1"/>
  <c r="DQ98" i="6"/>
  <c r="G49831" i="12" s="1"/>
  <c r="CW98" i="6"/>
  <c r="G27891" i="12" s="1"/>
  <c r="DF98" i="6"/>
  <c r="G37764" i="12" s="1"/>
  <c r="EE98" i="6"/>
  <c r="G65189" i="12" s="1"/>
  <c r="BX98" i="6"/>
  <c r="G88" i="12" s="1"/>
  <c r="CM98" i="6"/>
  <c r="G16921" i="12" s="1"/>
  <c r="CY98" i="6"/>
  <c r="G30085" i="12" s="1"/>
  <c r="DO98" i="6"/>
  <c r="G47637" i="12" s="1"/>
  <c r="D16970" i="12"/>
  <c r="D24649" i="12"/>
  <c r="D32328" i="12"/>
  <c r="D41104" i="12"/>
  <c r="D48783" i="12"/>
  <c r="D56462" i="12"/>
  <c r="D5757" i="12"/>
  <c r="D15832" i="12"/>
  <c r="D23511" i="12"/>
  <c r="D34481" i="12"/>
  <c r="D39966" i="12"/>
  <c r="D46548" i="12"/>
  <c r="D55324" i="12"/>
  <c r="D64100" i="12"/>
  <c r="D38832" i="12"/>
  <c r="D7927" i="12"/>
  <c r="CZ16" i="6"/>
  <c r="G31103" i="12" s="1"/>
  <c r="EA98" i="6"/>
  <c r="G60801" i="12" s="1"/>
  <c r="D10253" i="12"/>
  <c r="D18067" i="12"/>
  <c r="D25746" i="12"/>
  <c r="D33425" i="12"/>
  <c r="D42201" i="12"/>
  <c r="D49880" i="12"/>
  <c r="D57559" i="12"/>
  <c r="D65238" i="12"/>
  <c r="D96" i="12"/>
  <c r="D19123" i="12"/>
  <c r="D26802" i="12"/>
  <c r="D37772" i="12"/>
  <c r="D3468" i="12"/>
  <c r="D50936" i="12"/>
  <c r="D58615" i="12"/>
  <c r="D6840" i="12"/>
  <c r="D33347" i="12"/>
  <c r="EB98" i="6"/>
  <c r="G61898" i="12" s="1"/>
  <c r="D28939" i="12"/>
  <c r="DC78" i="6"/>
  <c r="G34453" i="12" s="1"/>
  <c r="CD78" i="6"/>
  <c r="G6812" i="12" s="1"/>
  <c r="CF78" i="6"/>
  <c r="G9060" i="12" s="1"/>
  <c r="BY78" i="6"/>
  <c r="G1192" i="12" s="1"/>
  <c r="CG78" i="6"/>
  <c r="G10184" i="12" s="1"/>
  <c r="CM78" i="6"/>
  <c r="G16901" i="12" s="1"/>
  <c r="EA78" i="6"/>
  <c r="G60781" i="12" s="1"/>
  <c r="CC78" i="6"/>
  <c r="G5688" i="12" s="1"/>
  <c r="CX78" i="6"/>
  <c r="G28968" i="12" s="1"/>
  <c r="D44297" i="12"/>
  <c r="EE78" i="6"/>
  <c r="G65169" i="12" s="1"/>
  <c r="CJ78" i="6"/>
  <c r="G13556" i="12" s="1"/>
  <c r="CT78" i="6"/>
  <c r="G24580" i="12" s="1"/>
  <c r="DT78" i="6"/>
  <c r="G53102" i="12" s="1"/>
  <c r="DP78" i="6"/>
  <c r="G48714" i="12" s="1"/>
  <c r="CP78" i="6"/>
  <c r="G20192" i="12" s="1"/>
  <c r="CB78" i="6"/>
  <c r="G4564" i="12" s="1"/>
  <c r="D38837" i="12"/>
  <c r="D20209" i="12"/>
  <c r="D58583" i="12"/>
  <c r="D23479" i="12"/>
  <c r="D39934" i="12"/>
  <c r="D6808" i="12"/>
  <c r="D25718" i="12"/>
  <c r="D2333" i="12"/>
  <c r="D15795" i="12"/>
  <c r="D23474" i="12"/>
  <c r="D34444" i="12"/>
  <c r="D39929" i="12"/>
  <c r="D47608" i="12"/>
  <c r="D55287" i="12"/>
  <c r="D64063" i="12"/>
  <c r="CV16" i="6"/>
  <c r="G26715" i="12" s="1"/>
  <c r="D20188" i="12"/>
  <c r="BV95" i="6"/>
  <c r="D109" i="12"/>
  <c r="D10180" i="12"/>
  <c r="D27867" i="12"/>
  <c r="D10175" i="12"/>
  <c r="D19086" i="12"/>
  <c r="D26765" i="12"/>
  <c r="D37735" i="12"/>
  <c r="D3431" i="12"/>
  <c r="D50899" i="12"/>
  <c r="D58578" i="12"/>
  <c r="D6803" i="12"/>
  <c r="J95" i="6"/>
  <c r="D9077" i="12"/>
  <c r="D7953" i="12"/>
  <c r="D64089" i="12"/>
  <c r="D59701" i="12"/>
  <c r="D55313" i="12"/>
  <c r="D52022" i="12"/>
  <c r="D47634" i="12"/>
  <c r="D43246" i="12"/>
  <c r="D39955" i="12"/>
  <c r="D38858" i="12"/>
  <c r="D34470" i="12"/>
  <c r="D27888" i="12"/>
  <c r="D23500" i="12"/>
  <c r="D19112" i="12"/>
  <c r="D22403" i="12"/>
  <c r="D10201" i="12"/>
  <c r="D6829" i="12"/>
  <c r="D62992" i="12"/>
  <c r="D58604" i="12"/>
  <c r="D54216" i="12"/>
  <c r="D50925" i="12"/>
  <c r="D46537" i="12"/>
  <c r="D3457" i="12"/>
  <c r="D33373" i="12"/>
  <c r="D37761" i="12"/>
  <c r="D31179" i="12"/>
  <c r="D26791" i="12"/>
  <c r="D21306" i="12"/>
  <c r="D18015" i="12"/>
  <c r="D14697" i="12"/>
  <c r="D85" i="12"/>
  <c r="D65186" i="12"/>
  <c r="D61895" i="12"/>
  <c r="D57507" i="12"/>
  <c r="D4581" i="12"/>
  <c r="D49828" i="12"/>
  <c r="D45440" i="12"/>
  <c r="D42149" i="12"/>
  <c r="D32276" i="12"/>
  <c r="D36664" i="12"/>
  <c r="D30082" i="12"/>
  <c r="D25694" i="12"/>
  <c r="D1209" i="12"/>
  <c r="D16918" i="12"/>
  <c r="D12449" i="12"/>
  <c r="D13573" i="12"/>
  <c r="D9101" i="12"/>
  <c r="D5729" i="12"/>
  <c r="D60822" i="12"/>
  <c r="D56434" i="12"/>
  <c r="D53143" i="12"/>
  <c r="D48755" i="12"/>
  <c r="D44367" i="12"/>
  <c r="D41076" i="12"/>
  <c r="D36688" i="12"/>
  <c r="D32300" i="12"/>
  <c r="D29009" i="12"/>
  <c r="D24621" i="12"/>
  <c r="D20233" i="12"/>
  <c r="D15845" i="12"/>
  <c r="D12473" i="12"/>
  <c r="D7977" i="12"/>
  <c r="D64113" i="12"/>
  <c r="D59725" i="12"/>
  <c r="D55337" i="12"/>
  <c r="D52046" i="12"/>
  <c r="D47658" i="12"/>
  <c r="D43270" i="12"/>
  <c r="D39979" i="12"/>
  <c r="D35591" i="12"/>
  <c r="D2357" i="12"/>
  <c r="D27912" i="12"/>
  <c r="D23524" i="12"/>
  <c r="D19136" i="12"/>
  <c r="D14721" i="12"/>
  <c r="D11349" i="12"/>
  <c r="D6853" i="12"/>
  <c r="D63016" i="12"/>
  <c r="D58628" i="12"/>
  <c r="D54240" i="12"/>
  <c r="D50949" i="12"/>
  <c r="D46561" i="12"/>
  <c r="D3481" i="12"/>
  <c r="D38882" i="12"/>
  <c r="D34494" i="12"/>
  <c r="D31203" i="12"/>
  <c r="D26815" i="12"/>
  <c r="D21330" i="12"/>
  <c r="D18039" i="12"/>
  <c r="D13597" i="12"/>
  <c r="D10225" i="12"/>
  <c r="D65165" i="12"/>
  <c r="D61874" i="12"/>
  <c r="D57486" i="12"/>
  <c r="D4560" i="12"/>
  <c r="D49807" i="12"/>
  <c r="D45419" i="12"/>
  <c r="D9056" i="12"/>
  <c r="D5684" i="12"/>
  <c r="D60777" i="12"/>
  <c r="D56389" i="12"/>
  <c r="D53098" i="12"/>
  <c r="D48710" i="12"/>
  <c r="D6884" i="12"/>
  <c r="D63047" i="12"/>
  <c r="D58659" i="12"/>
  <c r="D54271" i="12"/>
  <c r="D50980" i="12"/>
  <c r="D46592" i="12"/>
  <c r="D3512" i="12"/>
  <c r="D33428" i="12"/>
  <c r="D37816" i="12"/>
  <c r="D31234" i="12"/>
  <c r="D26846" i="12"/>
  <c r="D21361" i="12"/>
  <c r="D18070" i="12"/>
  <c r="D13628" i="12"/>
  <c r="D140" i="12"/>
  <c r="D65241" i="12"/>
  <c r="D61950" i="12"/>
  <c r="D57562" i="12"/>
  <c r="D4636" i="12"/>
  <c r="D49883" i="12"/>
  <c r="D45495" i="12"/>
  <c r="D42204" i="12"/>
  <c r="D32331" i="12"/>
  <c r="D36719" i="12"/>
  <c r="D30137" i="12"/>
  <c r="D25749" i="12"/>
  <c r="D1264" i="12"/>
  <c r="D16973" i="12"/>
  <c r="D12504" i="12"/>
  <c r="D14752" i="12"/>
  <c r="D5760" i="12"/>
  <c r="D56465" i="12"/>
  <c r="D48786" i="12"/>
  <c r="D41107" i="12"/>
  <c r="D35622" i="12"/>
  <c r="D24652" i="12"/>
  <c r="D15876" i="12"/>
  <c r="D64144" i="12"/>
  <c r="D55368" i="12"/>
  <c r="D47689" i="12"/>
  <c r="D40010" i="12"/>
  <c r="D34525" i="12"/>
  <c r="D23555" i="12"/>
  <c r="D22458" i="12"/>
  <c r="D9132" i="12"/>
  <c r="D60853" i="12"/>
  <c r="D53174" i="12"/>
  <c r="D44398" i="12"/>
  <c r="D2388" i="12"/>
  <c r="D29040" i="12"/>
  <c r="D20264" i="12"/>
  <c r="D11380" i="12"/>
  <c r="D11304" i="12"/>
  <c r="D16897" i="12"/>
  <c r="D1188" i="12"/>
  <c r="D24576" i="12"/>
  <c r="D28964" i="12"/>
  <c r="D35546" i="12"/>
  <c r="D2312" i="12"/>
  <c r="D41031" i="12"/>
  <c r="D44322" i="12"/>
  <c r="D52001" i="12"/>
  <c r="D59680" i="12"/>
  <c r="D7932" i="12"/>
  <c r="D22427" i="12"/>
  <c r="D30106" i="12"/>
  <c r="D45464" i="12"/>
  <c r="D61919" i="12"/>
  <c r="D24597" i="12"/>
  <c r="D41052" i="12"/>
  <c r="D56410" i="12"/>
  <c r="D10256" i="12"/>
  <c r="D43301" i="12"/>
  <c r="D14676" i="12"/>
  <c r="D12428" i="12"/>
  <c r="D17994" i="12"/>
  <c r="D21285" i="12"/>
  <c r="D25673" i="12"/>
  <c r="D30061" i="12"/>
  <c r="D36643" i="12"/>
  <c r="D32255" i="12"/>
  <c r="D42128" i="12"/>
  <c r="D46516" i="12"/>
  <c r="D54195" i="12"/>
  <c r="D62971" i="12"/>
  <c r="D16942" i="12"/>
  <c r="D33397" i="12"/>
  <c r="D49852" i="12"/>
  <c r="D65210" i="12"/>
  <c r="D11325" i="12"/>
  <c r="D28985" i="12"/>
  <c r="D44343" i="12"/>
  <c r="D60798" i="12"/>
  <c r="D19167" i="12"/>
  <c r="D52077" i="12"/>
  <c r="D64" i="12"/>
  <c r="D13552" i="12"/>
  <c r="D19091" i="12"/>
  <c r="D22382" i="12"/>
  <c r="D26770" i="12"/>
  <c r="D31158" i="12"/>
  <c r="D37740" i="12"/>
  <c r="D33352" i="12"/>
  <c r="D3436" i="12"/>
  <c r="D47613" i="12"/>
  <c r="D55292" i="12"/>
  <c r="D64068" i="12"/>
  <c r="D1233" i="12"/>
  <c r="D37785" i="12"/>
  <c r="D4605" i="12"/>
  <c r="D15821" i="12"/>
  <c r="D35567" i="12"/>
  <c r="D48731" i="12"/>
  <c r="D5705" i="12"/>
  <c r="D27943" i="12"/>
  <c r="D59756" i="12"/>
  <c r="D12423" i="12"/>
  <c r="D16892" i="12"/>
  <c r="D1183" i="12"/>
  <c r="D24571" i="12"/>
  <c r="D28959" i="12"/>
  <c r="D35541" i="12"/>
  <c r="D2307" i="12"/>
  <c r="D41026" i="12"/>
  <c r="D44317" i="12"/>
  <c r="D48705" i="12"/>
  <c r="D53093" i="12"/>
  <c r="D56384" i="12"/>
  <c r="D60772" i="12"/>
  <c r="D5679" i="12"/>
  <c r="D9051" i="12"/>
  <c r="DQ16" i="6"/>
  <c r="G49752" i="12" s="1"/>
  <c r="CI16" i="6"/>
  <c r="G12373" i="12" s="1"/>
  <c r="CQ98" i="6"/>
  <c r="G21309" i="12" s="1"/>
  <c r="CZ98" i="6"/>
  <c r="G31182" i="12" s="1"/>
  <c r="CR98" i="6"/>
  <c r="G22406" i="12" s="1"/>
  <c r="DM98" i="6"/>
  <c r="G45443" i="12" s="1"/>
  <c r="CG98" i="6"/>
  <c r="G10204" i="12" s="1"/>
  <c r="DX98" i="6"/>
  <c r="G57510" i="12" s="1"/>
  <c r="DT98" i="6"/>
  <c r="G53122" i="12" s="1"/>
  <c r="D59" i="12"/>
  <c r="D14671" i="12"/>
  <c r="D17989" i="12"/>
  <c r="D21280" i="12"/>
  <c r="D25668" i="12"/>
  <c r="D30056" i="12"/>
  <c r="D36638" i="12"/>
  <c r="D32250" i="12"/>
  <c r="D42123" i="12"/>
  <c r="D45414" i="12"/>
  <c r="D49802" i="12"/>
  <c r="D4555" i="12"/>
  <c r="D57481" i="12"/>
  <c r="D61869" i="12"/>
  <c r="D65160" i="12"/>
  <c r="CO16" i="6"/>
  <c r="G19036" i="12" s="1"/>
  <c r="DH98" i="6"/>
  <c r="G39958" i="12" s="1"/>
  <c r="CC98" i="6"/>
  <c r="G5708" i="12" s="1"/>
  <c r="DD98" i="6"/>
  <c r="G35570" i="12" s="1"/>
  <c r="CF98" i="6"/>
  <c r="G9080" i="12" s="1"/>
  <c r="ED98" i="6"/>
  <c r="G64092" i="12" s="1"/>
  <c r="DI98" i="6"/>
  <c r="G41055" i="12" s="1"/>
  <c r="CU98" i="6"/>
  <c r="G25697" i="12" s="1"/>
  <c r="D2287" i="12"/>
  <c r="D9031" i="12"/>
  <c r="D20135" i="12"/>
  <c r="D51948" i="12"/>
  <c r="D27814" i="12"/>
  <c r="D59627" i="12"/>
  <c r="D15875" i="12"/>
  <c r="D1263" i="12"/>
  <c r="D26845" i="12"/>
  <c r="D35621" i="12"/>
  <c r="D32330" i="12"/>
  <c r="D42203" i="12"/>
  <c r="D48785" i="12"/>
  <c r="D4635" i="12"/>
  <c r="D58658" i="12"/>
  <c r="D1163" i="12"/>
  <c r="D53073" i="12"/>
  <c r="D38784" i="12"/>
  <c r="DG69" i="6"/>
  <c r="G38832" i="12" s="1"/>
  <c r="DS69" i="6"/>
  <c r="G51996" i="12" s="1"/>
  <c r="DA69" i="6"/>
  <c r="G32250" i="12" s="1"/>
  <c r="EA69" i="6"/>
  <c r="G60772" i="12" s="1"/>
  <c r="DJ69" i="6"/>
  <c r="G42123" i="12" s="1"/>
  <c r="D24552" i="12"/>
  <c r="D56365" i="12"/>
  <c r="D8007" i="12"/>
  <c r="D64143" i="12"/>
  <c r="D59755" i="12"/>
  <c r="D55367" i="12"/>
  <c r="D52076" i="12"/>
  <c r="D47688" i="12"/>
  <c r="D3511" i="12"/>
  <c r="D43300" i="12"/>
  <c r="D38912" i="12"/>
  <c r="D34524" i="12"/>
  <c r="D27942" i="12"/>
  <c r="D23554" i="12"/>
  <c r="D19166" i="12"/>
  <c r="D14751" i="12"/>
  <c r="D12503" i="12"/>
  <c r="D8002" i="12"/>
  <c r="D64138" i="12"/>
  <c r="D59750" i="12"/>
  <c r="D55362" i="12"/>
  <c r="D52071" i="12"/>
  <c r="D46586" i="12"/>
  <c r="D47683" i="12"/>
  <c r="D40004" i="12"/>
  <c r="D38907" i="12"/>
  <c r="D34519" i="12"/>
  <c r="D27937" i="12"/>
  <c r="D23549" i="12"/>
  <c r="D20258" i="12"/>
  <c r="D12498" i="12"/>
  <c r="D15870" i="12"/>
  <c r="D7974" i="12"/>
  <c r="D64110" i="12"/>
  <c r="D65112" i="12"/>
  <c r="D57433" i="12"/>
  <c r="D49754" i="12"/>
  <c r="D42075" i="12"/>
  <c r="D36590" i="12"/>
  <c r="D25620" i="12"/>
  <c r="D17941" i="12"/>
  <c r="D14623" i="12"/>
  <c r="D64015" i="12"/>
  <c r="D55239" i="12"/>
  <c r="D47560" i="12"/>
  <c r="D39881" i="12"/>
  <c r="D34396" i="12"/>
  <c r="D23426" i="12"/>
  <c r="D12375" i="12"/>
  <c r="BV18" i="6"/>
  <c r="D61821" i="12"/>
  <c r="D4507" i="12"/>
  <c r="D45366" i="12"/>
  <c r="D32202" i="12"/>
  <c r="D30008" i="12"/>
  <c r="D21232" i="12"/>
  <c r="D10127" i="12"/>
  <c r="CC69" i="6"/>
  <c r="G5679" i="12" s="1"/>
  <c r="D33328" i="12"/>
  <c r="D24551" i="12"/>
  <c r="D41006" i="12"/>
  <c r="D56364" i="12"/>
  <c r="CI98" i="6"/>
  <c r="G12452" i="12" s="1"/>
  <c r="DP98" i="6"/>
  <c r="G48734" i="12" s="1"/>
  <c r="DB98" i="6"/>
  <c r="G33376" i="12" s="1"/>
  <c r="BZ98" i="6"/>
  <c r="DR98" i="6"/>
  <c r="G50928" i="12" s="1"/>
  <c r="DN98" i="6"/>
  <c r="G46540" i="12" s="1"/>
  <c r="DS98" i="6"/>
  <c r="G52025" i="12" s="1"/>
  <c r="CX98" i="6"/>
  <c r="G28988" i="12" s="1"/>
  <c r="DG98" i="6"/>
  <c r="G38861" i="12" s="1"/>
  <c r="CB98" i="6"/>
  <c r="G4584" i="12" s="1"/>
  <c r="DA98" i="6"/>
  <c r="G32279" i="12" s="1"/>
  <c r="CK98" i="6"/>
  <c r="G14700" i="12" s="1"/>
  <c r="CL98" i="6"/>
  <c r="G15824" i="12" s="1"/>
  <c r="CT98" i="6"/>
  <c r="G24600" i="12" s="1"/>
  <c r="DJ98" i="6"/>
  <c r="G42152" i="12" s="1"/>
  <c r="DW98" i="6"/>
  <c r="G56413" i="12" s="1"/>
  <c r="CV78" i="6"/>
  <c r="G26774" i="12" s="1"/>
  <c r="DJ78" i="6"/>
  <c r="G42132" i="12" s="1"/>
  <c r="DB78" i="6"/>
  <c r="G33356" i="12" s="1"/>
  <c r="DH78" i="6"/>
  <c r="G39938" i="12" s="1"/>
  <c r="EB78" i="6"/>
  <c r="G61878" i="12" s="1"/>
  <c r="DK78" i="6"/>
  <c r="G43229" i="12" s="1"/>
  <c r="CH78" i="6"/>
  <c r="G11308" i="12" s="1"/>
  <c r="DX78" i="6"/>
  <c r="G57490" i="12" s="1"/>
  <c r="ED78" i="6"/>
  <c r="G64072" i="12" s="1"/>
  <c r="H78" i="6"/>
  <c r="DS78" i="6"/>
  <c r="G52005" i="12" s="1"/>
  <c r="CY78" i="6"/>
  <c r="G30065" i="12" s="1"/>
  <c r="DZ78" i="6"/>
  <c r="G59684" i="12" s="1"/>
  <c r="DA78" i="6"/>
  <c r="G32259" i="12" s="1"/>
  <c r="CR78" i="6"/>
  <c r="G22386" i="12" s="1"/>
  <c r="D16872" i="12"/>
  <c r="D35521" i="12"/>
  <c r="D48685" i="12"/>
  <c r="D5659" i="12"/>
  <c r="DE98" i="6"/>
  <c r="G36667" i="12" s="1"/>
  <c r="CD98" i="6"/>
  <c r="G6832" i="12" s="1"/>
  <c r="H98" i="6"/>
  <c r="DY98" i="6"/>
  <c r="G58607" i="12" s="1"/>
  <c r="DC98" i="6"/>
  <c r="G34473" i="12" s="1"/>
  <c r="CN98" i="6"/>
  <c r="G18018" i="12" s="1"/>
  <c r="CS98" i="6"/>
  <c r="G23503" i="12" s="1"/>
  <c r="CE98" i="6"/>
  <c r="G7956" i="12" s="1"/>
  <c r="BY98" i="6"/>
  <c r="G1212" i="12" s="1"/>
  <c r="DU98" i="6"/>
  <c r="G54219" i="12" s="1"/>
  <c r="CJ98" i="6"/>
  <c r="G13576" i="12" s="1"/>
  <c r="CP98" i="6"/>
  <c r="G20212" i="12" s="1"/>
  <c r="DZ98" i="6"/>
  <c r="G59704" i="12" s="1"/>
  <c r="DL98" i="6"/>
  <c r="G44346" i="12" s="1"/>
  <c r="DL78" i="6"/>
  <c r="G44326" i="12" s="1"/>
  <c r="CO78" i="6"/>
  <c r="G19095" i="12" s="1"/>
  <c r="CK78" i="6"/>
  <c r="G14680" i="12" s="1"/>
  <c r="DI78" i="6"/>
  <c r="G41035" i="12" s="1"/>
  <c r="DV78" i="6"/>
  <c r="G55296" i="12" s="1"/>
  <c r="DE78" i="6"/>
  <c r="G36647" i="12" s="1"/>
  <c r="DQ78" i="6"/>
  <c r="G49811" i="12" s="1"/>
  <c r="CI78" i="6"/>
  <c r="G12432" i="12" s="1"/>
  <c r="DF78" i="6"/>
  <c r="G37744" i="12" s="1"/>
  <c r="CW78" i="6"/>
  <c r="G27871" i="12" s="1"/>
  <c r="CN78" i="6"/>
  <c r="G17998" i="12" s="1"/>
  <c r="DW78" i="6"/>
  <c r="G56393" i="12" s="1"/>
  <c r="BX78" i="6"/>
  <c r="G68" i="12" s="1"/>
  <c r="BZ78" i="6"/>
  <c r="G2316" i="12" s="1"/>
  <c r="DN78" i="6"/>
  <c r="G46520" i="12" s="1"/>
  <c r="CV96" i="6"/>
  <c r="G26792" i="12" s="1"/>
  <c r="DE96" i="6"/>
  <c r="G36665" i="12" s="1"/>
  <c r="CX96" i="6"/>
  <c r="G28986" i="12" s="1"/>
  <c r="DV96" i="6"/>
  <c r="G55314" i="12" s="1"/>
  <c r="DU96" i="6"/>
  <c r="G54217" i="12" s="1"/>
  <c r="CJ96" i="6"/>
  <c r="G13574" i="12" s="1"/>
  <c r="CA96" i="6"/>
  <c r="G3458" i="12" s="1"/>
  <c r="EA96" i="6"/>
  <c r="G60799" i="12" s="1"/>
  <c r="CI96" i="6"/>
  <c r="G12450" i="12" s="1"/>
  <c r="BZ96" i="6"/>
  <c r="G2334" i="12" s="1"/>
  <c r="CH96" i="6"/>
  <c r="G11326" i="12" s="1"/>
  <c r="DY96" i="6"/>
  <c r="G58605" i="12" s="1"/>
  <c r="DM96" i="6"/>
  <c r="G45441" i="12" s="1"/>
  <c r="DP96" i="6"/>
  <c r="G48732" i="12" s="1"/>
  <c r="CB96" i="6"/>
  <c r="G4582" i="12" s="1"/>
  <c r="CQ96" i="6"/>
  <c r="G21307" i="12" s="1"/>
  <c r="CT96" i="6"/>
  <c r="G24598" i="12" s="1"/>
  <c r="DR96" i="6"/>
  <c r="G50926" i="12" s="1"/>
  <c r="DB96" i="6"/>
  <c r="G33374" i="12" s="1"/>
  <c r="BX96" i="6"/>
  <c r="G86" i="12" s="1"/>
  <c r="CS96" i="6"/>
  <c r="G23501" i="12" s="1"/>
  <c r="CN96" i="6"/>
  <c r="G18016" i="12" s="1"/>
  <c r="CL96" i="6"/>
  <c r="G15822" i="12" s="1"/>
  <c r="DA96" i="6"/>
  <c r="G32277" i="12" s="1"/>
  <c r="CL69" i="6"/>
  <c r="G15795" i="12" s="1"/>
  <c r="DQ69" i="6"/>
  <c r="G49802" i="12" s="1"/>
  <c r="CI69" i="6"/>
  <c r="G12423" i="12" s="1"/>
  <c r="DI69" i="6"/>
  <c r="G41026" i="12" s="1"/>
  <c r="CK69" i="6"/>
  <c r="G14671" i="12" s="1"/>
  <c r="DZ69" i="6"/>
  <c r="G59675" i="12" s="1"/>
  <c r="BZ69" i="6"/>
  <c r="G2307" i="12" s="1"/>
  <c r="CA69" i="6"/>
  <c r="G3431" i="12" s="1"/>
  <c r="DL69" i="6"/>
  <c r="G44317" i="12" s="1"/>
  <c r="EC69" i="6"/>
  <c r="G62966" i="12" s="1"/>
  <c r="DN69" i="6"/>
  <c r="G46511" i="12" s="1"/>
  <c r="CX69" i="6"/>
  <c r="G28959" i="12" s="1"/>
  <c r="CM69" i="6"/>
  <c r="G16892" i="12" s="1"/>
  <c r="ED69" i="6"/>
  <c r="G64063" i="12" s="1"/>
  <c r="CJ69" i="6"/>
  <c r="G13547" i="12" s="1"/>
  <c r="CF69" i="6"/>
  <c r="G9051" i="12" s="1"/>
  <c r="D5660" i="12"/>
  <c r="D48686" i="12"/>
  <c r="D35522" i="12"/>
  <c r="D16873" i="12"/>
  <c r="D62947" i="12"/>
  <c r="D46492" i="12"/>
  <c r="D31134" i="12"/>
  <c r="D13528" i="12"/>
  <c r="CB69" i="6"/>
  <c r="G4555" i="12" s="1"/>
  <c r="CZ69" i="6"/>
  <c r="G31153" i="12" s="1"/>
  <c r="CO69" i="6"/>
  <c r="G19086" i="12" s="1"/>
  <c r="CP69" i="6"/>
  <c r="G20183" i="12" s="1"/>
  <c r="D41007" i="12"/>
  <c r="BX16" i="6"/>
  <c r="G9" i="12" s="1"/>
  <c r="DZ16" i="6"/>
  <c r="G59625" i="12" s="1"/>
  <c r="DT16" i="6"/>
  <c r="G53043" i="12" s="1"/>
  <c r="CM16" i="6"/>
  <c r="G16842" i="12" s="1"/>
  <c r="CB16" i="6"/>
  <c r="G4505" i="12" s="1"/>
  <c r="CY16" i="6"/>
  <c r="G30006" i="12" s="1"/>
  <c r="CQ16" i="6"/>
  <c r="G21230" i="12" s="1"/>
  <c r="DG16" i="6"/>
  <c r="G38782" i="12" s="1"/>
  <c r="BY69" i="6"/>
  <c r="G1183" i="12" s="1"/>
  <c r="CG69" i="6"/>
  <c r="G10175" i="12" s="1"/>
  <c r="CS69" i="6"/>
  <c r="G23474" i="12" s="1"/>
  <c r="D22358" i="12"/>
  <c r="D54171" i="12"/>
  <c r="CM89" i="6"/>
  <c r="G16912" i="12" s="1"/>
  <c r="DS89" i="6"/>
  <c r="G52016" i="12" s="1"/>
  <c r="CG89" i="6"/>
  <c r="G10195" i="12" s="1"/>
  <c r="DA89" i="6"/>
  <c r="G32270" i="12" s="1"/>
  <c r="EC89" i="6"/>
  <c r="G62986" i="12" s="1"/>
  <c r="CS89" i="6"/>
  <c r="G23494" i="12" s="1"/>
  <c r="CX89" i="6"/>
  <c r="G28979" i="12" s="1"/>
  <c r="DX89" i="6"/>
  <c r="G57501" i="12" s="1"/>
  <c r="EB89" i="6"/>
  <c r="G61889" i="12" s="1"/>
  <c r="CK89" i="6"/>
  <c r="G14691" i="12" s="1"/>
  <c r="CN89" i="6"/>
  <c r="G18009" i="12" s="1"/>
  <c r="DR89" i="6"/>
  <c r="G50919" i="12" s="1"/>
  <c r="DI89" i="6"/>
  <c r="G41046" i="12" s="1"/>
  <c r="DT89" i="6"/>
  <c r="G53113" i="12" s="1"/>
  <c r="DC89" i="6"/>
  <c r="G34464" i="12" s="1"/>
  <c r="DQ89" i="6"/>
  <c r="G49822" i="12" s="1"/>
  <c r="CR89" i="6"/>
  <c r="G22397" i="12" s="1"/>
  <c r="BX89" i="6"/>
  <c r="G79" i="12" s="1"/>
  <c r="DJ89" i="6"/>
  <c r="G42143" i="12" s="1"/>
  <c r="DP89" i="6"/>
  <c r="G48725" i="12" s="1"/>
  <c r="ED89" i="6"/>
  <c r="G64083" i="12" s="1"/>
  <c r="BY89" i="6"/>
  <c r="G1203" i="12" s="1"/>
  <c r="CD89" i="6"/>
  <c r="G6823" i="12" s="1"/>
  <c r="DE89" i="6"/>
  <c r="G36658" i="12" s="1"/>
  <c r="CT89" i="6"/>
  <c r="G24591" i="12" s="1"/>
  <c r="DO89" i="6"/>
  <c r="G47628" i="12" s="1"/>
  <c r="CZ89" i="6"/>
  <c r="G31173" i="12" s="1"/>
  <c r="DG89" i="6"/>
  <c r="G38852" i="12" s="1"/>
  <c r="CJ89" i="6"/>
  <c r="G13567" i="12" s="1"/>
  <c r="D7908" i="12"/>
  <c r="D64044" i="12"/>
  <c r="D59656" i="12"/>
  <c r="D55268" i="12"/>
  <c r="D51977" i="12"/>
  <c r="D47589" i="12"/>
  <c r="D43201" i="12"/>
  <c r="D39910" i="12"/>
  <c r="D38813" i="12"/>
  <c r="D34425" i="12"/>
  <c r="D27843" i="12"/>
  <c r="D23455" i="12"/>
  <c r="D20164" i="12"/>
  <c r="D15776" i="12"/>
  <c r="D10156" i="12"/>
  <c r="D65141" i="12"/>
  <c r="D61850" i="12"/>
  <c r="D57462" i="12"/>
  <c r="D4536" i="12"/>
  <c r="D49783" i="12"/>
  <c r="D45395" i="12"/>
  <c r="D42104" i="12"/>
  <c r="D32231" i="12"/>
  <c r="D36619" i="12"/>
  <c r="D30037" i="12"/>
  <c r="D25649" i="12"/>
  <c r="D21261" i="12"/>
  <c r="D17970" i="12"/>
  <c r="D12404" i="12"/>
  <c r="D14652" i="12"/>
  <c r="D6755" i="12"/>
  <c r="D62918" i="12"/>
  <c r="D58530" i="12"/>
  <c r="D54142" i="12"/>
  <c r="D50851" i="12"/>
  <c r="D46463" i="12"/>
  <c r="D3383" i="12"/>
  <c r="D33299" i="12"/>
  <c r="D37687" i="12"/>
  <c r="D31105" i="12"/>
  <c r="D26717" i="12"/>
  <c r="D22329" i="12"/>
  <c r="D19038" i="12"/>
  <c r="D11251" i="12"/>
  <c r="D15747" i="12"/>
  <c r="D9003" i="12"/>
  <c r="D5631" i="12"/>
  <c r="D60724" i="12"/>
  <c r="D56336" i="12"/>
  <c r="D53045" i="12"/>
  <c r="D48657" i="12"/>
  <c r="D44269" i="12"/>
  <c r="D40978" i="12"/>
  <c r="D2259" i="12"/>
  <c r="D35493" i="12"/>
  <c r="D28911" i="12"/>
  <c r="D24523" i="12"/>
  <c r="D1135" i="12"/>
  <c r="D16844" i="12"/>
  <c r="D11" i="12"/>
  <c r="J18" i="6"/>
  <c r="EE71" i="6"/>
  <c r="G65162" i="12" s="1"/>
  <c r="CB71" i="6"/>
  <c r="G4557" i="12" s="1"/>
  <c r="DH71" i="6"/>
  <c r="G39931" i="12" s="1"/>
  <c r="CK71" i="6"/>
  <c r="G14673" i="12" s="1"/>
  <c r="D40" i="12"/>
  <c r="D19067" i="12"/>
  <c r="D26746" i="12"/>
  <c r="D37716" i="12"/>
  <c r="D3412" i="12"/>
  <c r="D50880" i="12"/>
  <c r="D58559" i="12"/>
  <c r="D6784" i="12"/>
  <c r="CD71" i="6"/>
  <c r="G6805" i="12" s="1"/>
  <c r="D11280" i="12"/>
  <c r="D1164" i="12"/>
  <c r="D28940" i="12"/>
  <c r="D2288" i="12"/>
  <c r="D44298" i="12"/>
  <c r="D53074" i="12"/>
  <c r="D60753" i="12"/>
  <c r="D9032" i="12"/>
  <c r="DU69" i="6"/>
  <c r="G54190" i="12" s="1"/>
  <c r="DY69" i="6"/>
  <c r="G58578" i="12" s="1"/>
  <c r="DT69" i="6"/>
  <c r="G53093" i="12" s="1"/>
  <c r="DM69" i="6"/>
  <c r="G45414" i="12" s="1"/>
  <c r="CQ69" i="6"/>
  <c r="G21280" i="12" s="1"/>
  <c r="DE69" i="6"/>
  <c r="G36638" i="12" s="1"/>
  <c r="DV69" i="6"/>
  <c r="G55287" i="12" s="1"/>
  <c r="DO69" i="6"/>
  <c r="G47608" i="12" s="1"/>
  <c r="H69" i="6"/>
  <c r="CH69" i="6"/>
  <c r="G11299" i="12" s="1"/>
  <c r="CW69" i="6"/>
  <c r="G27862" i="12" s="1"/>
  <c r="DC69" i="6"/>
  <c r="G34444" i="12" s="1"/>
  <c r="DH69" i="6"/>
  <c r="G39929" i="12" s="1"/>
  <c r="DX69" i="6"/>
  <c r="G57481" i="12" s="1"/>
  <c r="CY69" i="6"/>
  <c r="G30056" i="12" s="1"/>
  <c r="BX69" i="6"/>
  <c r="G59" i="12" s="1"/>
  <c r="EB69" i="6"/>
  <c r="G61869" i="12" s="1"/>
  <c r="CU69" i="6"/>
  <c r="G25668" i="12" s="1"/>
  <c r="DW69" i="6"/>
  <c r="G56384" i="12" s="1"/>
  <c r="DB69" i="6"/>
  <c r="G33347" i="12" s="1"/>
  <c r="DF69" i="6"/>
  <c r="G37735" i="12" s="1"/>
  <c r="DD69" i="6"/>
  <c r="G35541" i="12" s="1"/>
  <c r="CE69" i="6"/>
  <c r="G7927" i="12" s="1"/>
  <c r="DK69" i="6"/>
  <c r="G43220" i="12" s="1"/>
  <c r="DP69" i="6"/>
  <c r="G48705" i="12" s="1"/>
  <c r="CT69" i="6"/>
  <c r="G24571" i="12" s="1"/>
  <c r="CV69" i="6"/>
  <c r="G26765" i="12" s="1"/>
  <c r="EE69" i="6"/>
  <c r="G65160" i="12" s="1"/>
  <c r="CN69" i="6"/>
  <c r="G17989" i="12" s="1"/>
  <c r="DR69" i="6"/>
  <c r="G50899" i="12" s="1"/>
  <c r="CD69" i="6"/>
  <c r="G6803" i="12" s="1"/>
  <c r="G21328" i="12"/>
  <c r="G50947" i="12"/>
  <c r="G33395" i="12"/>
  <c r="G63014" i="12"/>
  <c r="G3479" i="12"/>
  <c r="G27910" i="12"/>
  <c r="G42171" i="12"/>
  <c r="G29007" i="12"/>
  <c r="G25716" i="12"/>
  <c r="G54238" i="12"/>
  <c r="G30104" i="12"/>
  <c r="G16940" i="12"/>
  <c r="G9099" i="12"/>
  <c r="G44365" i="12"/>
  <c r="G61917" i="12"/>
  <c r="G60820" i="12"/>
  <c r="G14719" i="12"/>
  <c r="G47656" i="12"/>
  <c r="G1231" i="12"/>
  <c r="G58626" i="12"/>
  <c r="G31201" i="12"/>
  <c r="G55335" i="12"/>
  <c r="G7975" i="12"/>
  <c r="G12471" i="12"/>
  <c r="G46559" i="12"/>
  <c r="G57529" i="12"/>
  <c r="G4603" i="12"/>
  <c r="G22425" i="12"/>
  <c r="G20231" i="12"/>
  <c r="G63041" i="12"/>
  <c r="G8002" i="12"/>
  <c r="G25743" i="12"/>
  <c r="G43295" i="12"/>
  <c r="G61944" i="12"/>
  <c r="G9126" i="12"/>
  <c r="G26840" i="12"/>
  <c r="G44392" i="12"/>
  <c r="G64138" i="12"/>
  <c r="G5754" i="12"/>
  <c r="G23549" i="12"/>
  <c r="G41101" i="12"/>
  <c r="G58653" i="12"/>
  <c r="G15870" i="12"/>
  <c r="G33422" i="12"/>
  <c r="G50974" i="12"/>
  <c r="G12498" i="12"/>
  <c r="G30131" i="12"/>
  <c r="G47683" i="12"/>
  <c r="G13622" i="12"/>
  <c r="G31228" i="12"/>
  <c r="G48780" i="12"/>
  <c r="G65235" i="12"/>
  <c r="G10250" i="12"/>
  <c r="G27937" i="12"/>
  <c r="G45489" i="12"/>
  <c r="G2382" i="12"/>
  <c r="G20258" i="12"/>
  <c r="G37810" i="12"/>
  <c r="G55362" i="12"/>
  <c r="G16967" i="12"/>
  <c r="G34519" i="12"/>
  <c r="G52071" i="12"/>
  <c r="G18064" i="12"/>
  <c r="G35616" i="12"/>
  <c r="G53168" i="12"/>
  <c r="G60847" i="12"/>
  <c r="G14746" i="12"/>
  <c r="G32325" i="12"/>
  <c r="G49877" i="12"/>
  <c r="G6878" i="12"/>
  <c r="G24646" i="12"/>
  <c r="G42198" i="12"/>
  <c r="G59750" i="12"/>
  <c r="G3506" i="12"/>
  <c r="G21355" i="12"/>
  <c r="G38907" i="12"/>
  <c r="G56459" i="12"/>
  <c r="G4630" i="12"/>
  <c r="G22452" i="12"/>
  <c r="G40004" i="12"/>
  <c r="G57556" i="12"/>
  <c r="G1258" i="12"/>
  <c r="G19161" i="12"/>
  <c r="G36713" i="12"/>
  <c r="G54265" i="12"/>
  <c r="G11374" i="12"/>
  <c r="G29034" i="12"/>
  <c r="G46586" i="12"/>
  <c r="J106" i="6"/>
  <c r="BV106" i="6"/>
  <c r="D11381" i="12"/>
  <c r="D10257" i="12"/>
  <c r="D9133" i="12"/>
  <c r="D8009" i="12"/>
  <c r="D6885" i="12"/>
  <c r="D65242" i="12"/>
  <c r="D5761" i="12"/>
  <c r="D64145" i="12"/>
  <c r="D63048" i="12"/>
  <c r="D61951" i="12"/>
  <c r="D60854" i="12"/>
  <c r="D59757" i="12"/>
  <c r="D58660" i="12"/>
  <c r="D57563" i="12"/>
  <c r="D56466" i="12"/>
  <c r="D55369" i="12"/>
  <c r="D54272" i="12"/>
  <c r="D4637" i="12"/>
  <c r="D53175" i="12"/>
  <c r="D52078" i="12"/>
  <c r="D50981" i="12"/>
  <c r="D49884" i="12"/>
  <c r="D48787" i="12"/>
  <c r="D47690" i="12"/>
  <c r="D46593" i="12"/>
  <c r="D45496" i="12"/>
  <c r="D44399" i="12"/>
  <c r="D43302" i="12"/>
  <c r="D3513" i="12"/>
  <c r="D42205" i="12"/>
  <c r="D41108" i="12"/>
  <c r="D40011" i="12"/>
  <c r="D38914" i="12"/>
  <c r="D37817" i="12"/>
  <c r="D36720" i="12"/>
  <c r="D35623" i="12"/>
  <c r="D34526" i="12"/>
  <c r="D33429" i="12"/>
  <c r="D32332" i="12"/>
  <c r="D2389" i="12"/>
  <c r="D31235" i="12"/>
  <c r="D30138" i="12"/>
  <c r="D29041" i="12"/>
  <c r="D27944" i="12"/>
  <c r="D26847" i="12"/>
  <c r="D25750" i="12"/>
  <c r="D24653" i="12"/>
  <c r="D23556" i="12"/>
  <c r="D22459" i="12"/>
  <c r="D21362" i="12"/>
  <c r="D1265" i="12"/>
  <c r="D20265" i="12"/>
  <c r="D19168" i="12"/>
  <c r="D18071" i="12"/>
  <c r="D16974" i="12"/>
  <c r="D15877" i="12"/>
  <c r="D14753" i="12"/>
  <c r="D13629" i="12"/>
  <c r="D12505" i="12"/>
  <c r="D141" i="12"/>
  <c r="G31232" i="12"/>
  <c r="G13626" i="12"/>
  <c r="G5758" i="12"/>
  <c r="G32329" i="12"/>
  <c r="G25748" i="12"/>
  <c r="G21360" i="12"/>
  <c r="G24651" i="12"/>
  <c r="G37815" i="12"/>
  <c r="G15846" i="12"/>
  <c r="G52047" i="12"/>
  <c r="G46562" i="12"/>
  <c r="G42174" i="12"/>
  <c r="G30107" i="12"/>
  <c r="G41077" i="12"/>
  <c r="G53144" i="12"/>
  <c r="G35592" i="12"/>
  <c r="G9102" i="12"/>
  <c r="G63017" i="12"/>
  <c r="G27913" i="12"/>
  <c r="G22428" i="12"/>
  <c r="G4606" i="12"/>
  <c r="G36689" i="12"/>
  <c r="G19137" i="12"/>
  <c r="G54241" i="12"/>
  <c r="G19131" i="12"/>
  <c r="G55332" i="12"/>
  <c r="G34489" i="12"/>
  <c r="G47653" i="12"/>
  <c r="G3476" i="12"/>
  <c r="G3508" i="12"/>
  <c r="G45491" i="12"/>
  <c r="G59752" i="12"/>
  <c r="G60849" i="12"/>
  <c r="G11376" i="12"/>
  <c r="D12474" i="12"/>
  <c r="D11350" i="12"/>
  <c r="D9102" i="12"/>
  <c r="D7978" i="12"/>
  <c r="D6854" i="12"/>
  <c r="D65211" i="12"/>
  <c r="D5730" i="12"/>
  <c r="D64114" i="12"/>
  <c r="D63017" i="12"/>
  <c r="D61920" i="12"/>
  <c r="D60823" i="12"/>
  <c r="D59726" i="12"/>
  <c r="D58629" i="12"/>
  <c r="D57532" i="12"/>
  <c r="D56435" i="12"/>
  <c r="D55338" i="12"/>
  <c r="D54241" i="12"/>
  <c r="D4606" i="12"/>
  <c r="D53144" i="12"/>
  <c r="D52047" i="12"/>
  <c r="D50950" i="12"/>
  <c r="D49853" i="12"/>
  <c r="D48756" i="12"/>
  <c r="D47659" i="12"/>
  <c r="D46562" i="12"/>
  <c r="D45465" i="12"/>
  <c r="D44368" i="12"/>
  <c r="D43271" i="12"/>
  <c r="D3482" i="12"/>
  <c r="D42174" i="12"/>
  <c r="D41077" i="12"/>
  <c r="D39980" i="12"/>
  <c r="D38883" i="12"/>
  <c r="D37786" i="12"/>
  <c r="D36689" i="12"/>
  <c r="D35592" i="12"/>
  <c r="D34495" i="12"/>
  <c r="D33398" i="12"/>
  <c r="D32301" i="12"/>
  <c r="D2358" i="12"/>
  <c r="D31204" i="12"/>
  <c r="D30107" i="12"/>
  <c r="D29010" i="12"/>
  <c r="D27913" i="12"/>
  <c r="D26816" i="12"/>
  <c r="D25719" i="12"/>
  <c r="D24622" i="12"/>
  <c r="D23525" i="12"/>
  <c r="D22428" i="12"/>
  <c r="D21331" i="12"/>
  <c r="D1234" i="12"/>
  <c r="D20234" i="12"/>
  <c r="D19137" i="12"/>
  <c r="D18040" i="12"/>
  <c r="D16943" i="12"/>
  <c r="D15846" i="12"/>
  <c r="D14722" i="12"/>
  <c r="D13598" i="12"/>
  <c r="D10226" i="12"/>
  <c r="D110" i="12"/>
  <c r="G29037" i="12"/>
  <c r="G52074" i="12"/>
  <c r="G36716" i="12"/>
  <c r="G37813" i="12"/>
  <c r="G63048" i="12"/>
  <c r="G6885" i="12"/>
  <c r="G24653" i="12"/>
  <c r="G42205" i="12"/>
  <c r="G59757" i="12"/>
  <c r="G12505" i="12"/>
  <c r="G30138" i="12"/>
  <c r="G47690" i="12"/>
  <c r="G65242" i="12"/>
  <c r="G13629" i="12"/>
  <c r="G31235" i="12"/>
  <c r="G48787" i="12"/>
  <c r="G1265" i="12"/>
  <c r="G19168" i="12"/>
  <c r="G36720" i="12"/>
  <c r="G54272" i="12"/>
  <c r="G15877" i="12"/>
  <c r="G33429" i="12"/>
  <c r="G50981" i="12"/>
  <c r="G3513" i="12"/>
  <c r="G21362" i="12"/>
  <c r="G38914" i="12"/>
  <c r="G56466" i="12"/>
  <c r="G4637" i="12"/>
  <c r="G22459" i="12"/>
  <c r="G40011" i="12"/>
  <c r="G57563" i="12"/>
  <c r="G10257" i="12"/>
  <c r="G27944" i="12"/>
  <c r="G45496" i="12"/>
  <c r="G2389" i="12"/>
  <c r="G20265" i="12"/>
  <c r="G37817" i="12"/>
  <c r="G55369" i="12"/>
  <c r="G8009" i="12"/>
  <c r="G25750" i="12"/>
  <c r="G43302" i="12"/>
  <c r="G60854" i="12"/>
  <c r="G9133" i="12"/>
  <c r="G26847" i="12"/>
  <c r="G44399" i="12"/>
  <c r="G61951" i="12"/>
  <c r="G14753" i="12"/>
  <c r="G32332" i="12"/>
  <c r="G49884" i="12"/>
  <c r="G11381" i="12"/>
  <c r="G16974" i="12"/>
  <c r="G18071" i="12"/>
  <c r="G23556" i="12"/>
  <c r="G29041" i="12"/>
  <c r="G34526" i="12"/>
  <c r="G35623" i="12"/>
  <c r="G41108" i="12"/>
  <c r="G46593" i="12"/>
  <c r="G52078" i="12"/>
  <c r="G53175" i="12"/>
  <c r="G58660" i="12"/>
  <c r="G64145" i="12"/>
  <c r="G5761" i="12"/>
  <c r="J74" i="6"/>
  <c r="BV74" i="6"/>
  <c r="G1232" i="12"/>
  <c r="G15844" i="12"/>
  <c r="G50948" i="12"/>
  <c r="G13596" i="12"/>
  <c r="G35590" i="12"/>
  <c r="EE74" i="6"/>
  <c r="G65165" i="12" s="1"/>
  <c r="CF74" i="6"/>
  <c r="G9056" i="12" s="1"/>
  <c r="CV74" i="6"/>
  <c r="G26770" i="12" s="1"/>
  <c r="DL74" i="6"/>
  <c r="G44322" i="12" s="1"/>
  <c r="EB74" i="6"/>
  <c r="G61874" i="12" s="1"/>
  <c r="CK74" i="6"/>
  <c r="G14676" i="12" s="1"/>
  <c r="DA74" i="6"/>
  <c r="G32255" i="12" s="1"/>
  <c r="DQ74" i="6"/>
  <c r="G49807" i="12" s="1"/>
  <c r="H74" i="6"/>
  <c r="CL74" i="6"/>
  <c r="G15800" i="12" s="1"/>
  <c r="DB74" i="6"/>
  <c r="G33352" i="12" s="1"/>
  <c r="DR74" i="6"/>
  <c r="G50904" i="12" s="1"/>
  <c r="CA74" i="6"/>
  <c r="G3436" i="12" s="1"/>
  <c r="CQ74" i="6"/>
  <c r="G21285" i="12" s="1"/>
  <c r="DG74" i="6"/>
  <c r="G38837" i="12" s="1"/>
  <c r="DW74" i="6"/>
  <c r="G56389" i="12" s="1"/>
  <c r="BX74" i="6"/>
  <c r="CN74" i="6"/>
  <c r="G17994" i="12" s="1"/>
  <c r="DD74" i="6"/>
  <c r="G35546" i="12" s="1"/>
  <c r="DT74" i="6"/>
  <c r="G53098" i="12" s="1"/>
  <c r="CC74" i="6"/>
  <c r="G5684" i="12" s="1"/>
  <c r="CS74" i="6"/>
  <c r="G23479" i="12" s="1"/>
  <c r="DI74" i="6"/>
  <c r="G41031" i="12" s="1"/>
  <c r="DY74" i="6"/>
  <c r="G58583" i="12" s="1"/>
  <c r="CD74" i="6"/>
  <c r="G6808" i="12" s="1"/>
  <c r="CT74" i="6"/>
  <c r="G24576" i="12" s="1"/>
  <c r="DJ74" i="6"/>
  <c r="G42128" i="12" s="1"/>
  <c r="DZ74" i="6"/>
  <c r="G59680" i="12" s="1"/>
  <c r="CI74" i="6"/>
  <c r="G12428" i="12" s="1"/>
  <c r="CY74" i="6"/>
  <c r="G30061" i="12" s="1"/>
  <c r="DO74" i="6"/>
  <c r="G47613" i="12" s="1"/>
  <c r="CB74" i="6"/>
  <c r="G4560" i="12" s="1"/>
  <c r="CR74" i="6"/>
  <c r="G22382" i="12" s="1"/>
  <c r="DH74" i="6"/>
  <c r="G39934" i="12" s="1"/>
  <c r="DX74" i="6"/>
  <c r="G57486" i="12" s="1"/>
  <c r="CG74" i="6"/>
  <c r="G10180" i="12" s="1"/>
  <c r="CW74" i="6"/>
  <c r="G27867" i="12" s="1"/>
  <c r="DM74" i="6"/>
  <c r="G45419" i="12" s="1"/>
  <c r="EC74" i="6"/>
  <c r="G62971" i="12" s="1"/>
  <c r="CH74" i="6"/>
  <c r="G11304" i="12" s="1"/>
  <c r="CX74" i="6"/>
  <c r="G28964" i="12" s="1"/>
  <c r="DN74" i="6"/>
  <c r="G46516" i="12" s="1"/>
  <c r="ED74" i="6"/>
  <c r="G64068" i="12" s="1"/>
  <c r="CM74" i="6"/>
  <c r="G16897" i="12" s="1"/>
  <c r="DC74" i="6"/>
  <c r="G34449" i="12" s="1"/>
  <c r="DS74" i="6"/>
  <c r="G52001" i="12" s="1"/>
  <c r="DP74" i="6"/>
  <c r="G48710" i="12" s="1"/>
  <c r="DV74" i="6"/>
  <c r="G55292" i="12" s="1"/>
  <c r="BY74" i="6"/>
  <c r="G1188" i="12" s="1"/>
  <c r="BZ74" i="6"/>
  <c r="G2312" i="12" s="1"/>
  <c r="CE74" i="6"/>
  <c r="G7932" i="12" s="1"/>
  <c r="CO74" i="6"/>
  <c r="G19091" i="12" s="1"/>
  <c r="CU74" i="6"/>
  <c r="G25673" i="12" s="1"/>
  <c r="CJ74" i="6"/>
  <c r="G13552" i="12" s="1"/>
  <c r="CP74" i="6"/>
  <c r="G20188" i="12" s="1"/>
  <c r="CZ74" i="6"/>
  <c r="G31158" i="12" s="1"/>
  <c r="DE74" i="6"/>
  <c r="G36643" i="12" s="1"/>
  <c r="DF74" i="6"/>
  <c r="G37740" i="12" s="1"/>
  <c r="DK74" i="6"/>
  <c r="G43225" i="12" s="1"/>
  <c r="DU74" i="6"/>
  <c r="G54195" i="12" s="1"/>
  <c r="EA74" i="6"/>
  <c r="G60777" i="12" s="1"/>
  <c r="BX67" i="6"/>
  <c r="CC67" i="6"/>
  <c r="G5677" i="12" s="1"/>
  <c r="DN67" i="6"/>
  <c r="G46509" i="12" s="1"/>
  <c r="DX67" i="6"/>
  <c r="G57479" i="12" s="1"/>
  <c r="DO67" i="6"/>
  <c r="G47606" i="12" s="1"/>
  <c r="CP67" i="6"/>
  <c r="G20181" i="12" s="1"/>
  <c r="DQ67" i="6"/>
  <c r="G49800" i="12" s="1"/>
  <c r="CJ67" i="6"/>
  <c r="G13545" i="12" s="1"/>
  <c r="DR67" i="6"/>
  <c r="G50897" i="12" s="1"/>
  <c r="EB67" i="6"/>
  <c r="G61867" i="12" s="1"/>
  <c r="CD67" i="6"/>
  <c r="G6801" i="12" s="1"/>
  <c r="CI67" i="6"/>
  <c r="G12421" i="12" s="1"/>
  <c r="DI67" i="6"/>
  <c r="G41024" i="12" s="1"/>
  <c r="DB67" i="6"/>
  <c r="G33345" i="12" s="1"/>
  <c r="CB67" i="6"/>
  <c r="G4553" i="12" s="1"/>
  <c r="DF67" i="6"/>
  <c r="G37733" i="12" s="1"/>
  <c r="CS67" i="6"/>
  <c r="G23472" i="12" s="1"/>
  <c r="ED67" i="6"/>
  <c r="G64061" i="12" s="1"/>
  <c r="DH67" i="6"/>
  <c r="G39927" i="12" s="1"/>
  <c r="CF67" i="6"/>
  <c r="G9049" i="12" s="1"/>
  <c r="DJ67" i="6"/>
  <c r="G42121" i="12" s="1"/>
  <c r="DS67" i="6"/>
  <c r="G51994" i="12" s="1"/>
  <c r="CG67" i="6"/>
  <c r="G10173" i="12" s="1"/>
  <c r="CZ67" i="6"/>
  <c r="G31151" i="12" s="1"/>
  <c r="DT67" i="6"/>
  <c r="G53091" i="12" s="1"/>
  <c r="DV67" i="6"/>
  <c r="G55285" i="12" s="1"/>
  <c r="CV67" i="6"/>
  <c r="G26763" i="12" s="1"/>
  <c r="DW67" i="6"/>
  <c r="G56382" i="12" s="1"/>
  <c r="DE67" i="6"/>
  <c r="G36636" i="12" s="1"/>
  <c r="CY67" i="6"/>
  <c r="G30054" i="12" s="1"/>
  <c r="DP67" i="6"/>
  <c r="G48703" i="12" s="1"/>
  <c r="H67" i="6"/>
  <c r="CH67" i="6"/>
  <c r="G11297" i="12" s="1"/>
  <c r="DK67" i="6"/>
  <c r="G43218" i="12" s="1"/>
  <c r="DL67" i="6"/>
  <c r="G44315" i="12" s="1"/>
  <c r="BY67" i="6"/>
  <c r="G1181" i="12" s="1"/>
  <c r="CM67" i="6"/>
  <c r="G16890" i="12" s="1"/>
  <c r="DD67" i="6"/>
  <c r="G35539" i="12" s="1"/>
  <c r="BZ67" i="6"/>
  <c r="G2305" i="12" s="1"/>
  <c r="EA67" i="6"/>
  <c r="G60770" i="12" s="1"/>
  <c r="EC67" i="6"/>
  <c r="G62964" i="12" s="1"/>
  <c r="DC67" i="6"/>
  <c r="G34442" i="12" s="1"/>
  <c r="CL67" i="6"/>
  <c r="G15793" i="12" s="1"/>
  <c r="DA67" i="6"/>
  <c r="G32248" i="12" s="1"/>
  <c r="CA67" i="6"/>
  <c r="G3429" i="12" s="1"/>
  <c r="CO67" i="6"/>
  <c r="G19084" i="12" s="1"/>
  <c r="CN67" i="6"/>
  <c r="G17987" i="12" s="1"/>
  <c r="CX67" i="6"/>
  <c r="G28957" i="12" s="1"/>
  <c r="CQ67" i="6"/>
  <c r="G21278" i="12" s="1"/>
  <c r="CE67" i="6"/>
  <c r="G7925" i="12" s="1"/>
  <c r="CW67" i="6"/>
  <c r="G27860" i="12" s="1"/>
  <c r="DU67" i="6"/>
  <c r="G54188" i="12" s="1"/>
  <c r="DM67" i="6"/>
  <c r="G45412" i="12" s="1"/>
  <c r="CT67" i="6"/>
  <c r="G24569" i="12" s="1"/>
  <c r="EE67" i="6"/>
  <c r="G65158" i="12" s="1"/>
  <c r="CR67" i="6"/>
  <c r="G22375" i="12" s="1"/>
  <c r="CU67" i="6"/>
  <c r="G25666" i="12" s="1"/>
  <c r="DZ67" i="6"/>
  <c r="G59673" i="12" s="1"/>
  <c r="CK67" i="6"/>
  <c r="G14669" i="12" s="1"/>
  <c r="DG67" i="6"/>
  <c r="G38830" i="12" s="1"/>
  <c r="DY67" i="6"/>
  <c r="G58576" i="12" s="1"/>
  <c r="D73" i="12"/>
  <c r="D14685" i="12"/>
  <c r="D19100" i="12"/>
  <c r="D22391" i="12"/>
  <c r="D26779" i="12"/>
  <c r="D31167" i="12"/>
  <c r="D37749" i="12"/>
  <c r="D33361" i="12"/>
  <c r="D3445" i="12"/>
  <c r="D46525" i="12"/>
  <c r="D50913" i="12"/>
  <c r="D54204" i="12"/>
  <c r="D58592" i="12"/>
  <c r="D62980" i="12"/>
  <c r="D6817" i="12"/>
  <c r="D10159" i="12"/>
  <c r="D13531" i="12"/>
  <c r="D19070" i="12"/>
  <c r="D22361" i="12"/>
  <c r="D26749" i="12"/>
  <c r="D31137" i="12"/>
  <c r="D37719" i="12"/>
  <c r="D33331" i="12"/>
  <c r="D3415" i="12"/>
  <c r="D46495" i="12"/>
  <c r="D50883" i="12"/>
  <c r="D54174" i="12"/>
  <c r="D58562" i="12"/>
  <c r="D62950" i="12"/>
  <c r="D6787" i="12"/>
  <c r="D39" i="12"/>
  <c r="D14651" i="12"/>
  <c r="D17969" i="12"/>
  <c r="D21260" i="12"/>
  <c r="D25648" i="12"/>
  <c r="D30036" i="12"/>
  <c r="D36618" i="12"/>
  <c r="D32230" i="12"/>
  <c r="D42103" i="12"/>
  <c r="D45394" i="12"/>
  <c r="D49782" i="12"/>
  <c r="D4535" i="12"/>
  <c r="D57461" i="12"/>
  <c r="D61849" i="12"/>
  <c r="D65140" i="12"/>
  <c r="DB71" i="6"/>
  <c r="G33349" i="12" s="1"/>
  <c r="CP71" i="6"/>
  <c r="G20185" i="12" s="1"/>
  <c r="DM71" i="6"/>
  <c r="G45416" i="12" s="1"/>
  <c r="CS71" i="6"/>
  <c r="G23476" i="12" s="1"/>
  <c r="D11263" i="12"/>
  <c r="D15759" i="12"/>
  <c r="D23438" i="12"/>
  <c r="D27826" i="12"/>
  <c r="D38796" i="12"/>
  <c r="D39893" i="12"/>
  <c r="D47572" i="12"/>
  <c r="D51960" i="12"/>
  <c r="D55251" i="12"/>
  <c r="D59639" i="12"/>
  <c r="D7891" i="12"/>
  <c r="D12387" i="12"/>
  <c r="D16856" i="12"/>
  <c r="D1147" i="12"/>
  <c r="D24535" i="12"/>
  <c r="D28923" i="12"/>
  <c r="D35505" i="12"/>
  <c r="D2271" i="12"/>
  <c r="D40990" i="12"/>
  <c r="D44281" i="12"/>
  <c r="D48669" i="12"/>
  <c r="D53057" i="12"/>
  <c r="D56348" i="12"/>
  <c r="D60736" i="12"/>
  <c r="D5643" i="12"/>
  <c r="D9015" i="12"/>
  <c r="D11313" i="12"/>
  <c r="D16906" i="12"/>
  <c r="D1197" i="12"/>
  <c r="D24585" i="12"/>
  <c r="D28973" i="12"/>
  <c r="D35555" i="12"/>
  <c r="D2321" i="12"/>
  <c r="D41040" i="12"/>
  <c r="D44331" i="12"/>
  <c r="D48719" i="12"/>
  <c r="D53107" i="12"/>
  <c r="D56398" i="12"/>
  <c r="D60786" i="12"/>
  <c r="D5693" i="12"/>
  <c r="D9065" i="12"/>
  <c r="D12407" i="12"/>
  <c r="D16876" i="12"/>
  <c r="D1167" i="12"/>
  <c r="D24555" i="12"/>
  <c r="D28943" i="12"/>
  <c r="D35525" i="12"/>
  <c r="D2291" i="12"/>
  <c r="D41010" i="12"/>
  <c r="D44301" i="12"/>
  <c r="D48689" i="12"/>
  <c r="D53077" i="12"/>
  <c r="D56368" i="12"/>
  <c r="D60756" i="12"/>
  <c r="D5663" i="12"/>
  <c r="D9035" i="12"/>
  <c r="D11279" i="12"/>
  <c r="D15775" i="12"/>
  <c r="D20163" i="12"/>
  <c r="D23454" i="12"/>
  <c r="D27842" i="12"/>
  <c r="D34424" i="12"/>
  <c r="D38812" i="12"/>
  <c r="D39909" i="12"/>
  <c r="D43200" i="12"/>
  <c r="D47588" i="12"/>
  <c r="D51976" i="12"/>
  <c r="D55267" i="12"/>
  <c r="D59655" i="12"/>
  <c r="D64043" i="12"/>
  <c r="D7907" i="12"/>
  <c r="CF96" i="6"/>
  <c r="G9078" i="12" s="1"/>
  <c r="CW96" i="6"/>
  <c r="G27889" i="12" s="1"/>
  <c r="DC96" i="6"/>
  <c r="G34471" i="12" s="1"/>
  <c r="CM96" i="6"/>
  <c r="G16919" i="12" s="1"/>
  <c r="H96" i="6"/>
  <c r="DS96" i="6"/>
  <c r="G52023" i="12" s="1"/>
  <c r="DG96" i="6"/>
  <c r="G38859" i="12" s="1"/>
  <c r="DL96" i="6"/>
  <c r="G44344" i="12" s="1"/>
  <c r="DN96" i="6"/>
  <c r="G46538" i="12" s="1"/>
  <c r="CP96" i="6"/>
  <c r="G20210" i="12" s="1"/>
  <c r="CY96" i="6"/>
  <c r="G30083" i="12" s="1"/>
  <c r="CK96" i="6"/>
  <c r="G14698" i="12" s="1"/>
  <c r="DF96" i="6"/>
  <c r="G37762" i="12" s="1"/>
  <c r="CU96" i="6"/>
  <c r="G25695" i="12" s="1"/>
  <c r="DZ96" i="6"/>
  <c r="G59702" i="12" s="1"/>
  <c r="CE71" i="6"/>
  <c r="G7929" i="12" s="1"/>
  <c r="CN71" i="6"/>
  <c r="G17991" i="12" s="1"/>
  <c r="CA71" i="6"/>
  <c r="G3433" i="12" s="1"/>
  <c r="CZ71" i="6"/>
  <c r="G31155" i="12" s="1"/>
  <c r="D20147" i="12"/>
  <c r="D34408" i="12"/>
  <c r="D43184" i="12"/>
  <c r="D10189" i="12"/>
  <c r="D15809" i="12"/>
  <c r="D20197" i="12"/>
  <c r="D23488" i="12"/>
  <c r="D27876" i="12"/>
  <c r="D34458" i="12"/>
  <c r="D38846" i="12"/>
  <c r="D39943" i="12"/>
  <c r="D43234" i="12"/>
  <c r="D47622" i="12"/>
  <c r="D52010" i="12"/>
  <c r="D55301" i="12"/>
  <c r="D59689" i="12"/>
  <c r="D64077" i="12"/>
  <c r="D11283" i="12"/>
  <c r="D15779" i="12"/>
  <c r="D20167" i="12"/>
  <c r="D23458" i="12"/>
  <c r="D27846" i="12"/>
  <c r="D34428" i="12"/>
  <c r="D38816" i="12"/>
  <c r="D39913" i="12"/>
  <c r="D43204" i="12"/>
  <c r="D47592" i="12"/>
  <c r="D51980" i="12"/>
  <c r="D55271" i="12"/>
  <c r="D59659" i="12"/>
  <c r="D64047" i="12"/>
  <c r="D10155" i="12"/>
  <c r="D13527" i="12"/>
  <c r="D19066" i="12"/>
  <c r="D22357" i="12"/>
  <c r="D26745" i="12"/>
  <c r="D31133" i="12"/>
  <c r="D37715" i="12"/>
  <c r="D33327" i="12"/>
  <c r="D3411" i="12"/>
  <c r="D46491" i="12"/>
  <c r="D50879" i="12"/>
  <c r="D54170" i="12"/>
  <c r="D58558" i="12"/>
  <c r="D62946" i="12"/>
  <c r="CD96" i="6"/>
  <c r="G6830" i="12" s="1"/>
  <c r="DW96" i="6"/>
  <c r="G56411" i="12" s="1"/>
  <c r="DD96" i="6"/>
  <c r="G35568" i="12" s="1"/>
  <c r="BY96" i="6"/>
  <c r="G1210" i="12" s="1"/>
  <c r="DX96" i="6"/>
  <c r="G57508" i="12" s="1"/>
  <c r="CR96" i="6"/>
  <c r="G22404" i="12" s="1"/>
  <c r="DH96" i="6"/>
  <c r="G39956" i="12" s="1"/>
  <c r="CZ96" i="6"/>
  <c r="G31180" i="12" s="1"/>
  <c r="ED96" i="6"/>
  <c r="G64090" i="12" s="1"/>
  <c r="DI96" i="6"/>
  <c r="G41053" i="12" s="1"/>
  <c r="CO96" i="6"/>
  <c r="G19113" i="12" s="1"/>
  <c r="EE96" i="6"/>
  <c r="G65187" i="12" s="1"/>
  <c r="EC96" i="6"/>
  <c r="G62993" i="12" s="1"/>
  <c r="DT96" i="6"/>
  <c r="G53120" i="12" s="1"/>
  <c r="BX71" i="6"/>
  <c r="G61" i="12" s="1"/>
  <c r="CH71" i="6"/>
  <c r="G11301" i="12" s="1"/>
  <c r="CO71" i="6"/>
  <c r="G19088" i="12" s="1"/>
  <c r="G4" i="4"/>
  <c r="I4" i="4" s="1"/>
  <c r="G64" i="6"/>
  <c r="CW16" i="6"/>
  <c r="G27812" i="12" s="1"/>
  <c r="BZ16" i="6"/>
  <c r="G2257" i="12" s="1"/>
  <c r="CR16" i="6"/>
  <c r="G22327" i="12" s="1"/>
  <c r="H16" i="6"/>
  <c r="DI16" i="6"/>
  <c r="G40976" i="12" s="1"/>
  <c r="CJ16" i="6"/>
  <c r="G13497" i="12" s="1"/>
  <c r="CS16" i="6"/>
  <c r="G23424" i="12" s="1"/>
  <c r="CX16" i="6"/>
  <c r="G28909" i="12" s="1"/>
  <c r="DA16" i="6"/>
  <c r="G32200" i="12" s="1"/>
  <c r="DB16" i="6"/>
  <c r="G33297" i="12" s="1"/>
  <c r="DH16" i="6"/>
  <c r="G39879" i="12" s="1"/>
  <c r="CN16" i="6"/>
  <c r="G17939" i="12" s="1"/>
  <c r="DS16" i="6"/>
  <c r="G51946" i="12" s="1"/>
  <c r="DU16" i="6"/>
  <c r="G54140" i="12" s="1"/>
  <c r="ED16" i="6"/>
  <c r="G64013" i="12" s="1"/>
  <c r="DJ16" i="6"/>
  <c r="G42073" i="12" s="1"/>
  <c r="CH16" i="6"/>
  <c r="G11249" i="12" s="1"/>
  <c r="CC16" i="6"/>
  <c r="G5629" i="12" s="1"/>
  <c r="CL16" i="6"/>
  <c r="G15745" i="12" s="1"/>
  <c r="CG16" i="6"/>
  <c r="G10125" i="12" s="1"/>
  <c r="CD16" i="6"/>
  <c r="G6753" i="12" s="1"/>
  <c r="DE16" i="6"/>
  <c r="G36588" i="12" s="1"/>
  <c r="DW16" i="6"/>
  <c r="G56334" i="12" s="1"/>
  <c r="CE16" i="6"/>
  <c r="G7877" i="12" s="1"/>
  <c r="EE16" i="6"/>
  <c r="G65110" i="12" s="1"/>
  <c r="DV16" i="6"/>
  <c r="G55237" i="12" s="1"/>
  <c r="CP16" i="6"/>
  <c r="G20133" i="12" s="1"/>
  <c r="DF16" i="6"/>
  <c r="G37685" i="12" s="1"/>
  <c r="DN16" i="6"/>
  <c r="G46461" i="12" s="1"/>
  <c r="DC16" i="6"/>
  <c r="G34394" i="12" s="1"/>
  <c r="DL16" i="6"/>
  <c r="G44267" i="12" s="1"/>
  <c r="CK16" i="6"/>
  <c r="G14621" i="12" s="1"/>
  <c r="DO16" i="6"/>
  <c r="G47558" i="12" s="1"/>
  <c r="DX16" i="6"/>
  <c r="G57431" i="12" s="1"/>
  <c r="CT16" i="6"/>
  <c r="G24521" i="12" s="1"/>
  <c r="EA16" i="6"/>
  <c r="G60722" i="12" s="1"/>
  <c r="DD16" i="6"/>
  <c r="G35491" i="12" s="1"/>
  <c r="DK16" i="6"/>
  <c r="G43170" i="12" s="1"/>
  <c r="CA16" i="6"/>
  <c r="G3381" i="12" s="1"/>
  <c r="DP16" i="6"/>
  <c r="G48655" i="12" s="1"/>
  <c r="BY16" i="6"/>
  <c r="G1133" i="12" s="1"/>
  <c r="CU16" i="6"/>
  <c r="G25618" i="12" s="1"/>
  <c r="DM16" i="6"/>
  <c r="G45364" i="12" s="1"/>
  <c r="CF16" i="6"/>
  <c r="G9001" i="12" s="1"/>
  <c r="EB16" i="6"/>
  <c r="G61819" i="12" s="1"/>
  <c r="EC16" i="6"/>
  <c r="G62916" i="12" s="1"/>
  <c r="DP91" i="6"/>
  <c r="G48727" i="12" s="1"/>
  <c r="EA91" i="6"/>
  <c r="G60794" i="12" s="1"/>
  <c r="CM91" i="6"/>
  <c r="G16914" i="12" s="1"/>
  <c r="CB91" i="6"/>
  <c r="G4577" i="12" s="1"/>
  <c r="CZ91" i="6"/>
  <c r="G31175" i="12" s="1"/>
  <c r="DO91" i="6"/>
  <c r="G47630" i="12" s="1"/>
  <c r="CR91" i="6"/>
  <c r="G22399" i="12" s="1"/>
  <c r="CK91" i="6"/>
  <c r="G14693" i="12" s="1"/>
  <c r="CX91" i="6"/>
  <c r="G28981" i="12" s="1"/>
  <c r="CS91" i="6"/>
  <c r="G23496" i="12" s="1"/>
  <c r="CF91" i="6"/>
  <c r="G9073" i="12" s="1"/>
  <c r="DZ91" i="6"/>
  <c r="G59697" i="12" s="1"/>
  <c r="EC91" i="6"/>
  <c r="G62988" i="12" s="1"/>
  <c r="DD91" i="6"/>
  <c r="G35563" i="12" s="1"/>
  <c r="BZ91" i="6"/>
  <c r="G2329" i="12" s="1"/>
  <c r="DH91" i="6"/>
  <c r="G39951" i="12" s="1"/>
  <c r="CG91" i="6"/>
  <c r="G10197" i="12" s="1"/>
  <c r="BX91" i="6"/>
  <c r="CT91" i="6"/>
  <c r="G24593" i="12" s="1"/>
  <c r="EE91" i="6"/>
  <c r="G65182" i="12" s="1"/>
  <c r="DR91" i="6"/>
  <c r="G50921" i="12" s="1"/>
  <c r="CL91" i="6"/>
  <c r="G15817" i="12" s="1"/>
  <c r="DN91" i="6"/>
  <c r="G46533" i="12" s="1"/>
  <c r="DE91" i="6"/>
  <c r="G36660" i="12" s="1"/>
  <c r="DT91" i="6"/>
  <c r="G53115" i="12" s="1"/>
  <c r="CP91" i="6"/>
  <c r="G20205" i="12" s="1"/>
  <c r="DX91" i="6"/>
  <c r="G57503" i="12" s="1"/>
  <c r="CH91" i="6"/>
  <c r="G11321" i="12" s="1"/>
  <c r="CU91" i="6"/>
  <c r="G25690" i="12" s="1"/>
  <c r="CQ91" i="6"/>
  <c r="G21302" i="12" s="1"/>
  <c r="DB91" i="6"/>
  <c r="G33369" i="12" s="1"/>
  <c r="DK91" i="6"/>
  <c r="G43242" i="12" s="1"/>
  <c r="DI91" i="6"/>
  <c r="G41048" i="12" s="1"/>
  <c r="CJ91" i="6"/>
  <c r="G13569" i="12" s="1"/>
  <c r="DQ91" i="6"/>
  <c r="G49824" i="12" s="1"/>
  <c r="DU91" i="6"/>
  <c r="G54212" i="12" s="1"/>
  <c r="DY91" i="6"/>
  <c r="G58600" i="12" s="1"/>
  <c r="DJ91" i="6"/>
  <c r="G42145" i="12" s="1"/>
  <c r="DG91" i="6"/>
  <c r="G38854" i="12" s="1"/>
  <c r="CV91" i="6"/>
  <c r="G26787" i="12" s="1"/>
  <c r="CI91" i="6"/>
  <c r="G12445" i="12" s="1"/>
  <c r="DA91" i="6"/>
  <c r="G32272" i="12" s="1"/>
  <c r="CA91" i="6"/>
  <c r="G3453" i="12" s="1"/>
  <c r="DW91" i="6"/>
  <c r="G56406" i="12" s="1"/>
  <c r="CN91" i="6"/>
  <c r="G18011" i="12" s="1"/>
  <c r="BY91" i="6"/>
  <c r="G1205" i="12" s="1"/>
  <c r="CY91" i="6"/>
  <c r="G30078" i="12" s="1"/>
  <c r="DF91" i="6"/>
  <c r="G37757" i="12" s="1"/>
  <c r="CW91" i="6"/>
  <c r="G27884" i="12" s="1"/>
  <c r="DM91" i="6"/>
  <c r="G45436" i="12" s="1"/>
  <c r="DL91" i="6"/>
  <c r="G44339" i="12" s="1"/>
  <c r="DC91" i="6"/>
  <c r="G34466" i="12" s="1"/>
  <c r="CD91" i="6"/>
  <c r="G6825" i="12" s="1"/>
  <c r="ED91" i="6"/>
  <c r="G64085" i="12" s="1"/>
  <c r="H91" i="6"/>
  <c r="DV91" i="6"/>
  <c r="G55309" i="12" s="1"/>
  <c r="CC91" i="6"/>
  <c r="G5701" i="12" s="1"/>
  <c r="EB91" i="6"/>
  <c r="G61891" i="12" s="1"/>
  <c r="DS91" i="6"/>
  <c r="G52018" i="12" s="1"/>
  <c r="CE91" i="6"/>
  <c r="G7949" i="12" s="1"/>
  <c r="CO91" i="6"/>
  <c r="G19108" i="12" s="1"/>
  <c r="BV83" i="6"/>
  <c r="J83" i="6"/>
  <c r="DH103" i="6"/>
  <c r="G39963" i="12" s="1"/>
  <c r="CY103" i="6"/>
  <c r="G30090" i="12" s="1"/>
  <c r="EC103" i="6"/>
  <c r="G63000" i="12" s="1"/>
  <c r="DZ103" i="6"/>
  <c r="G59709" i="12" s="1"/>
  <c r="CI103" i="6"/>
  <c r="G12457" i="12" s="1"/>
  <c r="CE103" i="6"/>
  <c r="G7961" i="12" s="1"/>
  <c r="DY103" i="6"/>
  <c r="G58612" i="12" s="1"/>
  <c r="CV103" i="6"/>
  <c r="G26799" i="12" s="1"/>
  <c r="CJ103" i="6"/>
  <c r="G13581" i="12" s="1"/>
  <c r="CP103" i="6"/>
  <c r="G20217" i="12" s="1"/>
  <c r="EB103" i="6"/>
  <c r="G61903" i="12" s="1"/>
  <c r="CN103" i="6"/>
  <c r="G18023" i="12" s="1"/>
  <c r="CM103" i="6"/>
  <c r="G16926" i="12" s="1"/>
  <c r="DM103" i="6"/>
  <c r="G45448" i="12" s="1"/>
  <c r="CX103" i="6"/>
  <c r="G28993" i="12" s="1"/>
  <c r="DU103" i="6"/>
  <c r="G54224" i="12" s="1"/>
  <c r="DD103" i="6"/>
  <c r="G35575" i="12" s="1"/>
  <c r="DA103" i="6"/>
  <c r="G32284" i="12" s="1"/>
  <c r="DJ103" i="6"/>
  <c r="G42157" i="12" s="1"/>
  <c r="CZ103" i="6"/>
  <c r="G31187" i="12" s="1"/>
  <c r="EE103" i="6"/>
  <c r="G65194" i="12" s="1"/>
  <c r="CT103" i="6"/>
  <c r="G24605" i="12" s="1"/>
  <c r="DB103" i="6"/>
  <c r="G33381" i="12" s="1"/>
  <c r="EA103" i="6"/>
  <c r="G60806" i="12" s="1"/>
  <c r="BZ103" i="6"/>
  <c r="G2341" i="12" s="1"/>
  <c r="CO103" i="6"/>
  <c r="G19120" i="12" s="1"/>
  <c r="CD103" i="6"/>
  <c r="G6837" i="12" s="1"/>
  <c r="CU103" i="6"/>
  <c r="G25702" i="12" s="1"/>
  <c r="DG103" i="6"/>
  <c r="G38866" i="12" s="1"/>
  <c r="DV103" i="6"/>
  <c r="G55321" i="12" s="1"/>
  <c r="DK103" i="6"/>
  <c r="G43254" i="12" s="1"/>
  <c r="BX103" i="6"/>
  <c r="DR103" i="6"/>
  <c r="G50933" i="12" s="1"/>
  <c r="CQ103" i="6"/>
  <c r="G21314" i="12" s="1"/>
  <c r="DI103" i="6"/>
  <c r="G41060" i="12" s="1"/>
  <c r="H103" i="6"/>
  <c r="DS103" i="6"/>
  <c r="G52030" i="12" s="1"/>
  <c r="DE103" i="6"/>
  <c r="G36672" i="12" s="1"/>
  <c r="CK103" i="6"/>
  <c r="G14705" i="12" s="1"/>
  <c r="CS103" i="6"/>
  <c r="G23508" i="12" s="1"/>
  <c r="CW103" i="6"/>
  <c r="G27896" i="12" s="1"/>
  <c r="CR103" i="6"/>
  <c r="G22411" i="12" s="1"/>
  <c r="DO103" i="6"/>
  <c r="G47642" i="12" s="1"/>
  <c r="CC103" i="6"/>
  <c r="G5713" i="12" s="1"/>
  <c r="DL103" i="6"/>
  <c r="G44351" i="12" s="1"/>
  <c r="DW103" i="6"/>
  <c r="G56418" i="12" s="1"/>
  <c r="CH103" i="6"/>
  <c r="G11333" i="12" s="1"/>
  <c r="DC103" i="6"/>
  <c r="G34478" i="12" s="1"/>
  <c r="DN103" i="6"/>
  <c r="G46545" i="12" s="1"/>
  <c r="DQ103" i="6"/>
  <c r="G49836" i="12" s="1"/>
  <c r="ED103" i="6"/>
  <c r="G64097" i="12" s="1"/>
  <c r="DT103" i="6"/>
  <c r="G53127" i="12" s="1"/>
  <c r="CG103" i="6"/>
  <c r="G10209" i="12" s="1"/>
  <c r="CA103" i="6"/>
  <c r="G3465" i="12" s="1"/>
  <c r="DF103" i="6"/>
  <c r="G37769" i="12" s="1"/>
  <c r="DP103" i="6"/>
  <c r="G48739" i="12" s="1"/>
  <c r="CF103" i="6"/>
  <c r="G9085" i="12" s="1"/>
  <c r="CL103" i="6"/>
  <c r="G15829" i="12" s="1"/>
  <c r="BY103" i="6"/>
  <c r="G1217" i="12" s="1"/>
  <c r="DX103" i="6"/>
  <c r="G57515" i="12" s="1"/>
  <c r="CB103" i="6"/>
  <c r="G4589" i="12" s="1"/>
  <c r="DI71" i="6"/>
  <c r="G41028" i="12" s="1"/>
  <c r="CY71" i="6"/>
  <c r="G30058" i="12" s="1"/>
  <c r="DO71" i="6"/>
  <c r="G47610" i="12" s="1"/>
  <c r="EC71" i="6"/>
  <c r="G62968" i="12" s="1"/>
  <c r="DJ71" i="6"/>
  <c r="G42125" i="12" s="1"/>
  <c r="CT71" i="6"/>
  <c r="G24573" i="12" s="1"/>
  <c r="DK71" i="6"/>
  <c r="G43222" i="12" s="1"/>
  <c r="DL71" i="6"/>
  <c r="G44319" i="12" s="1"/>
  <c r="DE71" i="6"/>
  <c r="G36640" i="12" s="1"/>
  <c r="DP71" i="6"/>
  <c r="G48707" i="12" s="1"/>
  <c r="CV71" i="6"/>
  <c r="G26767" i="12" s="1"/>
  <c r="DY71" i="6"/>
  <c r="G58580" i="12" s="1"/>
  <c r="EA71" i="6"/>
  <c r="G60774" i="12" s="1"/>
  <c r="DV71" i="6"/>
  <c r="G55289" i="12" s="1"/>
  <c r="CR71" i="6"/>
  <c r="G22379" i="12" s="1"/>
  <c r="CL71" i="6"/>
  <c r="G15797" i="12" s="1"/>
  <c r="DU71" i="6"/>
  <c r="G54192" i="12" s="1"/>
  <c r="DD71" i="6"/>
  <c r="G35543" i="12" s="1"/>
  <c r="DR71" i="6"/>
  <c r="G50901" i="12" s="1"/>
  <c r="DX71" i="6"/>
  <c r="G57483" i="12" s="1"/>
  <c r="CJ71" i="6"/>
  <c r="G13549" i="12" s="1"/>
  <c r="H71" i="6"/>
  <c r="CM71" i="6"/>
  <c r="G16894" i="12" s="1"/>
  <c r="BZ71" i="6"/>
  <c r="G2309" i="12" s="1"/>
  <c r="CG71" i="6"/>
  <c r="G10177" i="12" s="1"/>
  <c r="DN71" i="6"/>
  <c r="G46513" i="12" s="1"/>
  <c r="DZ71" i="6"/>
  <c r="G59677" i="12" s="1"/>
  <c r="DC71" i="6"/>
  <c r="G34446" i="12" s="1"/>
  <c r="DA71" i="6"/>
  <c r="G32252" i="12" s="1"/>
  <c r="DG71" i="6"/>
  <c r="G38834" i="12" s="1"/>
  <c r="DT71" i="6"/>
  <c r="G53095" i="12" s="1"/>
  <c r="CU71" i="6"/>
  <c r="G25670" i="12" s="1"/>
  <c r="DQ71" i="6"/>
  <c r="G49804" i="12" s="1"/>
  <c r="CC71" i="6"/>
  <c r="G5681" i="12" s="1"/>
  <c r="ED71" i="6"/>
  <c r="G64065" i="12" s="1"/>
  <c r="DW71" i="6"/>
  <c r="G56386" i="12" s="1"/>
  <c r="CW71" i="6"/>
  <c r="G27864" i="12" s="1"/>
  <c r="DF71" i="6"/>
  <c r="G37737" i="12" s="1"/>
  <c r="CI71" i="6"/>
  <c r="G12425" i="12" s="1"/>
  <c r="CQ71" i="6"/>
  <c r="G21282" i="12" s="1"/>
  <c r="DS71" i="6"/>
  <c r="G51998" i="12" s="1"/>
  <c r="BY71" i="6"/>
  <c r="G1185" i="12" s="1"/>
  <c r="EB71" i="6"/>
  <c r="G61871" i="12" s="1"/>
  <c r="CF71" i="6"/>
  <c r="G9053" i="12" s="1"/>
  <c r="CX71" i="6"/>
  <c r="G28961" i="12" s="1"/>
  <c r="BY11" i="6"/>
  <c r="G1128" i="12" s="1"/>
  <c r="EC11" i="6"/>
  <c r="G62911" i="12" s="1"/>
  <c r="DY11" i="6"/>
  <c r="G58523" i="12" s="1"/>
  <c r="CO11" i="6"/>
  <c r="G19031" i="12" s="1"/>
  <c r="DT11" i="6"/>
  <c r="G53038" i="12" s="1"/>
  <c r="DD11" i="6"/>
  <c r="G35486" i="12" s="1"/>
  <c r="CN11" i="6"/>
  <c r="G17934" i="12" s="1"/>
  <c r="BX11" i="6"/>
  <c r="EE11" i="6"/>
  <c r="G65105" i="12" s="1"/>
  <c r="DO11" i="6"/>
  <c r="G47553" i="12" s="1"/>
  <c r="CY11" i="6"/>
  <c r="G30001" i="12" s="1"/>
  <c r="CI11" i="6"/>
  <c r="G12368" i="12" s="1"/>
  <c r="DV11" i="6"/>
  <c r="G55232" i="12" s="1"/>
  <c r="DF11" i="6"/>
  <c r="G37680" i="12" s="1"/>
  <c r="CP11" i="6"/>
  <c r="G20128" i="12" s="1"/>
  <c r="BZ11" i="6"/>
  <c r="G2252" i="12" s="1"/>
  <c r="H11" i="6"/>
  <c r="DQ11" i="6"/>
  <c r="G49747" i="12" s="1"/>
  <c r="DM11" i="6"/>
  <c r="G45359" i="12" s="1"/>
  <c r="DI11" i="6"/>
  <c r="G40971" i="12" s="1"/>
  <c r="DP11" i="6"/>
  <c r="G48650" i="12" s="1"/>
  <c r="CZ11" i="6"/>
  <c r="G31098" i="12" s="1"/>
  <c r="CJ11" i="6"/>
  <c r="G13492" i="12" s="1"/>
  <c r="EA11" i="6"/>
  <c r="G60717" i="12" s="1"/>
  <c r="DK11" i="6"/>
  <c r="G43165" i="12" s="1"/>
  <c r="CU11" i="6"/>
  <c r="G25613" i="12" s="1"/>
  <c r="CE11" i="6"/>
  <c r="G7872" i="12" s="1"/>
  <c r="DR11" i="6"/>
  <c r="G50844" i="12" s="1"/>
  <c r="DB11" i="6"/>
  <c r="G33292" i="12" s="1"/>
  <c r="CL11" i="6"/>
  <c r="G15740" i="12" s="1"/>
  <c r="DU11" i="6"/>
  <c r="G54135" i="12" s="1"/>
  <c r="DA11" i="6"/>
  <c r="G32195" i="12" s="1"/>
  <c r="CW11" i="6"/>
  <c r="G27807" i="12" s="1"/>
  <c r="CS11" i="6"/>
  <c r="G23419" i="12" s="1"/>
  <c r="EB11" i="6"/>
  <c r="G61814" i="12" s="1"/>
  <c r="DL11" i="6"/>
  <c r="G44262" i="12" s="1"/>
  <c r="CV11" i="6"/>
  <c r="G26710" i="12" s="1"/>
  <c r="CF11" i="6"/>
  <c r="G8996" i="12" s="1"/>
  <c r="DW11" i="6"/>
  <c r="G56329" i="12" s="1"/>
  <c r="DG11" i="6"/>
  <c r="G38777" i="12" s="1"/>
  <c r="CQ11" i="6"/>
  <c r="G21225" i="12" s="1"/>
  <c r="CA11" i="6"/>
  <c r="G3376" i="12" s="1"/>
  <c r="ED11" i="6"/>
  <c r="G64008" i="12" s="1"/>
  <c r="DN11" i="6"/>
  <c r="G46456" i="12" s="1"/>
  <c r="CX11" i="6"/>
  <c r="G28904" i="12" s="1"/>
  <c r="CH11" i="6"/>
  <c r="G11244" i="12" s="1"/>
  <c r="DE11" i="6"/>
  <c r="G36583" i="12" s="1"/>
  <c r="CK11" i="6"/>
  <c r="G14616" i="12" s="1"/>
  <c r="CG11" i="6"/>
  <c r="G10120" i="12" s="1"/>
  <c r="CC11" i="6"/>
  <c r="G5624" i="12" s="1"/>
  <c r="DX11" i="6"/>
  <c r="G57426" i="12" s="1"/>
  <c r="DH11" i="6"/>
  <c r="G39874" i="12" s="1"/>
  <c r="CR11" i="6"/>
  <c r="G22322" i="12" s="1"/>
  <c r="CB11" i="6"/>
  <c r="G4500" i="12" s="1"/>
  <c r="DS11" i="6"/>
  <c r="G51941" i="12" s="1"/>
  <c r="DC11" i="6"/>
  <c r="G34389" i="12" s="1"/>
  <c r="CM11" i="6"/>
  <c r="G16837" i="12" s="1"/>
  <c r="DZ11" i="6"/>
  <c r="G59620" i="12" s="1"/>
  <c r="DJ11" i="6"/>
  <c r="G42068" i="12" s="1"/>
  <c r="CT11" i="6"/>
  <c r="G24516" i="12" s="1"/>
  <c r="CD11" i="6"/>
  <c r="G6748" i="12" s="1"/>
  <c r="D9049" i="12"/>
  <c r="D7925" i="12"/>
  <c r="D6801" i="12"/>
  <c r="D65158" i="12"/>
  <c r="D5677" i="12"/>
  <c r="D64061" i="12"/>
  <c r="D62964" i="12"/>
  <c r="D61867" i="12"/>
  <c r="D60770" i="12"/>
  <c r="D59673" i="12"/>
  <c r="D58576" i="12"/>
  <c r="D57479" i="12"/>
  <c r="D56382" i="12"/>
  <c r="D55285" i="12"/>
  <c r="D54188" i="12"/>
  <c r="D4553" i="12"/>
  <c r="D53091" i="12"/>
  <c r="D51994" i="12"/>
  <c r="D50897" i="12"/>
  <c r="D49800" i="12"/>
  <c r="D48703" i="12"/>
  <c r="D47606" i="12"/>
  <c r="D46509" i="12"/>
  <c r="D45412" i="12"/>
  <c r="D44315" i="12"/>
  <c r="D43218" i="12"/>
  <c r="D3429" i="12"/>
  <c r="D42121" i="12"/>
  <c r="D41024" i="12"/>
  <c r="D39927" i="12"/>
  <c r="D33345" i="12"/>
  <c r="D32248" i="12"/>
  <c r="D2305" i="12"/>
  <c r="D38830" i="12"/>
  <c r="D37733" i="12"/>
  <c r="D36636" i="12"/>
  <c r="D35539" i="12"/>
  <c r="D34442" i="12"/>
  <c r="D31151" i="12"/>
  <c r="D30054" i="12"/>
  <c r="D28957" i="12"/>
  <c r="D27860" i="12"/>
  <c r="D26763" i="12"/>
  <c r="D25666" i="12"/>
  <c r="D24569" i="12"/>
  <c r="D23472" i="12"/>
  <c r="D22375" i="12"/>
  <c r="D21278" i="12"/>
  <c r="D1181" i="12"/>
  <c r="D20181" i="12"/>
  <c r="D19084" i="12"/>
  <c r="D17987" i="12"/>
  <c r="D16890" i="12"/>
  <c r="D15793" i="12"/>
  <c r="D14669" i="12"/>
  <c r="D12421" i="12"/>
  <c r="D11297" i="12"/>
  <c r="D10173" i="12"/>
  <c r="D57" i="12"/>
  <c r="D13545" i="12"/>
  <c r="BV67" i="6"/>
  <c r="J67" i="6"/>
  <c r="CF100" i="6"/>
  <c r="G9082" i="12" s="1"/>
  <c r="DX100" i="6"/>
  <c r="G57512" i="12" s="1"/>
  <c r="CX100" i="6"/>
  <c r="G28990" i="12" s="1"/>
  <c r="CQ100" i="6"/>
  <c r="G21311" i="12" s="1"/>
  <c r="DZ100" i="6"/>
  <c r="G59706" i="12" s="1"/>
  <c r="DY100" i="6"/>
  <c r="G58609" i="12" s="1"/>
  <c r="DI100" i="6"/>
  <c r="G41057" i="12" s="1"/>
  <c r="EE100" i="6"/>
  <c r="G65191" i="12" s="1"/>
  <c r="CZ100" i="6"/>
  <c r="G31184" i="12" s="1"/>
  <c r="CD100" i="6"/>
  <c r="G6834" i="12" s="1"/>
  <c r="DJ100" i="6"/>
  <c r="G42154" i="12" s="1"/>
  <c r="DE100" i="6"/>
  <c r="G36669" i="12" s="1"/>
  <c r="DL100" i="6"/>
  <c r="G44348" i="12" s="1"/>
  <c r="ED100" i="6"/>
  <c r="G64094" i="12" s="1"/>
  <c r="CB100" i="6"/>
  <c r="G4586" i="12" s="1"/>
  <c r="BX100" i="6"/>
  <c r="DB100" i="6"/>
  <c r="G33378" i="12" s="1"/>
  <c r="DG100" i="6"/>
  <c r="G38863" i="12" s="1"/>
  <c r="CR100" i="6"/>
  <c r="G22408" i="12" s="1"/>
  <c r="DO100" i="6"/>
  <c r="G47639" i="12" s="1"/>
  <c r="EB100" i="6"/>
  <c r="G61900" i="12" s="1"/>
  <c r="CG100" i="6"/>
  <c r="G10206" i="12" s="1"/>
  <c r="CN100" i="6"/>
  <c r="G18020" i="12" s="1"/>
  <c r="DA100" i="6"/>
  <c r="G32281" i="12" s="1"/>
  <c r="DD100" i="6"/>
  <c r="G35572" i="12" s="1"/>
  <c r="CE100" i="6"/>
  <c r="G7958" i="12" s="1"/>
  <c r="CM100" i="6"/>
  <c r="G16923" i="12" s="1"/>
  <c r="CH100" i="6"/>
  <c r="G11330" i="12" s="1"/>
  <c r="DQ100" i="6"/>
  <c r="G49833" i="12" s="1"/>
  <c r="DC100" i="6"/>
  <c r="G34475" i="12" s="1"/>
  <c r="CC100" i="6"/>
  <c r="G5710" i="12" s="1"/>
  <c r="CW100" i="6"/>
  <c r="G27893" i="12" s="1"/>
  <c r="CS100" i="6"/>
  <c r="G23505" i="12" s="1"/>
  <c r="DM100" i="6"/>
  <c r="G45445" i="12" s="1"/>
  <c r="CP100" i="6"/>
  <c r="G20214" i="12" s="1"/>
  <c r="EC100" i="6"/>
  <c r="G62997" i="12" s="1"/>
  <c r="CV100" i="6"/>
  <c r="G26796" i="12" s="1"/>
  <c r="CO100" i="6"/>
  <c r="G19117" i="12" s="1"/>
  <c r="CI100" i="6"/>
  <c r="G12454" i="12" s="1"/>
  <c r="BZ100" i="6"/>
  <c r="G2338" i="12" s="1"/>
  <c r="DT100" i="6"/>
  <c r="G53124" i="12" s="1"/>
  <c r="DV100" i="6"/>
  <c r="G55318" i="12" s="1"/>
  <c r="CT100" i="6"/>
  <c r="G24602" i="12" s="1"/>
  <c r="DH100" i="6"/>
  <c r="G39960" i="12" s="1"/>
  <c r="CL100" i="6"/>
  <c r="G15826" i="12" s="1"/>
  <c r="DW100" i="6"/>
  <c r="G56415" i="12" s="1"/>
  <c r="EA100" i="6"/>
  <c r="G60803" i="12" s="1"/>
  <c r="CJ100" i="6"/>
  <c r="G13578" i="12" s="1"/>
  <c r="DK100" i="6"/>
  <c r="G43251" i="12" s="1"/>
  <c r="DF100" i="6"/>
  <c r="G37766" i="12" s="1"/>
  <c r="CA100" i="6"/>
  <c r="G3462" i="12" s="1"/>
  <c r="DN100" i="6"/>
  <c r="G46542" i="12" s="1"/>
  <c r="DS100" i="6"/>
  <c r="G52027" i="12" s="1"/>
  <c r="H100" i="6"/>
  <c r="DU100" i="6"/>
  <c r="G54221" i="12" s="1"/>
  <c r="CY100" i="6"/>
  <c r="G30087" i="12" s="1"/>
  <c r="DP100" i="6"/>
  <c r="G48736" i="12" s="1"/>
  <c r="BY100" i="6"/>
  <c r="G1214" i="12" s="1"/>
  <c r="DR100" i="6"/>
  <c r="G50930" i="12" s="1"/>
  <c r="CU100" i="6"/>
  <c r="G25699" i="12" s="1"/>
  <c r="CK100" i="6"/>
  <c r="G14702" i="12" s="1"/>
  <c r="DT65" i="6"/>
  <c r="G53089" i="12" s="1"/>
  <c r="DY65" i="6"/>
  <c r="G58574" i="12" s="1"/>
  <c r="ED65" i="6"/>
  <c r="G64059" i="12" s="1"/>
  <c r="CB65" i="6"/>
  <c r="G4551" i="12" s="1"/>
  <c r="DA65" i="6"/>
  <c r="G32246" i="12" s="1"/>
  <c r="DZ65" i="6"/>
  <c r="G59671" i="12" s="1"/>
  <c r="CF65" i="6"/>
  <c r="G9047" i="12" s="1"/>
  <c r="DE65" i="6"/>
  <c r="G36634" i="12" s="1"/>
  <c r="CE65" i="6"/>
  <c r="G7923" i="12" s="1"/>
  <c r="CO65" i="6"/>
  <c r="G19082" i="12" s="1"/>
  <c r="DL65" i="6"/>
  <c r="G44313" i="12" s="1"/>
  <c r="DG65" i="6"/>
  <c r="G38828" i="12" s="1"/>
  <c r="CT65" i="6"/>
  <c r="G24567" i="12" s="1"/>
  <c r="DQ65" i="6"/>
  <c r="G49798" i="12" s="1"/>
  <c r="BY65" i="6"/>
  <c r="G1179" i="12" s="1"/>
  <c r="CC65" i="6"/>
  <c r="G5675" i="12" s="1"/>
  <c r="CH65" i="6"/>
  <c r="G11295" i="12" s="1"/>
  <c r="EA65" i="6"/>
  <c r="G60768" i="12" s="1"/>
  <c r="CV65" i="6"/>
  <c r="G26761" i="12" s="1"/>
  <c r="DU65" i="6"/>
  <c r="G54186" i="12" s="1"/>
  <c r="CI65" i="6"/>
  <c r="G12419" i="12" s="1"/>
  <c r="CZ65" i="6"/>
  <c r="G31149" i="12" s="1"/>
  <c r="EC65" i="6"/>
  <c r="G62962" i="12" s="1"/>
  <c r="DC65" i="6"/>
  <c r="G34440" i="12" s="1"/>
  <c r="BZ65" i="6"/>
  <c r="G2303" i="12" s="1"/>
  <c r="CW65" i="6"/>
  <c r="G27858" i="12" s="1"/>
  <c r="CJ65" i="6"/>
  <c r="G13543" i="12" s="1"/>
  <c r="CU65" i="6"/>
  <c r="G25664" i="12" s="1"/>
  <c r="DB65" i="6"/>
  <c r="G33343" i="12" s="1"/>
  <c r="DO65" i="6"/>
  <c r="G47604" i="12" s="1"/>
  <c r="BX65" i="6"/>
  <c r="CN65" i="6"/>
  <c r="G17985" i="12" s="1"/>
  <c r="CS65" i="6"/>
  <c r="G23470" i="12" s="1"/>
  <c r="CX65" i="6"/>
  <c r="G28955" i="12" s="1"/>
  <c r="CA65" i="6"/>
  <c r="G3427" i="12" s="1"/>
  <c r="DP65" i="6"/>
  <c r="G48701" i="12" s="1"/>
  <c r="CL65" i="6"/>
  <c r="G15791" i="12" s="1"/>
  <c r="CY65" i="6"/>
  <c r="G30052" i="12" s="1"/>
  <c r="DX65" i="6"/>
  <c r="G57477" i="12" s="1"/>
  <c r="CP65" i="6"/>
  <c r="G20179" i="12" s="1"/>
  <c r="CM65" i="6"/>
  <c r="G16888" i="12" s="1"/>
  <c r="DR65" i="6"/>
  <c r="G50895" i="12" s="1"/>
  <c r="CD65" i="6"/>
  <c r="G6799" i="12" s="1"/>
  <c r="EB65" i="6"/>
  <c r="G61865" i="12" s="1"/>
  <c r="CQ65" i="6"/>
  <c r="G21276" i="12" s="1"/>
  <c r="CR65" i="6"/>
  <c r="G22373" i="12" s="1"/>
  <c r="DD65" i="6"/>
  <c r="G35537" i="12" s="1"/>
  <c r="DI65" i="6"/>
  <c r="G41022" i="12" s="1"/>
  <c r="DN65" i="6"/>
  <c r="G46507" i="12" s="1"/>
  <c r="EE65" i="6"/>
  <c r="G65156" i="12" s="1"/>
  <c r="CG65" i="6"/>
  <c r="G10171" i="12" s="1"/>
  <c r="DF65" i="6"/>
  <c r="G37731" i="12" s="1"/>
  <c r="DS65" i="6"/>
  <c r="G51992" i="12" s="1"/>
  <c r="CK65" i="6"/>
  <c r="G14667" i="12" s="1"/>
  <c r="DJ65" i="6"/>
  <c r="G42119" i="12" s="1"/>
  <c r="DH65" i="6"/>
  <c r="G39925" i="12" s="1"/>
  <c r="DW65" i="6"/>
  <c r="G56380" i="12" s="1"/>
  <c r="DV65" i="6"/>
  <c r="G55283" i="12" s="1"/>
  <c r="DM65" i="6"/>
  <c r="G45410" i="12" s="1"/>
  <c r="H65" i="6"/>
  <c r="DK65" i="6"/>
  <c r="G43216" i="12" s="1"/>
  <c r="G10" i="12"/>
  <c r="D8996" i="12"/>
  <c r="D7872" i="12"/>
  <c r="D6748" i="12"/>
  <c r="D65105" i="12"/>
  <c r="D5624" i="12"/>
  <c r="D64008" i="12"/>
  <c r="D62911" i="12"/>
  <c r="D61814" i="12"/>
  <c r="D60717" i="12"/>
  <c r="D59620" i="12"/>
  <c r="D58523" i="12"/>
  <c r="D57426" i="12"/>
  <c r="D56329" i="12"/>
  <c r="D55232" i="12"/>
  <c r="D54135" i="12"/>
  <c r="D4500" i="12"/>
  <c r="D53038" i="12"/>
  <c r="D51941" i="12"/>
  <c r="D50844" i="12"/>
  <c r="D49747" i="12"/>
  <c r="D48650" i="12"/>
  <c r="D47553" i="12"/>
  <c r="D46456" i="12"/>
  <c r="D45359" i="12"/>
  <c r="D44262" i="12"/>
  <c r="D43165" i="12"/>
  <c r="D3376" i="12"/>
  <c r="D42068" i="12"/>
  <c r="D40971" i="12"/>
  <c r="D39874" i="12"/>
  <c r="D33292" i="12"/>
  <c r="D32195" i="12"/>
  <c r="D2252" i="12"/>
  <c r="D38777" i="12"/>
  <c r="D37680" i="12"/>
  <c r="D36583" i="12"/>
  <c r="D35486" i="12"/>
  <c r="D34389" i="12"/>
  <c r="D31098" i="12"/>
  <c r="D30001" i="12"/>
  <c r="D28904" i="12"/>
  <c r="D27807" i="12"/>
  <c r="D26710" i="12"/>
  <c r="D25613" i="12"/>
  <c r="D24516" i="12"/>
  <c r="D23419" i="12"/>
  <c r="D22322" i="12"/>
  <c r="D21225" i="12"/>
  <c r="D1128" i="12"/>
  <c r="D20128" i="12"/>
  <c r="D19031" i="12"/>
  <c r="D17934" i="12"/>
  <c r="D16837" i="12"/>
  <c r="D15740" i="12"/>
  <c r="D13492" i="12"/>
  <c r="D14616" i="12"/>
  <c r="D12368" i="12"/>
  <c r="D11244" i="12"/>
  <c r="D10120" i="12"/>
  <c r="D4" i="12"/>
  <c r="J11" i="6"/>
  <c r="BV11" i="6"/>
  <c r="D8994" i="12"/>
  <c r="D7870" i="12"/>
  <c r="D6746" i="12"/>
  <c r="D65103" i="12"/>
  <c r="D5622" i="12"/>
  <c r="D64006" i="12"/>
  <c r="D62909" i="12"/>
  <c r="D61812" i="12"/>
  <c r="D60715" i="12"/>
  <c r="D59618" i="12"/>
  <c r="D58521" i="12"/>
  <c r="D57424" i="12"/>
  <c r="D56327" i="12"/>
  <c r="D55230" i="12"/>
  <c r="D54133" i="12"/>
  <c r="D4498" i="12"/>
  <c r="D53036" i="12"/>
  <c r="D51939" i="12"/>
  <c r="D50842" i="12"/>
  <c r="D49745" i="12"/>
  <c r="D48648" i="12"/>
  <c r="D47551" i="12"/>
  <c r="D46454" i="12"/>
  <c r="D45357" i="12"/>
  <c r="D44260" i="12"/>
  <c r="D43163" i="12"/>
  <c r="D3374" i="12"/>
  <c r="D42066" i="12"/>
  <c r="D40969" i="12"/>
  <c r="D39872" i="12"/>
  <c r="D33290" i="12"/>
  <c r="D32193" i="12"/>
  <c r="D2250" i="12"/>
  <c r="D38775" i="12"/>
  <c r="D37678" i="12"/>
  <c r="D36581" i="12"/>
  <c r="D35484" i="12"/>
  <c r="D34387" i="12"/>
  <c r="D31096" i="12"/>
  <c r="D29999" i="12"/>
  <c r="D28902" i="12"/>
  <c r="D27805" i="12"/>
  <c r="D26708" i="12"/>
  <c r="D25611" i="12"/>
  <c r="D24514" i="12"/>
  <c r="D23417" i="12"/>
  <c r="D22320" i="12"/>
  <c r="D21223" i="12"/>
  <c r="D1126" i="12"/>
  <c r="D20126" i="12"/>
  <c r="D19029" i="12"/>
  <c r="D17932" i="12"/>
  <c r="D16835" i="12"/>
  <c r="D15738" i="12"/>
  <c r="D14614" i="12"/>
  <c r="D12366" i="12"/>
  <c r="D11242" i="12"/>
  <c r="D10118" i="12"/>
  <c r="D2" i="12"/>
  <c r="D13490" i="12"/>
  <c r="J9" i="6"/>
  <c r="BV9" i="6"/>
  <c r="D9097" i="12"/>
  <c r="D7973" i="12"/>
  <c r="D6849" i="12"/>
  <c r="D65206" i="12"/>
  <c r="D5725" i="12"/>
  <c r="D64109" i="12"/>
  <c r="D63012" i="12"/>
  <c r="D61915" i="12"/>
  <c r="D60818" i="12"/>
  <c r="D59721" i="12"/>
  <c r="D58624" i="12"/>
  <c r="D57527" i="12"/>
  <c r="D56430" i="12"/>
  <c r="D55333" i="12"/>
  <c r="D54236" i="12"/>
  <c r="D4601" i="12"/>
  <c r="D53139" i="12"/>
  <c r="D52042" i="12"/>
  <c r="D50945" i="12"/>
  <c r="D49848" i="12"/>
  <c r="D48751" i="12"/>
  <c r="D47654" i="12"/>
  <c r="D46557" i="12"/>
  <c r="D45460" i="12"/>
  <c r="D44363" i="12"/>
  <c r="D43266" i="12"/>
  <c r="D3477" i="12"/>
  <c r="D42169" i="12"/>
  <c r="D41072" i="12"/>
  <c r="D39975" i="12"/>
  <c r="D38878" i="12"/>
  <c r="D37781" i="12"/>
  <c r="D36684" i="12"/>
  <c r="D35587" i="12"/>
  <c r="D34490" i="12"/>
  <c r="D33393" i="12"/>
  <c r="D32296" i="12"/>
  <c r="D2353" i="12"/>
  <c r="D31199" i="12"/>
  <c r="D30102" i="12"/>
  <c r="D29005" i="12"/>
  <c r="D27908" i="12"/>
  <c r="D26811" i="12"/>
  <c r="D25714" i="12"/>
  <c r="D24617" i="12"/>
  <c r="D23520" i="12"/>
  <c r="D22423" i="12"/>
  <c r="D21326" i="12"/>
  <c r="D1229" i="12"/>
  <c r="D20229" i="12"/>
  <c r="D19132" i="12"/>
  <c r="D18035" i="12"/>
  <c r="D16938" i="12"/>
  <c r="D15841" i="12"/>
  <c r="D14717" i="12"/>
  <c r="D13593" i="12"/>
  <c r="D105" i="12"/>
  <c r="D12469" i="12"/>
  <c r="D11345" i="12"/>
  <c r="D10221" i="12"/>
  <c r="D9028" i="12"/>
  <c r="D7904" i="12"/>
  <c r="D6780" i="12"/>
  <c r="D65137" i="12"/>
  <c r="D5656" i="12"/>
  <c r="D64040" i="12"/>
  <c r="D62943" i="12"/>
  <c r="D61846" i="12"/>
  <c r="D60749" i="12"/>
  <c r="D59652" i="12"/>
  <c r="D58555" i="12"/>
  <c r="D57458" i="12"/>
  <c r="D56361" i="12"/>
  <c r="D55264" i="12"/>
  <c r="D54167" i="12"/>
  <c r="D4532" i="12"/>
  <c r="D53070" i="12"/>
  <c r="D51973" i="12"/>
  <c r="D50876" i="12"/>
  <c r="D49779" i="12"/>
  <c r="D48682" i="12"/>
  <c r="D47585" i="12"/>
  <c r="D46488" i="12"/>
  <c r="D45391" i="12"/>
  <c r="D44294" i="12"/>
  <c r="D43197" i="12"/>
  <c r="D3408" i="12"/>
  <c r="D42100" i="12"/>
  <c r="D41003" i="12"/>
  <c r="D39906" i="12"/>
  <c r="D33324" i="12"/>
  <c r="D32227" i="12"/>
  <c r="D2284" i="12"/>
  <c r="D38809" i="12"/>
  <c r="D37712" i="12"/>
  <c r="D36615" i="12"/>
  <c r="D35518" i="12"/>
  <c r="D34421" i="12"/>
  <c r="D31130" i="12"/>
  <c r="D30033" i="12"/>
  <c r="D28936" i="12"/>
  <c r="D27839" i="12"/>
  <c r="D26742" i="12"/>
  <c r="D25645" i="12"/>
  <c r="D24548" i="12"/>
  <c r="D23451" i="12"/>
  <c r="D22354" i="12"/>
  <c r="D21257" i="12"/>
  <c r="D1160" i="12"/>
  <c r="D20160" i="12"/>
  <c r="D19063" i="12"/>
  <c r="D17966" i="12"/>
  <c r="D16869" i="12"/>
  <c r="D13524" i="12"/>
  <c r="D12400" i="12"/>
  <c r="D11276" i="12"/>
  <c r="D10152" i="12"/>
  <c r="D36" i="12"/>
  <c r="D14648" i="12"/>
  <c r="D15772" i="12"/>
  <c r="G4516" i="12"/>
  <c r="G8" i="12"/>
  <c r="CS10" i="6"/>
  <c r="G23418" i="12" s="1"/>
  <c r="DQ10" i="6"/>
  <c r="G49746" i="12" s="1"/>
  <c r="CC10" i="6"/>
  <c r="G5623" i="12" s="1"/>
  <c r="CY10" i="6"/>
  <c r="G30000" i="12" s="1"/>
  <c r="EE10" i="6"/>
  <c r="G65104" i="12" s="1"/>
  <c r="DE10" i="6"/>
  <c r="G36582" i="12" s="1"/>
  <c r="BY10" i="6"/>
  <c r="G1127" i="12" s="1"/>
  <c r="DS10" i="6"/>
  <c r="G51940" i="12" s="1"/>
  <c r="CM10" i="6"/>
  <c r="G16836" i="12" s="1"/>
  <c r="DR10" i="6"/>
  <c r="G50843" i="12" s="1"/>
  <c r="DB10" i="6"/>
  <c r="G33291" i="12" s="1"/>
  <c r="CL10" i="6"/>
  <c r="G15739" i="12" s="1"/>
  <c r="H10" i="6"/>
  <c r="DD10" i="6"/>
  <c r="G35485" i="12" s="1"/>
  <c r="CN10" i="6"/>
  <c r="G17933" i="12" s="1"/>
  <c r="BX10" i="6"/>
  <c r="CK10" i="6"/>
  <c r="G14615" i="12" s="1"/>
  <c r="CQ10" i="6"/>
  <c r="G21224" i="12" s="1"/>
  <c r="DY10" i="6"/>
  <c r="G58522" i="12" s="1"/>
  <c r="CW10" i="6"/>
  <c r="G27806" i="12" s="1"/>
  <c r="DK10" i="6"/>
  <c r="G43164" i="12" s="1"/>
  <c r="CE10" i="6"/>
  <c r="G7871" i="12" s="1"/>
  <c r="ED10" i="6"/>
  <c r="G64007" i="12" s="1"/>
  <c r="DN10" i="6"/>
  <c r="G46455" i="12" s="1"/>
  <c r="CX10" i="6"/>
  <c r="G28903" i="12" s="1"/>
  <c r="CH10" i="6"/>
  <c r="G11243" i="12" s="1"/>
  <c r="DP10" i="6"/>
  <c r="G48649" i="12" s="1"/>
  <c r="CZ10" i="6"/>
  <c r="G31097" i="12" s="1"/>
  <c r="CJ10" i="6"/>
  <c r="G13491" i="12" s="1"/>
  <c r="DW10" i="6"/>
  <c r="G56328" i="12" s="1"/>
  <c r="DU10" i="6"/>
  <c r="G54134" i="12" s="1"/>
  <c r="EA10" i="6"/>
  <c r="G60716" i="12" s="1"/>
  <c r="DO10" i="6"/>
  <c r="G47552" i="12" s="1"/>
  <c r="CI10" i="6"/>
  <c r="G12367" i="12" s="1"/>
  <c r="DT10" i="6"/>
  <c r="G53037" i="12" s="1"/>
  <c r="CO10" i="6"/>
  <c r="G19030" i="12" s="1"/>
  <c r="EC10" i="6"/>
  <c r="G62910" i="12" s="1"/>
  <c r="DC10" i="6"/>
  <c r="G34388" i="12" s="1"/>
  <c r="DZ10" i="6"/>
  <c r="G59619" i="12" s="1"/>
  <c r="DJ10" i="6"/>
  <c r="G42067" i="12" s="1"/>
  <c r="CT10" i="6"/>
  <c r="G24515" i="12" s="1"/>
  <c r="CD10" i="6"/>
  <c r="G6747" i="12" s="1"/>
  <c r="DL10" i="6"/>
  <c r="G44261" i="12" s="1"/>
  <c r="CV10" i="6"/>
  <c r="G26709" i="12" s="1"/>
  <c r="CF10" i="6"/>
  <c r="G8995" i="12" s="1"/>
  <c r="DA10" i="6"/>
  <c r="G32194" i="12" s="1"/>
  <c r="EB10" i="6"/>
  <c r="G61813" i="12" s="1"/>
  <c r="DI10" i="6"/>
  <c r="G40970" i="12" s="1"/>
  <c r="DG10" i="6"/>
  <c r="G38776" i="12" s="1"/>
  <c r="CA10" i="6"/>
  <c r="G3375" i="12" s="1"/>
  <c r="DM10" i="6"/>
  <c r="G45358" i="12" s="1"/>
  <c r="CG10" i="6"/>
  <c r="G10119" i="12" s="1"/>
  <c r="DX10" i="6"/>
  <c r="G57425" i="12" s="1"/>
  <c r="CU10" i="6"/>
  <c r="G25612" i="12" s="1"/>
  <c r="DV10" i="6"/>
  <c r="G55231" i="12" s="1"/>
  <c r="DF10" i="6"/>
  <c r="G37679" i="12" s="1"/>
  <c r="CP10" i="6"/>
  <c r="G20127" i="12" s="1"/>
  <c r="BZ10" i="6"/>
  <c r="G2251" i="12" s="1"/>
  <c r="DH10" i="6"/>
  <c r="G39873" i="12" s="1"/>
  <c r="CR10" i="6"/>
  <c r="G22321" i="12" s="1"/>
  <c r="CB10" i="6"/>
  <c r="G4499" i="12" s="1"/>
  <c r="D9059" i="12"/>
  <c r="D7935" i="12"/>
  <c r="D6811" i="12"/>
  <c r="D65168" i="12"/>
  <c r="D5687" i="12"/>
  <c r="D64071" i="12"/>
  <c r="D62974" i="12"/>
  <c r="D61877" i="12"/>
  <c r="D60780" i="12"/>
  <c r="D59683" i="12"/>
  <c r="D58586" i="12"/>
  <c r="D57489" i="12"/>
  <c r="D56392" i="12"/>
  <c r="D55295" i="12"/>
  <c r="D54198" i="12"/>
  <c r="D4563" i="12"/>
  <c r="D53101" i="12"/>
  <c r="D52004" i="12"/>
  <c r="D50907" i="12"/>
  <c r="D49810" i="12"/>
  <c r="D48713" i="12"/>
  <c r="D47616" i="12"/>
  <c r="D46519" i="12"/>
  <c r="D45422" i="12"/>
  <c r="D44325" i="12"/>
  <c r="D43228" i="12"/>
  <c r="D3439" i="12"/>
  <c r="D42131" i="12"/>
  <c r="D41034" i="12"/>
  <c r="D39937" i="12"/>
  <c r="D33355" i="12"/>
  <c r="D32258" i="12"/>
  <c r="D2315" i="12"/>
  <c r="D38840" i="12"/>
  <c r="D37743" i="12"/>
  <c r="D36646" i="12"/>
  <c r="D35549" i="12"/>
  <c r="D34452" i="12"/>
  <c r="D31161" i="12"/>
  <c r="D30064" i="12"/>
  <c r="D28967" i="12"/>
  <c r="D27870" i="12"/>
  <c r="D26773" i="12"/>
  <c r="D25676" i="12"/>
  <c r="D24579" i="12"/>
  <c r="D23482" i="12"/>
  <c r="D22385" i="12"/>
  <c r="D21288" i="12"/>
  <c r="D1191" i="12"/>
  <c r="D20191" i="12"/>
  <c r="D19094" i="12"/>
  <c r="D17997" i="12"/>
  <c r="D16900" i="12"/>
  <c r="D15803" i="12"/>
  <c r="D13555" i="12"/>
  <c r="D14679" i="12"/>
  <c r="D12431" i="12"/>
  <c r="D11307" i="12"/>
  <c r="D10183" i="12"/>
  <c r="D67" i="12"/>
  <c r="BV77" i="6"/>
  <c r="J77" i="6"/>
  <c r="D9061" i="12"/>
  <c r="D7937" i="12"/>
  <c r="D6813" i="12"/>
  <c r="D65170" i="12"/>
  <c r="D5689" i="12"/>
  <c r="D64073" i="12"/>
  <c r="D62976" i="12"/>
  <c r="D61879" i="12"/>
  <c r="D60782" i="12"/>
  <c r="D59685" i="12"/>
  <c r="D58588" i="12"/>
  <c r="D57491" i="12"/>
  <c r="D56394" i="12"/>
  <c r="D55297" i="12"/>
  <c r="D54200" i="12"/>
  <c r="D4565" i="12"/>
  <c r="D53103" i="12"/>
  <c r="D52006" i="12"/>
  <c r="D50909" i="12"/>
  <c r="D49812" i="12"/>
  <c r="D48715" i="12"/>
  <c r="D47618" i="12"/>
  <c r="D46521" i="12"/>
  <c r="D45424" i="12"/>
  <c r="D44327" i="12"/>
  <c r="D43230" i="12"/>
  <c r="D3441" i="12"/>
  <c r="D42133" i="12"/>
  <c r="D41036" i="12"/>
  <c r="D39939" i="12"/>
  <c r="D33357" i="12"/>
  <c r="D32260" i="12"/>
  <c r="D2317" i="12"/>
  <c r="D38842" i="12"/>
  <c r="D37745" i="12"/>
  <c r="D36648" i="12"/>
  <c r="D35551" i="12"/>
  <c r="D34454" i="12"/>
  <c r="D31163" i="12"/>
  <c r="D30066" i="12"/>
  <c r="D28969" i="12"/>
  <c r="D27872" i="12"/>
  <c r="D26775" i="12"/>
  <c r="D25678" i="12"/>
  <c r="D24581" i="12"/>
  <c r="D23484" i="12"/>
  <c r="D22387" i="12"/>
  <c r="D21290" i="12"/>
  <c r="D1193" i="12"/>
  <c r="D20193" i="12"/>
  <c r="D19096" i="12"/>
  <c r="D17999" i="12"/>
  <c r="D16902" i="12"/>
  <c r="D15805" i="12"/>
  <c r="D14681" i="12"/>
  <c r="D12433" i="12"/>
  <c r="D11309" i="12"/>
  <c r="D10185" i="12"/>
  <c r="D69" i="12"/>
  <c r="D13557" i="12"/>
  <c r="J79" i="6"/>
  <c r="BV79" i="6"/>
  <c r="D9011" i="12"/>
  <c r="D7887" i="12"/>
  <c r="D6763" i="12"/>
  <c r="D65120" i="12"/>
  <c r="D5639" i="12"/>
  <c r="D64023" i="12"/>
  <c r="D62926" i="12"/>
  <c r="D61829" i="12"/>
  <c r="D60732" i="12"/>
  <c r="D59635" i="12"/>
  <c r="D58538" i="12"/>
  <c r="D57441" i="12"/>
  <c r="D56344" i="12"/>
  <c r="D55247" i="12"/>
  <c r="D54150" i="12"/>
  <c r="D4515" i="12"/>
  <c r="D53053" i="12"/>
  <c r="D51956" i="12"/>
  <c r="D50859" i="12"/>
  <c r="D49762" i="12"/>
  <c r="D48665" i="12"/>
  <c r="D47568" i="12"/>
  <c r="D46471" i="12"/>
  <c r="D45374" i="12"/>
  <c r="D44277" i="12"/>
  <c r="D43180" i="12"/>
  <c r="D3391" i="12"/>
  <c r="D42083" i="12"/>
  <c r="D40986" i="12"/>
  <c r="D39889" i="12"/>
  <c r="D33307" i="12"/>
  <c r="D32210" i="12"/>
  <c r="D2267" i="12"/>
  <c r="D38792" i="12"/>
  <c r="D37695" i="12"/>
  <c r="D36598" i="12"/>
  <c r="D35501" i="12"/>
  <c r="D34404" i="12"/>
  <c r="D31113" i="12"/>
  <c r="D30016" i="12"/>
  <c r="D28919" i="12"/>
  <c r="D27822" i="12"/>
  <c r="D26725" i="12"/>
  <c r="D25628" i="12"/>
  <c r="D24531" i="12"/>
  <c r="D23434" i="12"/>
  <c r="D22337" i="12"/>
  <c r="D21240" i="12"/>
  <c r="D1143" i="12"/>
  <c r="D20143" i="12"/>
  <c r="D19046" i="12"/>
  <c r="D17949" i="12"/>
  <c r="D16852" i="12"/>
  <c r="D15755" i="12"/>
  <c r="D13507" i="12"/>
  <c r="D14631" i="12"/>
  <c r="D12383" i="12"/>
  <c r="D11259" i="12"/>
  <c r="D10135" i="12"/>
  <c r="D19" i="12"/>
  <c r="G40982" i="12"/>
  <c r="D66150" i="12"/>
  <c r="D65053" i="12"/>
  <c r="D63956" i="12"/>
  <c r="D62859" i="12"/>
  <c r="D61762" i="12"/>
  <c r="D60665" i="12"/>
  <c r="D59568" i="12"/>
  <c r="D58471" i="12"/>
  <c r="D57374" i="12"/>
  <c r="D56277" i="12"/>
  <c r="D55180" i="12"/>
  <c r="D54083" i="12"/>
  <c r="D52986" i="12"/>
  <c r="D51889" i="12"/>
  <c r="D50792" i="12"/>
  <c r="D49695" i="12"/>
  <c r="D48598" i="12"/>
  <c r="D47501" i="12"/>
  <c r="D46404" i="12"/>
  <c r="D45307" i="12"/>
  <c r="D44210" i="12"/>
  <c r="D43113" i="12"/>
  <c r="D42016" i="12"/>
  <c r="D40919" i="12"/>
  <c r="D39822" i="12"/>
  <c r="D34337" i="12"/>
  <c r="D33240" i="12"/>
  <c r="D32143" i="12"/>
  <c r="D38725" i="12"/>
  <c r="D37628" i="12"/>
  <c r="D36531" i="12"/>
  <c r="D35434" i="12"/>
  <c r="D31046" i="12"/>
  <c r="D29949" i="12"/>
  <c r="D28852" i="12"/>
  <c r="D27755" i="12"/>
  <c r="D26658" i="12"/>
  <c r="D25561" i="12"/>
  <c r="D24464" i="12"/>
  <c r="D23367" i="12"/>
  <c r="D22270" i="12"/>
  <c r="D21173" i="12"/>
  <c r="D20076" i="12"/>
  <c r="D18979" i="12"/>
  <c r="D17882" i="12"/>
  <c r="D16785" i="12"/>
  <c r="D8995" i="12"/>
  <c r="D7871" i="12"/>
  <c r="D6747" i="12"/>
  <c r="D65104" i="12"/>
  <c r="D5623" i="12"/>
  <c r="D64007" i="12"/>
  <c r="D62910" i="12"/>
  <c r="D61813" i="12"/>
  <c r="D60716" i="12"/>
  <c r="D59619" i="12"/>
  <c r="D58522" i="12"/>
  <c r="D57425" i="12"/>
  <c r="D56328" i="12"/>
  <c r="D55231" i="12"/>
  <c r="D54134" i="12"/>
  <c r="D4499" i="12"/>
  <c r="D53037" i="12"/>
  <c r="D51940" i="12"/>
  <c r="D50843" i="12"/>
  <c r="D49746" i="12"/>
  <c r="D48649" i="12"/>
  <c r="D47552" i="12"/>
  <c r="D46455" i="12"/>
  <c r="D45358" i="12"/>
  <c r="D44261" i="12"/>
  <c r="D43164" i="12"/>
  <c r="D3375" i="12"/>
  <c r="D42067" i="12"/>
  <c r="D40970" i="12"/>
  <c r="D39873" i="12"/>
  <c r="D33291" i="12"/>
  <c r="D32194" i="12"/>
  <c r="D2251" i="12"/>
  <c r="D38776" i="12"/>
  <c r="D37679" i="12"/>
  <c r="D36582" i="12"/>
  <c r="D35485" i="12"/>
  <c r="D34388" i="12"/>
  <c r="D31097" i="12"/>
  <c r="D30000" i="12"/>
  <c r="D28903" i="12"/>
  <c r="D27806" i="12"/>
  <c r="D26709" i="12"/>
  <c r="D25612" i="12"/>
  <c r="D24515" i="12"/>
  <c r="D23418" i="12"/>
  <c r="D22321" i="12"/>
  <c r="D21224" i="12"/>
  <c r="D1127" i="12"/>
  <c r="D20127" i="12"/>
  <c r="D19030" i="12"/>
  <c r="D17933" i="12"/>
  <c r="D16836" i="12"/>
  <c r="D12367" i="12"/>
  <c r="D11243" i="12"/>
  <c r="D10119" i="12"/>
  <c r="D3" i="12"/>
  <c r="D13491" i="12"/>
  <c r="D15739" i="12"/>
  <c r="D14615" i="12"/>
  <c r="BV10" i="6"/>
  <c r="J10" i="6"/>
  <c r="DK19" i="6"/>
  <c r="G43173" i="12" s="1"/>
  <c r="DG19" i="6"/>
  <c r="G38785" i="12" s="1"/>
  <c r="DZ19" i="6"/>
  <c r="G59628" i="12" s="1"/>
  <c r="DC19" i="6"/>
  <c r="G34397" i="12" s="1"/>
  <c r="DW19" i="6"/>
  <c r="G56337" i="12" s="1"/>
  <c r="CJ19" i="6"/>
  <c r="G13500" i="12" s="1"/>
  <c r="CO19" i="6"/>
  <c r="G19039" i="12" s="1"/>
  <c r="CN19" i="6"/>
  <c r="G17942" i="12" s="1"/>
  <c r="CI19" i="6"/>
  <c r="G12376" i="12" s="1"/>
  <c r="EB19" i="6"/>
  <c r="G61822" i="12" s="1"/>
  <c r="EC19" i="6"/>
  <c r="G62919" i="12" s="1"/>
  <c r="DU19" i="6"/>
  <c r="G54143" i="12" s="1"/>
  <c r="EE19" i="6"/>
  <c r="G65113" i="12" s="1"/>
  <c r="DF19" i="6"/>
  <c r="G37688" i="12" s="1"/>
  <c r="DY19" i="6"/>
  <c r="G58531" i="12" s="1"/>
  <c r="EA19" i="6"/>
  <c r="G60725" i="12" s="1"/>
  <c r="CZ19" i="6"/>
  <c r="G31106" i="12" s="1"/>
  <c r="BY19" i="6"/>
  <c r="G1136" i="12" s="1"/>
  <c r="CU19" i="6"/>
  <c r="G25621" i="12" s="1"/>
  <c r="BZ19" i="6"/>
  <c r="G2260" i="12" s="1"/>
  <c r="CL19" i="6"/>
  <c r="G15748" i="12" s="1"/>
  <c r="DR19" i="6"/>
  <c r="G50852" i="12" s="1"/>
  <c r="CG19" i="6"/>
  <c r="G10128" i="12" s="1"/>
  <c r="CT19" i="6"/>
  <c r="G24524" i="12" s="1"/>
  <c r="CC19" i="6"/>
  <c r="G5632" i="12" s="1"/>
  <c r="DP19" i="6"/>
  <c r="G48658" i="12" s="1"/>
  <c r="DM19" i="6"/>
  <c r="G45367" i="12" s="1"/>
  <c r="DJ19" i="6"/>
  <c r="G42076" i="12" s="1"/>
  <c r="CK19" i="6"/>
  <c r="G14624" i="12" s="1"/>
  <c r="CD19" i="6"/>
  <c r="G6756" i="12" s="1"/>
  <c r="CW19" i="6"/>
  <c r="G27815" i="12" s="1"/>
  <c r="CQ19" i="6"/>
  <c r="G21233" i="12" s="1"/>
  <c r="BX19" i="6"/>
  <c r="H19" i="6"/>
  <c r="CV19" i="6"/>
  <c r="G26718" i="12" s="1"/>
  <c r="CY19" i="6"/>
  <c r="G30009" i="12" s="1"/>
  <c r="CA19" i="6"/>
  <c r="G3384" i="12" s="1"/>
  <c r="CE19" i="6"/>
  <c r="G7880" i="12" s="1"/>
  <c r="CR19" i="6"/>
  <c r="G22330" i="12" s="1"/>
  <c r="CB19" i="6"/>
  <c r="G4508" i="12" s="1"/>
  <c r="CX19" i="6"/>
  <c r="G28912" i="12" s="1"/>
  <c r="DQ19" i="6"/>
  <c r="G49755" i="12" s="1"/>
  <c r="DD19" i="6"/>
  <c r="G35494" i="12" s="1"/>
  <c r="DN19" i="6"/>
  <c r="G46464" i="12" s="1"/>
  <c r="DL19" i="6"/>
  <c r="G44270" i="12" s="1"/>
  <c r="CM19" i="6"/>
  <c r="G16845" i="12" s="1"/>
  <c r="DT19" i="6"/>
  <c r="G53046" i="12" s="1"/>
  <c r="DE19" i="6"/>
  <c r="G36591" i="12" s="1"/>
  <c r="ED19" i="6"/>
  <c r="G64016" i="12" s="1"/>
  <c r="DA19" i="6"/>
  <c r="G32203" i="12" s="1"/>
  <c r="CF19" i="6"/>
  <c r="G9004" i="12" s="1"/>
  <c r="CS19" i="6"/>
  <c r="G23427" i="12" s="1"/>
  <c r="CP19" i="6"/>
  <c r="G20136" i="12" s="1"/>
  <c r="DI19" i="6"/>
  <c r="G40979" i="12" s="1"/>
  <c r="DX19" i="6"/>
  <c r="G57434" i="12" s="1"/>
  <c r="DB19" i="6"/>
  <c r="G33300" i="12" s="1"/>
  <c r="DO19" i="6"/>
  <c r="G47561" i="12" s="1"/>
  <c r="DS19" i="6"/>
  <c r="G51949" i="12" s="1"/>
  <c r="CH19" i="6"/>
  <c r="G11252" i="12" s="1"/>
  <c r="DH19" i="6"/>
  <c r="G39882" i="12" s="1"/>
  <c r="DV19" i="6"/>
  <c r="G55240" i="12" s="1"/>
  <c r="D9099" i="12"/>
  <c r="D7975" i="12"/>
  <c r="D6851" i="12"/>
  <c r="D65208" i="12"/>
  <c r="D5727" i="12"/>
  <c r="D64111" i="12"/>
  <c r="D63014" i="12"/>
  <c r="D61917" i="12"/>
  <c r="D60820" i="12"/>
  <c r="D59723" i="12"/>
  <c r="D58626" i="12"/>
  <c r="D57529" i="12"/>
  <c r="D56432" i="12"/>
  <c r="D55335" i="12"/>
  <c r="D54238" i="12"/>
  <c r="D4603" i="12"/>
  <c r="D53141" i="12"/>
  <c r="D52044" i="12"/>
  <c r="D50947" i="12"/>
  <c r="D49850" i="12"/>
  <c r="D48753" i="12"/>
  <c r="D47656" i="12"/>
  <c r="D46559" i="12"/>
  <c r="D45462" i="12"/>
  <c r="D44365" i="12"/>
  <c r="D3479" i="12"/>
  <c r="D42171" i="12"/>
  <c r="D41074" i="12"/>
  <c r="D39977" i="12"/>
  <c r="D43268" i="12"/>
  <c r="D33395" i="12"/>
  <c r="D32298" i="12"/>
  <c r="D2355" i="12"/>
  <c r="D38880" i="12"/>
  <c r="D37783" i="12"/>
  <c r="D36686" i="12"/>
  <c r="D35589" i="12"/>
  <c r="D34492" i="12"/>
  <c r="D31201" i="12"/>
  <c r="D30104" i="12"/>
  <c r="D29007" i="12"/>
  <c r="D27910" i="12"/>
  <c r="D26813" i="12"/>
  <c r="D25716" i="12"/>
  <c r="D24619" i="12"/>
  <c r="D23522" i="12"/>
  <c r="D21328" i="12"/>
  <c r="D1231" i="12"/>
  <c r="D20231" i="12"/>
  <c r="D19134" i="12"/>
  <c r="D18037" i="12"/>
  <c r="D16940" i="12"/>
  <c r="D15843" i="12"/>
  <c r="D14719" i="12"/>
  <c r="D13595" i="12"/>
  <c r="D22425" i="12"/>
  <c r="D107" i="12"/>
  <c r="D12471" i="12"/>
  <c r="D11347" i="12"/>
  <c r="D10223" i="12"/>
  <c r="D66147" i="12"/>
  <c r="D65050" i="12"/>
  <c r="D63953" i="12"/>
  <c r="D62856" i="12"/>
  <c r="D61759" i="12"/>
  <c r="D60662" i="12"/>
  <c r="D59565" i="12"/>
  <c r="D58468" i="12"/>
  <c r="D57371" i="12"/>
  <c r="D56274" i="12"/>
  <c r="D55177" i="12"/>
  <c r="D54080" i="12"/>
  <c r="D52983" i="12"/>
  <c r="D51886" i="12"/>
  <c r="D50789" i="12"/>
  <c r="D49692" i="12"/>
  <c r="D48595" i="12"/>
  <c r="D47498" i="12"/>
  <c r="D46401" i="12"/>
  <c r="D45304" i="12"/>
  <c r="D44207" i="12"/>
  <c r="D43110" i="12"/>
  <c r="D42013" i="12"/>
  <c r="D40916" i="12"/>
  <c r="D34334" i="12"/>
  <c r="D33237" i="12"/>
  <c r="D32140" i="12"/>
  <c r="D39819" i="12"/>
  <c r="D38722" i="12"/>
  <c r="D37625" i="12"/>
  <c r="D36528" i="12"/>
  <c r="D35431" i="12"/>
  <c r="D31043" i="12"/>
  <c r="D29946" i="12"/>
  <c r="D28849" i="12"/>
  <c r="D27752" i="12"/>
  <c r="D26655" i="12"/>
  <c r="D25558" i="12"/>
  <c r="D24461" i="12"/>
  <c r="D23364" i="12"/>
  <c r="D22267" i="12"/>
  <c r="D21170" i="12"/>
  <c r="D20073" i="12"/>
  <c r="D18976" i="12"/>
  <c r="D17879" i="12"/>
  <c r="D16782" i="12"/>
  <c r="G1130" i="12"/>
  <c r="G4534" i="12"/>
  <c r="CV12" i="6"/>
  <c r="G26711" i="12" s="1"/>
  <c r="DI12" i="6"/>
  <c r="G40972" i="12" s="1"/>
  <c r="BY12" i="6"/>
  <c r="G1129" i="12" s="1"/>
  <c r="DL12" i="6"/>
  <c r="G44263" i="12" s="1"/>
  <c r="CA12" i="6"/>
  <c r="G3377" i="12" s="1"/>
  <c r="ED12" i="6"/>
  <c r="G64009" i="12" s="1"/>
  <c r="CR12" i="6"/>
  <c r="G22323" i="12" s="1"/>
  <c r="BZ12" i="6"/>
  <c r="G2253" i="12" s="1"/>
  <c r="DE12" i="6"/>
  <c r="G36584" i="12" s="1"/>
  <c r="DQ12" i="6"/>
  <c r="G49748" i="12" s="1"/>
  <c r="CW12" i="6"/>
  <c r="G27808" i="12" s="1"/>
  <c r="DV12" i="6"/>
  <c r="G55233" i="12" s="1"/>
  <c r="DW12" i="6"/>
  <c r="G56330" i="12" s="1"/>
  <c r="CC12" i="6"/>
  <c r="G5625" i="12" s="1"/>
  <c r="DO12" i="6"/>
  <c r="G47554" i="12" s="1"/>
  <c r="H12" i="6"/>
  <c r="CL12" i="6"/>
  <c r="G15741" i="12" s="1"/>
  <c r="CU12" i="6"/>
  <c r="G25614" i="12" s="1"/>
  <c r="CK12" i="6"/>
  <c r="G14617" i="12" s="1"/>
  <c r="DH12" i="6"/>
  <c r="G39875" i="12" s="1"/>
  <c r="CZ12" i="6"/>
  <c r="G31099" i="12" s="1"/>
  <c r="EB12" i="6"/>
  <c r="G61815" i="12" s="1"/>
  <c r="CT12" i="6"/>
  <c r="G24517" i="12" s="1"/>
  <c r="CB12" i="6"/>
  <c r="G4501" i="12" s="1"/>
  <c r="EC12" i="6"/>
  <c r="G62912" i="12" s="1"/>
  <c r="DT12" i="6"/>
  <c r="G53039" i="12" s="1"/>
  <c r="DK12" i="6"/>
  <c r="G43166" i="12" s="1"/>
  <c r="CH12" i="6"/>
  <c r="G11245" i="12" s="1"/>
  <c r="CN12" i="6"/>
  <c r="G17935" i="12" s="1"/>
  <c r="CQ12" i="6"/>
  <c r="G21226" i="12" s="1"/>
  <c r="BX12" i="6"/>
  <c r="CG12" i="6"/>
  <c r="G10121" i="12" s="1"/>
  <c r="DB12" i="6"/>
  <c r="G33293" i="12" s="1"/>
  <c r="DP12" i="6"/>
  <c r="G48651" i="12" s="1"/>
  <c r="DM12" i="6"/>
  <c r="G45360" i="12" s="1"/>
  <c r="CP12" i="6"/>
  <c r="G20129" i="12" s="1"/>
  <c r="EA12" i="6"/>
  <c r="G60718" i="12" s="1"/>
  <c r="CM12" i="6"/>
  <c r="G16838" i="12" s="1"/>
  <c r="DN12" i="6"/>
  <c r="G46457" i="12" s="1"/>
  <c r="DS12" i="6"/>
  <c r="G51942" i="12" s="1"/>
  <c r="DF12" i="6"/>
  <c r="G37681" i="12" s="1"/>
  <c r="DA12" i="6"/>
  <c r="G32196" i="12" s="1"/>
  <c r="DY12" i="6"/>
  <c r="G58524" i="12" s="1"/>
  <c r="DZ12" i="6"/>
  <c r="G59621" i="12" s="1"/>
  <c r="CX12" i="6"/>
  <c r="G28905" i="12" s="1"/>
  <c r="DG12" i="6"/>
  <c r="G38778" i="12" s="1"/>
  <c r="CF12" i="6"/>
  <c r="G8997" i="12" s="1"/>
  <c r="DX12" i="6"/>
  <c r="G57427" i="12" s="1"/>
  <c r="DR12" i="6"/>
  <c r="G50845" i="12" s="1"/>
  <c r="CI12" i="6"/>
  <c r="G12369" i="12" s="1"/>
  <c r="EE12" i="6"/>
  <c r="G65106" i="12" s="1"/>
  <c r="DJ12" i="6"/>
  <c r="G42069" i="12" s="1"/>
  <c r="DD12" i="6"/>
  <c r="G35487" i="12" s="1"/>
  <c r="CS12" i="6"/>
  <c r="G23420" i="12" s="1"/>
  <c r="CE12" i="6"/>
  <c r="G7873" i="12" s="1"/>
  <c r="CY12" i="6"/>
  <c r="G30002" i="12" s="1"/>
  <c r="CO12" i="6"/>
  <c r="G19032" i="12" s="1"/>
  <c r="CD12" i="6"/>
  <c r="G6749" i="12" s="1"/>
  <c r="DC12" i="6"/>
  <c r="G34390" i="12" s="1"/>
  <c r="DU12" i="6"/>
  <c r="G54136" i="12" s="1"/>
  <c r="CJ12" i="6"/>
  <c r="G13493" i="12" s="1"/>
  <c r="DH73" i="6"/>
  <c r="G39933" i="12" s="1"/>
  <c r="ED73" i="6"/>
  <c r="G64067" i="12" s="1"/>
  <c r="DG73" i="6"/>
  <c r="G38836" i="12" s="1"/>
  <c r="DX73" i="6"/>
  <c r="G57485" i="12" s="1"/>
  <c r="DB73" i="6"/>
  <c r="G33351" i="12" s="1"/>
  <c r="DP73" i="6"/>
  <c r="G48709" i="12" s="1"/>
  <c r="DW73" i="6"/>
  <c r="G56388" i="12" s="1"/>
  <c r="CQ73" i="6"/>
  <c r="G21284" i="12" s="1"/>
  <c r="CY73" i="6"/>
  <c r="G30060" i="12" s="1"/>
  <c r="BZ73" i="6"/>
  <c r="G2311" i="12" s="1"/>
  <c r="DT73" i="6"/>
  <c r="G53097" i="12" s="1"/>
  <c r="CD73" i="6"/>
  <c r="G6807" i="12" s="1"/>
  <c r="EB73" i="6"/>
  <c r="G61873" i="12" s="1"/>
  <c r="DD73" i="6"/>
  <c r="G35545" i="12" s="1"/>
  <c r="CP73" i="6"/>
  <c r="G20187" i="12" s="1"/>
  <c r="BX73" i="6"/>
  <c r="CH73" i="6"/>
  <c r="G11303" i="12" s="1"/>
  <c r="CO73" i="6"/>
  <c r="G19090" i="12" s="1"/>
  <c r="CA73" i="6"/>
  <c r="G3435" i="12" s="1"/>
  <c r="CG73" i="6"/>
  <c r="G10179" i="12" s="1"/>
  <c r="DR73" i="6"/>
  <c r="G50903" i="12" s="1"/>
  <c r="CK73" i="6"/>
  <c r="G14675" i="12" s="1"/>
  <c r="CV73" i="6"/>
  <c r="G26769" i="12" s="1"/>
  <c r="CT73" i="6"/>
  <c r="G24575" i="12" s="1"/>
  <c r="DC73" i="6"/>
  <c r="G34448" i="12" s="1"/>
  <c r="DF73" i="6"/>
  <c r="G37739" i="12" s="1"/>
  <c r="EE73" i="6"/>
  <c r="G65164" i="12" s="1"/>
  <c r="DJ73" i="6"/>
  <c r="G42127" i="12" s="1"/>
  <c r="CB73" i="6"/>
  <c r="G4559" i="12" s="1"/>
  <c r="CZ73" i="6"/>
  <c r="G31157" i="12" s="1"/>
  <c r="CS73" i="6"/>
  <c r="G23478" i="12" s="1"/>
  <c r="DI73" i="6"/>
  <c r="G41030" i="12" s="1"/>
  <c r="CX73" i="6"/>
  <c r="G28963" i="12" s="1"/>
  <c r="DK73" i="6"/>
  <c r="G43224" i="12" s="1"/>
  <c r="DL73" i="6"/>
  <c r="G44321" i="12" s="1"/>
  <c r="DY73" i="6"/>
  <c r="G58582" i="12" s="1"/>
  <c r="BY73" i="6"/>
  <c r="G1187" i="12" s="1"/>
  <c r="DM73" i="6"/>
  <c r="G45418" i="12" s="1"/>
  <c r="CF73" i="6"/>
  <c r="G9055" i="12" s="1"/>
  <c r="DZ73" i="6"/>
  <c r="G59679" i="12" s="1"/>
  <c r="DO73" i="6"/>
  <c r="G47612" i="12" s="1"/>
  <c r="CE73" i="6"/>
  <c r="G7931" i="12" s="1"/>
  <c r="CW73" i="6"/>
  <c r="G27866" i="12" s="1"/>
  <c r="CJ73" i="6"/>
  <c r="G13551" i="12" s="1"/>
  <c r="DQ73" i="6"/>
  <c r="G49806" i="12" s="1"/>
  <c r="DS73" i="6"/>
  <c r="G52000" i="12" s="1"/>
  <c r="H73" i="6"/>
  <c r="DN73" i="6"/>
  <c r="G46515" i="12" s="1"/>
  <c r="CC73" i="6"/>
  <c r="G5683" i="12" s="1"/>
  <c r="CM73" i="6"/>
  <c r="G16896" i="12" s="1"/>
  <c r="CL73" i="6"/>
  <c r="G15799" i="12" s="1"/>
  <c r="CU73" i="6"/>
  <c r="G25672" i="12" s="1"/>
  <c r="CI73" i="6"/>
  <c r="G12427" i="12" s="1"/>
  <c r="DA73" i="6"/>
  <c r="G32254" i="12" s="1"/>
  <c r="DE73" i="6"/>
  <c r="G36642" i="12" s="1"/>
  <c r="CN73" i="6"/>
  <c r="G17993" i="12" s="1"/>
  <c r="DU73" i="6"/>
  <c r="G54194" i="12" s="1"/>
  <c r="EC73" i="6"/>
  <c r="G62970" i="12" s="1"/>
  <c r="EA73" i="6"/>
  <c r="G60776" i="12" s="1"/>
  <c r="DV73" i="6"/>
  <c r="G55291" i="12" s="1"/>
  <c r="CR73" i="6"/>
  <c r="G22381" i="12" s="1"/>
  <c r="BX42" i="5" l="1"/>
  <c r="BX47" i="5"/>
  <c r="BW22" i="6"/>
  <c r="BX49" i="5"/>
  <c r="BX21" i="6"/>
  <c r="DZ21" i="6"/>
  <c r="DO21" i="6"/>
  <c r="DE21" i="6"/>
  <c r="CY21" i="6"/>
  <c r="CO21" i="6"/>
  <c r="CD21" i="6"/>
  <c r="ED21" i="6"/>
  <c r="DY21" i="6"/>
  <c r="DS21" i="6"/>
  <c r="DN21" i="6"/>
  <c r="DI21" i="6"/>
  <c r="DC21" i="6"/>
  <c r="CX21" i="6"/>
  <c r="CS21" i="6"/>
  <c r="CM21" i="6"/>
  <c r="CH21" i="6"/>
  <c r="CC21" i="6"/>
  <c r="EE21" i="6"/>
  <c r="DU21" i="6"/>
  <c r="DJ21" i="6"/>
  <c r="CT21" i="6"/>
  <c r="CI21" i="6"/>
  <c r="BY21" i="6"/>
  <c r="EC21" i="6"/>
  <c r="DW21" i="6"/>
  <c r="DR21" i="6"/>
  <c r="DM21" i="6"/>
  <c r="DG21" i="6"/>
  <c r="DB21" i="6"/>
  <c r="CW21" i="6"/>
  <c r="CQ21" i="6"/>
  <c r="CL21" i="6"/>
  <c r="CG21" i="6"/>
  <c r="CA21" i="6"/>
  <c r="H21" i="6"/>
  <c r="EA21" i="6"/>
  <c r="DV21" i="6"/>
  <c r="DQ21" i="6"/>
  <c r="DK21" i="6"/>
  <c r="DF21" i="6"/>
  <c r="DA21" i="6"/>
  <c r="CU21" i="6"/>
  <c r="G25623" i="12" s="1"/>
  <c r="CP21" i="6"/>
  <c r="CK21" i="6"/>
  <c r="CE21" i="6"/>
  <c r="BZ21" i="6"/>
  <c r="EB21" i="6"/>
  <c r="DX21" i="6"/>
  <c r="DT21" i="6"/>
  <c r="DP21" i="6"/>
  <c r="DL21" i="6"/>
  <c r="DH21" i="6"/>
  <c r="DD21" i="6"/>
  <c r="CZ21" i="6"/>
  <c r="CV21" i="6"/>
  <c r="CR21" i="6"/>
  <c r="CN21" i="6"/>
  <c r="CJ21" i="6"/>
  <c r="CF21" i="6"/>
  <c r="CB21" i="6"/>
  <c r="BX58" i="5"/>
  <c r="G12514" i="12"/>
  <c r="G40" i="17"/>
  <c r="I20" i="17"/>
  <c r="BX57" i="5"/>
  <c r="G12513" i="12"/>
  <c r="G39" i="17"/>
  <c r="I19" i="17"/>
  <c r="BX56" i="5"/>
  <c r="G12512" i="12"/>
  <c r="I18" i="17"/>
  <c r="G38" i="17"/>
  <c r="BX55" i="5"/>
  <c r="G12511" i="12"/>
  <c r="I17" i="17"/>
  <c r="G37" i="17"/>
  <c r="BX54" i="5"/>
  <c r="G12510" i="12"/>
  <c r="G36" i="17"/>
  <c r="I16" i="17"/>
  <c r="BX53" i="5"/>
  <c r="G12509" i="12"/>
  <c r="G35" i="17"/>
  <c r="I15" i="17"/>
  <c r="BX52" i="5"/>
  <c r="G12508" i="12"/>
  <c r="G34" i="17"/>
  <c r="I14" i="17"/>
  <c r="BX50" i="5"/>
  <c r="G12506" i="12"/>
  <c r="G32" i="17"/>
  <c r="I12" i="17"/>
  <c r="G31" i="17"/>
  <c r="I11" i="17"/>
  <c r="G30" i="17"/>
  <c r="I10" i="17"/>
  <c r="G29" i="17"/>
  <c r="I9" i="17"/>
  <c r="G28" i="17"/>
  <c r="I8" i="17"/>
  <c r="G27" i="17"/>
  <c r="I7" i="17"/>
  <c r="G26" i="17"/>
  <c r="I6" i="17"/>
  <c r="G25" i="17"/>
  <c r="I5" i="17"/>
  <c r="I3" i="17" s="1"/>
  <c r="C55" i="11"/>
  <c r="G44" i="17"/>
  <c r="H24" i="17"/>
  <c r="G73" i="17"/>
  <c r="H53" i="17"/>
  <c r="E36" i="13"/>
  <c r="G3482" i="12"/>
  <c r="G46560" i="12"/>
  <c r="G57530" i="12"/>
  <c r="G64112" i="12"/>
  <c r="G57525" i="12"/>
  <c r="G20227" i="12"/>
  <c r="G48755" i="12"/>
  <c r="G10130" i="12"/>
  <c r="G12378" i="12"/>
  <c r="M30" i="13"/>
  <c r="G12468" i="12"/>
  <c r="I30" i="13"/>
  <c r="G7972" i="12"/>
  <c r="AN30" i="13"/>
  <c r="G42168" i="12"/>
  <c r="AM30" i="13"/>
  <c r="G41071" i="12"/>
  <c r="AF30" i="13"/>
  <c r="G33392" i="12"/>
  <c r="AU30" i="13"/>
  <c r="G49847" i="12"/>
  <c r="Y30" i="13"/>
  <c r="G25713" i="12"/>
  <c r="BB30" i="13"/>
  <c r="G57526" i="12"/>
  <c r="BH30" i="13"/>
  <c r="G64108" i="12"/>
  <c r="Q30" i="13"/>
  <c r="G16937" i="12"/>
  <c r="N30" i="13"/>
  <c r="G13592" i="12"/>
  <c r="G3380" i="12"/>
  <c r="BW15" i="6"/>
  <c r="G10219" i="12"/>
  <c r="G59636" i="12"/>
  <c r="BD38" i="13"/>
  <c r="G42084" i="12"/>
  <c r="AN38" i="13"/>
  <c r="G24532" i="12"/>
  <c r="X38" i="13"/>
  <c r="G6764" i="12"/>
  <c r="H38" i="13"/>
  <c r="G57442" i="12"/>
  <c r="BB38" i="13"/>
  <c r="G39890" i="12"/>
  <c r="AL38" i="13"/>
  <c r="G22338" i="12"/>
  <c r="V38" i="13"/>
  <c r="G60733" i="12"/>
  <c r="BE38" i="13"/>
  <c r="G51957" i="12"/>
  <c r="AW38" i="13"/>
  <c r="G43181" i="12"/>
  <c r="AO38" i="13"/>
  <c r="G34405" i="12"/>
  <c r="AG38" i="13"/>
  <c r="G25629" i="12"/>
  <c r="Y38" i="13"/>
  <c r="G16853" i="12"/>
  <c r="Q38" i="13"/>
  <c r="G7888" i="12"/>
  <c r="I38" i="13"/>
  <c r="G3393" i="12"/>
  <c r="E39" i="13"/>
  <c r="G38794" i="12"/>
  <c r="AK39" i="13"/>
  <c r="G5641" i="12"/>
  <c r="G39" i="13"/>
  <c r="G40988" i="12"/>
  <c r="AM39" i="13"/>
  <c r="G57443" i="12"/>
  <c r="BB39" i="13"/>
  <c r="G39891" i="12"/>
  <c r="AL39" i="13"/>
  <c r="G22339" i="12"/>
  <c r="V39" i="13"/>
  <c r="G4517" i="12"/>
  <c r="F39" i="13"/>
  <c r="G55249" i="12"/>
  <c r="AZ39" i="13"/>
  <c r="G37697" i="12"/>
  <c r="AJ39" i="13"/>
  <c r="G20145" i="12"/>
  <c r="T39" i="13"/>
  <c r="G2269" i="12"/>
  <c r="D39" i="13"/>
  <c r="G54152" i="12"/>
  <c r="AY39" i="13"/>
  <c r="G36600" i="12"/>
  <c r="AI39" i="13"/>
  <c r="G19048" i="12"/>
  <c r="S39" i="13"/>
  <c r="G1145" i="12"/>
  <c r="C39" i="13"/>
  <c r="G12474" i="12"/>
  <c r="M36" i="13"/>
  <c r="G7978" i="12"/>
  <c r="I36" i="13"/>
  <c r="G26816" i="12"/>
  <c r="Z36" i="13"/>
  <c r="G48756" i="12"/>
  <c r="AT36" i="13"/>
  <c r="G50950" i="12"/>
  <c r="AV36" i="13"/>
  <c r="G34495" i="12"/>
  <c r="AG36" i="13"/>
  <c r="G14722" i="12"/>
  <c r="O36" i="13"/>
  <c r="G24622" i="12"/>
  <c r="X36" i="13"/>
  <c r="G20234" i="12"/>
  <c r="T36" i="13"/>
  <c r="G64114" i="12"/>
  <c r="BH36" i="13"/>
  <c r="G25719" i="12"/>
  <c r="Y36" i="13"/>
  <c r="G61920" i="12"/>
  <c r="BF36" i="13"/>
  <c r="G32301" i="12"/>
  <c r="AE36" i="13"/>
  <c r="G11344" i="12"/>
  <c r="L30" i="13"/>
  <c r="G6848" i="12"/>
  <c r="H30" i="13"/>
  <c r="G2352" i="12"/>
  <c r="D30" i="13"/>
  <c r="G63011" i="12"/>
  <c r="BG30" i="13"/>
  <c r="G37780" i="12"/>
  <c r="AJ30" i="13"/>
  <c r="G23519" i="12"/>
  <c r="W30" i="13"/>
  <c r="G15840" i="12"/>
  <c r="P30" i="13"/>
  <c r="G56429" i="12"/>
  <c r="BA30" i="13"/>
  <c r="G32295" i="12"/>
  <c r="AE30" i="13"/>
  <c r="G44362" i="12"/>
  <c r="AP30" i="13"/>
  <c r="G1228" i="12"/>
  <c r="C30" i="13"/>
  <c r="G18034" i="12"/>
  <c r="R30" i="13"/>
  <c r="G39974" i="12"/>
  <c r="AL30" i="13"/>
  <c r="G48750" i="12"/>
  <c r="AT30" i="13"/>
  <c r="G15847" i="12"/>
  <c r="P37" i="13"/>
  <c r="G14723" i="12"/>
  <c r="O37" i="13"/>
  <c r="G31205" i="12"/>
  <c r="AD37" i="13"/>
  <c r="G54242" i="12"/>
  <c r="AY37" i="13"/>
  <c r="G21332" i="12"/>
  <c r="U37" i="13"/>
  <c r="G39981" i="12"/>
  <c r="AL37" i="13"/>
  <c r="G24623" i="12"/>
  <c r="X37" i="13"/>
  <c r="G44369" i="12"/>
  <c r="AP37" i="13"/>
  <c r="G63018" i="12"/>
  <c r="BG37" i="13"/>
  <c r="G38884" i="12"/>
  <c r="AK37" i="13"/>
  <c r="G43272" i="12"/>
  <c r="AO37" i="13"/>
  <c r="G65212" i="12"/>
  <c r="BI37" i="13"/>
  <c r="G61913" i="12"/>
  <c r="BF29" i="13"/>
  <c r="G36688" i="12"/>
  <c r="AI35" i="13"/>
  <c r="G49852" i="12"/>
  <c r="AU35" i="13"/>
  <c r="G24621" i="12"/>
  <c r="X35" i="13"/>
  <c r="G59725" i="12"/>
  <c r="BD35" i="13"/>
  <c r="G60822" i="12"/>
  <c r="BE35" i="13"/>
  <c r="G55248" i="12"/>
  <c r="AZ38" i="13"/>
  <c r="G37696" i="12"/>
  <c r="AJ38" i="13"/>
  <c r="G20144" i="12"/>
  <c r="T38" i="13"/>
  <c r="G2268" i="12"/>
  <c r="D38" i="13"/>
  <c r="G53054" i="12"/>
  <c r="AX38" i="13"/>
  <c r="G35502" i="12"/>
  <c r="AH38" i="13"/>
  <c r="G17950" i="12"/>
  <c r="R38" i="13"/>
  <c r="G58539" i="12"/>
  <c r="BC38" i="13"/>
  <c r="G49763" i="12"/>
  <c r="AU38" i="13"/>
  <c r="G40987" i="12"/>
  <c r="AM38" i="13"/>
  <c r="G32211" i="12"/>
  <c r="AE38" i="13"/>
  <c r="G23435" i="12"/>
  <c r="W38" i="13"/>
  <c r="G14632" i="12"/>
  <c r="O38" i="13"/>
  <c r="G5640" i="12"/>
  <c r="G38" i="13"/>
  <c r="G12385" i="12"/>
  <c r="M39" i="13"/>
  <c r="G47570" i="12"/>
  <c r="AS39" i="13"/>
  <c r="G14633" i="12"/>
  <c r="O39" i="13"/>
  <c r="G49764" i="12"/>
  <c r="AU39" i="13"/>
  <c r="G53055" i="12"/>
  <c r="AX39" i="13"/>
  <c r="G35503" i="12"/>
  <c r="AH39" i="13"/>
  <c r="G17951" i="12"/>
  <c r="R39" i="13"/>
  <c r="G50861" i="12"/>
  <c r="AV39" i="13"/>
  <c r="G33309" i="12"/>
  <c r="AF39" i="13"/>
  <c r="G15757" i="12"/>
  <c r="P39" i="13"/>
  <c r="G51958" i="12"/>
  <c r="AW39" i="13"/>
  <c r="G34406" i="12"/>
  <c r="AG39" i="13"/>
  <c r="G16854" i="12"/>
  <c r="Q39" i="13"/>
  <c r="G26814" i="12"/>
  <c r="G47657" i="12"/>
  <c r="G36682" i="12"/>
  <c r="G13591" i="12"/>
  <c r="G63010" i="12"/>
  <c r="G5723" i="12"/>
  <c r="G11350" i="12"/>
  <c r="L36" i="13"/>
  <c r="G6854" i="12"/>
  <c r="H36" i="13"/>
  <c r="G2358" i="12"/>
  <c r="D36" i="13"/>
  <c r="G39980" i="12"/>
  <c r="AL36" i="13"/>
  <c r="G57532" i="12"/>
  <c r="BB36" i="13"/>
  <c r="G18040" i="12"/>
  <c r="R36" i="13"/>
  <c r="G59726" i="12"/>
  <c r="BD36" i="13"/>
  <c r="G58629" i="12"/>
  <c r="BC36" i="13"/>
  <c r="G37786" i="12"/>
  <c r="AJ36" i="13"/>
  <c r="G43271" i="12"/>
  <c r="AO36" i="13"/>
  <c r="G47659" i="12"/>
  <c r="AS36" i="13"/>
  <c r="G49853" i="12"/>
  <c r="AU36" i="13"/>
  <c r="G56435" i="12"/>
  <c r="BA36" i="13"/>
  <c r="G55338" i="12"/>
  <c r="AZ36" i="13"/>
  <c r="G10220" i="12"/>
  <c r="K30" i="13"/>
  <c r="G5724" i="12"/>
  <c r="G30" i="13"/>
  <c r="G27907" i="12"/>
  <c r="AA30" i="13"/>
  <c r="G20228" i="12"/>
  <c r="T30" i="13"/>
  <c r="G35586" i="12"/>
  <c r="AH30" i="13"/>
  <c r="G54235" i="12"/>
  <c r="AY30" i="13"/>
  <c r="G46556" i="12"/>
  <c r="AR30" i="13"/>
  <c r="G14716" i="12"/>
  <c r="O30" i="13"/>
  <c r="G38877" i="12"/>
  <c r="AK30" i="13"/>
  <c r="G22422" i="12"/>
  <c r="V30" i="13"/>
  <c r="G26810" i="12"/>
  <c r="Z30" i="13"/>
  <c r="G21325" i="12"/>
  <c r="U30" i="13"/>
  <c r="G53138" i="12"/>
  <c r="AX30" i="13"/>
  <c r="G43265" i="12"/>
  <c r="AO30" i="13"/>
  <c r="G52048" i="12"/>
  <c r="AW37" i="13"/>
  <c r="G33399" i="12"/>
  <c r="AF37" i="13"/>
  <c r="G57533" i="12"/>
  <c r="BB37" i="13"/>
  <c r="G20235" i="12"/>
  <c r="T37" i="13"/>
  <c r="G56436" i="12"/>
  <c r="BA37" i="13"/>
  <c r="G23526" i="12"/>
  <c r="W37" i="13"/>
  <c r="G42175" i="12"/>
  <c r="AN37" i="13"/>
  <c r="G22429" i="12"/>
  <c r="V37" i="13"/>
  <c r="G29011" i="12"/>
  <c r="AB37" i="13"/>
  <c r="G53145" i="12"/>
  <c r="AX37" i="13"/>
  <c r="G60824" i="12"/>
  <c r="BE37" i="13"/>
  <c r="G35593" i="12"/>
  <c r="AH37" i="13"/>
  <c r="G9095" i="12"/>
  <c r="J29" i="13"/>
  <c r="G4599" i="12"/>
  <c r="F29" i="13"/>
  <c r="G29003" i="12"/>
  <c r="AB29" i="13"/>
  <c r="G24615" i="12"/>
  <c r="X29" i="13"/>
  <c r="G33391" i="12"/>
  <c r="AF29" i="13"/>
  <c r="G46555" i="12"/>
  <c r="AR29" i="13"/>
  <c r="G16936" i="12"/>
  <c r="Q29" i="13"/>
  <c r="G64107" i="12"/>
  <c r="BH29" i="13"/>
  <c r="G54234" i="12"/>
  <c r="AY29" i="13"/>
  <c r="G43264" i="12"/>
  <c r="AO29" i="13"/>
  <c r="G44361" i="12"/>
  <c r="AP29" i="13"/>
  <c r="G37779" i="12"/>
  <c r="AJ29" i="13"/>
  <c r="G10224" i="12"/>
  <c r="K34" i="13"/>
  <c r="G49851" i="12"/>
  <c r="AU34" i="13"/>
  <c r="G54239" i="12"/>
  <c r="AY34" i="13"/>
  <c r="G59724" i="12"/>
  <c r="BD34" i="13"/>
  <c r="G33396" i="12"/>
  <c r="AF34" i="13"/>
  <c r="G20232" i="12"/>
  <c r="T34" i="13"/>
  <c r="G65209" i="12"/>
  <c r="BI34" i="13"/>
  <c r="G25717" i="12"/>
  <c r="Y34" i="13"/>
  <c r="G6853" i="12"/>
  <c r="H35" i="13"/>
  <c r="G2357" i="12"/>
  <c r="D35" i="13"/>
  <c r="G32300" i="12"/>
  <c r="AE35" i="13"/>
  <c r="G27912" i="12"/>
  <c r="AA35" i="13"/>
  <c r="G55337" i="12"/>
  <c r="AZ35" i="13"/>
  <c r="G109" i="12"/>
  <c r="B35" i="13"/>
  <c r="G47658" i="12"/>
  <c r="AS35" i="13"/>
  <c r="G50860" i="12"/>
  <c r="AV38" i="13"/>
  <c r="G33308" i="12"/>
  <c r="AF38" i="13"/>
  <c r="G15756" i="12"/>
  <c r="P38" i="13"/>
  <c r="G48666" i="12"/>
  <c r="AT38" i="13"/>
  <c r="G31114" i="12"/>
  <c r="AD38" i="13"/>
  <c r="G13508" i="12"/>
  <c r="N38" i="13"/>
  <c r="G65121" i="12"/>
  <c r="BI38" i="13"/>
  <c r="G56345" i="12"/>
  <c r="BA38" i="13"/>
  <c r="G47569" i="12"/>
  <c r="AS38" i="13"/>
  <c r="G38793" i="12"/>
  <c r="AK38" i="13"/>
  <c r="G30017" i="12"/>
  <c r="AC38" i="13"/>
  <c r="G21241" i="12"/>
  <c r="U38" i="13"/>
  <c r="G12384" i="12"/>
  <c r="M38" i="13"/>
  <c r="G3392" i="12"/>
  <c r="E38" i="13"/>
  <c r="G21242" i="12"/>
  <c r="U39" i="13"/>
  <c r="G56346" i="12"/>
  <c r="BA39" i="13"/>
  <c r="G23436" i="12"/>
  <c r="W39" i="13"/>
  <c r="G58540" i="12"/>
  <c r="BC39" i="13"/>
  <c r="G48667" i="12"/>
  <c r="AT39" i="13"/>
  <c r="G31115" i="12"/>
  <c r="AD39" i="13"/>
  <c r="G13509" i="12"/>
  <c r="N39" i="13"/>
  <c r="G64025" i="12"/>
  <c r="BH39" i="13"/>
  <c r="G46473" i="12"/>
  <c r="AR39" i="13"/>
  <c r="G28921" i="12"/>
  <c r="AB39" i="13"/>
  <c r="G11261" i="12"/>
  <c r="L39" i="13"/>
  <c r="G62928" i="12"/>
  <c r="BG39" i="13"/>
  <c r="G45376" i="12"/>
  <c r="AQ39" i="13"/>
  <c r="G27824" i="12"/>
  <c r="AA39" i="13"/>
  <c r="G10137" i="12"/>
  <c r="K39" i="13"/>
  <c r="G2356" i="12"/>
  <c r="G24620" i="12"/>
  <c r="G52045" i="12"/>
  <c r="G15839" i="12"/>
  <c r="G56428" i="12"/>
  <c r="G60816" i="12"/>
  <c r="G10226" i="12"/>
  <c r="K36" i="13"/>
  <c r="G5730" i="12"/>
  <c r="G36" i="13"/>
  <c r="G44368" i="12"/>
  <c r="AP36" i="13"/>
  <c r="G13598" i="12"/>
  <c r="N36" i="13"/>
  <c r="G31204" i="12"/>
  <c r="AD36" i="13"/>
  <c r="G60823" i="12"/>
  <c r="BE36" i="13"/>
  <c r="G45465" i="12"/>
  <c r="AQ36" i="13"/>
  <c r="G38883" i="12"/>
  <c r="AK36" i="13"/>
  <c r="G1234" i="12"/>
  <c r="C36" i="13"/>
  <c r="G33398" i="12"/>
  <c r="AF36" i="13"/>
  <c r="G16943" i="12"/>
  <c r="Q36" i="13"/>
  <c r="G21331" i="12"/>
  <c r="U36" i="13"/>
  <c r="G23525" i="12"/>
  <c r="W36" i="13"/>
  <c r="G65211" i="12"/>
  <c r="BI36" i="13"/>
  <c r="G29010" i="12"/>
  <c r="AB36" i="13"/>
  <c r="G9096" i="12"/>
  <c r="J30" i="13"/>
  <c r="G4600" i="12"/>
  <c r="F30" i="13"/>
  <c r="G59720" i="12"/>
  <c r="BD30" i="13"/>
  <c r="G45459" i="12"/>
  <c r="AQ30" i="13"/>
  <c r="G58623" i="12"/>
  <c r="BC30" i="13"/>
  <c r="G50944" i="12"/>
  <c r="AV30" i="13"/>
  <c r="G36683" i="12"/>
  <c r="AI30" i="13"/>
  <c r="G29004" i="12"/>
  <c r="AB30" i="13"/>
  <c r="G30101" i="12"/>
  <c r="AC30" i="13"/>
  <c r="G60817" i="12"/>
  <c r="BE30" i="13"/>
  <c r="G31198" i="12"/>
  <c r="AD30" i="13"/>
  <c r="G61914" i="12"/>
  <c r="BF30" i="13"/>
  <c r="G52041" i="12"/>
  <c r="AW30" i="13"/>
  <c r="G65205" i="12"/>
  <c r="BI30" i="13"/>
  <c r="G49854" i="12"/>
  <c r="AU37" i="13"/>
  <c r="G16944" i="12"/>
  <c r="Q37" i="13"/>
  <c r="G32302" i="12"/>
  <c r="AE37" i="13"/>
  <c r="G19138" i="12"/>
  <c r="S37" i="13"/>
  <c r="G37787" i="12"/>
  <c r="AJ37" i="13"/>
  <c r="G13599" i="12"/>
  <c r="N37" i="13"/>
  <c r="G41078" i="12"/>
  <c r="AM37" i="13"/>
  <c r="G59727" i="12"/>
  <c r="BD37" i="13"/>
  <c r="G27914" i="12"/>
  <c r="AA37" i="13"/>
  <c r="G46563" i="12"/>
  <c r="AR37" i="13"/>
  <c r="G18041" i="12"/>
  <c r="R37" i="13"/>
  <c r="G30108" i="12"/>
  <c r="AC37" i="13"/>
  <c r="G11347" i="12"/>
  <c r="L33" i="13"/>
  <c r="G6851" i="12"/>
  <c r="H33" i="13"/>
  <c r="G2355" i="12"/>
  <c r="D33" i="13"/>
  <c r="G41074" i="12"/>
  <c r="AM33" i="13"/>
  <c r="G36686" i="12"/>
  <c r="AI33" i="13"/>
  <c r="G49850" i="12"/>
  <c r="AU33" i="13"/>
  <c r="G38880" i="12"/>
  <c r="AK33" i="13"/>
  <c r="G26813" i="12"/>
  <c r="Z33" i="13"/>
  <c r="G15843" i="12"/>
  <c r="P33" i="13"/>
  <c r="G43268" i="12"/>
  <c r="AO33" i="13"/>
  <c r="G18037" i="12"/>
  <c r="R33" i="13"/>
  <c r="G48753" i="12"/>
  <c r="AT33" i="13"/>
  <c r="G39977" i="12"/>
  <c r="AL33" i="13"/>
  <c r="G56432" i="12"/>
  <c r="BA33" i="13"/>
  <c r="G13595" i="12"/>
  <c r="N33" i="13"/>
  <c r="G12467" i="12"/>
  <c r="M29" i="13"/>
  <c r="G7971" i="12"/>
  <c r="I29" i="13"/>
  <c r="G3475" i="12"/>
  <c r="E29" i="13"/>
  <c r="G47652" i="12"/>
  <c r="AS29" i="13"/>
  <c r="G23518" i="12"/>
  <c r="W29" i="13"/>
  <c r="G52040" i="12"/>
  <c r="AW29" i="13"/>
  <c r="G25712" i="12"/>
  <c r="Y29" i="13"/>
  <c r="G32294" i="12"/>
  <c r="AE29" i="13"/>
  <c r="G59719" i="12"/>
  <c r="BD29" i="13"/>
  <c r="G39973" i="12"/>
  <c r="AL29" i="13"/>
  <c r="G50943" i="12"/>
  <c r="AV29" i="13"/>
  <c r="G53137" i="12"/>
  <c r="AX29" i="13"/>
  <c r="G14715" i="12"/>
  <c r="O29" i="13"/>
  <c r="G22421" i="12"/>
  <c r="V29" i="13"/>
  <c r="G31197" i="12"/>
  <c r="AD29" i="13"/>
  <c r="G9100" i="12"/>
  <c r="J34" i="13"/>
  <c r="G4604" i="12"/>
  <c r="F34" i="13"/>
  <c r="G14720" i="12"/>
  <c r="O34" i="13"/>
  <c r="G45463" i="12"/>
  <c r="AQ34" i="13"/>
  <c r="G41075" i="12"/>
  <c r="AM34" i="13"/>
  <c r="G36687" i="12"/>
  <c r="AI34" i="13"/>
  <c r="G53142" i="12"/>
  <c r="AX34" i="13"/>
  <c r="G16941" i="12"/>
  <c r="Q34" i="13"/>
  <c r="G44366" i="12"/>
  <c r="AP34" i="13"/>
  <c r="G42172" i="12"/>
  <c r="AN34" i="13"/>
  <c r="G37784" i="12"/>
  <c r="AJ34" i="13"/>
  <c r="G30105" i="12"/>
  <c r="AC34" i="13"/>
  <c r="G43269" i="12"/>
  <c r="AO34" i="13"/>
  <c r="G18038" i="12"/>
  <c r="R34" i="13"/>
  <c r="G48754" i="12"/>
  <c r="AT34" i="13"/>
  <c r="G19136" i="12"/>
  <c r="S35" i="13"/>
  <c r="G65210" i="12"/>
  <c r="BI35" i="13"/>
  <c r="G64024" i="12"/>
  <c r="BH38" i="13"/>
  <c r="G46472" i="12"/>
  <c r="AR38" i="13"/>
  <c r="G28920" i="12"/>
  <c r="AB38" i="13"/>
  <c r="G11260" i="12"/>
  <c r="L38" i="13"/>
  <c r="G61830" i="12"/>
  <c r="BF38" i="13"/>
  <c r="G44278" i="12"/>
  <c r="AP38" i="13"/>
  <c r="G26726" i="12"/>
  <c r="Z38" i="13"/>
  <c r="G9012" i="12"/>
  <c r="J38" i="13"/>
  <c r="G62927" i="12"/>
  <c r="BG38" i="13"/>
  <c r="G54151" i="12"/>
  <c r="AY38" i="13"/>
  <c r="G45375" i="12"/>
  <c r="AQ38" i="13"/>
  <c r="G36599" i="12"/>
  <c r="AI38" i="13"/>
  <c r="G27823" i="12"/>
  <c r="AA38" i="13"/>
  <c r="G19047" i="12"/>
  <c r="S38" i="13"/>
  <c r="G10136" i="12"/>
  <c r="K38" i="13"/>
  <c r="G1144" i="12"/>
  <c r="C38" i="13"/>
  <c r="G30018" i="12"/>
  <c r="AC39" i="13"/>
  <c r="G65122" i="12"/>
  <c r="BI39" i="13"/>
  <c r="G32212" i="12"/>
  <c r="AE39" i="13"/>
  <c r="G61831" i="12"/>
  <c r="BF39" i="13"/>
  <c r="G44279" i="12"/>
  <c r="AP39" i="13"/>
  <c r="G26727" i="12"/>
  <c r="Z39" i="13"/>
  <c r="G9013" i="12"/>
  <c r="J39" i="13"/>
  <c r="G59637" i="12"/>
  <c r="BD39" i="13"/>
  <c r="G42085" i="12"/>
  <c r="AN39" i="13"/>
  <c r="G24533" i="12"/>
  <c r="X39" i="13"/>
  <c r="G6765" i="12"/>
  <c r="H39" i="13"/>
  <c r="G60734" i="12"/>
  <c r="BE39" i="13"/>
  <c r="G43182" i="12"/>
  <c r="AO39" i="13"/>
  <c r="G25630" i="12"/>
  <c r="Y39" i="13"/>
  <c r="G7889" i="12"/>
  <c r="I39" i="13"/>
  <c r="G61918" i="12"/>
  <c r="G6852" i="12"/>
  <c r="G38881" i="12"/>
  <c r="G56433" i="12"/>
  <c r="G38876" i="12"/>
  <c r="G58622" i="12"/>
  <c r="G21324" i="12"/>
  <c r="G26817" i="12"/>
  <c r="Z37" i="13"/>
  <c r="G48757" i="12"/>
  <c r="AT37" i="13"/>
  <c r="G50951" i="12"/>
  <c r="AV37" i="13"/>
  <c r="G36690" i="12"/>
  <c r="AI37" i="13"/>
  <c r="G55339" i="12"/>
  <c r="AZ37" i="13"/>
  <c r="G61921" i="12"/>
  <c r="BF37" i="13"/>
  <c r="G58630" i="12"/>
  <c r="BC37" i="13"/>
  <c r="G34496" i="12"/>
  <c r="AG37" i="13"/>
  <c r="G45466" i="12"/>
  <c r="AQ37" i="13"/>
  <c r="G64115" i="12"/>
  <c r="BH37" i="13"/>
  <c r="G25720" i="12"/>
  <c r="Y37" i="13"/>
  <c r="G47660" i="12"/>
  <c r="AS37" i="13"/>
  <c r="G10223" i="12"/>
  <c r="K33" i="13"/>
  <c r="G5727" i="12"/>
  <c r="G33" i="13"/>
  <c r="G45462" i="12"/>
  <c r="AQ33" i="13"/>
  <c r="G23522" i="12"/>
  <c r="W33" i="13"/>
  <c r="G19134" i="12"/>
  <c r="S33" i="13"/>
  <c r="G32298" i="12"/>
  <c r="AE33" i="13"/>
  <c r="G52044" i="12"/>
  <c r="AW33" i="13"/>
  <c r="G59723" i="12"/>
  <c r="BD33" i="13"/>
  <c r="G65208" i="12"/>
  <c r="BI33" i="13"/>
  <c r="G35589" i="12"/>
  <c r="AH33" i="13"/>
  <c r="G34492" i="12"/>
  <c r="AG33" i="13"/>
  <c r="G24619" i="12"/>
  <c r="X33" i="13"/>
  <c r="G64111" i="12"/>
  <c r="BH33" i="13"/>
  <c r="G53141" i="12"/>
  <c r="AX33" i="13"/>
  <c r="G37783" i="12"/>
  <c r="AJ33" i="13"/>
  <c r="G11343" i="12"/>
  <c r="L29" i="13"/>
  <c r="G6847" i="12"/>
  <c r="H29" i="13"/>
  <c r="G45458" i="12"/>
  <c r="AQ29" i="13"/>
  <c r="G49846" i="12"/>
  <c r="AU29" i="13"/>
  <c r="G27906" i="12"/>
  <c r="AA29" i="13"/>
  <c r="G65204" i="12"/>
  <c r="BI29" i="13"/>
  <c r="G18033" i="12"/>
  <c r="R29" i="13"/>
  <c r="G35585" i="12"/>
  <c r="AH29" i="13"/>
  <c r="G19130" i="12"/>
  <c r="S29" i="13"/>
  <c r="G26809" i="12"/>
  <c r="Z29" i="13"/>
  <c r="G30100" i="12"/>
  <c r="AC29" i="13"/>
  <c r="G41070" i="12"/>
  <c r="AM29" i="13"/>
  <c r="G55331" i="12"/>
  <c r="AZ29" i="13"/>
  <c r="G1227" i="12"/>
  <c r="C29" i="13"/>
  <c r="G7976" i="12"/>
  <c r="I34" i="13"/>
  <c r="G3480" i="12"/>
  <c r="E34" i="13"/>
  <c r="G32299" i="12"/>
  <c r="AE34" i="13"/>
  <c r="G27911" i="12"/>
  <c r="AA34" i="13"/>
  <c r="G23523" i="12"/>
  <c r="W34" i="13"/>
  <c r="G19135" i="12"/>
  <c r="S34" i="13"/>
  <c r="G31202" i="12"/>
  <c r="AD34" i="13"/>
  <c r="G55336" i="12"/>
  <c r="AZ34" i="13"/>
  <c r="G39978" i="12"/>
  <c r="AL34" i="13"/>
  <c r="G22426" i="12"/>
  <c r="V34" i="13"/>
  <c r="G60821" i="12"/>
  <c r="BE34" i="13"/>
  <c r="G29008" i="12"/>
  <c r="AB34" i="13"/>
  <c r="G63015" i="12"/>
  <c r="BG34" i="13"/>
  <c r="G34493" i="12"/>
  <c r="AG34" i="13"/>
  <c r="G37785" i="12"/>
  <c r="AJ35" i="13"/>
  <c r="G18039" i="12"/>
  <c r="R35" i="13"/>
  <c r="G9103" i="12"/>
  <c r="J37" i="13"/>
  <c r="G4607" i="12"/>
  <c r="F37" i="13"/>
  <c r="G111" i="12"/>
  <c r="B37" i="13"/>
  <c r="G7979" i="12"/>
  <c r="I37" i="13"/>
  <c r="G3483" i="12"/>
  <c r="E37" i="13"/>
  <c r="G11351" i="12"/>
  <c r="L37" i="13"/>
  <c r="G6855" i="12"/>
  <c r="H37" i="13"/>
  <c r="G2359" i="12"/>
  <c r="D37" i="13"/>
  <c r="G10227" i="12"/>
  <c r="K37" i="13"/>
  <c r="G5731" i="12"/>
  <c r="G37" i="13"/>
  <c r="G1235" i="12"/>
  <c r="C37" i="13"/>
  <c r="G2258" i="12"/>
  <c r="BW17" i="6"/>
  <c r="G43175" i="12"/>
  <c r="G11254" i="12"/>
  <c r="G49757" i="12"/>
  <c r="G7882" i="12"/>
  <c r="G55242" i="12"/>
  <c r="G21235" i="12"/>
  <c r="G56339" i="12"/>
  <c r="G2262" i="12"/>
  <c r="G1138" i="12"/>
  <c r="G64018" i="12"/>
  <c r="G48660" i="12"/>
  <c r="G5634" i="12"/>
  <c r="G26720" i="12"/>
  <c r="G14626" i="12"/>
  <c r="G27817" i="12"/>
  <c r="G30011" i="12"/>
  <c r="G44272" i="12"/>
  <c r="G3386" i="12"/>
  <c r="G19041" i="12"/>
  <c r="G54145" i="12"/>
  <c r="G39884" i="12"/>
  <c r="G22332" i="12"/>
  <c r="G57436" i="12"/>
  <c r="G13502" i="12"/>
  <c r="G28914" i="12"/>
  <c r="G60727" i="12"/>
  <c r="G65115" i="12"/>
  <c r="G36593" i="12"/>
  <c r="G50854" i="12"/>
  <c r="G14" i="12"/>
  <c r="G17944" i="12"/>
  <c r="G45369" i="12"/>
  <c r="G35496" i="12"/>
  <c r="G53048" i="12"/>
  <c r="G40981" i="12"/>
  <c r="G15750" i="12"/>
  <c r="G34399" i="12"/>
  <c r="G24526" i="12"/>
  <c r="G46466" i="12"/>
  <c r="DS14" i="6"/>
  <c r="G51944" i="12" s="1"/>
  <c r="CI14" i="6"/>
  <c r="G12371" i="12" s="1"/>
  <c r="DD14" i="6"/>
  <c r="G35489" i="12" s="1"/>
  <c r="CH14" i="6"/>
  <c r="G11247" i="12" s="1"/>
  <c r="BX19" i="5"/>
  <c r="G112" i="12"/>
  <c r="BX15" i="5"/>
  <c r="BX13" i="5"/>
  <c r="G12472" i="12"/>
  <c r="DH12" i="5"/>
  <c r="CW12" i="5"/>
  <c r="BY12" i="5"/>
  <c r="DD12" i="5"/>
  <c r="DT12" i="5"/>
  <c r="DS12" i="5"/>
  <c r="EC12" i="5"/>
  <c r="DM12" i="5"/>
  <c r="CS12" i="5"/>
  <c r="DI12" i="5"/>
  <c r="BZ12" i="5"/>
  <c r="CR12" i="5"/>
  <c r="DY12" i="5"/>
  <c r="CK12" i="5"/>
  <c r="CK9" i="5" s="1"/>
  <c r="CN12" i="5"/>
  <c r="DC12" i="5"/>
  <c r="CO12" i="5"/>
  <c r="DO12" i="5"/>
  <c r="EE12" i="5"/>
  <c r="EE9" i="5" s="1"/>
  <c r="CY12" i="5"/>
  <c r="ED12" i="5"/>
  <c r="DN12" i="5"/>
  <c r="CX12" i="5"/>
  <c r="CU12" i="5"/>
  <c r="DP12" i="5"/>
  <c r="CM12" i="5"/>
  <c r="CM9" i="5" s="1"/>
  <c r="DG12" i="5"/>
  <c r="EB12" i="5"/>
  <c r="DX12" i="5"/>
  <c r="DZ12" i="5"/>
  <c r="DJ12" i="5"/>
  <c r="CT12" i="5"/>
  <c r="CZ12" i="5"/>
  <c r="DU12" i="5"/>
  <c r="CQ12" i="5"/>
  <c r="DL12" i="5"/>
  <c r="AO31" i="13" s="1"/>
  <c r="DV12" i="5"/>
  <c r="DF12" i="5"/>
  <c r="DF9" i="5" s="1"/>
  <c r="CL12" i="5"/>
  <c r="DE12" i="5"/>
  <c r="EA12" i="5"/>
  <c r="CV12" i="5"/>
  <c r="CV9" i="5" s="1"/>
  <c r="DQ12" i="5"/>
  <c r="CP12" i="5"/>
  <c r="S31" i="13" s="1"/>
  <c r="DW12" i="5"/>
  <c r="DK12" i="5"/>
  <c r="DK9" i="5" s="1"/>
  <c r="DB12" i="5"/>
  <c r="DR12" i="5"/>
  <c r="EF12" i="5"/>
  <c r="DA12" i="5"/>
  <c r="DA9" i="5" s="1"/>
  <c r="CA12" i="5"/>
  <c r="CB12" i="5"/>
  <c r="CC12" i="5"/>
  <c r="CD12" i="5"/>
  <c r="CE12" i="5"/>
  <c r="CF12" i="5"/>
  <c r="CG12" i="5"/>
  <c r="CH12" i="5"/>
  <c r="CH9" i="5" s="1"/>
  <c r="CI12" i="5"/>
  <c r="CJ12" i="5"/>
  <c r="M31" i="13" s="1"/>
  <c r="H12" i="5"/>
  <c r="EJ12" i="5" s="1"/>
  <c r="BX11" i="5"/>
  <c r="BX23" i="5"/>
  <c r="G116" i="12"/>
  <c r="BX18" i="5"/>
  <c r="G12475" i="12"/>
  <c r="BX21" i="5"/>
  <c r="G114" i="12"/>
  <c r="BX14" i="5"/>
  <c r="BX22" i="5"/>
  <c r="G115" i="12"/>
  <c r="BX17" i="5"/>
  <c r="BX20" i="5"/>
  <c r="G12477" i="12"/>
  <c r="G12482" i="12"/>
  <c r="BX10" i="5"/>
  <c r="BX16" i="5"/>
  <c r="G44364" i="12"/>
  <c r="G2354" i="12"/>
  <c r="G29006" i="12"/>
  <c r="G46558" i="12"/>
  <c r="G64110" i="12"/>
  <c r="G27909" i="12"/>
  <c r="G52043" i="12"/>
  <c r="G5726" i="12"/>
  <c r="G35588" i="12"/>
  <c r="G58625" i="12"/>
  <c r="G31200" i="12"/>
  <c r="G26812" i="12"/>
  <c r="G15842" i="12"/>
  <c r="G33394" i="12"/>
  <c r="G50946" i="12"/>
  <c r="G4602" i="12"/>
  <c r="G34491" i="12"/>
  <c r="G57528" i="12"/>
  <c r="G18036" i="12"/>
  <c r="G41073" i="12"/>
  <c r="G65207" i="12"/>
  <c r="G19133" i="12"/>
  <c r="G61916" i="12"/>
  <c r="G14718" i="12"/>
  <c r="G56431" i="12"/>
  <c r="G32297" i="12"/>
  <c r="G20230" i="12"/>
  <c r="G37782" i="12"/>
  <c r="G55334" i="12"/>
  <c r="G16939" i="12"/>
  <c r="G39976" i="12"/>
  <c r="G63013" i="12"/>
  <c r="G23521" i="12"/>
  <c r="G47655" i="12"/>
  <c r="G22424" i="12"/>
  <c r="G53140" i="12"/>
  <c r="G54237" i="12"/>
  <c r="G36685" i="12"/>
  <c r="G3478" i="12"/>
  <c r="G13594" i="12"/>
  <c r="G21327" i="12"/>
  <c r="G30103" i="12"/>
  <c r="G24618" i="12"/>
  <c r="G45461" i="12"/>
  <c r="G43267" i="12"/>
  <c r="G38879" i="12"/>
  <c r="G25715" i="12"/>
  <c r="G42170" i="12"/>
  <c r="G60819" i="12"/>
  <c r="G59722" i="12"/>
  <c r="G1230" i="12"/>
  <c r="G48752" i="12"/>
  <c r="G7974" i="12"/>
  <c r="G6850" i="12"/>
  <c r="G9098" i="12"/>
  <c r="G10222" i="12"/>
  <c r="G11346" i="12"/>
  <c r="G12470" i="12"/>
  <c r="DH14" i="6"/>
  <c r="G39877" i="12" s="1"/>
  <c r="ED14" i="6"/>
  <c r="G64011" i="12" s="1"/>
  <c r="CU14" i="6"/>
  <c r="G25616" i="12" s="1"/>
  <c r="DT14" i="6"/>
  <c r="G53041" i="12" s="1"/>
  <c r="DP14" i="6"/>
  <c r="G48653" i="12" s="1"/>
  <c r="DN14" i="6"/>
  <c r="G46459" i="12" s="1"/>
  <c r="BX14" i="6"/>
  <c r="G7" i="12" s="1"/>
  <c r="DX14" i="6"/>
  <c r="G57429" i="12" s="1"/>
  <c r="EB14" i="6"/>
  <c r="G61817" i="12" s="1"/>
  <c r="CK14" i="6"/>
  <c r="G14619" i="12" s="1"/>
  <c r="DR14" i="6"/>
  <c r="G50847" i="12" s="1"/>
  <c r="CX14" i="6"/>
  <c r="G28907" i="12" s="1"/>
  <c r="EE14" i="6"/>
  <c r="G65108" i="12" s="1"/>
  <c r="DK14" i="6"/>
  <c r="G43168" i="12" s="1"/>
  <c r="CO14" i="6"/>
  <c r="G19034" i="12" s="1"/>
  <c r="CY14" i="6"/>
  <c r="G30004" i="12" s="1"/>
  <c r="DJ14" i="6"/>
  <c r="G42071" i="12" s="1"/>
  <c r="BY14" i="6"/>
  <c r="G1131" i="12" s="1"/>
  <c r="DZ14" i="6"/>
  <c r="G59623" i="12" s="1"/>
  <c r="CA14" i="6"/>
  <c r="G3379" i="12" s="1"/>
  <c r="DL14" i="6"/>
  <c r="G44265" i="12" s="1"/>
  <c r="DV14" i="6"/>
  <c r="G55235" i="12" s="1"/>
  <c r="DC14" i="6"/>
  <c r="G34392" i="12" s="1"/>
  <c r="CP14" i="6"/>
  <c r="G20131" i="12" s="1"/>
  <c r="BZ14" i="6"/>
  <c r="G2255" i="12" s="1"/>
  <c r="DQ14" i="6"/>
  <c r="G49750" i="12" s="1"/>
  <c r="DO14" i="6"/>
  <c r="G47556" i="12" s="1"/>
  <c r="CJ14" i="6"/>
  <c r="G13495" i="12" s="1"/>
  <c r="CQ14" i="6"/>
  <c r="G21228" i="12" s="1"/>
  <c r="CS14" i="6"/>
  <c r="G23422" i="12" s="1"/>
  <c r="G2331" i="12"/>
  <c r="BW93" i="6"/>
  <c r="DW14" i="6"/>
  <c r="G56332" i="12" s="1"/>
  <c r="DA14" i="6"/>
  <c r="G32198" i="12" s="1"/>
  <c r="CM14" i="6"/>
  <c r="G16840" i="12" s="1"/>
  <c r="DF14" i="6"/>
  <c r="G37683" i="12" s="1"/>
  <c r="CE14" i="6"/>
  <c r="G7875" i="12" s="1"/>
  <c r="DU14" i="6"/>
  <c r="G54138" i="12" s="1"/>
  <c r="CB14" i="6"/>
  <c r="G4503" i="12" s="1"/>
  <c r="DM14" i="6"/>
  <c r="G45362" i="12" s="1"/>
  <c r="DB14" i="6"/>
  <c r="G33295" i="12" s="1"/>
  <c r="CT14" i="6"/>
  <c r="G24519" i="12" s="1"/>
  <c r="EA14" i="6"/>
  <c r="G60720" i="12" s="1"/>
  <c r="CN14" i="6"/>
  <c r="G17937" i="12" s="1"/>
  <c r="CD14" i="6"/>
  <c r="G6751" i="12" s="1"/>
  <c r="DY14" i="6"/>
  <c r="G58526" i="12" s="1"/>
  <c r="DG14" i="6"/>
  <c r="G38780" i="12" s="1"/>
  <c r="CR14" i="6"/>
  <c r="G22325" i="12" s="1"/>
  <c r="CF14" i="6"/>
  <c r="G8999" i="12" s="1"/>
  <c r="CC14" i="6"/>
  <c r="G5627" i="12" s="1"/>
  <c r="CG14" i="6"/>
  <c r="G10123" i="12" s="1"/>
  <c r="CL14" i="6"/>
  <c r="G15743" i="12" s="1"/>
  <c r="CW14" i="6"/>
  <c r="G27810" i="12" s="1"/>
  <c r="EC14" i="6"/>
  <c r="G62914" i="12" s="1"/>
  <c r="DI14" i="6"/>
  <c r="G40974" i="12" s="1"/>
  <c r="CV14" i="6"/>
  <c r="G26713" i="12" s="1"/>
  <c r="H14" i="6"/>
  <c r="DE14" i="6"/>
  <c r="G36586" i="12" s="1"/>
  <c r="CZ14" i="6"/>
  <c r="G31101" i="12" s="1"/>
  <c r="C12" i="13"/>
  <c r="BW13" i="6"/>
  <c r="BW105" i="6"/>
  <c r="BW81" i="6"/>
  <c r="G3437" i="12"/>
  <c r="BW75" i="6"/>
  <c r="G61824" i="12"/>
  <c r="G9006" i="12"/>
  <c r="G59630" i="12"/>
  <c r="G31108" i="12"/>
  <c r="G47563" i="12"/>
  <c r="G58533" i="12"/>
  <c r="G62921" i="12"/>
  <c r="G16847" i="12"/>
  <c r="G42078" i="12"/>
  <c r="G4510" i="12"/>
  <c r="G6758" i="12"/>
  <c r="G33302" i="12"/>
  <c r="G51951" i="12"/>
  <c r="G38787" i="12"/>
  <c r="G32205" i="12"/>
  <c r="G20138" i="12"/>
  <c r="G37690" i="12"/>
  <c r="G23429" i="12"/>
  <c r="G85" i="12"/>
  <c r="BW95" i="6"/>
  <c r="BW72" i="6"/>
  <c r="G5696" i="12"/>
  <c r="BW86" i="6"/>
  <c r="G91" i="12"/>
  <c r="BW101" i="6"/>
  <c r="G1206" i="12"/>
  <c r="BW92" i="6"/>
  <c r="G4562" i="12"/>
  <c r="BW76" i="6"/>
  <c r="G69" i="12"/>
  <c r="BW79" i="6"/>
  <c r="BW97" i="6"/>
  <c r="G62" i="12"/>
  <c r="G74" i="12"/>
  <c r="BW84" i="6"/>
  <c r="G1194" i="12"/>
  <c r="BW80" i="6"/>
  <c r="G2351" i="12"/>
  <c r="G31172" i="12"/>
  <c r="BW88" i="6"/>
  <c r="G30064" i="12"/>
  <c r="BW77" i="6"/>
  <c r="G73" i="12"/>
  <c r="BW83" i="6"/>
  <c r="G94" i="12"/>
  <c r="BW104" i="6"/>
  <c r="G7943" i="12"/>
  <c r="BW85" i="6"/>
  <c r="G5680" i="12"/>
  <c r="BW70" i="6"/>
  <c r="BW68" i="6"/>
  <c r="G58" i="12"/>
  <c r="BW102" i="6"/>
  <c r="G1220" i="12"/>
  <c r="BW106" i="6"/>
  <c r="G1213" i="12"/>
  <c r="BW99" i="6"/>
  <c r="BW18" i="6"/>
  <c r="BW82" i="6"/>
  <c r="BW90" i="6"/>
  <c r="BW66" i="6"/>
  <c r="BW94" i="6"/>
  <c r="BW54" i="6"/>
  <c r="BW48" i="6"/>
  <c r="BW24" i="6"/>
  <c r="G17" i="12"/>
  <c r="BW27" i="6"/>
  <c r="G20" i="12"/>
  <c r="BW28" i="6"/>
  <c r="G21" i="12"/>
  <c r="BW29" i="6"/>
  <c r="BW31" i="6"/>
  <c r="BW33" i="6"/>
  <c r="G26" i="12"/>
  <c r="BW34" i="6"/>
  <c r="G27" i="12"/>
  <c r="BW39" i="6"/>
  <c r="G2280" i="12"/>
  <c r="BW45" i="6"/>
  <c r="G2286" i="12"/>
  <c r="BW51" i="6"/>
  <c r="G2292" i="12"/>
  <c r="G65236" i="12"/>
  <c r="G64139" i="12"/>
  <c r="G61945" i="12"/>
  <c r="G57557" i="12"/>
  <c r="G55363" i="12"/>
  <c r="G53169" i="12"/>
  <c r="G50975" i="12"/>
  <c r="G48781" i="12"/>
  <c r="G47684" i="12"/>
  <c r="G46587" i="12"/>
  <c r="G43296" i="12"/>
  <c r="G42199" i="12"/>
  <c r="G40005" i="12"/>
  <c r="G37811" i="12"/>
  <c r="G35617" i="12"/>
  <c r="G34520" i="12"/>
  <c r="G31229" i="12"/>
  <c r="G30132" i="12"/>
  <c r="G29035" i="12"/>
  <c r="G25744" i="12"/>
  <c r="G24647" i="12"/>
  <c r="G22453" i="12"/>
  <c r="G20259" i="12"/>
  <c r="G18065" i="12"/>
  <c r="G16968" i="12"/>
  <c r="G15871" i="12"/>
  <c r="G13623" i="12"/>
  <c r="G12499" i="12"/>
  <c r="G11375" i="12"/>
  <c r="G8003" i="12"/>
  <c r="G6879" i="12"/>
  <c r="G4631" i="12"/>
  <c r="G2383" i="12"/>
  <c r="G135" i="12"/>
  <c r="EJ41" i="5"/>
  <c r="BZ41" i="5"/>
  <c r="G5755" i="12"/>
  <c r="G10251" i="12"/>
  <c r="G14747" i="12"/>
  <c r="G23550" i="12"/>
  <c r="G27938" i="12"/>
  <c r="G32326" i="12"/>
  <c r="G41102" i="12"/>
  <c r="G45490" i="12"/>
  <c r="G49878" i="12"/>
  <c r="G54266" i="12"/>
  <c r="G58654" i="12"/>
  <c r="G63042" i="12"/>
  <c r="G52072" i="12"/>
  <c r="G60848" i="12"/>
  <c r="BW25" i="6"/>
  <c r="G18" i="12"/>
  <c r="BW26" i="6"/>
  <c r="BW32" i="6"/>
  <c r="G25" i="12"/>
  <c r="BW37" i="6"/>
  <c r="G2278" i="12"/>
  <c r="BW38" i="6"/>
  <c r="BW41" i="6"/>
  <c r="G34" i="12"/>
  <c r="BW43" i="6"/>
  <c r="BW44" i="6"/>
  <c r="G37" i="12"/>
  <c r="BW46" i="6"/>
  <c r="G2287" i="12"/>
  <c r="BW49" i="6"/>
  <c r="G2290" i="12"/>
  <c r="BW52" i="6"/>
  <c r="G2293" i="12"/>
  <c r="BW55" i="6"/>
  <c r="G2295" i="12"/>
  <c r="BW30" i="6"/>
  <c r="G23" i="12"/>
  <c r="BW35" i="6"/>
  <c r="G3400" i="12"/>
  <c r="BW36" i="6"/>
  <c r="G29" i="12"/>
  <c r="BW40" i="6"/>
  <c r="G33" i="12"/>
  <c r="BW42" i="6"/>
  <c r="BW47" i="6"/>
  <c r="G2288" i="12"/>
  <c r="BW50" i="6"/>
  <c r="G3415" i="12"/>
  <c r="BW53" i="6"/>
  <c r="G2294" i="12"/>
  <c r="BW56" i="6"/>
  <c r="G2296" i="12"/>
  <c r="G16" i="12"/>
  <c r="BW87" i="6"/>
  <c r="BW69" i="6"/>
  <c r="G2336" i="12"/>
  <c r="BW98" i="6"/>
  <c r="G49849" i="12"/>
  <c r="BW96" i="6"/>
  <c r="BW78" i="6"/>
  <c r="BW89" i="6"/>
  <c r="G24616" i="12"/>
  <c r="CA9" i="5"/>
  <c r="BW74" i="6"/>
  <c r="G64" i="12"/>
  <c r="G137" i="12"/>
  <c r="G136" i="12"/>
  <c r="G110" i="12"/>
  <c r="G139" i="12"/>
  <c r="G106" i="12"/>
  <c r="G25718" i="12"/>
  <c r="G57" i="12"/>
  <c r="BW67" i="6"/>
  <c r="G108" i="12"/>
  <c r="G141" i="12"/>
  <c r="G104" i="12"/>
  <c r="G138" i="12"/>
  <c r="G134" i="12"/>
  <c r="BW71" i="6"/>
  <c r="G107" i="12"/>
  <c r="BW16" i="6"/>
  <c r="G10225" i="12"/>
  <c r="G54240" i="12"/>
  <c r="G45464" i="12"/>
  <c r="DN9" i="5"/>
  <c r="G63047" i="12"/>
  <c r="G5760" i="12"/>
  <c r="G15876" i="12"/>
  <c r="G52077" i="12"/>
  <c r="G12504" i="12"/>
  <c r="G50980" i="12"/>
  <c r="G26846" i="12"/>
  <c r="G14752" i="12"/>
  <c r="G46592" i="12"/>
  <c r="G33428" i="12"/>
  <c r="G40010" i="12"/>
  <c r="G54271" i="12"/>
  <c r="G34525" i="12"/>
  <c r="G13628" i="12"/>
  <c r="G32331" i="12"/>
  <c r="G4605" i="12"/>
  <c r="G58628" i="12"/>
  <c r="DZ9" i="5"/>
  <c r="G31203" i="12"/>
  <c r="G29009" i="12"/>
  <c r="G34494" i="12"/>
  <c r="G23524" i="12"/>
  <c r="G140" i="12"/>
  <c r="G38913" i="12"/>
  <c r="G35622" i="12"/>
  <c r="G53174" i="12"/>
  <c r="G64144" i="12"/>
  <c r="G27943" i="12"/>
  <c r="G44398" i="12"/>
  <c r="G65241" i="12"/>
  <c r="G23555" i="12"/>
  <c r="G10256" i="12"/>
  <c r="G57562" i="12"/>
  <c r="G30137" i="12"/>
  <c r="G11380" i="12"/>
  <c r="G31234" i="12"/>
  <c r="G8008" i="12"/>
  <c r="G22427" i="12"/>
  <c r="CS9" i="5"/>
  <c r="G61919" i="12"/>
  <c r="G35591" i="12"/>
  <c r="G30106" i="12"/>
  <c r="G46561" i="12"/>
  <c r="G24652" i="12"/>
  <c r="G49883" i="12"/>
  <c r="G18070" i="12"/>
  <c r="G2388" i="12"/>
  <c r="G59756" i="12"/>
  <c r="G41107" i="12"/>
  <c r="G3512" i="12"/>
  <c r="G61950" i="12"/>
  <c r="G42204" i="12"/>
  <c r="G4636" i="12"/>
  <c r="G43301" i="12"/>
  <c r="G6884" i="12"/>
  <c r="G45495" i="12"/>
  <c r="G48786" i="12"/>
  <c r="G60853" i="12"/>
  <c r="G57531" i="12"/>
  <c r="G9101" i="12"/>
  <c r="G43270" i="12"/>
  <c r="G1233" i="12"/>
  <c r="G29040" i="12"/>
  <c r="G1264" i="12"/>
  <c r="G25749" i="12"/>
  <c r="G47689" i="12"/>
  <c r="G36719" i="12"/>
  <c r="G16973" i="12"/>
  <c r="G9132" i="12"/>
  <c r="G37816" i="12"/>
  <c r="G19167" i="12"/>
  <c r="G56465" i="12"/>
  <c r="G22458" i="12"/>
  <c r="G20264" i="12"/>
  <c r="G58659" i="12"/>
  <c r="G21361" i="12"/>
  <c r="G55368" i="12"/>
  <c r="G56434" i="12"/>
  <c r="DB64" i="6"/>
  <c r="G33342" i="12" s="1"/>
  <c r="DO64" i="6"/>
  <c r="G47603" i="12" s="1"/>
  <c r="DS64" i="6"/>
  <c r="G51991" i="12" s="1"/>
  <c r="DY64" i="6"/>
  <c r="G58573" i="12" s="1"/>
  <c r="DR64" i="6"/>
  <c r="G50894" i="12" s="1"/>
  <c r="CV64" i="6"/>
  <c r="G26760" i="12" s="1"/>
  <c r="CF64" i="6"/>
  <c r="G9046" i="12" s="1"/>
  <c r="DJ64" i="6"/>
  <c r="G42118" i="12" s="1"/>
  <c r="CA64" i="6"/>
  <c r="G3426" i="12" s="1"/>
  <c r="DP64" i="6"/>
  <c r="G48700" i="12" s="1"/>
  <c r="DT64" i="6"/>
  <c r="G53088" i="12" s="1"/>
  <c r="CB64" i="6"/>
  <c r="G4550" i="12" s="1"/>
  <c r="DL64" i="6"/>
  <c r="G44312" i="12" s="1"/>
  <c r="DF64" i="6"/>
  <c r="G37730" i="12" s="1"/>
  <c r="CJ64" i="6"/>
  <c r="G13542" i="12" s="1"/>
  <c r="DK64" i="6"/>
  <c r="G43215" i="12" s="1"/>
  <c r="DA64" i="6"/>
  <c r="G32245" i="12" s="1"/>
  <c r="CP64" i="6"/>
  <c r="G20178" i="12" s="1"/>
  <c r="BX64" i="6"/>
  <c r="DC64" i="6"/>
  <c r="G34439" i="12" s="1"/>
  <c r="DU64" i="6"/>
  <c r="G54185" i="12" s="1"/>
  <c r="ED64" i="6"/>
  <c r="G64058" i="12" s="1"/>
  <c r="H64" i="6"/>
  <c r="CN64" i="6"/>
  <c r="G17984" i="12" s="1"/>
  <c r="CH64" i="6"/>
  <c r="G11294" i="12" s="1"/>
  <c r="EA64" i="6"/>
  <c r="G60767" i="12" s="1"/>
  <c r="CG64" i="6"/>
  <c r="G10170" i="12" s="1"/>
  <c r="CD64" i="6"/>
  <c r="G6798" i="12" s="1"/>
  <c r="EE64" i="6"/>
  <c r="G65155" i="12" s="1"/>
  <c r="CQ64" i="6"/>
  <c r="G21275" i="12" s="1"/>
  <c r="CR64" i="6"/>
  <c r="G22372" i="12" s="1"/>
  <c r="BY64" i="6"/>
  <c r="G1178" i="12" s="1"/>
  <c r="DZ64" i="6"/>
  <c r="G59670" i="12" s="1"/>
  <c r="EB64" i="6"/>
  <c r="G61864" i="12" s="1"/>
  <c r="DH64" i="6"/>
  <c r="G39924" i="12" s="1"/>
  <c r="CS64" i="6"/>
  <c r="G23469" i="12" s="1"/>
  <c r="DW64" i="6"/>
  <c r="G56379" i="12" s="1"/>
  <c r="DI64" i="6"/>
  <c r="G41021" i="12" s="1"/>
  <c r="DX64" i="6"/>
  <c r="G57476" i="12" s="1"/>
  <c r="DQ64" i="6"/>
  <c r="G49797" i="12" s="1"/>
  <c r="CM64" i="6"/>
  <c r="G16887" i="12" s="1"/>
  <c r="CT64" i="6"/>
  <c r="G24566" i="12" s="1"/>
  <c r="CL64" i="6"/>
  <c r="G15790" i="12" s="1"/>
  <c r="CI64" i="6"/>
  <c r="G12418" i="12" s="1"/>
  <c r="DN64" i="6"/>
  <c r="G46506" i="12" s="1"/>
  <c r="CK64" i="6"/>
  <c r="G14666" i="12" s="1"/>
  <c r="CW64" i="6"/>
  <c r="G27857" i="12" s="1"/>
  <c r="CX64" i="6"/>
  <c r="G28954" i="12" s="1"/>
  <c r="DD64" i="6"/>
  <c r="G35536" i="12" s="1"/>
  <c r="CU64" i="6"/>
  <c r="G25663" i="12" s="1"/>
  <c r="DM64" i="6"/>
  <c r="G45409" i="12" s="1"/>
  <c r="DV64" i="6"/>
  <c r="G55282" i="12" s="1"/>
  <c r="CO64" i="6"/>
  <c r="G19081" i="12" s="1"/>
  <c r="CZ64" i="6"/>
  <c r="G31148" i="12" s="1"/>
  <c r="EC64" i="6"/>
  <c r="G62961" i="12" s="1"/>
  <c r="DG64" i="6"/>
  <c r="G38827" i="12" s="1"/>
  <c r="BZ64" i="6"/>
  <c r="G2302" i="12" s="1"/>
  <c r="CY64" i="6"/>
  <c r="G30051" i="12" s="1"/>
  <c r="CE64" i="6"/>
  <c r="G7922" i="12" s="1"/>
  <c r="CC64" i="6"/>
  <c r="G5674" i="12" s="1"/>
  <c r="DE64" i="6"/>
  <c r="G36633" i="12" s="1"/>
  <c r="G63" i="6"/>
  <c r="G9" i="6"/>
  <c r="G93" i="12"/>
  <c r="BW103" i="6"/>
  <c r="G26815" i="12"/>
  <c r="G11349" i="12"/>
  <c r="G64113" i="12"/>
  <c r="G38882" i="12"/>
  <c r="G15845" i="12"/>
  <c r="G12473" i="12"/>
  <c r="G81" i="12"/>
  <c r="BW91" i="6"/>
  <c r="G44367" i="12"/>
  <c r="G50949" i="12"/>
  <c r="G3481" i="12"/>
  <c r="G5729" i="12"/>
  <c r="G41076" i="12"/>
  <c r="G53143" i="12"/>
  <c r="G63016" i="12"/>
  <c r="G20233" i="12"/>
  <c r="G52046" i="12"/>
  <c r="G21330" i="12"/>
  <c r="G42173" i="12"/>
  <c r="G7977" i="12"/>
  <c r="G33397" i="12"/>
  <c r="G13597" i="12"/>
  <c r="G16942" i="12"/>
  <c r="G14721" i="12"/>
  <c r="G39979" i="12"/>
  <c r="G2219" i="12"/>
  <c r="G12" i="12"/>
  <c r="BW19" i="6"/>
  <c r="G90" i="12"/>
  <c r="BW100" i="6"/>
  <c r="G4" i="12"/>
  <c r="BW11" i="6"/>
  <c r="G63" i="12"/>
  <c r="BW73" i="6"/>
  <c r="G5" i="12"/>
  <c r="BW12" i="6"/>
  <c r="G3" i="12"/>
  <c r="BW10" i="6"/>
  <c r="G55" i="12"/>
  <c r="BW65" i="6"/>
  <c r="G45" i="17" l="1"/>
  <c r="H25" i="17"/>
  <c r="G48" i="17"/>
  <c r="H28" i="17"/>
  <c r="G51" i="17"/>
  <c r="H31" i="17"/>
  <c r="G54" i="17"/>
  <c r="H34" i="17"/>
  <c r="G58" i="17"/>
  <c r="H38" i="17"/>
  <c r="G60" i="17"/>
  <c r="H40" i="17"/>
  <c r="G47" i="17"/>
  <c r="H27" i="17"/>
  <c r="G50" i="17"/>
  <c r="H30" i="17"/>
  <c r="G55" i="17"/>
  <c r="H35" i="17"/>
  <c r="G46" i="17"/>
  <c r="H26" i="17"/>
  <c r="G49" i="17"/>
  <c r="H29" i="17"/>
  <c r="G52" i="17"/>
  <c r="H32" i="17"/>
  <c r="G56" i="17"/>
  <c r="H36" i="17"/>
  <c r="G57" i="17"/>
  <c r="H37" i="17"/>
  <c r="G59" i="17"/>
  <c r="H39" i="17"/>
  <c r="BW21" i="6"/>
  <c r="G64" i="17"/>
  <c r="H44" i="17"/>
  <c r="G93" i="17"/>
  <c r="H73" i="17"/>
  <c r="M28" i="13"/>
  <c r="G9097" i="12"/>
  <c r="J31" i="13"/>
  <c r="J28" i="13" s="1"/>
  <c r="G4601" i="12"/>
  <c r="F31" i="13"/>
  <c r="F28" i="13" s="1"/>
  <c r="G65206" i="12"/>
  <c r="BI31" i="13"/>
  <c r="BI28" i="13" s="1"/>
  <c r="BI43" i="13" s="1"/>
  <c r="G55333" i="12"/>
  <c r="AZ31" i="13"/>
  <c r="AZ28" i="13" s="1"/>
  <c r="G59721" i="12"/>
  <c r="BD31" i="13"/>
  <c r="BD28" i="13" s="1"/>
  <c r="G54236" i="12"/>
  <c r="AY31" i="13"/>
  <c r="G30102" i="12"/>
  <c r="AC31" i="13"/>
  <c r="AC28" i="13" s="1"/>
  <c r="G56430" i="12"/>
  <c r="BA31" i="13"/>
  <c r="BA28" i="13" s="1"/>
  <c r="G47654" i="12"/>
  <c r="AS31" i="13"/>
  <c r="AS28" i="13" s="1"/>
  <c r="G63012" i="12"/>
  <c r="BG31" i="13"/>
  <c r="BG28" i="13" s="1"/>
  <c r="G18035" i="12"/>
  <c r="R31" i="13"/>
  <c r="R28" i="13" s="1"/>
  <c r="G57527" i="12"/>
  <c r="BB31" i="13"/>
  <c r="BB28" i="13" s="1"/>
  <c r="G22423" i="12"/>
  <c r="V31" i="13"/>
  <c r="V28" i="13" s="1"/>
  <c r="G52042" i="12"/>
  <c r="AW31" i="13"/>
  <c r="AW28" i="13" s="1"/>
  <c r="G38878" i="12"/>
  <c r="AK31" i="13"/>
  <c r="AK28" i="13" s="1"/>
  <c r="S28" i="13"/>
  <c r="AY28" i="13"/>
  <c r="G7973" i="12"/>
  <c r="I31" i="13"/>
  <c r="I28" i="13" s="1"/>
  <c r="G3477" i="12"/>
  <c r="E31" i="13"/>
  <c r="E28" i="13" s="1"/>
  <c r="G49848" i="12"/>
  <c r="AU31" i="13"/>
  <c r="AU28" i="13" s="1"/>
  <c r="G35587" i="12"/>
  <c r="AH31" i="13"/>
  <c r="AH28" i="13" s="1"/>
  <c r="G23520" i="12"/>
  <c r="W31" i="13"/>
  <c r="W28" i="13" s="1"/>
  <c r="G60818" i="12"/>
  <c r="BE31" i="13"/>
  <c r="BE28" i="13" s="1"/>
  <c r="G24617" i="12"/>
  <c r="X31" i="13"/>
  <c r="X28" i="13" s="1"/>
  <c r="G29005" i="12"/>
  <c r="AB31" i="13"/>
  <c r="AB28" i="13" s="1"/>
  <c r="G33393" i="12"/>
  <c r="AF31" i="13"/>
  <c r="AF28" i="13" s="1"/>
  <c r="G21326" i="12"/>
  <c r="U31" i="13"/>
  <c r="U28" i="13" s="1"/>
  <c r="G44363" i="12"/>
  <c r="AP31" i="13"/>
  <c r="AP28" i="13" s="1"/>
  <c r="G34490" i="12"/>
  <c r="AG31" i="13"/>
  <c r="AG28" i="13" s="1"/>
  <c r="G11345" i="12"/>
  <c r="L31" i="13"/>
  <c r="L28" i="13" s="1"/>
  <c r="G6849" i="12"/>
  <c r="H31" i="13"/>
  <c r="H28" i="13" s="1"/>
  <c r="G2353" i="12"/>
  <c r="D31" i="13"/>
  <c r="D28" i="13" s="1"/>
  <c r="G32296" i="12"/>
  <c r="AE31" i="13"/>
  <c r="AE28" i="13" s="1"/>
  <c r="G48751" i="12"/>
  <c r="AT31" i="13"/>
  <c r="AT28" i="13" s="1"/>
  <c r="G14717" i="12"/>
  <c r="O31" i="13"/>
  <c r="O28" i="13" s="1"/>
  <c r="G20229" i="12"/>
  <c r="T31" i="13"/>
  <c r="T28" i="13" s="1"/>
  <c r="G41072" i="12"/>
  <c r="AM31" i="13"/>
  <c r="AM28" i="13" s="1"/>
  <c r="G37781" i="12"/>
  <c r="AJ31" i="13"/>
  <c r="AJ28" i="13" s="1"/>
  <c r="G27908" i="12"/>
  <c r="AA31" i="13"/>
  <c r="AA28" i="13" s="1"/>
  <c r="G64109" i="12"/>
  <c r="BH31" i="13"/>
  <c r="BH28" i="13" s="1"/>
  <c r="G16938" i="12"/>
  <c r="Q31" i="13"/>
  <c r="Q28" i="13" s="1"/>
  <c r="G1229" i="12"/>
  <c r="C31" i="13"/>
  <c r="C28" i="13" s="1"/>
  <c r="G61915" i="12"/>
  <c r="BF31" i="13"/>
  <c r="BF28" i="13" s="1"/>
  <c r="G105" i="12"/>
  <c r="B31" i="13"/>
  <c r="B28" i="13" s="1"/>
  <c r="B43" i="13" s="1"/>
  <c r="AO28" i="13"/>
  <c r="G10221" i="12"/>
  <c r="K31" i="13"/>
  <c r="K28" i="13" s="1"/>
  <c r="G5725" i="12"/>
  <c r="G31" i="13"/>
  <c r="G28" i="13" s="1"/>
  <c r="G31199" i="12"/>
  <c r="AD31" i="13"/>
  <c r="AD28" i="13" s="1"/>
  <c r="G42169" i="12"/>
  <c r="AN31" i="13"/>
  <c r="AN28" i="13" s="1"/>
  <c r="G25714" i="12"/>
  <c r="Y31" i="13"/>
  <c r="Y28" i="13" s="1"/>
  <c r="G36684" i="12"/>
  <c r="AI31" i="13"/>
  <c r="AI28" i="13" s="1"/>
  <c r="G53139" i="12"/>
  <c r="AX31" i="13"/>
  <c r="AX28" i="13" s="1"/>
  <c r="G58624" i="12"/>
  <c r="BC31" i="13"/>
  <c r="BC28" i="13" s="1"/>
  <c r="G15841" i="12"/>
  <c r="P31" i="13"/>
  <c r="P28" i="13" s="1"/>
  <c r="G45460" i="12"/>
  <c r="AQ31" i="13"/>
  <c r="AQ28" i="13" s="1"/>
  <c r="G46557" i="12"/>
  <c r="AR31" i="13"/>
  <c r="AR28" i="13" s="1"/>
  <c r="G13593" i="12"/>
  <c r="N31" i="13"/>
  <c r="N28" i="13" s="1"/>
  <c r="G39975" i="12"/>
  <c r="AL31" i="13"/>
  <c r="AL28" i="13" s="1"/>
  <c r="G50945" i="12"/>
  <c r="AV31" i="13"/>
  <c r="AV28" i="13" s="1"/>
  <c r="G26811" i="12"/>
  <c r="Z31" i="13"/>
  <c r="Z28" i="13" s="1"/>
  <c r="G19132" i="12"/>
  <c r="CP9" i="5"/>
  <c r="G43266" i="12"/>
  <c r="DL9" i="5"/>
  <c r="DE9" i="5"/>
  <c r="CT9" i="5"/>
  <c r="CZ9" i="5"/>
  <c r="EF9" i="5"/>
  <c r="DX9" i="5"/>
  <c r="DY9" i="5"/>
  <c r="CC9" i="5"/>
  <c r="DW9" i="5"/>
  <c r="DV9" i="5"/>
  <c r="DP9" i="5"/>
  <c r="CO9" i="5"/>
  <c r="DT9" i="5"/>
  <c r="CG9" i="5"/>
  <c r="DM9" i="5"/>
  <c r="DR9" i="5"/>
  <c r="DC9" i="5"/>
  <c r="CR9" i="5"/>
  <c r="CB9" i="5"/>
  <c r="EB9" i="5"/>
  <c r="DD9" i="5"/>
  <c r="CU9" i="5"/>
  <c r="CN9" i="5"/>
  <c r="BY9" i="5"/>
  <c r="CX9" i="5"/>
  <c r="BZ9" i="5"/>
  <c r="CL9" i="5"/>
  <c r="DJ9" i="5"/>
  <c r="DB9" i="5"/>
  <c r="DQ9" i="5"/>
  <c r="BX12" i="5"/>
  <c r="BX9" i="5" s="1"/>
  <c r="G12469" i="12"/>
  <c r="DO9" i="5"/>
  <c r="DG9" i="5"/>
  <c r="DI9" i="5"/>
  <c r="DU9" i="5"/>
  <c r="CD9" i="5"/>
  <c r="DS9" i="5"/>
  <c r="EA9" i="5"/>
  <c r="ED9" i="5"/>
  <c r="CW9" i="5"/>
  <c r="CE9" i="5"/>
  <c r="CF9" i="5"/>
  <c r="CQ9" i="5"/>
  <c r="CJ9" i="5"/>
  <c r="DH9" i="5"/>
  <c r="CI9" i="5"/>
  <c r="EC9" i="5"/>
  <c r="CY9" i="5"/>
  <c r="EJ9" i="5"/>
  <c r="H9" i="5"/>
  <c r="G9" i="5" s="1"/>
  <c r="BW14" i="6"/>
  <c r="CS41" i="5"/>
  <c r="EF41" i="5"/>
  <c r="EE41" i="5"/>
  <c r="CU41" i="5"/>
  <c r="DP41" i="5"/>
  <c r="DN41" i="5"/>
  <c r="CO41" i="5"/>
  <c r="DK41" i="5"/>
  <c r="DE41" i="5"/>
  <c r="CN41" i="5"/>
  <c r="CC41" i="5"/>
  <c r="EC41" i="5"/>
  <c r="DR41" i="5"/>
  <c r="DU41" i="5"/>
  <c r="DW41" i="5"/>
  <c r="CY41" i="5"/>
  <c r="CE41" i="5"/>
  <c r="CF41" i="5"/>
  <c r="CZ41" i="5"/>
  <c r="CX41" i="5"/>
  <c r="BY41" i="5"/>
  <c r="CK41" i="5"/>
  <c r="DZ41" i="5"/>
  <c r="DG41" i="5"/>
  <c r="CV41" i="5"/>
  <c r="EB41" i="5"/>
  <c r="DL41" i="5"/>
  <c r="CA41" i="5"/>
  <c r="CH41" i="5"/>
  <c r="DJ41" i="5"/>
  <c r="DA41" i="5"/>
  <c r="CQ41" i="5"/>
  <c r="DQ41" i="5"/>
  <c r="DY41" i="5"/>
  <c r="DD41" i="5"/>
  <c r="DB41" i="5"/>
  <c r="CJ41" i="5"/>
  <c r="ED41" i="5"/>
  <c r="CT41" i="5"/>
  <c r="DI41" i="5"/>
  <c r="CL41" i="5"/>
  <c r="CD41" i="5"/>
  <c r="G36714" i="12"/>
  <c r="DF41" i="5"/>
  <c r="G3507" i="12"/>
  <c r="CB41" i="5"/>
  <c r="G33423" i="12"/>
  <c r="DC41" i="5"/>
  <c r="G56460" i="12"/>
  <c r="DX41" i="5"/>
  <c r="G19162" i="12"/>
  <c r="CP41" i="5"/>
  <c r="G38908" i="12"/>
  <c r="DH41" i="5"/>
  <c r="G59751" i="12"/>
  <c r="EA41" i="5"/>
  <c r="G9127" i="12"/>
  <c r="CG41" i="5"/>
  <c r="G21356" i="12"/>
  <c r="CR41" i="5"/>
  <c r="G26841" i="12"/>
  <c r="CW41" i="5"/>
  <c r="G44393" i="12"/>
  <c r="DM41" i="5"/>
  <c r="H41" i="5"/>
  <c r="J41" i="5" s="1"/>
  <c r="CI41" i="5"/>
  <c r="DV41" i="5"/>
  <c r="DO41" i="5"/>
  <c r="DS41" i="5"/>
  <c r="CM41" i="5"/>
  <c r="DT41" i="5"/>
  <c r="BX41" i="5"/>
  <c r="G1259" i="12"/>
  <c r="G54" i="12"/>
  <c r="BW64" i="6"/>
  <c r="BX63" i="6"/>
  <c r="CE63" i="6"/>
  <c r="G7921" i="12" s="1"/>
  <c r="CB63" i="6"/>
  <c r="G4549" i="12" s="1"/>
  <c r="CA63" i="6"/>
  <c r="G3425" i="12" s="1"/>
  <c r="EE63" i="6"/>
  <c r="CN63" i="6"/>
  <c r="G17983" i="12" s="1"/>
  <c r="DV63" i="6"/>
  <c r="G55281" i="12" s="1"/>
  <c r="DO63" i="6"/>
  <c r="G47602" i="12" s="1"/>
  <c r="DC63" i="6"/>
  <c r="CL63" i="6"/>
  <c r="G15789" i="12" s="1"/>
  <c r="DQ63" i="6"/>
  <c r="DZ63" i="6"/>
  <c r="CG63" i="6"/>
  <c r="G10169" i="12" s="1"/>
  <c r="CW63" i="6"/>
  <c r="G27856" i="12" s="1"/>
  <c r="BY63" i="6"/>
  <c r="G1177" i="12" s="1"/>
  <c r="CR63" i="6"/>
  <c r="DA63" i="6"/>
  <c r="CF63" i="6"/>
  <c r="G9045" i="12" s="1"/>
  <c r="CH63" i="6"/>
  <c r="G11293" i="12" s="1"/>
  <c r="CJ63" i="6"/>
  <c r="EC63" i="6"/>
  <c r="CO63" i="6"/>
  <c r="G19080" i="12" s="1"/>
  <c r="CS63" i="6"/>
  <c r="BZ63" i="6"/>
  <c r="G2301" i="12" s="1"/>
  <c r="DK63" i="6"/>
  <c r="G43214" i="12" s="1"/>
  <c r="DW63" i="6"/>
  <c r="G56378" i="12" s="1"/>
  <c r="DB63" i="6"/>
  <c r="H63" i="6"/>
  <c r="H62" i="6" s="1"/>
  <c r="G62" i="6" s="1"/>
  <c r="DX63" i="6"/>
  <c r="ED63" i="6"/>
  <c r="CM63" i="6"/>
  <c r="G16886" i="12" s="1"/>
  <c r="CQ63" i="6"/>
  <c r="G21274" i="12" s="1"/>
  <c r="CK63" i="6"/>
  <c r="DG63" i="6"/>
  <c r="EA63" i="6"/>
  <c r="DS63" i="6"/>
  <c r="CX63" i="6"/>
  <c r="G28953" i="12" s="1"/>
  <c r="CY63" i="6"/>
  <c r="G30050" i="12" s="1"/>
  <c r="DP63" i="6"/>
  <c r="DE63" i="6"/>
  <c r="CT63" i="6"/>
  <c r="G24565" i="12" s="1"/>
  <c r="CV63" i="6"/>
  <c r="G26759" i="12" s="1"/>
  <c r="DD63" i="6"/>
  <c r="G35535" i="12" s="1"/>
  <c r="CU63" i="6"/>
  <c r="G25662" i="12" s="1"/>
  <c r="DJ63" i="6"/>
  <c r="G42117" i="12" s="1"/>
  <c r="DU63" i="6"/>
  <c r="G54184" i="12" s="1"/>
  <c r="CC63" i="6"/>
  <c r="G5673" i="12" s="1"/>
  <c r="DL63" i="6"/>
  <c r="G44311" i="12" s="1"/>
  <c r="DY63" i="6"/>
  <c r="DN63" i="6"/>
  <c r="G46505" i="12" s="1"/>
  <c r="CD63" i="6"/>
  <c r="G6797" i="12" s="1"/>
  <c r="DT63" i="6"/>
  <c r="G53087" i="12" s="1"/>
  <c r="CP63" i="6"/>
  <c r="G20177" i="12" s="1"/>
  <c r="DM63" i="6"/>
  <c r="G45408" i="12" s="1"/>
  <c r="EB63" i="6"/>
  <c r="G61863" i="12" s="1"/>
  <c r="DH63" i="6"/>
  <c r="CI63" i="6"/>
  <c r="G12417" i="12" s="1"/>
  <c r="DI63" i="6"/>
  <c r="DR63" i="6"/>
  <c r="CZ63" i="6"/>
  <c r="DF63" i="6"/>
  <c r="CK9" i="6"/>
  <c r="CJ9" i="6"/>
  <c r="CE9" i="6"/>
  <c r="CH9" i="6"/>
  <c r="DQ9" i="6"/>
  <c r="DL9" i="6"/>
  <c r="DG9" i="6"/>
  <c r="DJ9" i="6"/>
  <c r="EC9" i="6"/>
  <c r="CR9" i="6"/>
  <c r="CM9" i="6"/>
  <c r="BZ9" i="6"/>
  <c r="DT9" i="6"/>
  <c r="EE9" i="6"/>
  <c r="DR9" i="6"/>
  <c r="DY9" i="6"/>
  <c r="EA9" i="6"/>
  <c r="ED9" i="6"/>
  <c r="H9" i="6"/>
  <c r="H8" i="6" s="1"/>
  <c r="I8" i="6" s="1"/>
  <c r="BY9" i="6"/>
  <c r="CV9" i="6"/>
  <c r="CQ9" i="6"/>
  <c r="CT9" i="6"/>
  <c r="CS9" i="6"/>
  <c r="CB9" i="6"/>
  <c r="DV9" i="6"/>
  <c r="DM9" i="6"/>
  <c r="DD9" i="6"/>
  <c r="DO9" i="6"/>
  <c r="DB9" i="6"/>
  <c r="DU9" i="6"/>
  <c r="DP9" i="6"/>
  <c r="DK9" i="6"/>
  <c r="DN9" i="6"/>
  <c r="DA9" i="6"/>
  <c r="DI9" i="6"/>
  <c r="CF9" i="6"/>
  <c r="CA9" i="6"/>
  <c r="CD9" i="6"/>
  <c r="DX9" i="6"/>
  <c r="DS9" i="6"/>
  <c r="DF9" i="6"/>
  <c r="DE9" i="6"/>
  <c r="CN9" i="6"/>
  <c r="CY9" i="6"/>
  <c r="CL9" i="6"/>
  <c r="CG9" i="6"/>
  <c r="CZ9" i="6"/>
  <c r="CU9" i="6"/>
  <c r="CX9" i="6"/>
  <c r="CW9" i="6"/>
  <c r="EB9" i="6"/>
  <c r="DW9" i="6"/>
  <c r="DZ9" i="6"/>
  <c r="CO9" i="6"/>
  <c r="DH9" i="6"/>
  <c r="DC9" i="6"/>
  <c r="CP9" i="6"/>
  <c r="CC9" i="6"/>
  <c r="BX9" i="6"/>
  <c r="CI9" i="6"/>
  <c r="H23" i="17" l="1"/>
  <c r="G79" i="17"/>
  <c r="H59" i="17"/>
  <c r="G72" i="17"/>
  <c r="H52" i="17"/>
  <c r="G70" i="17"/>
  <c r="H50" i="17"/>
  <c r="G78" i="17"/>
  <c r="H58" i="17"/>
  <c r="G68" i="17"/>
  <c r="H48" i="17"/>
  <c r="G76" i="17"/>
  <c r="H56" i="17"/>
  <c r="G66" i="17"/>
  <c r="H46" i="17"/>
  <c r="G75" i="17"/>
  <c r="H55" i="17"/>
  <c r="G80" i="17"/>
  <c r="H60" i="17"/>
  <c r="G71" i="17"/>
  <c r="H51" i="17"/>
  <c r="G77" i="17"/>
  <c r="H57" i="17"/>
  <c r="G69" i="17"/>
  <c r="H49" i="17"/>
  <c r="G67" i="17"/>
  <c r="H47" i="17"/>
  <c r="G74" i="17"/>
  <c r="H54" i="17"/>
  <c r="G65" i="17"/>
  <c r="H45" i="17"/>
  <c r="G84" i="17"/>
  <c r="H64" i="17"/>
  <c r="G113" i="17"/>
  <c r="H93" i="17"/>
  <c r="G41" i="5"/>
  <c r="I41" i="5"/>
  <c r="G11" i="9"/>
  <c r="H11" i="9" s="1"/>
  <c r="G10" i="9"/>
  <c r="H10" i="9" s="1"/>
  <c r="H14" i="9" s="1"/>
  <c r="G8" i="6"/>
  <c r="H4" i="6"/>
  <c r="AA6" i="9" s="1"/>
  <c r="BW9" i="6"/>
  <c r="BX8" i="6"/>
  <c r="G2" i="12"/>
  <c r="G39872" i="12"/>
  <c r="DH8" i="6"/>
  <c r="G61812" i="12"/>
  <c r="EB8" i="6"/>
  <c r="EB4" i="6" s="1"/>
  <c r="G31096" i="12"/>
  <c r="CZ8" i="6"/>
  <c r="CN8" i="6"/>
  <c r="CN4" i="6" s="1"/>
  <c r="G17932" i="12"/>
  <c r="DX8" i="6"/>
  <c r="G57424" i="12"/>
  <c r="DI8" i="6"/>
  <c r="G40969" i="12"/>
  <c r="DP8" i="6"/>
  <c r="G48648" i="12"/>
  <c r="G35484" i="12"/>
  <c r="DD8" i="6"/>
  <c r="DD4" i="6" s="1"/>
  <c r="G23417" i="12"/>
  <c r="CS8" i="6"/>
  <c r="G1126" i="12"/>
  <c r="BY8" i="6"/>
  <c r="BY4" i="6" s="1"/>
  <c r="G58521" i="12"/>
  <c r="DY8" i="6"/>
  <c r="BZ8" i="6"/>
  <c r="BZ4" i="6" s="1"/>
  <c r="G2250" i="12"/>
  <c r="DJ8" i="6"/>
  <c r="DJ4" i="6" s="1"/>
  <c r="G42066" i="12"/>
  <c r="CH8" i="6"/>
  <c r="CH4" i="6" s="1"/>
  <c r="G11242" i="12"/>
  <c r="G37729" i="12"/>
  <c r="DF62" i="6"/>
  <c r="G58572" i="12"/>
  <c r="DY62" i="6"/>
  <c r="G14665" i="12"/>
  <c r="CK62" i="6"/>
  <c r="G57475" i="12"/>
  <c r="DX62" i="6"/>
  <c r="G62960" i="12"/>
  <c r="EC62" i="6"/>
  <c r="G32244" i="12"/>
  <c r="DA62" i="6"/>
  <c r="G34438" i="12"/>
  <c r="DC62" i="6"/>
  <c r="G65154" i="12"/>
  <c r="EE62" i="6"/>
  <c r="BW63" i="6"/>
  <c r="G53" i="12"/>
  <c r="BX62" i="6"/>
  <c r="CL5" i="5"/>
  <c r="EF5" i="5"/>
  <c r="CS5" i="5"/>
  <c r="CO5" i="5"/>
  <c r="DP5" i="5"/>
  <c r="EB5" i="5"/>
  <c r="BZ5" i="5"/>
  <c r="CC5" i="5"/>
  <c r="BY5" i="5"/>
  <c r="CZ5" i="5"/>
  <c r="DL5" i="5"/>
  <c r="CG5" i="5"/>
  <c r="DZ5" i="5"/>
  <c r="CP5" i="5"/>
  <c r="DB5" i="5"/>
  <c r="G5622" i="12"/>
  <c r="CC8" i="6"/>
  <c r="CC4" i="6" s="1"/>
  <c r="G19029" i="12"/>
  <c r="CO8" i="6"/>
  <c r="CO4" i="6" s="1"/>
  <c r="G27805" i="12"/>
  <c r="CW8" i="6"/>
  <c r="CW4" i="6" s="1"/>
  <c r="G10118" i="12"/>
  <c r="CG8" i="6"/>
  <c r="CG4" i="6" s="1"/>
  <c r="G36581" i="12"/>
  <c r="DE8" i="6"/>
  <c r="G6746" i="12"/>
  <c r="CD8" i="6"/>
  <c r="CD4" i="6" s="1"/>
  <c r="G32193" i="12"/>
  <c r="DA8" i="6"/>
  <c r="G54133" i="12"/>
  <c r="DU8" i="6"/>
  <c r="DU4" i="6" s="1"/>
  <c r="G45357" i="12"/>
  <c r="DM8" i="6"/>
  <c r="DM4" i="6" s="1"/>
  <c r="G24514" i="12"/>
  <c r="CT8" i="6"/>
  <c r="CT4" i="6" s="1"/>
  <c r="G50842" i="12"/>
  <c r="DR8" i="6"/>
  <c r="G16835" i="12"/>
  <c r="CM8" i="6"/>
  <c r="CM4" i="6" s="1"/>
  <c r="G38775" i="12"/>
  <c r="DG8" i="6"/>
  <c r="G7870" i="12"/>
  <c r="CE8" i="6"/>
  <c r="CE4" i="6" s="1"/>
  <c r="G31147" i="12"/>
  <c r="CZ62" i="6"/>
  <c r="G39923" i="12"/>
  <c r="DH62" i="6"/>
  <c r="G36632" i="12"/>
  <c r="DE62" i="6"/>
  <c r="G51990" i="12"/>
  <c r="DS62" i="6"/>
  <c r="G13541" i="12"/>
  <c r="CJ62" i="6"/>
  <c r="G22371" i="12"/>
  <c r="CR62" i="6"/>
  <c r="G59669" i="12"/>
  <c r="DZ62" i="6"/>
  <c r="DN5" i="5"/>
  <c r="CE5" i="5"/>
  <c r="CR5" i="5"/>
  <c r="CN5" i="5"/>
  <c r="DO5" i="5"/>
  <c r="DC5" i="5"/>
  <c r="DS5" i="5"/>
  <c r="CB5" i="5"/>
  <c r="EE5" i="5"/>
  <c r="EJ5" i="5"/>
  <c r="CY5" i="5"/>
  <c r="DY5" i="5"/>
  <c r="DU5" i="5"/>
  <c r="CK5" i="5"/>
  <c r="CW5" i="5"/>
  <c r="G20126" i="12"/>
  <c r="CP8" i="6"/>
  <c r="CP4" i="6" s="1"/>
  <c r="G59618" i="12"/>
  <c r="DZ8" i="6"/>
  <c r="G28902" i="12"/>
  <c r="CX8" i="6"/>
  <c r="CX4" i="6" s="1"/>
  <c r="CL8" i="6"/>
  <c r="CL4" i="6" s="1"/>
  <c r="G15738" i="12"/>
  <c r="DF8" i="6"/>
  <c r="G37678" i="12"/>
  <c r="CA8" i="6"/>
  <c r="CA4" i="6" s="1"/>
  <c r="G3374" i="12"/>
  <c r="DN8" i="6"/>
  <c r="DN4" i="6" s="1"/>
  <c r="G46454" i="12"/>
  <c r="G33290" i="12"/>
  <c r="DB8" i="6"/>
  <c r="G55230" i="12"/>
  <c r="DV8" i="6"/>
  <c r="DV4" i="6" s="1"/>
  <c r="G21223" i="12"/>
  <c r="CQ8" i="6"/>
  <c r="CQ4" i="6" s="1"/>
  <c r="G64006" i="12"/>
  <c r="ED8" i="6"/>
  <c r="EE8" i="6"/>
  <c r="G65103" i="12"/>
  <c r="CR8" i="6"/>
  <c r="G22320" i="12"/>
  <c r="DL8" i="6"/>
  <c r="DL4" i="6" s="1"/>
  <c r="G44260" i="12"/>
  <c r="CJ8" i="6"/>
  <c r="G13490" i="12"/>
  <c r="G50893" i="12"/>
  <c r="DR62" i="6"/>
  <c r="G48699" i="12"/>
  <c r="DP62" i="6"/>
  <c r="G60766" i="12"/>
  <c r="EA62" i="6"/>
  <c r="G33341" i="12"/>
  <c r="DB62" i="6"/>
  <c r="G23468" i="12"/>
  <c r="CS62" i="6"/>
  <c r="G49796" i="12"/>
  <c r="DQ62" i="6"/>
  <c r="CI5" i="5"/>
  <c r="EA5" i="5"/>
  <c r="DG5" i="5"/>
  <c r="DV5" i="5"/>
  <c r="ED5" i="5"/>
  <c r="DI5" i="5"/>
  <c r="CF5" i="5"/>
  <c r="I5" i="13" s="1"/>
  <c r="DK5" i="5"/>
  <c r="DF5" i="5"/>
  <c r="DR5" i="5"/>
  <c r="DH5" i="5"/>
  <c r="DX5" i="5"/>
  <c r="DT5" i="5"/>
  <c r="CJ5" i="5"/>
  <c r="CV5" i="5"/>
  <c r="G12366" i="12"/>
  <c r="CI8" i="6"/>
  <c r="CI4" i="6" s="1"/>
  <c r="G34387" i="12"/>
  <c r="DC8" i="6"/>
  <c r="DC4" i="6" s="1"/>
  <c r="G56327" i="12"/>
  <c r="DW8" i="6"/>
  <c r="DW4" i="6" s="1"/>
  <c r="G25611" i="12"/>
  <c r="CU8" i="6"/>
  <c r="CU4" i="6" s="1"/>
  <c r="G29999" i="12"/>
  <c r="CY8" i="6"/>
  <c r="CY4" i="6" s="1"/>
  <c r="G51939" i="12"/>
  <c r="DS8" i="6"/>
  <c r="DS4" i="6" s="1"/>
  <c r="G8994" i="12"/>
  <c r="CF8" i="6"/>
  <c r="CF4" i="6" s="1"/>
  <c r="G43163" i="12"/>
  <c r="DK8" i="6"/>
  <c r="DK4" i="6" s="1"/>
  <c r="G47551" i="12"/>
  <c r="DO8" i="6"/>
  <c r="DO4" i="6" s="1"/>
  <c r="G4498" i="12"/>
  <c r="CB8" i="6"/>
  <c r="CB4" i="6" s="1"/>
  <c r="G26708" i="12"/>
  <c r="CV8" i="6"/>
  <c r="CV4" i="6" s="1"/>
  <c r="EA8" i="6"/>
  <c r="G60715" i="12"/>
  <c r="G53036" i="12"/>
  <c r="DT8" i="6"/>
  <c r="DT4" i="6" s="1"/>
  <c r="G62909" i="12"/>
  <c r="EC8" i="6"/>
  <c r="EC4" i="6" s="1"/>
  <c r="G49745" i="12"/>
  <c r="DQ8" i="6"/>
  <c r="DQ4" i="6" s="1"/>
  <c r="G14614" i="12"/>
  <c r="CK8" i="6"/>
  <c r="CK4" i="6" s="1"/>
  <c r="G41020" i="12"/>
  <c r="DI62" i="6"/>
  <c r="G38826" i="12"/>
  <c r="DG62" i="6"/>
  <c r="G64057" i="12"/>
  <c r="ED62" i="6"/>
  <c r="DJ5" i="5"/>
  <c r="DD5" i="5"/>
  <c r="CX5" i="5"/>
  <c r="CT5" i="5"/>
  <c r="DQ5" i="5"/>
  <c r="EC5" i="5"/>
  <c r="BF5" i="13" s="1"/>
  <c r="DE5" i="5"/>
  <c r="CH5" i="5"/>
  <c r="CD5" i="5"/>
  <c r="DA5" i="5"/>
  <c r="DM5" i="5"/>
  <c r="CU5" i="5"/>
  <c r="CM5" i="5"/>
  <c r="CQ5" i="5"/>
  <c r="T5" i="13" s="1"/>
  <c r="CA5" i="5"/>
  <c r="DW5" i="5"/>
  <c r="H43" i="17" l="1"/>
  <c r="G85" i="17"/>
  <c r="H65" i="17"/>
  <c r="G89" i="17"/>
  <c r="H69" i="17"/>
  <c r="G95" i="17"/>
  <c r="H75" i="17"/>
  <c r="G88" i="17"/>
  <c r="H68" i="17"/>
  <c r="G92" i="17"/>
  <c r="H72" i="17"/>
  <c r="G87" i="17"/>
  <c r="H67" i="17"/>
  <c r="G100" i="17"/>
  <c r="H80" i="17"/>
  <c r="G96" i="17"/>
  <c r="H76" i="17"/>
  <c r="G90" i="17"/>
  <c r="H70" i="17"/>
  <c r="G94" i="17"/>
  <c r="H74" i="17"/>
  <c r="G97" i="17"/>
  <c r="H77" i="17"/>
  <c r="G91" i="17"/>
  <c r="H71" i="17"/>
  <c r="G86" i="17"/>
  <c r="H66" i="17"/>
  <c r="G98" i="17"/>
  <c r="H78" i="17"/>
  <c r="G99" i="17"/>
  <c r="H79" i="17"/>
  <c r="G104" i="17"/>
  <c r="H84" i="17"/>
  <c r="G133" i="17"/>
  <c r="H113" i="17"/>
  <c r="P5" i="13"/>
  <c r="X5" i="13"/>
  <c r="K5" i="13"/>
  <c r="DA4" i="6"/>
  <c r="AE5" i="13" s="1"/>
  <c r="AH5" i="13"/>
  <c r="C11" i="3"/>
  <c r="L5" i="13"/>
  <c r="D5" i="13"/>
  <c r="AR5" i="13"/>
  <c r="R5" i="13"/>
  <c r="AB5" i="13"/>
  <c r="AQ5" i="13"/>
  <c r="G5" i="13"/>
  <c r="AA5" i="13"/>
  <c r="C5" i="13"/>
  <c r="Z5" i="13"/>
  <c r="E5" i="13"/>
  <c r="AN5" i="13"/>
  <c r="AP5" i="13"/>
  <c r="Y5" i="13"/>
  <c r="AW5" i="13"/>
  <c r="BG5" i="13"/>
  <c r="AS5" i="13"/>
  <c r="O5" i="13"/>
  <c r="AG5" i="13"/>
  <c r="AU5" i="13"/>
  <c r="Q5" i="13"/>
  <c r="H5" i="13"/>
  <c r="J5" i="13"/>
  <c r="AC5" i="13"/>
  <c r="AZ5" i="13"/>
  <c r="M5" i="13"/>
  <c r="BA5" i="13"/>
  <c r="AY5" i="13"/>
  <c r="S5" i="13"/>
  <c r="AX5" i="13"/>
  <c r="U5" i="13"/>
  <c r="AO5" i="13"/>
  <c r="BY6" i="5"/>
  <c r="BZ6" i="5" s="1"/>
  <c r="CA6" i="5" s="1"/>
  <c r="CB6" i="5" s="1"/>
  <c r="CC6" i="5" s="1"/>
  <c r="CD6" i="5" s="1"/>
  <c r="CE6" i="5" s="1"/>
  <c r="CF6" i="5" s="1"/>
  <c r="CG6" i="5" s="1"/>
  <c r="CH6" i="5" s="1"/>
  <c r="CI6" i="5" s="1"/>
  <c r="CJ6" i="5" s="1"/>
  <c r="CK6" i="5" s="1"/>
  <c r="CL6" i="5" s="1"/>
  <c r="CM6" i="5" s="1"/>
  <c r="CN6" i="5" s="1"/>
  <c r="CO6" i="5" s="1"/>
  <c r="CP6" i="5" s="1"/>
  <c r="CQ6" i="5" s="1"/>
  <c r="CR6" i="5" s="1"/>
  <c r="CS6" i="5" s="1"/>
  <c r="CT6" i="5" s="1"/>
  <c r="CU6" i="5" s="1"/>
  <c r="CV6" i="5" s="1"/>
  <c r="CW6" i="5" s="1"/>
  <c r="CX6" i="5" s="1"/>
  <c r="CY6" i="5" s="1"/>
  <c r="CZ6" i="5" s="1"/>
  <c r="DA6" i="5" s="1"/>
  <c r="DB6" i="5" s="1"/>
  <c r="DC6" i="5" s="1"/>
  <c r="DD6" i="5" s="1"/>
  <c r="DE6" i="5" s="1"/>
  <c r="DF6" i="5" s="1"/>
  <c r="DG6" i="5" s="1"/>
  <c r="DH6" i="5" s="1"/>
  <c r="DI6" i="5" s="1"/>
  <c r="DJ6" i="5" s="1"/>
  <c r="DK6" i="5" s="1"/>
  <c r="DL6" i="5" s="1"/>
  <c r="DM6" i="5" s="1"/>
  <c r="DN6" i="5" s="1"/>
  <c r="DO6" i="5" s="1"/>
  <c r="DP6" i="5" s="1"/>
  <c r="DQ6" i="5" s="1"/>
  <c r="DR6" i="5" s="1"/>
  <c r="DS6" i="5" s="1"/>
  <c r="DT6" i="5" s="1"/>
  <c r="DU6" i="5" s="1"/>
  <c r="DV6" i="5" s="1"/>
  <c r="DW6" i="5" s="1"/>
  <c r="DX6" i="5" s="1"/>
  <c r="DY6" i="5" s="1"/>
  <c r="DZ6" i="5" s="1"/>
  <c r="EA6" i="5" s="1"/>
  <c r="EB6" i="5" s="1"/>
  <c r="EC6" i="5" s="1"/>
  <c r="ED6" i="5" s="1"/>
  <c r="EE6" i="5" s="1"/>
  <c r="EF6" i="5" s="1"/>
  <c r="F5" i="13"/>
  <c r="DF4" i="6"/>
  <c r="AJ5" i="13" s="1"/>
  <c r="DZ4" i="6"/>
  <c r="BD5" i="13" s="1"/>
  <c r="EE4" i="6"/>
  <c r="BI5" i="13" s="1"/>
  <c r="DB4" i="6"/>
  <c r="AF5" i="13" s="1"/>
  <c r="EA4" i="6"/>
  <c r="BE5" i="13" s="1"/>
  <c r="DP4" i="6"/>
  <c r="AT5" i="13" s="1"/>
  <c r="DX4" i="6"/>
  <c r="BB5" i="13" s="1"/>
  <c r="ED4" i="6"/>
  <c r="BH5" i="13" s="1"/>
  <c r="Z6" i="9"/>
  <c r="Y6" i="9" s="1"/>
  <c r="H5" i="5"/>
  <c r="I1" i="5" s="1"/>
  <c r="DG4" i="6"/>
  <c r="AK5" i="13" s="1"/>
  <c r="DR4" i="6"/>
  <c r="AV5" i="13" s="1"/>
  <c r="DE4" i="6"/>
  <c r="AI5" i="13" s="1"/>
  <c r="CJ4" i="6"/>
  <c r="N5" i="13" s="1"/>
  <c r="CR4" i="6"/>
  <c r="V5" i="13" s="1"/>
  <c r="DI4" i="6"/>
  <c r="AM5" i="13" s="1"/>
  <c r="BX4" i="6"/>
  <c r="BX5" i="6" s="1"/>
  <c r="BY5" i="6" s="1"/>
  <c r="BZ5" i="6" s="1"/>
  <c r="CA5" i="6" s="1"/>
  <c r="CB5" i="6" s="1"/>
  <c r="CC5" i="6" s="1"/>
  <c r="CD5" i="6" s="1"/>
  <c r="CE5" i="6" s="1"/>
  <c r="CF5" i="6" s="1"/>
  <c r="CG5" i="6" s="1"/>
  <c r="CH5" i="6" s="1"/>
  <c r="CI5" i="6" s="1"/>
  <c r="DY4" i="6"/>
  <c r="BC5" i="13" s="1"/>
  <c r="CS4" i="6"/>
  <c r="W5" i="13" s="1"/>
  <c r="CZ4" i="6"/>
  <c r="AD5" i="13" s="1"/>
  <c r="DH4" i="6"/>
  <c r="AL5" i="13" s="1"/>
  <c r="H63" i="17" l="1"/>
  <c r="G119" i="17"/>
  <c r="H99" i="17"/>
  <c r="G111" i="17"/>
  <c r="H91" i="17"/>
  <c r="G110" i="17"/>
  <c r="H90" i="17"/>
  <c r="G107" i="17"/>
  <c r="H87" i="17"/>
  <c r="G115" i="17"/>
  <c r="H95" i="17"/>
  <c r="G106" i="17"/>
  <c r="H86" i="17"/>
  <c r="G114" i="17"/>
  <c r="H94" i="17"/>
  <c r="G120" i="17"/>
  <c r="H100" i="17"/>
  <c r="G108" i="17"/>
  <c r="H88" i="17"/>
  <c r="G105" i="17"/>
  <c r="H85" i="17"/>
  <c r="G118" i="17"/>
  <c r="H98" i="17"/>
  <c r="G117" i="17"/>
  <c r="H97" i="17"/>
  <c r="G116" i="17"/>
  <c r="H96" i="17"/>
  <c r="G112" i="17"/>
  <c r="H92" i="17"/>
  <c r="G109" i="17"/>
  <c r="H89" i="17"/>
  <c r="G124" i="17"/>
  <c r="H104" i="17"/>
  <c r="G153" i="17"/>
  <c r="H133" i="17"/>
  <c r="C9" i="3"/>
  <c r="C12" i="3" s="1"/>
  <c r="B5" i="13"/>
  <c r="B17" i="13" s="1"/>
  <c r="CJ5" i="6"/>
  <c r="CK5" i="6" s="1"/>
  <c r="CL5" i="6" s="1"/>
  <c r="CM5" i="6" s="1"/>
  <c r="CN5" i="6" s="1"/>
  <c r="CO5" i="6" s="1"/>
  <c r="CP5" i="6" s="1"/>
  <c r="CQ5" i="6" s="1"/>
  <c r="CR5" i="6" s="1"/>
  <c r="CS5" i="6" s="1"/>
  <c r="CT5" i="6" s="1"/>
  <c r="CU5" i="6" s="1"/>
  <c r="CV5" i="6" s="1"/>
  <c r="CW5" i="6" s="1"/>
  <c r="CX5" i="6" s="1"/>
  <c r="CY5" i="6" s="1"/>
  <c r="CZ5" i="6" s="1"/>
  <c r="DA5" i="6" s="1"/>
  <c r="DB5" i="6" s="1"/>
  <c r="DC5" i="6" s="1"/>
  <c r="DD5" i="6" s="1"/>
  <c r="DE5" i="6" s="1"/>
  <c r="DF5" i="6" s="1"/>
  <c r="DG5" i="6" s="1"/>
  <c r="DH5" i="6" s="1"/>
  <c r="DI5" i="6" s="1"/>
  <c r="DJ5" i="6" s="1"/>
  <c r="DK5" i="6" s="1"/>
  <c r="DL5" i="6" s="1"/>
  <c r="DM5" i="6" s="1"/>
  <c r="DN5" i="6" s="1"/>
  <c r="DO5" i="6" s="1"/>
  <c r="DP5" i="6" s="1"/>
  <c r="DQ5" i="6" s="1"/>
  <c r="DR5" i="6" s="1"/>
  <c r="DS5" i="6" s="1"/>
  <c r="DT5" i="6" s="1"/>
  <c r="DU5" i="6" s="1"/>
  <c r="DV5" i="6" s="1"/>
  <c r="DW5" i="6" s="1"/>
  <c r="DX5" i="6" s="1"/>
  <c r="DY5" i="6" s="1"/>
  <c r="DZ5" i="6" s="1"/>
  <c r="EA5" i="6" s="1"/>
  <c r="EB5" i="6" s="1"/>
  <c r="EC5" i="6" s="1"/>
  <c r="ED5" i="6" s="1"/>
  <c r="EE5" i="6" s="1"/>
  <c r="I10" i="9"/>
  <c r="J10" i="9" s="1"/>
  <c r="J11" i="9"/>
  <c r="H83" i="17" l="1"/>
  <c r="G137" i="17"/>
  <c r="H117" i="17"/>
  <c r="G128" i="17"/>
  <c r="H108" i="17"/>
  <c r="G126" i="17"/>
  <c r="H106" i="17"/>
  <c r="G130" i="17"/>
  <c r="H110" i="17"/>
  <c r="G129" i="17"/>
  <c r="H109" i="17"/>
  <c r="G136" i="17"/>
  <c r="H116" i="17"/>
  <c r="G125" i="17"/>
  <c r="H105" i="17"/>
  <c r="G134" i="17"/>
  <c r="H114" i="17"/>
  <c r="G127" i="17"/>
  <c r="H107" i="17"/>
  <c r="G139" i="17"/>
  <c r="H119" i="17"/>
  <c r="G132" i="17"/>
  <c r="H112" i="17"/>
  <c r="G138" i="17"/>
  <c r="H118" i="17"/>
  <c r="G140" i="17"/>
  <c r="H120" i="17"/>
  <c r="G135" i="17"/>
  <c r="H115" i="17"/>
  <c r="G131" i="17"/>
  <c r="H111" i="17"/>
  <c r="G144" i="17"/>
  <c r="H124" i="17"/>
  <c r="G173" i="17"/>
  <c r="H153" i="17"/>
  <c r="P11" i="9"/>
  <c r="N11" i="9"/>
  <c r="J14" i="9"/>
  <c r="I14" i="9" s="1"/>
  <c r="N10" i="9"/>
  <c r="L10" i="9"/>
  <c r="R10" i="9"/>
  <c r="P10" i="9"/>
  <c r="L11" i="9"/>
  <c r="R11" i="9"/>
  <c r="H103" i="17" l="1"/>
  <c r="G151" i="17"/>
  <c r="H131" i="17"/>
  <c r="G158" i="17"/>
  <c r="H138" i="17"/>
  <c r="G156" i="17"/>
  <c r="H136" i="17"/>
  <c r="G146" i="17"/>
  <c r="H126" i="17"/>
  <c r="G147" i="17"/>
  <c r="H127" i="17"/>
  <c r="G160" i="17"/>
  <c r="H140" i="17"/>
  <c r="G159" i="17"/>
  <c r="H139" i="17"/>
  <c r="G145" i="17"/>
  <c r="H125" i="17"/>
  <c r="G150" i="17"/>
  <c r="H130" i="17"/>
  <c r="G157" i="17"/>
  <c r="H137" i="17"/>
  <c r="G155" i="17"/>
  <c r="H135" i="17"/>
  <c r="G152" i="17"/>
  <c r="H132" i="17"/>
  <c r="G154" i="17"/>
  <c r="H134" i="17"/>
  <c r="G149" i="17"/>
  <c r="H129" i="17"/>
  <c r="G148" i="17"/>
  <c r="H128" i="17"/>
  <c r="H123" i="17" s="1"/>
  <c r="G164" i="17"/>
  <c r="H144" i="17"/>
  <c r="G193" i="17"/>
  <c r="H173" i="17"/>
  <c r="N14" i="9"/>
  <c r="P14" i="9"/>
  <c r="R14" i="9"/>
  <c r="L14" i="9"/>
  <c r="L18" i="9" s="1"/>
  <c r="S11" i="9"/>
  <c r="U11" i="9" s="1"/>
  <c r="V11" i="9" s="1"/>
  <c r="G10" i="10" s="1"/>
  <c r="H10" i="10" s="1"/>
  <c r="S10" i="9"/>
  <c r="G168" i="17" l="1"/>
  <c r="H148" i="17"/>
  <c r="G172" i="17"/>
  <c r="H152" i="17"/>
  <c r="G170" i="17"/>
  <c r="H150" i="17"/>
  <c r="G180" i="17"/>
  <c r="H160" i="17"/>
  <c r="G178" i="17"/>
  <c r="H158" i="17"/>
  <c r="G174" i="17"/>
  <c r="H154" i="17"/>
  <c r="G177" i="17"/>
  <c r="H157" i="17"/>
  <c r="G179" i="17"/>
  <c r="H159" i="17"/>
  <c r="G176" i="17"/>
  <c r="H156" i="17"/>
  <c r="G169" i="17"/>
  <c r="H149" i="17"/>
  <c r="G175" i="17"/>
  <c r="H155" i="17"/>
  <c r="G165" i="17"/>
  <c r="H145" i="17"/>
  <c r="G167" i="17"/>
  <c r="H147" i="17"/>
  <c r="G166" i="17"/>
  <c r="H146" i="17"/>
  <c r="G171" i="17"/>
  <c r="H151" i="17"/>
  <c r="L21" i="9"/>
  <c r="P18" i="9"/>
  <c r="G184" i="17"/>
  <c r="H164" i="17"/>
  <c r="G213" i="17"/>
  <c r="H193" i="17"/>
  <c r="N11" i="10"/>
  <c r="N18" i="9"/>
  <c r="G93" i="10"/>
  <c r="H93" i="10" s="1"/>
  <c r="D42" i="11" s="1"/>
  <c r="G3318" i="12" s="1"/>
  <c r="G85" i="10"/>
  <c r="H85" i="10" s="1"/>
  <c r="D34" i="11" s="1"/>
  <c r="G3310" i="12" s="1"/>
  <c r="G95" i="10"/>
  <c r="G91" i="10"/>
  <c r="H91" i="10" s="1"/>
  <c r="D40" i="11" s="1"/>
  <c r="G3316" i="12" s="1"/>
  <c r="G87" i="10"/>
  <c r="H87" i="10" s="1"/>
  <c r="D36" i="11" s="1"/>
  <c r="G3312" i="12" s="1"/>
  <c r="G98" i="10"/>
  <c r="H98" i="10" s="1"/>
  <c r="D47" i="11" s="1"/>
  <c r="G3323" i="12" s="1"/>
  <c r="G89" i="10"/>
  <c r="H89" i="10" s="1"/>
  <c r="D38" i="11" s="1"/>
  <c r="G3314" i="12" s="1"/>
  <c r="G48" i="10"/>
  <c r="C14" i="3"/>
  <c r="C25" i="3" s="1"/>
  <c r="N12" i="10"/>
  <c r="C13" i="3"/>
  <c r="C23" i="3" s="1"/>
  <c r="N10" i="10"/>
  <c r="S14" i="9"/>
  <c r="U10" i="9"/>
  <c r="H143" i="17" l="1"/>
  <c r="Q18" i="9"/>
  <c r="G191" i="17"/>
  <c r="H171" i="17"/>
  <c r="G185" i="17"/>
  <c r="H165" i="17"/>
  <c r="G196" i="17"/>
  <c r="H176" i="17"/>
  <c r="G194" i="17"/>
  <c r="H174" i="17"/>
  <c r="G190" i="17"/>
  <c r="H170" i="17"/>
  <c r="E34" i="11"/>
  <c r="G4434" i="12" s="1"/>
  <c r="G187" i="17"/>
  <c r="H167" i="17"/>
  <c r="G189" i="17"/>
  <c r="H169" i="17"/>
  <c r="G197" i="17"/>
  <c r="H177" i="17"/>
  <c r="G200" i="17"/>
  <c r="H180" i="17"/>
  <c r="G188" i="17"/>
  <c r="H168" i="17"/>
  <c r="G186" i="17"/>
  <c r="H166" i="17"/>
  <c r="G195" i="17"/>
  <c r="H175" i="17"/>
  <c r="G199" i="17"/>
  <c r="H179" i="17"/>
  <c r="G198" i="17"/>
  <c r="H178" i="17"/>
  <c r="G192" i="17"/>
  <c r="H172" i="17"/>
  <c r="G204" i="17"/>
  <c r="H184" i="17"/>
  <c r="G233" i="17"/>
  <c r="H213" i="17"/>
  <c r="C33" i="16"/>
  <c r="H48" i="10"/>
  <c r="N13" i="10"/>
  <c r="C17" i="3"/>
  <c r="K34" i="10"/>
  <c r="J49" i="10"/>
  <c r="U14" i="9"/>
  <c r="V10" i="9"/>
  <c r="H163" i="17" l="1"/>
  <c r="G206" i="17"/>
  <c r="H186" i="17"/>
  <c r="G220" i="17"/>
  <c r="H200" i="17"/>
  <c r="G207" i="17"/>
  <c r="H187" i="17"/>
  <c r="F34" i="11"/>
  <c r="G5558" i="12" s="1"/>
  <c r="G214" i="17"/>
  <c r="H194" i="17"/>
  <c r="G211" i="17"/>
  <c r="H191" i="17"/>
  <c r="G218" i="17"/>
  <c r="H198" i="17"/>
  <c r="G212" i="17"/>
  <c r="H192" i="17"/>
  <c r="G215" i="17"/>
  <c r="H195" i="17"/>
  <c r="G208" i="17"/>
  <c r="H188" i="17"/>
  <c r="G209" i="17"/>
  <c r="H189" i="17"/>
  <c r="G210" i="17"/>
  <c r="H190" i="17"/>
  <c r="G205" i="17"/>
  <c r="H185" i="17"/>
  <c r="G219" i="17"/>
  <c r="H199" i="17"/>
  <c r="G217" i="17"/>
  <c r="H197" i="17"/>
  <c r="G216" i="17"/>
  <c r="H196" i="17"/>
  <c r="G224" i="17"/>
  <c r="H204" i="17"/>
  <c r="G253" i="17"/>
  <c r="H233" i="17"/>
  <c r="G77" i="10"/>
  <c r="H77" i="10" s="1"/>
  <c r="D26" i="11" s="1"/>
  <c r="G3302" i="12" s="1"/>
  <c r="G68" i="10"/>
  <c r="H68" i="10" s="1"/>
  <c r="D17" i="11" s="1"/>
  <c r="G3293" i="12" s="1"/>
  <c r="G60" i="10"/>
  <c r="H60" i="10" s="1"/>
  <c r="D9" i="11" s="1"/>
  <c r="G3285" i="12" s="1"/>
  <c r="G74" i="10"/>
  <c r="G66" i="10"/>
  <c r="H66" i="10" s="1"/>
  <c r="D15" i="11" s="1"/>
  <c r="G3291" i="12" s="1"/>
  <c r="G83" i="10"/>
  <c r="H83" i="10" s="1"/>
  <c r="D32" i="11" s="1"/>
  <c r="G3308" i="12" s="1"/>
  <c r="G62" i="10"/>
  <c r="H62" i="10" s="1"/>
  <c r="D11" i="11" s="1"/>
  <c r="G3287" i="12" s="1"/>
  <c r="G72" i="10"/>
  <c r="H72" i="10" s="1"/>
  <c r="D21" i="11" s="1"/>
  <c r="G3297" i="12" s="1"/>
  <c r="G64" i="10"/>
  <c r="H64" i="10" s="1"/>
  <c r="D13" i="11" s="1"/>
  <c r="G3289" i="12" s="1"/>
  <c r="G70" i="10"/>
  <c r="H70" i="10" s="1"/>
  <c r="D19" i="11" s="1"/>
  <c r="G3295" i="12" s="1"/>
  <c r="C18" i="16"/>
  <c r="H95" i="10"/>
  <c r="D44" i="11" s="1"/>
  <c r="G3320" i="12" s="1"/>
  <c r="D33" i="16"/>
  <c r="G9" i="10"/>
  <c r="H9" i="10" s="1"/>
  <c r="V14" i="9"/>
  <c r="C21" i="3"/>
  <c r="T14" i="9"/>
  <c r="H183" i="17" l="1"/>
  <c r="E17" i="11"/>
  <c r="G4417" i="12" s="1"/>
  <c r="G237" i="17"/>
  <c r="H217" i="17"/>
  <c r="G230" i="17"/>
  <c r="H210" i="17"/>
  <c r="G235" i="17"/>
  <c r="H215" i="17"/>
  <c r="G234" i="17"/>
  <c r="H214" i="17"/>
  <c r="G240" i="17"/>
  <c r="H220" i="17"/>
  <c r="E21" i="11"/>
  <c r="G4421" i="12" s="1"/>
  <c r="E15" i="11"/>
  <c r="G4415" i="12" s="1"/>
  <c r="E19" i="11"/>
  <c r="G4419" i="12" s="1"/>
  <c r="E11" i="11"/>
  <c r="G4411" i="12" s="1"/>
  <c r="G236" i="17"/>
  <c r="H216" i="17"/>
  <c r="G225" i="17"/>
  <c r="H205" i="17"/>
  <c r="G228" i="17"/>
  <c r="H208" i="17"/>
  <c r="G231" i="17"/>
  <c r="H211" i="17"/>
  <c r="G227" i="17"/>
  <c r="H207" i="17"/>
  <c r="E13" i="11"/>
  <c r="G4413" i="12" s="1"/>
  <c r="E9" i="11"/>
  <c r="G4409" i="12" s="1"/>
  <c r="G239" i="17"/>
  <c r="H219" i="17"/>
  <c r="G229" i="17"/>
  <c r="H209" i="17"/>
  <c r="G232" i="17"/>
  <c r="H212" i="17"/>
  <c r="G238" i="17"/>
  <c r="H218" i="17"/>
  <c r="G34" i="11"/>
  <c r="G6682" i="12" s="1"/>
  <c r="G226" i="17"/>
  <c r="H206" i="17"/>
  <c r="G244" i="17"/>
  <c r="H224" i="17"/>
  <c r="G273" i="17"/>
  <c r="H253" i="17"/>
  <c r="C7" i="3"/>
  <c r="B23" i="3" s="1"/>
  <c r="H74" i="10"/>
  <c r="D23" i="11" s="1"/>
  <c r="G3299" i="12" s="1"/>
  <c r="G25" i="10"/>
  <c r="G29" i="10"/>
  <c r="G33" i="10"/>
  <c r="G76" i="10" s="1"/>
  <c r="G37" i="10"/>
  <c r="G82" i="10" s="1"/>
  <c r="G41" i="10"/>
  <c r="G90" i="10" s="1"/>
  <c r="G45" i="10"/>
  <c r="G97" i="10" s="1"/>
  <c r="G26" i="10"/>
  <c r="G30" i="10"/>
  <c r="G34" i="10"/>
  <c r="G79" i="10" s="1"/>
  <c r="D28" i="11" s="1"/>
  <c r="G3304" i="12" s="1"/>
  <c r="G38" i="10"/>
  <c r="G84" i="10" s="1"/>
  <c r="G42" i="10"/>
  <c r="G92" i="10" s="1"/>
  <c r="G46" i="10"/>
  <c r="G100" i="10" s="1"/>
  <c r="G24" i="10"/>
  <c r="G28" i="10"/>
  <c r="G32" i="10"/>
  <c r="G36" i="10"/>
  <c r="G81" i="10" s="1"/>
  <c r="G40" i="10"/>
  <c r="G88" i="10" s="1"/>
  <c r="G44" i="10"/>
  <c r="G96" i="10" s="1"/>
  <c r="G22" i="10"/>
  <c r="G57" i="10" s="1"/>
  <c r="G23" i="10"/>
  <c r="G58" i="10" s="1"/>
  <c r="G27" i="10"/>
  <c r="G31" i="10"/>
  <c r="G35" i="10"/>
  <c r="G80" i="10" s="1"/>
  <c r="G39" i="10"/>
  <c r="G86" i="10" s="1"/>
  <c r="G43" i="10"/>
  <c r="G94" i="10" s="1"/>
  <c r="G47" i="10"/>
  <c r="G101" i="10" s="1"/>
  <c r="D18" i="16"/>
  <c r="E33" i="16"/>
  <c r="H16" i="10"/>
  <c r="H203" i="17" l="1"/>
  <c r="H34" i="11"/>
  <c r="G7806" i="12" s="1"/>
  <c r="G249" i="17"/>
  <c r="H229" i="17"/>
  <c r="F9" i="11"/>
  <c r="G5533" i="12" s="1"/>
  <c r="F13" i="11"/>
  <c r="G5537" i="12" s="1"/>
  <c r="G247" i="17"/>
  <c r="H227" i="17"/>
  <c r="G245" i="17"/>
  <c r="H225" i="17"/>
  <c r="F19" i="11"/>
  <c r="G5543" i="12" s="1"/>
  <c r="F21" i="11"/>
  <c r="G5545" i="12" s="1"/>
  <c r="G254" i="17"/>
  <c r="H234" i="17"/>
  <c r="G257" i="17"/>
  <c r="H237" i="17"/>
  <c r="E23" i="11"/>
  <c r="G4423" i="12" s="1"/>
  <c r="G246" i="17"/>
  <c r="H226" i="17"/>
  <c r="G252" i="17"/>
  <c r="H232" i="17"/>
  <c r="G248" i="17"/>
  <c r="H228" i="17"/>
  <c r="F11" i="11"/>
  <c r="G5535" i="12" s="1"/>
  <c r="G260" i="17"/>
  <c r="H240" i="17"/>
  <c r="G250" i="17"/>
  <c r="H230" i="17"/>
  <c r="F17" i="11"/>
  <c r="G5541" i="12" s="1"/>
  <c r="G258" i="17"/>
  <c r="H238" i="17"/>
  <c r="G259" i="17"/>
  <c r="H239" i="17"/>
  <c r="G251" i="17"/>
  <c r="H231" i="17"/>
  <c r="G256" i="17"/>
  <c r="H236" i="17"/>
  <c r="F15" i="11"/>
  <c r="G5539" i="12" s="1"/>
  <c r="G255" i="17"/>
  <c r="H235" i="17"/>
  <c r="O11" i="10"/>
  <c r="H18" i="10"/>
  <c r="G264" i="17"/>
  <c r="H244" i="17"/>
  <c r="G293" i="17"/>
  <c r="H273" i="17"/>
  <c r="B21" i="3"/>
  <c r="B25" i="3"/>
  <c r="AQ59" i="11" s="1"/>
  <c r="G46421" i="12" s="1"/>
  <c r="C19" i="3"/>
  <c r="B19" i="3" s="1"/>
  <c r="G59" i="10"/>
  <c r="E18" i="16"/>
  <c r="G75" i="10"/>
  <c r="G71" i="10"/>
  <c r="G67" i="10"/>
  <c r="D6" i="11"/>
  <c r="G3282" i="12" s="1"/>
  <c r="G63" i="10"/>
  <c r="G65" i="10"/>
  <c r="G69" i="10"/>
  <c r="G73" i="10"/>
  <c r="G61" i="10"/>
  <c r="H39" i="10"/>
  <c r="H44" i="10"/>
  <c r="H46" i="10"/>
  <c r="H37" i="10"/>
  <c r="H42" i="10"/>
  <c r="H47" i="10"/>
  <c r="H36" i="10"/>
  <c r="H41" i="10"/>
  <c r="F33" i="16"/>
  <c r="H35" i="10"/>
  <c r="H40" i="10"/>
  <c r="H43" i="10"/>
  <c r="H34" i="10"/>
  <c r="H45" i="10"/>
  <c r="H38" i="10"/>
  <c r="O12" i="10"/>
  <c r="O10" i="10"/>
  <c r="X58" i="11"/>
  <c r="G25576" i="12" s="1"/>
  <c r="BD58" i="11"/>
  <c r="G60680" i="12" s="1"/>
  <c r="AT58" i="11"/>
  <c r="G49710" i="12" s="1"/>
  <c r="Z58" i="11"/>
  <c r="G27770" i="12" s="1"/>
  <c r="AF58" i="11"/>
  <c r="G34352" i="12" s="1"/>
  <c r="Q58" i="11"/>
  <c r="G17897" i="12" s="1"/>
  <c r="S58" i="11"/>
  <c r="G20091" i="12" s="1"/>
  <c r="BB58" i="11"/>
  <c r="G58486" i="12" s="1"/>
  <c r="AN58" i="11"/>
  <c r="G43128" i="12" s="1"/>
  <c r="AG58" i="11"/>
  <c r="G35449" i="12" s="1"/>
  <c r="BF58" i="11"/>
  <c r="G62874" i="12" s="1"/>
  <c r="AW58" i="11"/>
  <c r="G53001" i="12" s="1"/>
  <c r="AI58" i="11"/>
  <c r="G37643" i="12" s="1"/>
  <c r="AM58" i="11"/>
  <c r="G42031" i="12" s="1"/>
  <c r="BH58" i="11"/>
  <c r="G65068" i="12" s="1"/>
  <c r="AL58" i="11"/>
  <c r="G40934" i="12" s="1"/>
  <c r="Y58" i="11"/>
  <c r="G26673" i="12" s="1"/>
  <c r="AP58" i="11"/>
  <c r="G45322" i="12" s="1"/>
  <c r="AC58" i="11"/>
  <c r="G31061" i="12" s="1"/>
  <c r="AA58" i="11"/>
  <c r="G28867" i="12" s="1"/>
  <c r="AO58" i="11"/>
  <c r="G44225" i="12" s="1"/>
  <c r="AV58" i="11"/>
  <c r="G51904" i="12" s="1"/>
  <c r="AD58" i="11"/>
  <c r="G32158" i="12" s="1"/>
  <c r="BE58" i="11"/>
  <c r="G61777" i="12" s="1"/>
  <c r="AK58" i="11"/>
  <c r="G39837" i="12" s="1"/>
  <c r="C58" i="11"/>
  <c r="G2215" i="12" s="1"/>
  <c r="B58" i="11"/>
  <c r="G1091" i="12" s="1"/>
  <c r="R58" i="11"/>
  <c r="G18994" i="12" s="1"/>
  <c r="BA58" i="11"/>
  <c r="G57389" i="12" s="1"/>
  <c r="AU58" i="11"/>
  <c r="G50807" i="12" s="1"/>
  <c r="AH58" i="11"/>
  <c r="G36546" i="12" s="1"/>
  <c r="W58" i="11"/>
  <c r="G24479" i="12" s="1"/>
  <c r="BC58" i="11"/>
  <c r="G59583" i="12" s="1"/>
  <c r="AX58" i="11"/>
  <c r="G54098" i="12" s="1"/>
  <c r="AR58" i="11"/>
  <c r="G47516" i="12" s="1"/>
  <c r="AE58" i="11"/>
  <c r="G33255" i="12" s="1"/>
  <c r="AZ58" i="11"/>
  <c r="G56292" i="12" s="1"/>
  <c r="AQ58" i="11"/>
  <c r="G46419" i="12" s="1"/>
  <c r="AB58" i="11"/>
  <c r="G29964" i="12" s="1"/>
  <c r="V58" i="11"/>
  <c r="G23382" i="12" s="1"/>
  <c r="AY58" i="11"/>
  <c r="G55195" i="12" s="1"/>
  <c r="AJ58" i="11"/>
  <c r="G38740" i="12" s="1"/>
  <c r="BG58" i="11"/>
  <c r="G63971" i="12" s="1"/>
  <c r="BI58" i="11"/>
  <c r="G66165" i="12" s="1"/>
  <c r="U58" i="11"/>
  <c r="G22285" i="12" s="1"/>
  <c r="T58" i="11"/>
  <c r="G21188" i="12" s="1"/>
  <c r="AS58" i="11"/>
  <c r="G48613" i="12" s="1"/>
  <c r="H223" i="17" l="1"/>
  <c r="G276" i="17"/>
  <c r="H256" i="17"/>
  <c r="G278" i="17"/>
  <c r="H258" i="17"/>
  <c r="G17" i="11"/>
  <c r="G6665" i="12" s="1"/>
  <c r="G11" i="11"/>
  <c r="G6659" i="12" s="1"/>
  <c r="G266" i="17"/>
  <c r="H246" i="17"/>
  <c r="G274" i="17"/>
  <c r="H254" i="17"/>
  <c r="G265" i="17"/>
  <c r="H245" i="17"/>
  <c r="G9" i="11"/>
  <c r="G6657" i="12" s="1"/>
  <c r="G15" i="11"/>
  <c r="G6663" i="12" s="1"/>
  <c r="G279" i="17"/>
  <c r="H259" i="17"/>
  <c r="G280" i="17"/>
  <c r="H260" i="17"/>
  <c r="G272" i="17"/>
  <c r="H252" i="17"/>
  <c r="F23" i="11"/>
  <c r="G5547" i="12" s="1"/>
  <c r="G277" i="17"/>
  <c r="H257" i="17"/>
  <c r="G19" i="11"/>
  <c r="G6667" i="12" s="1"/>
  <c r="G13" i="11"/>
  <c r="G6661" i="12" s="1"/>
  <c r="I34" i="11"/>
  <c r="G8930" i="12" s="1"/>
  <c r="G275" i="17"/>
  <c r="H255" i="17"/>
  <c r="G271" i="17"/>
  <c r="H251" i="17"/>
  <c r="G270" i="17"/>
  <c r="H250" i="17"/>
  <c r="G268" i="17"/>
  <c r="H248" i="17"/>
  <c r="G21" i="11"/>
  <c r="G6669" i="12" s="1"/>
  <c r="G267" i="17"/>
  <c r="H247" i="17"/>
  <c r="G269" i="17"/>
  <c r="H249" i="17"/>
  <c r="G284" i="17"/>
  <c r="H264" i="17"/>
  <c r="G313" i="17"/>
  <c r="H293" i="17"/>
  <c r="AD59" i="11"/>
  <c r="G32160" i="12" s="1"/>
  <c r="AB59" i="11"/>
  <c r="G29966" i="12" s="1"/>
  <c r="AU59" i="11"/>
  <c r="G50809" i="12" s="1"/>
  <c r="BB59" i="11"/>
  <c r="G58488" i="12" s="1"/>
  <c r="AV59" i="11"/>
  <c r="G51906" i="12" s="1"/>
  <c r="C27" i="3"/>
  <c r="B27" i="3" s="1"/>
  <c r="AW60" i="11" s="1"/>
  <c r="G53002" i="12" s="1"/>
  <c r="AW59" i="11"/>
  <c r="G53003" i="12" s="1"/>
  <c r="AI59" i="11"/>
  <c r="G37645" i="12" s="1"/>
  <c r="BG59" i="11"/>
  <c r="G63973" i="12" s="1"/>
  <c r="AR59" i="11"/>
  <c r="G47518" i="12" s="1"/>
  <c r="BD59" i="11"/>
  <c r="G60682" i="12" s="1"/>
  <c r="Y59" i="11"/>
  <c r="G26675" i="12" s="1"/>
  <c r="AN59" i="11"/>
  <c r="G43130" i="12" s="1"/>
  <c r="X59" i="11"/>
  <c r="G25578" i="12" s="1"/>
  <c r="AP59" i="11"/>
  <c r="G45324" i="12" s="1"/>
  <c r="Q59" i="11"/>
  <c r="G17899" i="12" s="1"/>
  <c r="AO59" i="11"/>
  <c r="G44227" i="12" s="1"/>
  <c r="AT59" i="11"/>
  <c r="G49712" i="12" s="1"/>
  <c r="AG59" i="11"/>
  <c r="G35451" i="12" s="1"/>
  <c r="C59" i="11"/>
  <c r="G2217" i="12" s="1"/>
  <c r="AL59" i="11"/>
  <c r="G40936" i="12" s="1"/>
  <c r="S59" i="11"/>
  <c r="G20093" i="12" s="1"/>
  <c r="AK59" i="11"/>
  <c r="G39839" i="12" s="1"/>
  <c r="V59" i="11"/>
  <c r="G23384" i="12" s="1"/>
  <c r="AZ59" i="11"/>
  <c r="G56294" i="12" s="1"/>
  <c r="AX59" i="11"/>
  <c r="G54100" i="12" s="1"/>
  <c r="AH59" i="11"/>
  <c r="G36548" i="12" s="1"/>
  <c r="B59" i="11"/>
  <c r="G1093" i="12" s="1"/>
  <c r="U59" i="11"/>
  <c r="G22287" i="12" s="1"/>
  <c r="AJ59" i="11"/>
  <c r="G38742" i="12" s="1"/>
  <c r="AM59" i="11"/>
  <c r="G42033" i="12" s="1"/>
  <c r="BC59" i="11"/>
  <c r="G59585" i="12" s="1"/>
  <c r="Z59" i="11"/>
  <c r="G27772" i="12" s="1"/>
  <c r="AS59" i="11"/>
  <c r="G48615" i="12" s="1"/>
  <c r="BI59" i="11"/>
  <c r="G66167" i="12" s="1"/>
  <c r="AY59" i="11"/>
  <c r="G55197" i="12" s="1"/>
  <c r="AE59" i="11"/>
  <c r="G33257" i="12" s="1"/>
  <c r="W59" i="11"/>
  <c r="G24481" i="12" s="1"/>
  <c r="R59" i="11"/>
  <c r="G18996" i="12" s="1"/>
  <c r="BE59" i="11"/>
  <c r="G61779" i="12" s="1"/>
  <c r="AC59" i="11"/>
  <c r="G31063" i="12" s="1"/>
  <c r="BH59" i="11"/>
  <c r="G65070" i="12" s="1"/>
  <c r="BF59" i="11"/>
  <c r="G62876" i="12" s="1"/>
  <c r="AF59" i="11"/>
  <c r="G34354" i="12" s="1"/>
  <c r="BA59" i="11"/>
  <c r="G57391" i="12" s="1"/>
  <c r="T59" i="11"/>
  <c r="G21190" i="12" s="1"/>
  <c r="AA59" i="11"/>
  <c r="G28869" i="12" s="1"/>
  <c r="F18" i="16"/>
  <c r="C11" i="16"/>
  <c r="E26" i="11"/>
  <c r="G4426" i="12" s="1"/>
  <c r="C6" i="16"/>
  <c r="C13" i="16"/>
  <c r="C12" i="16"/>
  <c r="C17" i="16"/>
  <c r="E32" i="11"/>
  <c r="G4432" i="12" s="1"/>
  <c r="H76" i="10"/>
  <c r="H84" i="10"/>
  <c r="H97" i="10"/>
  <c r="H79" i="10"/>
  <c r="H81" i="10"/>
  <c r="D30" i="11" s="1"/>
  <c r="H82" i="10"/>
  <c r="H100" i="10"/>
  <c r="D49" i="11" s="1"/>
  <c r="G3325" i="12" s="1"/>
  <c r="G33" i="16"/>
  <c r="H101" i="10"/>
  <c r="D50" i="11" s="1"/>
  <c r="G3326" i="12" s="1"/>
  <c r="H94" i="10"/>
  <c r="H88" i="10"/>
  <c r="H96" i="10"/>
  <c r="D45" i="11" s="1"/>
  <c r="G3321" i="12" s="1"/>
  <c r="H80" i="10"/>
  <c r="D29" i="11" s="1"/>
  <c r="G3305" i="12" s="1"/>
  <c r="H90" i="10"/>
  <c r="H92" i="10"/>
  <c r="H86" i="10"/>
  <c r="O13" i="10"/>
  <c r="H32" i="10"/>
  <c r="H75" i="10"/>
  <c r="D24" i="11" s="1"/>
  <c r="G3300" i="12" s="1"/>
  <c r="H31" i="10"/>
  <c r="H73" i="10"/>
  <c r="H69" i="10"/>
  <c r="H29" i="10"/>
  <c r="H22" i="10"/>
  <c r="H57" i="10"/>
  <c r="H63" i="10"/>
  <c r="H26" i="10"/>
  <c r="H33" i="10"/>
  <c r="H25" i="10"/>
  <c r="H61" i="10"/>
  <c r="H27" i="10"/>
  <c r="H65" i="10"/>
  <c r="H24" i="10"/>
  <c r="H59" i="10"/>
  <c r="H30" i="10"/>
  <c r="H71" i="10"/>
  <c r="H67" i="10"/>
  <c r="H28" i="10"/>
  <c r="H23" i="10"/>
  <c r="H58" i="10"/>
  <c r="D7" i="11" s="1"/>
  <c r="G3283" i="12" s="1"/>
  <c r="C15" i="16" l="1"/>
  <c r="G3306" i="12"/>
  <c r="H243" i="17"/>
  <c r="AI60" i="11"/>
  <c r="G37644" i="12" s="1"/>
  <c r="I71" i="10"/>
  <c r="D20" i="11"/>
  <c r="G3296" i="12" s="1"/>
  <c r="I67" i="10"/>
  <c r="D16" i="11"/>
  <c r="G3292" i="12" s="1"/>
  <c r="I59" i="10"/>
  <c r="D8" i="11"/>
  <c r="G3284" i="12" s="1"/>
  <c r="H102" i="10"/>
  <c r="D70" i="11" s="1"/>
  <c r="I69" i="10"/>
  <c r="D18" i="11"/>
  <c r="G3294" i="12" s="1"/>
  <c r="I86" i="10"/>
  <c r="D35" i="11"/>
  <c r="G3311" i="12" s="1"/>
  <c r="D92" i="11"/>
  <c r="D112" i="11"/>
  <c r="I76" i="10"/>
  <c r="D25" i="11"/>
  <c r="G3301" i="12" s="1"/>
  <c r="E30" i="11"/>
  <c r="G4430" i="12" s="1"/>
  <c r="E7" i="11"/>
  <c r="E24" i="11"/>
  <c r="G287" i="17"/>
  <c r="H267" i="17"/>
  <c r="G290" i="17"/>
  <c r="H270" i="17"/>
  <c r="H13" i="11"/>
  <c r="G7785" i="12" s="1"/>
  <c r="G23" i="11"/>
  <c r="G6671" i="12" s="1"/>
  <c r="F86" i="11"/>
  <c r="G299" i="17"/>
  <c r="H279" i="17"/>
  <c r="G294" i="17"/>
  <c r="H274" i="17"/>
  <c r="H17" i="11"/>
  <c r="G7789" i="12" s="1"/>
  <c r="I73" i="10"/>
  <c r="D22" i="11"/>
  <c r="G3298" i="12" s="1"/>
  <c r="I92" i="10"/>
  <c r="D41" i="11"/>
  <c r="D108" i="11"/>
  <c r="C31" i="16"/>
  <c r="E45" i="11"/>
  <c r="G4445" i="12" s="1"/>
  <c r="I88" i="10"/>
  <c r="D37" i="11"/>
  <c r="I82" i="10"/>
  <c r="D31" i="11"/>
  <c r="G3307" i="12" s="1"/>
  <c r="I97" i="10"/>
  <c r="D46" i="11"/>
  <c r="E95" i="11"/>
  <c r="E29" i="11"/>
  <c r="E89" i="11"/>
  <c r="C7" i="16"/>
  <c r="C9" i="16"/>
  <c r="G289" i="17"/>
  <c r="H269" i="17"/>
  <c r="G288" i="17"/>
  <c r="H268" i="17"/>
  <c r="G295" i="17"/>
  <c r="H275" i="17"/>
  <c r="J34" i="11"/>
  <c r="G10054" i="12" s="1"/>
  <c r="I97" i="11"/>
  <c r="G297" i="17"/>
  <c r="H277" i="17"/>
  <c r="G300" i="17"/>
  <c r="H280" i="17"/>
  <c r="G285" i="17"/>
  <c r="H265" i="17"/>
  <c r="H11" i="11"/>
  <c r="G7783" i="12" s="1"/>
  <c r="G74" i="11"/>
  <c r="G296" i="17"/>
  <c r="H276" i="17"/>
  <c r="I61" i="10"/>
  <c r="D10" i="11"/>
  <c r="G3286" i="12" s="1"/>
  <c r="I65" i="10"/>
  <c r="D14" i="11"/>
  <c r="G3290" i="12" s="1"/>
  <c r="I63" i="10"/>
  <c r="D12" i="11"/>
  <c r="G3288" i="12" s="1"/>
  <c r="I90" i="10"/>
  <c r="D39" i="11"/>
  <c r="I94" i="10"/>
  <c r="D43" i="11"/>
  <c r="D93" i="11"/>
  <c r="I84" i="10"/>
  <c r="D33" i="11"/>
  <c r="G3309" i="12" s="1"/>
  <c r="C14" i="16"/>
  <c r="H21" i="11"/>
  <c r="G7793" i="12" s="1"/>
  <c r="G84" i="11"/>
  <c r="G291" i="17"/>
  <c r="H271" i="17"/>
  <c r="H19" i="11"/>
  <c r="G7791" i="12" s="1"/>
  <c r="G82" i="11"/>
  <c r="G292" i="17"/>
  <c r="H272" i="17"/>
  <c r="H15" i="11"/>
  <c r="G7787" i="12" s="1"/>
  <c r="G78" i="11"/>
  <c r="H9" i="11"/>
  <c r="G7781" i="12" s="1"/>
  <c r="G72" i="11"/>
  <c r="G286" i="17"/>
  <c r="H266" i="17"/>
  <c r="G298" i="17"/>
  <c r="H278" i="17"/>
  <c r="G304" i="17"/>
  <c r="H284" i="17"/>
  <c r="V60" i="11"/>
  <c r="G23383" i="12" s="1"/>
  <c r="AX60" i="11"/>
  <c r="G54099" i="12" s="1"/>
  <c r="G333" i="17"/>
  <c r="H313" i="17"/>
  <c r="S60" i="11"/>
  <c r="G20092" i="12" s="1"/>
  <c r="AS60" i="11"/>
  <c r="G48614" i="12" s="1"/>
  <c r="W60" i="11"/>
  <c r="G24480" i="12" s="1"/>
  <c r="AV60" i="11"/>
  <c r="G51905" i="12" s="1"/>
  <c r="AR60" i="11"/>
  <c r="G47517" i="12" s="1"/>
  <c r="AK60" i="11"/>
  <c r="G39838" i="12" s="1"/>
  <c r="AE60" i="11"/>
  <c r="G33256" i="12" s="1"/>
  <c r="AJ60" i="11"/>
  <c r="G38741" i="12" s="1"/>
  <c r="AT60" i="11"/>
  <c r="G49711" i="12" s="1"/>
  <c r="AO60" i="11"/>
  <c r="G44226" i="12" s="1"/>
  <c r="BA60" i="11"/>
  <c r="G57390" i="12" s="1"/>
  <c r="AD60" i="11"/>
  <c r="G32159" i="12" s="1"/>
  <c r="AP60" i="11"/>
  <c r="G45323" i="12" s="1"/>
  <c r="U60" i="11"/>
  <c r="G22286" i="12" s="1"/>
  <c r="AN60" i="11"/>
  <c r="G43129" i="12" s="1"/>
  <c r="BD60" i="11"/>
  <c r="G60681" i="12" s="1"/>
  <c r="AA60" i="11"/>
  <c r="G28868" i="12" s="1"/>
  <c r="AZ60" i="11"/>
  <c r="G56293" i="12" s="1"/>
  <c r="AG60" i="11"/>
  <c r="G35450" i="12" s="1"/>
  <c r="C60" i="11"/>
  <c r="G2216" i="12" s="1"/>
  <c r="AY60" i="11"/>
  <c r="G55196" i="12" s="1"/>
  <c r="AQ60" i="11"/>
  <c r="G46420" i="12" s="1"/>
  <c r="AB60" i="11"/>
  <c r="G29965" i="12" s="1"/>
  <c r="R60" i="11"/>
  <c r="G18995" i="12" s="1"/>
  <c r="BH60" i="11"/>
  <c r="G65069" i="12" s="1"/>
  <c r="BI60" i="11"/>
  <c r="G66166" i="12" s="1"/>
  <c r="Z60" i="11"/>
  <c r="G27771" i="12" s="1"/>
  <c r="Y60" i="11"/>
  <c r="G26674" i="12" s="1"/>
  <c r="BG60" i="11"/>
  <c r="G63972" i="12" s="1"/>
  <c r="B60" i="11"/>
  <c r="G1092" i="12" s="1"/>
  <c r="AM60" i="11"/>
  <c r="G42032" i="12" s="1"/>
  <c r="Q60" i="11"/>
  <c r="G17898" i="12" s="1"/>
  <c r="BF60" i="11"/>
  <c r="G62875" i="12" s="1"/>
  <c r="BB60" i="11"/>
  <c r="G58487" i="12" s="1"/>
  <c r="BC60" i="11"/>
  <c r="G59584" i="12" s="1"/>
  <c r="BE60" i="11"/>
  <c r="G61778" i="12" s="1"/>
  <c r="AC60" i="11"/>
  <c r="G31062" i="12" s="1"/>
  <c r="AH60" i="11"/>
  <c r="G36547" i="12" s="1"/>
  <c r="AL60" i="11"/>
  <c r="G40935" i="12" s="1"/>
  <c r="X60" i="11"/>
  <c r="G25577" i="12" s="1"/>
  <c r="T60" i="11"/>
  <c r="G21189" i="12" s="1"/>
  <c r="AF60" i="11"/>
  <c r="G34353" i="12" s="1"/>
  <c r="AU60" i="11"/>
  <c r="G50808" i="12" s="1"/>
  <c r="G18" i="16"/>
  <c r="C36" i="16"/>
  <c r="C34" i="16"/>
  <c r="C22" i="16"/>
  <c r="D12" i="16"/>
  <c r="D15" i="16"/>
  <c r="F30" i="11"/>
  <c r="D7" i="16"/>
  <c r="F7" i="11"/>
  <c r="C24" i="16"/>
  <c r="C21" i="16"/>
  <c r="C25" i="16"/>
  <c r="D17" i="16"/>
  <c r="F32" i="11"/>
  <c r="D11" i="16"/>
  <c r="F26" i="11"/>
  <c r="C26" i="16"/>
  <c r="C28" i="16"/>
  <c r="C30" i="16"/>
  <c r="C37" i="16"/>
  <c r="C19" i="16"/>
  <c r="D13" i="16"/>
  <c r="H49" i="10"/>
  <c r="I51" i="10" s="1"/>
  <c r="E38" i="11"/>
  <c r="E40" i="11"/>
  <c r="E42" i="11"/>
  <c r="E46" i="11"/>
  <c r="E44" i="11"/>
  <c r="H33" i="16"/>
  <c r="E39" i="11"/>
  <c r="E50" i="11"/>
  <c r="E49" i="11"/>
  <c r="E36" i="11"/>
  <c r="E47" i="11"/>
  <c r="I103" i="10"/>
  <c r="D106" i="11" l="1"/>
  <c r="G3319" i="12"/>
  <c r="E109" i="11"/>
  <c r="G4446" i="12"/>
  <c r="E102" i="11"/>
  <c r="G4439" i="12"/>
  <c r="E105" i="11"/>
  <c r="G4442" i="12"/>
  <c r="F95" i="11"/>
  <c r="G5556" i="12"/>
  <c r="D109" i="11"/>
  <c r="G3322" i="12"/>
  <c r="D100" i="11"/>
  <c r="G3313" i="12"/>
  <c r="F93" i="11"/>
  <c r="G5554" i="12"/>
  <c r="E110" i="11"/>
  <c r="G4447" i="12"/>
  <c r="E99" i="11"/>
  <c r="G4436" i="12"/>
  <c r="E103" i="11"/>
  <c r="G4440" i="12"/>
  <c r="F70" i="11"/>
  <c r="G5531" i="12"/>
  <c r="D102" i="11"/>
  <c r="G3315" i="12"/>
  <c r="D104" i="11"/>
  <c r="G3317" i="12"/>
  <c r="E87" i="11"/>
  <c r="G4424" i="12"/>
  <c r="E113" i="11"/>
  <c r="G4450" i="12"/>
  <c r="E112" i="11"/>
  <c r="G4449" i="12"/>
  <c r="E107" i="11"/>
  <c r="G4444" i="12"/>
  <c r="E101" i="11"/>
  <c r="G4438" i="12"/>
  <c r="F89" i="11"/>
  <c r="G5550" i="12"/>
  <c r="E92" i="11"/>
  <c r="G4429" i="12"/>
  <c r="E70" i="11"/>
  <c r="G4407" i="12"/>
  <c r="D14" i="16"/>
  <c r="F29" i="11"/>
  <c r="E41" i="11"/>
  <c r="C27" i="16"/>
  <c r="E43" i="11"/>
  <c r="F24" i="11"/>
  <c r="C29" i="16"/>
  <c r="C23" i="16"/>
  <c r="H263" i="17"/>
  <c r="D51" i="11"/>
  <c r="D58" i="11" s="1"/>
  <c r="G3339" i="12" s="1"/>
  <c r="E37" i="11"/>
  <c r="C32" i="16"/>
  <c r="D9" i="16"/>
  <c r="G80" i="11"/>
  <c r="G76" i="11"/>
  <c r="E93" i="11"/>
  <c r="D113" i="11"/>
  <c r="D87" i="11"/>
  <c r="G318" i="17"/>
  <c r="H298" i="17"/>
  <c r="I15" i="11"/>
  <c r="G8911" i="12" s="1"/>
  <c r="H78" i="11"/>
  <c r="G311" i="17"/>
  <c r="H291" i="17"/>
  <c r="D73" i="11"/>
  <c r="E10" i="11"/>
  <c r="G4410" i="12" s="1"/>
  <c r="G316" i="17"/>
  <c r="H296" i="17"/>
  <c r="G320" i="17"/>
  <c r="H300" i="17"/>
  <c r="G315" i="17"/>
  <c r="H295" i="17"/>
  <c r="D94" i="11"/>
  <c r="E31" i="11"/>
  <c r="G4431" i="12" s="1"/>
  <c r="C16" i="16"/>
  <c r="G314" i="17"/>
  <c r="H294" i="17"/>
  <c r="I13" i="11"/>
  <c r="G8909" i="12" s="1"/>
  <c r="H76" i="11"/>
  <c r="D88" i="11"/>
  <c r="C10" i="16"/>
  <c r="E25" i="11"/>
  <c r="G4425" i="12" s="1"/>
  <c r="I9" i="11"/>
  <c r="G8905" i="12" s="1"/>
  <c r="H72" i="11"/>
  <c r="I19" i="11"/>
  <c r="G8915" i="12" s="1"/>
  <c r="H82" i="11"/>
  <c r="E33" i="11"/>
  <c r="G4433" i="12" s="1"/>
  <c r="D96" i="11"/>
  <c r="E14" i="11"/>
  <c r="G4414" i="12" s="1"/>
  <c r="D77" i="11"/>
  <c r="G305" i="17"/>
  <c r="H285" i="17"/>
  <c r="K34" i="11"/>
  <c r="G11178" i="12" s="1"/>
  <c r="J97" i="11"/>
  <c r="G309" i="17"/>
  <c r="H289" i="17"/>
  <c r="E22" i="11"/>
  <c r="G4422" i="12" s="1"/>
  <c r="D85" i="11"/>
  <c r="I17" i="11"/>
  <c r="G8913" i="12" s="1"/>
  <c r="H80" i="11"/>
  <c r="H23" i="11"/>
  <c r="G7795" i="12" s="1"/>
  <c r="G86" i="11"/>
  <c r="G307" i="17"/>
  <c r="H287" i="17"/>
  <c r="B70" i="11"/>
  <c r="C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71" i="11"/>
  <c r="C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72" i="11"/>
  <c r="C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73" i="11"/>
  <c r="C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74" i="11"/>
  <c r="C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75" i="11"/>
  <c r="C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76" i="11"/>
  <c r="C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77" i="11"/>
  <c r="C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78" i="11"/>
  <c r="C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79" i="11"/>
  <c r="C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80" i="11"/>
  <c r="C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81" i="11"/>
  <c r="C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82" i="11"/>
  <c r="C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83" i="11"/>
  <c r="C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84" i="11"/>
  <c r="C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85" i="11"/>
  <c r="C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86" i="11"/>
  <c r="C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87" i="11"/>
  <c r="C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88" i="11"/>
  <c r="C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89" i="11"/>
  <c r="C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91" i="11"/>
  <c r="C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92" i="11"/>
  <c r="C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93" i="11"/>
  <c r="C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94" i="11"/>
  <c r="C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95" i="11"/>
  <c r="C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96" i="11"/>
  <c r="C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97" i="11"/>
  <c r="C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98" i="11"/>
  <c r="C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99" i="11"/>
  <c r="C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100" i="11"/>
  <c r="C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101" i="11"/>
  <c r="C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102" i="11"/>
  <c r="C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103" i="11"/>
  <c r="C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104" i="11"/>
  <c r="C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105" i="11"/>
  <c r="C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106" i="11"/>
  <c r="C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107" i="11"/>
  <c r="C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108" i="11"/>
  <c r="C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109" i="11"/>
  <c r="C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110" i="11"/>
  <c r="C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112" i="11"/>
  <c r="C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113" i="11"/>
  <c r="C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I69" i="11"/>
  <c r="C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69" i="11"/>
  <c r="D110" i="11"/>
  <c r="D101" i="11"/>
  <c r="D97" i="11"/>
  <c r="D103" i="11"/>
  <c r="D99" i="11"/>
  <c r="D105" i="11"/>
  <c r="E97" i="11"/>
  <c r="D80" i="11"/>
  <c r="D107" i="11"/>
  <c r="D82" i="11"/>
  <c r="D95" i="11"/>
  <c r="F97" i="11"/>
  <c r="D84" i="11"/>
  <c r="D78" i="11"/>
  <c r="D89" i="11"/>
  <c r="D76" i="11"/>
  <c r="D72" i="11"/>
  <c r="D74" i="11"/>
  <c r="D91" i="11"/>
  <c r="E72" i="11"/>
  <c r="D86" i="11"/>
  <c r="E74" i="11"/>
  <c r="E80" i="11"/>
  <c r="E84" i="11"/>
  <c r="G97" i="11"/>
  <c r="E76" i="11"/>
  <c r="E82" i="11"/>
  <c r="E78" i="11"/>
  <c r="D69" i="11"/>
  <c r="F80" i="11"/>
  <c r="E86" i="11"/>
  <c r="F76" i="11"/>
  <c r="F72" i="11"/>
  <c r="F78" i="11"/>
  <c r="F82" i="11"/>
  <c r="F84" i="11"/>
  <c r="F74" i="11"/>
  <c r="H97" i="11"/>
  <c r="E16" i="11"/>
  <c r="G4416" i="12" s="1"/>
  <c r="D79" i="11"/>
  <c r="D83" i="11"/>
  <c r="E20" i="11"/>
  <c r="G4420" i="12" s="1"/>
  <c r="G306" i="17"/>
  <c r="H286" i="17"/>
  <c r="G312" i="17"/>
  <c r="H292" i="17"/>
  <c r="I21" i="11"/>
  <c r="G8917" i="12" s="1"/>
  <c r="H84" i="11"/>
  <c r="E12" i="11"/>
  <c r="G4412" i="12" s="1"/>
  <c r="D75" i="11"/>
  <c r="I11" i="11"/>
  <c r="G8907" i="12" s="1"/>
  <c r="H74" i="11"/>
  <c r="G317" i="17"/>
  <c r="H297" i="17"/>
  <c r="G308" i="17"/>
  <c r="H288" i="17"/>
  <c r="D31" i="16"/>
  <c r="E108" i="11"/>
  <c r="F45" i="11"/>
  <c r="G5569" i="12" s="1"/>
  <c r="G319" i="17"/>
  <c r="H299" i="17"/>
  <c r="G310" i="17"/>
  <c r="H290" i="17"/>
  <c r="D98" i="11"/>
  <c r="E35" i="11"/>
  <c r="G4435" i="12" s="1"/>
  <c r="E18" i="11"/>
  <c r="G4418" i="12" s="1"/>
  <c r="D81" i="11"/>
  <c r="D71" i="11"/>
  <c r="C8" i="16"/>
  <c r="E8" i="11"/>
  <c r="G324" i="17"/>
  <c r="H304" i="17"/>
  <c r="G353" i="17"/>
  <c r="H353" i="17" s="1"/>
  <c r="H333" i="17"/>
  <c r="H18" i="16"/>
  <c r="D27" i="16"/>
  <c r="D28" i="16"/>
  <c r="E14" i="16"/>
  <c r="G29" i="11"/>
  <c r="D36" i="16"/>
  <c r="D26" i="16"/>
  <c r="E13" i="16"/>
  <c r="D22" i="16"/>
  <c r="D34" i="16"/>
  <c r="D25" i="16"/>
  <c r="D30" i="16"/>
  <c r="D32" i="16"/>
  <c r="D24" i="16"/>
  <c r="G32" i="11"/>
  <c r="E17" i="16"/>
  <c r="G7" i="11"/>
  <c r="E7" i="16"/>
  <c r="E12" i="16"/>
  <c r="D29" i="16"/>
  <c r="D37" i="16"/>
  <c r="D19" i="16"/>
  <c r="G26" i="11"/>
  <c r="E11" i="16"/>
  <c r="G30" i="11"/>
  <c r="E15" i="16"/>
  <c r="F43" i="11"/>
  <c r="I33" i="16"/>
  <c r="F42" i="11"/>
  <c r="F38" i="11"/>
  <c r="F41" i="11"/>
  <c r="F36" i="11"/>
  <c r="F50" i="11"/>
  <c r="F39" i="11"/>
  <c r="F46" i="11"/>
  <c r="F47" i="11"/>
  <c r="F49" i="11"/>
  <c r="F40" i="11"/>
  <c r="D52" i="11"/>
  <c r="D59" i="11"/>
  <c r="G3341" i="12" s="1"/>
  <c r="F44" i="11"/>
  <c r="F109" i="11" l="1"/>
  <c r="G5570" i="12"/>
  <c r="F104" i="11"/>
  <c r="G5565" i="12"/>
  <c r="F106" i="11"/>
  <c r="G5567" i="12"/>
  <c r="G89" i="11"/>
  <c r="G6674" i="12"/>
  <c r="G95" i="11"/>
  <c r="G6680" i="12"/>
  <c r="E100" i="11"/>
  <c r="G4437" i="12"/>
  <c r="E104" i="11"/>
  <c r="G4441" i="12"/>
  <c r="F99" i="11"/>
  <c r="G5560" i="12"/>
  <c r="E51" i="11"/>
  <c r="E58" i="11" s="1"/>
  <c r="G4463" i="12" s="1"/>
  <c r="G4408" i="12"/>
  <c r="F103" i="11"/>
  <c r="G5564" i="12"/>
  <c r="F102" i="11"/>
  <c r="G5563" i="12"/>
  <c r="F101" i="11"/>
  <c r="G5562" i="12"/>
  <c r="F87" i="11"/>
  <c r="G5548" i="12"/>
  <c r="F92" i="11"/>
  <c r="G5553" i="12"/>
  <c r="F110" i="11"/>
  <c r="G5571" i="12"/>
  <c r="F107" i="11"/>
  <c r="G5568" i="12"/>
  <c r="F112" i="11"/>
  <c r="G5573" i="12"/>
  <c r="F113" i="11"/>
  <c r="G5574" i="12"/>
  <c r="F105" i="11"/>
  <c r="G5566" i="12"/>
  <c r="G93" i="11"/>
  <c r="G6678" i="12"/>
  <c r="G70" i="11"/>
  <c r="G6655" i="12"/>
  <c r="G92" i="11"/>
  <c r="G6677" i="12"/>
  <c r="E106" i="11"/>
  <c r="G4443" i="12"/>
  <c r="C38" i="16"/>
  <c r="C39" i="16" s="1"/>
  <c r="D60" i="11"/>
  <c r="G3340" i="12" s="1"/>
  <c r="F37" i="11"/>
  <c r="E9" i="16"/>
  <c r="H283" i="17"/>
  <c r="D53" i="11"/>
  <c r="G3338" i="12" s="1"/>
  <c r="D23" i="16"/>
  <c r="G24" i="11"/>
  <c r="F108" i="11"/>
  <c r="G45" i="11"/>
  <c r="G6693" i="12" s="1"/>
  <c r="E31" i="16"/>
  <c r="G337" i="17"/>
  <c r="H317" i="17"/>
  <c r="J21" i="11"/>
  <c r="G10041" i="12" s="1"/>
  <c r="I84" i="11"/>
  <c r="I23" i="11"/>
  <c r="G8919" i="12" s="1"/>
  <c r="H86" i="11"/>
  <c r="G329" i="17"/>
  <c r="H309" i="17"/>
  <c r="F14" i="11"/>
  <c r="G5538" i="12" s="1"/>
  <c r="E77" i="11"/>
  <c r="J9" i="11"/>
  <c r="G10029" i="12" s="1"/>
  <c r="I72" i="11"/>
  <c r="J13" i="11"/>
  <c r="G10033" i="12" s="1"/>
  <c r="I76" i="11"/>
  <c r="G340" i="17"/>
  <c r="H320" i="17"/>
  <c r="F10" i="11"/>
  <c r="G5534" i="12" s="1"/>
  <c r="E73" i="11"/>
  <c r="G331" i="17"/>
  <c r="H311" i="17"/>
  <c r="F18" i="11"/>
  <c r="G5542" i="12" s="1"/>
  <c r="E81" i="11"/>
  <c r="G339" i="17"/>
  <c r="H319" i="17"/>
  <c r="G328" i="17"/>
  <c r="H308" i="17"/>
  <c r="F12" i="11"/>
  <c r="G5536" i="12" s="1"/>
  <c r="E75" i="11"/>
  <c r="G326" i="17"/>
  <c r="H306" i="17"/>
  <c r="G327" i="17"/>
  <c r="H307" i="17"/>
  <c r="F22" i="11"/>
  <c r="G5546" i="12" s="1"/>
  <c r="E85" i="11"/>
  <c r="G325" i="17"/>
  <c r="H305" i="17"/>
  <c r="J19" i="11"/>
  <c r="G10039" i="12" s="1"/>
  <c r="I82" i="11"/>
  <c r="E88" i="11"/>
  <c r="F25" i="11"/>
  <c r="G5549" i="12" s="1"/>
  <c r="D10" i="16"/>
  <c r="E94" i="11"/>
  <c r="F31" i="11"/>
  <c r="G5555" i="12" s="1"/>
  <c r="D16" i="16"/>
  <c r="G335" i="17"/>
  <c r="H315" i="17"/>
  <c r="G338" i="17"/>
  <c r="H318" i="17"/>
  <c r="E71" i="11"/>
  <c r="D8" i="16"/>
  <c r="F8" i="11"/>
  <c r="G5532" i="12" s="1"/>
  <c r="F35" i="11"/>
  <c r="G5559" i="12" s="1"/>
  <c r="E98" i="11"/>
  <c r="D21" i="16"/>
  <c r="G330" i="17"/>
  <c r="H310" i="17"/>
  <c r="J11" i="11"/>
  <c r="G10031" i="12" s="1"/>
  <c r="I74" i="11"/>
  <c r="G332" i="17"/>
  <c r="H312" i="17"/>
  <c r="F20" i="11"/>
  <c r="G5544" i="12" s="1"/>
  <c r="E83" i="11"/>
  <c r="E79" i="11"/>
  <c r="F16" i="11"/>
  <c r="J17" i="11"/>
  <c r="G10037" i="12" s="1"/>
  <c r="I80" i="11"/>
  <c r="L34" i="11"/>
  <c r="G12302" i="12" s="1"/>
  <c r="K97" i="11"/>
  <c r="F33" i="11"/>
  <c r="G5557" i="12" s="1"/>
  <c r="E96" i="11"/>
  <c r="G334" i="17"/>
  <c r="H314" i="17"/>
  <c r="G336" i="17"/>
  <c r="H316" i="17"/>
  <c r="J15" i="11"/>
  <c r="G10035" i="12" s="1"/>
  <c r="I78" i="11"/>
  <c r="E59" i="11"/>
  <c r="G4465" i="12" s="1"/>
  <c r="G344" i="17"/>
  <c r="H344" i="17" s="1"/>
  <c r="H324" i="17"/>
  <c r="E53" i="11"/>
  <c r="G4462" i="12" s="1"/>
  <c r="E60" i="11"/>
  <c r="G4464" i="12" s="1"/>
  <c r="E52" i="11"/>
  <c r="I18" i="16"/>
  <c r="E34" i="16"/>
  <c r="E24" i="16"/>
  <c r="E19" i="16"/>
  <c r="E26" i="16"/>
  <c r="H30" i="11"/>
  <c r="F15" i="16"/>
  <c r="F14" i="16"/>
  <c r="H29" i="11"/>
  <c r="E36" i="16"/>
  <c r="E37" i="16"/>
  <c r="E23" i="16"/>
  <c r="E32" i="16"/>
  <c r="E22" i="16"/>
  <c r="E28" i="16"/>
  <c r="E30" i="16"/>
  <c r="E25" i="16"/>
  <c r="E27" i="16"/>
  <c r="E29" i="16"/>
  <c r="H26" i="11"/>
  <c r="F11" i="16"/>
  <c r="F12" i="16"/>
  <c r="H7" i="11"/>
  <c r="F7" i="16"/>
  <c r="H32" i="11"/>
  <c r="F17" i="16"/>
  <c r="F13" i="16"/>
  <c r="G46" i="11"/>
  <c r="G39" i="11"/>
  <c r="G41" i="11"/>
  <c r="G38" i="11"/>
  <c r="G47" i="11"/>
  <c r="G36" i="11"/>
  <c r="G43" i="11"/>
  <c r="G44" i="11"/>
  <c r="G40" i="11"/>
  <c r="G49" i="11"/>
  <c r="G50" i="11"/>
  <c r="G42" i="11"/>
  <c r="Q119" i="11"/>
  <c r="AW119" i="11"/>
  <c r="AG119" i="11"/>
  <c r="AK119" i="11"/>
  <c r="AO119" i="11"/>
  <c r="BE119" i="11"/>
  <c r="BI119" i="11"/>
  <c r="U119" i="11"/>
  <c r="Y119" i="11"/>
  <c r="BA119" i="11"/>
  <c r="AS119" i="11"/>
  <c r="T119" i="11"/>
  <c r="AZ119" i="11"/>
  <c r="AC119" i="11"/>
  <c r="AJ119" i="11"/>
  <c r="BH119" i="11"/>
  <c r="C119" i="11"/>
  <c r="AB119" i="11"/>
  <c r="AF119" i="11"/>
  <c r="AR119" i="11"/>
  <c r="AV119" i="11"/>
  <c r="BD119" i="11"/>
  <c r="AQ119" i="11"/>
  <c r="D119" i="11"/>
  <c r="AP119" i="11"/>
  <c r="AM119" i="11"/>
  <c r="AU119" i="11"/>
  <c r="W119" i="11"/>
  <c r="X119" i="11"/>
  <c r="AI119" i="11"/>
  <c r="AN119" i="11"/>
  <c r="AY119" i="11"/>
  <c r="AE119" i="11"/>
  <c r="AA119" i="11"/>
  <c r="S119" i="11"/>
  <c r="BG119" i="11"/>
  <c r="BC119" i="11"/>
  <c r="AT119" i="11"/>
  <c r="Z119" i="11"/>
  <c r="AD119" i="11"/>
  <c r="B119" i="11"/>
  <c r="B120" i="11" s="1"/>
  <c r="AL119" i="11"/>
  <c r="R119" i="11"/>
  <c r="BB119" i="11"/>
  <c r="AX119" i="11"/>
  <c r="V119" i="11"/>
  <c r="BF119" i="11"/>
  <c r="AH119" i="11"/>
  <c r="G99" i="11" l="1"/>
  <c r="G6684" i="12"/>
  <c r="H92" i="11"/>
  <c r="G7801" i="12"/>
  <c r="G103" i="11"/>
  <c r="G6688" i="12"/>
  <c r="G110" i="11"/>
  <c r="G6695" i="12"/>
  <c r="G109" i="11"/>
  <c r="G6694" i="12"/>
  <c r="H89" i="11"/>
  <c r="G7798" i="12"/>
  <c r="G112" i="11"/>
  <c r="G6697" i="12"/>
  <c r="H95" i="11"/>
  <c r="G7804" i="12"/>
  <c r="G105" i="11"/>
  <c r="G6690" i="12"/>
  <c r="G107" i="11"/>
  <c r="G6692" i="12"/>
  <c r="G101" i="11"/>
  <c r="G6686" i="12"/>
  <c r="H70" i="11"/>
  <c r="G7779" i="12"/>
  <c r="G87" i="11"/>
  <c r="G6672" i="12"/>
  <c r="G102" i="11"/>
  <c r="G6687" i="12"/>
  <c r="G113" i="11"/>
  <c r="G6698" i="12"/>
  <c r="G106" i="11"/>
  <c r="G6691" i="12"/>
  <c r="G104" i="11"/>
  <c r="G6689" i="12"/>
  <c r="H93" i="11"/>
  <c r="G7802" i="12"/>
  <c r="F51" i="11"/>
  <c r="F60" i="11" s="1"/>
  <c r="G5588" i="12" s="1"/>
  <c r="G5540" i="12"/>
  <c r="F100" i="11"/>
  <c r="G5561" i="12"/>
  <c r="D38" i="16"/>
  <c r="D39" i="16" s="1"/>
  <c r="H24" i="11"/>
  <c r="E119" i="11"/>
  <c r="H303" i="17"/>
  <c r="G37" i="11"/>
  <c r="D54" i="11"/>
  <c r="D55" i="11" s="1"/>
  <c r="G3343" i="12" s="1"/>
  <c r="F9" i="16"/>
  <c r="G356" i="17"/>
  <c r="H356" i="17" s="1"/>
  <c r="H336" i="17"/>
  <c r="M34" i="11"/>
  <c r="G13426" i="12" s="1"/>
  <c r="L97" i="11"/>
  <c r="F79" i="11"/>
  <c r="G16" i="11"/>
  <c r="G6664" i="12" s="1"/>
  <c r="G20" i="11"/>
  <c r="G6668" i="12" s="1"/>
  <c r="F83" i="11"/>
  <c r="G350" i="17"/>
  <c r="H350" i="17" s="1"/>
  <c r="H330" i="17"/>
  <c r="G35" i="11"/>
  <c r="G6683" i="12" s="1"/>
  <c r="F98" i="11"/>
  <c r="E21" i="16"/>
  <c r="F94" i="11"/>
  <c r="E16" i="16"/>
  <c r="G31" i="11"/>
  <c r="G6679" i="12" s="1"/>
  <c r="F88" i="11"/>
  <c r="G25" i="11"/>
  <c r="G6673" i="12" s="1"/>
  <c r="E10" i="16"/>
  <c r="K19" i="11"/>
  <c r="G11163" i="12" s="1"/>
  <c r="J82" i="11"/>
  <c r="G347" i="17"/>
  <c r="H347" i="17" s="1"/>
  <c r="H327" i="17"/>
  <c r="G348" i="17"/>
  <c r="H348" i="17" s="1"/>
  <c r="H328" i="17"/>
  <c r="G351" i="17"/>
  <c r="H351" i="17" s="1"/>
  <c r="H331" i="17"/>
  <c r="K13" i="11"/>
  <c r="G11157" i="12" s="1"/>
  <c r="J76" i="11"/>
  <c r="G349" i="17"/>
  <c r="H349" i="17" s="1"/>
  <c r="H329" i="17"/>
  <c r="G357" i="17"/>
  <c r="H357" i="17" s="1"/>
  <c r="H337" i="17"/>
  <c r="F31" i="16"/>
  <c r="G108" i="11"/>
  <c r="H45" i="11"/>
  <c r="G7817" i="12" s="1"/>
  <c r="K15" i="11"/>
  <c r="G11159" i="12" s="1"/>
  <c r="J78" i="11"/>
  <c r="G33" i="11"/>
  <c r="G6681" i="12" s="1"/>
  <c r="F96" i="11"/>
  <c r="K11" i="11"/>
  <c r="G11155" i="12" s="1"/>
  <c r="J74" i="11"/>
  <c r="F71" i="11"/>
  <c r="G8" i="11"/>
  <c r="G6656" i="12" s="1"/>
  <c r="E8" i="16"/>
  <c r="E38" i="16" s="1"/>
  <c r="E39" i="16" s="1"/>
  <c r="G355" i="17"/>
  <c r="H355" i="17" s="1"/>
  <c r="H335" i="17"/>
  <c r="G22" i="11"/>
  <c r="G6670" i="12" s="1"/>
  <c r="F85" i="11"/>
  <c r="G12" i="11"/>
  <c r="G6660" i="12" s="1"/>
  <c r="F75" i="11"/>
  <c r="G18" i="11"/>
  <c r="G6666" i="12" s="1"/>
  <c r="F81" i="11"/>
  <c r="H340" i="17"/>
  <c r="G360" i="17"/>
  <c r="H360" i="17" s="1"/>
  <c r="G14" i="11"/>
  <c r="G6662" i="12" s="1"/>
  <c r="F77" i="11"/>
  <c r="K21" i="11"/>
  <c r="G11165" i="12" s="1"/>
  <c r="J84" i="11"/>
  <c r="G354" i="17"/>
  <c r="H354" i="17" s="1"/>
  <c r="H334" i="17"/>
  <c r="K17" i="11"/>
  <c r="G11161" i="12" s="1"/>
  <c r="J80" i="11"/>
  <c r="G352" i="17"/>
  <c r="H352" i="17" s="1"/>
  <c r="H332" i="17"/>
  <c r="G358" i="17"/>
  <c r="H358" i="17" s="1"/>
  <c r="H338" i="17"/>
  <c r="G345" i="17"/>
  <c r="H345" i="17" s="1"/>
  <c r="H325" i="17"/>
  <c r="G346" i="17"/>
  <c r="H346" i="17" s="1"/>
  <c r="H326" i="17"/>
  <c r="G359" i="17"/>
  <c r="H359" i="17" s="1"/>
  <c r="H339" i="17"/>
  <c r="G10" i="11"/>
  <c r="G6658" i="12" s="1"/>
  <c r="F73" i="11"/>
  <c r="K9" i="11"/>
  <c r="G11153" i="12" s="1"/>
  <c r="J72" i="11"/>
  <c r="J23" i="11"/>
  <c r="G10043" i="12" s="1"/>
  <c r="I86" i="11"/>
  <c r="E54" i="11"/>
  <c r="G4466" i="12" s="1"/>
  <c r="F58" i="11"/>
  <c r="G5587" i="12" s="1"/>
  <c r="F52" i="11"/>
  <c r="F53" i="11"/>
  <c r="G5586" i="12" s="1"/>
  <c r="J33" i="16"/>
  <c r="J18" i="16"/>
  <c r="F59" i="11"/>
  <c r="G5589" i="12" s="1"/>
  <c r="F36" i="16"/>
  <c r="F30" i="16"/>
  <c r="F23" i="16"/>
  <c r="F34" i="16"/>
  <c r="F24" i="16"/>
  <c r="F32" i="16"/>
  <c r="G12" i="16"/>
  <c r="F26" i="16"/>
  <c r="F27" i="16"/>
  <c r="I29" i="11"/>
  <c r="G14" i="16"/>
  <c r="I30" i="11"/>
  <c r="G15" i="16"/>
  <c r="F37" i="16"/>
  <c r="F29" i="16"/>
  <c r="F25" i="16"/>
  <c r="I32" i="11"/>
  <c r="G17" i="16"/>
  <c r="I26" i="11"/>
  <c r="G11" i="16"/>
  <c r="I24" i="11"/>
  <c r="G9" i="16"/>
  <c r="F19" i="16"/>
  <c r="F28" i="16"/>
  <c r="F22" i="16"/>
  <c r="G13" i="16"/>
  <c r="I7" i="11"/>
  <c r="G7" i="16"/>
  <c r="D11" i="13"/>
  <c r="D12" i="13" s="1"/>
  <c r="H42" i="11"/>
  <c r="H50" i="11"/>
  <c r="H46" i="11"/>
  <c r="H40" i="11"/>
  <c r="H38" i="11"/>
  <c r="H39" i="11"/>
  <c r="H44" i="11"/>
  <c r="H43" i="11"/>
  <c r="H36" i="11"/>
  <c r="H37" i="11"/>
  <c r="H49" i="11"/>
  <c r="H47" i="11"/>
  <c r="H41" i="11"/>
  <c r="C120" i="11"/>
  <c r="D120" i="11" s="1"/>
  <c r="E120" i="11" s="1"/>
  <c r="I70" i="11" l="1"/>
  <c r="G8903" i="12"/>
  <c r="H99" i="11"/>
  <c r="G7808" i="12"/>
  <c r="H100" i="11"/>
  <c r="G7809" i="12"/>
  <c r="H113" i="11"/>
  <c r="G7822" i="12"/>
  <c r="I89" i="11"/>
  <c r="G8922" i="12"/>
  <c r="H104" i="11"/>
  <c r="G7813" i="12"/>
  <c r="H105" i="11"/>
  <c r="G7814" i="12"/>
  <c r="I92" i="11"/>
  <c r="G8925" i="12"/>
  <c r="H110" i="11"/>
  <c r="G7819" i="12"/>
  <c r="H106" i="11"/>
  <c r="G7815" i="12"/>
  <c r="H103" i="11"/>
  <c r="G7812" i="12"/>
  <c r="I87" i="11"/>
  <c r="G8920" i="12"/>
  <c r="I95" i="11"/>
  <c r="G8928" i="12"/>
  <c r="H87" i="11"/>
  <c r="G7796" i="12"/>
  <c r="H102" i="11"/>
  <c r="G7811" i="12"/>
  <c r="H101" i="11"/>
  <c r="G7810" i="12"/>
  <c r="H112" i="11"/>
  <c r="G7821" i="12"/>
  <c r="H107" i="11"/>
  <c r="G7816" i="12"/>
  <c r="H109" i="11"/>
  <c r="G7818" i="12"/>
  <c r="I93" i="11"/>
  <c r="G8926" i="12"/>
  <c r="G100" i="11"/>
  <c r="G6685" i="12"/>
  <c r="H343" i="17"/>
  <c r="G51" i="11"/>
  <c r="G60" i="11" s="1"/>
  <c r="G6712" i="12" s="1"/>
  <c r="G3342" i="12"/>
  <c r="H323" i="17"/>
  <c r="H362" i="17" s="1"/>
  <c r="I362" i="17" s="1"/>
  <c r="L9" i="11"/>
  <c r="G12277" i="12" s="1"/>
  <c r="K72" i="11"/>
  <c r="L21" i="11"/>
  <c r="G12289" i="12" s="1"/>
  <c r="K84" i="11"/>
  <c r="H18" i="11"/>
  <c r="G7790" i="12" s="1"/>
  <c r="G81" i="11"/>
  <c r="L11" i="11"/>
  <c r="G12279" i="12" s="1"/>
  <c r="K74" i="11"/>
  <c r="G31" i="16"/>
  <c r="H108" i="11"/>
  <c r="I45" i="11"/>
  <c r="G8941" i="12" s="1"/>
  <c r="L13" i="11"/>
  <c r="G12281" i="12" s="1"/>
  <c r="K76" i="11"/>
  <c r="H35" i="11"/>
  <c r="G7807" i="12" s="1"/>
  <c r="G98" i="11"/>
  <c r="F21" i="16"/>
  <c r="K23" i="11"/>
  <c r="G11167" i="12" s="1"/>
  <c r="J86" i="11"/>
  <c r="H22" i="11"/>
  <c r="G7794" i="12" s="1"/>
  <c r="G85" i="11"/>
  <c r="F119" i="11"/>
  <c r="F120" i="11" s="1"/>
  <c r="L15" i="11"/>
  <c r="G12283" i="12" s="1"/>
  <c r="K78" i="11"/>
  <c r="G94" i="11"/>
  <c r="H31" i="11"/>
  <c r="G7803" i="12" s="1"/>
  <c r="F16" i="16"/>
  <c r="H20" i="11"/>
  <c r="G7792" i="12" s="1"/>
  <c r="G83" i="11"/>
  <c r="H10" i="11"/>
  <c r="G7782" i="12" s="1"/>
  <c r="G73" i="11"/>
  <c r="L17" i="11"/>
  <c r="G12285" i="12" s="1"/>
  <c r="K80" i="11"/>
  <c r="H14" i="11"/>
  <c r="G7786" i="12" s="1"/>
  <c r="G77" i="11"/>
  <c r="H12" i="11"/>
  <c r="G7784" i="12" s="1"/>
  <c r="G75" i="11"/>
  <c r="G71" i="11"/>
  <c r="F8" i="16"/>
  <c r="H8" i="11"/>
  <c r="G7780" i="12" s="1"/>
  <c r="H33" i="11"/>
  <c r="G96" i="11"/>
  <c r="L19" i="11"/>
  <c r="G12287" i="12" s="1"/>
  <c r="K82" i="11"/>
  <c r="G88" i="11"/>
  <c r="F10" i="16"/>
  <c r="H25" i="11"/>
  <c r="G7797" i="12" s="1"/>
  <c r="G79" i="11"/>
  <c r="H16" i="11"/>
  <c r="G7788" i="12" s="1"/>
  <c r="N34" i="11"/>
  <c r="G14550" i="12" s="1"/>
  <c r="M97" i="11"/>
  <c r="E11" i="13"/>
  <c r="E12" i="13" s="1"/>
  <c r="E55" i="11"/>
  <c r="G4467" i="12" s="1"/>
  <c r="G53" i="11"/>
  <c r="G54" i="11" s="1"/>
  <c r="F54" i="11"/>
  <c r="G5590" i="12" s="1"/>
  <c r="K33" i="16"/>
  <c r="K18" i="16"/>
  <c r="G36" i="16"/>
  <c r="G23" i="16"/>
  <c r="G24" i="16"/>
  <c r="G26" i="16"/>
  <c r="G37" i="16"/>
  <c r="J30" i="11"/>
  <c r="H15" i="16"/>
  <c r="G30" i="16"/>
  <c r="G32" i="16"/>
  <c r="H13" i="16"/>
  <c r="G27" i="16"/>
  <c r="G34" i="16"/>
  <c r="G28" i="16"/>
  <c r="J7" i="11"/>
  <c r="H7" i="16"/>
  <c r="H12" i="16"/>
  <c r="G22" i="16"/>
  <c r="G29" i="16"/>
  <c r="G25" i="16"/>
  <c r="J24" i="11"/>
  <c r="H9" i="16"/>
  <c r="J26" i="11"/>
  <c r="H11" i="16"/>
  <c r="J32" i="11"/>
  <c r="H17" i="16"/>
  <c r="J29" i="11"/>
  <c r="H14" i="16"/>
  <c r="I40" i="11"/>
  <c r="I41" i="11"/>
  <c r="I36" i="11"/>
  <c r="I43" i="11"/>
  <c r="I44" i="11"/>
  <c r="I38" i="11"/>
  <c r="I47" i="11"/>
  <c r="I49" i="11"/>
  <c r="I37" i="11"/>
  <c r="I39" i="11"/>
  <c r="I46" i="11"/>
  <c r="I50" i="11"/>
  <c r="I42" i="11"/>
  <c r="F38" i="16" l="1"/>
  <c r="F39" i="16" s="1"/>
  <c r="I110" i="11"/>
  <c r="G8943" i="12"/>
  <c r="I99" i="11"/>
  <c r="G8932" i="12"/>
  <c r="J89" i="11"/>
  <c r="G10046" i="12"/>
  <c r="J70" i="11"/>
  <c r="G10027" i="12"/>
  <c r="J93" i="11"/>
  <c r="G10050" i="12"/>
  <c r="I102" i="11"/>
  <c r="G8935" i="12"/>
  <c r="I101" i="11"/>
  <c r="G8934" i="12"/>
  <c r="I104" i="11"/>
  <c r="G8937" i="12"/>
  <c r="G52" i="11"/>
  <c r="G119" i="11"/>
  <c r="G58" i="11"/>
  <c r="G6711" i="12" s="1"/>
  <c r="G19" i="16"/>
  <c r="G7805" i="12"/>
  <c r="I109" i="11"/>
  <c r="G8942" i="12"/>
  <c r="J92" i="11"/>
  <c r="G10049" i="12"/>
  <c r="I105" i="11"/>
  <c r="G8938" i="12"/>
  <c r="I100" i="11"/>
  <c r="G8933" i="12"/>
  <c r="I107" i="11"/>
  <c r="G8940" i="12"/>
  <c r="I103" i="11"/>
  <c r="G8936" i="12"/>
  <c r="J95" i="11"/>
  <c r="G10052" i="12"/>
  <c r="J87" i="11"/>
  <c r="G10044" i="12"/>
  <c r="I113" i="11"/>
  <c r="G8946" i="12"/>
  <c r="I112" i="11"/>
  <c r="G8945" i="12"/>
  <c r="I106" i="11"/>
  <c r="G8939" i="12"/>
  <c r="G59" i="11"/>
  <c r="G6713" i="12" s="1"/>
  <c r="H51" i="11"/>
  <c r="H59" i="11" s="1"/>
  <c r="G7837" i="12" s="1"/>
  <c r="O34" i="11"/>
  <c r="N97" i="11"/>
  <c r="H71" i="11"/>
  <c r="G8" i="16"/>
  <c r="I8" i="11"/>
  <c r="G8904" i="12" s="1"/>
  <c r="I14" i="11"/>
  <c r="G8910" i="12" s="1"/>
  <c r="H77" i="11"/>
  <c r="I20" i="11"/>
  <c r="G8916" i="12" s="1"/>
  <c r="H83" i="11"/>
  <c r="M13" i="11"/>
  <c r="G13405" i="12" s="1"/>
  <c r="L76" i="11"/>
  <c r="M11" i="11"/>
  <c r="G13403" i="12" s="1"/>
  <c r="L74" i="11"/>
  <c r="M9" i="11"/>
  <c r="G13401" i="12" s="1"/>
  <c r="L72" i="11"/>
  <c r="G120" i="11"/>
  <c r="H79" i="11"/>
  <c r="I16" i="11"/>
  <c r="G8912" i="12" s="1"/>
  <c r="H88" i="11"/>
  <c r="G10" i="16"/>
  <c r="I25" i="11"/>
  <c r="G8921" i="12" s="1"/>
  <c r="I33" i="11"/>
  <c r="H96" i="11"/>
  <c r="I12" i="11"/>
  <c r="G8908" i="12" s="1"/>
  <c r="H75" i="11"/>
  <c r="I10" i="11"/>
  <c r="G8906" i="12" s="1"/>
  <c r="H73" i="11"/>
  <c r="L23" i="11"/>
  <c r="G12291" i="12" s="1"/>
  <c r="K86" i="11"/>
  <c r="I35" i="11"/>
  <c r="G8931" i="12" s="1"/>
  <c r="H98" i="11"/>
  <c r="G21" i="16"/>
  <c r="H31" i="16"/>
  <c r="I108" i="11"/>
  <c r="J45" i="11"/>
  <c r="G10065" i="12" s="1"/>
  <c r="M21" i="11"/>
  <c r="G13413" i="12" s="1"/>
  <c r="L84" i="11"/>
  <c r="M19" i="11"/>
  <c r="G13411" i="12" s="1"/>
  <c r="L82" i="11"/>
  <c r="M17" i="11"/>
  <c r="G13409" i="12" s="1"/>
  <c r="L80" i="11"/>
  <c r="H94" i="11"/>
  <c r="I31" i="11"/>
  <c r="G8927" i="12" s="1"/>
  <c r="G16" i="16"/>
  <c r="G38" i="16" s="1"/>
  <c r="G39" i="16" s="1"/>
  <c r="M15" i="11"/>
  <c r="G13407" i="12" s="1"/>
  <c r="L78" i="11"/>
  <c r="I22" i="11"/>
  <c r="G8918" i="12" s="1"/>
  <c r="H85" i="11"/>
  <c r="I18" i="11"/>
  <c r="G8914" i="12" s="1"/>
  <c r="H81" i="11"/>
  <c r="G6710" i="12"/>
  <c r="F11" i="13"/>
  <c r="F12" i="13" s="1"/>
  <c r="F55" i="11"/>
  <c r="G55" i="11" s="1"/>
  <c r="H53" i="11"/>
  <c r="G7834" i="12" s="1"/>
  <c r="H60" i="11"/>
  <c r="G7836" i="12" s="1"/>
  <c r="H52" i="11"/>
  <c r="H58" i="11"/>
  <c r="G7835" i="12" s="1"/>
  <c r="L33" i="16"/>
  <c r="L18" i="16"/>
  <c r="H24" i="16"/>
  <c r="H23" i="16"/>
  <c r="H30" i="16"/>
  <c r="H26" i="16"/>
  <c r="K32" i="11"/>
  <c r="I17" i="16"/>
  <c r="K26" i="11"/>
  <c r="I11" i="16"/>
  <c r="K24" i="11"/>
  <c r="I9" i="16"/>
  <c r="I13" i="16"/>
  <c r="K30" i="11"/>
  <c r="I15" i="16"/>
  <c r="H37" i="16"/>
  <c r="H34" i="16"/>
  <c r="K29" i="11"/>
  <c r="I14" i="16"/>
  <c r="I12" i="16"/>
  <c r="H29" i="16"/>
  <c r="H27" i="16"/>
  <c r="H28" i="16"/>
  <c r="H32" i="16"/>
  <c r="H25" i="16"/>
  <c r="H36" i="16"/>
  <c r="H22" i="16"/>
  <c r="K7" i="11"/>
  <c r="I7" i="16"/>
  <c r="J42" i="11"/>
  <c r="J50" i="11"/>
  <c r="J39" i="11"/>
  <c r="G6714" i="12"/>
  <c r="G11" i="13"/>
  <c r="J40" i="11"/>
  <c r="J36" i="11"/>
  <c r="J41" i="11"/>
  <c r="J46" i="11"/>
  <c r="J37" i="11"/>
  <c r="J49" i="11"/>
  <c r="J47" i="11"/>
  <c r="J38" i="11"/>
  <c r="J44" i="11"/>
  <c r="J43" i="11"/>
  <c r="J101" i="11" l="1"/>
  <c r="G10058" i="12"/>
  <c r="K92" i="11"/>
  <c r="G11173" i="12"/>
  <c r="J104" i="11"/>
  <c r="G10061" i="12"/>
  <c r="K89" i="11"/>
  <c r="G11170" i="12"/>
  <c r="J106" i="11"/>
  <c r="G10063" i="12"/>
  <c r="J112" i="11"/>
  <c r="G10069" i="12"/>
  <c r="J99" i="11"/>
  <c r="G10056" i="12"/>
  <c r="J102" i="11"/>
  <c r="G10059" i="12"/>
  <c r="K70" i="11"/>
  <c r="G11151" i="12"/>
  <c r="O97" i="11"/>
  <c r="G15674" i="12"/>
  <c r="J109" i="11"/>
  <c r="G10066" i="12"/>
  <c r="J105" i="11"/>
  <c r="G10062" i="12"/>
  <c r="K93" i="11"/>
  <c r="G11174" i="12"/>
  <c r="J110" i="11"/>
  <c r="G10067" i="12"/>
  <c r="H19" i="16"/>
  <c r="G8929" i="12"/>
  <c r="J107" i="11"/>
  <c r="G10064" i="12"/>
  <c r="J100" i="11"/>
  <c r="G10057" i="12"/>
  <c r="J103" i="11"/>
  <c r="G10060" i="12"/>
  <c r="J113" i="11"/>
  <c r="G10070" i="12"/>
  <c r="K87" i="11"/>
  <c r="G11168" i="12"/>
  <c r="K95" i="11"/>
  <c r="G11176" i="12"/>
  <c r="I51" i="11"/>
  <c r="I58" i="11" s="1"/>
  <c r="G8959" i="12" s="1"/>
  <c r="H119" i="11"/>
  <c r="H120" i="11" s="1"/>
  <c r="N15" i="11"/>
  <c r="G14531" i="12" s="1"/>
  <c r="M78" i="11"/>
  <c r="N21" i="11"/>
  <c r="G14537" i="12" s="1"/>
  <c r="M84" i="11"/>
  <c r="M23" i="11"/>
  <c r="G13415" i="12" s="1"/>
  <c r="L86" i="11"/>
  <c r="I96" i="11"/>
  <c r="J33" i="11"/>
  <c r="G10053" i="12" s="1"/>
  <c r="N9" i="11"/>
  <c r="G14525" i="12" s="1"/>
  <c r="M72" i="11"/>
  <c r="J20" i="11"/>
  <c r="G10040" i="12" s="1"/>
  <c r="I83" i="11"/>
  <c r="I71" i="11"/>
  <c r="H8" i="16"/>
  <c r="J8" i="11"/>
  <c r="G10028" i="12" s="1"/>
  <c r="J22" i="11"/>
  <c r="G10042" i="12" s="1"/>
  <c r="I85" i="11"/>
  <c r="N19" i="11"/>
  <c r="G14535" i="12" s="1"/>
  <c r="M82" i="11"/>
  <c r="I31" i="16"/>
  <c r="K45" i="11"/>
  <c r="G11189" i="12" s="1"/>
  <c r="J108" i="11"/>
  <c r="J35" i="11"/>
  <c r="G10055" i="12" s="1"/>
  <c r="I98" i="11"/>
  <c r="H21" i="16"/>
  <c r="J12" i="11"/>
  <c r="G10032" i="12" s="1"/>
  <c r="I75" i="11"/>
  <c r="N13" i="11"/>
  <c r="G14529" i="12" s="1"/>
  <c r="M76" i="11"/>
  <c r="J18" i="11"/>
  <c r="G10038" i="12" s="1"/>
  <c r="I81" i="11"/>
  <c r="I94" i="11"/>
  <c r="J31" i="11"/>
  <c r="G10051" i="12" s="1"/>
  <c r="H16" i="16"/>
  <c r="N17" i="11"/>
  <c r="G14533" i="12" s="1"/>
  <c r="M80" i="11"/>
  <c r="J10" i="11"/>
  <c r="G10030" i="12" s="1"/>
  <c r="I73" i="11"/>
  <c r="I88" i="11"/>
  <c r="J25" i="11"/>
  <c r="G10045" i="12" s="1"/>
  <c r="H10" i="16"/>
  <c r="H38" i="16" s="1"/>
  <c r="H39" i="16" s="1"/>
  <c r="I79" i="11"/>
  <c r="J16" i="11"/>
  <c r="G10036" i="12" s="1"/>
  <c r="N11" i="11"/>
  <c r="G14527" i="12" s="1"/>
  <c r="M74" i="11"/>
  <c r="J14" i="11"/>
  <c r="G10034" i="12" s="1"/>
  <c r="I77" i="11"/>
  <c r="G5591" i="12"/>
  <c r="H54" i="11"/>
  <c r="H55" i="11" s="1"/>
  <c r="I52" i="11"/>
  <c r="M33" i="16"/>
  <c r="M18" i="16"/>
  <c r="I30" i="16"/>
  <c r="I29" i="16"/>
  <c r="I32" i="16"/>
  <c r="I22" i="16"/>
  <c r="I34" i="16"/>
  <c r="I23" i="16"/>
  <c r="L7" i="11"/>
  <c r="J7" i="16"/>
  <c r="L29" i="11"/>
  <c r="J14" i="16"/>
  <c r="L30" i="11"/>
  <c r="J15" i="16"/>
  <c r="I25" i="16"/>
  <c r="I28" i="16"/>
  <c r="J12" i="16"/>
  <c r="I24" i="16"/>
  <c r="I36" i="16"/>
  <c r="I27" i="16"/>
  <c r="I26" i="16"/>
  <c r="L32" i="11"/>
  <c r="J17" i="16"/>
  <c r="I37" i="16"/>
  <c r="J13" i="16"/>
  <c r="L24" i="11"/>
  <c r="J9" i="16"/>
  <c r="L26" i="11"/>
  <c r="J11" i="16"/>
  <c r="G12" i="13"/>
  <c r="K47" i="11"/>
  <c r="K44" i="11"/>
  <c r="G6715" i="12"/>
  <c r="K40" i="11"/>
  <c r="K43" i="11"/>
  <c r="K37" i="11"/>
  <c r="K46" i="11"/>
  <c r="K39" i="11"/>
  <c r="K50" i="11"/>
  <c r="K42" i="11"/>
  <c r="K49" i="11"/>
  <c r="K36" i="11"/>
  <c r="K38" i="11"/>
  <c r="K41" i="11"/>
  <c r="K99" i="11" l="1"/>
  <c r="G11180" i="12"/>
  <c r="K103" i="11"/>
  <c r="G11184" i="12"/>
  <c r="L87" i="11"/>
  <c r="G12292" i="12"/>
  <c r="L92" i="11"/>
  <c r="G12297" i="12"/>
  <c r="K112" i="11"/>
  <c r="G11193" i="12"/>
  <c r="K109" i="11"/>
  <c r="G11190" i="12"/>
  <c r="L95" i="11"/>
  <c r="G12300" i="12"/>
  <c r="K104" i="11"/>
  <c r="G11185" i="12"/>
  <c r="K105" i="11"/>
  <c r="G11186" i="12"/>
  <c r="K100" i="11"/>
  <c r="G11181" i="12"/>
  <c r="K107" i="11"/>
  <c r="G11188" i="12"/>
  <c r="L89" i="11"/>
  <c r="G12294" i="12"/>
  <c r="I19" i="16"/>
  <c r="L93" i="11"/>
  <c r="G12298" i="12"/>
  <c r="L70" i="11"/>
  <c r="G12275" i="12"/>
  <c r="I60" i="11"/>
  <c r="G8960" i="12" s="1"/>
  <c r="I53" i="11"/>
  <c r="G8958" i="12" s="1"/>
  <c r="K102" i="11"/>
  <c r="G11183" i="12"/>
  <c r="K101" i="11"/>
  <c r="G11182" i="12"/>
  <c r="K113" i="11"/>
  <c r="G11194" i="12"/>
  <c r="K106" i="11"/>
  <c r="G11187" i="12"/>
  <c r="K110" i="11"/>
  <c r="G11191" i="12"/>
  <c r="I59" i="11"/>
  <c r="G8961" i="12" s="1"/>
  <c r="I119" i="11"/>
  <c r="I120" i="11" s="1"/>
  <c r="J51" i="11"/>
  <c r="J60" i="11" s="1"/>
  <c r="G10084" i="12" s="1"/>
  <c r="J88" i="11"/>
  <c r="K25" i="11"/>
  <c r="G11169" i="12" s="1"/>
  <c r="I10" i="16"/>
  <c r="K10" i="11"/>
  <c r="G11154" i="12" s="1"/>
  <c r="J73" i="11"/>
  <c r="O13" i="11"/>
  <c r="N76" i="11"/>
  <c r="O9" i="11"/>
  <c r="N72" i="11"/>
  <c r="O21" i="11"/>
  <c r="N84" i="11"/>
  <c r="O11" i="11"/>
  <c r="N74" i="11"/>
  <c r="J94" i="11"/>
  <c r="I16" i="16"/>
  <c r="K31" i="11"/>
  <c r="G11175" i="12" s="1"/>
  <c r="K18" i="11"/>
  <c r="G11162" i="12" s="1"/>
  <c r="J81" i="11"/>
  <c r="K22" i="11"/>
  <c r="G11166" i="12" s="1"/>
  <c r="J85" i="11"/>
  <c r="K20" i="11"/>
  <c r="G11164" i="12" s="1"/>
  <c r="J83" i="11"/>
  <c r="K33" i="11"/>
  <c r="G11177" i="12" s="1"/>
  <c r="J96" i="11"/>
  <c r="N23" i="11"/>
  <c r="G14539" i="12" s="1"/>
  <c r="M86" i="11"/>
  <c r="K14" i="11"/>
  <c r="G11158" i="12" s="1"/>
  <c r="J77" i="11"/>
  <c r="J79" i="11"/>
  <c r="K16" i="11"/>
  <c r="G11160" i="12" s="1"/>
  <c r="O17" i="11"/>
  <c r="N80" i="11"/>
  <c r="K12" i="11"/>
  <c r="G11156" i="12" s="1"/>
  <c r="J75" i="11"/>
  <c r="K35" i="11"/>
  <c r="G11179" i="12" s="1"/>
  <c r="J98" i="11"/>
  <c r="I21" i="16"/>
  <c r="K108" i="11"/>
  <c r="J31" i="16"/>
  <c r="L45" i="11"/>
  <c r="G12313" i="12" s="1"/>
  <c r="O19" i="11"/>
  <c r="N82" i="11"/>
  <c r="J71" i="11"/>
  <c r="I8" i="16"/>
  <c r="K8" i="11"/>
  <c r="G11152" i="12" s="1"/>
  <c r="O15" i="11"/>
  <c r="N78" i="11"/>
  <c r="G7838" i="12"/>
  <c r="H11" i="13"/>
  <c r="H12" i="13" s="1"/>
  <c r="I54" i="11"/>
  <c r="I11" i="13" s="1"/>
  <c r="J53" i="11"/>
  <c r="G10082" i="12" s="1"/>
  <c r="N18" i="16"/>
  <c r="N33" i="16"/>
  <c r="J59" i="11"/>
  <c r="G10085" i="12" s="1"/>
  <c r="J24" i="16"/>
  <c r="J30" i="16"/>
  <c r="K13" i="16"/>
  <c r="M32" i="11"/>
  <c r="K17" i="16"/>
  <c r="J36" i="16"/>
  <c r="J37" i="16"/>
  <c r="J23" i="16"/>
  <c r="M26" i="11"/>
  <c r="K11" i="16"/>
  <c r="M24" i="11"/>
  <c r="K9" i="16"/>
  <c r="M29" i="11"/>
  <c r="K14" i="16"/>
  <c r="J25" i="16"/>
  <c r="J26" i="16"/>
  <c r="M30" i="11"/>
  <c r="K15" i="16"/>
  <c r="M7" i="11"/>
  <c r="K7" i="16"/>
  <c r="J27" i="16"/>
  <c r="J22" i="16"/>
  <c r="J28" i="16"/>
  <c r="J32" i="16"/>
  <c r="J29" i="16"/>
  <c r="J34" i="16"/>
  <c r="J19" i="16"/>
  <c r="K12" i="16"/>
  <c r="L41" i="11"/>
  <c r="L38" i="11"/>
  <c r="L39" i="11"/>
  <c r="L37" i="11"/>
  <c r="L40" i="11"/>
  <c r="L44" i="11"/>
  <c r="L42" i="11"/>
  <c r="L50" i="11"/>
  <c r="L46" i="11"/>
  <c r="L43" i="11"/>
  <c r="G16779" i="12"/>
  <c r="G7839" i="12"/>
  <c r="L36" i="11"/>
  <c r="L49" i="11"/>
  <c r="L47" i="11"/>
  <c r="L113" i="11" l="1"/>
  <c r="G12318" i="12"/>
  <c r="M95" i="11"/>
  <c r="G13424" i="12"/>
  <c r="O74" i="11"/>
  <c r="G15651" i="12"/>
  <c r="O72" i="11"/>
  <c r="G15649" i="12"/>
  <c r="L102" i="11"/>
  <c r="G12307" i="12"/>
  <c r="L112" i="11"/>
  <c r="G12317" i="12"/>
  <c r="L107" i="11"/>
  <c r="G12312" i="12"/>
  <c r="J58" i="11"/>
  <c r="G10083" i="12" s="1"/>
  <c r="O78" i="11"/>
  <c r="G15655" i="12"/>
  <c r="O84" i="11"/>
  <c r="G15661" i="12"/>
  <c r="O76" i="11"/>
  <c r="G15653" i="12"/>
  <c r="L100" i="11"/>
  <c r="G12305" i="12"/>
  <c r="L110" i="11"/>
  <c r="G12315" i="12"/>
  <c r="L105" i="11"/>
  <c r="G12310" i="12"/>
  <c r="M70" i="11"/>
  <c r="G13399" i="12"/>
  <c r="M87" i="11"/>
  <c r="G13416" i="12"/>
  <c r="O80" i="11"/>
  <c r="G15657" i="12"/>
  <c r="L106" i="11"/>
  <c r="G12311" i="12"/>
  <c r="L101" i="11"/>
  <c r="G12306" i="12"/>
  <c r="L99" i="11"/>
  <c r="G12304" i="12"/>
  <c r="L109" i="11"/>
  <c r="G12314" i="12"/>
  <c r="L103" i="11"/>
  <c r="G12308" i="12"/>
  <c r="L104" i="11"/>
  <c r="G12309" i="12"/>
  <c r="M93" i="11"/>
  <c r="G13422" i="12"/>
  <c r="M92" i="11"/>
  <c r="G13421" i="12"/>
  <c r="M89" i="11"/>
  <c r="G13418" i="12"/>
  <c r="J52" i="11"/>
  <c r="O82" i="11"/>
  <c r="G15659" i="12"/>
  <c r="J119" i="11"/>
  <c r="J120" i="11" s="1"/>
  <c r="I38" i="16"/>
  <c r="I39" i="16" s="1"/>
  <c r="K51" i="11"/>
  <c r="K59" i="11" s="1"/>
  <c r="G11209" i="12" s="1"/>
  <c r="L108" i="11"/>
  <c r="K31" i="16"/>
  <c r="M45" i="11"/>
  <c r="G13437" i="12" s="1"/>
  <c r="L35" i="11"/>
  <c r="G12303" i="12" s="1"/>
  <c r="K98" i="11"/>
  <c r="J21" i="16"/>
  <c r="L33" i="11"/>
  <c r="G12301" i="12" s="1"/>
  <c r="K96" i="11"/>
  <c r="L18" i="11"/>
  <c r="G12286" i="12" s="1"/>
  <c r="K81" i="11"/>
  <c r="K71" i="11"/>
  <c r="J8" i="16"/>
  <c r="L8" i="11"/>
  <c r="G12276" i="12" s="1"/>
  <c r="O23" i="11"/>
  <c r="N86" i="11"/>
  <c r="L22" i="11"/>
  <c r="G12290" i="12" s="1"/>
  <c r="K85" i="11"/>
  <c r="K94" i="11"/>
  <c r="J16" i="16"/>
  <c r="L31" i="11"/>
  <c r="G12299" i="12" s="1"/>
  <c r="L10" i="11"/>
  <c r="G12278" i="12" s="1"/>
  <c r="K73" i="11"/>
  <c r="K88" i="11"/>
  <c r="L25" i="11"/>
  <c r="G12293" i="12" s="1"/>
  <c r="J10" i="16"/>
  <c r="L12" i="11"/>
  <c r="G12280" i="12" s="1"/>
  <c r="K75" i="11"/>
  <c r="K79" i="11"/>
  <c r="L16" i="11"/>
  <c r="L14" i="11"/>
  <c r="G12282" i="12" s="1"/>
  <c r="K77" i="11"/>
  <c r="L20" i="11"/>
  <c r="G12288" i="12" s="1"/>
  <c r="K83" i="11"/>
  <c r="K60" i="11"/>
  <c r="G11208" i="12" s="1"/>
  <c r="G8962" i="12"/>
  <c r="I55" i="11"/>
  <c r="G8963" i="12" s="1"/>
  <c r="I12" i="13"/>
  <c r="J54" i="11"/>
  <c r="J11" i="13" s="1"/>
  <c r="K52" i="11"/>
  <c r="K28" i="16"/>
  <c r="K23" i="16"/>
  <c r="K27" i="16"/>
  <c r="L12" i="16"/>
  <c r="K25" i="16"/>
  <c r="K36" i="16"/>
  <c r="K32" i="16"/>
  <c r="K37" i="16"/>
  <c r="K30" i="16"/>
  <c r="K24" i="16"/>
  <c r="N30" i="11"/>
  <c r="L15" i="16"/>
  <c r="N29" i="11"/>
  <c r="L14" i="16"/>
  <c r="N24" i="11"/>
  <c r="L9" i="16"/>
  <c r="N26" i="11"/>
  <c r="L11" i="16"/>
  <c r="L13" i="16"/>
  <c r="K34" i="16"/>
  <c r="K22" i="16"/>
  <c r="K29" i="16"/>
  <c r="K26" i="16"/>
  <c r="K19" i="16"/>
  <c r="N7" i="11"/>
  <c r="L7" i="16"/>
  <c r="N32" i="11"/>
  <c r="L17" i="16"/>
  <c r="M47" i="11"/>
  <c r="M36" i="11"/>
  <c r="M43" i="11"/>
  <c r="M46" i="11"/>
  <c r="M44" i="11"/>
  <c r="M39" i="11"/>
  <c r="M38" i="11"/>
  <c r="M41" i="11"/>
  <c r="M49" i="11"/>
  <c r="M50" i="11"/>
  <c r="M42" i="11"/>
  <c r="M37" i="11"/>
  <c r="M40" i="11"/>
  <c r="M100" i="11" l="1"/>
  <c r="G13429" i="12"/>
  <c r="M109" i="11"/>
  <c r="G13438" i="12"/>
  <c r="M105" i="11"/>
  <c r="G13434" i="12"/>
  <c r="M106" i="11"/>
  <c r="G13435" i="12"/>
  <c r="N93" i="11"/>
  <c r="G14546" i="12"/>
  <c r="O86" i="11"/>
  <c r="G15663" i="12"/>
  <c r="M113" i="11"/>
  <c r="G13442" i="12"/>
  <c r="M102" i="11"/>
  <c r="G13431" i="12"/>
  <c r="M99" i="11"/>
  <c r="G13428" i="12"/>
  <c r="L51" i="11"/>
  <c r="L60" i="11" s="1"/>
  <c r="G12332" i="12" s="1"/>
  <c r="G12284" i="12"/>
  <c r="M104" i="11"/>
  <c r="G13433" i="12"/>
  <c r="M101" i="11"/>
  <c r="G13430" i="12"/>
  <c r="N95" i="11"/>
  <c r="G14548" i="12"/>
  <c r="N87" i="11"/>
  <c r="G14540" i="12"/>
  <c r="M103" i="11"/>
  <c r="G13432" i="12"/>
  <c r="M112" i="11"/>
  <c r="G13441" i="12"/>
  <c r="M107" i="11"/>
  <c r="G13436" i="12"/>
  <c r="M110" i="11"/>
  <c r="G13439" i="12"/>
  <c r="N70" i="11"/>
  <c r="G14523" i="12"/>
  <c r="N89" i="11"/>
  <c r="G14542" i="12"/>
  <c r="N92" i="11"/>
  <c r="G14545" i="12"/>
  <c r="K53" i="11"/>
  <c r="G11206" i="12" s="1"/>
  <c r="K58" i="11"/>
  <c r="G11207" i="12" s="1"/>
  <c r="J38" i="16"/>
  <c r="J39" i="16" s="1"/>
  <c r="K119" i="11"/>
  <c r="K120" i="11" s="1"/>
  <c r="M14" i="11"/>
  <c r="G13406" i="12" s="1"/>
  <c r="L77" i="11"/>
  <c r="M22" i="11"/>
  <c r="G13414" i="12" s="1"/>
  <c r="L85" i="11"/>
  <c r="M20" i="11"/>
  <c r="G13412" i="12" s="1"/>
  <c r="L83" i="11"/>
  <c r="L79" i="11"/>
  <c r="M16" i="11"/>
  <c r="G13408" i="12" s="1"/>
  <c r="M12" i="11"/>
  <c r="G13404" i="12" s="1"/>
  <c r="L75" i="11"/>
  <c r="L88" i="11"/>
  <c r="M25" i="11"/>
  <c r="G13417" i="12" s="1"/>
  <c r="K10" i="16"/>
  <c r="M10" i="11"/>
  <c r="G13402" i="12" s="1"/>
  <c r="L73" i="11"/>
  <c r="L71" i="11"/>
  <c r="M8" i="11"/>
  <c r="G13400" i="12" s="1"/>
  <c r="K8" i="16"/>
  <c r="M33" i="11"/>
  <c r="G13425" i="12" s="1"/>
  <c r="L96" i="11"/>
  <c r="M35" i="11"/>
  <c r="G13427" i="12" s="1"/>
  <c r="L98" i="11"/>
  <c r="K21" i="16"/>
  <c r="L94" i="11"/>
  <c r="K16" i="16"/>
  <c r="M31" i="11"/>
  <c r="G13423" i="12" s="1"/>
  <c r="M18" i="11"/>
  <c r="G13410" i="12" s="1"/>
  <c r="L81" i="11"/>
  <c r="M108" i="11"/>
  <c r="L31" i="16"/>
  <c r="N45" i="11"/>
  <c r="G14561" i="12" s="1"/>
  <c r="J55" i="11"/>
  <c r="J12" i="13"/>
  <c r="L53" i="11"/>
  <c r="G12330" i="12" s="1"/>
  <c r="G10086" i="12"/>
  <c r="L58" i="11"/>
  <c r="G12331" i="12" s="1"/>
  <c r="L28" i="16"/>
  <c r="L36" i="16"/>
  <c r="L25" i="16"/>
  <c r="L32" i="16"/>
  <c r="L34" i="16"/>
  <c r="O32" i="11"/>
  <c r="M17" i="16"/>
  <c r="L19" i="16"/>
  <c r="M12" i="16"/>
  <c r="L23" i="16"/>
  <c r="O7" i="11"/>
  <c r="M7" i="16"/>
  <c r="O30" i="11"/>
  <c r="M15" i="16"/>
  <c r="L37" i="16"/>
  <c r="L27" i="16"/>
  <c r="L30" i="16"/>
  <c r="L22" i="16"/>
  <c r="O29" i="11"/>
  <c r="M14" i="16"/>
  <c r="L26" i="16"/>
  <c r="L24" i="16"/>
  <c r="L29" i="16"/>
  <c r="M13" i="16"/>
  <c r="O26" i="11"/>
  <c r="M11" i="16"/>
  <c r="O24" i="11"/>
  <c r="M9" i="16"/>
  <c r="G16775" i="12"/>
  <c r="N36" i="11"/>
  <c r="N40" i="11"/>
  <c r="N38" i="11"/>
  <c r="N39" i="11"/>
  <c r="N44" i="11"/>
  <c r="G16774" i="12"/>
  <c r="N43" i="11"/>
  <c r="G16772" i="12"/>
  <c r="N37" i="11"/>
  <c r="G16771" i="12"/>
  <c r="G16773" i="12"/>
  <c r="N41" i="11"/>
  <c r="N46" i="11"/>
  <c r="N47" i="11"/>
  <c r="N42" i="11"/>
  <c r="N50" i="11"/>
  <c r="G10087" i="12"/>
  <c r="N49" i="11"/>
  <c r="N112" i="11" l="1"/>
  <c r="G14565" i="12"/>
  <c r="O87" i="11"/>
  <c r="G15664" i="12"/>
  <c r="O70" i="11"/>
  <c r="G15647" i="12"/>
  <c r="N99" i="11"/>
  <c r="G14552" i="12"/>
  <c r="O95" i="11"/>
  <c r="G15672" i="12"/>
  <c r="N113" i="11"/>
  <c r="G14566" i="12"/>
  <c r="N102" i="11"/>
  <c r="G14555" i="12"/>
  <c r="O89" i="11"/>
  <c r="G15666" i="12"/>
  <c r="O93" i="11"/>
  <c r="G15670" i="12"/>
  <c r="L59" i="11"/>
  <c r="G12333" i="12" s="1"/>
  <c r="N110" i="11"/>
  <c r="G14563" i="12"/>
  <c r="N103" i="11"/>
  <c r="G14556" i="12"/>
  <c r="O92" i="11"/>
  <c r="G15669" i="12"/>
  <c r="N109" i="11"/>
  <c r="G14562" i="12"/>
  <c r="N100" i="11"/>
  <c r="G14553" i="12"/>
  <c r="N107" i="11"/>
  <c r="G14560" i="12"/>
  <c r="N104" i="11"/>
  <c r="G14557" i="12"/>
  <c r="N105" i="11"/>
  <c r="G14558" i="12"/>
  <c r="N106" i="11"/>
  <c r="G14559" i="12"/>
  <c r="N101" i="11"/>
  <c r="G14554" i="12"/>
  <c r="L52" i="11"/>
  <c r="K54" i="11"/>
  <c r="G11210" i="12" s="1"/>
  <c r="K38" i="16"/>
  <c r="K39" i="16" s="1"/>
  <c r="M51" i="11"/>
  <c r="M53" i="11" s="1"/>
  <c r="G13454" i="12" s="1"/>
  <c r="L119" i="11"/>
  <c r="L120" i="11" s="1"/>
  <c r="N108" i="11"/>
  <c r="O45" i="11"/>
  <c r="G15685" i="12" s="1"/>
  <c r="M31" i="16"/>
  <c r="N33" i="11"/>
  <c r="G14549" i="12" s="1"/>
  <c r="M96" i="11"/>
  <c r="M71" i="11"/>
  <c r="N8" i="11"/>
  <c r="G14524" i="12" s="1"/>
  <c r="L8" i="16"/>
  <c r="N10" i="11"/>
  <c r="G14526" i="12" s="1"/>
  <c r="M73" i="11"/>
  <c r="M88" i="11"/>
  <c r="N25" i="11"/>
  <c r="G14541" i="12" s="1"/>
  <c r="L10" i="16"/>
  <c r="N12" i="11"/>
  <c r="G14528" i="12" s="1"/>
  <c r="M75" i="11"/>
  <c r="N22" i="11"/>
  <c r="G14538" i="12" s="1"/>
  <c r="M85" i="11"/>
  <c r="N18" i="11"/>
  <c r="G14534" i="12" s="1"/>
  <c r="M81" i="11"/>
  <c r="N35" i="11"/>
  <c r="G14551" i="12" s="1"/>
  <c r="M98" i="11"/>
  <c r="L21" i="16"/>
  <c r="M79" i="11"/>
  <c r="N16" i="11"/>
  <c r="G14532" i="12" s="1"/>
  <c r="N20" i="11"/>
  <c r="G14536" i="12" s="1"/>
  <c r="M83" i="11"/>
  <c r="M94" i="11"/>
  <c r="L16" i="16"/>
  <c r="L38" i="16" s="1"/>
  <c r="L39" i="16" s="1"/>
  <c r="N31" i="11"/>
  <c r="G14547" i="12" s="1"/>
  <c r="N14" i="11"/>
  <c r="G14530" i="12" s="1"/>
  <c r="M77" i="11"/>
  <c r="K11" i="13"/>
  <c r="K12" i="13" s="1"/>
  <c r="K55" i="11"/>
  <c r="G11211" i="12" s="1"/>
  <c r="L54" i="11"/>
  <c r="L11" i="13" s="1"/>
  <c r="M60" i="11"/>
  <c r="G13456" i="12" s="1"/>
  <c r="M58" i="11"/>
  <c r="G13455" i="12" s="1"/>
  <c r="M36" i="16"/>
  <c r="O49" i="11"/>
  <c r="M27" i="16"/>
  <c r="O41" i="11"/>
  <c r="M26" i="16"/>
  <c r="O40" i="11"/>
  <c r="N13" i="16"/>
  <c r="N7" i="16"/>
  <c r="N17" i="16"/>
  <c r="M37" i="16"/>
  <c r="O50" i="11"/>
  <c r="M34" i="16"/>
  <c r="O47" i="11"/>
  <c r="M30" i="16"/>
  <c r="O44" i="11"/>
  <c r="M22" i="16"/>
  <c r="O36" i="11"/>
  <c r="N9" i="16"/>
  <c r="N11" i="16"/>
  <c r="N14" i="16"/>
  <c r="N12" i="16"/>
  <c r="M29" i="16"/>
  <c r="O43" i="11"/>
  <c r="M25" i="16"/>
  <c r="O39" i="11"/>
  <c r="M28" i="16"/>
  <c r="O42" i="11"/>
  <c r="M32" i="16"/>
  <c r="O46" i="11"/>
  <c r="M23" i="16"/>
  <c r="O37" i="11"/>
  <c r="M24" i="16"/>
  <c r="O38" i="11"/>
  <c r="N15" i="16"/>
  <c r="M54" i="11"/>
  <c r="M11" i="13" s="1"/>
  <c r="O105" i="11" l="1"/>
  <c r="G15682" i="12"/>
  <c r="O107" i="11"/>
  <c r="G15684" i="12"/>
  <c r="O101" i="11"/>
  <c r="G15678" i="12"/>
  <c r="O109" i="11"/>
  <c r="G15686" i="12"/>
  <c r="O99" i="11"/>
  <c r="G15676" i="12"/>
  <c r="O103" i="11"/>
  <c r="G15680" i="12"/>
  <c r="O112" i="11"/>
  <c r="G15689" i="12"/>
  <c r="O100" i="11"/>
  <c r="G15677" i="12"/>
  <c r="O106" i="11"/>
  <c r="G15683" i="12"/>
  <c r="O113" i="11"/>
  <c r="G15690" i="12"/>
  <c r="O104" i="11"/>
  <c r="G15681" i="12"/>
  <c r="O102" i="11"/>
  <c r="G15679" i="12"/>
  <c r="O110" i="11"/>
  <c r="G15687" i="12"/>
  <c r="M19" i="16"/>
  <c r="M59" i="11"/>
  <c r="G13457" i="12" s="1"/>
  <c r="M52" i="11"/>
  <c r="N51" i="11"/>
  <c r="N53" i="11" s="1"/>
  <c r="G14578" i="12" s="1"/>
  <c r="M119" i="11"/>
  <c r="M120" i="11" s="1"/>
  <c r="O14" i="11"/>
  <c r="N77" i="11"/>
  <c r="N79" i="11"/>
  <c r="O16" i="11"/>
  <c r="O18" i="11"/>
  <c r="N81" i="11"/>
  <c r="N94" i="11"/>
  <c r="O31" i="11"/>
  <c r="G15671" i="12" s="1"/>
  <c r="M16" i="16"/>
  <c r="O35" i="11"/>
  <c r="G15675" i="12" s="1"/>
  <c r="N98" i="11"/>
  <c r="M21" i="16"/>
  <c r="O12" i="11"/>
  <c r="N75" i="11"/>
  <c r="N88" i="11"/>
  <c r="O25" i="11"/>
  <c r="G15665" i="12" s="1"/>
  <c r="M10" i="16"/>
  <c r="O10" i="11"/>
  <c r="N73" i="11"/>
  <c r="N71" i="11"/>
  <c r="O8" i="11"/>
  <c r="G15648" i="12" s="1"/>
  <c r="M8" i="16"/>
  <c r="O33" i="11"/>
  <c r="N96" i="11"/>
  <c r="O108" i="11"/>
  <c r="N31" i="16"/>
  <c r="O20" i="11"/>
  <c r="N83" i="11"/>
  <c r="O22" i="11"/>
  <c r="N85" i="11"/>
  <c r="G12334" i="12"/>
  <c r="L12" i="13"/>
  <c r="M12" i="13" s="1"/>
  <c r="L55" i="11"/>
  <c r="M55" i="11" s="1"/>
  <c r="N59" i="11"/>
  <c r="G14581" i="12" s="1"/>
  <c r="N52" i="11"/>
  <c r="N23" i="16"/>
  <c r="N24" i="16"/>
  <c r="N25" i="16"/>
  <c r="N22" i="16"/>
  <c r="N36" i="16"/>
  <c r="N37" i="16"/>
  <c r="N27" i="16"/>
  <c r="N28" i="16"/>
  <c r="N32" i="16"/>
  <c r="N29" i="16"/>
  <c r="N34" i="16"/>
  <c r="N26" i="16"/>
  <c r="N30" i="16"/>
  <c r="G13458" i="12"/>
  <c r="N54" i="11"/>
  <c r="N11" i="13" s="1"/>
  <c r="G16777" i="12"/>
  <c r="G16782" i="12"/>
  <c r="G16776" i="12"/>
  <c r="G16780" i="12"/>
  <c r="G16778" i="12"/>
  <c r="G16784" i="12"/>
  <c r="G16785" i="12"/>
  <c r="O81" i="11" l="1"/>
  <c r="G15658" i="12"/>
  <c r="O77" i="11"/>
  <c r="G15654" i="12"/>
  <c r="O83" i="11"/>
  <c r="G15660" i="12"/>
  <c r="O85" i="11"/>
  <c r="G15662" i="12"/>
  <c r="O75" i="11"/>
  <c r="G15652" i="12"/>
  <c r="O79" i="11"/>
  <c r="G15656" i="12"/>
  <c r="O96" i="11"/>
  <c r="G15673" i="12"/>
  <c r="N19" i="16"/>
  <c r="N58" i="11"/>
  <c r="G14579" i="12" s="1"/>
  <c r="N60" i="11"/>
  <c r="G14580" i="12" s="1"/>
  <c r="O73" i="11"/>
  <c r="G15650" i="12"/>
  <c r="O51" i="11"/>
  <c r="O53" i="11" s="1"/>
  <c r="G15702" i="12" s="1"/>
  <c r="N119" i="11"/>
  <c r="N120" i="11" s="1"/>
  <c r="M38" i="16"/>
  <c r="M39" i="16" s="1"/>
  <c r="O88" i="11"/>
  <c r="N10" i="16"/>
  <c r="O94" i="11"/>
  <c r="N16" i="16"/>
  <c r="O71" i="11"/>
  <c r="N8" i="16"/>
  <c r="O98" i="11"/>
  <c r="N21" i="16"/>
  <c r="G12335" i="12"/>
  <c r="O59" i="11"/>
  <c r="G15705" i="12" s="1"/>
  <c r="G14582" i="12"/>
  <c r="P53" i="11"/>
  <c r="G16799" i="12" s="1"/>
  <c r="P58" i="11"/>
  <c r="G16800" i="12" s="1"/>
  <c r="P59" i="11"/>
  <c r="G16802" i="12" s="1"/>
  <c r="P60" i="11"/>
  <c r="G16801" i="12" s="1"/>
  <c r="N55" i="11"/>
  <c r="G13459" i="12"/>
  <c r="N12" i="13"/>
  <c r="P119" i="11"/>
  <c r="O60" i="11" l="1"/>
  <c r="G15704" i="12" s="1"/>
  <c r="O58" i="11"/>
  <c r="G15703" i="12" s="1"/>
  <c r="O54" i="11"/>
  <c r="G15706" i="12" s="1"/>
  <c r="O52" i="11"/>
  <c r="P52" i="11" s="1"/>
  <c r="Q52" i="11" s="1"/>
  <c r="R52" i="11" s="1"/>
  <c r="S52" i="11" s="1"/>
  <c r="T52" i="11" s="1"/>
  <c r="U52" i="11" s="1"/>
  <c r="V52" i="11" s="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AG52" i="11" s="1"/>
  <c r="AH52" i="11" s="1"/>
  <c r="AI52" i="11" s="1"/>
  <c r="AJ52" i="11" s="1"/>
  <c r="AK52" i="11" s="1"/>
  <c r="AL52" i="11" s="1"/>
  <c r="AM52" i="11" s="1"/>
  <c r="AN52" i="11" s="1"/>
  <c r="AO52" i="11" s="1"/>
  <c r="AP52" i="11" s="1"/>
  <c r="AQ52" i="11" s="1"/>
  <c r="AR52" i="11" s="1"/>
  <c r="AS52" i="11" s="1"/>
  <c r="AT52" i="11" s="1"/>
  <c r="AU52" i="11" s="1"/>
  <c r="AV52" i="11" s="1"/>
  <c r="AW52" i="11" s="1"/>
  <c r="AX52" i="11" s="1"/>
  <c r="AY52" i="11" s="1"/>
  <c r="AZ52" i="11" s="1"/>
  <c r="BA52" i="11" s="1"/>
  <c r="BB52" i="11" s="1"/>
  <c r="BC52" i="11" s="1"/>
  <c r="BD52" i="11" s="1"/>
  <c r="BE52" i="11" s="1"/>
  <c r="BF52" i="11" s="1"/>
  <c r="BG52" i="11" s="1"/>
  <c r="BH52" i="11" s="1"/>
  <c r="BI52" i="11" s="1"/>
  <c r="N38" i="16"/>
  <c r="N39" i="16" s="1"/>
  <c r="O119" i="11"/>
  <c r="O120" i="11" s="1"/>
  <c r="P120" i="11" s="1"/>
  <c r="Q120" i="11" s="1"/>
  <c r="R120" i="11" s="1"/>
  <c r="S120" i="11" s="1"/>
  <c r="T120" i="11" s="1"/>
  <c r="U120" i="11" s="1"/>
  <c r="V120" i="11" s="1"/>
  <c r="W120" i="11" s="1"/>
  <c r="X120" i="11" s="1"/>
  <c r="Y120" i="11" s="1"/>
  <c r="Z120" i="11" s="1"/>
  <c r="AA120" i="11" s="1"/>
  <c r="AB120" i="11" s="1"/>
  <c r="AC120" i="11" s="1"/>
  <c r="AD120" i="11" s="1"/>
  <c r="AE120" i="11" s="1"/>
  <c r="AF120" i="11" s="1"/>
  <c r="AG120" i="11" s="1"/>
  <c r="AH120" i="11" s="1"/>
  <c r="AI120" i="11" s="1"/>
  <c r="AJ120" i="11" s="1"/>
  <c r="AK120" i="11" s="1"/>
  <c r="AL120" i="11" s="1"/>
  <c r="AM120" i="11" s="1"/>
  <c r="AN120" i="11" s="1"/>
  <c r="AO120" i="11" s="1"/>
  <c r="AP120" i="11" s="1"/>
  <c r="AQ120" i="11" s="1"/>
  <c r="AR120" i="11" s="1"/>
  <c r="AS120" i="11" s="1"/>
  <c r="AT120" i="11" s="1"/>
  <c r="AU120" i="11" s="1"/>
  <c r="AV120" i="11" s="1"/>
  <c r="AW120" i="11" s="1"/>
  <c r="AX120" i="11" s="1"/>
  <c r="AY120" i="11" s="1"/>
  <c r="AZ120" i="11" s="1"/>
  <c r="BA120" i="11" s="1"/>
  <c r="BB120" i="11" s="1"/>
  <c r="BC120" i="11" s="1"/>
  <c r="BD120" i="11" s="1"/>
  <c r="BE120" i="11" s="1"/>
  <c r="BF120" i="11" s="1"/>
  <c r="BG120" i="11" s="1"/>
  <c r="BH120" i="11" s="1"/>
  <c r="BI120" i="11" s="1"/>
  <c r="P54" i="11"/>
  <c r="G16803" i="12" s="1"/>
  <c r="O11" i="13"/>
  <c r="O12" i="13" s="1"/>
  <c r="G14583" i="12"/>
  <c r="O55" i="11"/>
  <c r="P11" i="13" l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Z12" i="13" s="1"/>
  <c r="AA12" i="13" s="1"/>
  <c r="AB12" i="13" s="1"/>
  <c r="AC12" i="13" s="1"/>
  <c r="AD12" i="13" s="1"/>
  <c r="AE12" i="13" s="1"/>
  <c r="AF12" i="13" s="1"/>
  <c r="AG12" i="13" s="1"/>
  <c r="AH12" i="13" s="1"/>
  <c r="AI12" i="13" s="1"/>
  <c r="AJ12" i="13" s="1"/>
  <c r="AK12" i="13" s="1"/>
  <c r="AL12" i="13" s="1"/>
  <c r="AM12" i="13" s="1"/>
  <c r="AN12" i="13" s="1"/>
  <c r="AO12" i="13" s="1"/>
  <c r="AP12" i="13" s="1"/>
  <c r="AQ12" i="13" s="1"/>
  <c r="AR12" i="13" s="1"/>
  <c r="AS12" i="13" s="1"/>
  <c r="AT12" i="13" s="1"/>
  <c r="AU12" i="13" s="1"/>
  <c r="AV12" i="13" s="1"/>
  <c r="AW12" i="13" s="1"/>
  <c r="AX12" i="13" s="1"/>
  <c r="AY12" i="13" s="1"/>
  <c r="AZ12" i="13" s="1"/>
  <c r="BA12" i="13" s="1"/>
  <c r="BB12" i="13" s="1"/>
  <c r="BC12" i="13" s="1"/>
  <c r="BD12" i="13" s="1"/>
  <c r="BE12" i="13" s="1"/>
  <c r="BF12" i="13" s="1"/>
  <c r="BG12" i="13" s="1"/>
  <c r="BH12" i="13" s="1"/>
  <c r="BI12" i="13" s="1"/>
  <c r="G15707" i="12"/>
  <c r="P55" i="11"/>
  <c r="G16804" i="12" l="1"/>
  <c r="Q55" i="11"/>
  <c r="G17901" i="12" l="1"/>
  <c r="R55" i="11"/>
  <c r="S55" i="11" l="1"/>
  <c r="G18998" i="12"/>
  <c r="T55" i="11" l="1"/>
  <c r="G20095" i="12"/>
  <c r="U55" i="11" l="1"/>
  <c r="G21192" i="12"/>
  <c r="V55" i="11" l="1"/>
  <c r="G22289" i="12"/>
  <c r="G23386" i="12" l="1"/>
  <c r="W55" i="11"/>
  <c r="G24483" i="12" l="1"/>
  <c r="X55" i="11"/>
  <c r="G25580" i="12" l="1"/>
  <c r="Y55" i="11"/>
  <c r="G26677" i="12" l="1"/>
  <c r="Z55" i="11"/>
  <c r="G27774" i="12" l="1"/>
  <c r="AA55" i="11"/>
  <c r="G28871" i="12" l="1"/>
  <c r="AB55" i="11"/>
  <c r="G29968" i="12" l="1"/>
  <c r="AC55" i="11"/>
  <c r="AD55" i="11" l="1"/>
  <c r="G31065" i="12"/>
  <c r="G32162" i="12" l="1"/>
  <c r="AE55" i="11"/>
  <c r="AF55" i="11" l="1"/>
  <c r="G33259" i="12"/>
  <c r="G34356" i="12" l="1"/>
  <c r="AG55" i="11"/>
  <c r="G35453" i="12" l="1"/>
  <c r="AH55" i="11"/>
  <c r="G36550" i="12" l="1"/>
  <c r="AI55" i="11"/>
  <c r="G37647" i="12" l="1"/>
  <c r="AJ55" i="11"/>
  <c r="G38744" i="12" l="1"/>
  <c r="AK55" i="11"/>
  <c r="G39841" i="12" l="1"/>
  <c r="AL55" i="11"/>
  <c r="G40938" i="12" l="1"/>
  <c r="AM55" i="11"/>
  <c r="G42035" i="12" l="1"/>
  <c r="AN55" i="11"/>
  <c r="G43132" i="12" l="1"/>
  <c r="AO55" i="11"/>
  <c r="G44229" i="12" l="1"/>
  <c r="AP55" i="11"/>
  <c r="G45326" i="12" l="1"/>
  <c r="AQ55" i="11"/>
  <c r="G46423" i="12" l="1"/>
  <c r="AR55" i="11"/>
  <c r="G47520" i="12" l="1"/>
  <c r="AS55" i="11"/>
  <c r="G48617" i="12" l="1"/>
  <c r="AT55" i="11"/>
  <c r="B18" i="13"/>
  <c r="B6" i="13"/>
  <c r="C6" i="13" s="1"/>
  <c r="D6" i="13" s="1"/>
  <c r="E6" i="13" s="1"/>
  <c r="F6" i="13" s="1"/>
  <c r="G6" i="13" s="1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 s="1"/>
  <c r="V6" i="13" s="1"/>
  <c r="W6" i="13" s="1"/>
  <c r="X6" i="13" s="1"/>
  <c r="Y6" i="13" s="1"/>
  <c r="Z6" i="13" s="1"/>
  <c r="AA6" i="13" s="1"/>
  <c r="AB6" i="13" s="1"/>
  <c r="AC6" i="13" s="1"/>
  <c r="AD6" i="13" s="1"/>
  <c r="AE6" i="13" s="1"/>
  <c r="AF6" i="13" s="1"/>
  <c r="AG6" i="13" s="1"/>
  <c r="AH6" i="13" s="1"/>
  <c r="AI6" i="13" s="1"/>
  <c r="AJ6" i="13" s="1"/>
  <c r="AK6" i="13" s="1"/>
  <c r="AL6" i="13" s="1"/>
  <c r="AM6" i="13" s="1"/>
  <c r="AN6" i="13" s="1"/>
  <c r="AO6" i="13" s="1"/>
  <c r="AP6" i="13" s="1"/>
  <c r="AQ6" i="13" s="1"/>
  <c r="AR6" i="13" s="1"/>
  <c r="AS6" i="13" s="1"/>
  <c r="AT6" i="13" s="1"/>
  <c r="AU6" i="13" s="1"/>
  <c r="AV6" i="13" s="1"/>
  <c r="AW6" i="13" s="1"/>
  <c r="AX6" i="13" s="1"/>
  <c r="AY6" i="13" s="1"/>
  <c r="AZ6" i="13" s="1"/>
  <c r="BA6" i="13" s="1"/>
  <c r="BB6" i="13" s="1"/>
  <c r="BC6" i="13" s="1"/>
  <c r="BD6" i="13" s="1"/>
  <c r="BE6" i="13" s="1"/>
  <c r="BF6" i="13" s="1"/>
  <c r="BG6" i="13" s="1"/>
  <c r="BH6" i="13" s="1"/>
  <c r="BI6" i="13" s="1"/>
  <c r="AT17" i="13"/>
  <c r="AO17" i="13"/>
  <c r="BH17" i="13"/>
  <c r="Y17" i="13"/>
  <c r="AI17" i="13"/>
  <c r="BB17" i="13"/>
  <c r="AA17" i="13"/>
  <c r="AV17" i="13"/>
  <c r="T17" i="13"/>
  <c r="AG17" i="13"/>
  <c r="BE17" i="13"/>
  <c r="BI17" i="13"/>
  <c r="S17" i="13"/>
  <c r="E17" i="13"/>
  <c r="G17" i="13"/>
  <c r="AW17" i="13"/>
  <c r="AS17" i="13"/>
  <c r="X17" i="13"/>
  <c r="AL17" i="13"/>
  <c r="V17" i="13"/>
  <c r="D17" i="13"/>
  <c r="BF17" i="13"/>
  <c r="Z17" i="13"/>
  <c r="BA17" i="13"/>
  <c r="W17" i="13"/>
  <c r="AE17" i="13"/>
  <c r="R17" i="13"/>
  <c r="AD17" i="13"/>
  <c r="AK17" i="13"/>
  <c r="N17" i="13"/>
  <c r="K17" i="13"/>
  <c r="AM17" i="13"/>
  <c r="P17" i="13"/>
  <c r="O17" i="13"/>
  <c r="AY17" i="13"/>
  <c r="AB17" i="13"/>
  <c r="AN17" i="13"/>
  <c r="AJ17" i="13"/>
  <c r="AF17" i="13"/>
  <c r="AH17" i="13"/>
  <c r="AZ17" i="13"/>
  <c r="U17" i="13"/>
  <c r="BD17" i="13"/>
  <c r="BC17" i="13"/>
  <c r="AQ17" i="13"/>
  <c r="J17" i="13"/>
  <c r="F17" i="13"/>
  <c r="AC17" i="13"/>
  <c r="AP17" i="13"/>
  <c r="I17" i="13"/>
  <c r="AU17" i="13"/>
  <c r="M17" i="13"/>
  <c r="Q17" i="13"/>
  <c r="AX17" i="13"/>
  <c r="BG17" i="13"/>
  <c r="H17" i="13"/>
  <c r="AR17" i="13"/>
  <c r="L17" i="13"/>
  <c r="C17" i="13"/>
  <c r="G49714" i="12" l="1"/>
  <c r="AU55" i="11"/>
  <c r="C18" i="13"/>
  <c r="D18" i="13" s="1"/>
  <c r="E18" i="13" s="1"/>
  <c r="F18" i="13" s="1"/>
  <c r="G18" i="13" s="1"/>
  <c r="H18" i="13" s="1"/>
  <c r="I18" i="13" s="1"/>
  <c r="J18" i="13" s="1"/>
  <c r="K18" i="13" s="1"/>
  <c r="L18" i="13" s="1"/>
  <c r="M18" i="13" s="1"/>
  <c r="N18" i="13" s="1"/>
  <c r="O18" i="13" s="1"/>
  <c r="P18" i="13" s="1"/>
  <c r="Q18" i="13" s="1"/>
  <c r="R18" i="13" s="1"/>
  <c r="S18" i="13" s="1"/>
  <c r="T18" i="13" s="1"/>
  <c r="U18" i="13" s="1"/>
  <c r="V18" i="13" s="1"/>
  <c r="W18" i="13" s="1"/>
  <c r="X18" i="13" s="1"/>
  <c r="Y18" i="13" s="1"/>
  <c r="Z18" i="13" s="1"/>
  <c r="AA18" i="13" s="1"/>
  <c r="AB18" i="13" s="1"/>
  <c r="AC18" i="13" s="1"/>
  <c r="AD18" i="13" s="1"/>
  <c r="AE18" i="13" s="1"/>
  <c r="AF18" i="13" s="1"/>
  <c r="AG18" i="13" s="1"/>
  <c r="AH18" i="13" s="1"/>
  <c r="AI18" i="13" s="1"/>
  <c r="AJ18" i="13" s="1"/>
  <c r="AK18" i="13" s="1"/>
  <c r="AL18" i="13" s="1"/>
  <c r="AM18" i="13" s="1"/>
  <c r="AN18" i="13" s="1"/>
  <c r="AO18" i="13" s="1"/>
  <c r="AP18" i="13" s="1"/>
  <c r="AQ18" i="13" s="1"/>
  <c r="AR18" i="13" s="1"/>
  <c r="AS18" i="13" s="1"/>
  <c r="AT18" i="13" s="1"/>
  <c r="AU18" i="13" s="1"/>
  <c r="AV18" i="13" s="1"/>
  <c r="AW18" i="13" s="1"/>
  <c r="AX18" i="13" s="1"/>
  <c r="AY18" i="13" s="1"/>
  <c r="AZ18" i="13" s="1"/>
  <c r="BA18" i="13" s="1"/>
  <c r="BB18" i="13" s="1"/>
  <c r="BC18" i="13" s="1"/>
  <c r="BD18" i="13" s="1"/>
  <c r="BE18" i="13" s="1"/>
  <c r="BF18" i="13" s="1"/>
  <c r="BG18" i="13" s="1"/>
  <c r="BH18" i="13" s="1"/>
  <c r="BI18" i="13" s="1"/>
  <c r="G50811" i="12" l="1"/>
  <c r="AV55" i="11"/>
  <c r="BH43" i="13"/>
  <c r="G51908" i="12" l="1"/>
  <c r="AW55" i="11"/>
  <c r="BG43" i="13"/>
  <c r="G53005" i="12" l="1"/>
  <c r="AX55" i="11"/>
  <c r="BF43" i="13"/>
  <c r="G54102" i="12" l="1"/>
  <c r="AY55" i="11"/>
  <c r="BE43" i="13"/>
  <c r="G55199" i="12" l="1"/>
  <c r="AZ55" i="11"/>
  <c r="BD43" i="13"/>
  <c r="G56296" i="12" l="1"/>
  <c r="BA55" i="11"/>
  <c r="BC43" i="13"/>
  <c r="G57393" i="12" l="1"/>
  <c r="BB55" i="11"/>
  <c r="BB43" i="13"/>
  <c r="G58490" i="12" l="1"/>
  <c r="BC55" i="11"/>
  <c r="BA43" i="13"/>
  <c r="G59587" i="12" l="1"/>
  <c r="BD55" i="11"/>
  <c r="AZ43" i="13"/>
  <c r="G60684" i="12" l="1"/>
  <c r="BE55" i="11"/>
  <c r="AY43" i="13"/>
  <c r="G61781" i="12" l="1"/>
  <c r="BF55" i="11"/>
  <c r="AX43" i="13"/>
  <c r="G62878" i="12" l="1"/>
  <c r="BG55" i="11"/>
  <c r="AW43" i="13"/>
  <c r="G63975" i="12" l="1"/>
  <c r="BH55" i="11"/>
  <c r="AV43" i="13"/>
  <c r="G65072" i="12" l="1"/>
  <c r="BI55" i="11"/>
  <c r="G66169" i="12" s="1"/>
  <c r="AU43" i="13"/>
  <c r="AT43" i="13" l="1"/>
  <c r="AS43" i="13" l="1"/>
  <c r="AR43" i="13" l="1"/>
  <c r="AQ43" i="13" l="1"/>
  <c r="AP43" i="13" l="1"/>
  <c r="AO43" i="13" l="1"/>
  <c r="AN43" i="13" l="1"/>
  <c r="AM43" i="13" l="1"/>
  <c r="AL43" i="13" l="1"/>
  <c r="AK43" i="13" l="1"/>
  <c r="AJ43" i="13" l="1"/>
  <c r="AI43" i="13" l="1"/>
  <c r="AH43" i="13" l="1"/>
  <c r="AG43" i="13" l="1"/>
  <c r="AF43" i="13" l="1"/>
  <c r="AE43" i="13" l="1"/>
  <c r="AD43" i="13" l="1"/>
  <c r="AC43" i="13" l="1"/>
  <c r="AB43" i="13" l="1"/>
  <c r="AA43" i="13" l="1"/>
  <c r="Z43" i="13" l="1"/>
  <c r="Y43" i="13" l="1"/>
  <c r="X43" i="13" l="1"/>
  <c r="W43" i="13" l="1"/>
  <c r="V43" i="13" l="1"/>
  <c r="U43" i="13" l="1"/>
  <c r="T43" i="13" l="1"/>
  <c r="S43" i="13" l="1"/>
  <c r="R43" i="13" l="1"/>
  <c r="Q43" i="13" l="1"/>
  <c r="P43" i="13" l="1"/>
  <c r="O43" i="13" l="1"/>
  <c r="N43" i="13" l="1"/>
  <c r="M43" i="13" l="1"/>
  <c r="L43" i="13" l="1"/>
  <c r="K43" i="13" l="1"/>
  <c r="J43" i="13" l="1"/>
  <c r="I43" i="13" l="1"/>
  <c r="H43" i="13" l="1"/>
  <c r="G43" i="13" l="1"/>
  <c r="F43" i="13" l="1"/>
  <c r="E43" i="13" l="1"/>
  <c r="D43" i="13" l="1"/>
  <c r="C43" i="1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</author>
    <author>Thamires Damascena</author>
  </authors>
  <commentList>
    <comment ref="Y5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 xml:space="preserve">=(Desp. indireta total / Depesa direta)
</t>
        </r>
      </text>
    </comment>
    <comment ref="T11" authorId="1" shapeId="0" xr:uid="{2AFEC2B3-DE31-414B-9E65-8E3C9EA6BA9A}">
      <text>
        <r>
          <rPr>
            <b/>
            <sz val="9"/>
            <color indexed="81"/>
            <rFont val="Segoe UI"/>
            <family val="2"/>
          </rPr>
          <t xml:space="preserve">CONFORME ESTABELECIDO EM CONTRATO - AS DEPESAS TRIBUTÁVEIS SÃO MULTIPLICADAS POR 1,44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</author>
  </authors>
  <commentList>
    <comment ref="F8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FATOR MULTIPLICADOR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</author>
  </authors>
  <commentList>
    <comment ref="F7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FATOR MULTIPLICADOR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 Hugo</author>
    <author>Victor</author>
  </authors>
  <commentList>
    <comment ref="D22" authorId="0" shapeId="0" xr:uid="{00000000-0006-0000-0600-000001000000}">
      <text>
        <r>
          <rPr>
            <sz val="10"/>
            <color indexed="8"/>
            <rFont val="Tahoma"/>
            <family val="2"/>
          </rPr>
          <t xml:space="preserve">NESSA MODALIDADE OS VALORES INCLUEM AJUDA DE CUSTO REFERÊNTE OS SEGUINTE ITENS:
</t>
        </r>
        <r>
          <rPr>
            <sz val="10"/>
            <color indexed="8"/>
            <rFont val="Tahoma"/>
            <family val="2"/>
          </rPr>
          <t xml:space="preserve">- REFEIÇÃO
</t>
        </r>
        <r>
          <rPr>
            <sz val="10"/>
            <color indexed="8"/>
            <rFont val="Tahoma"/>
            <family val="2"/>
          </rPr>
          <t xml:space="preserve">- TRANSPORTE
</t>
        </r>
        <r>
          <rPr>
            <sz val="10"/>
            <color indexed="8"/>
            <rFont val="Calibri"/>
            <family val="2"/>
          </rPr>
          <t>- PLANO DE SAÚDE</t>
        </r>
        <r>
          <rPr>
            <sz val="10"/>
            <color indexed="8"/>
            <rFont val="Calibri"/>
            <family val="2"/>
          </rPr>
          <t xml:space="preserve">
</t>
        </r>
      </text>
    </comment>
    <comment ref="D71" authorId="0" shapeId="0" xr:uid="{B50FF8CA-43DB-4114-B588-BE5BCB3DE9EA}">
      <text>
        <r>
          <rPr>
            <sz val="10"/>
            <color indexed="8"/>
            <rFont val="Tahoma"/>
            <family val="2"/>
          </rPr>
          <t xml:space="preserve">NESSA MODALIDADE OS VALORES INCLUEM AJUDA DE CUSTO REFERÊNTE OS SEGUINTE ITENS:
</t>
        </r>
        <r>
          <rPr>
            <sz val="10"/>
            <color indexed="8"/>
            <rFont val="Tahoma"/>
            <family val="2"/>
          </rPr>
          <t xml:space="preserve">- REFEIÇÃO
</t>
        </r>
        <r>
          <rPr>
            <sz val="10"/>
            <color indexed="8"/>
            <rFont val="Tahoma"/>
            <family val="2"/>
          </rPr>
          <t xml:space="preserve">- TRANSPORTE
</t>
        </r>
        <r>
          <rPr>
            <sz val="10"/>
            <color indexed="8"/>
            <rFont val="Calibri"/>
            <family val="2"/>
          </rPr>
          <t>- PLANO DE SAÚDE</t>
        </r>
        <r>
          <rPr>
            <sz val="10"/>
            <color indexed="8"/>
            <rFont val="Calibri"/>
            <family val="2"/>
          </rPr>
          <t xml:space="preserve">
</t>
        </r>
      </text>
    </comment>
    <comment ref="D150" authorId="1" shapeId="0" xr:uid="{00000000-0006-0000-0600-000002000000}">
      <text>
        <r>
          <rPr>
            <b/>
            <sz val="9"/>
            <color indexed="8"/>
            <rFont val="Segoe UI"/>
            <family val="2"/>
          </rPr>
          <t>Bota, boné, uniforme, perneira, protetor solar.</t>
        </r>
      </text>
    </comment>
    <comment ref="D180" authorId="1" shapeId="0" xr:uid="{00000000-0006-0000-0600-000003000000}">
      <text>
        <r>
          <rPr>
            <b/>
            <sz val="9"/>
            <color rgb="FF000000"/>
            <rFont val="Segoe UI"/>
            <family val="2"/>
            <charset val="1"/>
          </rPr>
          <t>Até R$8.000,00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181" authorId="1" shapeId="0" xr:uid="{00000000-0006-0000-0600-000004000000}">
      <text>
        <r>
          <rPr>
            <b/>
            <sz val="9"/>
            <color indexed="81"/>
            <rFont val="Segoe UI"/>
            <family val="2"/>
          </rPr>
          <t>Até R$8.000,01 até R$15.000,00.</t>
        </r>
      </text>
    </comment>
    <comment ref="D182" authorId="1" shapeId="0" xr:uid="{00000000-0006-0000-0600-000005000000}">
      <text>
        <r>
          <rPr>
            <b/>
            <sz val="9"/>
            <color rgb="FF000000"/>
            <rFont val="Segoe UI"/>
            <family val="2"/>
            <charset val="1"/>
          </rPr>
          <t>Acima de R$15.000,01.</t>
        </r>
      </text>
    </comment>
    <comment ref="D183" authorId="1" shapeId="0" xr:uid="{00000000-0006-0000-0600-000006000000}">
      <text>
        <r>
          <rPr>
            <b/>
            <sz val="9"/>
            <color indexed="8"/>
            <rFont val="Segoe UI"/>
            <family val="2"/>
          </rPr>
          <t>Acima de R$15.000,01.</t>
        </r>
      </text>
    </comment>
  </commentList>
</comments>
</file>

<file path=xl/sharedStrings.xml><?xml version="1.0" encoding="utf-8"?>
<sst xmlns="http://schemas.openxmlformats.org/spreadsheetml/2006/main" count="1512" uniqueCount="541">
  <si>
    <r>
      <t>CRONOGRAMA DE DESEMBOLSO FINANCEIRO PRÉVIO</t>
    </r>
    <r>
      <rPr>
        <b/>
        <sz val="11"/>
        <color rgb="FF0070C0"/>
        <rFont val="Arial"/>
        <family val="2"/>
      </rPr>
      <t xml:space="preserve"> (PAGAMENTOS A SEREM REALIZADOS PELA CONTRATANTE)</t>
    </r>
  </si>
  <si>
    <t>ITEM DE MEDIÇÃO</t>
  </si>
  <si>
    <t>MESES - 2022</t>
  </si>
  <si>
    <t>TOTAL MENSAL</t>
  </si>
  <si>
    <t>TOTAL ACUMULADO</t>
  </si>
  <si>
    <r>
      <t xml:space="preserve">* </t>
    </r>
    <r>
      <rPr>
        <b/>
        <sz val="11"/>
        <color rgb="FFFF0000"/>
        <rFont val="Arial"/>
        <family val="2"/>
      </rPr>
      <t>Itens 6.1.10.1, 6.1.11.1, 6.1.22.1 e 6.1.23.1</t>
    </r>
    <r>
      <rPr>
        <sz val="11"/>
        <color rgb="FFFF0000"/>
        <rFont val="Arial"/>
        <family val="2"/>
      </rPr>
      <t>: Custos variáveis estimados, que serão pagos pela contratante mediante a apresentação de Nota Fiscal pela contratada.</t>
    </r>
  </si>
  <si>
    <t>DESPESAS DO PROJETO (DESP. DIRETA E INDIRETA)</t>
  </si>
  <si>
    <t>ITEM</t>
  </si>
  <si>
    <t>MESES</t>
  </si>
  <si>
    <t>MÊS 1</t>
  </si>
  <si>
    <t>MÊS 2</t>
  </si>
  <si>
    <t>MÊS 3</t>
  </si>
  <si>
    <t>MÊS 4</t>
  </si>
  <si>
    <t>MÊS 5</t>
  </si>
  <si>
    <t>MÊS 6</t>
  </si>
  <si>
    <t>MÊS 7</t>
  </si>
  <si>
    <t>MÊS 8</t>
  </si>
  <si>
    <t>MÊS 9</t>
  </si>
  <si>
    <t>MÊS 10</t>
  </si>
  <si>
    <t>MÊS 11</t>
  </si>
  <si>
    <t>MÊS 12</t>
  </si>
  <si>
    <t>MÊS 13</t>
  </si>
  <si>
    <t>MÊS 14</t>
  </si>
  <si>
    <t>MÊS 15</t>
  </si>
  <si>
    <t>MÊS 16</t>
  </si>
  <si>
    <t>MÊS 17</t>
  </si>
  <si>
    <t>MÊS 18</t>
  </si>
  <si>
    <t>MÊS 19</t>
  </si>
  <si>
    <t>MÊS 20</t>
  </si>
  <si>
    <t>MÊS 21</t>
  </si>
  <si>
    <t>MÊS 22</t>
  </si>
  <si>
    <t>MÊS 23</t>
  </si>
  <si>
    <t>MÊS 24</t>
  </si>
  <si>
    <t>MÊS 25</t>
  </si>
  <si>
    <t>MÊS 26</t>
  </si>
  <si>
    <t>MÊS 27</t>
  </si>
  <si>
    <t>MÊS 28</t>
  </si>
  <si>
    <t>MÊS 29</t>
  </si>
  <si>
    <t>MÊS 30</t>
  </si>
  <si>
    <t>MÊS 31</t>
  </si>
  <si>
    <t>MÊS 32</t>
  </si>
  <si>
    <t>MÊS 33</t>
  </si>
  <si>
    <t>MÊS 34</t>
  </si>
  <si>
    <t>MÊS 35</t>
  </si>
  <si>
    <t>MÊS 36</t>
  </si>
  <si>
    <t>MÊS 37</t>
  </si>
  <si>
    <t>MÊS 38</t>
  </si>
  <si>
    <t>MÊS 39</t>
  </si>
  <si>
    <t>MÊS 40</t>
  </si>
  <si>
    <t>MÊS 41</t>
  </si>
  <si>
    <t>MÊS 42</t>
  </si>
  <si>
    <t>MÊS 43</t>
  </si>
  <si>
    <t>MÊS 44</t>
  </si>
  <si>
    <t>MÊS 45</t>
  </si>
  <si>
    <t>MÊS 46</t>
  </si>
  <si>
    <t>MÊS 47</t>
  </si>
  <si>
    <t>MÊS 48</t>
  </si>
  <si>
    <t>MÊS 49</t>
  </si>
  <si>
    <t>MÊS 50</t>
  </si>
  <si>
    <t>MÊS 51</t>
  </si>
  <si>
    <t>MÊS 52</t>
  </si>
  <si>
    <t>MÊS 53</t>
  </si>
  <si>
    <t>MÊS 54</t>
  </si>
  <si>
    <t>MÊS 55</t>
  </si>
  <si>
    <t>MÊS 56</t>
  </si>
  <si>
    <t>MÊS 57</t>
  </si>
  <si>
    <t>MÊS 58</t>
  </si>
  <si>
    <t>MÊS 59</t>
  </si>
  <si>
    <t>MÊS 60</t>
  </si>
  <si>
    <t>RECEBIMENTO PELO CLIENTE</t>
  </si>
  <si>
    <t>TOTAL MENSAL - RECEITA LÍQUIDA</t>
  </si>
  <si>
    <t>TOTAL ACUMULADO - RECEITA LÍQUIDA</t>
  </si>
  <si>
    <t>SALDO</t>
  </si>
  <si>
    <t>TOTAL MENSAL (RECEITA - DESP.)</t>
  </si>
  <si>
    <t>TOTAL ACUMULADO (RECEITA - DESP.)</t>
  </si>
  <si>
    <r>
      <t>CAPITAL DE GIRO</t>
    </r>
    <r>
      <rPr>
        <sz val="9"/>
        <color rgb="FFFF0000"/>
        <rFont val="Arial"/>
        <family val="2"/>
      </rPr>
      <t>*</t>
    </r>
  </si>
  <si>
    <r>
      <rPr>
        <sz val="7"/>
        <color rgb="FFFF0000"/>
        <rFont val="Calibri"/>
        <family val="2"/>
        <scheme val="minor"/>
      </rPr>
      <t>*</t>
    </r>
    <r>
      <rPr>
        <sz val="7"/>
        <color theme="1"/>
        <rFont val="Calibri"/>
        <family val="2"/>
        <scheme val="minor"/>
      </rPr>
      <t>Para cálculo de Capital de Giro:</t>
    </r>
  </si>
  <si>
    <t>Calculo Capital Giro.xlsx (sharepoint.com)</t>
  </si>
  <si>
    <t>CUSTOS FIXOS - EXECUÇÃO DO PEA/PEAT E PRODUÇÃO DE ARTES VISUAIS - EQUIPE LOCAL FULL TIME</t>
  </si>
  <si>
    <t>ANALISTA TÉCNICO</t>
  </si>
  <si>
    <t>ASSISTENTE ADMINISTRATIVO</t>
  </si>
  <si>
    <t>TÉCNICO DE SEGURANÇA</t>
  </si>
  <si>
    <t>PREPOSTO</t>
  </si>
  <si>
    <t>COORDENADOR PEAC</t>
  </si>
  <si>
    <t>PRODUÇÃO AUDIOVISUAL (DESIGNER GRÁFICO)</t>
  </si>
  <si>
    <t>AJUDA DE CUSTO - CAJU - NÍVEL 1</t>
  </si>
  <si>
    <t>AJUDA DE CUSTO - CAJU - NÍVEL 2</t>
  </si>
  <si>
    <t>IMPOSTO</t>
  </si>
  <si>
    <t>CUSTO FIXO MENSAL P/ MANTIMENTO DO CONTRATO</t>
  </si>
  <si>
    <t>CRONOGRAMA FÍSICO-FINANCEIRO DE RECEBIMENTO</t>
  </si>
  <si>
    <t>TOTAL MENSAL - RECEITA BRUTA</t>
  </si>
  <si>
    <t>TOTAL ACUMULADO - RECEITA BRUTA</t>
  </si>
  <si>
    <t>OVERHEAD LÍQUIDO</t>
  </si>
  <si>
    <t>RISCO LÍQUIDO</t>
  </si>
  <si>
    <t>MARGEM LÍQUIDA</t>
  </si>
  <si>
    <t>PARA A EQUIPE TÉCNICA:</t>
  </si>
  <si>
    <t>CRONOGRAMA FÍSICO-FINANCEIRO DE RECEBIMENTO EM %</t>
  </si>
  <si>
    <t>UNPA</t>
  </si>
  <si>
    <t>Aprovada</t>
  </si>
  <si>
    <t xml:space="preserve">N. PROPOSTA: </t>
  </si>
  <si>
    <t>Importante PowerBI:</t>
  </si>
  <si>
    <t xml:space="preserve">CLIENTE: </t>
  </si>
  <si>
    <t>Receita</t>
  </si>
  <si>
    <t xml:space="preserve">LOCAL: </t>
  </si>
  <si>
    <t>Despesa</t>
  </si>
  <si>
    <t>Despesa Indireta</t>
  </si>
  <si>
    <t>FATURAMENTO</t>
  </si>
  <si>
    <t>Despesa Direta</t>
  </si>
  <si>
    <t>Imposto</t>
  </si>
  <si>
    <t>Despesas Diretas</t>
  </si>
  <si>
    <t>Overhead</t>
  </si>
  <si>
    <t>Margem</t>
  </si>
  <si>
    <t>Despesas Indiretas ( Alocadas no Projeto)</t>
  </si>
  <si>
    <t>Risco</t>
  </si>
  <si>
    <t>SUBTOTAL DESPESAS DE PROJETO</t>
  </si>
  <si>
    <t>Recebimento Cliente</t>
  </si>
  <si>
    <t>Overhead (Administração Central)</t>
  </si>
  <si>
    <t>CONTINGENCIAMENTO (RISCO)</t>
  </si>
  <si>
    <t>TOTAL DE DESPESAS</t>
  </si>
  <si>
    <t>MARGEM BRUTA</t>
  </si>
  <si>
    <t>IMPOSTOS (SIMPLES NACIONAL EPP)</t>
  </si>
  <si>
    <t xml:space="preserve">OVERHEAD LÍQUIDO </t>
  </si>
  <si>
    <t>LUCRO LÍQUIDO APÓS TAXAS (NOPAT)</t>
  </si>
  <si>
    <t>DESCRIÇÃO</t>
  </si>
  <si>
    <t>UNIDADE</t>
  </si>
  <si>
    <t>QTDE</t>
  </si>
  <si>
    <t>VL. UNIT.</t>
  </si>
  <si>
    <t>VL. TOTAL</t>
  </si>
  <si>
    <t>MARGENS</t>
  </si>
  <si>
    <t>PP01</t>
  </si>
  <si>
    <t>R$</t>
  </si>
  <si>
    <t>%</t>
  </si>
  <si>
    <t>PP02</t>
  </si>
  <si>
    <t>OVERHEAD</t>
  </si>
  <si>
    <t>RISCO</t>
  </si>
  <si>
    <t>MARGEM</t>
  </si>
  <si>
    <t>TOTAL</t>
  </si>
  <si>
    <t>VALOR TOTAL</t>
  </si>
  <si>
    <t>FORMA DE APRESENTAÇÃO PARA O CLIENTE</t>
  </si>
  <si>
    <t>% ATRIBUÍDA</t>
  </si>
  <si>
    <t>Plano de Trabalho de Comunidade (PEAC)</t>
  </si>
  <si>
    <t>vb</t>
  </si>
  <si>
    <t>Formar Comitê de Educação Ambiental de Comunidade (PEAC)</t>
  </si>
  <si>
    <t>Manter Comitê de Educação Ambiental em comunidades (PEAC)</t>
  </si>
  <si>
    <t>IMBUTÍMOS AS DESP. TRIBUTÁVEIS AQUI</t>
  </si>
  <si>
    <t>Executar ações do Plano de Ação dos Comitês de Educação Ambiental (PEAC)</t>
  </si>
  <si>
    <t>Realizar assessoria técnica-pedagógica para formação continuada de educadores/gestores de escola (PEAC)</t>
  </si>
  <si>
    <t>Realizar atividades culturais e pedagógicas em Escolas (PEAC)</t>
  </si>
  <si>
    <t>Realizar Diagnóstico Socioambiental Participativo (DSAP) para comunidades (PEAC)</t>
  </si>
  <si>
    <t>Realizar eventos/projetos junto à comunidade além da esfera do Comitê de EA (PEAC)</t>
  </si>
  <si>
    <t>Realizar atividades no Parque BioParque Vale Amazônia</t>
  </si>
  <si>
    <t>Monitorar atividades de Educação Ambiental para comunidade (PEAC)</t>
  </si>
  <si>
    <t>Realizar análise técnica mensal das atividades de Educação Ambiental do PEAC</t>
  </si>
  <si>
    <t>Realizar Blitz Educativa sobre SSMA para Comunidades (PEAC)</t>
  </si>
  <si>
    <t>Plano de Trabalho do Trabalhador (PEAT)</t>
  </si>
  <si>
    <t>Formar Comitê de Educação Ambiental de Trabalhadores (PEAT)</t>
  </si>
  <si>
    <t>Manter Comitê de Educação Ambiental de Trabalhadores (PEAT)</t>
  </si>
  <si>
    <t>Realizar treinamento para empregados com até duas horas de duração (PEAT)</t>
  </si>
  <si>
    <t>Realizar treinamento para empregados com até quatro horas de duração (PEAT)</t>
  </si>
  <si>
    <t>Realizar Blitz Educativa sobre SSMA para Empregado (PEAT)</t>
  </si>
  <si>
    <t>Produzir bloco de textos para Diálogos de Saúde, Segurança, Direitos Humanos e Meio Ambiente (PEAT)</t>
  </si>
  <si>
    <t>Realização de campanhas temáticas em SSMA para Empregados (PEAT)</t>
  </si>
  <si>
    <t>Apoiar a realização de atividades culturais e pedagógicas para Empregados (PEAT)</t>
  </si>
  <si>
    <t>Monitorar atividade do Programa de Educação Ambiental do Trabalhador (PEAT)</t>
  </si>
  <si>
    <t>Realizar análise técnica mensal das atividades de Educação Ambiental do PEAT</t>
  </si>
  <si>
    <t>Realizar Diagnóstico Socioambiental Participativo (DSAP) para empregados</t>
  </si>
  <si>
    <t>Produzir material gráfico como folder, convites, banner, lâmina, outdoor, apresentações e produtos diversos atinentes a educação ambiental e outras temáticas etc.</t>
  </si>
  <si>
    <t>Produzir Card Animado, Vídeos, Spot, Jogos interativos, Peça Multimídia, Identidade Visual, Plataformas digitais/interativas, Brindes, Cadernos de Campo/Quis/Guia etc.:</t>
  </si>
  <si>
    <t>Despesas Tributáveis (veículos, combustível, materiais/insumos para as atividades, impressões, hospedagens, jantas, entre outros).</t>
  </si>
  <si>
    <t>-</t>
  </si>
  <si>
    <t>Execução do Programa de Educação Ambiental e Produção de Artes Áudio Visual</t>
  </si>
  <si>
    <r>
      <t xml:space="preserve">COTAÇÃO: </t>
    </r>
    <r>
      <rPr>
        <b/>
        <sz val="10"/>
        <color rgb="FF70AD47"/>
        <rFont val="Arial"/>
        <family val="2"/>
      </rPr>
      <t>PP222305</t>
    </r>
  </si>
  <si>
    <t xml:space="preserve">EXECUÇÃO DOS SERVIÇOS </t>
  </si>
  <si>
    <t>UNID.</t>
  </si>
  <si>
    <t>QUANT.</t>
  </si>
  <si>
    <t>CUSTO UNITÁRIO</t>
  </si>
  <si>
    <t>SUBPROGRAMA DE EDUCAÇÃO AMBIENTAL PARA A COMUNIDADE (PEAC)</t>
  </si>
  <si>
    <t>6.1.1</t>
  </si>
  <si>
    <t>6.1.2</t>
  </si>
  <si>
    <t>6.1.3</t>
  </si>
  <si>
    <t>6.1.3.1</t>
  </si>
  <si>
    <t>Despesas tributáveis do item 6.1.3</t>
  </si>
  <si>
    <t>6.1.4</t>
  </si>
  <si>
    <t>6.1.4.1</t>
  </si>
  <si>
    <t>Despesas tributáveis do item 6.1.4</t>
  </si>
  <si>
    <t>6.1.5</t>
  </si>
  <si>
    <t>6.1.5.1</t>
  </si>
  <si>
    <t>Despesas tributáveis do item 6.1.5</t>
  </si>
  <si>
    <t>6.1.6</t>
  </si>
  <si>
    <t>6.1.6.1</t>
  </si>
  <si>
    <t>Despesas tributáveis do item 6.1.6</t>
  </si>
  <si>
    <t>6.1.7</t>
  </si>
  <si>
    <t>6.1.7.1</t>
  </si>
  <si>
    <t>Despesas tributáveis do item 6.1.7</t>
  </si>
  <si>
    <t>6.1.8</t>
  </si>
  <si>
    <t>6.1.8.1</t>
  </si>
  <si>
    <t>Despesas tributáveis do item 6.1.8</t>
  </si>
  <si>
    <t>6.1.9</t>
  </si>
  <si>
    <t>6.1.9.1</t>
  </si>
  <si>
    <t>Despesas tributáveis do item 6.1.9</t>
  </si>
  <si>
    <t>6.1.10</t>
  </si>
  <si>
    <t>6.1.10.1</t>
  </si>
  <si>
    <t>Despesas tributáveis do item 6.1.10</t>
  </si>
  <si>
    <t>6.1.11</t>
  </si>
  <si>
    <t>6.1.12</t>
  </si>
  <si>
    <t>6.1.12.1</t>
  </si>
  <si>
    <t>Despesas tributáveis do item 6.1.12</t>
  </si>
  <si>
    <t>SUBPROGRAMA DE EDUCAÇÃO AMBIENTAL PARA O TRABALHADOR</t>
  </si>
  <si>
    <t>6.1.13</t>
  </si>
  <si>
    <t>6.1.14</t>
  </si>
  <si>
    <t>6.1.15</t>
  </si>
  <si>
    <t>6.1.16</t>
  </si>
  <si>
    <t>6.1.16.1</t>
  </si>
  <si>
    <t>Despesas tributáveis do item 6.1.16</t>
  </si>
  <si>
    <t>6.1.17</t>
  </si>
  <si>
    <t>6.1.17.1</t>
  </si>
  <si>
    <t>Despesas tributáveis do item 6.1.17</t>
  </si>
  <si>
    <t>6.1.18</t>
  </si>
  <si>
    <t>6.1.18.1</t>
  </si>
  <si>
    <t>Despesas tributáveis do item 6.1.18</t>
  </si>
  <si>
    <t>6.1.19</t>
  </si>
  <si>
    <t>6.1.19.1</t>
  </si>
  <si>
    <t>Despesas tributáveis do item 6.1.19</t>
  </si>
  <si>
    <t>6.1.20</t>
  </si>
  <si>
    <t>6.1.20.1</t>
  </si>
  <si>
    <t>Despesas tributáveis do item 6.1.20</t>
  </si>
  <si>
    <t>6.1.21</t>
  </si>
  <si>
    <t>6.1.21.1</t>
  </si>
  <si>
    <t>Despesas tributáveis do item 6.1.21</t>
  </si>
  <si>
    <t>6.1.22</t>
  </si>
  <si>
    <t>6.1.22.1</t>
  </si>
  <si>
    <t>Despesas tributáveis do item 6.1.22</t>
  </si>
  <si>
    <t>6.1.23</t>
  </si>
  <si>
    <t>6.1.24</t>
  </si>
  <si>
    <t>6.1.24.1</t>
  </si>
  <si>
    <t>Despesas tributáveis do item 6.1.24</t>
  </si>
  <si>
    <t>PRODUÇÃO DE ARTES VISUAIS</t>
  </si>
  <si>
    <t>6.1.25</t>
  </si>
  <si>
    <t>6.1.26</t>
  </si>
  <si>
    <t>PREÇO TOTAL</t>
  </si>
  <si>
    <t>considerando o lucro presumido</t>
  </si>
  <si>
    <t>% imp.  s/ a venda</t>
  </si>
  <si>
    <t>% imp.  s/ despesas e provisões</t>
  </si>
  <si>
    <t>% Desp. Indireta</t>
  </si>
  <si>
    <t>Faturamento</t>
  </si>
  <si>
    <t>Desp. Indireta</t>
  </si>
  <si>
    <t>Desp. Direta Unitária</t>
  </si>
  <si>
    <t>Desp. Direta Total</t>
  </si>
  <si>
    <t>Desconto</t>
  </si>
  <si>
    <t>Subtotal</t>
  </si>
  <si>
    <t>Total</t>
  </si>
  <si>
    <t>mensal</t>
  </si>
  <si>
    <t>COLUNAS REFERENTES A ANÁLISE TÉCNICA FINANCEIRA (EQUIPE TÉCNICA)</t>
  </si>
  <si>
    <t>PREENCHER CÉLULAS EM AMARELO</t>
  </si>
  <si>
    <t>FAM</t>
  </si>
  <si>
    <t>COD</t>
  </si>
  <si>
    <t>UN</t>
  </si>
  <si>
    <t>QTD</t>
  </si>
  <si>
    <t>OBS</t>
  </si>
  <si>
    <t>R$ P.UNT</t>
  </si>
  <si>
    <t>R$ P.TOTAL (PROPOSTA)</t>
  </si>
  <si>
    <t>PREENCHER/ ALTERAR APENAS CÉLULAS MARRONS</t>
  </si>
  <si>
    <t>TOTAL R$ REALIZADO</t>
  </si>
  <si>
    <t>TOTAL R$ SALDO 
(PREVISTO - REALIZADO)</t>
  </si>
  <si>
    <t>Total despesas diretas</t>
  </si>
  <si>
    <t>INSERIR DATA DE REALIZAÇÃO</t>
  </si>
  <si>
    <t>TAXA</t>
  </si>
  <si>
    <t>P.UNT</t>
  </si>
  <si>
    <t>P.TOTAL</t>
  </si>
  <si>
    <t>OBSERVAÇÕES / EXPLICAÇÕES / MEMÓRIA DE CÁLCULO</t>
  </si>
  <si>
    <t>SOMA</t>
  </si>
  <si>
    <t>Custos Realizados</t>
  </si>
  <si>
    <t>Saldo</t>
  </si>
  <si>
    <t>Intermediária 01</t>
  </si>
  <si>
    <t>Intermediária 02</t>
  </si>
  <si>
    <t>Avaliação Final</t>
  </si>
  <si>
    <t>MOD</t>
  </si>
  <si>
    <t>33 ANALISTAS LOCAIS</t>
  </si>
  <si>
    <t>01 ADM LOCAL</t>
  </si>
  <si>
    <t>01 TÉC. SSMA LOCAL</t>
  </si>
  <si>
    <t>SERÁ 1 DOS COORDENADORES</t>
  </si>
  <si>
    <t>1 UNPA - SERÁ 1 COORDENADOR GERAL (PEAC E PEAT), SENDO QUE 01 DELES ASSUMIRÁ A POSIÇÃO DE PREPOSTO.</t>
  </si>
  <si>
    <t>DG</t>
  </si>
  <si>
    <t>ANALISTAS + COORDENAÇÃO/PREPOSTO</t>
  </si>
  <si>
    <t>MA</t>
  </si>
  <si>
    <t>SMS</t>
  </si>
  <si>
    <t>EQ</t>
  </si>
  <si>
    <t>CONSIDERAMOS OS 28 QUE JÁ TEMOS</t>
  </si>
  <si>
    <t>UTILIZAREMOS OS 8 KITS QUE JÁ POSSUÍMOS</t>
  </si>
  <si>
    <t>SE</t>
  </si>
  <si>
    <t>Total despesas indiretas</t>
  </si>
  <si>
    <t>CRONOGRAMA ALTERÁVEL REFERÊNCIA PARA TODOS OS OUTROS CRONOGRAMAS DA PLANILHA</t>
  </si>
  <si>
    <t>GERENCIAMENTO DO PROJETO - UNES</t>
  </si>
  <si>
    <t>VB</t>
  </si>
  <si>
    <t>GESTÃO</t>
  </si>
  <si>
    <t>MOC</t>
  </si>
  <si>
    <t>MAURICIO</t>
  </si>
  <si>
    <t>RAFA</t>
  </si>
  <si>
    <t>THIAGO ou GIULIA</t>
  </si>
  <si>
    <t>ART</t>
  </si>
  <si>
    <t>GERENCIAMENTO DO PROJETO - UOXX</t>
  </si>
  <si>
    <t>CÓDIGO</t>
  </si>
  <si>
    <t>FAMILIA</t>
  </si>
  <si>
    <t>COD. ITEM</t>
  </si>
  <si>
    <t>OBS.</t>
  </si>
  <si>
    <t>TX. / ENCARGOS</t>
  </si>
  <si>
    <t>VALOR R$</t>
  </si>
  <si>
    <t>UNITÁRIO</t>
  </si>
  <si>
    <t>C/ENCARGOS</t>
  </si>
  <si>
    <t>MÃO DE OBRA COMPARTILHADA ENTRE PROJETOS</t>
  </si>
  <si>
    <t>CLT</t>
  </si>
  <si>
    <t>DIRETOR TÉCNICO</t>
  </si>
  <si>
    <t>HH</t>
  </si>
  <si>
    <t>GERENTE DE PROJETO</t>
  </si>
  <si>
    <t>COORD. DE PROJETO</t>
  </si>
  <si>
    <t>COORD. OPERACIONAL</t>
  </si>
  <si>
    <t>ANALISTA DE PROJETOS SENIOR</t>
  </si>
  <si>
    <t>ANALISTA DE PROJETOS PLENO</t>
  </si>
  <si>
    <t>ANALISTA DE PROJETOS JUNIOR</t>
  </si>
  <si>
    <t>TÉCNICO OPERACIONAL</t>
  </si>
  <si>
    <t>TÉCNICO OPERACIONAL - C/ PERICULOSIDADE</t>
  </si>
  <si>
    <t>ANALISTA DE GEOPROCESSAMENTO</t>
  </si>
  <si>
    <t>ASSISTENTE DE PROJETOS</t>
  </si>
  <si>
    <t>ESTAGIÁRIO TÉCNICO</t>
  </si>
  <si>
    <t>ANALISTA FINANCEIRO</t>
  </si>
  <si>
    <t>ANALISTA DE SUPRIMENTOS</t>
  </si>
  <si>
    <t>ANALISTA DE QSMS</t>
  </si>
  <si>
    <t>PESSOA JURIDICA - PJ</t>
  </si>
  <si>
    <r>
      <t>GERENTE DE PROJETO</t>
    </r>
    <r>
      <rPr>
        <b/>
        <sz val="10"/>
        <rFont val="Arial"/>
        <family val="2"/>
      </rPr>
      <t xml:space="preserve"> - PJ</t>
    </r>
  </si>
  <si>
    <t>COORD. DE PROJETO - PJ</t>
  </si>
  <si>
    <t>COORD. OPERACIONAL - PJ</t>
  </si>
  <si>
    <t>ANALISTA DE PROJETOS SENIOR - PJ</t>
  </si>
  <si>
    <t>ANALISTA DE PROJETOS PLENO - PJ</t>
  </si>
  <si>
    <t>ANALISTA DE PROJETOS JUNIOR - PJ</t>
  </si>
  <si>
    <t>TÉCNICO OPERACIONAL - PJ</t>
  </si>
  <si>
    <t>AUXILIAR TÉCNICO - PJ</t>
  </si>
  <si>
    <t>ANALISTA FINANCEIRO - PJ</t>
  </si>
  <si>
    <t>ASSISTENTE ADMINISTRATIVO - PJ</t>
  </si>
  <si>
    <t>MÃO DE OBRA DEDICADA PARA O PROJETO</t>
  </si>
  <si>
    <t>ASSISTENTE DE GEOPROCESSAMENTO</t>
  </si>
  <si>
    <t>AUXILIAR TÉCNICO</t>
  </si>
  <si>
    <t>DESPESAS GERAIS</t>
  </si>
  <si>
    <t>HOSPEDAGEM VIAGEM</t>
  </si>
  <si>
    <t>DIA</t>
  </si>
  <si>
    <t>HOSPEDAGEM - NIVEL 2</t>
  </si>
  <si>
    <t>HOSPEDAGEM - NIVEL 3</t>
  </si>
  <si>
    <t>SALA COMERCIAL - PARAUAPEBAS/PA</t>
  </si>
  <si>
    <t>VB/mês</t>
  </si>
  <si>
    <t>ALIMENTAÇÃO VIAGEM (CAFÉ / ALMOÇO OU JANTA)</t>
  </si>
  <si>
    <t>ALIMENTAÇÃO - NIVEL 2</t>
  </si>
  <si>
    <t>ALIMENTAÇÃO - NIVEL 3</t>
  </si>
  <si>
    <t>TELEFONIA</t>
  </si>
  <si>
    <t>ALUGUEL DE VEÍCULO SUV</t>
  </si>
  <si>
    <t>MÊS</t>
  </si>
  <si>
    <t>ALUGUEL DE VEICULO LEVE</t>
  </si>
  <si>
    <t>ALUGUEL CAMINHONTE</t>
  </si>
  <si>
    <t>AQUISIÇÃO DE VEICULO</t>
  </si>
  <si>
    <t>COMBUSTÍVEL - GASOLINA</t>
  </si>
  <si>
    <t>COMBUSTÍVEL - DIESEL</t>
  </si>
  <si>
    <t>litros</t>
  </si>
  <si>
    <t>PASSAGEM AÉREA</t>
  </si>
  <si>
    <t>TAXI / UBER</t>
  </si>
  <si>
    <t>CUSTOS FIXOS - SALA COMERCIAL (INTERNET, TELEFONIA, ENERGIA, LIMPEZA, E ETC)</t>
  </si>
  <si>
    <t>MOBILIA/FRETE - SALA COMERCIAL</t>
  </si>
  <si>
    <t>EQUIPAMENTOS VEÍCULO (SENSOR DE FADIGA + TELEMETRIA)</t>
  </si>
  <si>
    <t>INSTALAÇÃO SENSOR FADIGA</t>
  </si>
  <si>
    <t>DESINSTALAÇÃO SENSOR FADIGA</t>
  </si>
  <si>
    <t>INSTALAÇÃO TELEMETRIA</t>
  </si>
  <si>
    <t>DESINSTALAÇÃO TELEMETRIA</t>
  </si>
  <si>
    <t>INSTALAÇÃO E DESINSTALAÇÃO DE SIRENE DE RÉ</t>
  </si>
  <si>
    <t>LAVAGEM DE VEÍCULO</t>
  </si>
  <si>
    <t>LANCHES OFICINAS / EVENTOS / REUNIÕES</t>
  </si>
  <si>
    <t>TRANSPORTE PARTICIPANTES</t>
  </si>
  <si>
    <t>PASSAGEM TERRESTRE / TRANSLADO</t>
  </si>
  <si>
    <t>EQUIPAMENTOS</t>
  </si>
  <si>
    <t>GPS</t>
  </si>
  <si>
    <t>NOTEBOOK</t>
  </si>
  <si>
    <t>SENSOR DE FADIGA - TAXA DE INSTALAÇÃO E DESINSTALAÇÃO</t>
  </si>
  <si>
    <t>RAC02</t>
  </si>
  <si>
    <t>SENSOR DE FADIGA - TAXA DE MONITORAMENTO MENSAL</t>
  </si>
  <si>
    <t>TELEMETRIA - TAXA DE INSTALAÇÃO E DESINSTALAÇÃO</t>
  </si>
  <si>
    <t>TELEMETRIA - TAXA DE TREINAMENTO MENSAL</t>
  </si>
  <si>
    <t>SIRENE DE RÉ - TAXA DE INSTALAÇÃO E DESINSTALAÇÃO</t>
  </si>
  <si>
    <t>KIT MULTIMÍDIA</t>
  </si>
  <si>
    <t>MATERIAIS</t>
  </si>
  <si>
    <t>IMPRESSÃO RELATÓRIO - NIVEL 1</t>
  </si>
  <si>
    <t>IMPRESSÃO RELATÓRIO - NIVEL 2</t>
  </si>
  <si>
    <t>IMPRESSÃO RELATÓRIO - NIVEL 3</t>
  </si>
  <si>
    <t>IMPRESSÃO FOLDER</t>
  </si>
  <si>
    <t>UNIFORME/EPI</t>
  </si>
  <si>
    <t>MATERIAIS GRÁFICOS (CARTILHAS, FOLDERS, BANNER, CADERNO, OUTDOOR, PLACAS, E ETC)</t>
  </si>
  <si>
    <t>MATERIAIS DE ESCRITÓRIO (CARTOLINA, PAPEL, TESOURA, CANETA, LÁPIS, GRAMPEADOR, DUREX, FITA ADESIVA, E ETC.)</t>
  </si>
  <si>
    <t>MATERIAIS ACESSÓRIOS PARA AS CAMPANHAS/OFICINAS (BRINDES, CAMISETAS, E ETC.)</t>
  </si>
  <si>
    <t>ANALISES</t>
  </si>
  <si>
    <t>AA</t>
  </si>
  <si>
    <t>ANÁLISE F.Q DE ÁGUA (CONAMA 357/05)</t>
  </si>
  <si>
    <t>ANÁLISE F.Q DE SOLO (CONAMA 420/09)</t>
  </si>
  <si>
    <t>ANÁLISE F.Q DE EFLUENTE (CONAMA 430/11)</t>
  </si>
  <si>
    <t xml:space="preserve">ANÁLISE AGRONÔMICA </t>
  </si>
  <si>
    <t>SEDIMENTO (CONAMA 454/12)</t>
  </si>
  <si>
    <t>PPRA</t>
  </si>
  <si>
    <t>PCMSO</t>
  </si>
  <si>
    <t>PGR</t>
  </si>
  <si>
    <t>PAE</t>
  </si>
  <si>
    <t>TREINAMENTO</t>
  </si>
  <si>
    <t>ASO</t>
  </si>
  <si>
    <t>SEGURO VIDA COLABORADORES</t>
  </si>
  <si>
    <t>TREINAMENTO RAC02 (VALE)</t>
  </si>
  <si>
    <t>VB/COLABORADOR</t>
  </si>
  <si>
    <t>ARTs</t>
  </si>
  <si>
    <t>ART CREA - Nível 1</t>
  </si>
  <si>
    <t>ART CREA - Nível 2</t>
  </si>
  <si>
    <t>ART CREA - Nível 3</t>
  </si>
  <si>
    <t>ACERVO CREA</t>
  </si>
  <si>
    <t>ART CRBio</t>
  </si>
  <si>
    <t>ACERVO CRBio</t>
  </si>
  <si>
    <t>VISTO CREA PF</t>
  </si>
  <si>
    <t>VISTO CREA PJ</t>
  </si>
  <si>
    <t>ANUIDADE CREA PF</t>
  </si>
  <si>
    <t>ANUIDADE CREA PJ</t>
  </si>
  <si>
    <t>VISTO CRBio PF</t>
  </si>
  <si>
    <t>VISTO CRBio PJ</t>
  </si>
  <si>
    <t>SUBEMPREITEIROS</t>
  </si>
  <si>
    <t>ESPECIALISTA - 44h/MÊS</t>
  </si>
  <si>
    <t>Elementus</t>
  </si>
  <si>
    <t>Para cálculo de contratação por RPA:</t>
  </si>
  <si>
    <t>https://elementuss.sharepoint.com/:x:/r/sites/elementus/_layouts/15/Doc.aspx?sourcedoc=%7B4C7D8FE8-A6E5-4622-A82A-5EAFA7DEEB6A%7D&amp;file=Modelo-RPA.xlsx&amp;action=default&amp;mobileredirect=true</t>
  </si>
  <si>
    <t>Para cálculo de salário de novo funcionário:</t>
  </si>
  <si>
    <t>https://elementuss.sharepoint.com/:x:/r/sites/elementus/_layouts/15/Doc.aspx?sourcedoc=%7B52F5501E-EC2B-4292-8D82-F8F7080B2D9B%7D&amp;file=Simulador%20contratacao_2022.xlsx&amp;action=default&amp;mobileredirect=true</t>
  </si>
  <si>
    <t>GRUPOS</t>
  </si>
  <si>
    <t>MENSALISTA PROLABORE</t>
  </si>
  <si>
    <t>MENSALISTA</t>
  </si>
  <si>
    <t>HORISTA</t>
  </si>
  <si>
    <t>GRUPO I - Encargos Básicos</t>
  </si>
  <si>
    <t>IAPAS</t>
  </si>
  <si>
    <t>Sesi</t>
  </si>
  <si>
    <t>Senai</t>
  </si>
  <si>
    <t>Incra</t>
  </si>
  <si>
    <t>Salário Educação</t>
  </si>
  <si>
    <t>Seguro Acidente do Trabalho</t>
  </si>
  <si>
    <t>FGTS</t>
  </si>
  <si>
    <t>TOTAL DO GRUPO I</t>
  </si>
  <si>
    <t>GRUPO II</t>
  </si>
  <si>
    <t>Repouso semanal remunerado (*)</t>
  </si>
  <si>
    <t>20,50% (*)</t>
  </si>
  <si>
    <t>Férias (Com adicional de 1/3)</t>
  </si>
  <si>
    <t>Abono Pecuniário de Férias</t>
  </si>
  <si>
    <t>Décimo Terceiro Salário</t>
  </si>
  <si>
    <t>TOTAL DO GRUPO II</t>
  </si>
  <si>
    <t>GRUPO III</t>
  </si>
  <si>
    <t>Aviso Prévio indenizado</t>
  </si>
  <si>
    <t>Férias proporcionais relativas ao aviso prévio</t>
  </si>
  <si>
    <t>13º proporcional relativo ao aviso prévio</t>
  </si>
  <si>
    <t>Aviso prévio pago em dobro</t>
  </si>
  <si>
    <t>Indenização por demissão sem justa causa</t>
  </si>
  <si>
    <t>TOTAL DO GRUPO III</t>
  </si>
  <si>
    <t>GRUPO IV - Reincidência: Gurpo I X Grupo II</t>
  </si>
  <si>
    <t>GRUPO IV</t>
  </si>
  <si>
    <t>Previdencia privada</t>
  </si>
  <si>
    <t>TOTAL DO GRUPO IV</t>
  </si>
  <si>
    <t>Total geral Encargos Sociais</t>
  </si>
  <si>
    <t>DESPESAS TRIBUTÁVEIS</t>
  </si>
  <si>
    <t>DATA</t>
  </si>
  <si>
    <t>CATEGORIA</t>
  </si>
  <si>
    <t>SUBCATEGORIA</t>
  </si>
  <si>
    <t>VALOR</t>
  </si>
  <si>
    <t>FULL TIME</t>
  </si>
  <si>
    <t>Território</t>
  </si>
  <si>
    <t>EFETIVO ATUAL</t>
  </si>
  <si>
    <t>Empreendimentos</t>
  </si>
  <si>
    <t>Equipe Sugerida</t>
  </si>
  <si>
    <t>Suporte e Gestão (Preposto Contrato)</t>
  </si>
  <si>
    <t>VEÍCULO ATUAL (PR303)</t>
  </si>
  <si>
    <t>ADM</t>
  </si>
  <si>
    <t>SSMA</t>
  </si>
  <si>
    <t xml:space="preserve">PRODUÇÃO ARTES VISUAIS </t>
  </si>
  <si>
    <t>COORD.LOCAL / PREPOSTO</t>
  </si>
  <si>
    <t>PEAT / PEAC</t>
  </si>
  <si>
    <t>PEAC</t>
  </si>
  <si>
    <t>PA</t>
  </si>
  <si>
    <t>Ourilândia</t>
  </si>
  <si>
    <t>Onça Puma</t>
  </si>
  <si>
    <t>3 Analistas Pleno</t>
  </si>
  <si>
    <t>Canaã dos Carajas</t>
  </si>
  <si>
    <t>Sossego</t>
  </si>
  <si>
    <t>2 Analistas Pleno</t>
  </si>
  <si>
    <t>Serra Sul (Implantação e Operação)
(S11D/S11D+10 /S11D+20)</t>
  </si>
  <si>
    <t>Parauapebas
Curionópolis</t>
  </si>
  <si>
    <t>Serra Norte (Ferro e Manganês)</t>
  </si>
  <si>
    <t>3 Analistas Plenonior)</t>
  </si>
  <si>
    <t>Salobo Operação/Implantação</t>
  </si>
  <si>
    <t>1 Analistas Pleno</t>
  </si>
  <si>
    <t>Serra Leste</t>
  </si>
  <si>
    <t>BioParque Vale Amazônia</t>
  </si>
  <si>
    <t>Igarapé Bahia/Alemão - PA</t>
  </si>
  <si>
    <t>Açailândia</t>
  </si>
  <si>
    <t>*EFC e Ampliações</t>
  </si>
  <si>
    <t>Buriticupu (Arari ou Vitória do Mearim)</t>
  </si>
  <si>
    <t>Alto Alegre (Arari ou Vitória do Mearim)</t>
  </si>
  <si>
    <t>Santa Inês</t>
  </si>
  <si>
    <t>Marabá</t>
  </si>
  <si>
    <t>São Luís</t>
  </si>
  <si>
    <t>TMPM</t>
  </si>
  <si>
    <t>TFPM</t>
  </si>
  <si>
    <t>Terminal do Cobre e Pelotização</t>
  </si>
  <si>
    <t>ESPECIALISTA</t>
  </si>
  <si>
    <t>44 H/MÊS</t>
  </si>
  <si>
    <t>OURI E CANAA</t>
  </si>
  <si>
    <t>FERROVIA</t>
  </si>
  <si>
    <t>ANALISTAS TÉCNICOS</t>
  </si>
  <si>
    <t>SALÁRIO ANALISTAS TÉC.</t>
  </si>
  <si>
    <t>AJUDA DE CUSTO (CAJU)</t>
  </si>
  <si>
    <t>SALÁRIO LÍQUIDO</t>
  </si>
  <si>
    <t>ALIMENTAÇÃO / REFEIÇÃO / PLANO DE SAÚDE / PLANO ODONT.</t>
  </si>
  <si>
    <t>INCLUSO NOS ENCARGOS</t>
  </si>
  <si>
    <t xml:space="preserve">TOTAL </t>
  </si>
  <si>
    <t>SALÁRIO ADM - ASSISTENTES</t>
  </si>
  <si>
    <t>SALÁRIO ADM - TÉCNICO SEG.</t>
  </si>
  <si>
    <t>PA - ASSISTENTE ADM</t>
  </si>
  <si>
    <t>Utilizaremos os 2 profissionais p/ atendimento do PR365 (topobatimetria) e PR366 (EIA)
Utilizaremos os 2 profissionais da UNES p/ atendimento do PR375 (PEA - FICO)</t>
  </si>
  <si>
    <t>PA - TÉC. SEGURANÇA</t>
  </si>
  <si>
    <t>Utilizaremos p/ todos os PRs VALE</t>
  </si>
  <si>
    <t>PREPOSTO / COORDENAÇÃO</t>
  </si>
  <si>
    <t>SALÁRIO</t>
  </si>
  <si>
    <t>PA / MA</t>
  </si>
  <si>
    <t>UNES</t>
  </si>
  <si>
    <t>PRODUÇÃO AUDIOVISUAL</t>
  </si>
  <si>
    <t>DISTRIBUIÇÃO VEÍCULOS</t>
  </si>
  <si>
    <t>TERRITÓRIO</t>
  </si>
  <si>
    <t>QUANT. VEÍCULOS</t>
  </si>
  <si>
    <t>Analistas de Projeto - Ourilândia do Norte/MA</t>
  </si>
  <si>
    <t>Analistas de Projeto - Canaã dos Carajás</t>
  </si>
  <si>
    <t>Analistas de Projeto - Parauapebas</t>
  </si>
  <si>
    <t>Analistas de Projeto - Açailândia</t>
  </si>
  <si>
    <t>Analistas de Projeto - Alto Alegre (Arari ou Vitória do Mearim)</t>
  </si>
  <si>
    <t>Analistas de Projeto - Santa Inês</t>
  </si>
  <si>
    <t>Analistas de Projeto - Marabá/PA</t>
  </si>
  <si>
    <t>Analistas de Projeto - São Luís/MA</t>
  </si>
  <si>
    <t>Coordenadores de Projeto / Preposto - Parauapebas/PA</t>
  </si>
  <si>
    <t>Técnico de Segurança / Assistente Administrativo - Parauapebas/PA</t>
  </si>
  <si>
    <t>TOTAL DE VEÍCULOS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</si>
</sst>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(&quot;R$ &quot;* #,##0.00_);_(&quot;R$ &quot;* \(#,##0.00\);_(&quot;R$ &quot;* &quot;-&quot;??_);_(@_)"/>
    <numFmt numFmtId="166" formatCode="&quot;R$&quot;\ #,##0.00"/>
    <numFmt numFmtId="167" formatCode="00000"/>
    <numFmt numFmtId="168" formatCode="[$-416]mmm\-yy;@"/>
    <numFmt numFmtId="169" formatCode="0.000%"/>
    <numFmt numFmtId="170" formatCode="0.0"/>
  </numFmts>
  <fonts count="74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 Black"/>
      <family val="2"/>
    </font>
    <font>
      <sz val="16"/>
      <name val="MS Sans Serif"/>
      <family val="2"/>
    </font>
    <font>
      <sz val="18"/>
      <name val="MS Sans Serif"/>
    </font>
    <font>
      <b/>
      <sz val="11"/>
      <name val="Arial"/>
      <family val="2"/>
    </font>
    <font>
      <b/>
      <sz val="8"/>
      <name val="Arial"/>
      <family val="2"/>
    </font>
    <font>
      <sz val="10"/>
      <name val="MS Sans Serif"/>
    </font>
    <font>
      <b/>
      <sz val="9"/>
      <name val="Arial"/>
      <family val="2"/>
    </font>
    <font>
      <b/>
      <sz val="10"/>
      <name val="MS Sans Serif"/>
      <family val="2"/>
    </font>
    <font>
      <b/>
      <sz val="10"/>
      <name val="MS Sans Serif"/>
    </font>
    <font>
      <sz val="11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b/>
      <i/>
      <sz val="9"/>
      <name val="Arial"/>
      <family val="2"/>
    </font>
    <font>
      <sz val="10"/>
      <name val="Times New Roman"/>
      <family val="1"/>
    </font>
    <font>
      <b/>
      <i/>
      <sz val="11"/>
      <name val="Arial"/>
      <family val="2"/>
    </font>
    <font>
      <b/>
      <sz val="9"/>
      <color indexed="81"/>
      <name val="Segoe UI"/>
      <family val="2"/>
    </font>
    <font>
      <sz val="10"/>
      <color indexed="8"/>
      <name val="Tahoma"/>
      <family val="2"/>
    </font>
    <font>
      <sz val="10"/>
      <color indexed="8"/>
      <name val="Calibri"/>
      <family val="2"/>
    </font>
    <font>
      <b/>
      <sz val="9"/>
      <color indexed="8"/>
      <name val="Segoe U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  <scheme val="minor"/>
    </font>
    <font>
      <b/>
      <sz val="10"/>
      <color rgb="FF0070C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sz val="6"/>
      <color theme="1"/>
      <name val="Arial"/>
      <family val="2"/>
    </font>
    <font>
      <sz val="6"/>
      <color rgb="FF0070C0"/>
      <name val="Arial"/>
      <family val="2"/>
    </font>
    <font>
      <sz val="10"/>
      <color rgb="FF0033CC"/>
      <name val="Arial"/>
      <family val="2"/>
    </font>
    <font>
      <b/>
      <sz val="12"/>
      <color rgb="FFFF0000"/>
      <name val="Arial"/>
      <family val="2"/>
    </font>
    <font>
      <b/>
      <sz val="9"/>
      <color rgb="FFFF0000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b/>
      <sz val="9"/>
      <color rgb="FF00B050"/>
      <name val="Arial"/>
      <family val="2"/>
    </font>
    <font>
      <b/>
      <sz val="9"/>
      <color theme="1"/>
      <name val="Arial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u/>
      <sz val="11"/>
      <color theme="10"/>
      <name val="Calibri"/>
      <family val="2"/>
      <scheme val="minor"/>
    </font>
    <font>
      <sz val="9"/>
      <color rgb="FFFF0000"/>
      <name val="Arial"/>
      <family val="2"/>
    </font>
    <font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u/>
      <sz val="7"/>
      <color theme="10"/>
      <name val="Calibri"/>
      <family val="2"/>
      <scheme val="minor"/>
    </font>
    <font>
      <sz val="9"/>
      <name val="Arial"/>
      <family val="2"/>
    </font>
    <font>
      <b/>
      <sz val="11"/>
      <color rgb="FFFF0000"/>
      <name val="Arial"/>
      <family val="2"/>
    </font>
    <font>
      <sz val="10"/>
      <color rgb="FF00B050"/>
      <name val="Arial"/>
      <family val="2"/>
    </font>
    <font>
      <sz val="10"/>
      <color rgb="FFFF0000"/>
      <name val="Arial"/>
      <family val="2"/>
    </font>
    <font>
      <b/>
      <sz val="10"/>
      <color rgb="FF002060"/>
      <name val="Arial"/>
      <family val="2"/>
    </font>
    <font>
      <sz val="10"/>
      <color rgb="FF002060"/>
      <name val="Arial"/>
      <family val="2"/>
    </font>
    <font>
      <b/>
      <sz val="10"/>
      <color rgb="FF70AD47"/>
      <name val="Arial"/>
      <family val="2"/>
    </font>
    <font>
      <b/>
      <sz val="10"/>
      <color rgb="FF0000FF"/>
      <name val="Arial"/>
      <family val="2"/>
    </font>
    <font>
      <b/>
      <sz val="10"/>
      <color rgb="FFFFFF00"/>
      <name val="Arial"/>
      <family val="2"/>
    </font>
    <font>
      <sz val="11"/>
      <color rgb="FFFFFF00"/>
      <name val="Calibri"/>
      <family val="2"/>
      <scheme val="minor"/>
    </font>
    <font>
      <b/>
      <sz val="9"/>
      <color rgb="FF0000FF"/>
      <name val="Arial"/>
      <family val="2"/>
    </font>
    <font>
      <b/>
      <sz val="11"/>
      <color theme="4" tint="-0.499984740745262"/>
      <name val="Arial"/>
      <family val="2"/>
    </font>
    <font>
      <b/>
      <sz val="11"/>
      <color rgb="FF0070C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b/>
      <sz val="11"/>
      <color rgb="FF0000FF"/>
      <name val="Arial"/>
      <family val="2"/>
    </font>
    <font>
      <b/>
      <sz val="11"/>
      <color rgb="FFFFFF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b/>
      <sz val="10"/>
      <color theme="4" tint="-0.499984740745262"/>
      <name val="Arial"/>
      <family val="2"/>
    </font>
    <font>
      <b/>
      <sz val="10"/>
      <color rgb="FF00B05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theme="5" tint="0.59999389629810485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 style="medium">
        <color rgb="FF70AD47"/>
      </left>
      <right/>
      <top style="medium">
        <color rgb="FF70AD47"/>
      </top>
      <bottom style="medium">
        <color rgb="FF70AD47"/>
      </bottom>
      <diagonal/>
    </border>
    <border>
      <left/>
      <right/>
      <top style="medium">
        <color rgb="FF70AD47"/>
      </top>
      <bottom style="medium">
        <color rgb="FF70AD47"/>
      </bottom>
      <diagonal/>
    </border>
    <border>
      <left/>
      <right style="medium">
        <color rgb="FF70AD47"/>
      </right>
      <top style="medium">
        <color rgb="FF70AD47"/>
      </top>
      <bottom style="medium">
        <color rgb="FF70AD47"/>
      </bottom>
      <diagonal/>
    </border>
    <border>
      <left/>
      <right style="medium">
        <color rgb="FF70AD47"/>
      </right>
      <top/>
      <bottom style="medium">
        <color rgb="FF70AD47"/>
      </bottom>
      <diagonal/>
    </border>
    <border>
      <left style="medium">
        <color rgb="FF70AD47"/>
      </left>
      <right style="medium">
        <color rgb="FF70AD47"/>
      </right>
      <top/>
      <bottom style="medium">
        <color rgb="FF70AD47"/>
      </bottom>
      <diagonal/>
    </border>
    <border>
      <left style="medium">
        <color rgb="FF70AD47"/>
      </left>
      <right/>
      <top/>
      <bottom style="medium">
        <color rgb="FF70AD47"/>
      </bottom>
      <diagonal/>
    </border>
    <border>
      <left/>
      <right/>
      <top/>
      <bottom style="medium">
        <color rgb="FF70AD47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6"/>
      </left>
      <right/>
      <top style="medium">
        <color theme="6"/>
      </top>
      <bottom style="medium">
        <color theme="6"/>
      </bottom>
      <diagonal/>
    </border>
    <border>
      <left/>
      <right/>
      <top style="medium">
        <color theme="6"/>
      </top>
      <bottom style="medium">
        <color theme="6"/>
      </bottom>
      <diagonal/>
    </border>
    <border>
      <left style="medium">
        <color theme="6"/>
      </left>
      <right style="thin">
        <color theme="6"/>
      </right>
      <top style="medium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medium">
        <color theme="6"/>
      </top>
      <bottom style="thin">
        <color theme="6"/>
      </bottom>
      <diagonal/>
    </border>
    <border>
      <left style="medium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medium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medium">
        <color theme="6"/>
      </left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5">
    <xf numFmtId="0" fontId="0" fillId="0" borderId="0"/>
    <xf numFmtId="16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45" fillId="0" borderId="0" applyNumberFormat="0" applyFill="0" applyBorder="0" applyAlignment="0" applyProtection="0"/>
  </cellStyleXfs>
  <cellXfs count="700">
    <xf numFmtId="0" fontId="0" fillId="0" borderId="0" xfId="0"/>
    <xf numFmtId="0" fontId="4" fillId="0" borderId="0" xfId="0" applyFont="1" applyAlignment="1" applyProtection="1">
      <alignment horizontal="centerContinuous" vertical="center"/>
      <protection hidden="1"/>
    </xf>
    <xf numFmtId="0" fontId="1" fillId="0" borderId="0" xfId="0" applyFont="1" applyAlignment="1" applyProtection="1">
      <alignment horizontal="centerContinuous" vertical="center"/>
      <protection hidden="1"/>
    </xf>
    <xf numFmtId="0" fontId="5" fillId="0" borderId="0" xfId="0" applyFont="1" applyAlignment="1" applyProtection="1">
      <alignment horizontal="centerContinuous" vertical="center"/>
      <protection hidden="1"/>
    </xf>
    <xf numFmtId="4" fontId="7" fillId="0" borderId="0" xfId="0" quotePrefix="1" applyNumberFormat="1" applyFont="1" applyAlignment="1" applyProtection="1">
      <alignment horizontal="center" vertical="center"/>
      <protection hidden="1"/>
    </xf>
    <xf numFmtId="10" fontId="9" fillId="0" borderId="0" xfId="0" applyNumberFormat="1" applyFont="1" applyAlignment="1" applyProtection="1">
      <alignment horizontal="center" vertical="center"/>
      <protection hidden="1"/>
    </xf>
    <xf numFmtId="4" fontId="7" fillId="0" borderId="0" xfId="0" applyNumberFormat="1" applyFont="1" applyAlignment="1" applyProtection="1">
      <alignment horizontal="center" vertical="center"/>
      <protection hidden="1"/>
    </xf>
    <xf numFmtId="4" fontId="11" fillId="0" borderId="0" xfId="0" applyNumberFormat="1" applyFont="1" applyAlignment="1" applyProtection="1">
      <alignment vertical="center"/>
      <protection hidden="1"/>
    </xf>
    <xf numFmtId="4" fontId="2" fillId="0" borderId="0" xfId="0" applyNumberFormat="1" applyFont="1" applyAlignment="1" applyProtection="1">
      <alignment vertical="center"/>
      <protection hidden="1"/>
    </xf>
    <xf numFmtId="43" fontId="2" fillId="4" borderId="1" xfId="1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quotePrefix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7" fillId="0" borderId="0" xfId="0" quotePrefix="1" applyFont="1" applyAlignment="1" applyProtection="1">
      <alignment horizontal="justify" vertical="center"/>
      <protection hidden="1"/>
    </xf>
    <xf numFmtId="0" fontId="9" fillId="0" borderId="0" xfId="0" quotePrefix="1" applyFont="1" applyAlignment="1" applyProtection="1">
      <alignment horizontal="justify" vertical="center"/>
      <protection hidden="1"/>
    </xf>
    <xf numFmtId="0" fontId="2" fillId="0" borderId="0" xfId="0" applyFont="1" applyAlignment="1" applyProtection="1">
      <alignment horizontal="right" vertical="center"/>
      <protection hidden="1"/>
    </xf>
    <xf numFmtId="0" fontId="11" fillId="0" borderId="0" xfId="0" applyFont="1" applyAlignment="1" applyProtection="1">
      <alignment horizontal="justify" vertical="center"/>
      <protection hidden="1"/>
    </xf>
    <xf numFmtId="0" fontId="11" fillId="0" borderId="0" xfId="0" quotePrefix="1" applyFont="1" applyAlignment="1" applyProtection="1">
      <alignment horizontal="left" vertical="center"/>
      <protection hidden="1"/>
    </xf>
    <xf numFmtId="43" fontId="22" fillId="0" borderId="0" xfId="11" applyFont="1" applyAlignment="1" applyProtection="1">
      <alignment vertical="center"/>
      <protection hidden="1"/>
    </xf>
    <xf numFmtId="43" fontId="2" fillId="0" borderId="0" xfId="11" quotePrefix="1" applyFont="1" applyBorder="1" applyAlignment="1" applyProtection="1">
      <alignment vertical="center"/>
      <protection hidden="1"/>
    </xf>
    <xf numFmtId="43" fontId="10" fillId="0" borderId="0" xfId="11" applyFont="1" applyBorder="1" applyAlignment="1" applyProtection="1">
      <alignment vertical="center"/>
      <protection hidden="1"/>
    </xf>
    <xf numFmtId="43" fontId="8" fillId="0" borderId="0" xfId="11" applyFont="1" applyBorder="1" applyAlignment="1" applyProtection="1">
      <alignment vertical="center"/>
      <protection hidden="1"/>
    </xf>
    <xf numFmtId="43" fontId="11" fillId="0" borderId="0" xfId="11" applyFont="1" applyBorder="1" applyAlignment="1" applyProtection="1">
      <alignment vertical="center"/>
      <protection hidden="1"/>
    </xf>
    <xf numFmtId="43" fontId="11" fillId="0" borderId="0" xfId="11" applyFont="1" applyBorder="1" applyAlignment="1" applyProtection="1">
      <alignment horizontal="center" vertical="center"/>
      <protection hidden="1"/>
    </xf>
    <xf numFmtId="43" fontId="2" fillId="0" borderId="0" xfId="11" applyFont="1" applyBorder="1" applyAlignment="1" applyProtection="1">
      <alignment horizontal="center" vertical="center"/>
      <protection hidden="1"/>
    </xf>
    <xf numFmtId="43" fontId="22" fillId="0" borderId="0" xfId="11" applyFont="1"/>
    <xf numFmtId="10" fontId="2" fillId="0" borderId="0" xfId="6" quotePrefix="1" applyNumberFormat="1" applyFont="1" applyBorder="1" applyAlignment="1" applyProtection="1">
      <alignment vertical="center"/>
      <protection hidden="1"/>
    </xf>
    <xf numFmtId="0" fontId="12" fillId="0" borderId="0" xfId="0" applyFont="1" applyAlignment="1" applyProtection="1">
      <alignment horizontal="justify" vertical="center"/>
      <protection hidden="1"/>
    </xf>
    <xf numFmtId="0" fontId="12" fillId="0" borderId="0" xfId="0" applyFont="1" applyAlignment="1" applyProtection="1">
      <alignment vertical="center"/>
      <protection hidden="1"/>
    </xf>
    <xf numFmtId="43" fontId="12" fillId="0" borderId="0" xfId="11" applyFont="1" applyBorder="1" applyAlignment="1" applyProtection="1">
      <alignment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4" fontId="6" fillId="0" borderId="0" xfId="0" quotePrefix="1" applyNumberFormat="1" applyFont="1" applyAlignment="1" applyProtection="1">
      <alignment horizontal="center" vertical="center"/>
      <protection hidden="1"/>
    </xf>
    <xf numFmtId="43" fontId="6" fillId="0" borderId="0" xfId="11" quotePrefix="1" applyFont="1" applyBorder="1" applyAlignment="1" applyProtection="1">
      <alignment vertical="center"/>
      <protection hidden="1"/>
    </xf>
    <xf numFmtId="0" fontId="12" fillId="0" borderId="0" xfId="0" applyFont="1" applyAlignment="1" applyProtection="1">
      <alignment horizontal="left" vertical="center"/>
      <protection hidden="1"/>
    </xf>
    <xf numFmtId="4" fontId="12" fillId="0" borderId="0" xfId="0" quotePrefix="1" applyNumberFormat="1" applyFont="1" applyAlignment="1" applyProtection="1">
      <alignment horizontal="center" vertical="center"/>
      <protection hidden="1"/>
    </xf>
    <xf numFmtId="10" fontId="6" fillId="0" borderId="0" xfId="0" quotePrefix="1" applyNumberFormat="1" applyFont="1" applyAlignment="1" applyProtection="1">
      <alignment horizontal="center" vertical="center"/>
      <protection hidden="1"/>
    </xf>
    <xf numFmtId="0" fontId="6" fillId="5" borderId="0" xfId="0" applyFont="1" applyFill="1" applyAlignment="1" applyProtection="1">
      <alignment horizontal="left" vertical="center"/>
      <protection hidden="1"/>
    </xf>
    <xf numFmtId="4" fontId="12" fillId="5" borderId="0" xfId="0" quotePrefix="1" applyNumberFormat="1" applyFont="1" applyFill="1" applyAlignment="1" applyProtection="1">
      <alignment horizontal="center" vertical="center"/>
      <protection hidden="1"/>
    </xf>
    <xf numFmtId="4" fontId="14" fillId="5" borderId="0" xfId="0" quotePrefix="1" applyNumberFormat="1" applyFont="1" applyFill="1" applyAlignment="1" applyProtection="1">
      <alignment horizontal="center" vertical="center"/>
      <protection hidden="1"/>
    </xf>
    <xf numFmtId="0" fontId="2" fillId="6" borderId="0" xfId="0" applyFont="1" applyFill="1" applyAlignment="1">
      <alignment vertical="center"/>
    </xf>
    <xf numFmtId="0" fontId="15" fillId="5" borderId="0" xfId="0" applyFont="1" applyFill="1" applyAlignment="1" applyProtection="1">
      <alignment horizontal="right" vertical="center"/>
      <protection hidden="1"/>
    </xf>
    <xf numFmtId="0" fontId="2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43" fontId="25" fillId="0" borderId="2" xfId="11" applyFont="1" applyFill="1" applyBorder="1" applyAlignment="1">
      <alignment horizontal="center" vertical="center"/>
    </xf>
    <xf numFmtId="10" fontId="1" fillId="0" borderId="2" xfId="6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43" fontId="2" fillId="0" borderId="4" xfId="11" applyFont="1" applyBorder="1" applyAlignment="1">
      <alignment vertical="center"/>
    </xf>
    <xf numFmtId="10" fontId="2" fillId="0" borderId="4" xfId="6" applyNumberFormat="1" applyFont="1" applyBorder="1" applyAlignment="1">
      <alignment horizontal="center" vertical="center"/>
    </xf>
    <xf numFmtId="10" fontId="2" fillId="0" borderId="4" xfId="8" applyNumberFormat="1" applyFont="1" applyBorder="1" applyAlignment="1">
      <alignment horizontal="center" vertical="center"/>
    </xf>
    <xf numFmtId="43" fontId="1" fillId="0" borderId="4" xfId="11" applyFont="1" applyBorder="1" applyAlignment="1">
      <alignment horizontal="left" vertical="center" indent="1"/>
    </xf>
    <xf numFmtId="10" fontId="1" fillId="0" borderId="4" xfId="6" applyNumberFormat="1" applyFont="1" applyBorder="1" applyAlignment="1">
      <alignment horizontal="center" vertical="center"/>
    </xf>
    <xf numFmtId="10" fontId="1" fillId="0" borderId="4" xfId="8" applyNumberFormat="1" applyFont="1" applyBorder="1" applyAlignment="1">
      <alignment horizontal="center" vertical="center"/>
    </xf>
    <xf numFmtId="43" fontId="1" fillId="0" borderId="4" xfId="11" applyFont="1" applyBorder="1" applyAlignment="1">
      <alignment vertical="center"/>
    </xf>
    <xf numFmtId="43" fontId="1" fillId="6" borderId="4" xfId="11" applyFont="1" applyFill="1" applyBorder="1" applyAlignment="1">
      <alignment horizontal="left" vertical="center" indent="1"/>
    </xf>
    <xf numFmtId="10" fontId="1" fillId="6" borderId="4" xfId="8" applyNumberFormat="1" applyFont="1" applyFill="1" applyBorder="1" applyAlignment="1">
      <alignment horizontal="center" vertical="center"/>
    </xf>
    <xf numFmtId="43" fontId="1" fillId="0" borderId="5" xfId="11" applyFont="1" applyBorder="1" applyAlignment="1">
      <alignment vertical="center"/>
    </xf>
    <xf numFmtId="10" fontId="1" fillId="0" borderId="5" xfId="6" applyNumberFormat="1" applyFont="1" applyBorder="1" applyAlignment="1">
      <alignment horizontal="center" vertical="center"/>
    </xf>
    <xf numFmtId="43" fontId="2" fillId="0" borderId="1" xfId="11" applyFont="1" applyBorder="1" applyAlignment="1">
      <alignment vertical="center"/>
    </xf>
    <xf numFmtId="10" fontId="2" fillId="0" borderId="1" xfId="6" applyNumberFormat="1" applyFont="1" applyBorder="1" applyAlignment="1">
      <alignment horizontal="center" vertical="center"/>
    </xf>
    <xf numFmtId="166" fontId="6" fillId="5" borderId="0" xfId="11" quotePrefix="1" applyNumberFormat="1" applyFont="1" applyFill="1" applyBorder="1" applyAlignment="1" applyProtection="1">
      <alignment vertical="center"/>
      <protection hidden="1"/>
    </xf>
    <xf numFmtId="166" fontId="6" fillId="0" borderId="0" xfId="11" quotePrefix="1" applyNumberFormat="1" applyFont="1" applyBorder="1" applyAlignment="1" applyProtection="1">
      <alignment vertical="center"/>
      <protection hidden="1"/>
    </xf>
    <xf numFmtId="166" fontId="12" fillId="0" borderId="0" xfId="11" quotePrefix="1" applyNumberFormat="1" applyFont="1" applyBorder="1" applyAlignment="1" applyProtection="1">
      <alignment vertical="center"/>
      <protection hidden="1"/>
    </xf>
    <xf numFmtId="166" fontId="13" fillId="5" borderId="0" xfId="11" quotePrefix="1" applyNumberFormat="1" applyFont="1" applyFill="1" applyBorder="1" applyAlignment="1" applyProtection="1">
      <alignment vertical="center"/>
      <protection hidden="1"/>
    </xf>
    <xf numFmtId="166" fontId="17" fillId="5" borderId="0" xfId="11" quotePrefix="1" applyNumberFormat="1" applyFont="1" applyFill="1" applyBorder="1" applyAlignment="1" applyProtection="1">
      <alignment vertical="center"/>
      <protection hidden="1"/>
    </xf>
    <xf numFmtId="0" fontId="1" fillId="3" borderId="1" xfId="4" applyFill="1" applyBorder="1" applyAlignment="1">
      <alignment horizontal="center" vertical="center"/>
    </xf>
    <xf numFmtId="40" fontId="1" fillId="3" borderId="1" xfId="4" applyNumberFormat="1" applyFill="1" applyBorder="1" applyAlignment="1">
      <alignment horizontal="center" vertical="center"/>
    </xf>
    <xf numFmtId="43" fontId="1" fillId="3" borderId="1" xfId="11" applyFont="1" applyFill="1" applyBorder="1" applyAlignment="1">
      <alignment horizontal="center" vertical="center"/>
    </xf>
    <xf numFmtId="43" fontId="1" fillId="7" borderId="1" xfId="11" applyFont="1" applyFill="1" applyBorder="1" applyAlignment="1">
      <alignment horizontal="center" vertical="center"/>
    </xf>
    <xf numFmtId="43" fontId="1" fillId="8" borderId="1" xfId="11" applyFont="1" applyFill="1" applyBorder="1" applyAlignment="1">
      <alignment horizontal="center" vertical="center"/>
    </xf>
    <xf numFmtId="0" fontId="1" fillId="9" borderId="1" xfId="4" applyFill="1" applyBorder="1" applyAlignment="1">
      <alignment horizontal="center" vertical="center"/>
    </xf>
    <xf numFmtId="43" fontId="1" fillId="9" borderId="1" xfId="1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5" borderId="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2" fontId="12" fillId="0" borderId="0" xfId="0" quotePrefix="1" applyNumberFormat="1" applyFont="1" applyAlignment="1" applyProtection="1">
      <alignment horizontal="center" vertical="center"/>
      <protection hidden="1"/>
    </xf>
    <xf numFmtId="0" fontId="2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6" fontId="27" fillId="2" borderId="1" xfId="11" applyNumberFormat="1" applyFont="1" applyFill="1" applyBorder="1" applyAlignment="1">
      <alignment horizontal="center" vertical="center"/>
    </xf>
    <xf numFmtId="43" fontId="1" fillId="0" borderId="0" xfId="11" applyFont="1" applyAlignment="1">
      <alignment horizontal="center" vertical="center"/>
    </xf>
    <xf numFmtId="43" fontId="2" fillId="0" borderId="0" xfId="11" applyFont="1" applyFill="1" applyBorder="1" applyAlignment="1">
      <alignment horizontal="center" vertical="center"/>
    </xf>
    <xf numFmtId="166" fontId="24" fillId="0" borderId="1" xfId="11" applyNumberFormat="1" applyFont="1" applyBorder="1" applyAlignment="1">
      <alignment horizontal="center" vertical="center"/>
    </xf>
    <xf numFmtId="43" fontId="24" fillId="0" borderId="0" xfId="11" applyFont="1" applyAlignment="1">
      <alignment horizontal="center" vertical="center"/>
    </xf>
    <xf numFmtId="43" fontId="27" fillId="2" borderId="1" xfId="11" applyFont="1" applyFill="1" applyBorder="1" applyAlignment="1">
      <alignment horizontal="center" vertical="center"/>
    </xf>
    <xf numFmtId="43" fontId="24" fillId="0" borderId="1" xfId="1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vertical="center" wrapText="1"/>
    </xf>
    <xf numFmtId="10" fontId="22" fillId="0" borderId="0" xfId="11" applyNumberFormat="1" applyFont="1" applyAlignment="1">
      <alignment horizontal="center" vertical="center"/>
    </xf>
    <xf numFmtId="10" fontId="22" fillId="0" borderId="1" xfId="11" applyNumberFormat="1" applyFont="1" applyBorder="1" applyAlignment="1">
      <alignment horizontal="center" vertical="center"/>
    </xf>
    <xf numFmtId="43" fontId="23" fillId="6" borderId="1" xfId="11" applyFont="1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43" fontId="0" fillId="0" borderId="1" xfId="0" applyNumberFormat="1" applyBorder="1" applyAlignment="1">
      <alignment horizontal="center" vertical="center"/>
    </xf>
    <xf numFmtId="2" fontId="7" fillId="0" borderId="0" xfId="0" quotePrefix="1" applyNumberFormat="1" applyFont="1" applyAlignment="1" applyProtection="1">
      <alignment horizontal="center" vertical="center"/>
      <protection hidden="1"/>
    </xf>
    <xf numFmtId="166" fontId="22" fillId="0" borderId="1" xfId="11" applyNumberFormat="1" applyFont="1" applyBorder="1" applyAlignment="1">
      <alignment horizontal="center" vertical="center"/>
    </xf>
    <xf numFmtId="10" fontId="26" fillId="0" borderId="0" xfId="11" applyNumberFormat="1" applyFont="1" applyAlignment="1">
      <alignment horizontal="center" vertical="center"/>
    </xf>
    <xf numFmtId="10" fontId="23" fillId="6" borderId="7" xfId="11" applyNumberFormat="1" applyFont="1" applyFill="1" applyBorder="1" applyAlignment="1">
      <alignment horizontal="center" vertical="center"/>
    </xf>
    <xf numFmtId="10" fontId="22" fillId="0" borderId="0" xfId="6" applyNumberFormat="1" applyFont="1" applyAlignment="1">
      <alignment horizontal="center" vertical="center"/>
    </xf>
    <xf numFmtId="10" fontId="22" fillId="10" borderId="1" xfId="11" applyNumberFormat="1" applyFont="1" applyFill="1" applyBorder="1" applyAlignment="1">
      <alignment horizontal="center" vertical="center"/>
    </xf>
    <xf numFmtId="10" fontId="6" fillId="0" borderId="0" xfId="6" quotePrefix="1" applyNumberFormat="1" applyFont="1" applyBorder="1" applyAlignment="1" applyProtection="1">
      <alignment horizontal="center" vertical="center"/>
      <protection hidden="1"/>
    </xf>
    <xf numFmtId="4" fontId="22" fillId="0" borderId="1" xfId="11" applyNumberFormat="1" applyFont="1" applyBorder="1" applyAlignment="1">
      <alignment horizontal="center" vertical="center"/>
    </xf>
    <xf numFmtId="4" fontId="22" fillId="0" borderId="0" xfId="11" applyNumberFormat="1" applyFont="1" applyAlignment="1">
      <alignment horizontal="center" vertical="center"/>
    </xf>
    <xf numFmtId="43" fontId="1" fillId="11" borderId="1" xfId="11" applyFont="1" applyFill="1" applyBorder="1" applyAlignment="1">
      <alignment horizontal="center" vertical="center"/>
    </xf>
    <xf numFmtId="0" fontId="2" fillId="6" borderId="0" xfId="0" applyFont="1" applyFill="1" applyAlignment="1">
      <alignment vertical="center" wrapText="1"/>
    </xf>
    <xf numFmtId="0" fontId="24" fillId="0" borderId="1" xfId="0" applyFont="1" applyBorder="1"/>
    <xf numFmtId="0" fontId="1" fillId="0" borderId="1" xfId="0" applyFont="1" applyBorder="1" applyAlignment="1">
      <alignment horizontal="center" vertical="center"/>
    </xf>
    <xf numFmtId="0" fontId="24" fillId="1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4" fontId="1" fillId="3" borderId="1" xfId="4" applyNumberFormat="1" applyFill="1" applyBorder="1" applyAlignment="1">
      <alignment horizontal="center" vertical="center"/>
    </xf>
    <xf numFmtId="0" fontId="24" fillId="13" borderId="1" xfId="0" applyFont="1" applyFill="1" applyBorder="1" applyAlignment="1">
      <alignment vertical="center"/>
    </xf>
    <xf numFmtId="0" fontId="24" fillId="15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24" fillId="16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24" fillId="17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horizontal="center" vertical="center"/>
    </xf>
    <xf numFmtId="0" fontId="24" fillId="18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43" fontId="1" fillId="4" borderId="1" xfId="1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 wrapText="1"/>
    </xf>
    <xf numFmtId="0" fontId="24" fillId="0" borderId="0" xfId="0" applyFont="1" applyAlignment="1">
      <alignment vertical="center"/>
    </xf>
    <xf numFmtId="0" fontId="28" fillId="12" borderId="1" xfId="0" applyFont="1" applyFill="1" applyBorder="1" applyAlignment="1">
      <alignment vertical="center"/>
    </xf>
    <xf numFmtId="0" fontId="2" fillId="12" borderId="1" xfId="4" applyFont="1" applyFill="1" applyBorder="1" applyAlignment="1">
      <alignment horizontal="left" vertical="center"/>
    </xf>
    <xf numFmtId="0" fontId="2" fillId="12" borderId="1" xfId="4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43" fontId="2" fillId="12" borderId="1" xfId="11" applyFont="1" applyFill="1" applyBorder="1" applyAlignment="1">
      <alignment horizontal="center" vertical="center"/>
    </xf>
    <xf numFmtId="0" fontId="28" fillId="13" borderId="8" xfId="0" applyFont="1" applyFill="1" applyBorder="1" applyAlignment="1">
      <alignment vertical="center"/>
    </xf>
    <xf numFmtId="0" fontId="2" fillId="13" borderId="7" xfId="0" applyFont="1" applyFill="1" applyBorder="1" applyAlignment="1">
      <alignment horizontal="left" vertical="center"/>
    </xf>
    <xf numFmtId="0" fontId="2" fillId="13" borderId="7" xfId="0" applyFont="1" applyFill="1" applyBorder="1" applyAlignment="1">
      <alignment horizontal="center" vertical="center"/>
    </xf>
    <xf numFmtId="0" fontId="2" fillId="13" borderId="7" xfId="4" applyFont="1" applyFill="1" applyBorder="1" applyAlignment="1">
      <alignment horizontal="center" vertical="center"/>
    </xf>
    <xf numFmtId="43" fontId="2" fillId="13" borderId="7" xfId="11" applyFont="1" applyFill="1" applyBorder="1" applyAlignment="1">
      <alignment horizontal="center" vertical="center"/>
    </xf>
    <xf numFmtId="43" fontId="2" fillId="13" borderId="9" xfId="11" applyFont="1" applyFill="1" applyBorder="1" applyAlignment="1">
      <alignment horizontal="center" vertical="center"/>
    </xf>
    <xf numFmtId="0" fontId="28" fillId="14" borderId="8" xfId="0" applyFont="1" applyFill="1" applyBorder="1" applyAlignment="1">
      <alignment vertical="center"/>
    </xf>
    <xf numFmtId="0" fontId="2" fillId="14" borderId="7" xfId="0" applyFont="1" applyFill="1" applyBorder="1" applyAlignment="1">
      <alignment horizontal="left" vertical="center"/>
    </xf>
    <xf numFmtId="0" fontId="2" fillId="14" borderId="7" xfId="0" applyFont="1" applyFill="1" applyBorder="1" applyAlignment="1">
      <alignment horizontal="center" vertical="center"/>
    </xf>
    <xf numFmtId="0" fontId="2" fillId="14" borderId="7" xfId="4" applyFont="1" applyFill="1" applyBorder="1" applyAlignment="1">
      <alignment horizontal="center" vertical="center"/>
    </xf>
    <xf numFmtId="43" fontId="2" fillId="14" borderId="7" xfId="11" applyFont="1" applyFill="1" applyBorder="1" applyAlignment="1">
      <alignment horizontal="center" vertical="center"/>
    </xf>
    <xf numFmtId="43" fontId="2" fillId="14" borderId="9" xfId="11" applyFont="1" applyFill="1" applyBorder="1" applyAlignment="1">
      <alignment horizontal="center" vertical="center"/>
    </xf>
    <xf numFmtId="0" fontId="28" fillId="15" borderId="8" xfId="0" applyFont="1" applyFill="1" applyBorder="1" applyAlignment="1">
      <alignment vertical="center"/>
    </xf>
    <xf numFmtId="0" fontId="2" fillId="15" borderId="7" xfId="4" applyFont="1" applyFill="1" applyBorder="1" applyAlignment="1">
      <alignment horizontal="left" vertical="center"/>
    </xf>
    <xf numFmtId="0" fontId="2" fillId="15" borderId="7" xfId="4" applyFont="1" applyFill="1" applyBorder="1" applyAlignment="1">
      <alignment horizontal="center" vertical="center"/>
    </xf>
    <xf numFmtId="43" fontId="2" fillId="15" borderId="7" xfId="11" applyFont="1" applyFill="1" applyBorder="1" applyAlignment="1">
      <alignment horizontal="center" vertical="center"/>
    </xf>
    <xf numFmtId="43" fontId="2" fillId="15" borderId="9" xfId="11" applyFont="1" applyFill="1" applyBorder="1" applyAlignment="1">
      <alignment horizontal="center" vertical="center"/>
    </xf>
    <xf numFmtId="0" fontId="28" fillId="16" borderId="8" xfId="0" applyFont="1" applyFill="1" applyBorder="1" applyAlignment="1">
      <alignment vertical="center"/>
    </xf>
    <xf numFmtId="0" fontId="2" fillId="16" borderId="7" xfId="4" applyFont="1" applyFill="1" applyBorder="1" applyAlignment="1">
      <alignment horizontal="left" vertical="center"/>
    </xf>
    <xf numFmtId="0" fontId="2" fillId="16" borderId="7" xfId="4" applyFont="1" applyFill="1" applyBorder="1" applyAlignment="1">
      <alignment horizontal="center" vertical="center"/>
    </xf>
    <xf numFmtId="43" fontId="2" fillId="16" borderId="7" xfId="11" applyFont="1" applyFill="1" applyBorder="1" applyAlignment="1">
      <alignment horizontal="center" vertical="center"/>
    </xf>
    <xf numFmtId="43" fontId="2" fillId="16" borderId="9" xfId="11" applyFont="1" applyFill="1" applyBorder="1" applyAlignment="1">
      <alignment horizontal="center" vertical="center"/>
    </xf>
    <xf numFmtId="0" fontId="28" fillId="17" borderId="8" xfId="0" applyFont="1" applyFill="1" applyBorder="1" applyAlignment="1">
      <alignment vertical="center"/>
    </xf>
    <xf numFmtId="0" fontId="2" fillId="17" borderId="7" xfId="4" applyFont="1" applyFill="1" applyBorder="1" applyAlignment="1">
      <alignment horizontal="left" vertical="center"/>
    </xf>
    <xf numFmtId="0" fontId="2" fillId="17" borderId="7" xfId="4" applyFont="1" applyFill="1" applyBorder="1" applyAlignment="1">
      <alignment horizontal="center" vertical="center"/>
    </xf>
    <xf numFmtId="0" fontId="2" fillId="17" borderId="7" xfId="0" applyFont="1" applyFill="1" applyBorder="1" applyAlignment="1">
      <alignment horizontal="center" vertical="center"/>
    </xf>
    <xf numFmtId="43" fontId="2" fillId="17" borderId="7" xfId="11" applyFont="1" applyFill="1" applyBorder="1" applyAlignment="1">
      <alignment horizontal="center" vertical="center"/>
    </xf>
    <xf numFmtId="43" fontId="2" fillId="17" borderId="9" xfId="11" applyFont="1" applyFill="1" applyBorder="1" applyAlignment="1">
      <alignment horizontal="center" vertical="center"/>
    </xf>
    <xf numFmtId="0" fontId="28" fillId="18" borderId="8" xfId="0" applyFont="1" applyFill="1" applyBorder="1" applyAlignment="1">
      <alignment vertical="center"/>
    </xf>
    <xf numFmtId="0" fontId="2" fillId="18" borderId="7" xfId="4" applyFont="1" applyFill="1" applyBorder="1" applyAlignment="1">
      <alignment horizontal="left" vertical="center"/>
    </xf>
    <xf numFmtId="0" fontId="2" fillId="18" borderId="7" xfId="4" applyFont="1" applyFill="1" applyBorder="1" applyAlignment="1">
      <alignment horizontal="center" vertical="center"/>
    </xf>
    <xf numFmtId="0" fontId="2" fillId="18" borderId="7" xfId="0" applyFont="1" applyFill="1" applyBorder="1" applyAlignment="1">
      <alignment horizontal="center" vertical="center"/>
    </xf>
    <xf numFmtId="43" fontId="2" fillId="18" borderId="7" xfId="11" applyFont="1" applyFill="1" applyBorder="1" applyAlignment="1">
      <alignment horizontal="center" vertical="center"/>
    </xf>
    <xf numFmtId="43" fontId="2" fillId="18" borderId="9" xfId="1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justify" vertical="center" wrapText="1"/>
    </xf>
    <xf numFmtId="0" fontId="1" fillId="5" borderId="1" xfId="0" applyFont="1" applyFill="1" applyBorder="1" applyAlignment="1">
      <alignment horizontal="center" vertical="center" wrapText="1"/>
    </xf>
    <xf numFmtId="166" fontId="28" fillId="0" borderId="1" xfId="11" applyNumberFormat="1" applyFont="1" applyBorder="1" applyAlignment="1">
      <alignment horizontal="center" vertical="center"/>
    </xf>
    <xf numFmtId="0" fontId="29" fillId="5" borderId="0" xfId="0" applyFont="1" applyFill="1"/>
    <xf numFmtId="0" fontId="29" fillId="0" borderId="0" xfId="0" applyFont="1"/>
    <xf numFmtId="0" fontId="28" fillId="19" borderId="8" xfId="0" applyFont="1" applyFill="1" applyBorder="1" applyAlignment="1">
      <alignment vertical="center"/>
    </xf>
    <xf numFmtId="0" fontId="2" fillId="19" borderId="7" xfId="4" applyFont="1" applyFill="1" applyBorder="1" applyAlignment="1">
      <alignment horizontal="left" vertical="center"/>
    </xf>
    <xf numFmtId="0" fontId="2" fillId="19" borderId="7" xfId="4" applyFont="1" applyFill="1" applyBorder="1" applyAlignment="1">
      <alignment horizontal="center" vertical="center"/>
    </xf>
    <xf numFmtId="0" fontId="2" fillId="19" borderId="7" xfId="0" applyFont="1" applyFill="1" applyBorder="1" applyAlignment="1">
      <alignment horizontal="center" vertical="center"/>
    </xf>
    <xf numFmtId="43" fontId="2" fillId="19" borderId="7" xfId="11" applyFont="1" applyFill="1" applyBorder="1" applyAlignment="1">
      <alignment horizontal="center" vertical="center"/>
    </xf>
    <xf numFmtId="43" fontId="2" fillId="19" borderId="9" xfId="11" applyFont="1" applyFill="1" applyBorder="1" applyAlignment="1">
      <alignment horizontal="center" vertical="center"/>
    </xf>
    <xf numFmtId="0" fontId="24" fillId="19" borderId="1" xfId="0" applyFont="1" applyFill="1" applyBorder="1" applyAlignment="1">
      <alignment vertical="center"/>
    </xf>
    <xf numFmtId="0" fontId="28" fillId="4" borderId="1" xfId="0" applyFont="1" applyFill="1" applyBorder="1" applyAlignment="1">
      <alignment horizontal="center" vertical="center"/>
    </xf>
    <xf numFmtId="43" fontId="28" fillId="4" borderId="1" xfId="11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/>
    </xf>
    <xf numFmtId="43" fontId="30" fillId="6" borderId="1" xfId="11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1" fillId="20" borderId="1" xfId="4" applyFill="1" applyBorder="1" applyAlignment="1">
      <alignment horizontal="center" vertical="center"/>
    </xf>
    <xf numFmtId="40" fontId="1" fillId="20" borderId="1" xfId="4" applyNumberFormat="1" applyFill="1" applyBorder="1" applyAlignment="1">
      <alignment horizontal="center" vertical="center"/>
    </xf>
    <xf numFmtId="43" fontId="1" fillId="20" borderId="1" xfId="11" applyFont="1" applyFill="1" applyBorder="1" applyAlignment="1">
      <alignment horizontal="center" vertical="center"/>
    </xf>
    <xf numFmtId="4" fontId="1" fillId="20" borderId="1" xfId="4" applyNumberFormat="1" applyFill="1" applyBorder="1" applyAlignment="1">
      <alignment horizontal="center" vertical="center"/>
    </xf>
    <xf numFmtId="4" fontId="1" fillId="3" borderId="1" xfId="4" applyNumberFormat="1" applyFill="1" applyBorder="1" applyAlignment="1">
      <alignment horizontal="left" vertical="center"/>
    </xf>
    <xf numFmtId="0" fontId="24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4" applyFill="1" applyBorder="1" applyAlignment="1">
      <alignment horizontal="center" vertical="center"/>
    </xf>
    <xf numFmtId="4" fontId="1" fillId="5" borderId="1" xfId="4" applyNumberFormat="1" applyFill="1" applyBorder="1" applyAlignment="1">
      <alignment horizontal="center" vertical="center"/>
    </xf>
    <xf numFmtId="40" fontId="1" fillId="5" borderId="1" xfId="4" applyNumberFormat="1" applyFill="1" applyBorder="1" applyAlignment="1">
      <alignment horizontal="center" vertical="center"/>
    </xf>
    <xf numFmtId="43" fontId="1" fillId="5" borderId="1" xfId="1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7" fillId="2" borderId="1" xfId="0" applyFont="1" applyFill="1" applyBorder="1" applyAlignment="1">
      <alignment horizontal="justify" vertical="center" wrapText="1"/>
    </xf>
    <xf numFmtId="0" fontId="1" fillId="0" borderId="1" xfId="0" applyFont="1" applyBorder="1" applyAlignment="1">
      <alignment vertical="center" wrapText="1"/>
    </xf>
    <xf numFmtId="43" fontId="22" fillId="0" borderId="0" xfId="11" applyFont="1" applyAlignment="1">
      <alignment vertical="center"/>
    </xf>
    <xf numFmtId="43" fontId="24" fillId="0" borderId="0" xfId="11" applyFont="1" applyAlignment="1">
      <alignment vertical="center"/>
    </xf>
    <xf numFmtId="0" fontId="23" fillId="6" borderId="1" xfId="0" applyFont="1" applyFill="1" applyBorder="1" applyAlignment="1">
      <alignment vertical="center"/>
    </xf>
    <xf numFmtId="43" fontId="23" fillId="10" borderId="1" xfId="11" applyFont="1" applyFill="1" applyBorder="1" applyAlignment="1">
      <alignment horizontal="center" vertical="center"/>
    </xf>
    <xf numFmtId="0" fontId="26" fillId="5" borderId="1" xfId="0" applyFont="1" applyFill="1" applyBorder="1" applyAlignment="1">
      <alignment horizontal="justify" vertical="center" wrapText="1"/>
    </xf>
    <xf numFmtId="10" fontId="0" fillId="0" borderId="0" xfId="0" applyNumberFormat="1" applyAlignment="1">
      <alignment vertical="center"/>
    </xf>
    <xf numFmtId="4" fontId="22" fillId="0" borderId="0" xfId="11" applyNumberFormat="1" applyFont="1" applyAlignment="1">
      <alignment vertical="center"/>
    </xf>
    <xf numFmtId="166" fontId="22" fillId="0" borderId="0" xfId="11" applyNumberFormat="1" applyFont="1" applyAlignment="1">
      <alignment horizontal="center" vertical="center"/>
    </xf>
    <xf numFmtId="43" fontId="1" fillId="0" borderId="0" xfId="11" applyFont="1" applyAlignment="1">
      <alignment vertical="center"/>
    </xf>
    <xf numFmtId="43" fontId="2" fillId="0" borderId="3" xfId="11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vertical="center"/>
    </xf>
    <xf numFmtId="43" fontId="27" fillId="2" borderId="1" xfId="11" applyFont="1" applyFill="1" applyBorder="1" applyAlignment="1">
      <alignment vertical="center"/>
    </xf>
    <xf numFmtId="43" fontId="24" fillId="0" borderId="1" xfId="0" applyNumberFormat="1" applyFont="1" applyBorder="1" applyAlignment="1">
      <alignment horizontal="center" vertical="center"/>
    </xf>
    <xf numFmtId="43" fontId="24" fillId="0" borderId="1" xfId="11" applyFont="1" applyBorder="1" applyAlignment="1">
      <alignment vertical="center"/>
    </xf>
    <xf numFmtId="0" fontId="24" fillId="5" borderId="0" xfId="0" applyFont="1" applyFill="1" applyAlignment="1">
      <alignment vertic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 wrapText="1"/>
    </xf>
    <xf numFmtId="0" fontId="24" fillId="5" borderId="0" xfId="0" applyFont="1" applyFill="1" applyAlignment="1">
      <alignment horizontal="center" vertical="center"/>
    </xf>
    <xf numFmtId="43" fontId="24" fillId="5" borderId="0" xfId="11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28" fillId="2" borderId="8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vertical="center" wrapText="1"/>
    </xf>
    <xf numFmtId="43" fontId="27" fillId="2" borderId="7" xfId="11" applyFont="1" applyFill="1" applyBorder="1" applyAlignment="1">
      <alignment vertical="center"/>
    </xf>
    <xf numFmtId="43" fontId="27" fillId="2" borderId="9" xfId="11" applyFont="1" applyFill="1" applyBorder="1" applyAlignment="1">
      <alignment vertical="center"/>
    </xf>
    <xf numFmtId="0" fontId="1" fillId="0" borderId="6" xfId="0" applyFont="1" applyBorder="1" applyAlignment="1">
      <alignment vertical="center" wrapText="1"/>
    </xf>
    <xf numFmtId="0" fontId="24" fillId="0" borderId="6" xfId="0" applyFont="1" applyBorder="1" applyAlignment="1">
      <alignment horizontal="center" vertical="center"/>
    </xf>
    <xf numFmtId="43" fontId="24" fillId="0" borderId="6" xfId="0" applyNumberFormat="1" applyFont="1" applyBorder="1" applyAlignment="1">
      <alignment horizontal="center" vertical="center"/>
    </xf>
    <xf numFmtId="43" fontId="24" fillId="0" borderId="6" xfId="11" applyFont="1" applyBorder="1" applyAlignment="1">
      <alignment vertical="center"/>
    </xf>
    <xf numFmtId="166" fontId="27" fillId="2" borderId="8" xfId="11" applyNumberFormat="1" applyFont="1" applyFill="1" applyBorder="1" applyAlignment="1">
      <alignment horizontal="center" vertical="center"/>
    </xf>
    <xf numFmtId="166" fontId="24" fillId="0" borderId="8" xfId="11" applyNumberFormat="1" applyFont="1" applyFill="1" applyBorder="1" applyAlignment="1">
      <alignment horizontal="center" vertical="center"/>
    </xf>
    <xf numFmtId="0" fontId="31" fillId="21" borderId="1" xfId="0" applyFont="1" applyFill="1" applyBorder="1" applyAlignment="1">
      <alignment horizontal="center" vertical="center"/>
    </xf>
    <xf numFmtId="43" fontId="31" fillId="21" borderId="1" xfId="11" applyFont="1" applyFill="1" applyBorder="1" applyAlignment="1">
      <alignment horizontal="center" vertical="center"/>
    </xf>
    <xf numFmtId="43" fontId="31" fillId="21" borderId="1" xfId="11" applyFont="1" applyFill="1" applyBorder="1" applyAlignment="1">
      <alignment horizontal="center" vertical="center" wrapText="1"/>
    </xf>
    <xf numFmtId="166" fontId="2" fillId="0" borderId="0" xfId="11" applyNumberFormat="1" applyFont="1" applyFill="1" applyBorder="1" applyAlignment="1">
      <alignment horizontal="center" vertical="center"/>
    </xf>
    <xf numFmtId="166" fontId="2" fillId="11" borderId="0" xfId="11" applyNumberFormat="1" applyFont="1" applyFill="1" applyBorder="1" applyAlignment="1">
      <alignment horizontal="center" vertical="center"/>
    </xf>
    <xf numFmtId="0" fontId="31" fillId="21" borderId="1" xfId="0" applyFont="1" applyFill="1" applyBorder="1" applyAlignment="1">
      <alignment horizontal="center" vertical="center" wrapText="1"/>
    </xf>
    <xf numFmtId="166" fontId="2" fillId="11" borderId="1" xfId="11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4" fontId="33" fillId="10" borderId="1" xfId="11" applyNumberFormat="1" applyFont="1" applyFill="1" applyBorder="1" applyAlignment="1">
      <alignment horizontal="center" vertical="center"/>
    </xf>
    <xf numFmtId="166" fontId="2" fillId="2" borderId="8" xfId="11" applyNumberFormat="1" applyFont="1" applyFill="1" applyBorder="1" applyAlignment="1">
      <alignment horizontal="center" vertical="center"/>
    </xf>
    <xf numFmtId="166" fontId="2" fillId="2" borderId="1" xfId="11" applyNumberFormat="1" applyFont="1" applyFill="1" applyBorder="1" applyAlignment="1">
      <alignment horizontal="center" vertical="center"/>
    </xf>
    <xf numFmtId="166" fontId="24" fillId="10" borderId="1" xfId="11" applyNumberFormat="1" applyFont="1" applyFill="1" applyBorder="1" applyAlignment="1">
      <alignment horizontal="center" vertical="center"/>
    </xf>
    <xf numFmtId="166" fontId="2" fillId="2" borderId="1" xfId="11" applyNumberFormat="1" applyFont="1" applyFill="1" applyBorder="1" applyAlignment="1">
      <alignment horizontal="center" vertical="center" wrapText="1"/>
    </xf>
    <xf numFmtId="43" fontId="31" fillId="21" borderId="0" xfId="11" applyFont="1" applyFill="1" applyBorder="1" applyAlignment="1">
      <alignment horizontal="center" vertical="center" wrapText="1"/>
    </xf>
    <xf numFmtId="43" fontId="24" fillId="5" borderId="1" xfId="0" applyNumberFormat="1" applyFont="1" applyFill="1" applyBorder="1" applyAlignment="1">
      <alignment horizontal="center" vertical="center"/>
    </xf>
    <xf numFmtId="166" fontId="27" fillId="2" borderId="1" xfId="11" applyNumberFormat="1" applyFont="1" applyFill="1" applyBorder="1" applyAlignment="1">
      <alignment vertical="center"/>
    </xf>
    <xf numFmtId="166" fontId="24" fillId="0" borderId="1" xfId="11" applyNumberFormat="1" applyFont="1" applyBorder="1" applyAlignment="1">
      <alignment vertical="center"/>
    </xf>
    <xf numFmtId="166" fontId="2" fillId="20" borderId="0" xfId="11" applyNumberFormat="1" applyFont="1" applyFill="1" applyBorder="1" applyAlignment="1">
      <alignment horizontal="center" vertical="center"/>
    </xf>
    <xf numFmtId="166" fontId="2" fillId="20" borderId="1" xfId="11" applyNumberFormat="1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166" fontId="2" fillId="11" borderId="12" xfId="11" applyNumberFormat="1" applyFont="1" applyFill="1" applyBorder="1" applyAlignment="1">
      <alignment horizontal="center" vertical="center"/>
    </xf>
    <xf numFmtId="0" fontId="28" fillId="20" borderId="1" xfId="0" applyFont="1" applyFill="1" applyBorder="1" applyAlignment="1">
      <alignment horizontal="center" vertical="center"/>
    </xf>
    <xf numFmtId="0" fontId="34" fillId="9" borderId="16" xfId="0" applyFont="1" applyFill="1" applyBorder="1" applyAlignment="1">
      <alignment vertical="center"/>
    </xf>
    <xf numFmtId="0" fontId="28" fillId="9" borderId="1" xfId="0" applyFont="1" applyFill="1" applyBorder="1" applyAlignment="1">
      <alignment vertical="center"/>
    </xf>
    <xf numFmtId="0" fontId="27" fillId="9" borderId="1" xfId="0" applyFont="1" applyFill="1" applyBorder="1" applyAlignment="1">
      <alignment horizontal="center" vertical="center"/>
    </xf>
    <xf numFmtId="0" fontId="24" fillId="9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horizontal="center" vertical="center"/>
    </xf>
    <xf numFmtId="43" fontId="24" fillId="9" borderId="1" xfId="11" applyFont="1" applyFill="1" applyBorder="1" applyAlignment="1">
      <alignment vertical="center"/>
    </xf>
    <xf numFmtId="0" fontId="1" fillId="9" borderId="6" xfId="0" applyFont="1" applyFill="1" applyBorder="1" applyAlignment="1">
      <alignment horizontal="center" vertical="center"/>
    </xf>
    <xf numFmtId="0" fontId="24" fillId="9" borderId="6" xfId="0" applyFont="1" applyFill="1" applyBorder="1" applyAlignment="1">
      <alignment vertical="center"/>
    </xf>
    <xf numFmtId="43" fontId="24" fillId="9" borderId="6" xfId="11" applyFont="1" applyFill="1" applyBorder="1" applyAlignment="1">
      <alignment vertical="center"/>
    </xf>
    <xf numFmtId="43" fontId="24" fillId="5" borderId="0" xfId="11" applyFont="1" applyFill="1" applyBorder="1" applyAlignment="1">
      <alignment horizontal="center" vertical="center"/>
    </xf>
    <xf numFmtId="166" fontId="2" fillId="11" borderId="9" xfId="11" applyNumberFormat="1" applyFont="1" applyFill="1" applyBorder="1" applyAlignment="1">
      <alignment horizontal="center" vertical="center"/>
    </xf>
    <xf numFmtId="166" fontId="2" fillId="20" borderId="9" xfId="11" applyNumberFormat="1" applyFont="1" applyFill="1" applyBorder="1" applyAlignment="1">
      <alignment horizontal="center" vertical="center"/>
    </xf>
    <xf numFmtId="43" fontId="31" fillId="21" borderId="13" xfId="11" applyFont="1" applyFill="1" applyBorder="1" applyAlignment="1">
      <alignment horizontal="center" vertical="center" wrapText="1"/>
    </xf>
    <xf numFmtId="166" fontId="2" fillId="11" borderId="3" xfId="11" applyNumberFormat="1" applyFont="1" applyFill="1" applyBorder="1" applyAlignment="1">
      <alignment horizontal="center" vertical="center"/>
    </xf>
    <xf numFmtId="166" fontId="2" fillId="20" borderId="6" xfId="11" applyNumberFormat="1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166" fontId="37" fillId="0" borderId="1" xfId="0" applyNumberFormat="1" applyFont="1" applyBorder="1" applyAlignment="1">
      <alignment horizontal="center" vertical="center"/>
    </xf>
    <xf numFmtId="166" fontId="39" fillId="22" borderId="1" xfId="0" applyNumberFormat="1" applyFont="1" applyFill="1" applyBorder="1" applyAlignment="1">
      <alignment horizontal="center" vertical="center"/>
    </xf>
    <xf numFmtId="166" fontId="36" fillId="20" borderId="1" xfId="0" applyNumberFormat="1" applyFont="1" applyFill="1" applyBorder="1" applyAlignment="1">
      <alignment horizontal="center" vertical="center"/>
    </xf>
    <xf numFmtId="166" fontId="40" fillId="23" borderId="1" xfId="0" applyNumberFormat="1" applyFont="1" applyFill="1" applyBorder="1" applyAlignment="1">
      <alignment horizontal="center" vertical="center"/>
    </xf>
    <xf numFmtId="9" fontId="37" fillId="0" borderId="0" xfId="6" applyFont="1" applyAlignment="1">
      <alignment horizontal="center" vertical="center"/>
    </xf>
    <xf numFmtId="10" fontId="37" fillId="0" borderId="1" xfId="6" applyNumberFormat="1" applyFont="1" applyBorder="1" applyAlignment="1">
      <alignment horizontal="center" vertical="center"/>
    </xf>
    <xf numFmtId="10" fontId="39" fillId="22" borderId="1" xfId="6" applyNumberFormat="1" applyFont="1" applyFill="1" applyBorder="1" applyAlignment="1">
      <alignment horizontal="center" vertical="center"/>
    </xf>
    <xf numFmtId="44" fontId="39" fillId="22" borderId="1" xfId="13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 wrapText="1"/>
    </xf>
    <xf numFmtId="10" fontId="22" fillId="25" borderId="1" xfId="6" applyNumberFormat="1" applyFont="1" applyFill="1" applyBorder="1" applyAlignment="1">
      <alignment vertical="center"/>
    </xf>
    <xf numFmtId="0" fontId="26" fillId="0" borderId="1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167" fontId="28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14" fontId="2" fillId="4" borderId="1" xfId="11" applyNumberFormat="1" applyFont="1" applyFill="1" applyBorder="1" applyAlignment="1">
      <alignment horizontal="center" vertical="center"/>
    </xf>
    <xf numFmtId="14" fontId="38" fillId="24" borderId="1" xfId="0" applyNumberFormat="1" applyFont="1" applyFill="1" applyBorder="1" applyAlignment="1">
      <alignment horizontal="center" vertical="center"/>
    </xf>
    <xf numFmtId="14" fontId="28" fillId="0" borderId="0" xfId="0" applyNumberFormat="1" applyFont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0" fontId="0" fillId="10" borderId="0" xfId="0" applyFill="1" applyAlignment="1">
      <alignment vertical="center"/>
    </xf>
    <xf numFmtId="0" fontId="23" fillId="10" borderId="0" xfId="0" applyFont="1" applyFill="1" applyAlignment="1">
      <alignment vertical="center"/>
    </xf>
    <xf numFmtId="166" fontId="24" fillId="0" borderId="0" xfId="0" applyNumberFormat="1" applyFont="1" applyAlignment="1">
      <alignment horizontal="center"/>
    </xf>
    <xf numFmtId="0" fontId="24" fillId="0" borderId="8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7" xfId="4" applyBorder="1" applyAlignment="1">
      <alignment horizontal="center" vertical="center"/>
    </xf>
    <xf numFmtId="4" fontId="1" fillId="0" borderId="7" xfId="4" applyNumberFormat="1" applyBorder="1" applyAlignment="1">
      <alignment horizontal="center" vertical="center"/>
    </xf>
    <xf numFmtId="40" fontId="1" fillId="0" borderId="7" xfId="4" applyNumberFormat="1" applyBorder="1" applyAlignment="1">
      <alignment horizontal="center" vertical="center"/>
    </xf>
    <xf numFmtId="43" fontId="1" fillId="0" borderId="7" xfId="11" applyFont="1" applyFill="1" applyBorder="1" applyAlignment="1">
      <alignment horizontal="center" vertical="center"/>
    </xf>
    <xf numFmtId="43" fontId="1" fillId="0" borderId="9" xfId="11" applyFont="1" applyFill="1" applyBorder="1" applyAlignment="1">
      <alignment horizontal="center" vertical="center"/>
    </xf>
    <xf numFmtId="0" fontId="28" fillId="12" borderId="6" xfId="0" applyFont="1" applyFill="1" applyBorder="1" applyAlignment="1">
      <alignment vertical="center"/>
    </xf>
    <xf numFmtId="0" fontId="2" fillId="12" borderId="6" xfId="4" applyFont="1" applyFill="1" applyBorder="1" applyAlignment="1">
      <alignment horizontal="left" vertical="center"/>
    </xf>
    <xf numFmtId="0" fontId="2" fillId="12" borderId="6" xfId="4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 vertical="center"/>
    </xf>
    <xf numFmtId="43" fontId="2" fillId="12" borderId="6" xfId="11" applyFont="1" applyFill="1" applyBorder="1" applyAlignment="1">
      <alignment horizontal="center" vertical="center"/>
    </xf>
    <xf numFmtId="0" fontId="24" fillId="12" borderId="13" xfId="0" applyFont="1" applyFill="1" applyBorder="1" applyAlignment="1">
      <alignment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3" xfId="4" applyFill="1" applyBorder="1" applyAlignment="1">
      <alignment horizontal="center" vertical="center"/>
    </xf>
    <xf numFmtId="4" fontId="1" fillId="3" borderId="13" xfId="4" applyNumberFormat="1" applyFill="1" applyBorder="1" applyAlignment="1">
      <alignment horizontal="center" vertical="center"/>
    </xf>
    <xf numFmtId="40" fontId="1" fillId="3" borderId="13" xfId="4" applyNumberFormat="1" applyFill="1" applyBorder="1" applyAlignment="1">
      <alignment horizontal="center" vertical="center"/>
    </xf>
    <xf numFmtId="43" fontId="1" fillId="3" borderId="13" xfId="11" applyFont="1" applyFill="1" applyBorder="1" applyAlignment="1">
      <alignment horizontal="center" vertical="center"/>
    </xf>
    <xf numFmtId="0" fontId="24" fillId="0" borderId="7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0" borderId="1" xfId="13" applyNumberFormat="1" applyFont="1" applyBorder="1" applyAlignment="1">
      <alignment horizontal="center" vertical="center"/>
    </xf>
    <xf numFmtId="9" fontId="0" fillId="0" borderId="1" xfId="6" applyFont="1" applyBorder="1" applyAlignment="1">
      <alignment horizontal="center" vertical="center"/>
    </xf>
    <xf numFmtId="0" fontId="36" fillId="10" borderId="0" xfId="0" applyFont="1" applyFill="1" applyAlignment="1">
      <alignment vertical="center"/>
    </xf>
    <xf numFmtId="0" fontId="38" fillId="24" borderId="10" xfId="0" applyFont="1" applyFill="1" applyBorder="1" applyAlignment="1">
      <alignment vertical="center"/>
    </xf>
    <xf numFmtId="0" fontId="38" fillId="24" borderId="11" xfId="0" applyFont="1" applyFill="1" applyBorder="1" applyAlignment="1">
      <alignment vertical="center"/>
    </xf>
    <xf numFmtId="166" fontId="40" fillId="8" borderId="1" xfId="0" applyNumberFormat="1" applyFont="1" applyFill="1" applyBorder="1" applyAlignment="1">
      <alignment horizontal="center" vertical="center"/>
    </xf>
    <xf numFmtId="166" fontId="37" fillId="0" borderId="0" xfId="0" applyNumberFormat="1" applyFont="1" applyAlignment="1">
      <alignment horizontal="center" vertical="center"/>
    </xf>
    <xf numFmtId="0" fontId="9" fillId="26" borderId="0" xfId="0" applyFont="1" applyFill="1" applyAlignment="1">
      <alignment vertical="center"/>
    </xf>
    <xf numFmtId="166" fontId="40" fillId="22" borderId="1" xfId="0" applyNumberFormat="1" applyFont="1" applyFill="1" applyBorder="1" applyAlignment="1">
      <alignment horizontal="center" vertical="center"/>
    </xf>
    <xf numFmtId="166" fontId="40" fillId="0" borderId="1" xfId="0" applyNumberFormat="1" applyFont="1" applyBorder="1" applyAlignment="1">
      <alignment horizontal="center" vertical="center"/>
    </xf>
    <xf numFmtId="0" fontId="37" fillId="0" borderId="0" xfId="0" applyFont="1"/>
    <xf numFmtId="166" fontId="37" fillId="27" borderId="0" xfId="13" applyNumberFormat="1" applyFont="1" applyFill="1" applyAlignment="1">
      <alignment horizontal="center"/>
    </xf>
    <xf numFmtId="0" fontId="50" fillId="0" borderId="0" xfId="0" applyFont="1" applyAlignment="1">
      <alignment horizontal="left" vertical="center"/>
    </xf>
    <xf numFmtId="0" fontId="50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justify" vertical="center" wrapText="1"/>
    </xf>
    <xf numFmtId="0" fontId="24" fillId="14" borderId="1" xfId="0" applyFont="1" applyFill="1" applyBorder="1" applyAlignment="1">
      <alignment vertical="center" wrapText="1"/>
    </xf>
    <xf numFmtId="0" fontId="1" fillId="2" borderId="1" xfId="4" applyFill="1" applyBorder="1" applyAlignment="1">
      <alignment horizontal="center" vertical="center" wrapText="1"/>
    </xf>
    <xf numFmtId="43" fontId="1" fillId="2" borderId="1" xfId="1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166" fontId="23" fillId="0" borderId="1" xfId="13" applyNumberFormat="1" applyFont="1" applyFill="1" applyBorder="1" applyAlignment="1">
      <alignment horizontal="center" vertical="center"/>
    </xf>
    <xf numFmtId="9" fontId="23" fillId="0" borderId="1" xfId="6" applyFont="1" applyFill="1" applyBorder="1" applyAlignment="1">
      <alignment horizontal="center" vertical="center"/>
    </xf>
    <xf numFmtId="0" fontId="28" fillId="20" borderId="1" xfId="0" applyFont="1" applyFill="1" applyBorder="1" applyAlignment="1">
      <alignment horizontal="centerContinuous" vertical="center"/>
    </xf>
    <xf numFmtId="0" fontId="50" fillId="0" borderId="0" xfId="0" applyFont="1" applyAlignment="1">
      <alignment vertical="center" wrapText="1"/>
    </xf>
    <xf numFmtId="0" fontId="45" fillId="0" borderId="0" xfId="14" applyAlignment="1">
      <alignment vertical="center"/>
    </xf>
    <xf numFmtId="0" fontId="29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166" fontId="24" fillId="0" borderId="0" xfId="0" applyNumberFormat="1" applyFont="1" applyAlignment="1">
      <alignment horizontal="center" vertical="center"/>
    </xf>
    <xf numFmtId="0" fontId="28" fillId="0" borderId="30" xfId="0" applyFont="1" applyBorder="1" applyAlignment="1">
      <alignment vertical="center"/>
    </xf>
    <xf numFmtId="0" fontId="24" fillId="0" borderId="0" xfId="0" applyFont="1" applyAlignment="1">
      <alignment horizontal="center" vertical="center" wrapText="1"/>
    </xf>
    <xf numFmtId="166" fontId="24" fillId="0" borderId="0" xfId="13" applyNumberFormat="1" applyFont="1" applyAlignment="1">
      <alignment horizontal="center" vertical="center"/>
    </xf>
    <xf numFmtId="0" fontId="1" fillId="33" borderId="33" xfId="0" applyFont="1" applyFill="1" applyBorder="1" applyAlignment="1">
      <alignment horizontal="center" vertical="center"/>
    </xf>
    <xf numFmtId="0" fontId="1" fillId="33" borderId="1" xfId="0" applyFont="1" applyFill="1" applyBorder="1" applyAlignment="1">
      <alignment horizontal="justify" vertical="center" wrapText="1"/>
    </xf>
    <xf numFmtId="0" fontId="1" fillId="33" borderId="1" xfId="0" applyFont="1" applyFill="1" applyBorder="1" applyAlignment="1">
      <alignment horizontal="center" vertical="center" wrapText="1"/>
    </xf>
    <xf numFmtId="166" fontId="24" fillId="33" borderId="1" xfId="11" applyNumberFormat="1" applyFont="1" applyFill="1" applyBorder="1" applyAlignment="1">
      <alignment horizontal="center" vertical="center"/>
    </xf>
    <xf numFmtId="0" fontId="52" fillId="0" borderId="0" xfId="0" applyFont="1" applyAlignment="1">
      <alignment vertical="center"/>
    </xf>
    <xf numFmtId="166" fontId="52" fillId="10" borderId="0" xfId="0" applyNumberFormat="1" applyFont="1" applyFill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justify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35" xfId="0" applyFont="1" applyFill="1" applyBorder="1" applyAlignment="1">
      <alignment horizontal="justify" vertical="center" wrapText="1"/>
    </xf>
    <xf numFmtId="0" fontId="1" fillId="11" borderId="35" xfId="0" applyFont="1" applyFill="1" applyBorder="1" applyAlignment="1">
      <alignment horizontal="center" vertical="center" wrapText="1"/>
    </xf>
    <xf numFmtId="166" fontId="24" fillId="11" borderId="35" xfId="11" applyNumberFormat="1" applyFont="1" applyFill="1" applyBorder="1" applyAlignment="1">
      <alignment horizontal="center" vertical="center"/>
    </xf>
    <xf numFmtId="0" fontId="53" fillId="0" borderId="0" xfId="0" applyFont="1" applyAlignment="1">
      <alignment vertical="center"/>
    </xf>
    <xf numFmtId="0" fontId="1" fillId="15" borderId="34" xfId="0" applyFont="1" applyFill="1" applyBorder="1" applyAlignment="1">
      <alignment horizontal="center" vertical="center"/>
    </xf>
    <xf numFmtId="0" fontId="1" fillId="15" borderId="35" xfId="0" applyFont="1" applyFill="1" applyBorder="1" applyAlignment="1">
      <alignment horizontal="justify" vertical="center" wrapText="1"/>
    </xf>
    <xf numFmtId="0" fontId="1" fillId="15" borderId="35" xfId="0" applyFont="1" applyFill="1" applyBorder="1" applyAlignment="1">
      <alignment horizontal="center" vertical="center" wrapText="1"/>
    </xf>
    <xf numFmtId="166" fontId="24" fillId="15" borderId="35" xfId="11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5" borderId="6" xfId="0" applyFont="1" applyFill="1" applyBorder="1" applyAlignment="1">
      <alignment horizontal="justify" vertical="center" wrapText="1"/>
    </xf>
    <xf numFmtId="0" fontId="2" fillId="5" borderId="6" xfId="0" applyFont="1" applyFill="1" applyBorder="1" applyAlignment="1">
      <alignment horizontal="center" vertical="center" wrapText="1"/>
    </xf>
    <xf numFmtId="166" fontId="28" fillId="0" borderId="6" xfId="11" applyNumberFormat="1" applyFont="1" applyBorder="1" applyAlignment="1">
      <alignment horizontal="center" vertical="center"/>
    </xf>
    <xf numFmtId="10" fontId="24" fillId="0" borderId="0" xfId="0" applyNumberFormat="1" applyFont="1" applyAlignment="1">
      <alignment vertical="center"/>
    </xf>
    <xf numFmtId="0" fontId="24" fillId="0" borderId="0" xfId="0" applyFont="1" applyAlignment="1">
      <alignment vertical="center" wrapText="1"/>
    </xf>
    <xf numFmtId="166" fontId="24" fillId="0" borderId="0" xfId="11" applyNumberFormat="1" applyFont="1" applyAlignment="1">
      <alignment vertical="center"/>
    </xf>
    <xf numFmtId="166" fontId="24" fillId="0" borderId="0" xfId="0" applyNumberFormat="1" applyFont="1" applyAlignment="1">
      <alignment vertical="center"/>
    </xf>
    <xf numFmtId="0" fontId="54" fillId="31" borderId="24" xfId="0" applyFont="1" applyFill="1" applyBorder="1" applyAlignment="1">
      <alignment horizontal="center" vertical="center" wrapText="1"/>
    </xf>
    <xf numFmtId="0" fontId="54" fillId="31" borderId="21" xfId="0" applyFont="1" applyFill="1" applyBorder="1" applyAlignment="1">
      <alignment horizontal="center" vertical="center" wrapText="1"/>
    </xf>
    <xf numFmtId="0" fontId="54" fillId="0" borderId="23" xfId="0" applyFont="1" applyBorder="1" applyAlignment="1">
      <alignment horizontal="center" vertical="center" wrapText="1"/>
    </xf>
    <xf numFmtId="0" fontId="55" fillId="0" borderId="24" xfId="0" applyFont="1" applyBorder="1" applyAlignment="1">
      <alignment horizontal="center" vertical="center"/>
    </xf>
    <xf numFmtId="166" fontId="55" fillId="0" borderId="24" xfId="0" applyNumberFormat="1" applyFont="1" applyBorder="1" applyAlignment="1">
      <alignment horizontal="center" vertical="center" wrapText="1"/>
    </xf>
    <xf numFmtId="166" fontId="55" fillId="0" borderId="21" xfId="0" applyNumberFormat="1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/>
    </xf>
    <xf numFmtId="166" fontId="53" fillId="0" borderId="24" xfId="0" applyNumberFormat="1" applyFont="1" applyBorder="1" applyAlignment="1">
      <alignment horizontal="center" vertical="center" wrapText="1"/>
    </xf>
    <xf numFmtId="166" fontId="53" fillId="0" borderId="21" xfId="0" applyNumberFormat="1" applyFont="1" applyBorder="1" applyAlignment="1">
      <alignment horizontal="center" vertical="center"/>
    </xf>
    <xf numFmtId="166" fontId="54" fillId="32" borderId="21" xfId="0" applyNumberFormat="1" applyFont="1" applyFill="1" applyBorder="1" applyAlignment="1">
      <alignment horizontal="center" vertical="center"/>
    </xf>
    <xf numFmtId="0" fontId="1" fillId="33" borderId="34" xfId="0" applyFont="1" applyFill="1" applyBorder="1" applyAlignment="1">
      <alignment horizontal="center" vertical="center"/>
    </xf>
    <xf numFmtId="0" fontId="1" fillId="33" borderId="35" xfId="0" applyFont="1" applyFill="1" applyBorder="1" applyAlignment="1">
      <alignment horizontal="justify" vertical="center" wrapText="1"/>
    </xf>
    <xf numFmtId="0" fontId="1" fillId="33" borderId="35" xfId="0" applyFont="1" applyFill="1" applyBorder="1" applyAlignment="1">
      <alignment horizontal="center" vertical="center" wrapText="1"/>
    </xf>
    <xf numFmtId="166" fontId="1" fillId="33" borderId="35" xfId="11" applyNumberFormat="1" applyFont="1" applyFill="1" applyBorder="1" applyAlignment="1">
      <alignment horizontal="center" vertical="center"/>
    </xf>
    <xf numFmtId="0" fontId="57" fillId="22" borderId="19" xfId="0" applyFont="1" applyFill="1" applyBorder="1" applyAlignment="1">
      <alignment vertical="center" wrapText="1"/>
    </xf>
    <xf numFmtId="0" fontId="57" fillId="22" borderId="20" xfId="0" applyFont="1" applyFill="1" applyBorder="1" applyAlignment="1">
      <alignment vertical="center" wrapText="1"/>
    </xf>
    <xf numFmtId="0" fontId="57" fillId="22" borderId="18" xfId="0" applyFont="1" applyFill="1" applyBorder="1" applyAlignment="1">
      <alignment vertical="center"/>
    </xf>
    <xf numFmtId="0" fontId="57" fillId="22" borderId="19" xfId="0" applyFont="1" applyFill="1" applyBorder="1" applyAlignment="1">
      <alignment vertical="center"/>
    </xf>
    <xf numFmtId="0" fontId="57" fillId="22" borderId="20" xfId="0" applyFont="1" applyFill="1" applyBorder="1" applyAlignment="1">
      <alignment vertical="center"/>
    </xf>
    <xf numFmtId="10" fontId="58" fillId="25" borderId="38" xfId="0" applyNumberFormat="1" applyFont="1" applyFill="1" applyBorder="1" applyAlignment="1">
      <alignment horizontal="center" vertical="center"/>
    </xf>
    <xf numFmtId="10" fontId="59" fillId="25" borderId="1" xfId="11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 wrapText="1"/>
    </xf>
    <xf numFmtId="0" fontId="39" fillId="22" borderId="1" xfId="0" applyFont="1" applyFill="1" applyBorder="1" applyAlignment="1">
      <alignment horizontal="center" vertical="center" wrapText="1"/>
    </xf>
    <xf numFmtId="0" fontId="36" fillId="20" borderId="1" xfId="0" applyFont="1" applyFill="1" applyBorder="1" applyAlignment="1">
      <alignment horizontal="center" vertical="center" wrapText="1"/>
    </xf>
    <xf numFmtId="0" fontId="40" fillId="23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7" fillId="0" borderId="0" xfId="0" applyFont="1" applyAlignment="1">
      <alignment horizontal="center" vertical="center" wrapText="1"/>
    </xf>
    <xf numFmtId="0" fontId="9" fillId="10" borderId="0" xfId="0" applyFont="1" applyFill="1" applyAlignment="1">
      <alignment horizontal="center" vertical="center" wrapText="1"/>
    </xf>
    <xf numFmtId="0" fontId="60" fillId="22" borderId="1" xfId="0" applyFont="1" applyFill="1" applyBorder="1" applyAlignment="1">
      <alignment horizontal="center" vertical="center" wrapText="1"/>
    </xf>
    <xf numFmtId="166" fontId="60" fillId="22" borderId="1" xfId="0" applyNumberFormat="1" applyFont="1" applyFill="1" applyBorder="1" applyAlignment="1">
      <alignment horizontal="center" vertical="center"/>
    </xf>
    <xf numFmtId="0" fontId="60" fillId="22" borderId="0" xfId="0" applyFont="1" applyFill="1" applyAlignment="1">
      <alignment horizontal="center" vertical="center"/>
    </xf>
    <xf numFmtId="0" fontId="37" fillId="22" borderId="1" xfId="6" applyNumberFormat="1" applyFont="1" applyFill="1" applyBorder="1" applyAlignment="1">
      <alignment horizontal="center" vertical="center"/>
    </xf>
    <xf numFmtId="166" fontId="39" fillId="22" borderId="1" xfId="6" applyNumberFormat="1" applyFont="1" applyFill="1" applyBorder="1" applyAlignment="1">
      <alignment horizontal="center" vertical="center"/>
    </xf>
    <xf numFmtId="0" fontId="30" fillId="0" borderId="0" xfId="0" applyFont="1" applyAlignment="1">
      <alignment vertical="center"/>
    </xf>
    <xf numFmtId="168" fontId="61" fillId="29" borderId="44" xfId="0" applyNumberFormat="1" applyFont="1" applyFill="1" applyBorder="1" applyAlignment="1">
      <alignment horizontal="center" vertical="center"/>
    </xf>
    <xf numFmtId="14" fontId="29" fillId="0" borderId="0" xfId="0" applyNumberFormat="1" applyFont="1" applyAlignment="1">
      <alignment vertical="center"/>
    </xf>
    <xf numFmtId="0" fontId="63" fillId="0" borderId="43" xfId="0" applyFont="1" applyBorder="1" applyAlignment="1">
      <alignment horizontal="center" vertical="center" wrapText="1"/>
    </xf>
    <xf numFmtId="0" fontId="64" fillId="0" borderId="44" xfId="0" applyFont="1" applyBorder="1" applyAlignment="1">
      <alignment horizontal="justify" vertical="center" wrapText="1"/>
    </xf>
    <xf numFmtId="166" fontId="29" fillId="0" borderId="44" xfId="13" applyNumberFormat="1" applyFont="1" applyBorder="1" applyAlignment="1">
      <alignment horizontal="center" vertical="center"/>
    </xf>
    <xf numFmtId="166" fontId="29" fillId="0" borderId="0" xfId="0" applyNumberFormat="1" applyFont="1" applyAlignment="1">
      <alignment vertical="center"/>
    </xf>
    <xf numFmtId="0" fontId="51" fillId="0" borderId="43" xfId="0" applyFont="1" applyBorder="1" applyAlignment="1">
      <alignment horizontal="center" vertical="center" wrapText="1"/>
    </xf>
    <xf numFmtId="0" fontId="65" fillId="0" borderId="44" xfId="0" applyFont="1" applyBorder="1" applyAlignment="1">
      <alignment horizontal="justify" vertical="center" wrapText="1"/>
    </xf>
    <xf numFmtId="166" fontId="65" fillId="0" borderId="44" xfId="13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vertical="center"/>
    </xf>
    <xf numFmtId="0" fontId="65" fillId="0" borderId="0" xfId="0" applyFont="1" applyAlignment="1">
      <alignment vertical="center"/>
    </xf>
    <xf numFmtId="166" fontId="30" fillId="15" borderId="44" xfId="13" applyNumberFormat="1" applyFont="1" applyFill="1" applyBorder="1" applyAlignment="1">
      <alignment horizontal="center" vertical="center"/>
    </xf>
    <xf numFmtId="166" fontId="30" fillId="20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6" fillId="22" borderId="44" xfId="13" applyNumberFormat="1" applyFont="1" applyFill="1" applyBorder="1" applyAlignment="1">
      <alignment horizontal="center" vertical="center"/>
    </xf>
    <xf numFmtId="166" fontId="66" fillId="22" borderId="0" xfId="0" applyNumberFormat="1" applyFont="1" applyFill="1" applyAlignment="1">
      <alignment vertical="center"/>
    </xf>
    <xf numFmtId="0" fontId="66" fillId="22" borderId="0" xfId="0" applyFont="1" applyFill="1" applyAlignment="1">
      <alignment vertical="center"/>
    </xf>
    <xf numFmtId="43" fontId="1" fillId="0" borderId="0" xfId="11" applyFont="1" applyAlignment="1">
      <alignment horizontal="center" vertical="center" wrapText="1"/>
    </xf>
    <xf numFmtId="166" fontId="2" fillId="0" borderId="0" xfId="11" applyNumberFormat="1" applyFont="1" applyFill="1" applyBorder="1" applyAlignment="1">
      <alignment horizontal="center" vertical="center" wrapText="1"/>
    </xf>
    <xf numFmtId="43" fontId="24" fillId="0" borderId="0" xfId="11" applyFont="1" applyAlignment="1">
      <alignment horizontal="center" vertical="center" wrapText="1"/>
    </xf>
    <xf numFmtId="43" fontId="2" fillId="4" borderId="1" xfId="11" applyFont="1" applyFill="1" applyBorder="1" applyAlignment="1">
      <alignment horizontal="center" vertical="center" wrapText="1"/>
    </xf>
    <xf numFmtId="43" fontId="27" fillId="2" borderId="1" xfId="11" applyFont="1" applyFill="1" applyBorder="1" applyAlignment="1">
      <alignment horizontal="left" vertical="center" wrapText="1"/>
    </xf>
    <xf numFmtId="43" fontId="24" fillId="0" borderId="1" xfId="11" applyFont="1" applyBorder="1" applyAlignment="1">
      <alignment vertical="center" wrapText="1"/>
    </xf>
    <xf numFmtId="166" fontId="29" fillId="0" borderId="0" xfId="0" applyNumberFormat="1" applyFont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166" fontId="29" fillId="0" borderId="1" xfId="0" applyNumberFormat="1" applyFont="1" applyBorder="1" applyAlignment="1">
      <alignment horizontal="center" vertical="center"/>
    </xf>
    <xf numFmtId="0" fontId="30" fillId="10" borderId="1" xfId="0" applyFont="1" applyFill="1" applyBorder="1" applyAlignment="1">
      <alignment horizontal="center" vertical="center"/>
    </xf>
    <xf numFmtId="166" fontId="30" fillId="10" borderId="1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65" fillId="0" borderId="1" xfId="0" applyFont="1" applyBorder="1" applyAlignment="1">
      <alignment horizontal="center" vertical="center" wrapText="1"/>
    </xf>
    <xf numFmtId="0" fontId="65" fillId="0" borderId="1" xfId="0" applyFont="1" applyBorder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16" borderId="0" xfId="0" applyFont="1" applyFill="1" applyAlignment="1">
      <alignment horizontal="center" vertical="center"/>
    </xf>
    <xf numFmtId="0" fontId="29" fillId="16" borderId="1" xfId="0" applyFont="1" applyFill="1" applyBorder="1" applyAlignment="1">
      <alignment horizontal="center" vertical="center"/>
    </xf>
    <xf numFmtId="0" fontId="29" fillId="23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29" fillId="20" borderId="0" xfId="0" applyFont="1" applyFill="1" applyAlignment="1">
      <alignment horizontal="center" vertical="center"/>
    </xf>
    <xf numFmtId="0" fontId="29" fillId="15" borderId="1" xfId="0" applyFont="1" applyFill="1" applyBorder="1" applyAlignment="1">
      <alignment horizontal="center" vertical="center"/>
    </xf>
    <xf numFmtId="0" fontId="29" fillId="9" borderId="1" xfId="0" applyFont="1" applyFill="1" applyBorder="1" applyAlignment="1">
      <alignment horizontal="center" vertical="center"/>
    </xf>
    <xf numFmtId="0" fontId="30" fillId="33" borderId="0" xfId="0" applyFont="1" applyFill="1" applyAlignment="1">
      <alignment horizontal="center" vertical="center"/>
    </xf>
    <xf numFmtId="0" fontId="51" fillId="33" borderId="0" xfId="0" applyFont="1" applyFill="1" applyAlignment="1">
      <alignment horizontal="center" vertical="center"/>
    </xf>
    <xf numFmtId="0" fontId="67" fillId="25" borderId="0" xfId="0" applyFont="1" applyFill="1" applyAlignment="1">
      <alignment horizontal="center" vertical="center"/>
    </xf>
    <xf numFmtId="0" fontId="24" fillId="10" borderId="1" xfId="0" applyFont="1" applyFill="1" applyBorder="1" applyAlignment="1">
      <alignment vertical="center"/>
    </xf>
    <xf numFmtId="0" fontId="1" fillId="10" borderId="1" xfId="0" applyFont="1" applyFill="1" applyBorder="1" applyAlignment="1">
      <alignment horizontal="center" vertical="center"/>
    </xf>
    <xf numFmtId="0" fontId="1" fillId="10" borderId="1" xfId="4" applyFill="1" applyBorder="1" applyAlignment="1">
      <alignment horizontal="center" vertical="center"/>
    </xf>
    <xf numFmtId="4" fontId="1" fillId="10" borderId="1" xfId="4" applyNumberFormat="1" applyFill="1" applyBorder="1" applyAlignment="1">
      <alignment horizontal="center" vertical="center"/>
    </xf>
    <xf numFmtId="40" fontId="1" fillId="10" borderId="1" xfId="4" applyNumberFormat="1" applyFill="1" applyBorder="1" applyAlignment="1">
      <alignment horizontal="center" vertical="center"/>
    </xf>
    <xf numFmtId="43" fontId="1" fillId="10" borderId="1" xfId="11" applyFont="1" applyFill="1" applyBorder="1" applyAlignment="1">
      <alignment horizontal="center" vertical="center"/>
    </xf>
    <xf numFmtId="0" fontId="34" fillId="9" borderId="16" xfId="0" applyFont="1" applyFill="1" applyBorder="1" applyAlignment="1">
      <alignment vertical="center" wrapText="1"/>
    </xf>
    <xf numFmtId="43" fontId="1" fillId="0" borderId="0" xfId="11" applyFont="1" applyFill="1" applyBorder="1" applyAlignment="1">
      <alignment horizontal="center" vertical="center"/>
    </xf>
    <xf numFmtId="43" fontId="27" fillId="0" borderId="3" xfId="11" applyFont="1" applyFill="1" applyBorder="1" applyAlignment="1">
      <alignment horizontal="center" vertical="center"/>
    </xf>
    <xf numFmtId="43" fontId="24" fillId="0" borderId="3" xfId="11" applyFont="1" applyFill="1" applyBorder="1" applyAlignment="1">
      <alignment horizontal="center" vertical="center"/>
    </xf>
    <xf numFmtId="43" fontId="27" fillId="0" borderId="0" xfId="11" applyFont="1" applyFill="1" applyBorder="1" applyAlignment="1">
      <alignment horizontal="center" vertical="center"/>
    </xf>
    <xf numFmtId="9" fontId="24" fillId="0" borderId="0" xfId="0" applyNumberFormat="1" applyFont="1" applyAlignment="1">
      <alignment vertical="center"/>
    </xf>
    <xf numFmtId="0" fontId="1" fillId="20" borderId="1" xfId="4" applyFill="1" applyBorder="1" applyAlignment="1">
      <alignment vertical="center"/>
    </xf>
    <xf numFmtId="0" fontId="1" fillId="5" borderId="1" xfId="4" applyFill="1" applyBorder="1" applyAlignment="1">
      <alignment vertical="center"/>
    </xf>
    <xf numFmtId="0" fontId="2" fillId="3" borderId="1" xfId="4" applyFont="1" applyFill="1" applyBorder="1" applyAlignment="1">
      <alignment horizontal="center" vertical="center"/>
    </xf>
    <xf numFmtId="0" fontId="1" fillId="3" borderId="1" xfId="4" applyFill="1" applyBorder="1" applyAlignment="1">
      <alignment vertical="center"/>
    </xf>
    <xf numFmtId="0" fontId="1" fillId="3" borderId="13" xfId="4" applyFill="1" applyBorder="1" applyAlignment="1">
      <alignment vertical="center"/>
    </xf>
    <xf numFmtId="0" fontId="1" fillId="0" borderId="7" xfId="4" applyBorder="1" applyAlignment="1">
      <alignment vertical="center"/>
    </xf>
    <xf numFmtId="0" fontId="24" fillId="0" borderId="11" xfId="0" applyFont="1" applyBorder="1" applyAlignment="1">
      <alignment vertical="center"/>
    </xf>
    <xf numFmtId="0" fontId="1" fillId="10" borderId="1" xfId="4" applyFill="1" applyBorder="1" applyAlignment="1">
      <alignment vertical="center"/>
    </xf>
    <xf numFmtId="0" fontId="24" fillId="10" borderId="0" xfId="0" applyFont="1" applyFill="1" applyAlignment="1">
      <alignment vertical="center"/>
    </xf>
    <xf numFmtId="0" fontId="2" fillId="13" borderId="7" xfId="0" applyFont="1" applyFill="1" applyBorder="1" applyAlignment="1">
      <alignment vertical="center"/>
    </xf>
    <xf numFmtId="0" fontId="1" fillId="9" borderId="1" xfId="4" applyFill="1" applyBorder="1" applyAlignment="1">
      <alignment vertical="center"/>
    </xf>
    <xf numFmtId="0" fontId="1" fillId="9" borderId="1" xfId="4" applyFill="1" applyBorder="1" applyAlignment="1">
      <alignment vertical="center" wrapText="1"/>
    </xf>
    <xf numFmtId="0" fontId="2" fillId="14" borderId="7" xfId="0" applyFont="1" applyFill="1" applyBorder="1" applyAlignment="1">
      <alignment vertical="center"/>
    </xf>
    <xf numFmtId="0" fontId="1" fillId="2" borderId="1" xfId="4" applyFill="1" applyBorder="1" applyAlignment="1">
      <alignment vertical="center" wrapText="1"/>
    </xf>
    <xf numFmtId="0" fontId="2" fillId="15" borderId="7" xfId="4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2" fillId="16" borderId="7" xfId="4" applyFont="1" applyFill="1" applyBorder="1" applyAlignment="1">
      <alignment vertical="center"/>
    </xf>
    <xf numFmtId="0" fontId="1" fillId="11" borderId="1" xfId="0" applyFont="1" applyFill="1" applyBorder="1" applyAlignment="1">
      <alignment vertical="center"/>
    </xf>
    <xf numFmtId="0" fontId="2" fillId="19" borderId="7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17" borderId="7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2" fillId="18" borderId="7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43" fontId="1" fillId="0" borderId="0" xfId="11" applyFont="1" applyAlignment="1">
      <alignment vertical="center" wrapText="1"/>
    </xf>
    <xf numFmtId="43" fontId="27" fillId="2" borderId="1" xfId="11" applyFont="1" applyFill="1" applyBorder="1" applyAlignment="1">
      <alignment vertical="center" wrapText="1"/>
    </xf>
    <xf numFmtId="43" fontId="24" fillId="5" borderId="0" xfId="11" applyFont="1" applyFill="1" applyBorder="1" applyAlignment="1">
      <alignment vertical="center" wrapText="1"/>
    </xf>
    <xf numFmtId="43" fontId="27" fillId="2" borderId="8" xfId="11" applyFont="1" applyFill="1" applyBorder="1" applyAlignment="1">
      <alignment vertical="center" wrapText="1"/>
    </xf>
    <xf numFmtId="43" fontId="24" fillId="0" borderId="6" xfId="11" applyFont="1" applyBorder="1" applyAlignment="1">
      <alignment vertical="center" wrapText="1"/>
    </xf>
    <xf numFmtId="0" fontId="0" fillId="0" borderId="0" xfId="0" applyAlignment="1">
      <alignment vertical="center" wrapText="1"/>
    </xf>
    <xf numFmtId="166" fontId="0" fillId="0" borderId="0" xfId="0" applyNumberFormat="1" applyAlignment="1">
      <alignment vertical="center"/>
    </xf>
    <xf numFmtId="0" fontId="30" fillId="33" borderId="0" xfId="0" applyFont="1" applyFill="1" applyAlignment="1">
      <alignment vertical="center" wrapText="1"/>
    </xf>
    <xf numFmtId="166" fontId="29" fillId="0" borderId="1" xfId="0" applyNumberFormat="1" applyFont="1" applyBorder="1" applyAlignment="1">
      <alignment horizontal="center" vertical="center" wrapText="1"/>
    </xf>
    <xf numFmtId="166" fontId="30" fillId="10" borderId="1" xfId="0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30" fillId="33" borderId="1" xfId="0" applyFont="1" applyFill="1" applyBorder="1" applyAlignment="1">
      <alignment horizontal="center" vertical="center"/>
    </xf>
    <xf numFmtId="0" fontId="69" fillId="21" borderId="1" xfId="0" applyFont="1" applyFill="1" applyBorder="1" applyAlignment="1">
      <alignment horizontal="center" vertical="center"/>
    </xf>
    <xf numFmtId="10" fontId="41" fillId="10" borderId="1" xfId="11" applyNumberFormat="1" applyFont="1" applyFill="1" applyBorder="1" applyAlignment="1">
      <alignment horizontal="center" vertical="center"/>
    </xf>
    <xf numFmtId="0" fontId="55" fillId="0" borderId="24" xfId="0" applyFont="1" applyBorder="1" applyAlignment="1">
      <alignment horizontal="left" vertical="justify" wrapText="1"/>
    </xf>
    <xf numFmtId="0" fontId="55" fillId="0" borderId="24" xfId="0" applyFont="1" applyBorder="1" applyAlignment="1">
      <alignment horizontal="justify" vertical="center" wrapText="1"/>
    </xf>
    <xf numFmtId="0" fontId="53" fillId="0" borderId="24" xfId="0" applyFont="1" applyBorder="1" applyAlignment="1">
      <alignment horizontal="justify" vertical="center" wrapText="1"/>
    </xf>
    <xf numFmtId="0" fontId="70" fillId="9" borderId="1" xfId="0" applyFont="1" applyFill="1" applyBorder="1" applyAlignment="1">
      <alignment vertical="center"/>
    </xf>
    <xf numFmtId="0" fontId="70" fillId="9" borderId="6" xfId="0" applyFont="1" applyFill="1" applyBorder="1" applyAlignment="1">
      <alignment horizontal="center" vertical="center"/>
    </xf>
    <xf numFmtId="0" fontId="70" fillId="0" borderId="1" xfId="0" applyFont="1" applyBorder="1" applyAlignment="1">
      <alignment vertical="center" wrapText="1"/>
    </xf>
    <xf numFmtId="0" fontId="70" fillId="0" borderId="1" xfId="0" applyFont="1" applyBorder="1" applyAlignment="1">
      <alignment horizontal="center" vertical="center"/>
    </xf>
    <xf numFmtId="43" fontId="70" fillId="0" borderId="1" xfId="0" applyNumberFormat="1" applyFont="1" applyBorder="1" applyAlignment="1">
      <alignment horizontal="center" vertical="center"/>
    </xf>
    <xf numFmtId="43" fontId="70" fillId="0" borderId="1" xfId="11" applyFont="1" applyBorder="1" applyAlignment="1">
      <alignment vertical="center"/>
    </xf>
    <xf numFmtId="43" fontId="70" fillId="0" borderId="3" xfId="11" applyFont="1" applyFill="1" applyBorder="1" applyAlignment="1">
      <alignment horizontal="center" vertical="center"/>
    </xf>
    <xf numFmtId="43" fontId="70" fillId="0" borderId="1" xfId="11" applyFont="1" applyBorder="1" applyAlignment="1">
      <alignment vertical="center" wrapText="1"/>
    </xf>
    <xf numFmtId="43" fontId="70" fillId="9" borderId="1" xfId="11" applyFont="1" applyFill="1" applyBorder="1" applyAlignment="1">
      <alignment vertical="center"/>
    </xf>
    <xf numFmtId="0" fontId="71" fillId="0" borderId="0" xfId="0" applyFont="1" applyAlignment="1">
      <alignment vertical="center"/>
    </xf>
    <xf numFmtId="43" fontId="70" fillId="0" borderId="1" xfId="11" applyFont="1" applyBorder="1" applyAlignment="1">
      <alignment horizontal="center" vertical="center"/>
    </xf>
    <xf numFmtId="0" fontId="1" fillId="7" borderId="1" xfId="0" applyFont="1" applyFill="1" applyBorder="1" applyAlignment="1">
      <alignment vertical="center" wrapText="1"/>
    </xf>
    <xf numFmtId="166" fontId="34" fillId="9" borderId="16" xfId="0" applyNumberFormat="1" applyFont="1" applyFill="1" applyBorder="1" applyAlignment="1">
      <alignment vertical="center"/>
    </xf>
    <xf numFmtId="166" fontId="27" fillId="10" borderId="1" xfId="0" applyNumberFormat="1" applyFont="1" applyFill="1" applyBorder="1" applyAlignment="1">
      <alignment horizontal="justify" vertical="center" wrapText="1"/>
    </xf>
    <xf numFmtId="166" fontId="52" fillId="10" borderId="0" xfId="13" applyNumberFormat="1" applyFont="1" applyFill="1" applyAlignment="1">
      <alignment horizontal="left" vertical="center"/>
    </xf>
    <xf numFmtId="43" fontId="52" fillId="0" borderId="0" xfId="11" applyFont="1" applyAlignment="1">
      <alignment vertical="center"/>
    </xf>
    <xf numFmtId="43" fontId="24" fillId="0" borderId="3" xfId="11" applyFont="1" applyFill="1" applyBorder="1" applyAlignment="1">
      <alignment horizontal="center" vertical="center" wrapText="1"/>
    </xf>
    <xf numFmtId="0" fontId="36" fillId="10" borderId="17" xfId="0" applyFont="1" applyFill="1" applyBorder="1" applyAlignment="1">
      <alignment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9" fillId="26" borderId="17" xfId="0" applyFont="1" applyFill="1" applyBorder="1" applyAlignment="1">
      <alignment vertical="center" wrapText="1"/>
    </xf>
    <xf numFmtId="0" fontId="40" fillId="22" borderId="1" xfId="0" applyFont="1" applyFill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37" fillId="0" borderId="0" xfId="0" applyFont="1" applyAlignment="1">
      <alignment wrapText="1"/>
    </xf>
    <xf numFmtId="166" fontId="37" fillId="27" borderId="0" xfId="13" applyNumberFormat="1" applyFont="1" applyFill="1" applyAlignment="1">
      <alignment horizontal="center" wrapText="1"/>
    </xf>
    <xf numFmtId="0" fontId="47" fillId="28" borderId="0" xfId="0" applyFont="1" applyFill="1" applyAlignment="1">
      <alignment wrapText="1"/>
    </xf>
    <xf numFmtId="0" fontId="49" fillId="28" borderId="0" xfId="14" applyFont="1" applyFill="1" applyAlignment="1">
      <alignment wrapText="1"/>
    </xf>
    <xf numFmtId="0" fontId="23" fillId="0" borderId="0" xfId="0" applyFont="1" applyAlignment="1">
      <alignment wrapText="1"/>
    </xf>
    <xf numFmtId="0" fontId="23" fillId="0" borderId="0" xfId="0" applyFont="1"/>
    <xf numFmtId="43" fontId="28" fillId="10" borderId="1" xfId="11" applyFont="1" applyFill="1" applyBorder="1" applyAlignment="1">
      <alignment vertical="center" wrapText="1"/>
    </xf>
    <xf numFmtId="166" fontId="28" fillId="10" borderId="1" xfId="11" applyNumberFormat="1" applyFont="1" applyFill="1" applyBorder="1" applyAlignment="1">
      <alignment vertical="center"/>
    </xf>
    <xf numFmtId="0" fontId="25" fillId="0" borderId="1" xfId="0" applyFont="1" applyBorder="1" applyAlignment="1">
      <alignment horizontal="center" wrapText="1"/>
    </xf>
    <xf numFmtId="10" fontId="25" fillId="0" borderId="1" xfId="0" applyNumberFormat="1" applyFont="1" applyBorder="1" applyAlignment="1">
      <alignment horizontal="center"/>
    </xf>
    <xf numFmtId="0" fontId="72" fillId="2" borderId="51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 vertical="center" wrapText="1"/>
    </xf>
    <xf numFmtId="0" fontId="28" fillId="33" borderId="51" xfId="0" applyFont="1" applyFill="1" applyBorder="1" applyAlignment="1">
      <alignment horizontal="center" vertical="center"/>
    </xf>
    <xf numFmtId="166" fontId="41" fillId="0" borderId="0" xfId="0" applyNumberFormat="1" applyFont="1" applyAlignment="1">
      <alignment vertical="center"/>
    </xf>
    <xf numFmtId="9" fontId="0" fillId="10" borderId="0" xfId="0" applyNumberFormat="1" applyFill="1" applyAlignment="1">
      <alignment vertical="center"/>
    </xf>
    <xf numFmtId="166" fontId="1" fillId="33" borderId="1" xfId="11" applyNumberFormat="1" applyFont="1" applyFill="1" applyBorder="1" applyAlignment="1">
      <alignment horizontal="center" vertical="center"/>
    </xf>
    <xf numFmtId="166" fontId="1" fillId="11" borderId="1" xfId="11" applyNumberFormat="1" applyFont="1" applyFill="1" applyBorder="1" applyAlignment="1">
      <alignment horizontal="center" vertical="center"/>
    </xf>
    <xf numFmtId="10" fontId="52" fillId="10" borderId="0" xfId="13" applyNumberFormat="1" applyFont="1" applyFill="1" applyAlignment="1">
      <alignment horizontal="center" vertical="center"/>
    </xf>
    <xf numFmtId="10" fontId="52" fillId="10" borderId="0" xfId="0" applyNumberFormat="1" applyFont="1" applyFill="1" applyAlignment="1">
      <alignment horizontal="center" vertical="center"/>
    </xf>
    <xf numFmtId="169" fontId="52" fillId="10" borderId="0" xfId="6" applyNumberFormat="1" applyFont="1" applyFill="1" applyAlignment="1">
      <alignment horizontal="center" vertical="center"/>
    </xf>
    <xf numFmtId="169" fontId="24" fillId="0" borderId="0" xfId="0" applyNumberFormat="1" applyFont="1" applyAlignment="1">
      <alignment horizontal="center" vertical="center"/>
    </xf>
    <xf numFmtId="169" fontId="53" fillId="0" borderId="0" xfId="0" applyNumberFormat="1" applyFont="1" applyAlignment="1">
      <alignment vertical="center"/>
    </xf>
    <xf numFmtId="169" fontId="24" fillId="0" borderId="0" xfId="0" applyNumberFormat="1" applyFont="1" applyAlignment="1">
      <alignment vertical="center"/>
    </xf>
    <xf numFmtId="169" fontId="73" fillId="10" borderId="0" xfId="0" applyNumberFormat="1" applyFont="1" applyFill="1" applyAlignment="1">
      <alignment horizontal="center" vertical="center"/>
    </xf>
    <xf numFmtId="166" fontId="25" fillId="2" borderId="1" xfId="11" applyNumberFormat="1" applyFont="1" applyFill="1" applyBorder="1" applyAlignment="1">
      <alignment horizontal="center" vertical="center"/>
    </xf>
    <xf numFmtId="166" fontId="41" fillId="10" borderId="0" xfId="0" applyNumberFormat="1" applyFont="1" applyFill="1" applyAlignment="1">
      <alignment vertical="center"/>
    </xf>
    <xf numFmtId="0" fontId="0" fillId="23" borderId="0" xfId="0" applyFill="1" applyAlignment="1">
      <alignment vertical="center"/>
    </xf>
    <xf numFmtId="0" fontId="1" fillId="10" borderId="52" xfId="0" applyFont="1" applyFill="1" applyBorder="1" applyAlignment="1">
      <alignment horizontal="center" vertical="center"/>
    </xf>
    <xf numFmtId="0" fontId="1" fillId="10" borderId="53" xfId="0" applyFont="1" applyFill="1" applyBorder="1" applyAlignment="1">
      <alignment horizontal="justify" vertical="center" wrapText="1"/>
    </xf>
    <xf numFmtId="0" fontId="1" fillId="10" borderId="53" xfId="0" applyFont="1" applyFill="1" applyBorder="1" applyAlignment="1">
      <alignment horizontal="center" vertical="center" wrapText="1"/>
    </xf>
    <xf numFmtId="166" fontId="24" fillId="10" borderId="53" xfId="11" applyNumberFormat="1" applyFont="1" applyFill="1" applyBorder="1" applyAlignment="1">
      <alignment horizontal="center" vertical="center"/>
    </xf>
    <xf numFmtId="0" fontId="24" fillId="10" borderId="36" xfId="0" applyFont="1" applyFill="1" applyBorder="1" applyAlignment="1">
      <alignment vertical="center"/>
    </xf>
    <xf numFmtId="10" fontId="24" fillId="10" borderId="54" xfId="0" applyNumberFormat="1" applyFont="1" applyFill="1" applyBorder="1" applyAlignment="1">
      <alignment horizontal="center" vertical="center"/>
    </xf>
    <xf numFmtId="10" fontId="24" fillId="10" borderId="37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32" xfId="0" applyFont="1" applyBorder="1" applyAlignment="1">
      <alignment vertical="center"/>
    </xf>
    <xf numFmtId="0" fontId="24" fillId="0" borderId="35" xfId="0" applyFont="1" applyBorder="1" applyAlignment="1">
      <alignment vertical="center"/>
    </xf>
    <xf numFmtId="10" fontId="24" fillId="15" borderId="35" xfId="0" applyNumberFormat="1" applyFont="1" applyFill="1" applyBorder="1" applyAlignment="1">
      <alignment horizontal="center" vertical="center"/>
    </xf>
    <xf numFmtId="0" fontId="1" fillId="15" borderId="50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justify" vertical="center" wrapText="1"/>
    </xf>
    <xf numFmtId="0" fontId="1" fillId="15" borderId="6" xfId="0" applyFont="1" applyFill="1" applyBorder="1" applyAlignment="1">
      <alignment horizontal="center" vertical="center" wrapText="1"/>
    </xf>
    <xf numFmtId="166" fontId="24" fillId="15" borderId="6" xfId="11" applyNumberFormat="1" applyFont="1" applyFill="1" applyBorder="1" applyAlignment="1">
      <alignment horizontal="center" vertical="center"/>
    </xf>
    <xf numFmtId="0" fontId="24" fillId="0" borderId="6" xfId="0" applyFont="1" applyBorder="1" applyAlignment="1">
      <alignment vertical="center"/>
    </xf>
    <xf numFmtId="10" fontId="24" fillId="15" borderId="6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10" fontId="1" fillId="11" borderId="58" xfId="0" applyNumberFormat="1" applyFont="1" applyFill="1" applyBorder="1" applyAlignment="1">
      <alignment horizontal="center" vertical="center"/>
    </xf>
    <xf numFmtId="0" fontId="1" fillId="11" borderId="34" xfId="0" applyFont="1" applyFill="1" applyBorder="1" applyAlignment="1">
      <alignment horizontal="center" vertical="center"/>
    </xf>
    <xf numFmtId="10" fontId="24" fillId="11" borderId="56" xfId="0" applyNumberFormat="1" applyFont="1" applyFill="1" applyBorder="1" applyAlignment="1">
      <alignment horizontal="center" vertical="center"/>
    </xf>
    <xf numFmtId="0" fontId="28" fillId="4" borderId="59" xfId="0" applyFont="1" applyFill="1" applyBorder="1" applyAlignment="1">
      <alignment horizontal="center" vertical="center"/>
    </xf>
    <xf numFmtId="0" fontId="28" fillId="4" borderId="60" xfId="0" applyFont="1" applyFill="1" applyBorder="1" applyAlignment="1">
      <alignment horizontal="center" vertical="center" wrapText="1"/>
    </xf>
    <xf numFmtId="0" fontId="28" fillId="4" borderId="60" xfId="0" applyFont="1" applyFill="1" applyBorder="1" applyAlignment="1">
      <alignment horizontal="center" vertical="center"/>
    </xf>
    <xf numFmtId="43" fontId="28" fillId="4" borderId="60" xfId="11" applyFont="1" applyFill="1" applyBorder="1" applyAlignment="1">
      <alignment horizontal="center" vertical="center"/>
    </xf>
    <xf numFmtId="43" fontId="28" fillId="4" borderId="29" xfId="11" applyFont="1" applyFill="1" applyBorder="1" applyAlignment="1">
      <alignment horizontal="center" vertical="center"/>
    </xf>
    <xf numFmtId="0" fontId="1" fillId="11" borderId="50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justify" vertical="center" wrapText="1"/>
    </xf>
    <xf numFmtId="0" fontId="1" fillId="11" borderId="6" xfId="0" applyFont="1" applyFill="1" applyBorder="1" applyAlignment="1">
      <alignment horizontal="center" vertical="center" wrapText="1"/>
    </xf>
    <xf numFmtId="10" fontId="24" fillId="33" borderId="1" xfId="0" applyNumberFormat="1" applyFont="1" applyFill="1" applyBorder="1" applyAlignment="1">
      <alignment horizontal="center" vertical="center"/>
    </xf>
    <xf numFmtId="10" fontId="1" fillId="33" borderId="1" xfId="0" applyNumberFormat="1" applyFont="1" applyFill="1" applyBorder="1" applyAlignment="1">
      <alignment horizontal="center" vertical="center"/>
    </xf>
    <xf numFmtId="0" fontId="1" fillId="33" borderId="31" xfId="0" applyFont="1" applyFill="1" applyBorder="1" applyAlignment="1">
      <alignment horizontal="center" vertical="center"/>
    </xf>
    <xf numFmtId="0" fontId="1" fillId="33" borderId="32" xfId="0" applyFont="1" applyFill="1" applyBorder="1" applyAlignment="1">
      <alignment horizontal="justify" vertical="center" wrapText="1"/>
    </xf>
    <xf numFmtId="0" fontId="1" fillId="33" borderId="32" xfId="0" applyFont="1" applyFill="1" applyBorder="1" applyAlignment="1">
      <alignment horizontal="center" vertical="center" wrapText="1"/>
    </xf>
    <xf numFmtId="166" fontId="24" fillId="33" borderId="32" xfId="11" applyNumberFormat="1" applyFont="1" applyFill="1" applyBorder="1" applyAlignment="1">
      <alignment horizontal="center" vertical="center"/>
    </xf>
    <xf numFmtId="10" fontId="24" fillId="33" borderId="32" xfId="0" applyNumberFormat="1" applyFont="1" applyFill="1" applyBorder="1" applyAlignment="1">
      <alignment horizontal="center" vertical="center"/>
    </xf>
    <xf numFmtId="0" fontId="1" fillId="0" borderId="35" xfId="0" applyFont="1" applyBorder="1" applyAlignment="1">
      <alignment vertical="center"/>
    </xf>
    <xf numFmtId="10" fontId="1" fillId="33" borderId="35" xfId="0" applyNumberFormat="1" applyFont="1" applyFill="1" applyBorder="1" applyAlignment="1">
      <alignment horizontal="center" vertical="center"/>
    </xf>
    <xf numFmtId="166" fontId="1" fillId="11" borderId="6" xfId="11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10" fontId="1" fillId="11" borderId="61" xfId="0" applyNumberFormat="1" applyFont="1" applyFill="1" applyBorder="1" applyAlignment="1">
      <alignment horizontal="center" vertical="center"/>
    </xf>
    <xf numFmtId="9" fontId="24" fillId="0" borderId="0" xfId="6" applyFont="1" applyAlignment="1">
      <alignment vertical="center"/>
    </xf>
    <xf numFmtId="1" fontId="30" fillId="33" borderId="0" xfId="0" applyNumberFormat="1" applyFont="1" applyFill="1" applyAlignment="1">
      <alignment horizontal="center" vertical="center"/>
    </xf>
    <xf numFmtId="0" fontId="51" fillId="21" borderId="1" xfId="0" applyFont="1" applyFill="1" applyBorder="1" applyAlignment="1">
      <alignment horizontal="center" vertical="center"/>
    </xf>
    <xf numFmtId="170" fontId="30" fillId="33" borderId="0" xfId="0" applyNumberFormat="1" applyFont="1" applyFill="1" applyAlignment="1">
      <alignment horizontal="center" vertical="center"/>
    </xf>
    <xf numFmtId="1" fontId="6" fillId="33" borderId="0" xfId="0" applyNumberFormat="1" applyFont="1" applyFill="1" applyAlignment="1">
      <alignment horizontal="center" vertical="center"/>
    </xf>
    <xf numFmtId="0" fontId="2" fillId="33" borderId="5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68" fillId="22" borderId="0" xfId="0" applyFont="1" applyFill="1" applyAlignment="1">
      <alignment horizontal="center" vertical="center"/>
    </xf>
    <xf numFmtId="0" fontId="68" fillId="33" borderId="0" xfId="0" applyFont="1" applyFill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vertical="center" wrapText="1"/>
    </xf>
    <xf numFmtId="0" fontId="24" fillId="9" borderId="16" xfId="0" applyFont="1" applyFill="1" applyBorder="1" applyAlignment="1">
      <alignment vertical="center"/>
    </xf>
    <xf numFmtId="0" fontId="24" fillId="9" borderId="16" xfId="0" applyFont="1" applyFill="1" applyBorder="1" applyAlignment="1">
      <alignment vertical="center" wrapText="1"/>
    </xf>
    <xf numFmtId="10" fontId="0" fillId="0" borderId="1" xfId="11" applyNumberFormat="1" applyFont="1" applyBorder="1" applyAlignment="1">
      <alignment horizontal="center" vertical="center"/>
    </xf>
    <xf numFmtId="4" fontId="24" fillId="0" borderId="0" xfId="0" applyNumberFormat="1" applyFont="1" applyAlignment="1">
      <alignment vertical="center"/>
    </xf>
    <xf numFmtId="0" fontId="61" fillId="29" borderId="39" xfId="0" applyFont="1" applyFill="1" applyBorder="1" applyAlignment="1">
      <alignment horizontal="center" vertical="center" wrapText="1"/>
    </xf>
    <xf numFmtId="0" fontId="61" fillId="29" borderId="40" xfId="0" applyFont="1" applyFill="1" applyBorder="1" applyAlignment="1">
      <alignment horizontal="center" vertical="center" wrapText="1"/>
    </xf>
    <xf numFmtId="0" fontId="61" fillId="29" borderId="41" xfId="0" applyFont="1" applyFill="1" applyBorder="1" applyAlignment="1">
      <alignment horizontal="center" vertical="center" wrapText="1"/>
    </xf>
    <xf numFmtId="0" fontId="61" fillId="29" borderId="42" xfId="0" applyFont="1" applyFill="1" applyBorder="1" applyAlignment="1">
      <alignment horizontal="center" vertical="center" wrapText="1"/>
    </xf>
    <xf numFmtId="0" fontId="61" fillId="29" borderId="43" xfId="0" applyFont="1" applyFill="1" applyBorder="1" applyAlignment="1">
      <alignment horizontal="center" vertical="center" wrapText="1"/>
    </xf>
    <xf numFmtId="0" fontId="61" fillId="29" borderId="44" xfId="0" applyFont="1" applyFill="1" applyBorder="1" applyAlignment="1">
      <alignment horizontal="center" vertical="center" wrapText="1"/>
    </xf>
    <xf numFmtId="0" fontId="61" fillId="29" borderId="42" xfId="0" applyFont="1" applyFill="1" applyBorder="1" applyAlignment="1">
      <alignment horizontal="center" vertical="center"/>
    </xf>
    <xf numFmtId="0" fontId="30" fillId="15" borderId="43" xfId="0" applyFont="1" applyFill="1" applyBorder="1" applyAlignment="1">
      <alignment horizontal="center" vertical="center"/>
    </xf>
    <xf numFmtId="0" fontId="30" fillId="15" borderId="44" xfId="0" applyFont="1" applyFill="1" applyBorder="1" applyAlignment="1">
      <alignment horizontal="center" vertical="center"/>
    </xf>
    <xf numFmtId="0" fontId="30" fillId="20" borderId="45" xfId="0" applyFont="1" applyFill="1" applyBorder="1" applyAlignment="1">
      <alignment horizontal="center" vertical="center"/>
    </xf>
    <xf numFmtId="0" fontId="30" fillId="20" borderId="46" xfId="0" applyFont="1" applyFill="1" applyBorder="1" applyAlignment="1">
      <alignment horizontal="center" vertical="center"/>
    </xf>
    <xf numFmtId="0" fontId="66" fillId="22" borderId="47" xfId="0" applyFont="1" applyFill="1" applyBorder="1" applyAlignment="1">
      <alignment horizontal="center" vertical="center" wrapText="1"/>
    </xf>
    <xf numFmtId="0" fontId="66" fillId="22" borderId="48" xfId="0" applyFont="1" applyFill="1" applyBorder="1" applyAlignment="1">
      <alignment horizontal="center" vertical="center" wrapText="1"/>
    </xf>
    <xf numFmtId="0" fontId="38" fillId="24" borderId="1" xfId="0" applyFont="1" applyFill="1" applyBorder="1" applyAlignment="1">
      <alignment horizontal="center" vertical="center" wrapText="1"/>
    </xf>
    <xf numFmtId="0" fontId="38" fillId="24" borderId="1" xfId="0" applyFont="1" applyFill="1" applyBorder="1" applyAlignment="1">
      <alignment horizontal="center" vertical="center"/>
    </xf>
    <xf numFmtId="0" fontId="36" fillId="20" borderId="1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 wrapText="1"/>
    </xf>
    <xf numFmtId="0" fontId="28" fillId="20" borderId="26" xfId="0" applyFont="1" applyFill="1" applyBorder="1" applyAlignment="1">
      <alignment horizontal="center" vertical="center"/>
    </xf>
    <xf numFmtId="0" fontId="28" fillId="20" borderId="27" xfId="0" applyFont="1" applyFill="1" applyBorder="1" applyAlignment="1">
      <alignment horizontal="center" vertical="center"/>
    </xf>
    <xf numFmtId="0" fontId="28" fillId="20" borderId="28" xfId="0" applyFont="1" applyFill="1" applyBorder="1" applyAlignment="1">
      <alignment horizontal="center" vertical="center"/>
    </xf>
    <xf numFmtId="10" fontId="24" fillId="0" borderId="55" xfId="0" applyNumberFormat="1" applyFont="1" applyBorder="1" applyAlignment="1">
      <alignment horizontal="center" vertical="center"/>
    </xf>
    <xf numFmtId="10" fontId="24" fillId="0" borderId="58" xfId="0" applyNumberFormat="1" applyFont="1" applyBorder="1" applyAlignment="1">
      <alignment horizontal="center" vertical="center"/>
    </xf>
    <xf numFmtId="10" fontId="24" fillId="0" borderId="56" xfId="0" applyNumberFormat="1" applyFont="1" applyBorder="1" applyAlignment="1">
      <alignment horizontal="center" vertical="center"/>
    </xf>
    <xf numFmtId="10" fontId="24" fillId="0" borderId="57" xfId="0" applyNumberFormat="1" applyFont="1" applyBorder="1" applyAlignment="1">
      <alignment horizontal="center" vertical="center"/>
    </xf>
    <xf numFmtId="166" fontId="2" fillId="5" borderId="1" xfId="0" applyNumberFormat="1" applyFont="1" applyFill="1" applyBorder="1" applyAlignment="1">
      <alignment horizontal="center" vertical="center" wrapText="1"/>
    </xf>
    <xf numFmtId="0" fontId="54" fillId="32" borderId="18" xfId="0" applyFont="1" applyFill="1" applyBorder="1" applyAlignment="1">
      <alignment horizontal="center" vertical="center" wrapText="1"/>
    </xf>
    <xf numFmtId="0" fontId="54" fillId="32" borderId="19" xfId="0" applyFont="1" applyFill="1" applyBorder="1" applyAlignment="1">
      <alignment horizontal="center" vertical="center" wrapText="1"/>
    </xf>
    <xf numFmtId="0" fontId="54" fillId="30" borderId="18" xfId="0" applyFont="1" applyFill="1" applyBorder="1" applyAlignment="1">
      <alignment horizontal="center" vertical="center" wrapText="1"/>
    </xf>
    <xf numFmtId="0" fontId="54" fillId="30" borderId="19" xfId="0" applyFont="1" applyFill="1" applyBorder="1" applyAlignment="1">
      <alignment horizontal="center" vertical="center" wrapText="1"/>
    </xf>
    <xf numFmtId="0" fontId="54" fillId="30" borderId="20" xfId="0" applyFont="1" applyFill="1" applyBorder="1" applyAlignment="1">
      <alignment horizontal="center" vertical="center" wrapText="1"/>
    </xf>
    <xf numFmtId="0" fontId="55" fillId="0" borderId="25" xfId="0" applyFont="1" applyBorder="1" applyAlignment="1">
      <alignment vertical="center" wrapText="1"/>
    </xf>
    <xf numFmtId="0" fontId="55" fillId="0" borderId="22" xfId="0" applyFont="1" applyBorder="1" applyAlignment="1">
      <alignment vertical="center" wrapText="1"/>
    </xf>
    <xf numFmtId="0" fontId="54" fillId="0" borderId="18" xfId="0" applyFont="1" applyBorder="1" applyAlignment="1">
      <alignment horizontal="left" vertical="center"/>
    </xf>
    <xf numFmtId="0" fontId="54" fillId="0" borderId="19" xfId="0" applyFont="1" applyBorder="1" applyAlignment="1">
      <alignment horizontal="left" vertical="center"/>
    </xf>
    <xf numFmtId="0" fontId="54" fillId="0" borderId="20" xfId="0" applyFont="1" applyBorder="1" applyAlignment="1">
      <alignment horizontal="left" vertical="center"/>
    </xf>
    <xf numFmtId="0" fontId="54" fillId="31" borderId="18" xfId="0" applyFont="1" applyFill="1" applyBorder="1" applyAlignment="1">
      <alignment horizontal="center" vertical="center" wrapText="1"/>
    </xf>
    <xf numFmtId="0" fontId="54" fillId="31" borderId="19" xfId="0" applyFont="1" applyFill="1" applyBorder="1" applyAlignment="1">
      <alignment horizontal="center" vertical="center" wrapText="1"/>
    </xf>
    <xf numFmtId="43" fontId="23" fillId="6" borderId="13" xfId="11" applyFont="1" applyFill="1" applyBorder="1" applyAlignment="1">
      <alignment horizontal="center" vertical="center" wrapText="1"/>
    </xf>
    <xf numFmtId="43" fontId="23" fillId="6" borderId="6" xfId="11" applyFont="1" applyFill="1" applyBorder="1" applyAlignment="1">
      <alignment horizontal="center" vertical="center" wrapText="1"/>
    </xf>
    <xf numFmtId="0" fontId="23" fillId="6" borderId="1" xfId="0" applyFont="1" applyFill="1" applyBorder="1" applyAlignment="1">
      <alignment horizontal="center" vertical="center"/>
    </xf>
    <xf numFmtId="10" fontId="22" fillId="0" borderId="8" xfId="6" applyNumberFormat="1" applyFont="1" applyBorder="1" applyAlignment="1">
      <alignment horizontal="center" vertical="center"/>
    </xf>
    <xf numFmtId="10" fontId="22" fillId="0" borderId="9" xfId="6" applyNumberFormat="1" applyFont="1" applyBorder="1" applyAlignment="1">
      <alignment horizontal="center" vertical="center"/>
    </xf>
    <xf numFmtId="43" fontId="23" fillId="6" borderId="8" xfId="11" applyFont="1" applyFill="1" applyBorder="1" applyAlignment="1">
      <alignment horizontal="center" vertical="center"/>
    </xf>
    <xf numFmtId="43" fontId="23" fillId="6" borderId="9" xfId="11" applyFont="1" applyFill="1" applyBorder="1" applyAlignment="1">
      <alignment horizontal="center" vertical="center"/>
    </xf>
    <xf numFmtId="10" fontId="23" fillId="6" borderId="8" xfId="11" applyNumberFormat="1" applyFont="1" applyFill="1" applyBorder="1" applyAlignment="1">
      <alignment horizontal="center" vertical="center"/>
    </xf>
    <xf numFmtId="10" fontId="23" fillId="6" borderId="9" xfId="11" applyNumberFormat="1" applyFont="1" applyFill="1" applyBorder="1" applyAlignment="1">
      <alignment horizontal="center" vertical="center"/>
    </xf>
    <xf numFmtId="0" fontId="23" fillId="6" borderId="13" xfId="0" applyFont="1" applyFill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43" fontId="23" fillId="6" borderId="13" xfId="11" applyFont="1" applyFill="1" applyBorder="1" applyAlignment="1">
      <alignment horizontal="center" vertical="center"/>
    </xf>
    <xf numFmtId="43" fontId="23" fillId="6" borderId="6" xfId="11" applyFont="1" applyFill="1" applyBorder="1" applyAlignment="1">
      <alignment horizontal="center" vertical="center"/>
    </xf>
    <xf numFmtId="43" fontId="2" fillId="11" borderId="7" xfId="11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0" fontId="25" fillId="9" borderId="13" xfId="0" applyFont="1" applyFill="1" applyBorder="1" applyAlignment="1">
      <alignment horizontal="center" vertical="center"/>
    </xf>
    <xf numFmtId="0" fontId="25" fillId="9" borderId="6" xfId="0" applyFont="1" applyFill="1" applyBorder="1" applyAlignment="1">
      <alignment horizontal="center" vertical="center"/>
    </xf>
    <xf numFmtId="0" fontId="25" fillId="9" borderId="14" xfId="0" applyFont="1" applyFill="1" applyBorder="1" applyAlignment="1">
      <alignment horizontal="center" vertical="center" wrapText="1"/>
    </xf>
    <xf numFmtId="0" fontId="25" fillId="9" borderId="15" xfId="0" applyFont="1" applyFill="1" applyBorder="1" applyAlignment="1">
      <alignment horizontal="center" vertical="center" wrapText="1"/>
    </xf>
    <xf numFmtId="0" fontId="25" fillId="9" borderId="10" xfId="0" applyFont="1" applyFill="1" applyBorder="1" applyAlignment="1">
      <alignment horizontal="center" vertical="center" wrapText="1"/>
    </xf>
    <xf numFmtId="0" fontId="25" fillId="9" borderId="12" xfId="0" applyFont="1" applyFill="1" applyBorder="1" applyAlignment="1">
      <alignment horizontal="center" vertical="center" wrapText="1"/>
    </xf>
    <xf numFmtId="0" fontId="2" fillId="4" borderId="13" xfId="4" applyFont="1" applyFill="1" applyBorder="1" applyAlignment="1">
      <alignment horizontal="center" vertical="center"/>
    </xf>
    <xf numFmtId="0" fontId="2" fillId="4" borderId="6" xfId="4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3" xfId="4" applyFont="1" applyFill="1" applyBorder="1" applyAlignment="1">
      <alignment horizontal="center" vertical="center" wrapText="1"/>
    </xf>
    <xf numFmtId="0" fontId="2" fillId="4" borderId="6" xfId="4" applyFont="1" applyFill="1" applyBorder="1" applyAlignment="1">
      <alignment horizontal="center" vertical="center" wrapText="1"/>
    </xf>
    <xf numFmtId="0" fontId="51" fillId="8" borderId="1" xfId="0" applyFont="1" applyFill="1" applyBorder="1" applyAlignment="1">
      <alignment horizontal="center" vertical="center"/>
    </xf>
    <xf numFmtId="0" fontId="30" fillId="20" borderId="0" xfId="0" applyFont="1" applyFill="1" applyAlignment="1">
      <alignment horizontal="center" vertical="center"/>
    </xf>
    <xf numFmtId="0" fontId="69" fillId="21" borderId="13" xfId="0" applyFont="1" applyFill="1" applyBorder="1" applyAlignment="1">
      <alignment horizontal="center" vertical="center" wrapText="1"/>
    </xf>
    <xf numFmtId="0" fontId="69" fillId="21" borderId="6" xfId="0" applyFont="1" applyFill="1" applyBorder="1" applyAlignment="1">
      <alignment horizontal="center" vertical="center" wrapText="1"/>
    </xf>
    <xf numFmtId="0" fontId="69" fillId="21" borderId="13" xfId="0" applyFont="1" applyFill="1" applyBorder="1" applyAlignment="1">
      <alignment horizontal="center" vertical="center"/>
    </xf>
    <xf numFmtId="0" fontId="69" fillId="21" borderId="6" xfId="0" applyFont="1" applyFill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0" fontId="65" fillId="0" borderId="13" xfId="0" applyFont="1" applyBorder="1" applyAlignment="1">
      <alignment horizontal="center" vertical="center"/>
    </xf>
    <xf numFmtId="0" fontId="65" fillId="0" borderId="3" xfId="0" applyFont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69" fillId="21" borderId="3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9" fillId="21" borderId="8" xfId="0" applyFont="1" applyFill="1" applyBorder="1" applyAlignment="1">
      <alignment horizontal="center" vertical="center"/>
    </xf>
    <xf numFmtId="0" fontId="69" fillId="21" borderId="7" xfId="0" applyFont="1" applyFill="1" applyBorder="1" applyAlignment="1">
      <alignment horizontal="center" vertical="center"/>
    </xf>
    <xf numFmtId="0" fontId="69" fillId="21" borderId="9" xfId="0" applyFont="1" applyFill="1" applyBorder="1" applyAlignment="1">
      <alignment horizontal="center" vertical="center"/>
    </xf>
    <xf numFmtId="0" fontId="69" fillId="21" borderId="3" xfId="0" applyFont="1" applyFill="1" applyBorder="1" applyAlignment="1">
      <alignment horizontal="center" vertical="center" wrapText="1"/>
    </xf>
    <xf numFmtId="0" fontId="29" fillId="23" borderId="49" xfId="0" applyFont="1" applyFill="1" applyBorder="1" applyAlignment="1">
      <alignment horizontal="center" vertical="center"/>
    </xf>
    <xf numFmtId="0" fontId="29" fillId="16" borderId="49" xfId="0" applyFont="1" applyFill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 wrapText="1"/>
    </xf>
    <xf numFmtId="170" fontId="6" fillId="0" borderId="13" xfId="0" applyNumberFormat="1" applyFont="1" applyBorder="1" applyAlignment="1">
      <alignment horizontal="center" vertical="center"/>
    </xf>
    <xf numFmtId="170" fontId="6" fillId="0" borderId="3" xfId="0" applyNumberFormat="1" applyFont="1" applyBorder="1" applyAlignment="1">
      <alignment horizontal="center" vertical="center"/>
    </xf>
    <xf numFmtId="170" fontId="6" fillId="0" borderId="6" xfId="0" applyNumberFormat="1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65" fillId="0" borderId="13" xfId="0" applyFont="1" applyBorder="1" applyAlignment="1">
      <alignment horizontal="center" vertical="center" wrapText="1"/>
    </xf>
    <xf numFmtId="0" fontId="65" fillId="0" borderId="3" xfId="0" applyFont="1" applyBorder="1" applyAlignment="1">
      <alignment horizontal="center" vertical="center" wrapText="1"/>
    </xf>
    <xf numFmtId="0" fontId="65" fillId="0" borderId="6" xfId="0" applyFont="1" applyBorder="1" applyAlignment="1">
      <alignment horizontal="center" vertical="center" wrapText="1"/>
    </xf>
  </cellXfs>
  <cellStyles count="15">
    <cellStyle name="Hiperlink" xfId="14" builtinId="8"/>
    <cellStyle name="Moeda" xfId="13" builtinId="4"/>
    <cellStyle name="Moeda 2" xfId="1" xr:uid="{00000000-0005-0000-0000-000001000000}"/>
    <cellStyle name="Moeda 3" xfId="2" xr:uid="{00000000-0005-0000-0000-000002000000}"/>
    <cellStyle name="Normal" xfId="0" builtinId="0"/>
    <cellStyle name="Normal 2" xfId="3" xr:uid="{00000000-0005-0000-0000-000004000000}"/>
    <cellStyle name="Normal 2 2" xfId="4" xr:uid="{00000000-0005-0000-0000-000005000000}"/>
    <cellStyle name="Normal 3" xfId="5" xr:uid="{00000000-0005-0000-0000-000006000000}"/>
    <cellStyle name="Porcentagem" xfId="6" builtinId="5"/>
    <cellStyle name="Porcentagem 2" xfId="7" xr:uid="{00000000-0005-0000-0000-000008000000}"/>
    <cellStyle name="Porcentagem 3" xfId="8" xr:uid="{00000000-0005-0000-0000-000009000000}"/>
    <cellStyle name="Separador de milhares 2" xfId="9" xr:uid="{00000000-0005-0000-0000-00000A000000}"/>
    <cellStyle name="Separador de milhares 3" xfId="10" xr:uid="{00000000-0005-0000-0000-00000B000000}"/>
    <cellStyle name="Vírgula" xfId="11" builtinId="3"/>
    <cellStyle name="Vírgula 2" xfId="12" xr:uid="{00000000-0005-0000-0000-00000D000000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0000FF"/>
      <color rgb="FFFFFF99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31751</xdr:colOff>
      <xdr:row>0</xdr:row>
      <xdr:rowOff>9525</xdr:rowOff>
    </xdr:from>
    <xdr:to>
      <xdr:col>2</xdr:col>
      <xdr:colOff>1311002</xdr:colOff>
      <xdr:row>1</xdr:row>
      <xdr:rowOff>31843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28576" y="9525"/>
          <a:ext cx="6213100" cy="795618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RESUMO DE FECHAMENTO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2</xdr:col>
      <xdr:colOff>1512733</xdr:colOff>
      <xdr:row>7</xdr:row>
      <xdr:rowOff>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0" y="1994647"/>
          <a:ext cx="6252882" cy="336177"/>
        </a:xfrm>
        <a:prstGeom prst="roundRect">
          <a:avLst>
            <a:gd name="adj" fmla="val 16667"/>
          </a:avLst>
        </a:prstGeom>
        <a:noFill/>
        <a:ln>
          <a:headEnd/>
          <a:tailEnd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16</xdr:row>
      <xdr:rowOff>9525</xdr:rowOff>
    </xdr:from>
    <xdr:to>
      <xdr:col>2</xdr:col>
      <xdr:colOff>1505021</xdr:colOff>
      <xdr:row>16</xdr:row>
      <xdr:rowOff>371475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0" y="4781550"/>
          <a:ext cx="6248399" cy="3619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18</xdr:row>
      <xdr:rowOff>0</xdr:rowOff>
    </xdr:from>
    <xdr:to>
      <xdr:col>2</xdr:col>
      <xdr:colOff>1505021</xdr:colOff>
      <xdr:row>19</xdr:row>
      <xdr:rowOff>0</xdr:rowOff>
    </xdr:to>
    <xdr:sp macro="" textlink="">
      <xdr:nvSpPr>
        <xdr:cNvPr id="5" name="Retângulo 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0" y="5343525"/>
          <a:ext cx="6248399" cy="3810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20</xdr:row>
      <xdr:rowOff>9525</xdr:rowOff>
    </xdr:from>
    <xdr:to>
      <xdr:col>2</xdr:col>
      <xdr:colOff>1505021</xdr:colOff>
      <xdr:row>21</xdr:row>
      <xdr:rowOff>9525</xdr:rowOff>
    </xdr:to>
    <xdr:sp macro="" textlink="">
      <xdr:nvSpPr>
        <xdr:cNvPr id="6" name="Retângulo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 bwMode="auto">
        <a:xfrm>
          <a:off x="0" y="5924550"/>
          <a:ext cx="6248399" cy="371475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1</xdr:col>
      <xdr:colOff>1076325</xdr:colOff>
      <xdr:row>0</xdr:row>
      <xdr:rowOff>85725</xdr:rowOff>
    </xdr:from>
    <xdr:to>
      <xdr:col>2</xdr:col>
      <xdr:colOff>1276350</xdr:colOff>
      <xdr:row>0</xdr:row>
      <xdr:rowOff>657225</xdr:rowOff>
    </xdr:to>
    <xdr:pic>
      <xdr:nvPicPr>
        <xdr:cNvPr id="40462" name="Imagem 8">
          <a:extLst>
            <a:ext uri="{FF2B5EF4-FFF2-40B4-BE49-F238E27FC236}">
              <a16:creationId xmlns:a16="http://schemas.microsoft.com/office/drawing/2014/main" id="{00000000-0008-0000-0100-00000E9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85725"/>
          <a:ext cx="146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21</xdr:row>
      <xdr:rowOff>184046</xdr:rowOff>
    </xdr:from>
    <xdr:to>
      <xdr:col>3</xdr:col>
      <xdr:colOff>71</xdr:colOff>
      <xdr:row>23</xdr:row>
      <xdr:rowOff>13689</xdr:rowOff>
    </xdr:to>
    <xdr:sp macro="" textlink="">
      <xdr:nvSpPr>
        <xdr:cNvPr id="13" name="Retângulo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Arrowheads="1"/>
        </xdr:cNvSpPr>
      </xdr:nvSpPr>
      <xdr:spPr bwMode="auto">
        <a:xfrm>
          <a:off x="0" y="6346721"/>
          <a:ext cx="6267521" cy="372568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24</xdr:row>
      <xdr:rowOff>0</xdr:rowOff>
    </xdr:from>
    <xdr:to>
      <xdr:col>3</xdr:col>
      <xdr:colOff>71</xdr:colOff>
      <xdr:row>25</xdr:row>
      <xdr:rowOff>11206</xdr:rowOff>
    </xdr:to>
    <xdr:sp macro="" textlink="">
      <xdr:nvSpPr>
        <xdr:cNvPr id="14" name="Retângulo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 noChangeArrowheads="1"/>
        </xdr:cNvSpPr>
      </xdr:nvSpPr>
      <xdr:spPr bwMode="auto">
        <a:xfrm>
          <a:off x="0" y="6896100"/>
          <a:ext cx="6267521" cy="363631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25</xdr:row>
      <xdr:rowOff>150429</xdr:rowOff>
    </xdr:from>
    <xdr:to>
      <xdr:col>2</xdr:col>
      <xdr:colOff>1505021</xdr:colOff>
      <xdr:row>26</xdr:row>
      <xdr:rowOff>327455</xdr:rowOff>
    </xdr:to>
    <xdr:sp macro="" textlink="">
      <xdr:nvSpPr>
        <xdr:cNvPr id="15" name="Retângulo 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 noChangeArrowheads="1"/>
        </xdr:cNvSpPr>
      </xdr:nvSpPr>
      <xdr:spPr bwMode="auto">
        <a:xfrm>
          <a:off x="0" y="7398954"/>
          <a:ext cx="6267521" cy="367526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8</xdr:col>
      <xdr:colOff>25109</xdr:colOff>
      <xdr:row>5</xdr:row>
      <xdr:rowOff>38100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rrowheads="1"/>
        </xdr:cNvSpPr>
      </xdr:nvSpPr>
      <xdr:spPr bwMode="auto">
        <a:xfrm>
          <a:off x="180975" y="104775"/>
          <a:ext cx="10464511" cy="800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PLANILHA DE PREÇOS UNITÁRIOS BRUTO</a:t>
          </a:r>
        </a:p>
      </xdr:txBody>
    </xdr:sp>
    <xdr:clientData/>
  </xdr:twoCellAnchor>
  <xdr:twoCellAnchor editAs="oneCell">
    <xdr:from>
      <xdr:col>6</xdr:col>
      <xdr:colOff>676275</xdr:colOff>
      <xdr:row>1</xdr:row>
      <xdr:rowOff>38100</xdr:rowOff>
    </xdr:from>
    <xdr:to>
      <xdr:col>7</xdr:col>
      <xdr:colOff>702469</xdr:colOff>
      <xdr:row>4</xdr:row>
      <xdr:rowOff>42863</xdr:rowOff>
    </xdr:to>
    <xdr:pic>
      <xdr:nvPicPr>
        <xdr:cNvPr id="41314" name="Imagem 8">
          <a:extLst>
            <a:ext uri="{FF2B5EF4-FFF2-40B4-BE49-F238E27FC236}">
              <a16:creationId xmlns:a16="http://schemas.microsoft.com/office/drawing/2014/main" id="{00000000-0008-0000-0200-000062A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142875"/>
          <a:ext cx="14668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59531</xdr:colOff>
      <xdr:row>52</xdr:row>
      <xdr:rowOff>95250</xdr:rowOff>
    </xdr:from>
    <xdr:to>
      <xdr:col>7</xdr:col>
      <xdr:colOff>1173956</xdr:colOff>
      <xdr:row>53</xdr:row>
      <xdr:rowOff>250031</xdr:rowOff>
    </xdr:to>
    <xdr:pic>
      <xdr:nvPicPr>
        <xdr:cNvPr id="4" name="Imagem 16" descr="logo-elementus">
          <a:extLst>
            <a:ext uri="{FF2B5EF4-FFF2-40B4-BE49-F238E27FC236}">
              <a16:creationId xmlns:a16="http://schemas.microsoft.com/office/drawing/2014/main" id="{D368E6EC-F764-454B-BA8A-9304991DC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8031" y="13630275"/>
          <a:ext cx="1114425" cy="469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22</xdr:col>
      <xdr:colOff>34636</xdr:colOff>
      <xdr:row>5</xdr:row>
      <xdr:rowOff>38100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rrowheads="1"/>
        </xdr:cNvSpPr>
      </xdr:nvSpPr>
      <xdr:spPr bwMode="auto">
        <a:xfrm>
          <a:off x="190500" y="103909"/>
          <a:ext cx="10235045" cy="800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PLANILHA DE PREÇOS UNITÁRIOS</a:t>
          </a:r>
        </a:p>
      </xdr:txBody>
    </xdr:sp>
    <xdr:clientData/>
  </xdr:twoCellAnchor>
  <xdr:twoCellAnchor>
    <xdr:from>
      <xdr:col>4</xdr:col>
      <xdr:colOff>104980</xdr:colOff>
      <xdr:row>11</xdr:row>
      <xdr:rowOff>180728</xdr:rowOff>
    </xdr:from>
    <xdr:to>
      <xdr:col>22</xdr:col>
      <xdr:colOff>34642</xdr:colOff>
      <xdr:row>15</xdr:row>
      <xdr:rowOff>0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rrowheads="1"/>
        </xdr:cNvSpPr>
      </xdr:nvSpPr>
      <xdr:spPr bwMode="auto">
        <a:xfrm>
          <a:off x="7090557" y="11247046"/>
          <a:ext cx="19666034" cy="581272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400"/>
            </a:lnSpc>
            <a:defRPr sz="1000"/>
          </a:pPr>
          <a:endParaRPr lang="pt-BR" sz="14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400"/>
            </a:lnSpc>
            <a:defRPr sz="1000"/>
          </a:pPr>
          <a:endParaRPr lang="pt-BR" sz="14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20</xdr:col>
      <xdr:colOff>866775</xdr:colOff>
      <xdr:row>1</xdr:row>
      <xdr:rowOff>104775</xdr:rowOff>
    </xdr:from>
    <xdr:to>
      <xdr:col>21</xdr:col>
      <xdr:colOff>1181100</xdr:colOff>
      <xdr:row>4</xdr:row>
      <xdr:rowOff>114300</xdr:rowOff>
    </xdr:to>
    <xdr:pic>
      <xdr:nvPicPr>
        <xdr:cNvPr id="42202" name="Imagem 4">
          <a:extLst>
            <a:ext uri="{FF2B5EF4-FFF2-40B4-BE49-F238E27FC236}">
              <a16:creationId xmlns:a16="http://schemas.microsoft.com/office/drawing/2014/main" id="{00000000-0008-0000-0300-0000DA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74425" y="209550"/>
          <a:ext cx="1457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1070950</xdr:colOff>
      <xdr:row>1</xdr:row>
      <xdr:rowOff>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212036" cy="707571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DESPESAS DIRETAS</a:t>
          </a:r>
        </a:p>
      </xdr:txBody>
    </xdr:sp>
    <xdr:clientData/>
  </xdr:twoCellAnchor>
  <xdr:twoCellAnchor editAs="oneCell">
    <xdr:from>
      <xdr:col>6</xdr:col>
      <xdr:colOff>523875</xdr:colOff>
      <xdr:row>0</xdr:row>
      <xdr:rowOff>28575</xdr:rowOff>
    </xdr:from>
    <xdr:to>
      <xdr:col>7</xdr:col>
      <xdr:colOff>933450</xdr:colOff>
      <xdr:row>0</xdr:row>
      <xdr:rowOff>600075</xdr:rowOff>
    </xdr:to>
    <xdr:pic>
      <xdr:nvPicPr>
        <xdr:cNvPr id="44037" name="Imagem 3">
          <a:extLst>
            <a:ext uri="{FF2B5EF4-FFF2-40B4-BE49-F238E27FC236}">
              <a16:creationId xmlns:a16="http://schemas.microsoft.com/office/drawing/2014/main" id="{00000000-0008-0000-0400-000005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28575"/>
          <a:ext cx="1457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481853</xdr:colOff>
      <xdr:row>0</xdr:row>
      <xdr:rowOff>0</xdr:rowOff>
    </xdr:from>
    <xdr:to>
      <xdr:col>73</xdr:col>
      <xdr:colOff>11205</xdr:colOff>
      <xdr:row>1</xdr:row>
      <xdr:rowOff>0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7922559" y="0"/>
          <a:ext cx="22109205" cy="705971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DESPESAS DIRETAS DISTRIBUÍDAS NA LINHA DO TEMPO</a:t>
          </a:r>
        </a:p>
      </xdr:txBody>
    </xdr:sp>
    <xdr:clientData/>
  </xdr:twoCellAnchor>
  <xdr:twoCellAnchor>
    <xdr:from>
      <xdr:col>73</xdr:col>
      <xdr:colOff>504266</xdr:colOff>
      <xdr:row>0</xdr:row>
      <xdr:rowOff>0</xdr:rowOff>
    </xdr:from>
    <xdr:to>
      <xdr:col>136</xdr:col>
      <xdr:colOff>56031</xdr:colOff>
      <xdr:row>1</xdr:row>
      <xdr:rowOff>33617</xdr:rowOff>
    </xdr:to>
    <xdr:sp macro="" textlink="">
      <xdr:nvSpPr>
        <xdr:cNvPr id="5" name="Retângulo 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30524825" y="0"/>
          <a:ext cx="33920206" cy="739588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CRONOGRAMA FINANCEIRO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7</xdr:col>
      <xdr:colOff>1057320</xdr:colOff>
      <xdr:row>1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1" y="0"/>
          <a:ext cx="9563099" cy="7810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DESPESAS INDIRETAS</a:t>
          </a:r>
        </a:p>
      </xdr:txBody>
    </xdr:sp>
    <xdr:clientData/>
  </xdr:twoCellAnchor>
  <xdr:twoCellAnchor>
    <xdr:from>
      <xdr:col>9</xdr:col>
      <xdr:colOff>0</xdr:colOff>
      <xdr:row>0</xdr:row>
      <xdr:rowOff>0</xdr:rowOff>
    </xdr:from>
    <xdr:to>
      <xdr:col>72</xdr:col>
      <xdr:colOff>0</xdr:colOff>
      <xdr:row>1</xdr:row>
      <xdr:rowOff>0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6724650" y="0"/>
          <a:ext cx="6486525" cy="7810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CRONOGRAMA</a:t>
          </a:r>
        </a:p>
      </xdr:txBody>
    </xdr:sp>
    <xdr:clientData/>
  </xdr:twoCellAnchor>
  <xdr:twoCellAnchor>
    <xdr:from>
      <xdr:col>73</xdr:col>
      <xdr:colOff>0</xdr:colOff>
      <xdr:row>0</xdr:row>
      <xdr:rowOff>0</xdr:rowOff>
    </xdr:from>
    <xdr:to>
      <xdr:col>134</xdr:col>
      <xdr:colOff>577871</xdr:colOff>
      <xdr:row>1</xdr:row>
      <xdr:rowOff>0</xdr:rowOff>
    </xdr:to>
    <xdr:sp macro="" textlink="">
      <xdr:nvSpPr>
        <xdr:cNvPr id="5" name="Retângulo 1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rrowheads="1"/>
        </xdr:cNvSpPr>
      </xdr:nvSpPr>
      <xdr:spPr bwMode="auto">
        <a:xfrm>
          <a:off x="10029825" y="0"/>
          <a:ext cx="6896100" cy="7810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CRONOGRAMA FINANCEIRO</a:t>
          </a:r>
        </a:p>
      </xdr:txBody>
    </xdr:sp>
    <xdr:clientData/>
  </xdr:twoCellAnchor>
  <xdr:twoCellAnchor editAs="oneCell">
    <xdr:from>
      <xdr:col>6</xdr:col>
      <xdr:colOff>533400</xdr:colOff>
      <xdr:row>0</xdr:row>
      <xdr:rowOff>85725</xdr:rowOff>
    </xdr:from>
    <xdr:to>
      <xdr:col>7</xdr:col>
      <xdr:colOff>904876</xdr:colOff>
      <xdr:row>0</xdr:row>
      <xdr:rowOff>676275</xdr:rowOff>
    </xdr:to>
    <xdr:pic>
      <xdr:nvPicPr>
        <xdr:cNvPr id="43299" name="Imagem 5">
          <a:extLst>
            <a:ext uri="{FF2B5EF4-FFF2-40B4-BE49-F238E27FC236}">
              <a16:creationId xmlns:a16="http://schemas.microsoft.com/office/drawing/2014/main" id="{00000000-0008-0000-0500-000023A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5" y="85725"/>
          <a:ext cx="14573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220</xdr:row>
      <xdr:rowOff>0</xdr:rowOff>
    </xdr:from>
    <xdr:to>
      <xdr:col>7</xdr:col>
      <xdr:colOff>25109</xdr:colOff>
      <xdr:row>224</xdr:row>
      <xdr:rowOff>38100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178A8E6-66BC-4023-8680-BF609DA87DB5}"/>
            </a:ext>
          </a:extLst>
        </xdr:cNvPr>
        <xdr:cNvSpPr>
          <a:spLocks noChangeArrowheads="1"/>
        </xdr:cNvSpPr>
      </xdr:nvSpPr>
      <xdr:spPr bwMode="auto">
        <a:xfrm>
          <a:off x="9010650" y="104775"/>
          <a:ext cx="7854659" cy="6858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Base de Dados</a:t>
          </a:r>
        </a:p>
      </xdr:txBody>
    </xdr:sp>
    <xdr:clientData/>
  </xdr:twoCellAnchor>
  <xdr:oneCellAnchor>
    <xdr:from>
      <xdr:col>4</xdr:col>
      <xdr:colOff>337296</xdr:colOff>
      <xdr:row>220</xdr:row>
      <xdr:rowOff>49306</xdr:rowOff>
    </xdr:from>
    <xdr:ext cx="1609725" cy="552450"/>
    <xdr:pic>
      <xdr:nvPicPr>
        <xdr:cNvPr id="3" name="Imagem 8">
          <a:extLst>
            <a:ext uri="{FF2B5EF4-FFF2-40B4-BE49-F238E27FC236}">
              <a16:creationId xmlns:a16="http://schemas.microsoft.com/office/drawing/2014/main" id="{6869C017-6E82-4680-BC23-6AE821B1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3061" y="29856953"/>
          <a:ext cx="16097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3</xdr:col>
      <xdr:colOff>1368536</xdr:colOff>
      <xdr:row>0</xdr:row>
      <xdr:rowOff>726621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Arrowheads="1"/>
        </xdr:cNvSpPr>
      </xdr:nvSpPr>
      <xdr:spPr bwMode="auto">
        <a:xfrm>
          <a:off x="28575" y="19050"/>
          <a:ext cx="7019925" cy="707571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200"/>
            </a:lnSpc>
            <a:defRPr sz="1000"/>
          </a:pPr>
          <a:r>
            <a:rPr lang="pt-BR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COMPOSIÇÃO DE ENCARGOS SOCIAIS</a:t>
          </a:r>
        </a:p>
        <a:p>
          <a:pPr algn="ctr" rtl="0">
            <a:lnSpc>
              <a:spcPts val="1200"/>
            </a:lnSpc>
            <a:defRPr sz="1000"/>
          </a:pPr>
          <a:r>
            <a:rPr lang="pt-BR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 E OBRIGAÇÕES TRABALHISTAS</a:t>
          </a:r>
        </a:p>
      </xdr:txBody>
    </xdr:sp>
    <xdr:clientData/>
  </xdr:twoCellAnchor>
  <xdr:twoCellAnchor editAs="oneCell">
    <xdr:from>
      <xdr:col>2</xdr:col>
      <xdr:colOff>1362075</xdr:colOff>
      <xdr:row>0</xdr:row>
      <xdr:rowOff>85725</xdr:rowOff>
    </xdr:from>
    <xdr:to>
      <xdr:col>3</xdr:col>
      <xdr:colOff>1190625</xdr:colOff>
      <xdr:row>0</xdr:row>
      <xdr:rowOff>676275</xdr:rowOff>
    </xdr:to>
    <xdr:pic>
      <xdr:nvPicPr>
        <xdr:cNvPr id="17368" name="Imagem 4">
          <a:extLst>
            <a:ext uri="{FF2B5EF4-FFF2-40B4-BE49-F238E27FC236}">
              <a16:creationId xmlns:a16="http://schemas.microsoft.com/office/drawing/2014/main" id="{00000000-0008-0000-0700-0000D84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85725"/>
          <a:ext cx="14573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34636</xdr:colOff>
      <xdr:row>5</xdr:row>
      <xdr:rowOff>38100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Arrowheads="1"/>
        </xdr:cNvSpPr>
      </xdr:nvSpPr>
      <xdr:spPr bwMode="auto">
        <a:xfrm>
          <a:off x="180975" y="104775"/>
          <a:ext cx="10331161" cy="800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ESTRUTURA ANALÍTICA DE PROJETO</a:t>
          </a:r>
        </a:p>
      </xdr:txBody>
    </xdr:sp>
    <xdr:clientData/>
  </xdr:twoCellAnchor>
  <xdr:twoCellAnchor editAs="oneCell">
    <xdr:from>
      <xdr:col>3</xdr:col>
      <xdr:colOff>6985000</xdr:colOff>
      <xdr:row>1</xdr:row>
      <xdr:rowOff>150090</xdr:rowOff>
    </xdr:from>
    <xdr:to>
      <xdr:col>6</xdr:col>
      <xdr:colOff>6264</xdr:colOff>
      <xdr:row>4</xdr:row>
      <xdr:rowOff>151822</xdr:rowOff>
    </xdr:to>
    <xdr:pic>
      <xdr:nvPicPr>
        <xdr:cNvPr id="4" name="Imagem 4">
          <a:extLst>
            <a:ext uri="{FF2B5EF4-FFF2-40B4-BE49-F238E27FC236}">
              <a16:creationId xmlns:a16="http://schemas.microsoft.com/office/drawing/2014/main" id="{F5AD7B6D-E9B5-5E43-AB8A-1C257E3D4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545" y="253999"/>
          <a:ext cx="17018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lementuss.sharepoint.com/sites/elementus/Planejamento/Comercial/Propostas/2_Emitidas/2021/PP28421_VALE_Elab.%20Exec%20Programa%20Educacao%20Amb/ORCPP2842106.xlsx" TargetMode="External"/><Relationship Id="rId1" Type="http://schemas.openxmlformats.org/officeDocument/2006/relationships/externalLinkPath" Target="https://elementuss.sharepoint.com/sites/elementus/Planejamento/Comercial/Propostas/2_Emitidas/2021/PP28421_VALE_Elab.%20Exec%20Programa%20Educacao%20Amb/ORCPP28421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xg6VegFgP06LEoG3xOilep-9IY_GP_RNsqnTwLDAyuPVHjNiJFWCQZeLrtzYZs_C" itemId="01M2PO2TBCGGU44AC35NAIGGZBSOXWSL37">
      <xxl21:absoluteUrl r:id="rId2"/>
    </xxl21:alternateUrls>
    <sheetNames>
      <sheetName val="Cronograma Fis-fin R$"/>
      <sheetName val="AVALIAÇÃO"/>
      <sheetName val="CRONOG. DE RECEBIMENTO"/>
      <sheetName val="Resumo"/>
      <sheetName val="Venda"/>
      <sheetName val="Preços Unitários"/>
      <sheetName val="Composições Desp. Diretas"/>
      <sheetName val="Comp. Desp. Indiretas"/>
      <sheetName val="Insumos"/>
      <sheetName val="Encargos"/>
      <sheetName val="EAP"/>
      <sheetName val="PBI"/>
      <sheetName val="EQUIPE"/>
    </sheetNames>
    <sheetDataSet>
      <sheetData sheetId="0"/>
      <sheetData sheetId="1"/>
      <sheetData sheetId="2">
        <row r="17">
          <cell r="A17" t="str">
            <v>Despesas tributáveis do item 6.1.11</v>
          </cell>
        </row>
        <row r="32">
          <cell r="A32" t="str">
            <v>Produzir material gráfico como folder, convite, banner, lâmina, outdoor, etc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:x:/r/sites/elementus/_layouts/15/Doc.aspx%3fsourcedoc=%7bFD6116F9-CC0B-4F7C-8D0F-79B5CD1BB495%7d&amp;file=Calculo%20Capital%20Giro.xlsx&amp;action=default&amp;mobileredirect=tr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../../:x:/r/sites/elementus/_layouts/15/Doc.aspx%3fsourcedoc=%7b4C7D8FE8-A6E5-4622-A82A-5EAFA7DEEB6A%7d&amp;file=Modelo-RPA.xlsx&amp;action=default&amp;mobileredirect=true" TargetMode="External"/><Relationship Id="rId1" Type="http://schemas.openxmlformats.org/officeDocument/2006/relationships/hyperlink" Target="../../:x:/r/sites/elementus/_layouts/15/Doc.aspx%3fsourcedoc=%7b52F5501E-EC2B-4292-8D82-F8F7080B2D9B%7d&amp;file=Simulador%20contratacao_2022.xlsx&amp;action=default&amp;mobileredirect=true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009D3-D5A6-420F-B81C-45F0B4C4C14D}">
  <sheetPr>
    <tabColor theme="5" tint="0.39997558519241921"/>
  </sheetPr>
  <dimension ref="A1:T101"/>
  <sheetViews>
    <sheetView showGridLines="0" view="pageBreakPreview" topLeftCell="A10" zoomScale="70" zoomScaleNormal="70" zoomScaleSheetLayoutView="70" workbookViewId="0">
      <selection activeCell="B12" sqref="B12"/>
    </sheetView>
  </sheetViews>
  <sheetFormatPr defaultColWidth="11.42578125" defaultRowHeight="14.25"/>
  <cols>
    <col min="1" max="1" width="11.42578125" style="332"/>
    <col min="2" max="2" width="88" style="332" customWidth="1"/>
    <col min="3" max="14" width="21.28515625" style="332" customWidth="1"/>
    <col min="15" max="16" width="17.140625" style="332" bestFit="1" customWidth="1"/>
    <col min="17" max="19" width="11.42578125" style="332"/>
    <col min="20" max="20" width="14.42578125" style="332" bestFit="1" customWidth="1"/>
    <col min="21" max="258" width="11.42578125" style="332"/>
    <col min="259" max="259" width="41" style="332" customWidth="1"/>
    <col min="260" max="265" width="24.42578125" style="332" customWidth="1"/>
    <col min="266" max="514" width="11.42578125" style="332"/>
    <col min="515" max="515" width="41" style="332" customWidth="1"/>
    <col min="516" max="521" width="24.42578125" style="332" customWidth="1"/>
    <col min="522" max="770" width="11.42578125" style="332"/>
    <col min="771" max="771" width="41" style="332" customWidth="1"/>
    <col min="772" max="777" width="24.42578125" style="332" customWidth="1"/>
    <col min="778" max="1026" width="11.42578125" style="332"/>
    <col min="1027" max="1027" width="41" style="332" customWidth="1"/>
    <col min="1028" max="1033" width="24.42578125" style="332" customWidth="1"/>
    <col min="1034" max="1282" width="11.42578125" style="332"/>
    <col min="1283" max="1283" width="41" style="332" customWidth="1"/>
    <col min="1284" max="1289" width="24.42578125" style="332" customWidth="1"/>
    <col min="1290" max="1538" width="11.42578125" style="332"/>
    <col min="1539" max="1539" width="41" style="332" customWidth="1"/>
    <col min="1540" max="1545" width="24.42578125" style="332" customWidth="1"/>
    <col min="1546" max="1794" width="11.42578125" style="332"/>
    <col min="1795" max="1795" width="41" style="332" customWidth="1"/>
    <col min="1796" max="1801" width="24.42578125" style="332" customWidth="1"/>
    <col min="1802" max="2050" width="11.42578125" style="332"/>
    <col min="2051" max="2051" width="41" style="332" customWidth="1"/>
    <col min="2052" max="2057" width="24.42578125" style="332" customWidth="1"/>
    <col min="2058" max="2306" width="11.42578125" style="332"/>
    <col min="2307" max="2307" width="41" style="332" customWidth="1"/>
    <col min="2308" max="2313" width="24.42578125" style="332" customWidth="1"/>
    <col min="2314" max="2562" width="11.42578125" style="332"/>
    <col min="2563" max="2563" width="41" style="332" customWidth="1"/>
    <col min="2564" max="2569" width="24.42578125" style="332" customWidth="1"/>
    <col min="2570" max="2818" width="11.42578125" style="332"/>
    <col min="2819" max="2819" width="41" style="332" customWidth="1"/>
    <col min="2820" max="2825" width="24.42578125" style="332" customWidth="1"/>
    <col min="2826" max="3074" width="11.42578125" style="332"/>
    <col min="3075" max="3075" width="41" style="332" customWidth="1"/>
    <col min="3076" max="3081" width="24.42578125" style="332" customWidth="1"/>
    <col min="3082" max="3330" width="11.42578125" style="332"/>
    <col min="3331" max="3331" width="41" style="332" customWidth="1"/>
    <col min="3332" max="3337" width="24.42578125" style="332" customWidth="1"/>
    <col min="3338" max="3586" width="11.42578125" style="332"/>
    <col min="3587" max="3587" width="41" style="332" customWidth="1"/>
    <col min="3588" max="3593" width="24.42578125" style="332" customWidth="1"/>
    <col min="3594" max="3842" width="11.42578125" style="332"/>
    <col min="3843" max="3843" width="41" style="332" customWidth="1"/>
    <col min="3844" max="3849" width="24.42578125" style="332" customWidth="1"/>
    <col min="3850" max="4098" width="11.42578125" style="332"/>
    <col min="4099" max="4099" width="41" style="332" customWidth="1"/>
    <col min="4100" max="4105" width="24.42578125" style="332" customWidth="1"/>
    <col min="4106" max="4354" width="11.42578125" style="332"/>
    <col min="4355" max="4355" width="41" style="332" customWidth="1"/>
    <col min="4356" max="4361" width="24.42578125" style="332" customWidth="1"/>
    <col min="4362" max="4610" width="11.42578125" style="332"/>
    <col min="4611" max="4611" width="41" style="332" customWidth="1"/>
    <col min="4612" max="4617" width="24.42578125" style="332" customWidth="1"/>
    <col min="4618" max="4866" width="11.42578125" style="332"/>
    <col min="4867" max="4867" width="41" style="332" customWidth="1"/>
    <col min="4868" max="4873" width="24.42578125" style="332" customWidth="1"/>
    <col min="4874" max="5122" width="11.42578125" style="332"/>
    <col min="5123" max="5123" width="41" style="332" customWidth="1"/>
    <col min="5124" max="5129" width="24.42578125" style="332" customWidth="1"/>
    <col min="5130" max="5378" width="11.42578125" style="332"/>
    <col min="5379" max="5379" width="41" style="332" customWidth="1"/>
    <col min="5380" max="5385" width="24.42578125" style="332" customWidth="1"/>
    <col min="5386" max="5634" width="11.42578125" style="332"/>
    <col min="5635" max="5635" width="41" style="332" customWidth="1"/>
    <col min="5636" max="5641" width="24.42578125" style="332" customWidth="1"/>
    <col min="5642" max="5890" width="11.42578125" style="332"/>
    <col min="5891" max="5891" width="41" style="332" customWidth="1"/>
    <col min="5892" max="5897" width="24.42578125" style="332" customWidth="1"/>
    <col min="5898" max="6146" width="11.42578125" style="332"/>
    <col min="6147" max="6147" width="41" style="332" customWidth="1"/>
    <col min="6148" max="6153" width="24.42578125" style="332" customWidth="1"/>
    <col min="6154" max="6402" width="11.42578125" style="332"/>
    <col min="6403" max="6403" width="41" style="332" customWidth="1"/>
    <col min="6404" max="6409" width="24.42578125" style="332" customWidth="1"/>
    <col min="6410" max="6658" width="11.42578125" style="332"/>
    <col min="6659" max="6659" width="41" style="332" customWidth="1"/>
    <col min="6660" max="6665" width="24.42578125" style="332" customWidth="1"/>
    <col min="6666" max="6914" width="11.42578125" style="332"/>
    <col min="6915" max="6915" width="41" style="332" customWidth="1"/>
    <col min="6916" max="6921" width="24.42578125" style="332" customWidth="1"/>
    <col min="6922" max="7170" width="11.42578125" style="332"/>
    <col min="7171" max="7171" width="41" style="332" customWidth="1"/>
    <col min="7172" max="7177" width="24.42578125" style="332" customWidth="1"/>
    <col min="7178" max="7426" width="11.42578125" style="332"/>
    <col min="7427" max="7427" width="41" style="332" customWidth="1"/>
    <col min="7428" max="7433" width="24.42578125" style="332" customWidth="1"/>
    <col min="7434" max="7682" width="11.42578125" style="332"/>
    <col min="7683" max="7683" width="41" style="332" customWidth="1"/>
    <col min="7684" max="7689" width="24.42578125" style="332" customWidth="1"/>
    <col min="7690" max="7938" width="11.42578125" style="332"/>
    <col min="7939" max="7939" width="41" style="332" customWidth="1"/>
    <col min="7940" max="7945" width="24.42578125" style="332" customWidth="1"/>
    <col min="7946" max="8194" width="11.42578125" style="332"/>
    <col min="8195" max="8195" width="41" style="332" customWidth="1"/>
    <col min="8196" max="8201" width="24.42578125" style="332" customWidth="1"/>
    <col min="8202" max="8450" width="11.42578125" style="332"/>
    <col min="8451" max="8451" width="41" style="332" customWidth="1"/>
    <col min="8452" max="8457" width="24.42578125" style="332" customWidth="1"/>
    <col min="8458" max="8706" width="11.42578125" style="332"/>
    <col min="8707" max="8707" width="41" style="332" customWidth="1"/>
    <col min="8708" max="8713" width="24.42578125" style="332" customWidth="1"/>
    <col min="8714" max="8962" width="11.42578125" style="332"/>
    <col min="8963" max="8963" width="41" style="332" customWidth="1"/>
    <col min="8964" max="8969" width="24.42578125" style="332" customWidth="1"/>
    <col min="8970" max="9218" width="11.42578125" style="332"/>
    <col min="9219" max="9219" width="41" style="332" customWidth="1"/>
    <col min="9220" max="9225" width="24.42578125" style="332" customWidth="1"/>
    <col min="9226" max="9474" width="11.42578125" style="332"/>
    <col min="9475" max="9475" width="41" style="332" customWidth="1"/>
    <col min="9476" max="9481" width="24.42578125" style="332" customWidth="1"/>
    <col min="9482" max="9730" width="11.42578125" style="332"/>
    <col min="9731" max="9731" width="41" style="332" customWidth="1"/>
    <col min="9732" max="9737" width="24.42578125" style="332" customWidth="1"/>
    <col min="9738" max="9986" width="11.42578125" style="332"/>
    <col min="9987" max="9987" width="41" style="332" customWidth="1"/>
    <col min="9988" max="9993" width="24.42578125" style="332" customWidth="1"/>
    <col min="9994" max="10242" width="11.42578125" style="332"/>
    <col min="10243" max="10243" width="41" style="332" customWidth="1"/>
    <col min="10244" max="10249" width="24.42578125" style="332" customWidth="1"/>
    <col min="10250" max="10498" width="11.42578125" style="332"/>
    <col min="10499" max="10499" width="41" style="332" customWidth="1"/>
    <col min="10500" max="10505" width="24.42578125" style="332" customWidth="1"/>
    <col min="10506" max="10754" width="11.42578125" style="332"/>
    <col min="10755" max="10755" width="41" style="332" customWidth="1"/>
    <col min="10756" max="10761" width="24.42578125" style="332" customWidth="1"/>
    <col min="10762" max="11010" width="11.42578125" style="332"/>
    <col min="11011" max="11011" width="41" style="332" customWidth="1"/>
    <col min="11012" max="11017" width="24.42578125" style="332" customWidth="1"/>
    <col min="11018" max="11266" width="11.42578125" style="332"/>
    <col min="11267" max="11267" width="41" style="332" customWidth="1"/>
    <col min="11268" max="11273" width="24.42578125" style="332" customWidth="1"/>
    <col min="11274" max="11522" width="11.42578125" style="332"/>
    <col min="11523" max="11523" width="41" style="332" customWidth="1"/>
    <col min="11524" max="11529" width="24.42578125" style="332" customWidth="1"/>
    <col min="11530" max="11778" width="11.42578125" style="332"/>
    <col min="11779" max="11779" width="41" style="332" customWidth="1"/>
    <col min="11780" max="11785" width="24.42578125" style="332" customWidth="1"/>
    <col min="11786" max="12034" width="11.42578125" style="332"/>
    <col min="12035" max="12035" width="41" style="332" customWidth="1"/>
    <col min="12036" max="12041" width="24.42578125" style="332" customWidth="1"/>
    <col min="12042" max="12290" width="11.42578125" style="332"/>
    <col min="12291" max="12291" width="41" style="332" customWidth="1"/>
    <col min="12292" max="12297" width="24.42578125" style="332" customWidth="1"/>
    <col min="12298" max="12546" width="11.42578125" style="332"/>
    <col min="12547" max="12547" width="41" style="332" customWidth="1"/>
    <col min="12548" max="12553" width="24.42578125" style="332" customWidth="1"/>
    <col min="12554" max="12802" width="11.42578125" style="332"/>
    <col min="12803" max="12803" width="41" style="332" customWidth="1"/>
    <col min="12804" max="12809" width="24.42578125" style="332" customWidth="1"/>
    <col min="12810" max="13058" width="11.42578125" style="332"/>
    <col min="13059" max="13059" width="41" style="332" customWidth="1"/>
    <col min="13060" max="13065" width="24.42578125" style="332" customWidth="1"/>
    <col min="13066" max="13314" width="11.42578125" style="332"/>
    <col min="13315" max="13315" width="41" style="332" customWidth="1"/>
    <col min="13316" max="13321" width="24.42578125" style="332" customWidth="1"/>
    <col min="13322" max="13570" width="11.42578125" style="332"/>
    <col min="13571" max="13571" width="41" style="332" customWidth="1"/>
    <col min="13572" max="13577" width="24.42578125" style="332" customWidth="1"/>
    <col min="13578" max="13826" width="11.42578125" style="332"/>
    <col min="13827" max="13827" width="41" style="332" customWidth="1"/>
    <col min="13828" max="13833" width="24.42578125" style="332" customWidth="1"/>
    <col min="13834" max="14082" width="11.42578125" style="332"/>
    <col min="14083" max="14083" width="41" style="332" customWidth="1"/>
    <col min="14084" max="14089" width="24.42578125" style="332" customWidth="1"/>
    <col min="14090" max="14338" width="11.42578125" style="332"/>
    <col min="14339" max="14339" width="41" style="332" customWidth="1"/>
    <col min="14340" max="14345" width="24.42578125" style="332" customWidth="1"/>
    <col min="14346" max="14594" width="11.42578125" style="332"/>
    <col min="14595" max="14595" width="41" style="332" customWidth="1"/>
    <col min="14596" max="14601" width="24.42578125" style="332" customWidth="1"/>
    <col min="14602" max="14850" width="11.42578125" style="332"/>
    <col min="14851" max="14851" width="41" style="332" customWidth="1"/>
    <col min="14852" max="14857" width="24.42578125" style="332" customWidth="1"/>
    <col min="14858" max="15106" width="11.42578125" style="332"/>
    <col min="15107" max="15107" width="41" style="332" customWidth="1"/>
    <col min="15108" max="15113" width="24.42578125" style="332" customWidth="1"/>
    <col min="15114" max="15362" width="11.42578125" style="332"/>
    <col min="15363" max="15363" width="41" style="332" customWidth="1"/>
    <col min="15364" max="15369" width="24.42578125" style="332" customWidth="1"/>
    <col min="15370" max="15618" width="11.42578125" style="332"/>
    <col min="15619" max="15619" width="41" style="332" customWidth="1"/>
    <col min="15620" max="15625" width="24.42578125" style="332" customWidth="1"/>
    <col min="15626" max="15874" width="11.42578125" style="332"/>
    <col min="15875" max="15875" width="41" style="332" customWidth="1"/>
    <col min="15876" max="15881" width="24.42578125" style="332" customWidth="1"/>
    <col min="15882" max="16130" width="11.42578125" style="332"/>
    <col min="16131" max="16131" width="41" style="332" customWidth="1"/>
    <col min="16132" max="16137" width="24.42578125" style="332" customWidth="1"/>
    <col min="16138" max="16384" width="11.42578125" style="332"/>
  </cols>
  <sheetData>
    <row r="1" spans="1:20" ht="30.75" customHeight="1" thickBot="1">
      <c r="A1" s="603" t="s">
        <v>0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  <c r="L1" s="604"/>
      <c r="M1" s="604"/>
      <c r="N1" s="604"/>
    </row>
    <row r="2" spans="1:20" ht="24.95" customHeight="1" thickBot="1">
      <c r="A2" s="400"/>
    </row>
    <row r="3" spans="1:20" ht="24.95" customHeight="1">
      <c r="A3" s="605" t="s">
        <v>1</v>
      </c>
      <c r="B3" s="606"/>
      <c r="C3" s="609" t="s">
        <v>2</v>
      </c>
      <c r="D3" s="609"/>
      <c r="E3" s="609"/>
      <c r="F3" s="609"/>
      <c r="G3" s="609"/>
      <c r="H3" s="609"/>
      <c r="I3" s="609"/>
      <c r="J3" s="609"/>
      <c r="K3" s="609"/>
      <c r="L3" s="609"/>
      <c r="M3" s="609"/>
      <c r="N3" s="609"/>
    </row>
    <row r="4" spans="1:20" ht="24.95" customHeight="1">
      <c r="A4" s="607"/>
      <c r="B4" s="608"/>
      <c r="C4" s="401">
        <v>44958</v>
      </c>
      <c r="D4" s="401">
        <v>44986</v>
      </c>
      <c r="E4" s="401">
        <v>45017</v>
      </c>
      <c r="F4" s="401">
        <v>45047</v>
      </c>
      <c r="G4" s="401">
        <v>45078</v>
      </c>
      <c r="H4" s="401">
        <v>45108</v>
      </c>
      <c r="I4" s="401">
        <v>45139</v>
      </c>
      <c r="J4" s="401">
        <v>45170</v>
      </c>
      <c r="K4" s="401">
        <v>45200</v>
      </c>
      <c r="L4" s="401">
        <v>45231</v>
      </c>
      <c r="M4" s="401">
        <v>45261</v>
      </c>
      <c r="N4" s="401">
        <v>45292</v>
      </c>
      <c r="T4" s="402"/>
    </row>
    <row r="5" spans="1:20" s="417" customFormat="1" ht="30" customHeight="1">
      <c r="A5" s="614" t="str">
        <f>Venda!C56</f>
        <v>SUBPROGRAMA DE EDUCAÇÃO AMBIENTAL PARA A COMUNIDADE (PEAC)</v>
      </c>
      <c r="B5" s="615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16"/>
      <c r="P5" s="416"/>
      <c r="Q5" s="416"/>
    </row>
    <row r="6" spans="1:20" ht="30" customHeight="1">
      <c r="A6" s="403" t="str">
        <f>Venda!C57</f>
        <v>6.1.1</v>
      </c>
      <c r="B6" s="404" t="str">
        <f>'CRONOG. DE RECEBIMENTO'!A6</f>
        <v>Plano de Trabalho de Comunidade (PEAC)</v>
      </c>
      <c r="C6" s="405">
        <f>'CRONOG. DE RECEBIMENTO'!D6</f>
        <v>169197.39083009915</v>
      </c>
      <c r="D6" s="405">
        <f>'CRONOG. DE RECEBIMENTO'!E6</f>
        <v>0</v>
      </c>
      <c r="E6" s="405">
        <f>'CRONOG. DE RECEBIMENTO'!F6</f>
        <v>0</v>
      </c>
      <c r="F6" s="405">
        <f>'CRONOG. DE RECEBIMENTO'!G6</f>
        <v>0</v>
      </c>
      <c r="G6" s="405">
        <f>'CRONOG. DE RECEBIMENTO'!H6</f>
        <v>0</v>
      </c>
      <c r="H6" s="405">
        <f>'CRONOG. DE RECEBIMENTO'!I6</f>
        <v>0</v>
      </c>
      <c r="I6" s="405">
        <f>'CRONOG. DE RECEBIMENTO'!J6</f>
        <v>0</v>
      </c>
      <c r="J6" s="405">
        <f>'CRONOG. DE RECEBIMENTO'!K6</f>
        <v>0</v>
      </c>
      <c r="K6" s="405">
        <f>'CRONOG. DE RECEBIMENTO'!L6</f>
        <v>0</v>
      </c>
      <c r="L6" s="405">
        <f>'CRONOG. DE RECEBIMENTO'!M6</f>
        <v>0</v>
      </c>
      <c r="M6" s="405">
        <f>'CRONOG. DE RECEBIMENTO'!N6</f>
        <v>0</v>
      </c>
      <c r="N6" s="405">
        <f>'CRONOG. DE RECEBIMENTO'!O6</f>
        <v>0</v>
      </c>
      <c r="O6" s="406"/>
      <c r="P6" s="406"/>
      <c r="Q6" s="406"/>
    </row>
    <row r="7" spans="1:20" ht="30" customHeight="1">
      <c r="A7" s="403" t="str">
        <f>Venda!C58</f>
        <v>6.1.2</v>
      </c>
      <c r="B7" s="404" t="str">
        <f>'CRONOG. DE RECEBIMENTO'!A7</f>
        <v>Formar Comitê de Educação Ambiental de Comunidade (PEAC)</v>
      </c>
      <c r="C7" s="405">
        <f>'CRONOG. DE RECEBIMENTO'!D7</f>
        <v>1950.3066762350638</v>
      </c>
      <c r="D7" s="405">
        <f>'CRONOG. DE RECEBIMENTO'!E7</f>
        <v>1950.3066762350638</v>
      </c>
      <c r="E7" s="405">
        <f>'CRONOG. DE RECEBIMENTO'!F7</f>
        <v>1950.3066762350638</v>
      </c>
      <c r="F7" s="405">
        <f>'CRONOG. DE RECEBIMENTO'!G7</f>
        <v>1950.3066762350638</v>
      </c>
      <c r="G7" s="405">
        <f>'CRONOG. DE RECEBIMENTO'!H7</f>
        <v>1950.3066762350638</v>
      </c>
      <c r="H7" s="405">
        <f>'CRONOG. DE RECEBIMENTO'!I7</f>
        <v>1950.3066762350638</v>
      </c>
      <c r="I7" s="405">
        <f>'CRONOG. DE RECEBIMENTO'!J7</f>
        <v>1950.3066762350638</v>
      </c>
      <c r="J7" s="405">
        <f>'CRONOG. DE RECEBIMENTO'!K7</f>
        <v>1950.3066762350638</v>
      </c>
      <c r="K7" s="405">
        <f>'CRONOG. DE RECEBIMENTO'!L7</f>
        <v>1950.3066762350638</v>
      </c>
      <c r="L7" s="405">
        <f>'CRONOG. DE RECEBIMENTO'!M7</f>
        <v>1950.3066762350638</v>
      </c>
      <c r="M7" s="405">
        <f>'CRONOG. DE RECEBIMENTO'!N7</f>
        <v>1950.3066762350638</v>
      </c>
      <c r="N7" s="405">
        <f>'CRONOG. DE RECEBIMENTO'!O7</f>
        <v>1950.3066762350638</v>
      </c>
      <c r="O7" s="406"/>
      <c r="P7" s="406"/>
      <c r="Q7" s="406"/>
    </row>
    <row r="8" spans="1:20" ht="30" customHeight="1">
      <c r="A8" s="403" t="str">
        <f>Venda!C59</f>
        <v>6.1.3</v>
      </c>
      <c r="B8" s="404" t="str">
        <f>'CRONOG. DE RECEBIMENTO'!A8</f>
        <v>Manter Comitê de Educação Ambiental em comunidades (PEAC)</v>
      </c>
      <c r="C8" s="405">
        <f>'CRONOG. DE RECEBIMENTO'!D8</f>
        <v>72560.941189324483</v>
      </c>
      <c r="D8" s="405">
        <f>'CRONOG. DE RECEBIMENTO'!E8</f>
        <v>72560.941189324483</v>
      </c>
      <c r="E8" s="405">
        <f>'CRONOG. DE RECEBIMENTO'!F8</f>
        <v>72560.941189324483</v>
      </c>
      <c r="F8" s="405">
        <f>'CRONOG. DE RECEBIMENTO'!G8</f>
        <v>72560.941189324483</v>
      </c>
      <c r="G8" s="405">
        <f>'CRONOG. DE RECEBIMENTO'!H8</f>
        <v>72560.941189324483</v>
      </c>
      <c r="H8" s="405">
        <f>'CRONOG. DE RECEBIMENTO'!I8</f>
        <v>72560.941189324483</v>
      </c>
      <c r="I8" s="405">
        <f>'CRONOG. DE RECEBIMENTO'!J8</f>
        <v>72560.941189324483</v>
      </c>
      <c r="J8" s="405">
        <f>'CRONOG. DE RECEBIMENTO'!K8</f>
        <v>72560.941189324483</v>
      </c>
      <c r="K8" s="405">
        <f>'CRONOG. DE RECEBIMENTO'!L8</f>
        <v>72560.941189324483</v>
      </c>
      <c r="L8" s="405">
        <f>'CRONOG. DE RECEBIMENTO'!M8</f>
        <v>72560.941189324483</v>
      </c>
      <c r="M8" s="405">
        <f>'CRONOG. DE RECEBIMENTO'!N8</f>
        <v>72560.941189324483</v>
      </c>
      <c r="N8" s="405">
        <f>'CRONOG. DE RECEBIMENTO'!O8</f>
        <v>72560.941189324483</v>
      </c>
      <c r="O8" s="406"/>
      <c r="P8" s="406"/>
      <c r="Q8" s="406"/>
    </row>
    <row r="9" spans="1:20" ht="30" customHeight="1">
      <c r="A9" s="403" t="str">
        <f>Venda!C61</f>
        <v>6.1.4</v>
      </c>
      <c r="B9" s="404" t="str">
        <f>'CRONOG. DE RECEBIMENTO'!A24</f>
        <v>Realizar análise técnica mensal das atividades de Educação Ambiental do PEAC</v>
      </c>
      <c r="C9" s="405">
        <f>'CRONOG. DE RECEBIMENTO'!D24</f>
        <v>47487.061899642889</v>
      </c>
      <c r="D9" s="405">
        <f>'CRONOG. DE RECEBIMENTO'!E24</f>
        <v>47487.061899642889</v>
      </c>
      <c r="E9" s="405">
        <f>'CRONOG. DE RECEBIMENTO'!F24</f>
        <v>47487.061899642889</v>
      </c>
      <c r="F9" s="405">
        <f>'CRONOG. DE RECEBIMENTO'!G24</f>
        <v>47487.061899642889</v>
      </c>
      <c r="G9" s="405">
        <f>'CRONOG. DE RECEBIMENTO'!H24</f>
        <v>47487.061899642889</v>
      </c>
      <c r="H9" s="405">
        <f>'CRONOG. DE RECEBIMENTO'!I24</f>
        <v>47487.061899642889</v>
      </c>
      <c r="I9" s="405">
        <f>'CRONOG. DE RECEBIMENTO'!J24</f>
        <v>47487.061899642889</v>
      </c>
      <c r="J9" s="405">
        <f>'CRONOG. DE RECEBIMENTO'!K24</f>
        <v>47487.061899642889</v>
      </c>
      <c r="K9" s="405">
        <f>'CRONOG. DE RECEBIMENTO'!L24</f>
        <v>47487.061899642889</v>
      </c>
      <c r="L9" s="405">
        <f>'CRONOG. DE RECEBIMENTO'!M24</f>
        <v>47487.061899642889</v>
      </c>
      <c r="M9" s="405">
        <f>'CRONOG. DE RECEBIMENTO'!N24</f>
        <v>47487.061899642889</v>
      </c>
      <c r="N9" s="405">
        <f>'CRONOG. DE RECEBIMENTO'!O24</f>
        <v>47487.061899642889</v>
      </c>
      <c r="O9" s="406"/>
      <c r="P9" s="406"/>
      <c r="Q9" s="406"/>
    </row>
    <row r="10" spans="1:20" ht="30" customHeight="1">
      <c r="A10" s="403" t="str">
        <f>Venda!C63</f>
        <v>6.1.5</v>
      </c>
      <c r="B10" s="404" t="str">
        <f>'CRONOG. DE RECEBIMENTO'!A25</f>
        <v>Realizar Blitz Educativa sobre SSMA para Comunidades (PEAC)</v>
      </c>
      <c r="C10" s="405">
        <f>'CRONOG. DE RECEBIMENTO'!D25</f>
        <v>5312.9571927325587</v>
      </c>
      <c r="D10" s="405">
        <f>'CRONOG. DE RECEBIMENTO'!E25</f>
        <v>5312.9571927325587</v>
      </c>
      <c r="E10" s="405">
        <f>'CRONOG. DE RECEBIMENTO'!F25</f>
        <v>5312.9571927325587</v>
      </c>
      <c r="F10" s="405">
        <f>'CRONOG. DE RECEBIMENTO'!G25</f>
        <v>5312.9571927325587</v>
      </c>
      <c r="G10" s="405">
        <f>'CRONOG. DE RECEBIMENTO'!H25</f>
        <v>5312.9571927325587</v>
      </c>
      <c r="H10" s="405">
        <f>'CRONOG. DE RECEBIMENTO'!I25</f>
        <v>5312.9571927325587</v>
      </c>
      <c r="I10" s="405">
        <f>'CRONOG. DE RECEBIMENTO'!J25</f>
        <v>5312.9571927325587</v>
      </c>
      <c r="J10" s="405">
        <f>'CRONOG. DE RECEBIMENTO'!K25</f>
        <v>5312.9571927325587</v>
      </c>
      <c r="K10" s="405">
        <f>'CRONOG. DE RECEBIMENTO'!L25</f>
        <v>5312.9571927325587</v>
      </c>
      <c r="L10" s="405">
        <f>'CRONOG. DE RECEBIMENTO'!M25</f>
        <v>5312.9571927325587</v>
      </c>
      <c r="M10" s="405">
        <f>'CRONOG. DE RECEBIMENTO'!N25</f>
        <v>5312.9571927325587</v>
      </c>
      <c r="N10" s="405">
        <f>'CRONOG. DE RECEBIMENTO'!O25</f>
        <v>5312.9571927325587</v>
      </c>
      <c r="O10" s="406"/>
      <c r="P10" s="406"/>
      <c r="Q10" s="406"/>
    </row>
    <row r="11" spans="1:20" ht="30" customHeight="1">
      <c r="A11" s="403" t="str">
        <f>Venda!C65</f>
        <v>6.1.6</v>
      </c>
      <c r="B11" s="404" t="str">
        <f>'CRONOG. DE RECEBIMENTO'!A26</f>
        <v>Despesas tributáveis do item 6.1.12</v>
      </c>
      <c r="C11" s="405">
        <f>'CRONOG. DE RECEBIMENTO'!D26</f>
        <v>9427.3920000000016</v>
      </c>
      <c r="D11" s="405">
        <f>'CRONOG. DE RECEBIMENTO'!E26</f>
        <v>9427.3920000000016</v>
      </c>
      <c r="E11" s="405">
        <f>'CRONOG. DE RECEBIMENTO'!F26</f>
        <v>9427.3920000000016</v>
      </c>
      <c r="F11" s="405">
        <f>'CRONOG. DE RECEBIMENTO'!G26</f>
        <v>9427.3920000000016</v>
      </c>
      <c r="G11" s="405">
        <f>'CRONOG. DE RECEBIMENTO'!H26</f>
        <v>9427.3920000000016</v>
      </c>
      <c r="H11" s="405">
        <f>'CRONOG. DE RECEBIMENTO'!I26</f>
        <v>9427.3920000000016</v>
      </c>
      <c r="I11" s="405">
        <f>'CRONOG. DE RECEBIMENTO'!J26</f>
        <v>9427.3920000000016</v>
      </c>
      <c r="J11" s="405">
        <f>'CRONOG. DE RECEBIMENTO'!K26</f>
        <v>9427.3920000000016</v>
      </c>
      <c r="K11" s="405">
        <f>'CRONOG. DE RECEBIMENTO'!L26</f>
        <v>9427.3920000000016</v>
      </c>
      <c r="L11" s="405">
        <f>'CRONOG. DE RECEBIMENTO'!M26</f>
        <v>9427.3920000000016</v>
      </c>
      <c r="M11" s="405">
        <f>'CRONOG. DE RECEBIMENTO'!N26</f>
        <v>9427.3920000000016</v>
      </c>
      <c r="N11" s="405">
        <f>'CRONOG. DE RECEBIMENTO'!O26</f>
        <v>9427.3920000000016</v>
      </c>
      <c r="O11" s="406"/>
      <c r="P11" s="406"/>
      <c r="Q11" s="406"/>
    </row>
    <row r="12" spans="1:20" ht="30" customHeight="1">
      <c r="A12" s="403" t="str">
        <f>Venda!C67</f>
        <v>6.1.7</v>
      </c>
      <c r="B12" s="404" t="str">
        <f>'CRONOG. DE RECEBIMENTO'!A27</f>
        <v>SUBPROGRAMA DE EDUCAÇÃO AMBIENTAL PARA O TRABALHADOR</v>
      </c>
      <c r="C12" s="405">
        <f>'CRONOG. DE RECEBIMENTO'!D27</f>
        <v>0</v>
      </c>
      <c r="D12" s="405">
        <f>'CRONOG. DE RECEBIMENTO'!E27</f>
        <v>0</v>
      </c>
      <c r="E12" s="405">
        <f>'CRONOG. DE RECEBIMENTO'!F27</f>
        <v>0</v>
      </c>
      <c r="F12" s="405">
        <f>'CRONOG. DE RECEBIMENTO'!G27</f>
        <v>0</v>
      </c>
      <c r="G12" s="405">
        <f>'CRONOG. DE RECEBIMENTO'!H27</f>
        <v>0</v>
      </c>
      <c r="H12" s="405">
        <f>'CRONOG. DE RECEBIMENTO'!I27</f>
        <v>0</v>
      </c>
      <c r="I12" s="405">
        <f>'CRONOG. DE RECEBIMENTO'!J27</f>
        <v>0</v>
      </c>
      <c r="J12" s="405">
        <f>'CRONOG. DE RECEBIMENTO'!K27</f>
        <v>0</v>
      </c>
      <c r="K12" s="405">
        <f>'CRONOG. DE RECEBIMENTO'!L27</f>
        <v>0</v>
      </c>
      <c r="L12" s="405">
        <f>'CRONOG. DE RECEBIMENTO'!M27</f>
        <v>0</v>
      </c>
      <c r="M12" s="405">
        <f>'CRONOG. DE RECEBIMENTO'!N27</f>
        <v>0</v>
      </c>
      <c r="N12" s="405">
        <f>'CRONOG. DE RECEBIMENTO'!O27</f>
        <v>0</v>
      </c>
      <c r="O12" s="406"/>
      <c r="P12" s="406"/>
      <c r="Q12" s="406"/>
    </row>
    <row r="13" spans="1:20" ht="30" customHeight="1">
      <c r="A13" s="403" t="str">
        <f>Venda!C69</f>
        <v>6.1.8</v>
      </c>
      <c r="B13" s="404" t="str">
        <f>'CRONOG. DE RECEBIMENTO'!A28</f>
        <v>Plano de Trabalho do Trabalhador (PEAT)</v>
      </c>
      <c r="C13" s="405">
        <f>'CRONOG. DE RECEBIMENTO'!D28</f>
        <v>74204.990364057026</v>
      </c>
      <c r="D13" s="405">
        <f>'CRONOG. DE RECEBIMENTO'!E28</f>
        <v>0</v>
      </c>
      <c r="E13" s="405">
        <f>'CRONOG. DE RECEBIMENTO'!F28</f>
        <v>0</v>
      </c>
      <c r="F13" s="405">
        <f>'CRONOG. DE RECEBIMENTO'!G28</f>
        <v>0</v>
      </c>
      <c r="G13" s="405">
        <f>'CRONOG. DE RECEBIMENTO'!H28</f>
        <v>0</v>
      </c>
      <c r="H13" s="405">
        <f>'CRONOG. DE RECEBIMENTO'!I28</f>
        <v>0</v>
      </c>
      <c r="I13" s="405">
        <f>'CRONOG. DE RECEBIMENTO'!J28</f>
        <v>0</v>
      </c>
      <c r="J13" s="405">
        <f>'CRONOG. DE RECEBIMENTO'!K28</f>
        <v>0</v>
      </c>
      <c r="K13" s="405">
        <f>'CRONOG. DE RECEBIMENTO'!L28</f>
        <v>0</v>
      </c>
      <c r="L13" s="405">
        <f>'CRONOG. DE RECEBIMENTO'!M28</f>
        <v>0</v>
      </c>
      <c r="M13" s="405">
        <f>'CRONOG. DE RECEBIMENTO'!N28</f>
        <v>0</v>
      </c>
      <c r="N13" s="405">
        <f>'CRONOG. DE RECEBIMENTO'!O28</f>
        <v>0</v>
      </c>
      <c r="O13" s="406"/>
      <c r="P13" s="406"/>
      <c r="Q13" s="406"/>
    </row>
    <row r="14" spans="1:20" ht="30" customHeight="1">
      <c r="A14" s="403" t="str">
        <f>Venda!C71</f>
        <v>6.1.9</v>
      </c>
      <c r="B14" s="404" t="str">
        <f>'CRONOG. DE RECEBIMENTO'!A29</f>
        <v>Formar Comitê de Educação Ambiental de Trabalhadores (PEAT)</v>
      </c>
      <c r="C14" s="405">
        <f>'CRONOG. DE RECEBIMENTO'!D29</f>
        <v>3900.6133524701277</v>
      </c>
      <c r="D14" s="405">
        <f>'CRONOG. DE RECEBIMENTO'!E29</f>
        <v>3900.6133524701277</v>
      </c>
      <c r="E14" s="405">
        <f>'CRONOG. DE RECEBIMENTO'!F29</f>
        <v>3900.6133524701277</v>
      </c>
      <c r="F14" s="405">
        <f>'CRONOG. DE RECEBIMENTO'!G29</f>
        <v>3900.6133524701277</v>
      </c>
      <c r="G14" s="405">
        <f>'CRONOG. DE RECEBIMENTO'!H29</f>
        <v>3900.6133524701277</v>
      </c>
      <c r="H14" s="405">
        <f>'CRONOG. DE RECEBIMENTO'!I29</f>
        <v>3900.6133524701277</v>
      </c>
      <c r="I14" s="405">
        <f>'CRONOG. DE RECEBIMENTO'!J29</f>
        <v>3900.6133524701277</v>
      </c>
      <c r="J14" s="405">
        <f>'CRONOG. DE RECEBIMENTO'!K29</f>
        <v>3900.6133524701277</v>
      </c>
      <c r="K14" s="405">
        <f>'CRONOG. DE RECEBIMENTO'!L29</f>
        <v>3900.6133524701277</v>
      </c>
      <c r="L14" s="405">
        <f>'CRONOG. DE RECEBIMENTO'!M29</f>
        <v>3900.6133524701277</v>
      </c>
      <c r="M14" s="405">
        <f>'CRONOG. DE RECEBIMENTO'!N29</f>
        <v>3900.6133524701277</v>
      </c>
      <c r="N14" s="405">
        <f>'CRONOG. DE RECEBIMENTO'!O29</f>
        <v>3900.6133524701277</v>
      </c>
      <c r="O14" s="406"/>
      <c r="P14" s="406"/>
      <c r="Q14" s="406"/>
    </row>
    <row r="15" spans="1:20" ht="30" customHeight="1">
      <c r="A15" s="403" t="str">
        <f>Venda!C73</f>
        <v>6.1.10</v>
      </c>
      <c r="B15" s="404" t="str">
        <f>'CRONOG. DE RECEBIMENTO'!A30</f>
        <v>Manter Comitê de Educação Ambiental de Trabalhadores (PEAT)</v>
      </c>
      <c r="C15" s="405">
        <f>'CRONOG. DE RECEBIMENTO'!D30</f>
        <v>3900.6133524701277</v>
      </c>
      <c r="D15" s="405">
        <f>'CRONOG. DE RECEBIMENTO'!E30</f>
        <v>3900.6133524701277</v>
      </c>
      <c r="E15" s="405">
        <f>'CRONOG. DE RECEBIMENTO'!F30</f>
        <v>3900.6133524701277</v>
      </c>
      <c r="F15" s="405">
        <f>'CRONOG. DE RECEBIMENTO'!G30</f>
        <v>3900.6133524701277</v>
      </c>
      <c r="G15" s="405">
        <f>'CRONOG. DE RECEBIMENTO'!H30</f>
        <v>3900.6133524701277</v>
      </c>
      <c r="H15" s="405">
        <f>'CRONOG. DE RECEBIMENTO'!I30</f>
        <v>3900.6133524701277</v>
      </c>
      <c r="I15" s="405">
        <f>'CRONOG. DE RECEBIMENTO'!J30</f>
        <v>3900.6133524701277</v>
      </c>
      <c r="J15" s="405">
        <f>'CRONOG. DE RECEBIMENTO'!K30</f>
        <v>3900.6133524701277</v>
      </c>
      <c r="K15" s="405">
        <f>'CRONOG. DE RECEBIMENTO'!L30</f>
        <v>3900.6133524701277</v>
      </c>
      <c r="L15" s="405">
        <f>'CRONOG. DE RECEBIMENTO'!M30</f>
        <v>3900.6133524701277</v>
      </c>
      <c r="M15" s="405">
        <f>'CRONOG. DE RECEBIMENTO'!N30</f>
        <v>3900.6133524701277</v>
      </c>
      <c r="N15" s="405">
        <f>'CRONOG. DE RECEBIMENTO'!O30</f>
        <v>3900.6133524701277</v>
      </c>
      <c r="O15" s="406"/>
      <c r="P15" s="406"/>
      <c r="Q15" s="406"/>
    </row>
    <row r="16" spans="1:20" s="411" customFormat="1" ht="30" customHeight="1">
      <c r="A16" s="407" t="str">
        <f>Venda!C74</f>
        <v>6.1.10.1</v>
      </c>
      <c r="B16" s="408" t="str">
        <f>'CRONOG. DE RECEBIMENTO'!A31</f>
        <v>Realizar treinamento para empregados com até duas horas de duração (PEAT)</v>
      </c>
      <c r="C16" s="409">
        <f>'CRONOG. DE RECEBIMENTO'!D31</f>
        <v>4615.6485226448276</v>
      </c>
      <c r="D16" s="409">
        <f>'CRONOG. DE RECEBIMENTO'!E31</f>
        <v>4615.6485226448276</v>
      </c>
      <c r="E16" s="409">
        <f>'CRONOG. DE RECEBIMENTO'!F31</f>
        <v>4615.6485226448276</v>
      </c>
      <c r="F16" s="409">
        <f>'CRONOG. DE RECEBIMENTO'!G31</f>
        <v>4615.6485226448276</v>
      </c>
      <c r="G16" s="409">
        <f>'CRONOG. DE RECEBIMENTO'!H31</f>
        <v>4615.6485226448276</v>
      </c>
      <c r="H16" s="409">
        <f>'CRONOG. DE RECEBIMENTO'!I31</f>
        <v>4615.6485226448276</v>
      </c>
      <c r="I16" s="409">
        <f>'CRONOG. DE RECEBIMENTO'!J31</f>
        <v>4615.6485226448276</v>
      </c>
      <c r="J16" s="409">
        <f>'CRONOG. DE RECEBIMENTO'!K31</f>
        <v>4615.6485226448276</v>
      </c>
      <c r="K16" s="409">
        <f>'CRONOG. DE RECEBIMENTO'!L31</f>
        <v>4615.6485226448276</v>
      </c>
      <c r="L16" s="409">
        <f>'CRONOG. DE RECEBIMENTO'!M31</f>
        <v>4615.6485226448276</v>
      </c>
      <c r="M16" s="409">
        <f>'CRONOG. DE RECEBIMENTO'!N31</f>
        <v>4615.6485226448276</v>
      </c>
      <c r="N16" s="409">
        <f>'CRONOG. DE RECEBIMENTO'!O31</f>
        <v>4615.6485226448276</v>
      </c>
      <c r="O16" s="410"/>
      <c r="P16" s="410"/>
      <c r="Q16" s="410"/>
    </row>
    <row r="17" spans="1:17" ht="30" customHeight="1">
      <c r="A17" s="403" t="str">
        <f>Venda!C75</f>
        <v>6.1.11</v>
      </c>
      <c r="B17" s="404" t="str">
        <f>'CRONOG. DE RECEBIMENTO'!A32</f>
        <v>Despesas tributáveis do item 6.1.16</v>
      </c>
      <c r="C17" s="405">
        <f>'CRONOG. DE RECEBIMENTO'!D32</f>
        <v>4124.4840000000004</v>
      </c>
      <c r="D17" s="405">
        <f>'CRONOG. DE RECEBIMENTO'!E32</f>
        <v>4124.4840000000004</v>
      </c>
      <c r="E17" s="405">
        <f>'CRONOG. DE RECEBIMENTO'!F32</f>
        <v>4124.4840000000004</v>
      </c>
      <c r="F17" s="405">
        <f>'CRONOG. DE RECEBIMENTO'!G32</f>
        <v>4124.4840000000004</v>
      </c>
      <c r="G17" s="405">
        <f>'CRONOG. DE RECEBIMENTO'!H32</f>
        <v>4124.4840000000004</v>
      </c>
      <c r="H17" s="405">
        <f>'CRONOG. DE RECEBIMENTO'!I32</f>
        <v>4124.4840000000004</v>
      </c>
      <c r="I17" s="405">
        <f>'CRONOG. DE RECEBIMENTO'!J32</f>
        <v>4124.4840000000004</v>
      </c>
      <c r="J17" s="405">
        <f>'CRONOG. DE RECEBIMENTO'!K32</f>
        <v>4124.4840000000004</v>
      </c>
      <c r="K17" s="405">
        <f>'CRONOG. DE RECEBIMENTO'!L32</f>
        <v>4124.4840000000004</v>
      </c>
      <c r="L17" s="405">
        <f>'CRONOG. DE RECEBIMENTO'!M32</f>
        <v>4124.4840000000004</v>
      </c>
      <c r="M17" s="405">
        <f>'CRONOG. DE RECEBIMENTO'!N32</f>
        <v>4124.4840000000004</v>
      </c>
      <c r="N17" s="405">
        <f>'CRONOG. DE RECEBIMENTO'!O32</f>
        <v>4124.4840000000004</v>
      </c>
      <c r="O17" s="406"/>
      <c r="P17" s="406"/>
      <c r="Q17" s="406"/>
    </row>
    <row r="18" spans="1:17" s="411" customFormat="1" ht="29.25" customHeight="1">
      <c r="A18" s="407" t="e">
        <f>Venda!#REF!</f>
        <v>#REF!</v>
      </c>
      <c r="B18" s="408" t="e">
        <f>'CRONOG. DE RECEBIMENTO'!#REF!</f>
        <v>#REF!</v>
      </c>
      <c r="C18" s="409" t="e">
        <f>'CRONOG. DE RECEBIMENTO'!#REF!</f>
        <v>#REF!</v>
      </c>
      <c r="D18" s="409" t="e">
        <f>'CRONOG. DE RECEBIMENTO'!#REF!</f>
        <v>#REF!</v>
      </c>
      <c r="E18" s="409" t="e">
        <f>'CRONOG. DE RECEBIMENTO'!#REF!</f>
        <v>#REF!</v>
      </c>
      <c r="F18" s="409" t="e">
        <f>'CRONOG. DE RECEBIMENTO'!#REF!</f>
        <v>#REF!</v>
      </c>
      <c r="G18" s="409" t="e">
        <f>'CRONOG. DE RECEBIMENTO'!#REF!</f>
        <v>#REF!</v>
      </c>
      <c r="H18" s="409" t="e">
        <f>'CRONOG. DE RECEBIMENTO'!#REF!</f>
        <v>#REF!</v>
      </c>
      <c r="I18" s="409" t="e">
        <f>'CRONOG. DE RECEBIMENTO'!#REF!</f>
        <v>#REF!</v>
      </c>
      <c r="J18" s="409" t="e">
        <f>'CRONOG. DE RECEBIMENTO'!#REF!</f>
        <v>#REF!</v>
      </c>
      <c r="K18" s="409" t="e">
        <f>'CRONOG. DE RECEBIMENTO'!#REF!</f>
        <v>#REF!</v>
      </c>
      <c r="L18" s="409" t="e">
        <f>'CRONOG. DE RECEBIMENTO'!#REF!</f>
        <v>#REF!</v>
      </c>
      <c r="M18" s="409" t="e">
        <f>'CRONOG. DE RECEBIMENTO'!#REF!</f>
        <v>#REF!</v>
      </c>
      <c r="N18" s="409" t="e">
        <f>'CRONOG. DE RECEBIMENTO'!#REF!</f>
        <v>#REF!</v>
      </c>
      <c r="O18" s="410"/>
      <c r="P18" s="410"/>
      <c r="Q18" s="410"/>
    </row>
    <row r="19" spans="1:17" ht="30" customHeight="1">
      <c r="A19" s="403" t="str">
        <f>Venda!C76</f>
        <v>6.1.12</v>
      </c>
      <c r="B19" s="404" t="str">
        <f>'CRONOG. DE RECEBIMENTO'!A33</f>
        <v>Realizar treinamento para empregados com até quatro horas de duração (PEAT)</v>
      </c>
      <c r="C19" s="405">
        <f>'CRONOG. DE RECEBIMENTO'!D33</f>
        <v>17647.616919914286</v>
      </c>
      <c r="D19" s="405">
        <f>'CRONOG. DE RECEBIMENTO'!E33</f>
        <v>17647.616919914286</v>
      </c>
      <c r="E19" s="405">
        <f>'CRONOG. DE RECEBIMENTO'!F33</f>
        <v>17647.616919914286</v>
      </c>
      <c r="F19" s="405">
        <f>'CRONOG. DE RECEBIMENTO'!G33</f>
        <v>17647.616919914286</v>
      </c>
      <c r="G19" s="405">
        <f>'CRONOG. DE RECEBIMENTO'!H33</f>
        <v>17647.616919914286</v>
      </c>
      <c r="H19" s="405">
        <f>'CRONOG. DE RECEBIMENTO'!I33</f>
        <v>17647.616919914286</v>
      </c>
      <c r="I19" s="405">
        <f>'CRONOG. DE RECEBIMENTO'!J33</f>
        <v>17647.616919914286</v>
      </c>
      <c r="J19" s="405">
        <f>'CRONOG. DE RECEBIMENTO'!K33</f>
        <v>17647.616919914286</v>
      </c>
      <c r="K19" s="405">
        <f>'CRONOG. DE RECEBIMENTO'!L33</f>
        <v>17647.616919914286</v>
      </c>
      <c r="L19" s="405">
        <f>'CRONOG. DE RECEBIMENTO'!M33</f>
        <v>17647.616919914286</v>
      </c>
      <c r="M19" s="405">
        <f>'CRONOG. DE RECEBIMENTO'!N33</f>
        <v>17647.616919914286</v>
      </c>
      <c r="N19" s="405">
        <f>'CRONOG. DE RECEBIMENTO'!O33</f>
        <v>17647.616919914286</v>
      </c>
      <c r="O19" s="406"/>
      <c r="P19" s="406"/>
      <c r="Q19" s="406"/>
    </row>
    <row r="20" spans="1:17" s="417" customFormat="1" ht="30" customHeight="1">
      <c r="A20" s="614" t="str">
        <f>Venda!C78</f>
        <v>SUBPROGRAMA DE EDUCAÇÃO AMBIENTAL PARA O TRABALHADOR</v>
      </c>
      <c r="B20" s="615" t="str">
        <f>'[1]CRONOG. DE RECEBIMENTO'!A17</f>
        <v>Despesas tributáveis do item 6.1.11</v>
      </c>
      <c r="C20" s="415"/>
      <c r="D20" s="415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6"/>
      <c r="P20" s="416"/>
      <c r="Q20" s="416"/>
    </row>
    <row r="21" spans="1:17" ht="30" customHeight="1">
      <c r="A21" s="403" t="str">
        <f>Venda!C79</f>
        <v>6.1.13</v>
      </c>
      <c r="B21" s="404" t="str">
        <f>'CRONOG. DE RECEBIMENTO'!A35</f>
        <v>Realizar Blitz Educativa sobre SSMA para Empregado (PEAT)</v>
      </c>
      <c r="C21" s="405">
        <f>'CRONOG. DE RECEBIMENTO'!D35</f>
        <v>11011.347720689429</v>
      </c>
      <c r="D21" s="405">
        <f>'CRONOG. DE RECEBIMENTO'!E35</f>
        <v>11011.347720689429</v>
      </c>
      <c r="E21" s="405">
        <f>'CRONOG. DE RECEBIMENTO'!F35</f>
        <v>11011.347720689429</v>
      </c>
      <c r="F21" s="405">
        <f>'CRONOG. DE RECEBIMENTO'!G35</f>
        <v>11011.347720689429</v>
      </c>
      <c r="G21" s="405">
        <f>'CRONOG. DE RECEBIMENTO'!H35</f>
        <v>11011.347720689429</v>
      </c>
      <c r="H21" s="405">
        <f>'CRONOG. DE RECEBIMENTO'!I35</f>
        <v>11011.347720689429</v>
      </c>
      <c r="I21" s="405">
        <f>'CRONOG. DE RECEBIMENTO'!J35</f>
        <v>11011.347720689429</v>
      </c>
      <c r="J21" s="405">
        <f>'CRONOG. DE RECEBIMENTO'!K35</f>
        <v>11011.347720689429</v>
      </c>
      <c r="K21" s="405">
        <f>'CRONOG. DE RECEBIMENTO'!L35</f>
        <v>11011.347720689429</v>
      </c>
      <c r="L21" s="405">
        <f>'CRONOG. DE RECEBIMENTO'!M35</f>
        <v>11011.347720689429</v>
      </c>
      <c r="M21" s="405">
        <f>'CRONOG. DE RECEBIMENTO'!N35</f>
        <v>11011.347720689429</v>
      </c>
      <c r="N21" s="405">
        <f>'CRONOG. DE RECEBIMENTO'!O35</f>
        <v>11011.347720689429</v>
      </c>
      <c r="O21" s="406"/>
      <c r="P21" s="406"/>
      <c r="Q21" s="406"/>
    </row>
    <row r="22" spans="1:17" ht="30" customHeight="1">
      <c r="A22" s="403" t="str">
        <f>Venda!C80</f>
        <v>6.1.14</v>
      </c>
      <c r="B22" s="404" t="str">
        <f>'CRONOG. DE RECEBIMENTO'!A36</f>
        <v>Despesas tributáveis do item 6.1.18</v>
      </c>
      <c r="C22" s="405">
        <f>'CRONOG. DE RECEBIMENTO'!D36</f>
        <v>4124.4840000000004</v>
      </c>
      <c r="D22" s="405">
        <f>'CRONOG. DE RECEBIMENTO'!E36</f>
        <v>4124.4840000000004</v>
      </c>
      <c r="E22" s="405">
        <f>'CRONOG. DE RECEBIMENTO'!F36</f>
        <v>4124.4840000000004</v>
      </c>
      <c r="F22" s="405">
        <f>'CRONOG. DE RECEBIMENTO'!G36</f>
        <v>4124.4840000000004</v>
      </c>
      <c r="G22" s="405">
        <f>'CRONOG. DE RECEBIMENTO'!H36</f>
        <v>4124.4840000000004</v>
      </c>
      <c r="H22" s="405">
        <f>'CRONOG. DE RECEBIMENTO'!I36</f>
        <v>4124.4840000000004</v>
      </c>
      <c r="I22" s="405">
        <f>'CRONOG. DE RECEBIMENTO'!J36</f>
        <v>4124.4840000000004</v>
      </c>
      <c r="J22" s="405">
        <f>'CRONOG. DE RECEBIMENTO'!K36</f>
        <v>4124.4840000000004</v>
      </c>
      <c r="K22" s="405">
        <f>'CRONOG. DE RECEBIMENTO'!L36</f>
        <v>4124.4840000000004</v>
      </c>
      <c r="L22" s="405">
        <f>'CRONOG. DE RECEBIMENTO'!M36</f>
        <v>4124.4840000000004</v>
      </c>
      <c r="M22" s="405">
        <f>'CRONOG. DE RECEBIMENTO'!N36</f>
        <v>4124.4840000000004</v>
      </c>
      <c r="N22" s="405">
        <f>'CRONOG. DE RECEBIMENTO'!O36</f>
        <v>4124.4840000000004</v>
      </c>
      <c r="O22" s="406"/>
      <c r="P22" s="406"/>
      <c r="Q22" s="406"/>
    </row>
    <row r="23" spans="1:17" ht="30" customHeight="1">
      <c r="A23" s="403" t="str">
        <f>Venda!C81</f>
        <v>6.1.15</v>
      </c>
      <c r="B23" s="404" t="str">
        <f>'CRONOG. DE RECEBIMENTO'!A37</f>
        <v>Produzir bloco de textos para Diálogos de Saúde, Segurança, Direitos Humanos e Meio Ambiente (PEAT)</v>
      </c>
      <c r="C23" s="405">
        <f>'CRONOG. DE RECEBIMENTO'!D37</f>
        <v>6524.2926986754928</v>
      </c>
      <c r="D23" s="405">
        <f>'CRONOG. DE RECEBIMENTO'!E37</f>
        <v>6524.2926986754928</v>
      </c>
      <c r="E23" s="405">
        <f>'CRONOG. DE RECEBIMENTO'!F37</f>
        <v>6524.2926986754928</v>
      </c>
      <c r="F23" s="405">
        <f>'CRONOG. DE RECEBIMENTO'!G37</f>
        <v>6524.2926986754928</v>
      </c>
      <c r="G23" s="405">
        <f>'CRONOG. DE RECEBIMENTO'!H37</f>
        <v>6524.2926986754928</v>
      </c>
      <c r="H23" s="405">
        <f>'CRONOG. DE RECEBIMENTO'!I37</f>
        <v>6524.2926986754928</v>
      </c>
      <c r="I23" s="405">
        <f>'CRONOG. DE RECEBIMENTO'!J37</f>
        <v>6524.2926986754928</v>
      </c>
      <c r="J23" s="405">
        <f>'CRONOG. DE RECEBIMENTO'!K37</f>
        <v>6524.2926986754928</v>
      </c>
      <c r="K23" s="405">
        <f>'CRONOG. DE RECEBIMENTO'!L37</f>
        <v>6524.2926986754928</v>
      </c>
      <c r="L23" s="405">
        <f>'CRONOG. DE RECEBIMENTO'!M37</f>
        <v>6524.2926986754928</v>
      </c>
      <c r="M23" s="405">
        <f>'CRONOG. DE RECEBIMENTO'!N37</f>
        <v>6524.2926986754928</v>
      </c>
      <c r="N23" s="405">
        <f>'CRONOG. DE RECEBIMENTO'!O37</f>
        <v>6524.2926986754928</v>
      </c>
      <c r="O23" s="406"/>
      <c r="P23" s="406"/>
      <c r="Q23" s="406"/>
    </row>
    <row r="24" spans="1:17" ht="30" customHeight="1">
      <c r="A24" s="403" t="str">
        <f>Venda!C82</f>
        <v>6.1.16</v>
      </c>
      <c r="B24" s="404" t="str">
        <f>'CRONOG. DE RECEBIMENTO'!A38</f>
        <v>Despesas tributáveis do item 6.1.19</v>
      </c>
      <c r="C24" s="405">
        <f>'CRONOG. DE RECEBIMENTO'!D38</f>
        <v>4124.4840000000004</v>
      </c>
      <c r="D24" s="405">
        <f>'CRONOG. DE RECEBIMENTO'!E38</f>
        <v>4124.4840000000004</v>
      </c>
      <c r="E24" s="405">
        <f>'CRONOG. DE RECEBIMENTO'!F38</f>
        <v>4124.4840000000004</v>
      </c>
      <c r="F24" s="405">
        <f>'CRONOG. DE RECEBIMENTO'!G38</f>
        <v>4124.4840000000004</v>
      </c>
      <c r="G24" s="405">
        <f>'CRONOG. DE RECEBIMENTO'!H38</f>
        <v>4124.4840000000004</v>
      </c>
      <c r="H24" s="405">
        <f>'CRONOG. DE RECEBIMENTO'!I38</f>
        <v>4124.4840000000004</v>
      </c>
      <c r="I24" s="405">
        <f>'CRONOG. DE RECEBIMENTO'!J38</f>
        <v>4124.4840000000004</v>
      </c>
      <c r="J24" s="405">
        <f>'CRONOG. DE RECEBIMENTO'!K38</f>
        <v>4124.4840000000004</v>
      </c>
      <c r="K24" s="405">
        <f>'CRONOG. DE RECEBIMENTO'!L38</f>
        <v>4124.4840000000004</v>
      </c>
      <c r="L24" s="405">
        <f>'CRONOG. DE RECEBIMENTO'!M38</f>
        <v>4124.4840000000004</v>
      </c>
      <c r="M24" s="405">
        <f>'CRONOG. DE RECEBIMENTO'!N38</f>
        <v>4124.4840000000004</v>
      </c>
      <c r="N24" s="405">
        <f>'CRONOG. DE RECEBIMENTO'!O38</f>
        <v>4124.4840000000004</v>
      </c>
      <c r="O24" s="406"/>
      <c r="P24" s="406"/>
      <c r="Q24" s="406"/>
    </row>
    <row r="25" spans="1:17" ht="30" customHeight="1">
      <c r="A25" s="403" t="str">
        <f>Venda!C84</f>
        <v>6.1.17</v>
      </c>
      <c r="B25" s="404" t="str">
        <f>'CRONOG. DE RECEBIMENTO'!A39</f>
        <v>Realização de campanhas temáticas em SSMA para Empregados (PEAT)</v>
      </c>
      <c r="C25" s="405">
        <f>'CRONOG. DE RECEBIMENTO'!D39</f>
        <v>6524.2926986754928</v>
      </c>
      <c r="D25" s="405">
        <f>'CRONOG. DE RECEBIMENTO'!E39</f>
        <v>6524.2926986754928</v>
      </c>
      <c r="E25" s="405">
        <f>'CRONOG. DE RECEBIMENTO'!F39</f>
        <v>6524.2926986754928</v>
      </c>
      <c r="F25" s="405">
        <f>'CRONOG. DE RECEBIMENTO'!G39</f>
        <v>6524.2926986754928</v>
      </c>
      <c r="G25" s="405">
        <f>'CRONOG. DE RECEBIMENTO'!H39</f>
        <v>6524.2926986754928</v>
      </c>
      <c r="H25" s="405">
        <f>'CRONOG. DE RECEBIMENTO'!I39</f>
        <v>6524.2926986754928</v>
      </c>
      <c r="I25" s="405">
        <f>'CRONOG. DE RECEBIMENTO'!J39</f>
        <v>6524.2926986754928</v>
      </c>
      <c r="J25" s="405">
        <f>'CRONOG. DE RECEBIMENTO'!K39</f>
        <v>6524.2926986754928</v>
      </c>
      <c r="K25" s="405">
        <f>'CRONOG. DE RECEBIMENTO'!L39</f>
        <v>6524.2926986754928</v>
      </c>
      <c r="L25" s="405">
        <f>'CRONOG. DE RECEBIMENTO'!M39</f>
        <v>6524.2926986754928</v>
      </c>
      <c r="M25" s="405">
        <f>'CRONOG. DE RECEBIMENTO'!N39</f>
        <v>6524.2926986754928</v>
      </c>
      <c r="N25" s="405">
        <f>'CRONOG. DE RECEBIMENTO'!O39</f>
        <v>6524.2926986754928</v>
      </c>
      <c r="O25" s="406"/>
      <c r="P25" s="406"/>
      <c r="Q25" s="406"/>
    </row>
    <row r="26" spans="1:17" ht="30" customHeight="1">
      <c r="A26" s="403" t="str">
        <f>Venda!C86</f>
        <v>6.1.18</v>
      </c>
      <c r="B26" s="404" t="str">
        <f>'CRONOG. DE RECEBIMENTO'!A40</f>
        <v>Despesas tributáveis do item 6.1.20</v>
      </c>
      <c r="C26" s="405">
        <f>'CRONOG. DE RECEBIMENTO'!D40</f>
        <v>4124.4840000000004</v>
      </c>
      <c r="D26" s="405">
        <f>'CRONOG. DE RECEBIMENTO'!E40</f>
        <v>4124.4840000000004</v>
      </c>
      <c r="E26" s="405">
        <f>'CRONOG. DE RECEBIMENTO'!F40</f>
        <v>4124.4840000000004</v>
      </c>
      <c r="F26" s="405">
        <f>'CRONOG. DE RECEBIMENTO'!G40</f>
        <v>4124.4840000000004</v>
      </c>
      <c r="G26" s="405">
        <f>'CRONOG. DE RECEBIMENTO'!H40</f>
        <v>4124.4840000000004</v>
      </c>
      <c r="H26" s="405">
        <f>'CRONOG. DE RECEBIMENTO'!I40</f>
        <v>4124.4840000000004</v>
      </c>
      <c r="I26" s="405">
        <f>'CRONOG. DE RECEBIMENTO'!J40</f>
        <v>4124.4840000000004</v>
      </c>
      <c r="J26" s="405">
        <f>'CRONOG. DE RECEBIMENTO'!K40</f>
        <v>4124.4840000000004</v>
      </c>
      <c r="K26" s="405">
        <f>'CRONOG. DE RECEBIMENTO'!L40</f>
        <v>4124.4840000000004</v>
      </c>
      <c r="L26" s="405">
        <f>'CRONOG. DE RECEBIMENTO'!M40</f>
        <v>4124.4840000000004</v>
      </c>
      <c r="M26" s="405">
        <f>'CRONOG. DE RECEBIMENTO'!N40</f>
        <v>4124.4840000000004</v>
      </c>
      <c r="N26" s="405">
        <f>'CRONOG. DE RECEBIMENTO'!O40</f>
        <v>4124.4840000000004</v>
      </c>
      <c r="O26" s="406"/>
      <c r="P26" s="406"/>
      <c r="Q26" s="406"/>
    </row>
    <row r="27" spans="1:17" ht="30" customHeight="1">
      <c r="A27" s="403" t="str">
        <f>Venda!C88</f>
        <v>6.1.19</v>
      </c>
      <c r="B27" s="404" t="str">
        <f>'CRONOG. DE RECEBIMENTO'!A41</f>
        <v>Apoiar a realização de atividades culturais e pedagógicas para Empregados (PEAT)</v>
      </c>
      <c r="C27" s="405">
        <f>'CRONOG. DE RECEBIMENTO'!D41</f>
        <v>5979.5143626694216</v>
      </c>
      <c r="D27" s="405">
        <f>'CRONOG. DE RECEBIMENTO'!E41</f>
        <v>5979.5143626694216</v>
      </c>
      <c r="E27" s="405">
        <f>'CRONOG. DE RECEBIMENTO'!F41</f>
        <v>5979.5143626694216</v>
      </c>
      <c r="F27" s="405">
        <f>'CRONOG. DE RECEBIMENTO'!G41</f>
        <v>5979.5143626694216</v>
      </c>
      <c r="G27" s="405">
        <f>'CRONOG. DE RECEBIMENTO'!H41</f>
        <v>5979.5143626694216</v>
      </c>
      <c r="H27" s="405">
        <f>'CRONOG. DE RECEBIMENTO'!I41</f>
        <v>5979.5143626694216</v>
      </c>
      <c r="I27" s="405">
        <f>'CRONOG. DE RECEBIMENTO'!J41</f>
        <v>5979.5143626694216</v>
      </c>
      <c r="J27" s="405">
        <f>'CRONOG. DE RECEBIMENTO'!K41</f>
        <v>5979.5143626694216</v>
      </c>
      <c r="K27" s="405">
        <f>'CRONOG. DE RECEBIMENTO'!L41</f>
        <v>5979.5143626694216</v>
      </c>
      <c r="L27" s="405">
        <f>'CRONOG. DE RECEBIMENTO'!M41</f>
        <v>5979.5143626694216</v>
      </c>
      <c r="M27" s="405">
        <f>'CRONOG. DE RECEBIMENTO'!N41</f>
        <v>5979.5143626694216</v>
      </c>
      <c r="N27" s="405">
        <f>'CRONOG. DE RECEBIMENTO'!O41</f>
        <v>5979.5143626694216</v>
      </c>
      <c r="O27" s="406"/>
      <c r="P27" s="406"/>
      <c r="Q27" s="406"/>
    </row>
    <row r="28" spans="1:17" ht="30" customHeight="1">
      <c r="A28" s="403" t="str">
        <f>Venda!C90</f>
        <v>6.1.20</v>
      </c>
      <c r="B28" s="404" t="str">
        <f>'CRONOG. DE RECEBIMENTO'!A42</f>
        <v>Despesas tributáveis do item 6.1.21</v>
      </c>
      <c r="C28" s="405">
        <f>'CRONOG. DE RECEBIMENTO'!D42</f>
        <v>4124.4840000000004</v>
      </c>
      <c r="D28" s="405">
        <f>'CRONOG. DE RECEBIMENTO'!E42</f>
        <v>4124.4840000000004</v>
      </c>
      <c r="E28" s="405">
        <f>'CRONOG. DE RECEBIMENTO'!F42</f>
        <v>4124.4840000000004</v>
      </c>
      <c r="F28" s="405">
        <f>'CRONOG. DE RECEBIMENTO'!G42</f>
        <v>4124.4840000000004</v>
      </c>
      <c r="G28" s="405">
        <f>'CRONOG. DE RECEBIMENTO'!H42</f>
        <v>4124.4840000000004</v>
      </c>
      <c r="H28" s="405">
        <f>'CRONOG. DE RECEBIMENTO'!I42</f>
        <v>4124.4840000000004</v>
      </c>
      <c r="I28" s="405">
        <f>'CRONOG. DE RECEBIMENTO'!J42</f>
        <v>4124.4840000000004</v>
      </c>
      <c r="J28" s="405">
        <f>'CRONOG. DE RECEBIMENTO'!K42</f>
        <v>4124.4840000000004</v>
      </c>
      <c r="K28" s="405">
        <f>'CRONOG. DE RECEBIMENTO'!L42</f>
        <v>4124.4840000000004</v>
      </c>
      <c r="L28" s="405">
        <f>'CRONOG. DE RECEBIMENTO'!M42</f>
        <v>4124.4840000000004</v>
      </c>
      <c r="M28" s="405">
        <f>'CRONOG. DE RECEBIMENTO'!N42</f>
        <v>4124.4840000000004</v>
      </c>
      <c r="N28" s="405">
        <f>'CRONOG. DE RECEBIMENTO'!O42</f>
        <v>4124.4840000000004</v>
      </c>
      <c r="O28" s="406"/>
      <c r="P28" s="406"/>
      <c r="Q28" s="406"/>
    </row>
    <row r="29" spans="1:17" ht="30" customHeight="1">
      <c r="A29" s="403" t="str">
        <f>Venda!C92</f>
        <v>6.1.21</v>
      </c>
      <c r="B29" s="404" t="str">
        <f>'CRONOG. DE RECEBIMENTO'!A43</f>
        <v>Monitorar atividade do Programa de Educação Ambiental do Trabalhador (PEAT)</v>
      </c>
      <c r="C29" s="405">
        <f>'CRONOG. DE RECEBIMENTO'!D43</f>
        <v>27100.790466292488</v>
      </c>
      <c r="D29" s="405">
        <f>'CRONOG. DE RECEBIMENTO'!E43</f>
        <v>27100.790466292488</v>
      </c>
      <c r="E29" s="405">
        <f>'CRONOG. DE RECEBIMENTO'!F43</f>
        <v>27100.790466292488</v>
      </c>
      <c r="F29" s="405">
        <f>'CRONOG. DE RECEBIMENTO'!G43</f>
        <v>27100.790466292488</v>
      </c>
      <c r="G29" s="405">
        <f>'CRONOG. DE RECEBIMENTO'!H43</f>
        <v>27100.790466292488</v>
      </c>
      <c r="H29" s="405">
        <f>'CRONOG. DE RECEBIMENTO'!I43</f>
        <v>27100.790466292488</v>
      </c>
      <c r="I29" s="405">
        <f>'CRONOG. DE RECEBIMENTO'!J43</f>
        <v>27100.790466292488</v>
      </c>
      <c r="J29" s="405">
        <f>'CRONOG. DE RECEBIMENTO'!K43</f>
        <v>27100.790466292488</v>
      </c>
      <c r="K29" s="405">
        <f>'CRONOG. DE RECEBIMENTO'!L43</f>
        <v>27100.790466292488</v>
      </c>
      <c r="L29" s="405">
        <f>'CRONOG. DE RECEBIMENTO'!M43</f>
        <v>27100.790466292488</v>
      </c>
      <c r="M29" s="405">
        <f>'CRONOG. DE RECEBIMENTO'!N43</f>
        <v>27100.790466292488</v>
      </c>
      <c r="N29" s="405">
        <f>'CRONOG. DE RECEBIMENTO'!O43</f>
        <v>27100.790466292488</v>
      </c>
      <c r="O29" s="406"/>
      <c r="P29" s="406"/>
      <c r="Q29" s="406"/>
    </row>
    <row r="30" spans="1:17" ht="30" customHeight="1">
      <c r="A30" s="403" t="str">
        <f>Venda!C94</f>
        <v>6.1.22</v>
      </c>
      <c r="B30" s="404" t="str">
        <f>'CRONOG. DE RECEBIMENTO'!A44</f>
        <v>Despesas tributáveis do item 6.1.22</v>
      </c>
      <c r="C30" s="405">
        <f>'CRONOG. DE RECEBIMENTO'!D44</f>
        <v>2356.8480000000004</v>
      </c>
      <c r="D30" s="405">
        <f>'CRONOG. DE RECEBIMENTO'!E44</f>
        <v>2356.8480000000004</v>
      </c>
      <c r="E30" s="405">
        <f>'CRONOG. DE RECEBIMENTO'!F44</f>
        <v>2356.8480000000004</v>
      </c>
      <c r="F30" s="405">
        <f>'CRONOG. DE RECEBIMENTO'!G44</f>
        <v>2356.8480000000004</v>
      </c>
      <c r="G30" s="405">
        <f>'CRONOG. DE RECEBIMENTO'!H44</f>
        <v>2356.8480000000004</v>
      </c>
      <c r="H30" s="405">
        <f>'CRONOG. DE RECEBIMENTO'!I44</f>
        <v>2356.8480000000004</v>
      </c>
      <c r="I30" s="405">
        <f>'CRONOG. DE RECEBIMENTO'!J44</f>
        <v>2356.8480000000004</v>
      </c>
      <c r="J30" s="405">
        <f>'CRONOG. DE RECEBIMENTO'!K44</f>
        <v>2356.8480000000004</v>
      </c>
      <c r="K30" s="405">
        <f>'CRONOG. DE RECEBIMENTO'!L44</f>
        <v>2356.8480000000004</v>
      </c>
      <c r="L30" s="405">
        <f>'CRONOG. DE RECEBIMENTO'!M44</f>
        <v>2356.8480000000004</v>
      </c>
      <c r="M30" s="405">
        <f>'CRONOG. DE RECEBIMENTO'!N44</f>
        <v>2356.8480000000004</v>
      </c>
      <c r="N30" s="405">
        <f>'CRONOG. DE RECEBIMENTO'!O44</f>
        <v>2356.8480000000004</v>
      </c>
      <c r="O30" s="406"/>
      <c r="P30" s="406"/>
      <c r="Q30" s="406"/>
    </row>
    <row r="31" spans="1:17" s="411" customFormat="1" ht="30" customHeight="1">
      <c r="A31" s="407" t="str">
        <f>Venda!C95</f>
        <v>6.1.22.1</v>
      </c>
      <c r="B31" s="408" t="str">
        <f>'CRONOG. DE RECEBIMENTO'!A45</f>
        <v>Realizar análise técnica mensal das atividades de Educação Ambiental do PEAT</v>
      </c>
      <c r="C31" s="409">
        <f>'CRONOG. DE RECEBIMENTO'!D45</f>
        <v>23217.331780573193</v>
      </c>
      <c r="D31" s="409">
        <f>'CRONOG. DE RECEBIMENTO'!E45</f>
        <v>23217.331780573193</v>
      </c>
      <c r="E31" s="409">
        <f>'CRONOG. DE RECEBIMENTO'!F45</f>
        <v>23217.331780573193</v>
      </c>
      <c r="F31" s="409">
        <f>'CRONOG. DE RECEBIMENTO'!G45</f>
        <v>23217.331780573193</v>
      </c>
      <c r="G31" s="409">
        <f>'CRONOG. DE RECEBIMENTO'!H45</f>
        <v>23217.331780573193</v>
      </c>
      <c r="H31" s="409">
        <f>'CRONOG. DE RECEBIMENTO'!I45</f>
        <v>23217.331780573193</v>
      </c>
      <c r="I31" s="409">
        <f>'CRONOG. DE RECEBIMENTO'!J45</f>
        <v>23217.331780573193</v>
      </c>
      <c r="J31" s="409">
        <f>'CRONOG. DE RECEBIMENTO'!K45</f>
        <v>23217.331780573193</v>
      </c>
      <c r="K31" s="409">
        <f>'CRONOG. DE RECEBIMENTO'!L45</f>
        <v>23217.331780573193</v>
      </c>
      <c r="L31" s="409">
        <f>'CRONOG. DE RECEBIMENTO'!M45</f>
        <v>23217.331780573193</v>
      </c>
      <c r="M31" s="409">
        <f>'CRONOG. DE RECEBIMENTO'!N45</f>
        <v>23217.331780573193</v>
      </c>
      <c r="N31" s="409">
        <f>'CRONOG. DE RECEBIMENTO'!O45</f>
        <v>23217.331780573193</v>
      </c>
      <c r="O31" s="410"/>
      <c r="P31" s="410"/>
      <c r="Q31" s="410"/>
    </row>
    <row r="32" spans="1:17" ht="30" customHeight="1">
      <c r="A32" s="403" t="str">
        <f>Venda!C96</f>
        <v>6.1.23</v>
      </c>
      <c r="B32" s="404" t="str">
        <f>'CRONOG. DE RECEBIMENTO'!A46</f>
        <v>Realizar Diagnóstico Socioambiental Participativo (DSAP) para empregados</v>
      </c>
      <c r="C32" s="405">
        <f>'CRONOG. DE RECEBIMENTO'!D46</f>
        <v>327.47600160662944</v>
      </c>
      <c r="D32" s="405">
        <f>'CRONOG. DE RECEBIMENTO'!E46</f>
        <v>327.47600160662944</v>
      </c>
      <c r="E32" s="405">
        <f>'CRONOG. DE RECEBIMENTO'!F46</f>
        <v>327.47600160662944</v>
      </c>
      <c r="F32" s="405">
        <f>'CRONOG. DE RECEBIMENTO'!G46</f>
        <v>327.47600160662944</v>
      </c>
      <c r="G32" s="405">
        <f>'CRONOG. DE RECEBIMENTO'!H46</f>
        <v>327.47600160662944</v>
      </c>
      <c r="H32" s="405">
        <f>'CRONOG. DE RECEBIMENTO'!I46</f>
        <v>327.47600160662944</v>
      </c>
      <c r="I32" s="405">
        <f>'CRONOG. DE RECEBIMENTO'!J46</f>
        <v>327.47600160662944</v>
      </c>
      <c r="J32" s="405">
        <f>'CRONOG. DE RECEBIMENTO'!K46</f>
        <v>327.47600160662944</v>
      </c>
      <c r="K32" s="405">
        <f>'CRONOG. DE RECEBIMENTO'!L46</f>
        <v>327.47600160662944</v>
      </c>
      <c r="L32" s="405">
        <f>'CRONOG. DE RECEBIMENTO'!M46</f>
        <v>327.47600160662944</v>
      </c>
      <c r="M32" s="405">
        <f>'CRONOG. DE RECEBIMENTO'!N46</f>
        <v>327.47600160662944</v>
      </c>
      <c r="N32" s="405">
        <f>'CRONOG. DE RECEBIMENTO'!O46</f>
        <v>327.47600160662944</v>
      </c>
      <c r="O32" s="406"/>
      <c r="P32" s="406"/>
      <c r="Q32" s="406"/>
    </row>
    <row r="33" spans="1:17" s="411" customFormat="1" ht="30" customHeight="1">
      <c r="A33" s="407" t="e">
        <f>Venda!#REF!</f>
        <v>#REF!</v>
      </c>
      <c r="B33" s="408" t="e">
        <f>'CRONOG. DE RECEBIMENTO'!#REF!</f>
        <v>#REF!</v>
      </c>
      <c r="C33" s="409" t="e">
        <f>'CRONOG. DE RECEBIMENTO'!#REF!</f>
        <v>#REF!</v>
      </c>
      <c r="D33" s="409" t="e">
        <f>'CRONOG. DE RECEBIMENTO'!#REF!</f>
        <v>#REF!</v>
      </c>
      <c r="E33" s="409" t="e">
        <f>'CRONOG. DE RECEBIMENTO'!#REF!</f>
        <v>#REF!</v>
      </c>
      <c r="F33" s="409" t="e">
        <f>'CRONOG. DE RECEBIMENTO'!#REF!</f>
        <v>#REF!</v>
      </c>
      <c r="G33" s="409" t="e">
        <f>'CRONOG. DE RECEBIMENTO'!#REF!</f>
        <v>#REF!</v>
      </c>
      <c r="H33" s="409" t="e">
        <f>'CRONOG. DE RECEBIMENTO'!#REF!</f>
        <v>#REF!</v>
      </c>
      <c r="I33" s="409" t="e">
        <f>'CRONOG. DE RECEBIMENTO'!#REF!</f>
        <v>#REF!</v>
      </c>
      <c r="J33" s="409" t="e">
        <f>'CRONOG. DE RECEBIMENTO'!#REF!</f>
        <v>#REF!</v>
      </c>
      <c r="K33" s="409" t="e">
        <f>'CRONOG. DE RECEBIMENTO'!#REF!</f>
        <v>#REF!</v>
      </c>
      <c r="L33" s="409" t="e">
        <f>'CRONOG. DE RECEBIMENTO'!#REF!</f>
        <v>#REF!</v>
      </c>
      <c r="M33" s="409" t="e">
        <f>'CRONOG. DE RECEBIMENTO'!#REF!</f>
        <v>#REF!</v>
      </c>
      <c r="N33" s="409" t="e">
        <f>'CRONOG. DE RECEBIMENTO'!#REF!</f>
        <v>#REF!</v>
      </c>
      <c r="O33" s="410"/>
      <c r="P33" s="410"/>
      <c r="Q33" s="410"/>
    </row>
    <row r="34" spans="1:17" ht="30" customHeight="1">
      <c r="A34" s="403" t="str">
        <f>Venda!C97</f>
        <v>6.1.24</v>
      </c>
      <c r="B34" s="404" t="str">
        <f>'CRONOG. DE RECEBIMENTO'!A47</f>
        <v>Despesas tributáveis do item 6.1.24</v>
      </c>
      <c r="C34" s="405">
        <f>'CRONOG. DE RECEBIMENTO'!D47</f>
        <v>1178.4240000000002</v>
      </c>
      <c r="D34" s="405">
        <f>'CRONOG. DE RECEBIMENTO'!E47</f>
        <v>1178.4240000000002</v>
      </c>
      <c r="E34" s="405">
        <f>'CRONOG. DE RECEBIMENTO'!F47</f>
        <v>1178.4240000000002</v>
      </c>
      <c r="F34" s="405">
        <f>'CRONOG. DE RECEBIMENTO'!G47</f>
        <v>1178.4240000000002</v>
      </c>
      <c r="G34" s="405">
        <f>'CRONOG. DE RECEBIMENTO'!H47</f>
        <v>1178.4240000000002</v>
      </c>
      <c r="H34" s="405">
        <f>'CRONOG. DE RECEBIMENTO'!I47</f>
        <v>1178.4240000000002</v>
      </c>
      <c r="I34" s="405">
        <f>'CRONOG. DE RECEBIMENTO'!J47</f>
        <v>1178.4240000000002</v>
      </c>
      <c r="J34" s="405">
        <f>'CRONOG. DE RECEBIMENTO'!K47</f>
        <v>1178.4240000000002</v>
      </c>
      <c r="K34" s="405">
        <f>'CRONOG. DE RECEBIMENTO'!L47</f>
        <v>1178.4240000000002</v>
      </c>
      <c r="L34" s="405">
        <f>'CRONOG. DE RECEBIMENTO'!M47</f>
        <v>1178.4240000000002</v>
      </c>
      <c r="M34" s="405">
        <f>'CRONOG. DE RECEBIMENTO'!N47</f>
        <v>1178.4240000000002</v>
      </c>
      <c r="N34" s="405">
        <f>'CRONOG. DE RECEBIMENTO'!O47</f>
        <v>1178.4240000000002</v>
      </c>
      <c r="O34" s="406"/>
      <c r="P34" s="406"/>
      <c r="Q34" s="406"/>
    </row>
    <row r="35" spans="1:17" s="417" customFormat="1" ht="30" customHeight="1">
      <c r="A35" s="614" t="str">
        <f>Venda!C99</f>
        <v>PRODUÇÃO DE ARTES VISUAIS</v>
      </c>
      <c r="B35" s="615" t="str">
        <f>'[1]CRONOG. DE RECEBIMENTO'!A32</f>
        <v>Produzir material gráfico como folder, convite, banner, lâmina, outdoor, etc</v>
      </c>
      <c r="C35" s="415"/>
      <c r="D35" s="415"/>
      <c r="E35" s="415"/>
      <c r="F35" s="415"/>
      <c r="G35" s="415"/>
      <c r="H35" s="415"/>
      <c r="I35" s="415"/>
      <c r="J35" s="415"/>
      <c r="K35" s="415"/>
      <c r="L35" s="415"/>
      <c r="M35" s="415"/>
      <c r="N35" s="415"/>
      <c r="O35" s="416"/>
      <c r="P35" s="416"/>
      <c r="Q35" s="416"/>
    </row>
    <row r="36" spans="1:17" ht="30" customHeight="1">
      <c r="A36" s="403" t="str">
        <f>Venda!C100</f>
        <v>6.1.25</v>
      </c>
      <c r="B36" s="404" t="str">
        <f>'CRONOG. DE RECEBIMENTO'!A49</f>
        <v>Produzir material gráfico como folder, convites, banner, lâmina, outdoor, apresentações e produtos diversos atinentes a educação ambiental e outras temáticas etc.</v>
      </c>
      <c r="C36" s="405">
        <f>'CRONOG. DE RECEBIMENTO'!D49</f>
        <v>6489.5858651718836</v>
      </c>
      <c r="D36" s="405">
        <f>'CRONOG. DE RECEBIMENTO'!E49</f>
        <v>6489.5858651718836</v>
      </c>
      <c r="E36" s="405">
        <f>'CRONOG. DE RECEBIMENTO'!F49</f>
        <v>6489.5858651718836</v>
      </c>
      <c r="F36" s="405">
        <f>'CRONOG. DE RECEBIMENTO'!G49</f>
        <v>6489.5858651718836</v>
      </c>
      <c r="G36" s="405">
        <f>'CRONOG. DE RECEBIMENTO'!H49</f>
        <v>6489.5858651718836</v>
      </c>
      <c r="H36" s="405">
        <f>'CRONOG. DE RECEBIMENTO'!I49</f>
        <v>6489.5858651718836</v>
      </c>
      <c r="I36" s="405">
        <f>'CRONOG. DE RECEBIMENTO'!J49</f>
        <v>6489.5858651718836</v>
      </c>
      <c r="J36" s="405">
        <f>'CRONOG. DE RECEBIMENTO'!K49</f>
        <v>6489.5858651718836</v>
      </c>
      <c r="K36" s="405">
        <f>'CRONOG. DE RECEBIMENTO'!L49</f>
        <v>6489.5858651718836</v>
      </c>
      <c r="L36" s="405">
        <f>'CRONOG. DE RECEBIMENTO'!M49</f>
        <v>6489.5858651718836</v>
      </c>
      <c r="M36" s="405">
        <f>'CRONOG. DE RECEBIMENTO'!N49</f>
        <v>6489.5858651718836</v>
      </c>
      <c r="N36" s="405">
        <f>'CRONOG. DE RECEBIMENTO'!O49</f>
        <v>6489.5858651718836</v>
      </c>
      <c r="O36" s="406"/>
      <c r="P36" s="406"/>
      <c r="Q36" s="406"/>
    </row>
    <row r="37" spans="1:17" ht="30" customHeight="1">
      <c r="A37" s="403" t="str">
        <f>Venda!C101</f>
        <v>6.1.26</v>
      </c>
      <c r="B37" s="404" t="str">
        <f>'CRONOG. DE RECEBIMENTO'!A50</f>
        <v>Produzir Card Animado, Vídeos, Spot, Jogos interativos, Peça Multimídia, Identidade Visual, Plataformas digitais/interativas, Brindes, Cadernos de Campo/Quis/Guia etc.:</v>
      </c>
      <c r="C37" s="405">
        <f>'CRONOG. DE RECEBIMENTO'!D50</f>
        <v>6489.5858651718836</v>
      </c>
      <c r="D37" s="405">
        <f>'CRONOG. DE RECEBIMENTO'!E50</f>
        <v>6489.5858651718836</v>
      </c>
      <c r="E37" s="405">
        <f>'CRONOG. DE RECEBIMENTO'!F50</f>
        <v>6489.5858651718836</v>
      </c>
      <c r="F37" s="405">
        <f>'CRONOG. DE RECEBIMENTO'!G50</f>
        <v>6489.5858651718836</v>
      </c>
      <c r="G37" s="405">
        <f>'CRONOG. DE RECEBIMENTO'!H50</f>
        <v>6489.5858651718836</v>
      </c>
      <c r="H37" s="405">
        <f>'CRONOG. DE RECEBIMENTO'!I50</f>
        <v>6489.5858651718836</v>
      </c>
      <c r="I37" s="405">
        <f>'CRONOG. DE RECEBIMENTO'!J50</f>
        <v>6489.5858651718836</v>
      </c>
      <c r="J37" s="405">
        <f>'CRONOG. DE RECEBIMENTO'!K50</f>
        <v>6489.5858651718836</v>
      </c>
      <c r="K37" s="405">
        <f>'CRONOG. DE RECEBIMENTO'!L50</f>
        <v>6489.5858651718836</v>
      </c>
      <c r="L37" s="405">
        <f>'CRONOG. DE RECEBIMENTO'!M50</f>
        <v>6489.5858651718836</v>
      </c>
      <c r="M37" s="405">
        <f>'CRONOG. DE RECEBIMENTO'!N50</f>
        <v>6489.5858651718836</v>
      </c>
      <c r="N37" s="405">
        <f>'CRONOG. DE RECEBIMENTO'!O50</f>
        <v>6489.5858651718836</v>
      </c>
      <c r="O37" s="406"/>
      <c r="P37" s="406"/>
      <c r="Q37" s="406"/>
    </row>
    <row r="38" spans="1:17" ht="24.95" customHeight="1">
      <c r="A38" s="610" t="s">
        <v>3</v>
      </c>
      <c r="B38" s="611"/>
      <c r="C38" s="412" t="e">
        <f>SUM(C6:C37)</f>
        <v>#REF!</v>
      </c>
      <c r="D38" s="412" t="e">
        <f t="shared" ref="D38:N38" si="0">SUM(D6:D37)</f>
        <v>#REF!</v>
      </c>
      <c r="E38" s="412" t="e">
        <f t="shared" si="0"/>
        <v>#REF!</v>
      </c>
      <c r="F38" s="412" t="e">
        <f t="shared" si="0"/>
        <v>#REF!</v>
      </c>
      <c r="G38" s="412" t="e">
        <f t="shared" si="0"/>
        <v>#REF!</v>
      </c>
      <c r="H38" s="412" t="e">
        <f t="shared" si="0"/>
        <v>#REF!</v>
      </c>
      <c r="I38" s="412" t="e">
        <f t="shared" si="0"/>
        <v>#REF!</v>
      </c>
      <c r="J38" s="412" t="e">
        <f t="shared" si="0"/>
        <v>#REF!</v>
      </c>
      <c r="K38" s="412" t="e">
        <f t="shared" si="0"/>
        <v>#REF!</v>
      </c>
      <c r="L38" s="412" t="e">
        <f t="shared" si="0"/>
        <v>#REF!</v>
      </c>
      <c r="M38" s="412" t="e">
        <f t="shared" si="0"/>
        <v>#REF!</v>
      </c>
      <c r="N38" s="412" t="e">
        <f t="shared" si="0"/>
        <v>#REF!</v>
      </c>
    </row>
    <row r="39" spans="1:17" ht="24.95" customHeight="1" thickBot="1">
      <c r="A39" s="612" t="s">
        <v>4</v>
      </c>
      <c r="B39" s="613"/>
      <c r="C39" s="413" t="e">
        <f>C38</f>
        <v>#REF!</v>
      </c>
      <c r="D39" s="413" t="e">
        <f>C39+D38</f>
        <v>#REF!</v>
      </c>
      <c r="E39" s="413" t="e">
        <f t="shared" ref="E39:N39" si="1">D39+E38</f>
        <v>#REF!</v>
      </c>
      <c r="F39" s="413" t="e">
        <f t="shared" si="1"/>
        <v>#REF!</v>
      </c>
      <c r="G39" s="413" t="e">
        <f t="shared" si="1"/>
        <v>#REF!</v>
      </c>
      <c r="H39" s="413" t="e">
        <f t="shared" si="1"/>
        <v>#REF!</v>
      </c>
      <c r="I39" s="413" t="e">
        <f t="shared" si="1"/>
        <v>#REF!</v>
      </c>
      <c r="J39" s="413" t="e">
        <f t="shared" si="1"/>
        <v>#REF!</v>
      </c>
      <c r="K39" s="413" t="e">
        <f t="shared" si="1"/>
        <v>#REF!</v>
      </c>
      <c r="L39" s="413" t="e">
        <f t="shared" si="1"/>
        <v>#REF!</v>
      </c>
      <c r="M39" s="413" t="e">
        <f t="shared" si="1"/>
        <v>#REF!</v>
      </c>
      <c r="N39" s="413" t="e">
        <f t="shared" si="1"/>
        <v>#REF!</v>
      </c>
    </row>
    <row r="40" spans="1:17" ht="24.95" customHeight="1">
      <c r="H40" s="414"/>
    </row>
    <row r="41" spans="1:17" ht="24.95" customHeight="1">
      <c r="A41" s="411" t="s">
        <v>5</v>
      </c>
      <c r="H41" s="414"/>
    </row>
    <row r="42" spans="1:17" ht="24.95" customHeight="1">
      <c r="H42" s="414"/>
    </row>
    <row r="43" spans="1:17" ht="24.95" customHeight="1">
      <c r="H43" s="414"/>
    </row>
    <row r="44" spans="1:17" ht="24.95" customHeight="1">
      <c r="H44" s="414"/>
    </row>
    <row r="45" spans="1:17" ht="24.95" customHeight="1">
      <c r="H45" s="414"/>
    </row>
    <row r="46" spans="1:17" ht="24.95" customHeight="1">
      <c r="H46" s="414"/>
    </row>
    <row r="47" spans="1:17" ht="24.95" customHeight="1">
      <c r="H47" s="414"/>
    </row>
    <row r="48" spans="1:17" ht="24.95" customHeight="1">
      <c r="H48" s="414"/>
    </row>
    <row r="49" spans="8:8" ht="24.95" customHeight="1">
      <c r="H49" s="414"/>
    </row>
    <row r="50" spans="8:8" ht="24.95" customHeight="1">
      <c r="H50" s="414"/>
    </row>
    <row r="51" spans="8:8" ht="24.95" customHeight="1">
      <c r="H51" s="414"/>
    </row>
    <row r="52" spans="8:8" ht="24.95" customHeight="1">
      <c r="H52" s="414"/>
    </row>
    <row r="53" spans="8:8" ht="24.95" customHeight="1">
      <c r="H53" s="414"/>
    </row>
    <row r="54" spans="8:8" ht="24.95" customHeight="1">
      <c r="H54" s="414"/>
    </row>
    <row r="55" spans="8:8" ht="24.95" customHeight="1">
      <c r="H55" s="414"/>
    </row>
    <row r="56" spans="8:8" ht="24.95" customHeight="1">
      <c r="H56" s="414"/>
    </row>
    <row r="57" spans="8:8" ht="24.95" customHeight="1">
      <c r="H57" s="414"/>
    </row>
    <row r="58" spans="8:8" ht="24.95" customHeight="1">
      <c r="H58" s="414"/>
    </row>
    <row r="59" spans="8:8" ht="24.95" customHeight="1">
      <c r="H59" s="414"/>
    </row>
    <row r="60" spans="8:8" ht="24.95" customHeight="1">
      <c r="H60" s="414"/>
    </row>
    <row r="61" spans="8:8" ht="24.95" customHeight="1">
      <c r="H61" s="414"/>
    </row>
    <row r="62" spans="8:8" ht="24.95" customHeight="1">
      <c r="H62" s="414"/>
    </row>
    <row r="63" spans="8:8" ht="24.95" customHeight="1">
      <c r="H63" s="414"/>
    </row>
    <row r="64" spans="8:8" ht="24.95" customHeight="1">
      <c r="H64" s="414"/>
    </row>
    <row r="65" spans="8:8" ht="24.95" customHeight="1">
      <c r="H65" s="414"/>
    </row>
    <row r="66" spans="8:8" ht="24.95" customHeight="1">
      <c r="H66" s="414"/>
    </row>
    <row r="67" spans="8:8" ht="24.95" customHeight="1">
      <c r="H67" s="414"/>
    </row>
    <row r="68" spans="8:8" ht="24.95" customHeight="1">
      <c r="H68" s="414"/>
    </row>
    <row r="69" spans="8:8" ht="24.95" customHeight="1">
      <c r="H69" s="414"/>
    </row>
    <row r="70" spans="8:8" ht="24.95" customHeight="1">
      <c r="H70" s="414"/>
    </row>
    <row r="71" spans="8:8" ht="24.95" customHeight="1">
      <c r="H71" s="414"/>
    </row>
    <row r="72" spans="8:8" ht="24.95" customHeight="1">
      <c r="H72" s="414"/>
    </row>
    <row r="73" spans="8:8" ht="24.95" customHeight="1">
      <c r="H73" s="414"/>
    </row>
    <row r="74" spans="8:8" ht="24.95" customHeight="1">
      <c r="H74" s="414"/>
    </row>
    <row r="75" spans="8:8" ht="24.95" customHeight="1">
      <c r="H75" s="414"/>
    </row>
    <row r="76" spans="8:8" ht="24.95" customHeight="1">
      <c r="H76" s="414"/>
    </row>
    <row r="77" spans="8:8" ht="24.95" customHeight="1">
      <c r="H77" s="414"/>
    </row>
    <row r="78" spans="8:8" ht="24.95" customHeight="1">
      <c r="H78" s="414"/>
    </row>
    <row r="79" spans="8:8" ht="24.95" customHeight="1">
      <c r="H79" s="414"/>
    </row>
    <row r="80" spans="8:8" ht="24.95" customHeight="1">
      <c r="H80" s="414"/>
    </row>
    <row r="81" spans="8:8" ht="24.95" customHeight="1">
      <c r="H81" s="414"/>
    </row>
    <row r="82" spans="8:8" ht="24.95" customHeight="1">
      <c r="H82" s="414"/>
    </row>
    <row r="83" spans="8:8" ht="24.95" customHeight="1">
      <c r="H83" s="414"/>
    </row>
    <row r="84" spans="8:8" ht="24.95" customHeight="1">
      <c r="H84" s="414"/>
    </row>
    <row r="85" spans="8:8" ht="24.95" customHeight="1">
      <c r="H85" s="414"/>
    </row>
    <row r="86" spans="8:8" ht="24.95" customHeight="1">
      <c r="H86" s="414"/>
    </row>
    <row r="87" spans="8:8" ht="24.95" customHeight="1">
      <c r="H87" s="414"/>
    </row>
    <row r="88" spans="8:8" ht="24.95" customHeight="1">
      <c r="H88" s="414"/>
    </row>
    <row r="89" spans="8:8" ht="24.95" customHeight="1">
      <c r="H89" s="414"/>
    </row>
    <row r="90" spans="8:8" ht="24.95" customHeight="1">
      <c r="H90" s="414"/>
    </row>
    <row r="91" spans="8:8" ht="24.95" customHeight="1">
      <c r="H91" s="414"/>
    </row>
    <row r="92" spans="8:8" ht="24.95" customHeight="1">
      <c r="H92" s="414"/>
    </row>
    <row r="93" spans="8:8" ht="24.95" customHeight="1">
      <c r="H93" s="414"/>
    </row>
    <row r="94" spans="8:8" ht="24.95" customHeight="1">
      <c r="H94" s="414"/>
    </row>
    <row r="95" spans="8:8" ht="24.95" customHeight="1">
      <c r="H95" s="414"/>
    </row>
    <row r="96" spans="8:8" ht="24.95" customHeight="1">
      <c r="H96" s="414"/>
    </row>
    <row r="97" spans="8:8" ht="24.95" customHeight="1">
      <c r="H97" s="414"/>
    </row>
    <row r="98" spans="8:8" ht="24.95" customHeight="1">
      <c r="H98" s="414"/>
    </row>
    <row r="99" spans="8:8" ht="24.95" customHeight="1">
      <c r="H99" s="414"/>
    </row>
    <row r="100" spans="8:8" ht="24.95" customHeight="1">
      <c r="H100" s="414"/>
    </row>
    <row r="101" spans="8:8" ht="24.95" customHeight="1">
      <c r="H101" s="414"/>
    </row>
  </sheetData>
  <mergeCells count="8">
    <mergeCell ref="A1:N1"/>
    <mergeCell ref="A3:B4"/>
    <mergeCell ref="C3:N3"/>
    <mergeCell ref="A38:B38"/>
    <mergeCell ref="A39:B39"/>
    <mergeCell ref="A5:B5"/>
    <mergeCell ref="A20:B20"/>
    <mergeCell ref="A35:B35"/>
  </mergeCells>
  <printOptions horizontalCentered="1"/>
  <pageMargins left="0.51181102362204722" right="0.51181102362204722" top="0.78740157480314965" bottom="0.78740157480314965" header="0.31496062992125984" footer="0.31496062992125984"/>
  <pageSetup scale="35" orientation="landscape" r:id="rId1"/>
  <rowBreaks count="2" manualBreakCount="2">
    <brk id="78" max="13" man="1"/>
    <brk id="100" max="1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D43EC-2ABB-443A-84B6-63E50026A450}">
  <sheetPr>
    <tabColor rgb="FFFFC000"/>
  </sheetPr>
  <dimension ref="A2:BI43"/>
  <sheetViews>
    <sheetView workbookViewId="0">
      <selection activeCell="F39" sqref="F39"/>
    </sheetView>
  </sheetViews>
  <sheetFormatPr defaultRowHeight="15"/>
  <cols>
    <col min="1" max="1" width="33.42578125" style="392" bestFit="1" customWidth="1"/>
    <col min="2" max="2" width="14.7109375" bestFit="1" customWidth="1"/>
    <col min="3" max="17" width="14.5703125" bestFit="1" customWidth="1"/>
    <col min="18" max="21" width="14" bestFit="1" customWidth="1"/>
    <col min="22" max="22" width="13.140625" bestFit="1" customWidth="1"/>
    <col min="23" max="40" width="14" bestFit="1" customWidth="1"/>
    <col min="41" max="41" width="13.140625" bestFit="1" customWidth="1"/>
    <col min="42" max="61" width="14" bestFit="1" customWidth="1"/>
  </cols>
  <sheetData>
    <row r="2" spans="1:61" ht="24">
      <c r="A2" s="513" t="s">
        <v>6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  <c r="AW2" s="309"/>
      <c r="AX2" s="309"/>
      <c r="AY2" s="309"/>
      <c r="AZ2" s="309"/>
      <c r="BA2" s="309"/>
      <c r="BB2" s="309"/>
      <c r="BC2" s="309"/>
      <c r="BD2" s="309"/>
      <c r="BE2" s="309"/>
      <c r="BF2" s="309"/>
      <c r="BG2" s="309"/>
      <c r="BH2" s="309"/>
      <c r="BI2" s="309"/>
    </row>
    <row r="3" spans="1:61">
      <c r="A3" s="616" t="s">
        <v>7</v>
      </c>
      <c r="B3" s="310" t="s">
        <v>8</v>
      </c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</row>
    <row r="4" spans="1:61">
      <c r="A4" s="616"/>
      <c r="B4" s="281" t="s">
        <v>9</v>
      </c>
      <c r="C4" s="281" t="s">
        <v>10</v>
      </c>
      <c r="D4" s="281" t="s">
        <v>11</v>
      </c>
      <c r="E4" s="281" t="s">
        <v>12</v>
      </c>
      <c r="F4" s="281" t="s">
        <v>13</v>
      </c>
      <c r="G4" s="281" t="s">
        <v>14</v>
      </c>
      <c r="H4" s="281" t="s">
        <v>15</v>
      </c>
      <c r="I4" s="281" t="s">
        <v>16</v>
      </c>
      <c r="J4" s="281" t="s">
        <v>17</v>
      </c>
      <c r="K4" s="281" t="s">
        <v>18</v>
      </c>
      <c r="L4" s="281" t="s">
        <v>19</v>
      </c>
      <c r="M4" s="281" t="s">
        <v>20</v>
      </c>
      <c r="N4" s="281" t="s">
        <v>21</v>
      </c>
      <c r="O4" s="281" t="s">
        <v>22</v>
      </c>
      <c r="P4" s="281" t="s">
        <v>23</v>
      </c>
      <c r="Q4" s="281" t="s">
        <v>24</v>
      </c>
      <c r="R4" s="281" t="s">
        <v>25</v>
      </c>
      <c r="S4" s="281" t="s">
        <v>26</v>
      </c>
      <c r="T4" s="281" t="s">
        <v>27</v>
      </c>
      <c r="U4" s="281" t="s">
        <v>28</v>
      </c>
      <c r="V4" s="281" t="s">
        <v>29</v>
      </c>
      <c r="W4" s="281" t="s">
        <v>30</v>
      </c>
      <c r="X4" s="281" t="s">
        <v>31</v>
      </c>
      <c r="Y4" s="281" t="s">
        <v>32</v>
      </c>
      <c r="Z4" s="281" t="s">
        <v>33</v>
      </c>
      <c r="AA4" s="281" t="s">
        <v>34</v>
      </c>
      <c r="AB4" s="281" t="s">
        <v>35</v>
      </c>
      <c r="AC4" s="281" t="s">
        <v>36</v>
      </c>
      <c r="AD4" s="281" t="s">
        <v>37</v>
      </c>
      <c r="AE4" s="281" t="s">
        <v>38</v>
      </c>
      <c r="AF4" s="281" t="s">
        <v>39</v>
      </c>
      <c r="AG4" s="281" t="s">
        <v>40</v>
      </c>
      <c r="AH4" s="281" t="s">
        <v>41</v>
      </c>
      <c r="AI4" s="281" t="s">
        <v>42</v>
      </c>
      <c r="AJ4" s="281" t="s">
        <v>43</v>
      </c>
      <c r="AK4" s="281" t="s">
        <v>44</v>
      </c>
      <c r="AL4" s="281" t="s">
        <v>45</v>
      </c>
      <c r="AM4" s="281" t="s">
        <v>46</v>
      </c>
      <c r="AN4" s="281" t="s">
        <v>47</v>
      </c>
      <c r="AO4" s="281" t="s">
        <v>48</v>
      </c>
      <c r="AP4" s="281" t="s">
        <v>49</v>
      </c>
      <c r="AQ4" s="281" t="s">
        <v>50</v>
      </c>
      <c r="AR4" s="281" t="s">
        <v>51</v>
      </c>
      <c r="AS4" s="281" t="s">
        <v>52</v>
      </c>
      <c r="AT4" s="281" t="s">
        <v>53</v>
      </c>
      <c r="AU4" s="281" t="s">
        <v>54</v>
      </c>
      <c r="AV4" s="281" t="s">
        <v>55</v>
      </c>
      <c r="AW4" s="281" t="s">
        <v>56</v>
      </c>
      <c r="AX4" s="281" t="s">
        <v>57</v>
      </c>
      <c r="AY4" s="281" t="s">
        <v>58</v>
      </c>
      <c r="AZ4" s="281" t="s">
        <v>59</v>
      </c>
      <c r="BA4" s="281" t="s">
        <v>60</v>
      </c>
      <c r="BB4" s="281" t="s">
        <v>61</v>
      </c>
      <c r="BC4" s="281" t="s">
        <v>62</v>
      </c>
      <c r="BD4" s="281" t="s">
        <v>63</v>
      </c>
      <c r="BE4" s="281" t="s">
        <v>64</v>
      </c>
      <c r="BF4" s="281" t="s">
        <v>65</v>
      </c>
      <c r="BG4" s="281" t="s">
        <v>66</v>
      </c>
      <c r="BH4" s="281" t="s">
        <v>67</v>
      </c>
      <c r="BI4" s="281" t="s">
        <v>68</v>
      </c>
    </row>
    <row r="5" spans="1:61">
      <c r="A5" s="514" t="s">
        <v>3</v>
      </c>
      <c r="B5" s="312">
        <f>SUM('Composições Desp. Diretas'!BY5,'Comp. Desp. Indiretas'!BX4)</f>
        <v>524127.47</v>
      </c>
      <c r="C5" s="312">
        <f>SUM('Composições Desp. Diretas'!BZ5,'Comp. Desp. Indiretas'!BY4)</f>
        <v>417492.47</v>
      </c>
      <c r="D5" s="312">
        <f>SUM('Composições Desp. Diretas'!CA5,'Comp. Desp. Indiretas'!BZ4)</f>
        <v>417492.47</v>
      </c>
      <c r="E5" s="312">
        <f>SUM('Composições Desp. Diretas'!CB5,'Comp. Desp. Indiretas'!CA4)</f>
        <v>417492.47</v>
      </c>
      <c r="F5" s="312">
        <f>SUM('Composições Desp. Diretas'!CC5,'Comp. Desp. Indiretas'!CB4)</f>
        <v>417492.47</v>
      </c>
      <c r="G5" s="312">
        <f>SUM('Composições Desp. Diretas'!CD5,'Comp. Desp. Indiretas'!CC4)</f>
        <v>424332.47</v>
      </c>
      <c r="H5" s="312">
        <f>SUM('Composições Desp. Diretas'!CE5,'Comp. Desp. Indiretas'!CD4)</f>
        <v>425742.47</v>
      </c>
      <c r="I5" s="312">
        <f>SUM('Composições Desp. Diretas'!CF5,'Comp. Desp. Indiretas'!CE4)</f>
        <v>425742.47</v>
      </c>
      <c r="J5" s="312">
        <f>SUM('Composições Desp. Diretas'!CG5,'Comp. Desp. Indiretas'!CF4)</f>
        <v>425742.47</v>
      </c>
      <c r="K5" s="312">
        <f>SUM('Composições Desp. Diretas'!CH5,'Comp. Desp. Indiretas'!CG4)</f>
        <v>425742.47</v>
      </c>
      <c r="L5" s="312">
        <f>SUM('Composições Desp. Diretas'!CI5,'Comp. Desp. Indiretas'!CH4)</f>
        <v>441102.47</v>
      </c>
      <c r="M5" s="312">
        <f>SUM('Composições Desp. Diretas'!CJ5,'Comp. Desp. Indiretas'!CI4)</f>
        <v>0</v>
      </c>
      <c r="N5" s="312">
        <f>SUM('Composições Desp. Diretas'!CK5,'Comp. Desp. Indiretas'!CJ4)</f>
        <v>0</v>
      </c>
      <c r="O5" s="312">
        <f>SUM('Composições Desp. Diretas'!CL5,'Comp. Desp. Indiretas'!CK4)</f>
        <v>0</v>
      </c>
      <c r="P5" s="312">
        <f>SUM('Composições Desp. Diretas'!CM5,'Comp. Desp. Indiretas'!CL4)</f>
        <v>0</v>
      </c>
      <c r="Q5" s="312">
        <f>SUM('Composições Desp. Diretas'!CN5,'Comp. Desp. Indiretas'!CM4)</f>
        <v>0</v>
      </c>
      <c r="R5" s="312">
        <f>SUM('Composições Desp. Diretas'!CO5,'Comp. Desp. Indiretas'!CN4)</f>
        <v>0</v>
      </c>
      <c r="S5" s="312">
        <f>SUM('Composições Desp. Diretas'!CP5,'Comp. Desp. Indiretas'!CO4)</f>
        <v>0</v>
      </c>
      <c r="T5" s="312">
        <f>SUM('Composições Desp. Diretas'!CQ5,'Comp. Desp. Indiretas'!CP4)</f>
        <v>0</v>
      </c>
      <c r="U5" s="312">
        <f>SUM('Composições Desp. Diretas'!CR5,'Comp. Desp. Indiretas'!CQ4)</f>
        <v>0</v>
      </c>
      <c r="V5" s="312">
        <f>SUM('Composições Desp. Diretas'!CS5,'Comp. Desp. Indiretas'!CR4)</f>
        <v>0</v>
      </c>
      <c r="W5" s="312">
        <f>SUM('Composições Desp. Diretas'!CT5,'Comp. Desp. Indiretas'!CS4)</f>
        <v>0</v>
      </c>
      <c r="X5" s="312">
        <f>SUM('Composições Desp. Diretas'!CU5,'Comp. Desp. Indiretas'!CT4)</f>
        <v>0</v>
      </c>
      <c r="Y5" s="312">
        <f>SUM('Composições Desp. Diretas'!CV5,'Comp. Desp. Indiretas'!CU4)</f>
        <v>0</v>
      </c>
      <c r="Z5" s="312">
        <f>SUM('Composições Desp. Diretas'!CW5,'Comp. Desp. Indiretas'!CV4)</f>
        <v>0</v>
      </c>
      <c r="AA5" s="312">
        <f>SUM('Composições Desp. Diretas'!CX5,'Comp. Desp. Indiretas'!CW4)</f>
        <v>0</v>
      </c>
      <c r="AB5" s="312">
        <f>SUM('Composições Desp. Diretas'!CY5,'Comp. Desp. Indiretas'!CX4)</f>
        <v>0</v>
      </c>
      <c r="AC5" s="312">
        <f>SUM('Composições Desp. Diretas'!CZ5,'Comp. Desp. Indiretas'!CY4)</f>
        <v>0</v>
      </c>
      <c r="AD5" s="312">
        <f>SUM('Composições Desp. Diretas'!DA5,'Comp. Desp. Indiretas'!CZ4)</f>
        <v>0</v>
      </c>
      <c r="AE5" s="312">
        <f>SUM('Composições Desp. Diretas'!DB5,'Comp. Desp. Indiretas'!DA4)</f>
        <v>0</v>
      </c>
      <c r="AF5" s="312">
        <f>SUM('Composições Desp. Diretas'!DC5,'Comp. Desp. Indiretas'!DB4)</f>
        <v>0</v>
      </c>
      <c r="AG5" s="312">
        <f>SUM('Composições Desp. Diretas'!DD5,'Comp. Desp. Indiretas'!DC4)</f>
        <v>0</v>
      </c>
      <c r="AH5" s="312">
        <f>SUM('Composições Desp. Diretas'!DE5,'Comp. Desp. Indiretas'!DD4)</f>
        <v>0</v>
      </c>
      <c r="AI5" s="312">
        <f>SUM('Composições Desp. Diretas'!DF5,'Comp. Desp. Indiretas'!DE4)</f>
        <v>0</v>
      </c>
      <c r="AJ5" s="312">
        <f>SUM('Composições Desp. Diretas'!DG5,'Comp. Desp. Indiretas'!DF4)</f>
        <v>0</v>
      </c>
      <c r="AK5" s="312">
        <f>SUM('Composições Desp. Diretas'!DH5,'Comp. Desp. Indiretas'!DG4)</f>
        <v>0</v>
      </c>
      <c r="AL5" s="312">
        <f>SUM('Composições Desp. Diretas'!DI5,'Comp. Desp. Indiretas'!DH4)</f>
        <v>0</v>
      </c>
      <c r="AM5" s="312">
        <f>SUM('Composições Desp. Diretas'!DJ5,'Comp. Desp. Indiretas'!DI4)</f>
        <v>0</v>
      </c>
      <c r="AN5" s="312">
        <f>SUM('Composições Desp. Diretas'!DK5,'Comp. Desp. Indiretas'!DJ4)</f>
        <v>0</v>
      </c>
      <c r="AO5" s="312">
        <f>SUM('Composições Desp. Diretas'!DL5,'Comp. Desp. Indiretas'!DK4)</f>
        <v>0</v>
      </c>
      <c r="AP5" s="312">
        <f>SUM('Composições Desp. Diretas'!DM5,'Comp. Desp. Indiretas'!DL4)</f>
        <v>0</v>
      </c>
      <c r="AQ5" s="312">
        <f>SUM('Composições Desp. Diretas'!DN5,'Comp. Desp. Indiretas'!DM4)</f>
        <v>0</v>
      </c>
      <c r="AR5" s="312">
        <f>SUM('Composições Desp. Diretas'!DO5,'Comp. Desp. Indiretas'!DN4)</f>
        <v>0</v>
      </c>
      <c r="AS5" s="312">
        <f>SUM('Composições Desp. Diretas'!DP5,'Comp. Desp. Indiretas'!DO4)</f>
        <v>0</v>
      </c>
      <c r="AT5" s="312">
        <f>SUM('Composições Desp. Diretas'!DQ5,'Comp. Desp. Indiretas'!DP4)</f>
        <v>0</v>
      </c>
      <c r="AU5" s="312">
        <f>SUM('Composições Desp. Diretas'!DR5,'Comp. Desp. Indiretas'!DQ4)</f>
        <v>0</v>
      </c>
      <c r="AV5" s="312">
        <f>SUM('Composições Desp. Diretas'!DS5,'Comp. Desp. Indiretas'!DR4)</f>
        <v>0</v>
      </c>
      <c r="AW5" s="312">
        <f>SUM('Composições Desp. Diretas'!DT5,'Comp. Desp. Indiretas'!DS4)</f>
        <v>0</v>
      </c>
      <c r="AX5" s="312">
        <f>SUM('Composições Desp. Diretas'!DU5,'Comp. Desp. Indiretas'!DT4)</f>
        <v>0</v>
      </c>
      <c r="AY5" s="312">
        <f>SUM('Composições Desp. Diretas'!DV5,'Comp. Desp. Indiretas'!DU4)</f>
        <v>0</v>
      </c>
      <c r="AZ5" s="312">
        <f>SUM('Composições Desp. Diretas'!DW5,'Comp. Desp. Indiretas'!DV4)</f>
        <v>0</v>
      </c>
      <c r="BA5" s="312">
        <f>SUM('Composições Desp. Diretas'!DX5,'Comp. Desp. Indiretas'!DW4)</f>
        <v>0</v>
      </c>
      <c r="BB5" s="312">
        <f>SUM('Composições Desp. Diretas'!DY5,'Comp. Desp. Indiretas'!DX4)</f>
        <v>0</v>
      </c>
      <c r="BC5" s="312">
        <f>SUM('Composições Desp. Diretas'!DZ5,'Comp. Desp. Indiretas'!DY4)</f>
        <v>0</v>
      </c>
      <c r="BD5" s="312">
        <f>SUM('Composições Desp. Diretas'!EA5,'Comp. Desp. Indiretas'!DZ4)</f>
        <v>0</v>
      </c>
      <c r="BE5" s="312">
        <f>SUM('Composições Desp. Diretas'!EB5,'Comp. Desp. Indiretas'!EA4)</f>
        <v>0</v>
      </c>
      <c r="BF5" s="312">
        <f>SUM('Composições Desp. Diretas'!EC5,'Comp. Desp. Indiretas'!EB4)</f>
        <v>0</v>
      </c>
      <c r="BG5" s="312">
        <f>SUM('Composições Desp. Diretas'!ED5,'Comp. Desp. Indiretas'!EC4)</f>
        <v>0</v>
      </c>
      <c r="BH5" s="312">
        <f>SUM('Composições Desp. Diretas'!EE5,'Comp. Desp. Indiretas'!ED4)</f>
        <v>0</v>
      </c>
      <c r="BI5" s="312">
        <f>SUM('Composições Desp. Diretas'!EF5,'Comp. Desp. Indiretas'!EE4)</f>
        <v>0</v>
      </c>
    </row>
    <row r="6" spans="1:61">
      <c r="A6" s="514" t="s">
        <v>4</v>
      </c>
      <c r="B6" s="312">
        <f>B5</f>
        <v>524127.47</v>
      </c>
      <c r="C6" s="312">
        <f>B6+C5</f>
        <v>941619.94</v>
      </c>
      <c r="D6" s="312">
        <f t="shared" ref="D6:I6" si="0">C6+D5</f>
        <v>1359112.41</v>
      </c>
      <c r="E6" s="312">
        <f t="shared" si="0"/>
        <v>1776604.88</v>
      </c>
      <c r="F6" s="312">
        <f t="shared" si="0"/>
        <v>2194097.3499999996</v>
      </c>
      <c r="G6" s="312">
        <f t="shared" si="0"/>
        <v>2618429.8199999994</v>
      </c>
      <c r="H6" s="312">
        <f t="shared" si="0"/>
        <v>3044172.2899999991</v>
      </c>
      <c r="I6" s="312">
        <f t="shared" si="0"/>
        <v>3469914.7599999988</v>
      </c>
      <c r="J6" s="312">
        <f t="shared" ref="J6" si="1">I6+J5</f>
        <v>3895657.2299999986</v>
      </c>
      <c r="K6" s="312">
        <f t="shared" ref="K6" si="2">J6+K5</f>
        <v>4321399.6999999983</v>
      </c>
      <c r="L6" s="312">
        <f t="shared" ref="L6" si="3">K6+L5</f>
        <v>4762502.1699999981</v>
      </c>
      <c r="M6" s="312">
        <f t="shared" ref="M6" si="4">L6+M5</f>
        <v>4762502.1699999981</v>
      </c>
      <c r="N6" s="312">
        <f t="shared" ref="N6" si="5">M6+N5</f>
        <v>4762502.1699999981</v>
      </c>
      <c r="O6" s="312">
        <f t="shared" ref="O6" si="6">N6+O5</f>
        <v>4762502.1699999981</v>
      </c>
      <c r="P6" s="312">
        <f t="shared" ref="P6" si="7">O6+P5</f>
        <v>4762502.1699999981</v>
      </c>
      <c r="Q6" s="312">
        <f t="shared" ref="Q6" si="8">P6+Q5</f>
        <v>4762502.1699999981</v>
      </c>
      <c r="R6" s="312">
        <f t="shared" ref="R6" si="9">Q6+R5</f>
        <v>4762502.1699999981</v>
      </c>
      <c r="S6" s="312">
        <f t="shared" ref="S6" si="10">R6+S5</f>
        <v>4762502.1699999981</v>
      </c>
      <c r="T6" s="312">
        <f t="shared" ref="T6" si="11">S6+T5</f>
        <v>4762502.1699999981</v>
      </c>
      <c r="U6" s="312">
        <f t="shared" ref="U6" si="12">T6+U5</f>
        <v>4762502.1699999981</v>
      </c>
      <c r="V6" s="312">
        <f>U6+V5</f>
        <v>4762502.1699999981</v>
      </c>
      <c r="W6" s="312">
        <f t="shared" ref="W6" si="13">V6+W5</f>
        <v>4762502.1699999981</v>
      </c>
      <c r="X6" s="312">
        <f t="shared" ref="X6" si="14">W6+X5</f>
        <v>4762502.1699999981</v>
      </c>
      <c r="Y6" s="312">
        <f t="shared" ref="Y6" si="15">X6+Y5</f>
        <v>4762502.1699999981</v>
      </c>
      <c r="Z6" s="312">
        <f t="shared" ref="Z6" si="16">Y6+Z5</f>
        <v>4762502.1699999981</v>
      </c>
      <c r="AA6" s="312">
        <f t="shared" ref="AA6" si="17">Z6+AA5</f>
        <v>4762502.1699999981</v>
      </c>
      <c r="AB6" s="312">
        <f t="shared" ref="AB6" si="18">AA6+AB5</f>
        <v>4762502.1699999981</v>
      </c>
      <c r="AC6" s="312">
        <f t="shared" ref="AC6" si="19">AB6+AC5</f>
        <v>4762502.1699999981</v>
      </c>
      <c r="AD6" s="312">
        <f t="shared" ref="AD6" si="20">AC6+AD5</f>
        <v>4762502.1699999981</v>
      </c>
      <c r="AE6" s="312">
        <f t="shared" ref="AE6" si="21">AD6+AE5</f>
        <v>4762502.1699999981</v>
      </c>
      <c r="AF6" s="312">
        <f t="shared" ref="AF6" si="22">AE6+AF5</f>
        <v>4762502.1699999981</v>
      </c>
      <c r="AG6" s="312">
        <f t="shared" ref="AG6" si="23">AF6+AG5</f>
        <v>4762502.1699999981</v>
      </c>
      <c r="AH6" s="312">
        <f t="shared" ref="AH6" si="24">AG6+AH5</f>
        <v>4762502.1699999981</v>
      </c>
      <c r="AI6" s="312">
        <f t="shared" ref="AI6" si="25">AH6+AI5</f>
        <v>4762502.1699999981</v>
      </c>
      <c r="AJ6" s="312">
        <f t="shared" ref="AJ6" si="26">AI6+AJ5</f>
        <v>4762502.1699999981</v>
      </c>
      <c r="AK6" s="312">
        <f t="shared" ref="AK6" si="27">AJ6+AK5</f>
        <v>4762502.1699999981</v>
      </c>
      <c r="AL6" s="312">
        <f t="shared" ref="AL6" si="28">AK6+AL5</f>
        <v>4762502.1699999981</v>
      </c>
      <c r="AM6" s="312">
        <f t="shared" ref="AM6" si="29">AL6+AM5</f>
        <v>4762502.1699999981</v>
      </c>
      <c r="AN6" s="312">
        <f t="shared" ref="AN6" si="30">AM6+AN5</f>
        <v>4762502.1699999981</v>
      </c>
      <c r="AO6" s="312">
        <f>AN6+AO5</f>
        <v>4762502.1699999981</v>
      </c>
      <c r="AP6" s="312">
        <f t="shared" ref="AP6" si="31">AO6+AP5</f>
        <v>4762502.1699999981</v>
      </c>
      <c r="AQ6" s="312">
        <f t="shared" ref="AQ6" si="32">AP6+AQ5</f>
        <v>4762502.1699999981</v>
      </c>
      <c r="AR6" s="312">
        <f t="shared" ref="AR6" si="33">AQ6+AR5</f>
        <v>4762502.1699999981</v>
      </c>
      <c r="AS6" s="312">
        <f t="shared" ref="AS6" si="34">AR6+AS5</f>
        <v>4762502.1699999981</v>
      </c>
      <c r="AT6" s="312">
        <f t="shared" ref="AT6" si="35">AS6+AT5</f>
        <v>4762502.1699999981</v>
      </c>
      <c r="AU6" s="312">
        <f t="shared" ref="AU6" si="36">AT6+AU5</f>
        <v>4762502.1699999981</v>
      </c>
      <c r="AV6" s="312">
        <f t="shared" ref="AV6" si="37">AU6+AV5</f>
        <v>4762502.1699999981</v>
      </c>
      <c r="AW6" s="312">
        <f t="shared" ref="AW6" si="38">AV6+AW5</f>
        <v>4762502.1699999981</v>
      </c>
      <c r="AX6" s="312">
        <f t="shared" ref="AX6" si="39">AW6+AX5</f>
        <v>4762502.1699999981</v>
      </c>
      <c r="AY6" s="312">
        <f t="shared" ref="AY6" si="40">AX6+AY5</f>
        <v>4762502.1699999981</v>
      </c>
      <c r="AZ6" s="312">
        <f t="shared" ref="AZ6" si="41">AY6+AZ5</f>
        <v>4762502.1699999981</v>
      </c>
      <c r="BA6" s="312">
        <f t="shared" ref="BA6" si="42">AZ6+BA5</f>
        <v>4762502.1699999981</v>
      </c>
      <c r="BB6" s="312">
        <f t="shared" ref="BB6" si="43">BA6+BB5</f>
        <v>4762502.1699999981</v>
      </c>
      <c r="BC6" s="312">
        <f t="shared" ref="BC6" si="44">BB6+BC5</f>
        <v>4762502.1699999981</v>
      </c>
      <c r="BD6" s="312">
        <f t="shared" ref="BD6" si="45">BC6+BD5</f>
        <v>4762502.1699999981</v>
      </c>
      <c r="BE6" s="312">
        <f t="shared" ref="BE6" si="46">BD6+BE5</f>
        <v>4762502.1699999981</v>
      </c>
      <c r="BF6" s="312">
        <f t="shared" ref="BF6" si="47">BE6+BF5</f>
        <v>4762502.1699999981</v>
      </c>
      <c r="BG6" s="312">
        <f t="shared" ref="BG6" si="48">BF6+BG5</f>
        <v>4762502.1699999981</v>
      </c>
      <c r="BH6" s="312">
        <f t="shared" ref="BH6" si="49">BG6+BH5</f>
        <v>4762502.1699999981</v>
      </c>
      <c r="BI6" s="312">
        <f t="shared" ref="BI6" si="50">BH6+BI5</f>
        <v>4762502.1699999981</v>
      </c>
    </row>
    <row r="7" spans="1:61">
      <c r="A7" s="393"/>
      <c r="B7" s="313"/>
      <c r="C7" s="262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262"/>
      <c r="AA7" s="262"/>
      <c r="AB7" s="262"/>
      <c r="AC7" s="262"/>
      <c r="AD7" s="262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AZ7" s="262"/>
      <c r="BA7" s="262"/>
      <c r="BB7" s="262"/>
      <c r="BC7" s="262"/>
      <c r="BD7" s="262"/>
      <c r="BE7" s="262"/>
      <c r="BF7" s="262"/>
      <c r="BG7" s="262"/>
      <c r="BH7" s="262"/>
      <c r="BI7" s="262"/>
    </row>
    <row r="8" spans="1:61">
      <c r="A8" s="515" t="s">
        <v>69</v>
      </c>
      <c r="B8" s="314"/>
      <c r="C8" s="314"/>
      <c r="D8" s="314"/>
      <c r="E8" s="314"/>
      <c r="F8" s="314"/>
      <c r="G8" s="314"/>
      <c r="H8" s="314"/>
      <c r="I8" s="314"/>
      <c r="J8" s="314"/>
      <c r="K8" s="314"/>
      <c r="L8" s="314"/>
      <c r="M8" s="314"/>
      <c r="N8" s="314"/>
      <c r="O8" s="314"/>
      <c r="P8" s="314"/>
      <c r="Q8" s="314"/>
      <c r="R8" s="314"/>
      <c r="S8" s="314"/>
      <c r="T8" s="314"/>
      <c r="U8" s="314"/>
      <c r="V8" s="314"/>
      <c r="W8" s="314"/>
      <c r="X8" s="314"/>
      <c r="Y8" s="314"/>
      <c r="Z8" s="314"/>
      <c r="AA8" s="314"/>
      <c r="AB8" s="314"/>
      <c r="AC8" s="314"/>
      <c r="AD8" s="314"/>
      <c r="AE8" s="314"/>
      <c r="AF8" s="314"/>
      <c r="AG8" s="314"/>
      <c r="AH8" s="314"/>
      <c r="AI8" s="314"/>
      <c r="AJ8" s="314"/>
      <c r="AK8" s="314"/>
      <c r="AL8" s="314"/>
      <c r="AM8" s="314"/>
      <c r="AN8" s="314"/>
      <c r="AO8" s="314"/>
      <c r="AP8" s="314"/>
      <c r="AQ8" s="314"/>
      <c r="AR8" s="314"/>
      <c r="AS8" s="314"/>
      <c r="AT8" s="314"/>
      <c r="AU8" s="314"/>
      <c r="AV8" s="314"/>
      <c r="AW8" s="314"/>
      <c r="AX8" s="314"/>
      <c r="AY8" s="314"/>
      <c r="AZ8" s="314"/>
      <c r="BA8" s="314"/>
      <c r="BB8" s="314"/>
      <c r="BC8" s="314"/>
      <c r="BD8" s="314"/>
      <c r="BE8" s="314"/>
      <c r="BF8" s="314"/>
      <c r="BG8" s="314"/>
      <c r="BH8" s="314"/>
      <c r="BI8" s="314"/>
    </row>
    <row r="9" spans="1:61">
      <c r="A9" s="616" t="s">
        <v>7</v>
      </c>
      <c r="B9" s="310" t="s">
        <v>8</v>
      </c>
      <c r="C9" s="311"/>
      <c r="D9" s="311"/>
      <c r="E9" s="311"/>
      <c r="F9" s="311"/>
      <c r="G9" s="311"/>
      <c r="H9" s="311"/>
      <c r="I9" s="311"/>
      <c r="J9" s="311"/>
      <c r="K9" s="311"/>
      <c r="L9" s="311"/>
      <c r="M9" s="311"/>
      <c r="N9" s="311"/>
      <c r="O9" s="311"/>
      <c r="P9" s="311"/>
      <c r="Q9" s="311"/>
      <c r="R9" s="311"/>
      <c r="S9" s="311"/>
      <c r="T9" s="311"/>
      <c r="U9" s="311"/>
      <c r="V9" s="311"/>
      <c r="W9" s="311"/>
      <c r="X9" s="311"/>
      <c r="Y9" s="311"/>
      <c r="Z9" s="311"/>
      <c r="AA9" s="311"/>
      <c r="AB9" s="311"/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1"/>
      <c r="AX9" s="311"/>
      <c r="AY9" s="311"/>
      <c r="AZ9" s="311"/>
      <c r="BA9" s="311"/>
      <c r="BB9" s="311"/>
      <c r="BC9" s="311"/>
      <c r="BD9" s="311"/>
      <c r="BE9" s="311"/>
      <c r="BF9" s="311"/>
      <c r="BG9" s="311"/>
      <c r="BH9" s="311"/>
      <c r="BI9" s="311"/>
    </row>
    <row r="10" spans="1:61">
      <c r="A10" s="616"/>
      <c r="B10" s="281" t="s">
        <v>9</v>
      </c>
      <c r="C10" s="281" t="s">
        <v>10</v>
      </c>
      <c r="D10" s="281" t="s">
        <v>11</v>
      </c>
      <c r="E10" s="281" t="s">
        <v>12</v>
      </c>
      <c r="F10" s="281" t="s">
        <v>13</v>
      </c>
      <c r="G10" s="281" t="s">
        <v>14</v>
      </c>
      <c r="H10" s="281" t="s">
        <v>15</v>
      </c>
      <c r="I10" s="281" t="s">
        <v>16</v>
      </c>
      <c r="J10" s="281" t="s">
        <v>17</v>
      </c>
      <c r="K10" s="281" t="s">
        <v>18</v>
      </c>
      <c r="L10" s="281" t="s">
        <v>19</v>
      </c>
      <c r="M10" s="281" t="s">
        <v>20</v>
      </c>
      <c r="N10" s="281" t="s">
        <v>21</v>
      </c>
      <c r="O10" s="281" t="s">
        <v>22</v>
      </c>
      <c r="P10" s="281" t="s">
        <v>23</v>
      </c>
      <c r="Q10" s="281" t="s">
        <v>24</v>
      </c>
      <c r="R10" s="281" t="s">
        <v>25</v>
      </c>
      <c r="S10" s="281" t="s">
        <v>26</v>
      </c>
      <c r="T10" s="281" t="s">
        <v>27</v>
      </c>
      <c r="U10" s="281" t="s">
        <v>28</v>
      </c>
      <c r="V10" s="281" t="s">
        <v>29</v>
      </c>
      <c r="W10" s="281" t="s">
        <v>30</v>
      </c>
      <c r="X10" s="281" t="s">
        <v>31</v>
      </c>
      <c r="Y10" s="281" t="s">
        <v>32</v>
      </c>
      <c r="Z10" s="281" t="s">
        <v>33</v>
      </c>
      <c r="AA10" s="281" t="s">
        <v>34</v>
      </c>
      <c r="AB10" s="281" t="s">
        <v>35</v>
      </c>
      <c r="AC10" s="281" t="s">
        <v>36</v>
      </c>
      <c r="AD10" s="281" t="s">
        <v>37</v>
      </c>
      <c r="AE10" s="281" t="s">
        <v>38</v>
      </c>
      <c r="AF10" s="281" t="s">
        <v>39</v>
      </c>
      <c r="AG10" s="281" t="s">
        <v>40</v>
      </c>
      <c r="AH10" s="281" t="s">
        <v>41</v>
      </c>
      <c r="AI10" s="281" t="s">
        <v>42</v>
      </c>
      <c r="AJ10" s="281" t="s">
        <v>43</v>
      </c>
      <c r="AK10" s="281" t="s">
        <v>44</v>
      </c>
      <c r="AL10" s="281" t="s">
        <v>45</v>
      </c>
      <c r="AM10" s="281" t="s">
        <v>46</v>
      </c>
      <c r="AN10" s="281" t="s">
        <v>47</v>
      </c>
      <c r="AO10" s="281" t="s">
        <v>48</v>
      </c>
      <c r="AP10" s="281" t="s">
        <v>49</v>
      </c>
      <c r="AQ10" s="281" t="s">
        <v>50</v>
      </c>
      <c r="AR10" s="281" t="s">
        <v>51</v>
      </c>
      <c r="AS10" s="281" t="s">
        <v>52</v>
      </c>
      <c r="AT10" s="281" t="s">
        <v>53</v>
      </c>
      <c r="AU10" s="281" t="s">
        <v>54</v>
      </c>
      <c r="AV10" s="281" t="s">
        <v>55</v>
      </c>
      <c r="AW10" s="281" t="s">
        <v>56</v>
      </c>
      <c r="AX10" s="281" t="s">
        <v>57</v>
      </c>
      <c r="AY10" s="281" t="s">
        <v>58</v>
      </c>
      <c r="AZ10" s="281" t="s">
        <v>59</v>
      </c>
      <c r="BA10" s="281" t="s">
        <v>60</v>
      </c>
      <c r="BB10" s="281" t="s">
        <v>61</v>
      </c>
      <c r="BC10" s="281" t="s">
        <v>62</v>
      </c>
      <c r="BD10" s="281" t="s">
        <v>63</v>
      </c>
      <c r="BE10" s="281" t="s">
        <v>64</v>
      </c>
      <c r="BF10" s="281" t="s">
        <v>65</v>
      </c>
      <c r="BG10" s="281" t="s">
        <v>66</v>
      </c>
      <c r="BH10" s="281" t="s">
        <v>67</v>
      </c>
      <c r="BI10" s="281" t="s">
        <v>68</v>
      </c>
    </row>
    <row r="11" spans="1:61">
      <c r="A11" s="516" t="s">
        <v>70</v>
      </c>
      <c r="B11" s="315">
        <f>'CRONOG. DE RECEBIMENTO'!B54</f>
        <v>0</v>
      </c>
      <c r="C11" s="315">
        <f>'CRONOG. DE RECEBIMENTO'!C54</f>
        <v>0</v>
      </c>
      <c r="D11" s="315">
        <f>'CRONOG. DE RECEBIMENTO'!D54</f>
        <v>674688.37198685296</v>
      </c>
      <c r="E11" s="315">
        <f>'CRONOG. DE RECEBIMENTO'!E54</f>
        <v>471033.59964170214</v>
      </c>
      <c r="F11" s="315">
        <f>'CRONOG. DE RECEBIMENTO'!F54</f>
        <v>471033.59964170214</v>
      </c>
      <c r="G11" s="315">
        <f>'CRONOG. DE RECEBIMENTO'!G54</f>
        <v>471033.59964170214</v>
      </c>
      <c r="H11" s="315">
        <f>'CRONOG. DE RECEBIMENTO'!H54</f>
        <v>471033.59964170214</v>
      </c>
      <c r="I11" s="315">
        <f>'CRONOG. DE RECEBIMENTO'!I54</f>
        <v>471033.59964170214</v>
      </c>
      <c r="J11" s="315">
        <f>'CRONOG. DE RECEBIMENTO'!J54</f>
        <v>471033.59964170214</v>
      </c>
      <c r="K11" s="315">
        <f>'CRONOG. DE RECEBIMENTO'!K54</f>
        <v>471033.59964170214</v>
      </c>
      <c r="L11" s="315">
        <f>'CRONOG. DE RECEBIMENTO'!L54</f>
        <v>471033.59964170214</v>
      </c>
      <c r="M11" s="315">
        <f>'CRONOG. DE RECEBIMENTO'!M54</f>
        <v>471033.59964170214</v>
      </c>
      <c r="N11" s="315">
        <f>'CRONOG. DE RECEBIMENTO'!N54</f>
        <v>471033.59964170214</v>
      </c>
      <c r="O11" s="315">
        <f>'CRONOG. DE RECEBIMENTO'!O54</f>
        <v>471033.59964170214</v>
      </c>
      <c r="P11" s="315">
        <f>'CRONOG. DE RECEBIMENTO'!P54</f>
        <v>0</v>
      </c>
      <c r="Q11" s="315">
        <f>'CRONOG. DE RECEBIMENTO'!Q54</f>
        <v>0</v>
      </c>
      <c r="R11" s="315">
        <f>'CRONOG. DE RECEBIMENTO'!R54</f>
        <v>0</v>
      </c>
      <c r="S11" s="315">
        <f>'CRONOG. DE RECEBIMENTO'!S54</f>
        <v>0</v>
      </c>
      <c r="T11" s="315">
        <f>'CRONOG. DE RECEBIMENTO'!T54</f>
        <v>0</v>
      </c>
      <c r="U11" s="315">
        <f>'CRONOG. DE RECEBIMENTO'!U54</f>
        <v>0</v>
      </c>
      <c r="V11" s="315">
        <f>'CRONOG. DE RECEBIMENTO'!V54</f>
        <v>0</v>
      </c>
      <c r="W11" s="315">
        <f>'CRONOG. DE RECEBIMENTO'!W54</f>
        <v>0</v>
      </c>
      <c r="X11" s="315">
        <f>'CRONOG. DE RECEBIMENTO'!X54</f>
        <v>0</v>
      </c>
      <c r="Y11" s="315">
        <f>'CRONOG. DE RECEBIMENTO'!Y54</f>
        <v>0</v>
      </c>
      <c r="Z11" s="315">
        <f>'CRONOG. DE RECEBIMENTO'!Z54</f>
        <v>0</v>
      </c>
      <c r="AA11" s="315">
        <f>'CRONOG. DE RECEBIMENTO'!AA54</f>
        <v>0</v>
      </c>
      <c r="AB11" s="315">
        <f>'CRONOG. DE RECEBIMENTO'!AB54</f>
        <v>0</v>
      </c>
      <c r="AC11" s="315">
        <f>'CRONOG. DE RECEBIMENTO'!AC54</f>
        <v>0</v>
      </c>
      <c r="AD11" s="315">
        <f>'CRONOG. DE RECEBIMENTO'!AD54</f>
        <v>0</v>
      </c>
      <c r="AE11" s="315">
        <f>'CRONOG. DE RECEBIMENTO'!AE54</f>
        <v>0</v>
      </c>
      <c r="AF11" s="315">
        <f>'CRONOG. DE RECEBIMENTO'!AF54</f>
        <v>0</v>
      </c>
      <c r="AG11" s="315">
        <f>'CRONOG. DE RECEBIMENTO'!AG54</f>
        <v>0</v>
      </c>
      <c r="AH11" s="315">
        <f>'CRONOG. DE RECEBIMENTO'!AH54</f>
        <v>0</v>
      </c>
      <c r="AI11" s="315">
        <f>'CRONOG. DE RECEBIMENTO'!AI54</f>
        <v>0</v>
      </c>
      <c r="AJ11" s="315">
        <f>'CRONOG. DE RECEBIMENTO'!AJ54</f>
        <v>0</v>
      </c>
      <c r="AK11" s="315">
        <f>'CRONOG. DE RECEBIMENTO'!AK54</f>
        <v>0</v>
      </c>
      <c r="AL11" s="315">
        <f>'CRONOG. DE RECEBIMENTO'!AL54</f>
        <v>0</v>
      </c>
      <c r="AM11" s="315">
        <f>'CRONOG. DE RECEBIMENTO'!AM54</f>
        <v>0</v>
      </c>
      <c r="AN11" s="315">
        <f>'CRONOG. DE RECEBIMENTO'!AN54</f>
        <v>0</v>
      </c>
      <c r="AO11" s="315">
        <f>'CRONOG. DE RECEBIMENTO'!AO54</f>
        <v>0</v>
      </c>
      <c r="AP11" s="315">
        <f>'CRONOG. DE RECEBIMENTO'!AP54</f>
        <v>0</v>
      </c>
      <c r="AQ11" s="315">
        <f>'CRONOG. DE RECEBIMENTO'!AQ54</f>
        <v>0</v>
      </c>
      <c r="AR11" s="315">
        <f>'CRONOG. DE RECEBIMENTO'!AR54</f>
        <v>0</v>
      </c>
      <c r="AS11" s="315">
        <f>'CRONOG. DE RECEBIMENTO'!AS54</f>
        <v>0</v>
      </c>
      <c r="AT11" s="315">
        <f>'CRONOG. DE RECEBIMENTO'!AT54</f>
        <v>0</v>
      </c>
      <c r="AU11" s="315">
        <f>'CRONOG. DE RECEBIMENTO'!AU54</f>
        <v>0</v>
      </c>
      <c r="AV11" s="315">
        <f>'CRONOG. DE RECEBIMENTO'!AV54</f>
        <v>0</v>
      </c>
      <c r="AW11" s="315">
        <f>'CRONOG. DE RECEBIMENTO'!AW54</f>
        <v>0</v>
      </c>
      <c r="AX11" s="315">
        <f>'CRONOG. DE RECEBIMENTO'!AX54</f>
        <v>0</v>
      </c>
      <c r="AY11" s="315">
        <f>'CRONOG. DE RECEBIMENTO'!AY54</f>
        <v>0</v>
      </c>
      <c r="AZ11" s="315">
        <f>'CRONOG. DE RECEBIMENTO'!AZ54</f>
        <v>0</v>
      </c>
      <c r="BA11" s="315">
        <f>'CRONOG. DE RECEBIMENTO'!BA54</f>
        <v>0</v>
      </c>
      <c r="BB11" s="315">
        <f>'CRONOG. DE RECEBIMENTO'!BB54</f>
        <v>0</v>
      </c>
      <c r="BC11" s="315">
        <f>'CRONOG. DE RECEBIMENTO'!BC54</f>
        <v>0</v>
      </c>
      <c r="BD11" s="315">
        <f>'CRONOG. DE RECEBIMENTO'!BD54</f>
        <v>0</v>
      </c>
      <c r="BE11" s="315">
        <f>'CRONOG. DE RECEBIMENTO'!BE54</f>
        <v>0</v>
      </c>
      <c r="BF11" s="315">
        <f>'CRONOG. DE RECEBIMENTO'!BF54</f>
        <v>0</v>
      </c>
      <c r="BG11" s="315">
        <f>'CRONOG. DE RECEBIMENTO'!BG54</f>
        <v>0</v>
      </c>
      <c r="BH11" s="315">
        <f>'CRONOG. DE RECEBIMENTO'!BH54</f>
        <v>0</v>
      </c>
      <c r="BI11" s="315">
        <f>'CRONOG. DE RECEBIMENTO'!BI54</f>
        <v>0</v>
      </c>
    </row>
    <row r="12" spans="1:61">
      <c r="A12" s="516" t="s">
        <v>71</v>
      </c>
      <c r="B12" s="315">
        <f>B11</f>
        <v>0</v>
      </c>
      <c r="C12" s="315">
        <f>B12+C11</f>
        <v>0</v>
      </c>
      <c r="D12" s="315">
        <f t="shared" ref="D12:I12" si="51">C12+D11</f>
        <v>674688.37198685296</v>
      </c>
      <c r="E12" s="315">
        <f t="shared" si="51"/>
        <v>1145721.9716285551</v>
      </c>
      <c r="F12" s="315">
        <f t="shared" si="51"/>
        <v>1616755.5712702572</v>
      </c>
      <c r="G12" s="315">
        <f t="shared" si="51"/>
        <v>2087789.1709119594</v>
      </c>
      <c r="H12" s="315">
        <f t="shared" si="51"/>
        <v>2558822.7705536615</v>
      </c>
      <c r="I12" s="315">
        <f t="shared" si="51"/>
        <v>3029856.3701953636</v>
      </c>
      <c r="J12" s="315">
        <f t="shared" ref="J12" si="52">I12+J11</f>
        <v>3500889.9698370658</v>
      </c>
      <c r="K12" s="315">
        <f t="shared" ref="K12" si="53">J12+K11</f>
        <v>3971923.5694787679</v>
      </c>
      <c r="L12" s="315">
        <f t="shared" ref="L12" si="54">K12+L11</f>
        <v>4442957.1691204701</v>
      </c>
      <c r="M12" s="315">
        <f t="shared" ref="M12" si="55">L12+M11</f>
        <v>4913990.7687621722</v>
      </c>
      <c r="N12" s="315">
        <f t="shared" ref="N12" si="56">M12+N11</f>
        <v>5385024.3684038743</v>
      </c>
      <c r="O12" s="315">
        <f t="shared" ref="O12" si="57">N12+O11</f>
        <v>5856057.9680455765</v>
      </c>
      <c r="P12" s="315">
        <f t="shared" ref="P12" si="58">O12+P11</f>
        <v>5856057.9680455765</v>
      </c>
      <c r="Q12" s="315">
        <f t="shared" ref="Q12" si="59">P12+Q11</f>
        <v>5856057.9680455765</v>
      </c>
      <c r="R12" s="315">
        <f t="shared" ref="R12" si="60">Q12+R11</f>
        <v>5856057.9680455765</v>
      </c>
      <c r="S12" s="315">
        <f t="shared" ref="S12" si="61">R12+S11</f>
        <v>5856057.9680455765</v>
      </c>
      <c r="T12" s="315">
        <f t="shared" ref="T12" si="62">S12+T11</f>
        <v>5856057.9680455765</v>
      </c>
      <c r="U12" s="315">
        <f t="shared" ref="U12" si="63">T12+U11</f>
        <v>5856057.9680455765</v>
      </c>
      <c r="V12" s="315">
        <f>U12+V11</f>
        <v>5856057.9680455765</v>
      </c>
      <c r="W12" s="315">
        <f t="shared" ref="W12" si="64">V12+W11</f>
        <v>5856057.9680455765</v>
      </c>
      <c r="X12" s="315">
        <f t="shared" ref="X12" si="65">W12+X11</f>
        <v>5856057.9680455765</v>
      </c>
      <c r="Y12" s="315">
        <f t="shared" ref="Y12" si="66">X12+Y11</f>
        <v>5856057.9680455765</v>
      </c>
      <c r="Z12" s="315">
        <f t="shared" ref="Z12" si="67">Y12+Z11</f>
        <v>5856057.9680455765</v>
      </c>
      <c r="AA12" s="315">
        <f t="shared" ref="AA12" si="68">Z12+AA11</f>
        <v>5856057.9680455765</v>
      </c>
      <c r="AB12" s="315">
        <f t="shared" ref="AB12" si="69">AA12+AB11</f>
        <v>5856057.9680455765</v>
      </c>
      <c r="AC12" s="315">
        <f t="shared" ref="AC12" si="70">AB12+AC11</f>
        <v>5856057.9680455765</v>
      </c>
      <c r="AD12" s="315">
        <f t="shared" ref="AD12" si="71">AC12+AD11</f>
        <v>5856057.9680455765</v>
      </c>
      <c r="AE12" s="315">
        <f t="shared" ref="AE12" si="72">AD12+AE11</f>
        <v>5856057.9680455765</v>
      </c>
      <c r="AF12" s="315">
        <f t="shared" ref="AF12" si="73">AE12+AF11</f>
        <v>5856057.9680455765</v>
      </c>
      <c r="AG12" s="315">
        <f t="shared" ref="AG12" si="74">AF12+AG11</f>
        <v>5856057.9680455765</v>
      </c>
      <c r="AH12" s="315">
        <f t="shared" ref="AH12" si="75">AG12+AH11</f>
        <v>5856057.9680455765</v>
      </c>
      <c r="AI12" s="315">
        <f t="shared" ref="AI12" si="76">AH12+AI11</f>
        <v>5856057.9680455765</v>
      </c>
      <c r="AJ12" s="315">
        <f t="shared" ref="AJ12" si="77">AI12+AJ11</f>
        <v>5856057.9680455765</v>
      </c>
      <c r="AK12" s="315">
        <f t="shared" ref="AK12" si="78">AJ12+AK11</f>
        <v>5856057.9680455765</v>
      </c>
      <c r="AL12" s="315">
        <f t="shared" ref="AL12" si="79">AK12+AL11</f>
        <v>5856057.9680455765</v>
      </c>
      <c r="AM12" s="315">
        <f t="shared" ref="AM12" si="80">AL12+AM11</f>
        <v>5856057.9680455765</v>
      </c>
      <c r="AN12" s="315">
        <f t="shared" ref="AN12" si="81">AM12+AN11</f>
        <v>5856057.9680455765</v>
      </c>
      <c r="AO12" s="315">
        <f>AN12+AO11</f>
        <v>5856057.9680455765</v>
      </c>
      <c r="AP12" s="315">
        <f t="shared" ref="AP12" si="82">AO12+AP11</f>
        <v>5856057.9680455765</v>
      </c>
      <c r="AQ12" s="315">
        <f t="shared" ref="AQ12" si="83">AP12+AQ11</f>
        <v>5856057.9680455765</v>
      </c>
      <c r="AR12" s="315">
        <f t="shared" ref="AR12" si="84">AQ12+AR11</f>
        <v>5856057.9680455765</v>
      </c>
      <c r="AS12" s="315">
        <f t="shared" ref="AS12" si="85">AR12+AS11</f>
        <v>5856057.9680455765</v>
      </c>
      <c r="AT12" s="315">
        <f t="shared" ref="AT12" si="86">AS12+AT11</f>
        <v>5856057.9680455765</v>
      </c>
      <c r="AU12" s="315">
        <f t="shared" ref="AU12" si="87">AT12+AU11</f>
        <v>5856057.9680455765</v>
      </c>
      <c r="AV12" s="315">
        <f t="shared" ref="AV12" si="88">AU12+AV11</f>
        <v>5856057.9680455765</v>
      </c>
      <c r="AW12" s="315">
        <f t="shared" ref="AW12" si="89">AV12+AW11</f>
        <v>5856057.9680455765</v>
      </c>
      <c r="AX12" s="315">
        <f t="shared" ref="AX12" si="90">AW12+AX11</f>
        <v>5856057.9680455765</v>
      </c>
      <c r="AY12" s="315">
        <f t="shared" ref="AY12" si="91">AX12+AY11</f>
        <v>5856057.9680455765</v>
      </c>
      <c r="AZ12" s="315">
        <f t="shared" ref="AZ12" si="92">AY12+AZ11</f>
        <v>5856057.9680455765</v>
      </c>
      <c r="BA12" s="315">
        <f t="shared" ref="BA12" si="93">AZ12+BA11</f>
        <v>5856057.9680455765</v>
      </c>
      <c r="BB12" s="315">
        <f t="shared" ref="BB12" si="94">BA12+BB11</f>
        <v>5856057.9680455765</v>
      </c>
      <c r="BC12" s="315">
        <f t="shared" ref="BC12" si="95">BB12+BC11</f>
        <v>5856057.9680455765</v>
      </c>
      <c r="BD12" s="315">
        <f t="shared" ref="BD12" si="96">BC12+BD11</f>
        <v>5856057.9680455765</v>
      </c>
      <c r="BE12" s="315">
        <f t="shared" ref="BE12" si="97">BD12+BE11</f>
        <v>5856057.9680455765</v>
      </c>
      <c r="BF12" s="315">
        <f t="shared" ref="BF12" si="98">BE12+BF11</f>
        <v>5856057.9680455765</v>
      </c>
      <c r="BG12" s="315">
        <f t="shared" ref="BG12" si="99">BF12+BG11</f>
        <v>5856057.9680455765</v>
      </c>
      <c r="BH12" s="315">
        <f t="shared" ref="BH12" si="100">BG12+BH11</f>
        <v>5856057.9680455765</v>
      </c>
      <c r="BI12" s="315">
        <f t="shared" ref="BI12" si="101">BH12+BI11</f>
        <v>5856057.9680455765</v>
      </c>
    </row>
    <row r="13" spans="1:61">
      <c r="A13" s="393"/>
      <c r="B13" s="262"/>
      <c r="C13" s="262"/>
      <c r="D13" s="262"/>
      <c r="E13" s="262"/>
      <c r="F13" s="262"/>
      <c r="G13" s="262"/>
      <c r="H13" s="262"/>
      <c r="I13" s="262"/>
      <c r="J13" s="262"/>
      <c r="K13" s="262"/>
      <c r="L13" s="262"/>
      <c r="M13" s="262"/>
      <c r="N13" s="262"/>
      <c r="O13" s="262"/>
      <c r="P13" s="262"/>
      <c r="Q13" s="262"/>
      <c r="R13" s="262"/>
      <c r="S13" s="262"/>
      <c r="T13" s="262"/>
      <c r="U13" s="262"/>
      <c r="V13" s="262"/>
      <c r="W13" s="262"/>
      <c r="X13" s="262"/>
      <c r="Y13" s="262"/>
      <c r="Z13" s="262"/>
      <c r="AA13" s="262"/>
      <c r="AB13" s="262"/>
      <c r="AC13" s="262"/>
      <c r="AD13" s="262"/>
      <c r="AE13" s="262"/>
      <c r="AF13" s="262"/>
      <c r="AG13" s="262"/>
      <c r="AH13" s="262"/>
      <c r="AI13" s="262"/>
      <c r="AJ13" s="262"/>
      <c r="AK13" s="262"/>
      <c r="AL13" s="262"/>
      <c r="AM13" s="262"/>
      <c r="AN13" s="262"/>
      <c r="AO13" s="262"/>
      <c r="AP13" s="262"/>
      <c r="AQ13" s="262"/>
      <c r="AR13" s="262"/>
      <c r="AS13" s="262"/>
      <c r="AT13" s="262"/>
      <c r="AU13" s="262"/>
      <c r="AV13" s="262"/>
      <c r="AW13" s="262"/>
      <c r="AX13" s="262"/>
      <c r="AY13" s="262"/>
      <c r="AZ13" s="262"/>
      <c r="BA13" s="262"/>
      <c r="BB13" s="262"/>
      <c r="BC13" s="262"/>
      <c r="BD13" s="262"/>
      <c r="BE13" s="262"/>
      <c r="BF13" s="262"/>
      <c r="BG13" s="262"/>
      <c r="BH13" s="262"/>
      <c r="BI13" s="262"/>
    </row>
    <row r="14" spans="1:61">
      <c r="A14" s="513" t="s">
        <v>72</v>
      </c>
      <c r="B14" s="309"/>
      <c r="C14" s="309"/>
      <c r="D14" s="309"/>
      <c r="E14" s="309"/>
      <c r="F14" s="309"/>
      <c r="G14" s="309"/>
      <c r="H14" s="309"/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  <c r="AN14" s="309"/>
      <c r="AO14" s="309"/>
      <c r="AP14" s="309"/>
      <c r="AQ14" s="309"/>
      <c r="AR14" s="309"/>
      <c r="AS14" s="309"/>
      <c r="AT14" s="309"/>
      <c r="AU14" s="309"/>
      <c r="AV14" s="309"/>
      <c r="AW14" s="309"/>
      <c r="AX14" s="309"/>
      <c r="AY14" s="309"/>
      <c r="AZ14" s="309"/>
      <c r="BA14" s="309"/>
      <c r="BB14" s="309"/>
      <c r="BC14" s="309"/>
      <c r="BD14" s="309"/>
      <c r="BE14" s="309"/>
      <c r="BF14" s="309"/>
      <c r="BG14" s="309"/>
      <c r="BH14" s="309"/>
      <c r="BI14" s="309"/>
    </row>
    <row r="15" spans="1:61">
      <c r="A15" s="616" t="s">
        <v>7</v>
      </c>
      <c r="B15" s="310" t="s">
        <v>8</v>
      </c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  <c r="N15" s="311"/>
      <c r="O15" s="311"/>
      <c r="P15" s="311"/>
      <c r="Q15" s="311"/>
      <c r="R15" s="311"/>
      <c r="S15" s="311"/>
      <c r="T15" s="311"/>
      <c r="U15" s="311"/>
      <c r="V15" s="311"/>
      <c r="W15" s="311"/>
      <c r="X15" s="311"/>
      <c r="Y15" s="311"/>
      <c r="Z15" s="311"/>
      <c r="AA15" s="311"/>
      <c r="AB15" s="311"/>
      <c r="AC15" s="311"/>
      <c r="AD15" s="311"/>
      <c r="AE15" s="311"/>
      <c r="AF15" s="311"/>
      <c r="AG15" s="311"/>
      <c r="AH15" s="311"/>
      <c r="AI15" s="311"/>
      <c r="AJ15" s="311"/>
      <c r="AK15" s="311"/>
      <c r="AL15" s="311"/>
      <c r="AM15" s="311"/>
      <c r="AN15" s="311"/>
      <c r="AO15" s="311"/>
      <c r="AP15" s="311"/>
      <c r="AQ15" s="311"/>
      <c r="AR15" s="311"/>
      <c r="AS15" s="311"/>
      <c r="AT15" s="311"/>
      <c r="AU15" s="311"/>
      <c r="AV15" s="311"/>
      <c r="AW15" s="311"/>
      <c r="AX15" s="311"/>
      <c r="AY15" s="311"/>
      <c r="AZ15" s="311"/>
      <c r="BA15" s="311"/>
      <c r="BB15" s="311"/>
      <c r="BC15" s="311"/>
      <c r="BD15" s="311"/>
      <c r="BE15" s="311"/>
      <c r="BF15" s="311"/>
      <c r="BG15" s="311"/>
      <c r="BH15" s="311"/>
      <c r="BI15" s="311"/>
    </row>
    <row r="16" spans="1:61">
      <c r="A16" s="616"/>
      <c r="B16" s="281" t="s">
        <v>9</v>
      </c>
      <c r="C16" s="281" t="s">
        <v>10</v>
      </c>
      <c r="D16" s="281" t="s">
        <v>11</v>
      </c>
      <c r="E16" s="281" t="s">
        <v>12</v>
      </c>
      <c r="F16" s="281" t="s">
        <v>13</v>
      </c>
      <c r="G16" s="281" t="s">
        <v>14</v>
      </c>
      <c r="H16" s="281" t="s">
        <v>15</v>
      </c>
      <c r="I16" s="281" t="s">
        <v>16</v>
      </c>
      <c r="J16" s="281" t="s">
        <v>17</v>
      </c>
      <c r="K16" s="281" t="s">
        <v>18</v>
      </c>
      <c r="L16" s="281" t="s">
        <v>19</v>
      </c>
      <c r="M16" s="281" t="s">
        <v>20</v>
      </c>
      <c r="N16" s="281" t="s">
        <v>21</v>
      </c>
      <c r="O16" s="281" t="s">
        <v>22</v>
      </c>
      <c r="P16" s="281" t="s">
        <v>23</v>
      </c>
      <c r="Q16" s="281" t="s">
        <v>24</v>
      </c>
      <c r="R16" s="281" t="s">
        <v>25</v>
      </c>
      <c r="S16" s="281" t="s">
        <v>26</v>
      </c>
      <c r="T16" s="281" t="s">
        <v>27</v>
      </c>
      <c r="U16" s="281" t="s">
        <v>28</v>
      </c>
      <c r="V16" s="281" t="s">
        <v>29</v>
      </c>
      <c r="W16" s="281" t="s">
        <v>30</v>
      </c>
      <c r="X16" s="281" t="s">
        <v>31</v>
      </c>
      <c r="Y16" s="281" t="s">
        <v>32</v>
      </c>
      <c r="Z16" s="281" t="s">
        <v>33</v>
      </c>
      <c r="AA16" s="281" t="s">
        <v>34</v>
      </c>
      <c r="AB16" s="281" t="s">
        <v>35</v>
      </c>
      <c r="AC16" s="281" t="s">
        <v>36</v>
      </c>
      <c r="AD16" s="281" t="s">
        <v>37</v>
      </c>
      <c r="AE16" s="281" t="s">
        <v>38</v>
      </c>
      <c r="AF16" s="281" t="s">
        <v>39</v>
      </c>
      <c r="AG16" s="281" t="s">
        <v>40</v>
      </c>
      <c r="AH16" s="281" t="s">
        <v>41</v>
      </c>
      <c r="AI16" s="281" t="s">
        <v>42</v>
      </c>
      <c r="AJ16" s="281" t="s">
        <v>43</v>
      </c>
      <c r="AK16" s="281" t="s">
        <v>44</v>
      </c>
      <c r="AL16" s="281" t="s">
        <v>45</v>
      </c>
      <c r="AM16" s="281" t="s">
        <v>46</v>
      </c>
      <c r="AN16" s="281" t="s">
        <v>47</v>
      </c>
      <c r="AO16" s="281" t="s">
        <v>48</v>
      </c>
      <c r="AP16" s="281" t="s">
        <v>49</v>
      </c>
      <c r="AQ16" s="281" t="s">
        <v>50</v>
      </c>
      <c r="AR16" s="281" t="s">
        <v>51</v>
      </c>
      <c r="AS16" s="281" t="s">
        <v>52</v>
      </c>
      <c r="AT16" s="281" t="s">
        <v>53</v>
      </c>
      <c r="AU16" s="281" t="s">
        <v>54</v>
      </c>
      <c r="AV16" s="281" t="s">
        <v>55</v>
      </c>
      <c r="AW16" s="281" t="s">
        <v>56</v>
      </c>
      <c r="AX16" s="281" t="s">
        <v>57</v>
      </c>
      <c r="AY16" s="281" t="s">
        <v>58</v>
      </c>
      <c r="AZ16" s="281" t="s">
        <v>59</v>
      </c>
      <c r="BA16" s="281" t="s">
        <v>60</v>
      </c>
      <c r="BB16" s="281" t="s">
        <v>61</v>
      </c>
      <c r="BC16" s="281" t="s">
        <v>62</v>
      </c>
      <c r="BD16" s="281" t="s">
        <v>63</v>
      </c>
      <c r="BE16" s="281" t="s">
        <v>64</v>
      </c>
      <c r="BF16" s="281" t="s">
        <v>65</v>
      </c>
      <c r="BG16" s="281" t="s">
        <v>66</v>
      </c>
      <c r="BH16" s="281" t="s">
        <v>67</v>
      </c>
      <c r="BI16" s="281" t="s">
        <v>68</v>
      </c>
    </row>
    <row r="17" spans="1:61">
      <c r="A17" s="517" t="s">
        <v>73</v>
      </c>
      <c r="B17" s="316">
        <f>B11-B5+B20</f>
        <v>-524127.47</v>
      </c>
      <c r="C17" s="316">
        <f t="shared" ref="C17:I17" si="102">C11-C5</f>
        <v>-417492.47</v>
      </c>
      <c r="D17" s="316">
        <f t="shared" si="102"/>
        <v>257195.90198685299</v>
      </c>
      <c r="E17" s="316">
        <f t="shared" si="102"/>
        <v>53541.129641702166</v>
      </c>
      <c r="F17" s="316">
        <f t="shared" si="102"/>
        <v>53541.129641702166</v>
      </c>
      <c r="G17" s="316">
        <f t="shared" si="102"/>
        <v>46701.129641702166</v>
      </c>
      <c r="H17" s="316">
        <f t="shared" si="102"/>
        <v>45291.129641702166</v>
      </c>
      <c r="I17" s="316">
        <f t="shared" si="102"/>
        <v>45291.129641702166</v>
      </c>
      <c r="J17" s="316">
        <f t="shared" ref="J17:AB17" si="103">J11-J5</f>
        <v>45291.129641702166</v>
      </c>
      <c r="K17" s="316">
        <f t="shared" si="103"/>
        <v>45291.129641702166</v>
      </c>
      <c r="L17" s="316">
        <f t="shared" si="103"/>
        <v>29931.129641702166</v>
      </c>
      <c r="M17" s="316">
        <f t="shared" si="103"/>
        <v>471033.59964170214</v>
      </c>
      <c r="N17" s="316">
        <f t="shared" si="103"/>
        <v>471033.59964170214</v>
      </c>
      <c r="O17" s="316">
        <f t="shared" si="103"/>
        <v>471033.59964170214</v>
      </c>
      <c r="P17" s="316">
        <f t="shared" si="103"/>
        <v>0</v>
      </c>
      <c r="Q17" s="316">
        <f t="shared" si="103"/>
        <v>0</v>
      </c>
      <c r="R17" s="316">
        <f t="shared" si="103"/>
        <v>0</v>
      </c>
      <c r="S17" s="316">
        <f t="shared" si="103"/>
        <v>0</v>
      </c>
      <c r="T17" s="316">
        <f t="shared" si="103"/>
        <v>0</v>
      </c>
      <c r="U17" s="316">
        <f t="shared" si="103"/>
        <v>0</v>
      </c>
      <c r="V17" s="316">
        <f t="shared" si="103"/>
        <v>0</v>
      </c>
      <c r="W17" s="316">
        <f t="shared" si="103"/>
        <v>0</v>
      </c>
      <c r="X17" s="316">
        <f t="shared" si="103"/>
        <v>0</v>
      </c>
      <c r="Y17" s="316">
        <f t="shared" si="103"/>
        <v>0</v>
      </c>
      <c r="Z17" s="316">
        <f t="shared" si="103"/>
        <v>0</v>
      </c>
      <c r="AA17" s="316">
        <f t="shared" si="103"/>
        <v>0</v>
      </c>
      <c r="AB17" s="316">
        <f t="shared" si="103"/>
        <v>0</v>
      </c>
      <c r="AC17" s="316">
        <f t="shared" ref="AC17:AU17" si="104">AC11-AC5</f>
        <v>0</v>
      </c>
      <c r="AD17" s="316">
        <f t="shared" si="104"/>
        <v>0</v>
      </c>
      <c r="AE17" s="316">
        <f t="shared" si="104"/>
        <v>0</v>
      </c>
      <c r="AF17" s="316">
        <f t="shared" si="104"/>
        <v>0</v>
      </c>
      <c r="AG17" s="316">
        <f t="shared" si="104"/>
        <v>0</v>
      </c>
      <c r="AH17" s="316">
        <f t="shared" si="104"/>
        <v>0</v>
      </c>
      <c r="AI17" s="316">
        <f t="shared" si="104"/>
        <v>0</v>
      </c>
      <c r="AJ17" s="316">
        <f t="shared" si="104"/>
        <v>0</v>
      </c>
      <c r="AK17" s="316">
        <f t="shared" si="104"/>
        <v>0</v>
      </c>
      <c r="AL17" s="316">
        <f t="shared" si="104"/>
        <v>0</v>
      </c>
      <c r="AM17" s="316">
        <f t="shared" si="104"/>
        <v>0</v>
      </c>
      <c r="AN17" s="316">
        <f t="shared" si="104"/>
        <v>0</v>
      </c>
      <c r="AO17" s="316">
        <f t="shared" si="104"/>
        <v>0</v>
      </c>
      <c r="AP17" s="316">
        <f t="shared" si="104"/>
        <v>0</v>
      </c>
      <c r="AQ17" s="316">
        <f t="shared" si="104"/>
        <v>0</v>
      </c>
      <c r="AR17" s="316">
        <f t="shared" si="104"/>
        <v>0</v>
      </c>
      <c r="AS17" s="316">
        <f t="shared" si="104"/>
        <v>0</v>
      </c>
      <c r="AT17" s="316">
        <f t="shared" si="104"/>
        <v>0</v>
      </c>
      <c r="AU17" s="316">
        <f t="shared" si="104"/>
        <v>0</v>
      </c>
      <c r="AV17" s="316">
        <f t="shared" ref="AV17:BG17" si="105">AV11-AV5</f>
        <v>0</v>
      </c>
      <c r="AW17" s="316">
        <f t="shared" si="105"/>
        <v>0</v>
      </c>
      <c r="AX17" s="316">
        <f t="shared" si="105"/>
        <v>0</v>
      </c>
      <c r="AY17" s="316">
        <f t="shared" si="105"/>
        <v>0</v>
      </c>
      <c r="AZ17" s="316">
        <f t="shared" si="105"/>
        <v>0</v>
      </c>
      <c r="BA17" s="316">
        <f t="shared" si="105"/>
        <v>0</v>
      </c>
      <c r="BB17" s="316">
        <f t="shared" si="105"/>
        <v>0</v>
      </c>
      <c r="BC17" s="316">
        <f t="shared" si="105"/>
        <v>0</v>
      </c>
      <c r="BD17" s="316">
        <f t="shared" si="105"/>
        <v>0</v>
      </c>
      <c r="BE17" s="316">
        <f t="shared" si="105"/>
        <v>0</v>
      </c>
      <c r="BF17" s="316">
        <f t="shared" si="105"/>
        <v>0</v>
      </c>
      <c r="BG17" s="316">
        <f t="shared" si="105"/>
        <v>0</v>
      </c>
      <c r="BH17" s="316">
        <f t="shared" ref="BH17:BI17" si="106">BH11-BH5</f>
        <v>0</v>
      </c>
      <c r="BI17" s="316">
        <f t="shared" si="106"/>
        <v>0</v>
      </c>
    </row>
    <row r="18" spans="1:61">
      <c r="A18" s="517" t="s">
        <v>74</v>
      </c>
      <c r="B18" s="316">
        <f>B17</f>
        <v>-524127.47</v>
      </c>
      <c r="C18" s="316">
        <f>B18+C17</f>
        <v>-941619.94</v>
      </c>
      <c r="D18" s="316">
        <f t="shared" ref="D18:E18" si="107">C18+D17</f>
        <v>-684424.03801314696</v>
      </c>
      <c r="E18" s="316">
        <f t="shared" si="107"/>
        <v>-630882.90837144479</v>
      </c>
      <c r="F18" s="316">
        <f>E18+F17</f>
        <v>-577341.77872974263</v>
      </c>
      <c r="G18" s="316">
        <f t="shared" ref="G18:I18" si="108">F18+G17</f>
        <v>-530640.64908804046</v>
      </c>
      <c r="H18" s="316">
        <f t="shared" si="108"/>
        <v>-485349.51944633829</v>
      </c>
      <c r="I18" s="316">
        <f t="shared" si="108"/>
        <v>-440058.38980463613</v>
      </c>
      <c r="J18" s="316">
        <f>I18+J17</f>
        <v>-394767.26016293396</v>
      </c>
      <c r="K18" s="316">
        <f t="shared" ref="K18" si="109">J18+K17</f>
        <v>-349476.1305212318</v>
      </c>
      <c r="L18" s="316">
        <f t="shared" ref="L18" si="110">K18+L17</f>
        <v>-319545.00087952963</v>
      </c>
      <c r="M18" s="316">
        <f t="shared" ref="M18" si="111">L18+M17</f>
        <v>151488.59876217251</v>
      </c>
      <c r="N18" s="316">
        <f>M18+N17</f>
        <v>622522.19840387465</v>
      </c>
      <c r="O18" s="316">
        <f t="shared" ref="O18" si="112">N18+O17</f>
        <v>1093555.7980455768</v>
      </c>
      <c r="P18" s="316">
        <f t="shared" ref="P18" si="113">O18+P17</f>
        <v>1093555.7980455768</v>
      </c>
      <c r="Q18" s="316">
        <f t="shared" ref="Q18" si="114">P18+Q17</f>
        <v>1093555.7980455768</v>
      </c>
      <c r="R18" s="316">
        <f>Q18+R17</f>
        <v>1093555.7980455768</v>
      </c>
      <c r="S18" s="316">
        <f t="shared" ref="S18" si="115">R18+S17</f>
        <v>1093555.7980455768</v>
      </c>
      <c r="T18" s="316">
        <f t="shared" ref="T18" si="116">S18+T17</f>
        <v>1093555.7980455768</v>
      </c>
      <c r="U18" s="316">
        <f t="shared" ref="U18" si="117">T18+U17</f>
        <v>1093555.7980455768</v>
      </c>
      <c r="V18" s="316">
        <f>U18+V17</f>
        <v>1093555.7980455768</v>
      </c>
      <c r="W18" s="316">
        <f t="shared" ref="W18" si="118">V18+W17</f>
        <v>1093555.7980455768</v>
      </c>
      <c r="X18" s="316">
        <f t="shared" ref="X18" si="119">W18+X17</f>
        <v>1093555.7980455768</v>
      </c>
      <c r="Y18" s="316">
        <f>X18+Y17</f>
        <v>1093555.7980455768</v>
      </c>
      <c r="Z18" s="316">
        <f t="shared" ref="Z18" si="120">Y18+Z17</f>
        <v>1093555.7980455768</v>
      </c>
      <c r="AA18" s="316">
        <f t="shared" ref="AA18" si="121">Z18+AA17</f>
        <v>1093555.7980455768</v>
      </c>
      <c r="AB18" s="316">
        <f t="shared" ref="AB18" si="122">AA18+AB17</f>
        <v>1093555.7980455768</v>
      </c>
      <c r="AC18" s="316">
        <f>AB18+AC17</f>
        <v>1093555.7980455768</v>
      </c>
      <c r="AD18" s="316">
        <f t="shared" ref="AD18" si="123">AC18+AD17</f>
        <v>1093555.7980455768</v>
      </c>
      <c r="AE18" s="316">
        <f t="shared" ref="AE18" si="124">AD18+AE17</f>
        <v>1093555.7980455768</v>
      </c>
      <c r="AF18" s="316">
        <f t="shared" ref="AF18" si="125">AE18+AF17</f>
        <v>1093555.7980455768</v>
      </c>
      <c r="AG18" s="316">
        <f>AF18+AG17</f>
        <v>1093555.7980455768</v>
      </c>
      <c r="AH18" s="316">
        <f t="shared" ref="AH18" si="126">AG18+AH17</f>
        <v>1093555.7980455768</v>
      </c>
      <c r="AI18" s="316">
        <f t="shared" ref="AI18" si="127">AH18+AI17</f>
        <v>1093555.7980455768</v>
      </c>
      <c r="AJ18" s="316">
        <f t="shared" ref="AJ18" si="128">AI18+AJ17</f>
        <v>1093555.7980455768</v>
      </c>
      <c r="AK18" s="316">
        <f>AJ18+AK17</f>
        <v>1093555.7980455768</v>
      </c>
      <c r="AL18" s="316">
        <f t="shared" ref="AL18" si="129">AK18+AL17</f>
        <v>1093555.7980455768</v>
      </c>
      <c r="AM18" s="316">
        <f t="shared" ref="AM18" si="130">AL18+AM17</f>
        <v>1093555.7980455768</v>
      </c>
      <c r="AN18" s="316">
        <f t="shared" ref="AN18" si="131">AM18+AN17</f>
        <v>1093555.7980455768</v>
      </c>
      <c r="AO18" s="316">
        <f>AN18+AO17</f>
        <v>1093555.7980455768</v>
      </c>
      <c r="AP18" s="316">
        <f t="shared" ref="AP18" si="132">AO18+AP17</f>
        <v>1093555.7980455768</v>
      </c>
      <c r="AQ18" s="316">
        <f t="shared" ref="AQ18" si="133">AP18+AQ17</f>
        <v>1093555.7980455768</v>
      </c>
      <c r="AR18" s="316">
        <f>AQ18+AR17</f>
        <v>1093555.7980455768</v>
      </c>
      <c r="AS18" s="316">
        <f t="shared" ref="AS18" si="134">AR18+AS17</f>
        <v>1093555.7980455768</v>
      </c>
      <c r="AT18" s="316">
        <f t="shared" ref="AT18" si="135">AS18+AT17</f>
        <v>1093555.7980455768</v>
      </c>
      <c r="AU18" s="316">
        <f t="shared" ref="AU18" si="136">AT18+AU17</f>
        <v>1093555.7980455768</v>
      </c>
      <c r="AV18" s="316">
        <f>AU18+AV17</f>
        <v>1093555.7980455768</v>
      </c>
      <c r="AW18" s="316">
        <f t="shared" ref="AW18" si="137">AV18+AW17</f>
        <v>1093555.7980455768</v>
      </c>
      <c r="AX18" s="316">
        <f t="shared" ref="AX18" si="138">AW18+AX17</f>
        <v>1093555.7980455768</v>
      </c>
      <c r="AY18" s="316">
        <f t="shared" ref="AY18" si="139">AX18+AY17</f>
        <v>1093555.7980455768</v>
      </c>
      <c r="AZ18" s="316">
        <f>AY18+AZ17</f>
        <v>1093555.7980455768</v>
      </c>
      <c r="BA18" s="316">
        <f t="shared" ref="BA18" si="140">AZ18+BA17</f>
        <v>1093555.7980455768</v>
      </c>
      <c r="BB18" s="316">
        <f t="shared" ref="BB18" si="141">BA18+BB17</f>
        <v>1093555.7980455768</v>
      </c>
      <c r="BC18" s="316">
        <f t="shared" ref="BC18" si="142">BB18+BC17</f>
        <v>1093555.7980455768</v>
      </c>
      <c r="BD18" s="316">
        <f>BC18+BD17</f>
        <v>1093555.7980455768</v>
      </c>
      <c r="BE18" s="316">
        <f t="shared" ref="BE18" si="143">BD18+BE17</f>
        <v>1093555.7980455768</v>
      </c>
      <c r="BF18" s="316">
        <f t="shared" ref="BF18" si="144">BE18+BF17</f>
        <v>1093555.7980455768</v>
      </c>
      <c r="BG18" s="316">
        <f t="shared" ref="BG18" si="145">BF18+BG17</f>
        <v>1093555.7980455768</v>
      </c>
      <c r="BH18" s="316">
        <f t="shared" ref="BH18" si="146">BG18+BH17</f>
        <v>1093555.7980455768</v>
      </c>
      <c r="BI18" s="316">
        <f t="shared" ref="BI18" si="147">BH18+BI17</f>
        <v>1093555.7980455768</v>
      </c>
    </row>
    <row r="19" spans="1:61">
      <c r="A19" s="518"/>
      <c r="B19" s="317"/>
      <c r="C19" s="317"/>
      <c r="D19" s="317"/>
      <c r="E19" s="317"/>
      <c r="F19" s="317"/>
      <c r="G19" s="317"/>
      <c r="H19" s="317"/>
      <c r="I19" s="317"/>
      <c r="J19" s="317"/>
      <c r="K19" s="317"/>
      <c r="L19" s="317"/>
      <c r="M19" s="317"/>
      <c r="N19" s="317"/>
      <c r="O19" s="317"/>
      <c r="P19" s="317"/>
      <c r="Q19" s="317"/>
      <c r="R19" s="317"/>
      <c r="S19" s="317"/>
      <c r="T19" s="317"/>
      <c r="U19" s="317"/>
      <c r="V19" s="317"/>
      <c r="W19" s="317"/>
      <c r="X19" s="317"/>
      <c r="Y19" s="317"/>
      <c r="Z19" s="317"/>
      <c r="AA19" s="317"/>
      <c r="AB19" s="317"/>
      <c r="AC19" s="317"/>
      <c r="AD19" s="317"/>
      <c r="AE19" s="317"/>
      <c r="AF19" s="317"/>
      <c r="AG19" s="317"/>
      <c r="AH19" s="317"/>
      <c r="AI19" s="317"/>
      <c r="AJ19" s="317"/>
      <c r="AK19" s="317"/>
      <c r="AL19" s="317"/>
      <c r="AM19" s="317"/>
      <c r="AN19" s="317"/>
      <c r="AO19" s="317"/>
      <c r="AP19" s="317"/>
      <c r="AQ19" s="317"/>
      <c r="AR19" s="317"/>
      <c r="AS19" s="317"/>
      <c r="AT19" s="317"/>
      <c r="AU19" s="317"/>
      <c r="AV19" s="317"/>
      <c r="AW19" s="317"/>
      <c r="AX19" s="317"/>
      <c r="AY19" s="317"/>
      <c r="AZ19" s="317"/>
      <c r="BA19" s="317"/>
      <c r="BB19" s="317"/>
      <c r="BC19" s="317"/>
      <c r="BD19" s="317"/>
      <c r="BE19" s="317"/>
      <c r="BF19" s="317"/>
      <c r="BG19" s="317"/>
      <c r="BH19" s="317"/>
      <c r="BI19" s="317"/>
    </row>
    <row r="20" spans="1:61">
      <c r="A20" s="519" t="s">
        <v>75</v>
      </c>
      <c r="B20" s="318"/>
      <c r="C20" s="317"/>
      <c r="D20" s="317"/>
      <c r="E20" s="317"/>
      <c r="F20" s="317"/>
      <c r="G20" s="317"/>
      <c r="H20" s="317"/>
      <c r="I20" s="317"/>
      <c r="J20" s="317"/>
      <c r="K20" s="317"/>
      <c r="L20" s="317"/>
      <c r="M20" s="317"/>
      <c r="N20" s="317"/>
      <c r="O20" s="317"/>
      <c r="P20" s="317"/>
      <c r="Q20" s="317"/>
      <c r="R20" s="317"/>
      <c r="S20" s="317"/>
      <c r="T20" s="317"/>
      <c r="U20" s="317"/>
      <c r="V20" s="317"/>
      <c r="W20" s="317"/>
      <c r="X20" s="317"/>
      <c r="Y20" s="317"/>
      <c r="Z20" s="317"/>
      <c r="AA20" s="317"/>
      <c r="AB20" s="317"/>
      <c r="AC20" s="317"/>
      <c r="AD20" s="317"/>
      <c r="AE20" s="317"/>
      <c r="AF20" s="317"/>
      <c r="AG20" s="317"/>
      <c r="AH20" s="317"/>
      <c r="AI20" s="317"/>
      <c r="AJ20" s="317"/>
      <c r="AK20" s="317"/>
      <c r="AL20" s="317"/>
      <c r="AM20" s="317"/>
      <c r="AN20" s="317"/>
      <c r="AO20" s="317"/>
      <c r="AP20" s="317"/>
      <c r="AQ20" s="317"/>
      <c r="AR20" s="317"/>
      <c r="AS20" s="317"/>
      <c r="AT20" s="317"/>
      <c r="AU20" s="317"/>
      <c r="AV20" s="317"/>
      <c r="AW20" s="317"/>
      <c r="AX20" s="317"/>
      <c r="AY20" s="317"/>
      <c r="AZ20" s="317"/>
      <c r="BA20" s="317"/>
      <c r="BB20" s="317"/>
      <c r="BC20" s="317"/>
      <c r="BD20" s="317"/>
      <c r="BE20" s="317"/>
      <c r="BF20" s="317"/>
      <c r="BG20" s="317"/>
      <c r="BH20" s="317"/>
      <c r="BI20" s="317"/>
    </row>
    <row r="21" spans="1:61" ht="14.25" customHeight="1"/>
    <row r="22" spans="1:61">
      <c r="A22" s="520" t="s">
        <v>76</v>
      </c>
    </row>
    <row r="23" spans="1:61">
      <c r="A23" s="521" t="s">
        <v>77</v>
      </c>
    </row>
    <row r="28" spans="1:61" ht="51">
      <c r="A28" s="480" t="s">
        <v>78</v>
      </c>
      <c r="B28" s="239">
        <f>SUM(B29:B39)</f>
        <v>317692</v>
      </c>
      <c r="C28" s="239">
        <f t="shared" ref="C28:AG28" si="148">SUM(C29:C39)</f>
        <v>317692</v>
      </c>
      <c r="D28" s="239">
        <f t="shared" si="148"/>
        <v>317692</v>
      </c>
      <c r="E28" s="239">
        <f t="shared" si="148"/>
        <v>317692</v>
      </c>
      <c r="F28" s="239">
        <f t="shared" si="148"/>
        <v>317692</v>
      </c>
      <c r="G28" s="239">
        <f t="shared" si="148"/>
        <v>317692</v>
      </c>
      <c r="H28" s="239">
        <f t="shared" si="148"/>
        <v>317692</v>
      </c>
      <c r="I28" s="239">
        <f t="shared" si="148"/>
        <v>317692</v>
      </c>
      <c r="J28" s="239">
        <f t="shared" si="148"/>
        <v>317692</v>
      </c>
      <c r="K28" s="239">
        <f t="shared" si="148"/>
        <v>317692</v>
      </c>
      <c r="L28" s="239">
        <f t="shared" si="148"/>
        <v>317692</v>
      </c>
      <c r="M28" s="239">
        <f t="shared" si="148"/>
        <v>0</v>
      </c>
      <c r="N28" s="239">
        <f t="shared" si="148"/>
        <v>0</v>
      </c>
      <c r="O28" s="239">
        <f t="shared" si="148"/>
        <v>0</v>
      </c>
      <c r="P28" s="239">
        <f t="shared" si="148"/>
        <v>0</v>
      </c>
      <c r="Q28" s="239">
        <f t="shared" si="148"/>
        <v>0</v>
      </c>
      <c r="R28" s="239">
        <f t="shared" si="148"/>
        <v>0</v>
      </c>
      <c r="S28" s="239">
        <f t="shared" si="148"/>
        <v>0</v>
      </c>
      <c r="T28" s="239">
        <f t="shared" si="148"/>
        <v>0</v>
      </c>
      <c r="U28" s="239">
        <f t="shared" si="148"/>
        <v>0</v>
      </c>
      <c r="V28" s="239">
        <f t="shared" si="148"/>
        <v>0</v>
      </c>
      <c r="W28" s="239">
        <f t="shared" si="148"/>
        <v>0</v>
      </c>
      <c r="X28" s="239">
        <f t="shared" si="148"/>
        <v>0</v>
      </c>
      <c r="Y28" s="239">
        <f t="shared" si="148"/>
        <v>0</v>
      </c>
      <c r="Z28" s="239">
        <f t="shared" si="148"/>
        <v>0</v>
      </c>
      <c r="AA28" s="239">
        <f t="shared" si="148"/>
        <v>0</v>
      </c>
      <c r="AB28" s="239">
        <f t="shared" si="148"/>
        <v>0</v>
      </c>
      <c r="AC28" s="239">
        <f t="shared" si="148"/>
        <v>0</v>
      </c>
      <c r="AD28" s="239">
        <f t="shared" si="148"/>
        <v>0</v>
      </c>
      <c r="AE28" s="239">
        <f t="shared" si="148"/>
        <v>0</v>
      </c>
      <c r="AF28" s="239">
        <f t="shared" si="148"/>
        <v>0</v>
      </c>
      <c r="AG28" s="239">
        <f t="shared" si="148"/>
        <v>0</v>
      </c>
      <c r="AH28" s="239">
        <f t="shared" ref="AH28:BI28" si="149">SUM(AH29:AH39)</f>
        <v>0</v>
      </c>
      <c r="AI28" s="239">
        <f t="shared" si="149"/>
        <v>0</v>
      </c>
      <c r="AJ28" s="239">
        <f t="shared" si="149"/>
        <v>0</v>
      </c>
      <c r="AK28" s="239">
        <f t="shared" si="149"/>
        <v>0</v>
      </c>
      <c r="AL28" s="239">
        <f t="shared" si="149"/>
        <v>0</v>
      </c>
      <c r="AM28" s="239">
        <f t="shared" si="149"/>
        <v>0</v>
      </c>
      <c r="AN28" s="239">
        <f t="shared" si="149"/>
        <v>0</v>
      </c>
      <c r="AO28" s="239">
        <f t="shared" si="149"/>
        <v>0</v>
      </c>
      <c r="AP28" s="239">
        <f t="shared" si="149"/>
        <v>0</v>
      </c>
      <c r="AQ28" s="239">
        <f t="shared" si="149"/>
        <v>0</v>
      </c>
      <c r="AR28" s="239">
        <f t="shared" si="149"/>
        <v>0</v>
      </c>
      <c r="AS28" s="239">
        <f t="shared" si="149"/>
        <v>0</v>
      </c>
      <c r="AT28" s="239">
        <f t="shared" si="149"/>
        <v>0</v>
      </c>
      <c r="AU28" s="239">
        <f t="shared" si="149"/>
        <v>0</v>
      </c>
      <c r="AV28" s="239">
        <f t="shared" si="149"/>
        <v>0</v>
      </c>
      <c r="AW28" s="239">
        <f t="shared" si="149"/>
        <v>0</v>
      </c>
      <c r="AX28" s="239">
        <f t="shared" si="149"/>
        <v>0</v>
      </c>
      <c r="AY28" s="239">
        <f t="shared" si="149"/>
        <v>0</v>
      </c>
      <c r="AZ28" s="239">
        <f t="shared" si="149"/>
        <v>0</v>
      </c>
      <c r="BA28" s="239">
        <f t="shared" si="149"/>
        <v>0</v>
      </c>
      <c r="BB28" s="239">
        <f t="shared" si="149"/>
        <v>0</v>
      </c>
      <c r="BC28" s="239">
        <f t="shared" si="149"/>
        <v>0</v>
      </c>
      <c r="BD28" s="239">
        <f t="shared" si="149"/>
        <v>0</v>
      </c>
      <c r="BE28" s="239">
        <f t="shared" si="149"/>
        <v>0</v>
      </c>
      <c r="BF28" s="239">
        <f t="shared" si="149"/>
        <v>0</v>
      </c>
      <c r="BG28" s="239">
        <f t="shared" si="149"/>
        <v>0</v>
      </c>
      <c r="BH28" s="239">
        <f t="shared" si="149"/>
        <v>0</v>
      </c>
      <c r="BI28" s="239">
        <f t="shared" si="149"/>
        <v>0</v>
      </c>
    </row>
    <row r="29" spans="1:61">
      <c r="A29" s="423" t="s">
        <v>79</v>
      </c>
      <c r="B29" s="240">
        <f>'Composições Desp. Diretas'!BY10</f>
        <v>241560.00000000003</v>
      </c>
      <c r="C29" s="240">
        <f>'Composições Desp. Diretas'!BZ10</f>
        <v>241560.00000000003</v>
      </c>
      <c r="D29" s="240">
        <f>'Composições Desp. Diretas'!CA10</f>
        <v>241560.00000000003</v>
      </c>
      <c r="E29" s="240">
        <f>'Composições Desp. Diretas'!CB10</f>
        <v>241560.00000000003</v>
      </c>
      <c r="F29" s="240">
        <f>'Composições Desp. Diretas'!CC10</f>
        <v>241560.00000000003</v>
      </c>
      <c r="G29" s="240">
        <f>'Composições Desp. Diretas'!CD10</f>
        <v>241560.00000000003</v>
      </c>
      <c r="H29" s="240">
        <f>'Composições Desp. Diretas'!CE10</f>
        <v>241560.00000000003</v>
      </c>
      <c r="I29" s="240">
        <f>'Composições Desp. Diretas'!CF10</f>
        <v>241560.00000000003</v>
      </c>
      <c r="J29" s="240">
        <f>'Composições Desp. Diretas'!CG10</f>
        <v>241560.00000000003</v>
      </c>
      <c r="K29" s="240">
        <f>'Composições Desp. Diretas'!CH10</f>
        <v>241560.00000000003</v>
      </c>
      <c r="L29" s="240">
        <f>'Composições Desp. Diretas'!CI10</f>
        <v>241560.00000000003</v>
      </c>
      <c r="M29" s="240">
        <f>'Composições Desp. Diretas'!CJ10</f>
        <v>0</v>
      </c>
      <c r="N29" s="240">
        <f>'Composições Desp. Diretas'!CK10</f>
        <v>0</v>
      </c>
      <c r="O29" s="240">
        <f>'Composições Desp. Diretas'!CL10</f>
        <v>0</v>
      </c>
      <c r="P29" s="240">
        <f>'Composições Desp. Diretas'!CM10</f>
        <v>0</v>
      </c>
      <c r="Q29" s="240">
        <f>'Composições Desp. Diretas'!CN10</f>
        <v>0</v>
      </c>
      <c r="R29" s="240">
        <f>'Composições Desp. Diretas'!CO10</f>
        <v>0</v>
      </c>
      <c r="S29" s="240">
        <f>'Composições Desp. Diretas'!CP10</f>
        <v>0</v>
      </c>
      <c r="T29" s="240">
        <f>'Composições Desp. Diretas'!CQ10</f>
        <v>0</v>
      </c>
      <c r="U29" s="240">
        <f>'Composições Desp. Diretas'!CR10</f>
        <v>0</v>
      </c>
      <c r="V29" s="240">
        <f>'Composições Desp. Diretas'!CS10</f>
        <v>0</v>
      </c>
      <c r="W29" s="240">
        <f>'Composições Desp. Diretas'!CT10</f>
        <v>0</v>
      </c>
      <c r="X29" s="240">
        <f>'Composições Desp. Diretas'!CU10</f>
        <v>0</v>
      </c>
      <c r="Y29" s="240">
        <f>'Composições Desp. Diretas'!CV10</f>
        <v>0</v>
      </c>
      <c r="Z29" s="240">
        <f>'Composições Desp. Diretas'!CW10</f>
        <v>0</v>
      </c>
      <c r="AA29" s="240">
        <f>'Composições Desp. Diretas'!CX10</f>
        <v>0</v>
      </c>
      <c r="AB29" s="240">
        <f>'Composições Desp. Diretas'!CY10</f>
        <v>0</v>
      </c>
      <c r="AC29" s="240">
        <f>'Composições Desp. Diretas'!CZ10</f>
        <v>0</v>
      </c>
      <c r="AD29" s="240">
        <f>'Composições Desp. Diretas'!DA10</f>
        <v>0</v>
      </c>
      <c r="AE29" s="240">
        <f>'Composições Desp. Diretas'!DB10</f>
        <v>0</v>
      </c>
      <c r="AF29" s="240">
        <f>'Composições Desp. Diretas'!DC10</f>
        <v>0</v>
      </c>
      <c r="AG29" s="240">
        <f>'Composições Desp. Diretas'!DD10</f>
        <v>0</v>
      </c>
      <c r="AH29" s="240">
        <f>'Composições Desp. Diretas'!DE10</f>
        <v>0</v>
      </c>
      <c r="AI29" s="240">
        <f>'Composições Desp. Diretas'!DF10</f>
        <v>0</v>
      </c>
      <c r="AJ29" s="240">
        <f>'Composições Desp. Diretas'!DG10</f>
        <v>0</v>
      </c>
      <c r="AK29" s="240">
        <f>'Composições Desp. Diretas'!DH10</f>
        <v>0</v>
      </c>
      <c r="AL29" s="240">
        <f>'Composições Desp. Diretas'!DI10</f>
        <v>0</v>
      </c>
      <c r="AM29" s="240">
        <f>'Composições Desp. Diretas'!DJ10</f>
        <v>0</v>
      </c>
      <c r="AN29" s="240">
        <f>'Composições Desp. Diretas'!DK10</f>
        <v>0</v>
      </c>
      <c r="AO29" s="240">
        <f>'Composições Desp. Diretas'!DL10</f>
        <v>0</v>
      </c>
      <c r="AP29" s="240">
        <f>'Composições Desp. Diretas'!DM10</f>
        <v>0</v>
      </c>
      <c r="AQ29" s="240">
        <f>'Composições Desp. Diretas'!DN10</f>
        <v>0</v>
      </c>
      <c r="AR29" s="240">
        <f>'Composições Desp. Diretas'!DO10</f>
        <v>0</v>
      </c>
      <c r="AS29" s="240">
        <f>'Composições Desp. Diretas'!DP10</f>
        <v>0</v>
      </c>
      <c r="AT29" s="240">
        <f>'Composições Desp. Diretas'!DQ10</f>
        <v>0</v>
      </c>
      <c r="AU29" s="240">
        <f>'Composições Desp. Diretas'!DR10</f>
        <v>0</v>
      </c>
      <c r="AV29" s="240">
        <f>'Composições Desp. Diretas'!DS10</f>
        <v>0</v>
      </c>
      <c r="AW29" s="240">
        <f>'Composições Desp. Diretas'!DT10</f>
        <v>0</v>
      </c>
      <c r="AX29" s="240">
        <f>'Composições Desp. Diretas'!DU10</f>
        <v>0</v>
      </c>
      <c r="AY29" s="240">
        <f>'Composições Desp. Diretas'!DV10</f>
        <v>0</v>
      </c>
      <c r="AZ29" s="240">
        <f>'Composições Desp. Diretas'!DW10</f>
        <v>0</v>
      </c>
      <c r="BA29" s="240">
        <f>'Composições Desp. Diretas'!DX10</f>
        <v>0</v>
      </c>
      <c r="BB29" s="240">
        <f>'Composições Desp. Diretas'!DY10</f>
        <v>0</v>
      </c>
      <c r="BC29" s="240">
        <f>'Composições Desp. Diretas'!DZ10</f>
        <v>0</v>
      </c>
      <c r="BD29" s="240">
        <f>'Composições Desp. Diretas'!EA10</f>
        <v>0</v>
      </c>
      <c r="BE29" s="240">
        <f>'Composições Desp. Diretas'!EB10</f>
        <v>0</v>
      </c>
      <c r="BF29" s="240">
        <f>'Composições Desp. Diretas'!EC10</f>
        <v>0</v>
      </c>
      <c r="BG29" s="240">
        <f>'Composições Desp. Diretas'!ED10</f>
        <v>0</v>
      </c>
      <c r="BH29" s="240">
        <f>'Composições Desp. Diretas'!EE10</f>
        <v>0</v>
      </c>
      <c r="BI29" s="240">
        <f>'Composições Desp. Diretas'!EF10</f>
        <v>0</v>
      </c>
    </row>
    <row r="30" spans="1:61">
      <c r="A30" s="423" t="s">
        <v>80</v>
      </c>
      <c r="B30" s="240">
        <f>'Composições Desp. Diretas'!BY11</f>
        <v>4452</v>
      </c>
      <c r="C30" s="240">
        <f>'Composições Desp. Diretas'!BZ11</f>
        <v>4452</v>
      </c>
      <c r="D30" s="240">
        <f>'Composições Desp. Diretas'!CA11</f>
        <v>4452</v>
      </c>
      <c r="E30" s="240">
        <f>'Composições Desp. Diretas'!CB11</f>
        <v>4452</v>
      </c>
      <c r="F30" s="240">
        <f>'Composições Desp. Diretas'!CC11</f>
        <v>4452</v>
      </c>
      <c r="G30" s="240">
        <f>'Composições Desp. Diretas'!CD11</f>
        <v>4452</v>
      </c>
      <c r="H30" s="240">
        <f>'Composições Desp. Diretas'!CE11</f>
        <v>4452</v>
      </c>
      <c r="I30" s="240">
        <f>'Composições Desp. Diretas'!CF11</f>
        <v>4452</v>
      </c>
      <c r="J30" s="240">
        <f>'Composições Desp. Diretas'!CG11</f>
        <v>4452</v>
      </c>
      <c r="K30" s="240">
        <f>'Composições Desp. Diretas'!CH11</f>
        <v>4452</v>
      </c>
      <c r="L30" s="240">
        <f>'Composições Desp. Diretas'!CI11</f>
        <v>4452</v>
      </c>
      <c r="M30" s="240">
        <f>'Composições Desp. Diretas'!CJ11</f>
        <v>0</v>
      </c>
      <c r="N30" s="240">
        <f>'Composições Desp. Diretas'!CK11</f>
        <v>0</v>
      </c>
      <c r="O30" s="240">
        <f>'Composições Desp. Diretas'!CL11</f>
        <v>0</v>
      </c>
      <c r="P30" s="240">
        <f>'Composições Desp. Diretas'!CM11</f>
        <v>0</v>
      </c>
      <c r="Q30" s="240">
        <f>'Composições Desp. Diretas'!CN11</f>
        <v>0</v>
      </c>
      <c r="R30" s="240">
        <f>'Composições Desp. Diretas'!CO11</f>
        <v>0</v>
      </c>
      <c r="S30" s="240">
        <f>'Composições Desp. Diretas'!CP11</f>
        <v>0</v>
      </c>
      <c r="T30" s="240">
        <f>'Composições Desp. Diretas'!CQ11</f>
        <v>0</v>
      </c>
      <c r="U30" s="240">
        <f>'Composições Desp. Diretas'!CR11</f>
        <v>0</v>
      </c>
      <c r="V30" s="240">
        <f>'Composições Desp. Diretas'!CS11</f>
        <v>0</v>
      </c>
      <c r="W30" s="240">
        <f>'Composições Desp. Diretas'!CT11</f>
        <v>0</v>
      </c>
      <c r="X30" s="240">
        <f>'Composições Desp. Diretas'!CU11</f>
        <v>0</v>
      </c>
      <c r="Y30" s="240">
        <f>'Composições Desp. Diretas'!CV11</f>
        <v>0</v>
      </c>
      <c r="Z30" s="240">
        <f>'Composições Desp. Diretas'!CW11</f>
        <v>0</v>
      </c>
      <c r="AA30" s="240">
        <f>'Composições Desp. Diretas'!CX11</f>
        <v>0</v>
      </c>
      <c r="AB30" s="240">
        <f>'Composições Desp. Diretas'!CY11</f>
        <v>0</v>
      </c>
      <c r="AC30" s="240">
        <f>'Composições Desp. Diretas'!CZ11</f>
        <v>0</v>
      </c>
      <c r="AD30" s="240">
        <f>'Composições Desp. Diretas'!DA11</f>
        <v>0</v>
      </c>
      <c r="AE30" s="240">
        <f>'Composições Desp. Diretas'!DB11</f>
        <v>0</v>
      </c>
      <c r="AF30" s="240">
        <f>'Composições Desp. Diretas'!DC11</f>
        <v>0</v>
      </c>
      <c r="AG30" s="240">
        <f>'Composições Desp. Diretas'!DD11</f>
        <v>0</v>
      </c>
      <c r="AH30" s="240">
        <f>'Composições Desp. Diretas'!DE11</f>
        <v>0</v>
      </c>
      <c r="AI30" s="240">
        <f>'Composições Desp. Diretas'!DF11</f>
        <v>0</v>
      </c>
      <c r="AJ30" s="240">
        <f>'Composições Desp. Diretas'!DG11</f>
        <v>0</v>
      </c>
      <c r="AK30" s="240">
        <f>'Composições Desp. Diretas'!DH11</f>
        <v>0</v>
      </c>
      <c r="AL30" s="240">
        <f>'Composições Desp. Diretas'!DI11</f>
        <v>0</v>
      </c>
      <c r="AM30" s="240">
        <f>'Composições Desp. Diretas'!DJ11</f>
        <v>0</v>
      </c>
      <c r="AN30" s="240">
        <f>'Composições Desp. Diretas'!DK11</f>
        <v>0</v>
      </c>
      <c r="AO30" s="240">
        <f>'Composições Desp. Diretas'!DL11</f>
        <v>0</v>
      </c>
      <c r="AP30" s="240">
        <f>'Composições Desp. Diretas'!DM11</f>
        <v>0</v>
      </c>
      <c r="AQ30" s="240">
        <f>'Composições Desp. Diretas'!DN11</f>
        <v>0</v>
      </c>
      <c r="AR30" s="240">
        <f>'Composições Desp. Diretas'!DO11</f>
        <v>0</v>
      </c>
      <c r="AS30" s="240">
        <f>'Composições Desp. Diretas'!DP11</f>
        <v>0</v>
      </c>
      <c r="AT30" s="240">
        <f>'Composições Desp. Diretas'!DQ11</f>
        <v>0</v>
      </c>
      <c r="AU30" s="240">
        <f>'Composições Desp. Diretas'!DR11</f>
        <v>0</v>
      </c>
      <c r="AV30" s="240">
        <f>'Composições Desp. Diretas'!DS11</f>
        <v>0</v>
      </c>
      <c r="AW30" s="240">
        <f>'Composições Desp. Diretas'!DT11</f>
        <v>0</v>
      </c>
      <c r="AX30" s="240">
        <f>'Composições Desp. Diretas'!DU11</f>
        <v>0</v>
      </c>
      <c r="AY30" s="240">
        <f>'Composições Desp. Diretas'!DV11</f>
        <v>0</v>
      </c>
      <c r="AZ30" s="240">
        <f>'Composições Desp. Diretas'!DW11</f>
        <v>0</v>
      </c>
      <c r="BA30" s="240">
        <f>'Composições Desp. Diretas'!DX11</f>
        <v>0</v>
      </c>
      <c r="BB30" s="240">
        <f>'Composições Desp. Diretas'!DY11</f>
        <v>0</v>
      </c>
      <c r="BC30" s="240">
        <f>'Composições Desp. Diretas'!DZ11</f>
        <v>0</v>
      </c>
      <c r="BD30" s="240">
        <f>'Composições Desp. Diretas'!EA11</f>
        <v>0</v>
      </c>
      <c r="BE30" s="240">
        <f>'Composições Desp. Diretas'!EB11</f>
        <v>0</v>
      </c>
      <c r="BF30" s="240">
        <f>'Composições Desp. Diretas'!EC11</f>
        <v>0</v>
      </c>
      <c r="BG30" s="240">
        <f>'Composições Desp. Diretas'!ED11</f>
        <v>0</v>
      </c>
      <c r="BH30" s="240">
        <f>'Composições Desp. Diretas'!EE11</f>
        <v>0</v>
      </c>
      <c r="BI30" s="240">
        <f>'Composições Desp. Diretas'!EF11</f>
        <v>0</v>
      </c>
    </row>
    <row r="31" spans="1:61">
      <c r="A31" s="423" t="s">
        <v>81</v>
      </c>
      <c r="B31" s="240">
        <f>'Composições Desp. Diretas'!BY12</f>
        <v>7320</v>
      </c>
      <c r="C31" s="240">
        <f>'Composições Desp. Diretas'!BZ12</f>
        <v>7320</v>
      </c>
      <c r="D31" s="240">
        <f>'Composições Desp. Diretas'!CA12</f>
        <v>7320</v>
      </c>
      <c r="E31" s="240">
        <f>'Composições Desp. Diretas'!CB12</f>
        <v>7320</v>
      </c>
      <c r="F31" s="240">
        <f>'Composições Desp. Diretas'!CC12</f>
        <v>7320</v>
      </c>
      <c r="G31" s="240">
        <f>'Composições Desp. Diretas'!CD12</f>
        <v>7320</v>
      </c>
      <c r="H31" s="240">
        <f>'Composições Desp. Diretas'!CE12</f>
        <v>7320</v>
      </c>
      <c r="I31" s="240">
        <f>'Composições Desp. Diretas'!CF12</f>
        <v>7320</v>
      </c>
      <c r="J31" s="240">
        <f>'Composições Desp. Diretas'!CG12</f>
        <v>7320</v>
      </c>
      <c r="K31" s="240">
        <f>'Composições Desp. Diretas'!CH12</f>
        <v>7320</v>
      </c>
      <c r="L31" s="240">
        <f>'Composições Desp. Diretas'!CI12</f>
        <v>7320</v>
      </c>
      <c r="M31" s="240">
        <f>'Composições Desp. Diretas'!CJ12</f>
        <v>0</v>
      </c>
      <c r="N31" s="240">
        <f>'Composições Desp. Diretas'!CK12</f>
        <v>0</v>
      </c>
      <c r="O31" s="240">
        <f>'Composições Desp. Diretas'!CL12</f>
        <v>0</v>
      </c>
      <c r="P31" s="240">
        <f>'Composições Desp. Diretas'!CM12</f>
        <v>0</v>
      </c>
      <c r="Q31" s="240">
        <f>'Composições Desp. Diretas'!CN12</f>
        <v>0</v>
      </c>
      <c r="R31" s="240">
        <f>'Composições Desp. Diretas'!CO12</f>
        <v>0</v>
      </c>
      <c r="S31" s="240">
        <f>'Composições Desp. Diretas'!CP12</f>
        <v>0</v>
      </c>
      <c r="T31" s="240">
        <f>'Composições Desp. Diretas'!CQ12</f>
        <v>0</v>
      </c>
      <c r="U31" s="240">
        <f>'Composições Desp. Diretas'!CR12</f>
        <v>0</v>
      </c>
      <c r="V31" s="240">
        <f>'Composições Desp. Diretas'!CS12</f>
        <v>0</v>
      </c>
      <c r="W31" s="240">
        <f>'Composições Desp. Diretas'!CT12</f>
        <v>0</v>
      </c>
      <c r="X31" s="240">
        <f>'Composições Desp. Diretas'!CU12</f>
        <v>0</v>
      </c>
      <c r="Y31" s="240">
        <f>'Composições Desp. Diretas'!CV12</f>
        <v>0</v>
      </c>
      <c r="Z31" s="240">
        <f>'Composições Desp. Diretas'!CW12</f>
        <v>0</v>
      </c>
      <c r="AA31" s="240">
        <f>'Composições Desp. Diretas'!CX12</f>
        <v>0</v>
      </c>
      <c r="AB31" s="240">
        <f>'Composições Desp. Diretas'!CY12</f>
        <v>0</v>
      </c>
      <c r="AC31" s="240">
        <f>'Composições Desp. Diretas'!CZ12</f>
        <v>0</v>
      </c>
      <c r="AD31" s="240">
        <f>'Composições Desp. Diretas'!DA12</f>
        <v>0</v>
      </c>
      <c r="AE31" s="240">
        <f>'Composições Desp. Diretas'!DB12</f>
        <v>0</v>
      </c>
      <c r="AF31" s="240">
        <f>'Composições Desp. Diretas'!DC12</f>
        <v>0</v>
      </c>
      <c r="AG31" s="240">
        <f>'Composições Desp. Diretas'!DD12</f>
        <v>0</v>
      </c>
      <c r="AH31" s="240">
        <f>'Composições Desp. Diretas'!DE12</f>
        <v>0</v>
      </c>
      <c r="AI31" s="240">
        <f>'Composições Desp. Diretas'!DF12</f>
        <v>0</v>
      </c>
      <c r="AJ31" s="240">
        <f>'Composições Desp. Diretas'!DG12</f>
        <v>0</v>
      </c>
      <c r="AK31" s="240">
        <f>'Composições Desp. Diretas'!DH12</f>
        <v>0</v>
      </c>
      <c r="AL31" s="240">
        <f>'Composições Desp. Diretas'!DI12</f>
        <v>0</v>
      </c>
      <c r="AM31" s="240">
        <f>'Composições Desp. Diretas'!DJ12</f>
        <v>0</v>
      </c>
      <c r="AN31" s="240">
        <f>'Composições Desp. Diretas'!DK12</f>
        <v>0</v>
      </c>
      <c r="AO31" s="240">
        <f>'Composições Desp. Diretas'!DL12</f>
        <v>0</v>
      </c>
      <c r="AP31" s="240">
        <f>'Composições Desp. Diretas'!DM12</f>
        <v>0</v>
      </c>
      <c r="AQ31" s="240">
        <f>'Composições Desp. Diretas'!DN12</f>
        <v>0</v>
      </c>
      <c r="AR31" s="240">
        <f>'Composições Desp. Diretas'!DO12</f>
        <v>0</v>
      </c>
      <c r="AS31" s="240">
        <f>'Composições Desp. Diretas'!DP12</f>
        <v>0</v>
      </c>
      <c r="AT31" s="240">
        <f>'Composições Desp. Diretas'!DQ12</f>
        <v>0</v>
      </c>
      <c r="AU31" s="240">
        <f>'Composições Desp. Diretas'!DR12</f>
        <v>0</v>
      </c>
      <c r="AV31" s="240">
        <f>'Composições Desp. Diretas'!DS12</f>
        <v>0</v>
      </c>
      <c r="AW31" s="240">
        <f>'Composições Desp. Diretas'!DT12</f>
        <v>0</v>
      </c>
      <c r="AX31" s="240">
        <f>'Composições Desp. Diretas'!DU12</f>
        <v>0</v>
      </c>
      <c r="AY31" s="240">
        <f>'Composições Desp. Diretas'!DV12</f>
        <v>0</v>
      </c>
      <c r="AZ31" s="240">
        <f>'Composições Desp. Diretas'!DW12</f>
        <v>0</v>
      </c>
      <c r="BA31" s="240">
        <f>'Composições Desp. Diretas'!DX12</f>
        <v>0</v>
      </c>
      <c r="BB31" s="240">
        <f>'Composições Desp. Diretas'!DY12</f>
        <v>0</v>
      </c>
      <c r="BC31" s="240">
        <f>'Composições Desp. Diretas'!DZ12</f>
        <v>0</v>
      </c>
      <c r="BD31" s="240">
        <f>'Composições Desp. Diretas'!EA12</f>
        <v>0</v>
      </c>
      <c r="BE31" s="240">
        <f>'Composições Desp. Diretas'!EB12</f>
        <v>0</v>
      </c>
      <c r="BF31" s="240">
        <f>'Composições Desp. Diretas'!EC12</f>
        <v>0</v>
      </c>
      <c r="BG31" s="240">
        <f>'Composições Desp. Diretas'!ED12</f>
        <v>0</v>
      </c>
      <c r="BH31" s="240">
        <f>'Composições Desp. Diretas'!EE12</f>
        <v>0</v>
      </c>
      <c r="BI31" s="240">
        <f>'Composições Desp. Diretas'!EF12</f>
        <v>0</v>
      </c>
    </row>
    <row r="32" spans="1:61">
      <c r="A32" s="423" t="s">
        <v>82</v>
      </c>
      <c r="B32" s="240">
        <f>'Composições Desp. Diretas'!BY13</f>
        <v>0</v>
      </c>
      <c r="C32" s="240">
        <f>'Composições Desp. Diretas'!BZ13</f>
        <v>0</v>
      </c>
      <c r="D32" s="240">
        <f>'Composições Desp. Diretas'!CA13</f>
        <v>0</v>
      </c>
      <c r="E32" s="240">
        <f>'Composições Desp. Diretas'!CB13</f>
        <v>0</v>
      </c>
      <c r="F32" s="240">
        <f>'Composições Desp. Diretas'!CC13</f>
        <v>0</v>
      </c>
      <c r="G32" s="240">
        <f>'Composições Desp. Diretas'!CD13</f>
        <v>0</v>
      </c>
      <c r="H32" s="240">
        <f>'Composições Desp. Diretas'!CE13</f>
        <v>0</v>
      </c>
      <c r="I32" s="240">
        <f>'Composições Desp. Diretas'!CF13</f>
        <v>0</v>
      </c>
      <c r="J32" s="240">
        <f>'Composições Desp. Diretas'!CG13</f>
        <v>0</v>
      </c>
      <c r="K32" s="240">
        <f>'Composições Desp. Diretas'!CH13</f>
        <v>0</v>
      </c>
      <c r="L32" s="240">
        <f>'Composições Desp. Diretas'!CI13</f>
        <v>0</v>
      </c>
      <c r="M32" s="240">
        <f>'Composições Desp. Diretas'!CJ13</f>
        <v>0</v>
      </c>
      <c r="N32" s="240">
        <f>'Composições Desp. Diretas'!CK13</f>
        <v>0</v>
      </c>
      <c r="O32" s="240">
        <f>'Composições Desp. Diretas'!CL13</f>
        <v>0</v>
      </c>
      <c r="P32" s="240">
        <f>'Composições Desp. Diretas'!CM13</f>
        <v>0</v>
      </c>
      <c r="Q32" s="240">
        <f>'Composições Desp. Diretas'!CN13</f>
        <v>0</v>
      </c>
      <c r="R32" s="240">
        <f>'Composições Desp. Diretas'!CO13</f>
        <v>0</v>
      </c>
      <c r="S32" s="240">
        <f>'Composições Desp. Diretas'!CP13</f>
        <v>0</v>
      </c>
      <c r="T32" s="240">
        <f>'Composições Desp. Diretas'!CQ13</f>
        <v>0</v>
      </c>
      <c r="U32" s="240">
        <f>'Composições Desp. Diretas'!CR13</f>
        <v>0</v>
      </c>
      <c r="V32" s="240">
        <f>'Composições Desp. Diretas'!CS13</f>
        <v>0</v>
      </c>
      <c r="W32" s="240">
        <f>'Composições Desp. Diretas'!CT13</f>
        <v>0</v>
      </c>
      <c r="X32" s="240">
        <f>'Composições Desp. Diretas'!CU13</f>
        <v>0</v>
      </c>
      <c r="Y32" s="240">
        <f>'Composições Desp. Diretas'!CV13</f>
        <v>0</v>
      </c>
      <c r="Z32" s="240">
        <f>'Composições Desp. Diretas'!CW13</f>
        <v>0</v>
      </c>
      <c r="AA32" s="240">
        <f>'Composições Desp. Diretas'!CX13</f>
        <v>0</v>
      </c>
      <c r="AB32" s="240">
        <f>'Composições Desp. Diretas'!CY13</f>
        <v>0</v>
      </c>
      <c r="AC32" s="240">
        <f>'Composições Desp. Diretas'!CZ13</f>
        <v>0</v>
      </c>
      <c r="AD32" s="240">
        <f>'Composições Desp. Diretas'!DA13</f>
        <v>0</v>
      </c>
      <c r="AE32" s="240">
        <f>'Composições Desp. Diretas'!DB13</f>
        <v>0</v>
      </c>
      <c r="AF32" s="240">
        <f>'Composições Desp. Diretas'!DC13</f>
        <v>0</v>
      </c>
      <c r="AG32" s="240">
        <f>'Composições Desp. Diretas'!DD13</f>
        <v>0</v>
      </c>
      <c r="AH32" s="240">
        <f>'Composições Desp. Diretas'!DE13</f>
        <v>0</v>
      </c>
      <c r="AI32" s="240">
        <f>'Composições Desp. Diretas'!DF13</f>
        <v>0</v>
      </c>
      <c r="AJ32" s="240">
        <f>'Composições Desp. Diretas'!DG13</f>
        <v>0</v>
      </c>
      <c r="AK32" s="240">
        <f>'Composições Desp. Diretas'!DH13</f>
        <v>0</v>
      </c>
      <c r="AL32" s="240">
        <f>'Composições Desp. Diretas'!DI13</f>
        <v>0</v>
      </c>
      <c r="AM32" s="240">
        <f>'Composições Desp. Diretas'!DJ13</f>
        <v>0</v>
      </c>
      <c r="AN32" s="240">
        <f>'Composições Desp. Diretas'!DK13</f>
        <v>0</v>
      </c>
      <c r="AO32" s="240">
        <f>'Composições Desp. Diretas'!DL13</f>
        <v>0</v>
      </c>
      <c r="AP32" s="240">
        <f>'Composições Desp. Diretas'!DM13</f>
        <v>0</v>
      </c>
      <c r="AQ32" s="240">
        <f>'Composições Desp. Diretas'!DN13</f>
        <v>0</v>
      </c>
      <c r="AR32" s="240">
        <f>'Composições Desp. Diretas'!DO13</f>
        <v>0</v>
      </c>
      <c r="AS32" s="240">
        <f>'Composições Desp. Diretas'!DP13</f>
        <v>0</v>
      </c>
      <c r="AT32" s="240">
        <f>'Composições Desp. Diretas'!DQ13</f>
        <v>0</v>
      </c>
      <c r="AU32" s="240">
        <f>'Composições Desp. Diretas'!DR13</f>
        <v>0</v>
      </c>
      <c r="AV32" s="240">
        <f>'Composições Desp. Diretas'!DS13</f>
        <v>0</v>
      </c>
      <c r="AW32" s="240">
        <f>'Composições Desp. Diretas'!DT13</f>
        <v>0</v>
      </c>
      <c r="AX32" s="240">
        <f>'Composições Desp. Diretas'!DU13</f>
        <v>0</v>
      </c>
      <c r="AY32" s="240">
        <f>'Composições Desp. Diretas'!DV13</f>
        <v>0</v>
      </c>
      <c r="AZ32" s="240">
        <f>'Composições Desp. Diretas'!DW13</f>
        <v>0</v>
      </c>
      <c r="BA32" s="240">
        <f>'Composições Desp. Diretas'!DX13</f>
        <v>0</v>
      </c>
      <c r="BB32" s="240">
        <f>'Composições Desp. Diretas'!DY13</f>
        <v>0</v>
      </c>
      <c r="BC32" s="240">
        <f>'Composições Desp. Diretas'!DZ13</f>
        <v>0</v>
      </c>
      <c r="BD32" s="240">
        <f>'Composições Desp. Diretas'!EA13</f>
        <v>0</v>
      </c>
      <c r="BE32" s="240">
        <f>'Composições Desp. Diretas'!EB13</f>
        <v>0</v>
      </c>
      <c r="BF32" s="240">
        <f>'Composições Desp. Diretas'!EC13</f>
        <v>0</v>
      </c>
      <c r="BG32" s="240">
        <f>'Composições Desp. Diretas'!ED13</f>
        <v>0</v>
      </c>
      <c r="BH32" s="240">
        <f>'Composições Desp. Diretas'!EE13</f>
        <v>0</v>
      </c>
      <c r="BI32" s="240">
        <f>'Composições Desp. Diretas'!EF13</f>
        <v>0</v>
      </c>
    </row>
    <row r="33" spans="1:61">
      <c r="A33" s="423" t="s">
        <v>83</v>
      </c>
      <c r="B33" s="240">
        <f>'Composições Desp. Diretas'!BY14</f>
        <v>18810</v>
      </c>
      <c r="C33" s="240">
        <f>'Composições Desp. Diretas'!BZ14</f>
        <v>18810</v>
      </c>
      <c r="D33" s="240">
        <f>'Composições Desp. Diretas'!CA14</f>
        <v>18810</v>
      </c>
      <c r="E33" s="240">
        <f>'Composições Desp. Diretas'!CB14</f>
        <v>18810</v>
      </c>
      <c r="F33" s="240">
        <f>'Composições Desp. Diretas'!CC14</f>
        <v>18810</v>
      </c>
      <c r="G33" s="240">
        <f>'Composições Desp. Diretas'!CD14</f>
        <v>18810</v>
      </c>
      <c r="H33" s="240">
        <f>'Composições Desp. Diretas'!CE14</f>
        <v>18810</v>
      </c>
      <c r="I33" s="240">
        <f>'Composições Desp. Diretas'!CF14</f>
        <v>18810</v>
      </c>
      <c r="J33" s="240">
        <f>'Composições Desp. Diretas'!CG14</f>
        <v>18810</v>
      </c>
      <c r="K33" s="240">
        <f>'Composições Desp. Diretas'!CH14</f>
        <v>18810</v>
      </c>
      <c r="L33" s="240">
        <f>'Composições Desp. Diretas'!CI14</f>
        <v>18810</v>
      </c>
      <c r="M33" s="240">
        <f>'Composições Desp. Diretas'!CJ14</f>
        <v>0</v>
      </c>
      <c r="N33" s="240">
        <f>'Composições Desp. Diretas'!CK14</f>
        <v>0</v>
      </c>
      <c r="O33" s="240">
        <f>'Composições Desp. Diretas'!CL14</f>
        <v>0</v>
      </c>
      <c r="P33" s="240">
        <f>'Composições Desp. Diretas'!CM14</f>
        <v>0</v>
      </c>
      <c r="Q33" s="240">
        <f>'Composições Desp. Diretas'!CN14</f>
        <v>0</v>
      </c>
      <c r="R33" s="240">
        <f>'Composições Desp. Diretas'!CO14</f>
        <v>0</v>
      </c>
      <c r="S33" s="240">
        <f>'Composições Desp. Diretas'!CP14</f>
        <v>0</v>
      </c>
      <c r="T33" s="240">
        <f>'Composições Desp. Diretas'!CQ14</f>
        <v>0</v>
      </c>
      <c r="U33" s="240">
        <f>'Composições Desp. Diretas'!CR14</f>
        <v>0</v>
      </c>
      <c r="V33" s="240">
        <f>'Composições Desp. Diretas'!CS14</f>
        <v>0</v>
      </c>
      <c r="W33" s="240">
        <f>'Composições Desp. Diretas'!CT14</f>
        <v>0</v>
      </c>
      <c r="X33" s="240">
        <f>'Composições Desp. Diretas'!CU14</f>
        <v>0</v>
      </c>
      <c r="Y33" s="240">
        <f>'Composições Desp. Diretas'!CV14</f>
        <v>0</v>
      </c>
      <c r="Z33" s="240">
        <f>'Composições Desp. Diretas'!CW14</f>
        <v>0</v>
      </c>
      <c r="AA33" s="240">
        <f>'Composições Desp. Diretas'!CX14</f>
        <v>0</v>
      </c>
      <c r="AB33" s="240">
        <f>'Composições Desp. Diretas'!CY14</f>
        <v>0</v>
      </c>
      <c r="AC33" s="240">
        <f>'Composições Desp. Diretas'!CZ14</f>
        <v>0</v>
      </c>
      <c r="AD33" s="240">
        <f>'Composições Desp. Diretas'!DA14</f>
        <v>0</v>
      </c>
      <c r="AE33" s="240">
        <f>'Composições Desp. Diretas'!DB14</f>
        <v>0</v>
      </c>
      <c r="AF33" s="240">
        <f>'Composições Desp. Diretas'!DC14</f>
        <v>0</v>
      </c>
      <c r="AG33" s="240">
        <f>'Composições Desp. Diretas'!DD14</f>
        <v>0</v>
      </c>
      <c r="AH33" s="240">
        <f>'Composições Desp. Diretas'!DE14</f>
        <v>0</v>
      </c>
      <c r="AI33" s="240">
        <f>'Composições Desp. Diretas'!DF14</f>
        <v>0</v>
      </c>
      <c r="AJ33" s="240">
        <f>'Composições Desp. Diretas'!DG14</f>
        <v>0</v>
      </c>
      <c r="AK33" s="240">
        <f>'Composições Desp. Diretas'!DH14</f>
        <v>0</v>
      </c>
      <c r="AL33" s="240">
        <f>'Composições Desp. Diretas'!DI14</f>
        <v>0</v>
      </c>
      <c r="AM33" s="240">
        <f>'Composições Desp. Diretas'!DJ14</f>
        <v>0</v>
      </c>
      <c r="AN33" s="240">
        <f>'Composições Desp. Diretas'!DK14</f>
        <v>0</v>
      </c>
      <c r="AO33" s="240">
        <f>'Composições Desp. Diretas'!DL14</f>
        <v>0</v>
      </c>
      <c r="AP33" s="240">
        <f>'Composições Desp. Diretas'!DM14</f>
        <v>0</v>
      </c>
      <c r="AQ33" s="240">
        <f>'Composições Desp. Diretas'!DN14</f>
        <v>0</v>
      </c>
      <c r="AR33" s="240">
        <f>'Composições Desp. Diretas'!DO14</f>
        <v>0</v>
      </c>
      <c r="AS33" s="240">
        <f>'Composições Desp. Diretas'!DP14</f>
        <v>0</v>
      </c>
      <c r="AT33" s="240">
        <f>'Composições Desp. Diretas'!DQ14</f>
        <v>0</v>
      </c>
      <c r="AU33" s="240">
        <f>'Composições Desp. Diretas'!DR14</f>
        <v>0</v>
      </c>
      <c r="AV33" s="240">
        <f>'Composições Desp. Diretas'!DS14</f>
        <v>0</v>
      </c>
      <c r="AW33" s="240">
        <f>'Composições Desp. Diretas'!DT14</f>
        <v>0</v>
      </c>
      <c r="AX33" s="240">
        <f>'Composições Desp. Diretas'!DU14</f>
        <v>0</v>
      </c>
      <c r="AY33" s="240">
        <f>'Composições Desp. Diretas'!DV14</f>
        <v>0</v>
      </c>
      <c r="AZ33" s="240">
        <f>'Composições Desp. Diretas'!DW14</f>
        <v>0</v>
      </c>
      <c r="BA33" s="240">
        <f>'Composições Desp. Diretas'!DX14</f>
        <v>0</v>
      </c>
      <c r="BB33" s="240">
        <f>'Composições Desp. Diretas'!DY14</f>
        <v>0</v>
      </c>
      <c r="BC33" s="240">
        <f>'Composições Desp. Diretas'!DZ14</f>
        <v>0</v>
      </c>
      <c r="BD33" s="240">
        <f>'Composições Desp. Diretas'!EA14</f>
        <v>0</v>
      </c>
      <c r="BE33" s="240">
        <f>'Composições Desp. Diretas'!EB14</f>
        <v>0</v>
      </c>
      <c r="BF33" s="240">
        <f>'Composições Desp. Diretas'!EC14</f>
        <v>0</v>
      </c>
      <c r="BG33" s="240">
        <f>'Composições Desp. Diretas'!ED14</f>
        <v>0</v>
      </c>
      <c r="BH33" s="240">
        <f>'Composições Desp. Diretas'!EE14</f>
        <v>0</v>
      </c>
      <c r="BI33" s="240">
        <f>'Composições Desp. Diretas'!EF14</f>
        <v>0</v>
      </c>
    </row>
    <row r="34" spans="1:61">
      <c r="A34" s="423" t="s">
        <v>83</v>
      </c>
      <c r="B34" s="240">
        <f>'Composições Desp. Diretas'!BY15</f>
        <v>0</v>
      </c>
      <c r="C34" s="240">
        <f>'Composições Desp. Diretas'!BZ15</f>
        <v>0</v>
      </c>
      <c r="D34" s="240">
        <f>'Composições Desp. Diretas'!CA15</f>
        <v>0</v>
      </c>
      <c r="E34" s="240">
        <f>'Composições Desp. Diretas'!CB15</f>
        <v>0</v>
      </c>
      <c r="F34" s="240">
        <f>'Composições Desp. Diretas'!CC15</f>
        <v>0</v>
      </c>
      <c r="G34" s="240">
        <f>'Composições Desp. Diretas'!CD15</f>
        <v>0</v>
      </c>
      <c r="H34" s="240">
        <f>'Composições Desp. Diretas'!CE15</f>
        <v>0</v>
      </c>
      <c r="I34" s="240">
        <f>'Composições Desp. Diretas'!CF15</f>
        <v>0</v>
      </c>
      <c r="J34" s="240">
        <f>'Composições Desp. Diretas'!CG15</f>
        <v>0</v>
      </c>
      <c r="K34" s="240">
        <f>'Composições Desp. Diretas'!CH15</f>
        <v>0</v>
      </c>
      <c r="L34" s="240">
        <f>'Composições Desp. Diretas'!CI15</f>
        <v>0</v>
      </c>
      <c r="M34" s="240">
        <f>'Composições Desp. Diretas'!CJ15</f>
        <v>0</v>
      </c>
      <c r="N34" s="240">
        <f>'Composições Desp. Diretas'!CK15</f>
        <v>0</v>
      </c>
      <c r="O34" s="240">
        <f>'Composições Desp. Diretas'!CL15</f>
        <v>0</v>
      </c>
      <c r="P34" s="240">
        <f>'Composições Desp. Diretas'!CM15</f>
        <v>0</v>
      </c>
      <c r="Q34" s="240">
        <f>'Composições Desp. Diretas'!CN15</f>
        <v>0</v>
      </c>
      <c r="R34" s="240">
        <f>'Composições Desp. Diretas'!CO15</f>
        <v>0</v>
      </c>
      <c r="S34" s="240">
        <f>'Composições Desp. Diretas'!CP15</f>
        <v>0</v>
      </c>
      <c r="T34" s="240">
        <f>'Composições Desp. Diretas'!CQ15</f>
        <v>0</v>
      </c>
      <c r="U34" s="240">
        <f>'Composições Desp. Diretas'!CR15</f>
        <v>0</v>
      </c>
      <c r="V34" s="240">
        <f>'Composições Desp. Diretas'!CS15</f>
        <v>0</v>
      </c>
      <c r="W34" s="240">
        <f>'Composições Desp. Diretas'!CT15</f>
        <v>0</v>
      </c>
      <c r="X34" s="240">
        <f>'Composições Desp. Diretas'!CU15</f>
        <v>0</v>
      </c>
      <c r="Y34" s="240">
        <f>'Composições Desp. Diretas'!CV15</f>
        <v>0</v>
      </c>
      <c r="Z34" s="240">
        <f>'Composições Desp. Diretas'!CW15</f>
        <v>0</v>
      </c>
      <c r="AA34" s="240">
        <f>'Composições Desp. Diretas'!CX15</f>
        <v>0</v>
      </c>
      <c r="AB34" s="240">
        <f>'Composições Desp. Diretas'!CY15</f>
        <v>0</v>
      </c>
      <c r="AC34" s="240">
        <f>'Composições Desp. Diretas'!CZ15</f>
        <v>0</v>
      </c>
      <c r="AD34" s="240">
        <f>'Composições Desp. Diretas'!DA15</f>
        <v>0</v>
      </c>
      <c r="AE34" s="240">
        <f>'Composições Desp. Diretas'!DB15</f>
        <v>0</v>
      </c>
      <c r="AF34" s="240">
        <f>'Composições Desp. Diretas'!DC15</f>
        <v>0</v>
      </c>
      <c r="AG34" s="240">
        <f>'Composições Desp. Diretas'!DD15</f>
        <v>0</v>
      </c>
      <c r="AH34" s="240">
        <f>'Composições Desp. Diretas'!DE15</f>
        <v>0</v>
      </c>
      <c r="AI34" s="240">
        <f>'Composições Desp. Diretas'!DF15</f>
        <v>0</v>
      </c>
      <c r="AJ34" s="240">
        <f>'Composições Desp. Diretas'!DG15</f>
        <v>0</v>
      </c>
      <c r="AK34" s="240">
        <f>'Composições Desp. Diretas'!DH15</f>
        <v>0</v>
      </c>
      <c r="AL34" s="240">
        <f>'Composições Desp. Diretas'!DI15</f>
        <v>0</v>
      </c>
      <c r="AM34" s="240">
        <f>'Composições Desp. Diretas'!DJ15</f>
        <v>0</v>
      </c>
      <c r="AN34" s="240">
        <f>'Composições Desp. Diretas'!DK15</f>
        <v>0</v>
      </c>
      <c r="AO34" s="240">
        <f>'Composições Desp. Diretas'!DL15</f>
        <v>0</v>
      </c>
      <c r="AP34" s="240">
        <f>'Composições Desp. Diretas'!DM15</f>
        <v>0</v>
      </c>
      <c r="AQ34" s="240">
        <f>'Composições Desp. Diretas'!DN15</f>
        <v>0</v>
      </c>
      <c r="AR34" s="240">
        <f>'Composições Desp. Diretas'!DO15</f>
        <v>0</v>
      </c>
      <c r="AS34" s="240">
        <f>'Composições Desp. Diretas'!DP15</f>
        <v>0</v>
      </c>
      <c r="AT34" s="240">
        <f>'Composições Desp. Diretas'!DQ15</f>
        <v>0</v>
      </c>
      <c r="AU34" s="240">
        <f>'Composições Desp. Diretas'!DR15</f>
        <v>0</v>
      </c>
      <c r="AV34" s="240">
        <f>'Composições Desp. Diretas'!DS15</f>
        <v>0</v>
      </c>
      <c r="AW34" s="240">
        <f>'Composições Desp. Diretas'!DT15</f>
        <v>0</v>
      </c>
      <c r="AX34" s="240">
        <f>'Composições Desp. Diretas'!DU15</f>
        <v>0</v>
      </c>
      <c r="AY34" s="240">
        <f>'Composições Desp. Diretas'!DV15</f>
        <v>0</v>
      </c>
      <c r="AZ34" s="240">
        <f>'Composições Desp. Diretas'!DW15</f>
        <v>0</v>
      </c>
      <c r="BA34" s="240">
        <f>'Composições Desp. Diretas'!DX15</f>
        <v>0</v>
      </c>
      <c r="BB34" s="240">
        <f>'Composições Desp. Diretas'!DY15</f>
        <v>0</v>
      </c>
      <c r="BC34" s="240">
        <f>'Composições Desp. Diretas'!DZ15</f>
        <v>0</v>
      </c>
      <c r="BD34" s="240">
        <f>'Composições Desp. Diretas'!EA15</f>
        <v>0</v>
      </c>
      <c r="BE34" s="240">
        <f>'Composições Desp. Diretas'!EB15</f>
        <v>0</v>
      </c>
      <c r="BF34" s="240">
        <f>'Composições Desp. Diretas'!EC15</f>
        <v>0</v>
      </c>
      <c r="BG34" s="240">
        <f>'Composições Desp. Diretas'!ED15</f>
        <v>0</v>
      </c>
      <c r="BH34" s="240">
        <f>'Composições Desp. Diretas'!EE15</f>
        <v>0</v>
      </c>
      <c r="BI34" s="240">
        <f>'Composições Desp. Diretas'!EF15</f>
        <v>0</v>
      </c>
    </row>
    <row r="35" spans="1:61" ht="25.5">
      <c r="A35" s="423" t="s">
        <v>84</v>
      </c>
      <c r="B35" s="240">
        <f>'Composições Desp. Diretas'!BY16</f>
        <v>5850.0000000000009</v>
      </c>
      <c r="C35" s="240">
        <f>'Composições Desp. Diretas'!BZ16</f>
        <v>5850.0000000000009</v>
      </c>
      <c r="D35" s="240">
        <f>'Composições Desp. Diretas'!CA16</f>
        <v>5850.0000000000009</v>
      </c>
      <c r="E35" s="240">
        <f>'Composições Desp. Diretas'!CB16</f>
        <v>5850.0000000000009</v>
      </c>
      <c r="F35" s="240">
        <f>'Composições Desp. Diretas'!CC16</f>
        <v>5850.0000000000009</v>
      </c>
      <c r="G35" s="240">
        <f>'Composições Desp. Diretas'!CD16</f>
        <v>5850.0000000000009</v>
      </c>
      <c r="H35" s="240">
        <f>'Composições Desp. Diretas'!CE16</f>
        <v>5850.0000000000009</v>
      </c>
      <c r="I35" s="240">
        <f>'Composições Desp. Diretas'!CF16</f>
        <v>5850.0000000000009</v>
      </c>
      <c r="J35" s="240">
        <f>'Composições Desp. Diretas'!CG16</f>
        <v>5850.0000000000009</v>
      </c>
      <c r="K35" s="240">
        <f>'Composições Desp. Diretas'!CH16</f>
        <v>5850.0000000000009</v>
      </c>
      <c r="L35" s="240">
        <f>'Composições Desp. Diretas'!CI16</f>
        <v>5850.0000000000009</v>
      </c>
      <c r="M35" s="240">
        <f>'Composições Desp. Diretas'!CJ16</f>
        <v>0</v>
      </c>
      <c r="N35" s="240">
        <f>'Composições Desp. Diretas'!CK16</f>
        <v>0</v>
      </c>
      <c r="O35" s="240">
        <f>'Composições Desp. Diretas'!CL16</f>
        <v>0</v>
      </c>
      <c r="P35" s="240">
        <f>'Composições Desp. Diretas'!CM16</f>
        <v>0</v>
      </c>
      <c r="Q35" s="240">
        <f>'Composições Desp. Diretas'!CN16</f>
        <v>0</v>
      </c>
      <c r="R35" s="240">
        <f>'Composições Desp. Diretas'!CO16</f>
        <v>0</v>
      </c>
      <c r="S35" s="240">
        <f>'Composições Desp. Diretas'!CP16</f>
        <v>0</v>
      </c>
      <c r="T35" s="240">
        <f>'Composições Desp. Diretas'!CQ16</f>
        <v>0</v>
      </c>
      <c r="U35" s="240">
        <f>'Composições Desp. Diretas'!CR16</f>
        <v>0</v>
      </c>
      <c r="V35" s="240">
        <f>'Composições Desp. Diretas'!CS16</f>
        <v>0</v>
      </c>
      <c r="W35" s="240">
        <f>'Composições Desp. Diretas'!CT16</f>
        <v>0</v>
      </c>
      <c r="X35" s="240">
        <f>'Composições Desp. Diretas'!CU16</f>
        <v>0</v>
      </c>
      <c r="Y35" s="240">
        <f>'Composições Desp. Diretas'!CV16</f>
        <v>0</v>
      </c>
      <c r="Z35" s="240">
        <f>'Composições Desp. Diretas'!CW16</f>
        <v>0</v>
      </c>
      <c r="AA35" s="240">
        <f>'Composições Desp. Diretas'!CX16</f>
        <v>0</v>
      </c>
      <c r="AB35" s="240">
        <f>'Composições Desp. Diretas'!CY16</f>
        <v>0</v>
      </c>
      <c r="AC35" s="240">
        <f>'Composições Desp. Diretas'!CZ16</f>
        <v>0</v>
      </c>
      <c r="AD35" s="240">
        <f>'Composições Desp. Diretas'!DA16</f>
        <v>0</v>
      </c>
      <c r="AE35" s="240">
        <f>'Composições Desp. Diretas'!DB16</f>
        <v>0</v>
      </c>
      <c r="AF35" s="240">
        <f>'Composições Desp. Diretas'!DC16</f>
        <v>0</v>
      </c>
      <c r="AG35" s="240">
        <f>'Composições Desp. Diretas'!DD16</f>
        <v>0</v>
      </c>
      <c r="AH35" s="240">
        <f>'Composições Desp. Diretas'!DE16</f>
        <v>0</v>
      </c>
      <c r="AI35" s="240">
        <f>'Composições Desp. Diretas'!DF16</f>
        <v>0</v>
      </c>
      <c r="AJ35" s="240">
        <f>'Composições Desp. Diretas'!DG16</f>
        <v>0</v>
      </c>
      <c r="AK35" s="240">
        <f>'Composições Desp. Diretas'!DH16</f>
        <v>0</v>
      </c>
      <c r="AL35" s="240">
        <f>'Composições Desp. Diretas'!DI16</f>
        <v>0</v>
      </c>
      <c r="AM35" s="240">
        <f>'Composições Desp. Diretas'!DJ16</f>
        <v>0</v>
      </c>
      <c r="AN35" s="240">
        <f>'Composições Desp. Diretas'!DK16</f>
        <v>0</v>
      </c>
      <c r="AO35" s="240">
        <f>'Composições Desp. Diretas'!DL16</f>
        <v>0</v>
      </c>
      <c r="AP35" s="240">
        <f>'Composições Desp. Diretas'!DM16</f>
        <v>0</v>
      </c>
      <c r="AQ35" s="240">
        <f>'Composições Desp. Diretas'!DN16</f>
        <v>0</v>
      </c>
      <c r="AR35" s="240">
        <f>'Composições Desp. Diretas'!DO16</f>
        <v>0</v>
      </c>
      <c r="AS35" s="240">
        <f>'Composições Desp. Diretas'!DP16</f>
        <v>0</v>
      </c>
      <c r="AT35" s="240">
        <f>'Composições Desp. Diretas'!DQ16</f>
        <v>0</v>
      </c>
      <c r="AU35" s="240">
        <f>'Composições Desp. Diretas'!DR16</f>
        <v>0</v>
      </c>
      <c r="AV35" s="240">
        <f>'Composições Desp. Diretas'!DS16</f>
        <v>0</v>
      </c>
      <c r="AW35" s="240">
        <f>'Composições Desp. Diretas'!DT16</f>
        <v>0</v>
      </c>
      <c r="AX35" s="240">
        <f>'Composições Desp. Diretas'!DU16</f>
        <v>0</v>
      </c>
      <c r="AY35" s="240">
        <f>'Composições Desp. Diretas'!DV16</f>
        <v>0</v>
      </c>
      <c r="AZ35" s="240">
        <f>'Composições Desp. Diretas'!DW16</f>
        <v>0</v>
      </c>
      <c r="BA35" s="240">
        <f>'Composições Desp. Diretas'!DX16</f>
        <v>0</v>
      </c>
      <c r="BB35" s="240">
        <f>'Composições Desp. Diretas'!DY16</f>
        <v>0</v>
      </c>
      <c r="BC35" s="240">
        <f>'Composições Desp. Diretas'!DZ16</f>
        <v>0</v>
      </c>
      <c r="BD35" s="240">
        <f>'Composições Desp. Diretas'!EA16</f>
        <v>0</v>
      </c>
      <c r="BE35" s="240">
        <f>'Composições Desp. Diretas'!EB16</f>
        <v>0</v>
      </c>
      <c r="BF35" s="240">
        <f>'Composições Desp. Diretas'!EC16</f>
        <v>0</v>
      </c>
      <c r="BG35" s="240">
        <f>'Composições Desp. Diretas'!ED16</f>
        <v>0</v>
      </c>
      <c r="BH35" s="240">
        <f>'Composições Desp. Diretas'!EE16</f>
        <v>0</v>
      </c>
      <c r="BI35" s="240">
        <f>'Composições Desp. Diretas'!EF16</f>
        <v>0</v>
      </c>
    </row>
    <row r="36" spans="1:61">
      <c r="A36" s="423" t="s">
        <v>85</v>
      </c>
      <c r="B36" s="240">
        <f>'Composições Desp. Diretas'!BY17</f>
        <v>1500</v>
      </c>
      <c r="C36" s="240">
        <f>'Composições Desp. Diretas'!BZ17</f>
        <v>1500</v>
      </c>
      <c r="D36" s="240">
        <f>'Composições Desp. Diretas'!CA17</f>
        <v>1500</v>
      </c>
      <c r="E36" s="240">
        <f>'Composições Desp. Diretas'!CB17</f>
        <v>1500</v>
      </c>
      <c r="F36" s="240">
        <f>'Composições Desp. Diretas'!CC17</f>
        <v>1500</v>
      </c>
      <c r="G36" s="240">
        <f>'Composições Desp. Diretas'!CD17</f>
        <v>1500</v>
      </c>
      <c r="H36" s="240">
        <f>'Composições Desp. Diretas'!CE17</f>
        <v>1500</v>
      </c>
      <c r="I36" s="240">
        <f>'Composições Desp. Diretas'!CF17</f>
        <v>1500</v>
      </c>
      <c r="J36" s="240">
        <f>'Composições Desp. Diretas'!CG17</f>
        <v>1500</v>
      </c>
      <c r="K36" s="240">
        <f>'Composições Desp. Diretas'!CH17</f>
        <v>1500</v>
      </c>
      <c r="L36" s="240">
        <f>'Composições Desp. Diretas'!CI17</f>
        <v>1500</v>
      </c>
      <c r="M36" s="240">
        <f>'Composições Desp. Diretas'!CJ17</f>
        <v>0</v>
      </c>
      <c r="N36" s="240">
        <f>'Composições Desp. Diretas'!CK17</f>
        <v>0</v>
      </c>
      <c r="O36" s="240">
        <f>'Composições Desp. Diretas'!CL17</f>
        <v>0</v>
      </c>
      <c r="P36" s="240">
        <f>'Composições Desp. Diretas'!CM17</f>
        <v>0</v>
      </c>
      <c r="Q36" s="240">
        <f>'Composições Desp. Diretas'!CN17</f>
        <v>0</v>
      </c>
      <c r="R36" s="240">
        <f>'Composições Desp. Diretas'!CO17</f>
        <v>0</v>
      </c>
      <c r="S36" s="240">
        <f>'Composições Desp. Diretas'!CP17</f>
        <v>0</v>
      </c>
      <c r="T36" s="240">
        <f>'Composições Desp. Diretas'!CQ17</f>
        <v>0</v>
      </c>
      <c r="U36" s="240">
        <f>'Composições Desp. Diretas'!CR17</f>
        <v>0</v>
      </c>
      <c r="V36" s="240">
        <f>'Composições Desp. Diretas'!CS17</f>
        <v>0</v>
      </c>
      <c r="W36" s="240">
        <f>'Composições Desp. Diretas'!CT17</f>
        <v>0</v>
      </c>
      <c r="X36" s="240">
        <f>'Composições Desp. Diretas'!CU17</f>
        <v>0</v>
      </c>
      <c r="Y36" s="240">
        <f>'Composições Desp. Diretas'!CV17</f>
        <v>0</v>
      </c>
      <c r="Z36" s="240">
        <f>'Composições Desp. Diretas'!CW17</f>
        <v>0</v>
      </c>
      <c r="AA36" s="240">
        <f>'Composições Desp. Diretas'!CX17</f>
        <v>0</v>
      </c>
      <c r="AB36" s="240">
        <f>'Composições Desp. Diretas'!CY17</f>
        <v>0</v>
      </c>
      <c r="AC36" s="240">
        <f>'Composições Desp. Diretas'!CZ17</f>
        <v>0</v>
      </c>
      <c r="AD36" s="240">
        <f>'Composições Desp. Diretas'!DA17</f>
        <v>0</v>
      </c>
      <c r="AE36" s="240">
        <f>'Composições Desp. Diretas'!DB17</f>
        <v>0</v>
      </c>
      <c r="AF36" s="240">
        <f>'Composições Desp. Diretas'!DC17</f>
        <v>0</v>
      </c>
      <c r="AG36" s="240">
        <f>'Composições Desp. Diretas'!DD17</f>
        <v>0</v>
      </c>
      <c r="AH36" s="240">
        <f>'Composições Desp. Diretas'!DE17</f>
        <v>0</v>
      </c>
      <c r="AI36" s="240">
        <f>'Composições Desp. Diretas'!DF17</f>
        <v>0</v>
      </c>
      <c r="AJ36" s="240">
        <f>'Composições Desp. Diretas'!DG17</f>
        <v>0</v>
      </c>
      <c r="AK36" s="240">
        <f>'Composições Desp. Diretas'!DH17</f>
        <v>0</v>
      </c>
      <c r="AL36" s="240">
        <f>'Composições Desp. Diretas'!DI17</f>
        <v>0</v>
      </c>
      <c r="AM36" s="240">
        <f>'Composições Desp. Diretas'!DJ17</f>
        <v>0</v>
      </c>
      <c r="AN36" s="240">
        <f>'Composições Desp. Diretas'!DK17</f>
        <v>0</v>
      </c>
      <c r="AO36" s="240">
        <f>'Composições Desp. Diretas'!DL17</f>
        <v>0</v>
      </c>
      <c r="AP36" s="240">
        <f>'Composições Desp. Diretas'!DM17</f>
        <v>0</v>
      </c>
      <c r="AQ36" s="240">
        <f>'Composições Desp. Diretas'!DN17</f>
        <v>0</v>
      </c>
      <c r="AR36" s="240">
        <f>'Composições Desp. Diretas'!DO17</f>
        <v>0</v>
      </c>
      <c r="AS36" s="240">
        <f>'Composições Desp. Diretas'!DP17</f>
        <v>0</v>
      </c>
      <c r="AT36" s="240">
        <f>'Composições Desp. Diretas'!DQ17</f>
        <v>0</v>
      </c>
      <c r="AU36" s="240">
        <f>'Composições Desp. Diretas'!DR17</f>
        <v>0</v>
      </c>
      <c r="AV36" s="240">
        <f>'Composições Desp. Diretas'!DS17</f>
        <v>0</v>
      </c>
      <c r="AW36" s="240">
        <f>'Composições Desp. Diretas'!DT17</f>
        <v>0</v>
      </c>
      <c r="AX36" s="240">
        <f>'Composições Desp. Diretas'!DU17</f>
        <v>0</v>
      </c>
      <c r="AY36" s="240">
        <f>'Composições Desp. Diretas'!DV17</f>
        <v>0</v>
      </c>
      <c r="AZ36" s="240">
        <f>'Composições Desp. Diretas'!DW17</f>
        <v>0</v>
      </c>
      <c r="BA36" s="240">
        <f>'Composições Desp. Diretas'!DX17</f>
        <v>0</v>
      </c>
      <c r="BB36" s="240">
        <f>'Composições Desp. Diretas'!DY17</f>
        <v>0</v>
      </c>
      <c r="BC36" s="240">
        <f>'Composições Desp. Diretas'!DZ17</f>
        <v>0</v>
      </c>
      <c r="BD36" s="240">
        <f>'Composições Desp. Diretas'!EA17</f>
        <v>0</v>
      </c>
      <c r="BE36" s="240">
        <f>'Composições Desp. Diretas'!EB17</f>
        <v>0</v>
      </c>
      <c r="BF36" s="240">
        <f>'Composições Desp. Diretas'!EC17</f>
        <v>0</v>
      </c>
      <c r="BG36" s="240">
        <f>'Composições Desp. Diretas'!ED17</f>
        <v>0</v>
      </c>
      <c r="BH36" s="240">
        <f>'Composições Desp. Diretas'!EE17</f>
        <v>0</v>
      </c>
      <c r="BI36" s="240">
        <f>'Composições Desp. Diretas'!EF17</f>
        <v>0</v>
      </c>
    </row>
    <row r="37" spans="1:61">
      <c r="A37" s="423" t="s">
        <v>86</v>
      </c>
      <c r="B37" s="240">
        <f>'Composições Desp. Diretas'!BY18</f>
        <v>35000</v>
      </c>
      <c r="C37" s="240">
        <f>'Composições Desp. Diretas'!BZ18</f>
        <v>35000</v>
      </c>
      <c r="D37" s="240">
        <f>'Composições Desp. Diretas'!CA18</f>
        <v>35000</v>
      </c>
      <c r="E37" s="240">
        <f>'Composições Desp. Diretas'!CB18</f>
        <v>35000</v>
      </c>
      <c r="F37" s="240">
        <f>'Composições Desp. Diretas'!CC18</f>
        <v>35000</v>
      </c>
      <c r="G37" s="240">
        <f>'Composições Desp. Diretas'!CD18</f>
        <v>35000</v>
      </c>
      <c r="H37" s="240">
        <f>'Composições Desp. Diretas'!CE18</f>
        <v>35000</v>
      </c>
      <c r="I37" s="240">
        <f>'Composições Desp. Diretas'!CF18</f>
        <v>35000</v>
      </c>
      <c r="J37" s="240">
        <f>'Composições Desp. Diretas'!CG18</f>
        <v>35000</v>
      </c>
      <c r="K37" s="240">
        <f>'Composições Desp. Diretas'!CH18</f>
        <v>35000</v>
      </c>
      <c r="L37" s="240">
        <f>'Composições Desp. Diretas'!CI18</f>
        <v>35000</v>
      </c>
      <c r="M37" s="240">
        <f>'Composições Desp. Diretas'!CJ18</f>
        <v>0</v>
      </c>
      <c r="N37" s="240">
        <f>'Composições Desp. Diretas'!CK18</f>
        <v>0</v>
      </c>
      <c r="O37" s="240">
        <f>'Composições Desp. Diretas'!CL18</f>
        <v>0</v>
      </c>
      <c r="P37" s="240">
        <f>'Composições Desp. Diretas'!CM18</f>
        <v>0</v>
      </c>
      <c r="Q37" s="240">
        <f>'Composições Desp. Diretas'!CN18</f>
        <v>0</v>
      </c>
      <c r="R37" s="240">
        <f>'Composições Desp. Diretas'!CO18</f>
        <v>0</v>
      </c>
      <c r="S37" s="240">
        <f>'Composições Desp. Diretas'!CP18</f>
        <v>0</v>
      </c>
      <c r="T37" s="240">
        <f>'Composições Desp. Diretas'!CQ18</f>
        <v>0</v>
      </c>
      <c r="U37" s="240">
        <f>'Composições Desp. Diretas'!CR18</f>
        <v>0</v>
      </c>
      <c r="V37" s="240">
        <f>'Composições Desp. Diretas'!CS18</f>
        <v>0</v>
      </c>
      <c r="W37" s="240">
        <f>'Composições Desp. Diretas'!CT18</f>
        <v>0</v>
      </c>
      <c r="X37" s="240">
        <f>'Composições Desp. Diretas'!CU18</f>
        <v>0</v>
      </c>
      <c r="Y37" s="240">
        <f>'Composições Desp. Diretas'!CV18</f>
        <v>0</v>
      </c>
      <c r="Z37" s="240">
        <f>'Composições Desp. Diretas'!CW18</f>
        <v>0</v>
      </c>
      <c r="AA37" s="240">
        <f>'Composições Desp. Diretas'!CX18</f>
        <v>0</v>
      </c>
      <c r="AB37" s="240">
        <f>'Composições Desp. Diretas'!CY18</f>
        <v>0</v>
      </c>
      <c r="AC37" s="240">
        <f>'Composições Desp. Diretas'!CZ18</f>
        <v>0</v>
      </c>
      <c r="AD37" s="240">
        <f>'Composições Desp. Diretas'!DA18</f>
        <v>0</v>
      </c>
      <c r="AE37" s="240">
        <f>'Composições Desp. Diretas'!DB18</f>
        <v>0</v>
      </c>
      <c r="AF37" s="240">
        <f>'Composições Desp. Diretas'!DC18</f>
        <v>0</v>
      </c>
      <c r="AG37" s="240">
        <f>'Composições Desp. Diretas'!DD18</f>
        <v>0</v>
      </c>
      <c r="AH37" s="240">
        <f>'Composições Desp. Diretas'!DE18</f>
        <v>0</v>
      </c>
      <c r="AI37" s="240">
        <f>'Composições Desp. Diretas'!DF18</f>
        <v>0</v>
      </c>
      <c r="AJ37" s="240">
        <f>'Composições Desp. Diretas'!DG18</f>
        <v>0</v>
      </c>
      <c r="AK37" s="240">
        <f>'Composições Desp. Diretas'!DH18</f>
        <v>0</v>
      </c>
      <c r="AL37" s="240">
        <f>'Composições Desp. Diretas'!DI18</f>
        <v>0</v>
      </c>
      <c r="AM37" s="240">
        <f>'Composições Desp. Diretas'!DJ18</f>
        <v>0</v>
      </c>
      <c r="AN37" s="240">
        <f>'Composições Desp. Diretas'!DK18</f>
        <v>0</v>
      </c>
      <c r="AO37" s="240">
        <f>'Composições Desp. Diretas'!DL18</f>
        <v>0</v>
      </c>
      <c r="AP37" s="240">
        <f>'Composições Desp. Diretas'!DM18</f>
        <v>0</v>
      </c>
      <c r="AQ37" s="240">
        <f>'Composições Desp. Diretas'!DN18</f>
        <v>0</v>
      </c>
      <c r="AR37" s="240">
        <f>'Composições Desp. Diretas'!DO18</f>
        <v>0</v>
      </c>
      <c r="AS37" s="240">
        <f>'Composições Desp. Diretas'!DP18</f>
        <v>0</v>
      </c>
      <c r="AT37" s="240">
        <f>'Composições Desp. Diretas'!DQ18</f>
        <v>0</v>
      </c>
      <c r="AU37" s="240">
        <f>'Composições Desp. Diretas'!DR18</f>
        <v>0</v>
      </c>
      <c r="AV37" s="240">
        <f>'Composições Desp. Diretas'!DS18</f>
        <v>0</v>
      </c>
      <c r="AW37" s="240">
        <f>'Composições Desp. Diretas'!DT18</f>
        <v>0</v>
      </c>
      <c r="AX37" s="240">
        <f>'Composições Desp. Diretas'!DU18</f>
        <v>0</v>
      </c>
      <c r="AY37" s="240">
        <f>'Composições Desp. Diretas'!DV18</f>
        <v>0</v>
      </c>
      <c r="AZ37" s="240">
        <f>'Composições Desp. Diretas'!DW18</f>
        <v>0</v>
      </c>
      <c r="BA37" s="240">
        <f>'Composições Desp. Diretas'!DX18</f>
        <v>0</v>
      </c>
      <c r="BB37" s="240">
        <f>'Composições Desp. Diretas'!DY18</f>
        <v>0</v>
      </c>
      <c r="BC37" s="240">
        <f>'Composições Desp. Diretas'!DZ18</f>
        <v>0</v>
      </c>
      <c r="BD37" s="240">
        <f>'Composições Desp. Diretas'!EA18</f>
        <v>0</v>
      </c>
      <c r="BE37" s="240">
        <f>'Composições Desp. Diretas'!EB18</f>
        <v>0</v>
      </c>
      <c r="BF37" s="240">
        <f>'Composições Desp. Diretas'!EC18</f>
        <v>0</v>
      </c>
      <c r="BG37" s="240">
        <f>'Composições Desp. Diretas'!ED18</f>
        <v>0</v>
      </c>
      <c r="BH37" s="240">
        <f>'Composições Desp. Diretas'!EE18</f>
        <v>0</v>
      </c>
      <c r="BI37" s="240">
        <f>'Composições Desp. Diretas'!EF18</f>
        <v>0</v>
      </c>
    </row>
    <row r="38" spans="1:61" ht="25.5">
      <c r="A38" s="423" t="str">
        <f>'Comp. Desp. Indiretas'!C27</f>
        <v>SALA COMERCIAL - PARAUAPEBAS/PA</v>
      </c>
      <c r="B38" s="240">
        <f>'Comp. Desp. Indiretas'!BX27</f>
        <v>2500</v>
      </c>
      <c r="C38" s="240">
        <f>'Comp. Desp. Indiretas'!BY27</f>
        <v>2500</v>
      </c>
      <c r="D38" s="240">
        <f>'Comp. Desp. Indiretas'!BZ27</f>
        <v>2500</v>
      </c>
      <c r="E38" s="240">
        <f>'Comp. Desp. Indiretas'!CA27</f>
        <v>2500</v>
      </c>
      <c r="F38" s="240">
        <f>'Comp. Desp. Indiretas'!CB27</f>
        <v>2500</v>
      </c>
      <c r="G38" s="240">
        <f>'Comp. Desp. Indiretas'!CC27</f>
        <v>2500</v>
      </c>
      <c r="H38" s="240">
        <f>'Comp. Desp. Indiretas'!CD27</f>
        <v>2500</v>
      </c>
      <c r="I38" s="240">
        <f>'Comp. Desp. Indiretas'!CE27</f>
        <v>2500</v>
      </c>
      <c r="J38" s="240">
        <f>'Comp. Desp. Indiretas'!CF27</f>
        <v>2500</v>
      </c>
      <c r="K38" s="240">
        <f>'Comp. Desp. Indiretas'!CG27</f>
        <v>2500</v>
      </c>
      <c r="L38" s="240">
        <f>'Comp. Desp. Indiretas'!CH27</f>
        <v>2500</v>
      </c>
      <c r="M38" s="240">
        <f>'Comp. Desp. Indiretas'!CI27</f>
        <v>0</v>
      </c>
      <c r="N38" s="240">
        <f>'Comp. Desp. Indiretas'!CJ27</f>
        <v>0</v>
      </c>
      <c r="O38" s="240">
        <f>'Comp. Desp. Indiretas'!CK27</f>
        <v>0</v>
      </c>
      <c r="P38" s="240">
        <f>'Comp. Desp. Indiretas'!CL27</f>
        <v>0</v>
      </c>
      <c r="Q38" s="240">
        <f>'Comp. Desp. Indiretas'!CM27</f>
        <v>0</v>
      </c>
      <c r="R38" s="240">
        <f>'Comp. Desp. Indiretas'!CN27</f>
        <v>0</v>
      </c>
      <c r="S38" s="240">
        <f>'Comp. Desp. Indiretas'!CO27</f>
        <v>0</v>
      </c>
      <c r="T38" s="240">
        <f>'Comp. Desp. Indiretas'!CP27</f>
        <v>0</v>
      </c>
      <c r="U38" s="240">
        <f>'Comp. Desp. Indiretas'!CQ27</f>
        <v>0</v>
      </c>
      <c r="V38" s="240">
        <f>'Comp. Desp. Indiretas'!CR27</f>
        <v>0</v>
      </c>
      <c r="W38" s="240">
        <f>'Comp. Desp. Indiretas'!CS27</f>
        <v>0</v>
      </c>
      <c r="X38" s="240">
        <f>'Comp. Desp. Indiretas'!CT27</f>
        <v>0</v>
      </c>
      <c r="Y38" s="240">
        <f>'Comp. Desp. Indiretas'!CU27</f>
        <v>0</v>
      </c>
      <c r="Z38" s="240">
        <f>'Comp. Desp. Indiretas'!CV27</f>
        <v>0</v>
      </c>
      <c r="AA38" s="240">
        <f>'Comp. Desp. Indiretas'!CW27</f>
        <v>0</v>
      </c>
      <c r="AB38" s="240">
        <f>'Comp. Desp. Indiretas'!CX27</f>
        <v>0</v>
      </c>
      <c r="AC38" s="240">
        <f>'Comp. Desp. Indiretas'!CY27</f>
        <v>0</v>
      </c>
      <c r="AD38" s="240">
        <f>'Comp. Desp. Indiretas'!CZ27</f>
        <v>0</v>
      </c>
      <c r="AE38" s="240">
        <f>'Comp. Desp. Indiretas'!DA27</f>
        <v>0</v>
      </c>
      <c r="AF38" s="240">
        <f>'Comp. Desp. Indiretas'!DB27</f>
        <v>0</v>
      </c>
      <c r="AG38" s="240">
        <f>'Comp. Desp. Indiretas'!DC27</f>
        <v>0</v>
      </c>
      <c r="AH38" s="240">
        <f>'Comp. Desp. Indiretas'!DD27</f>
        <v>0</v>
      </c>
      <c r="AI38" s="240">
        <f>'Comp. Desp. Indiretas'!DE27</f>
        <v>0</v>
      </c>
      <c r="AJ38" s="240">
        <f>'Comp. Desp. Indiretas'!DF27</f>
        <v>0</v>
      </c>
      <c r="AK38" s="240">
        <f>'Comp. Desp. Indiretas'!DG27</f>
        <v>0</v>
      </c>
      <c r="AL38" s="240">
        <f>'Comp. Desp. Indiretas'!DH27</f>
        <v>0</v>
      </c>
      <c r="AM38" s="240">
        <f>'Comp. Desp. Indiretas'!DI27</f>
        <v>0</v>
      </c>
      <c r="AN38" s="240">
        <f>'Comp. Desp. Indiretas'!DJ27</f>
        <v>0</v>
      </c>
      <c r="AO38" s="240">
        <f>'Comp. Desp. Indiretas'!DK27</f>
        <v>0</v>
      </c>
      <c r="AP38" s="240">
        <f>'Comp. Desp. Indiretas'!DL27</f>
        <v>0</v>
      </c>
      <c r="AQ38" s="240">
        <f>'Comp. Desp. Indiretas'!DM27</f>
        <v>0</v>
      </c>
      <c r="AR38" s="240">
        <f>'Comp. Desp. Indiretas'!DN27</f>
        <v>0</v>
      </c>
      <c r="AS38" s="240">
        <f>'Comp. Desp. Indiretas'!DO27</f>
        <v>0</v>
      </c>
      <c r="AT38" s="240">
        <f>'Comp. Desp. Indiretas'!DP27</f>
        <v>0</v>
      </c>
      <c r="AU38" s="240">
        <f>'Comp. Desp. Indiretas'!DQ27</f>
        <v>0</v>
      </c>
      <c r="AV38" s="240">
        <f>'Comp. Desp. Indiretas'!DR27</f>
        <v>0</v>
      </c>
      <c r="AW38" s="240">
        <f>'Comp. Desp. Indiretas'!DS27</f>
        <v>0</v>
      </c>
      <c r="AX38" s="240">
        <f>'Comp. Desp. Indiretas'!DT27</f>
        <v>0</v>
      </c>
      <c r="AY38" s="240">
        <f>'Comp. Desp. Indiretas'!DU27</f>
        <v>0</v>
      </c>
      <c r="AZ38" s="240">
        <f>'Comp. Desp. Indiretas'!DV27</f>
        <v>0</v>
      </c>
      <c r="BA38" s="240">
        <f>'Comp. Desp. Indiretas'!DW27</f>
        <v>0</v>
      </c>
      <c r="BB38" s="240">
        <f>'Comp. Desp. Indiretas'!DX27</f>
        <v>0</v>
      </c>
      <c r="BC38" s="240">
        <f>'Comp. Desp. Indiretas'!DY27</f>
        <v>0</v>
      </c>
      <c r="BD38" s="240">
        <f>'Comp. Desp. Indiretas'!DZ27</f>
        <v>0</v>
      </c>
      <c r="BE38" s="240">
        <f>'Comp. Desp. Indiretas'!EA27</f>
        <v>0</v>
      </c>
      <c r="BF38" s="240">
        <f>'Comp. Desp. Indiretas'!EB27</f>
        <v>0</v>
      </c>
      <c r="BG38" s="240">
        <f>'Comp. Desp. Indiretas'!EC27</f>
        <v>0</v>
      </c>
      <c r="BH38" s="240">
        <f>'Comp. Desp. Indiretas'!ED27</f>
        <v>0</v>
      </c>
      <c r="BI38" s="240">
        <f>'Comp. Desp. Indiretas'!EE27</f>
        <v>0</v>
      </c>
    </row>
    <row r="39" spans="1:61" ht="51">
      <c r="A39" s="423" t="str">
        <f>'Comp. Desp. Indiretas'!C28</f>
        <v>CUSTOS FIXOS - SALA COMERCIAL (INTERNET, TELEFONIA, ENERGIA, LIMPEZA, E ETC)</v>
      </c>
      <c r="B39" s="240">
        <f>'Comp. Desp. Indiretas'!BX28</f>
        <v>700</v>
      </c>
      <c r="C39" s="240">
        <f>'Comp. Desp. Indiretas'!BY28</f>
        <v>700</v>
      </c>
      <c r="D39" s="240">
        <f>'Comp. Desp. Indiretas'!BZ28</f>
        <v>700</v>
      </c>
      <c r="E39" s="240">
        <f>'Comp. Desp. Indiretas'!CA28</f>
        <v>700</v>
      </c>
      <c r="F39" s="240">
        <f>'Comp. Desp. Indiretas'!CB28</f>
        <v>700</v>
      </c>
      <c r="G39" s="240">
        <f>'Comp. Desp. Indiretas'!CC28</f>
        <v>700</v>
      </c>
      <c r="H39" s="240">
        <f>'Comp. Desp. Indiretas'!CD28</f>
        <v>700</v>
      </c>
      <c r="I39" s="240">
        <f>'Comp. Desp. Indiretas'!CE28</f>
        <v>700</v>
      </c>
      <c r="J39" s="240">
        <f>'Comp. Desp. Indiretas'!CF28</f>
        <v>700</v>
      </c>
      <c r="K39" s="240">
        <f>'Comp. Desp. Indiretas'!CG28</f>
        <v>700</v>
      </c>
      <c r="L39" s="240">
        <f>'Comp. Desp. Indiretas'!CH28</f>
        <v>700</v>
      </c>
      <c r="M39" s="240">
        <f>'Comp. Desp. Indiretas'!CI28</f>
        <v>0</v>
      </c>
      <c r="N39" s="240">
        <f>'Comp. Desp. Indiretas'!CJ28</f>
        <v>0</v>
      </c>
      <c r="O39" s="240">
        <f>'Comp. Desp. Indiretas'!CK28</f>
        <v>0</v>
      </c>
      <c r="P39" s="240">
        <f>'Comp. Desp. Indiretas'!CL28</f>
        <v>0</v>
      </c>
      <c r="Q39" s="240">
        <f>'Comp. Desp. Indiretas'!CM28</f>
        <v>0</v>
      </c>
      <c r="R39" s="240">
        <f>'Comp. Desp. Indiretas'!CN28</f>
        <v>0</v>
      </c>
      <c r="S39" s="240">
        <f>'Comp. Desp. Indiretas'!CO28</f>
        <v>0</v>
      </c>
      <c r="T39" s="240">
        <f>'Comp. Desp. Indiretas'!CP28</f>
        <v>0</v>
      </c>
      <c r="U39" s="240">
        <f>'Comp. Desp. Indiretas'!CQ28</f>
        <v>0</v>
      </c>
      <c r="V39" s="240">
        <f>'Comp. Desp. Indiretas'!CR28</f>
        <v>0</v>
      </c>
      <c r="W39" s="240">
        <f>'Comp. Desp. Indiretas'!CS28</f>
        <v>0</v>
      </c>
      <c r="X39" s="240">
        <f>'Comp. Desp. Indiretas'!CT28</f>
        <v>0</v>
      </c>
      <c r="Y39" s="240">
        <f>'Comp. Desp. Indiretas'!CU28</f>
        <v>0</v>
      </c>
      <c r="Z39" s="240">
        <f>'Comp. Desp. Indiretas'!CV28</f>
        <v>0</v>
      </c>
      <c r="AA39" s="240">
        <f>'Comp. Desp. Indiretas'!CW28</f>
        <v>0</v>
      </c>
      <c r="AB39" s="240">
        <f>'Comp. Desp. Indiretas'!CX28</f>
        <v>0</v>
      </c>
      <c r="AC39" s="240">
        <f>'Comp. Desp. Indiretas'!CY28</f>
        <v>0</v>
      </c>
      <c r="AD39" s="240">
        <f>'Comp. Desp. Indiretas'!CZ28</f>
        <v>0</v>
      </c>
      <c r="AE39" s="240">
        <f>'Comp. Desp. Indiretas'!DA28</f>
        <v>0</v>
      </c>
      <c r="AF39" s="240">
        <f>'Comp. Desp. Indiretas'!DB28</f>
        <v>0</v>
      </c>
      <c r="AG39" s="240">
        <f>'Comp. Desp. Indiretas'!DC28</f>
        <v>0</v>
      </c>
      <c r="AH39" s="240">
        <f>'Comp. Desp. Indiretas'!DD28</f>
        <v>0</v>
      </c>
      <c r="AI39" s="240">
        <f>'Comp. Desp. Indiretas'!DE28</f>
        <v>0</v>
      </c>
      <c r="AJ39" s="240">
        <f>'Comp. Desp. Indiretas'!DF28</f>
        <v>0</v>
      </c>
      <c r="AK39" s="240">
        <f>'Comp. Desp. Indiretas'!DG28</f>
        <v>0</v>
      </c>
      <c r="AL39" s="240">
        <f>'Comp. Desp. Indiretas'!DH28</f>
        <v>0</v>
      </c>
      <c r="AM39" s="240">
        <f>'Comp. Desp. Indiretas'!DI28</f>
        <v>0</v>
      </c>
      <c r="AN39" s="240">
        <f>'Comp. Desp. Indiretas'!DJ28</f>
        <v>0</v>
      </c>
      <c r="AO39" s="240">
        <f>'Comp. Desp. Indiretas'!DK28</f>
        <v>0</v>
      </c>
      <c r="AP39" s="240">
        <f>'Comp. Desp. Indiretas'!DL28</f>
        <v>0</v>
      </c>
      <c r="AQ39" s="240">
        <f>'Comp. Desp. Indiretas'!DM28</f>
        <v>0</v>
      </c>
      <c r="AR39" s="240">
        <f>'Comp. Desp. Indiretas'!DN28</f>
        <v>0</v>
      </c>
      <c r="AS39" s="240">
        <f>'Comp. Desp. Indiretas'!DO28</f>
        <v>0</v>
      </c>
      <c r="AT39" s="240">
        <f>'Comp. Desp. Indiretas'!DP28</f>
        <v>0</v>
      </c>
      <c r="AU39" s="240">
        <f>'Comp. Desp. Indiretas'!DQ28</f>
        <v>0</v>
      </c>
      <c r="AV39" s="240">
        <f>'Comp. Desp. Indiretas'!DR28</f>
        <v>0</v>
      </c>
      <c r="AW39" s="240">
        <f>'Comp. Desp. Indiretas'!DS28</f>
        <v>0</v>
      </c>
      <c r="AX39" s="240">
        <f>'Comp. Desp. Indiretas'!DT28</f>
        <v>0</v>
      </c>
      <c r="AY39" s="240">
        <f>'Comp. Desp. Indiretas'!DU28</f>
        <v>0</v>
      </c>
      <c r="AZ39" s="240">
        <f>'Comp. Desp. Indiretas'!DV28</f>
        <v>0</v>
      </c>
      <c r="BA39" s="240">
        <f>'Comp. Desp. Indiretas'!DW28</f>
        <v>0</v>
      </c>
      <c r="BB39" s="240">
        <f>'Comp. Desp. Indiretas'!DX28</f>
        <v>0</v>
      </c>
      <c r="BC39" s="240">
        <f>'Comp. Desp. Indiretas'!DY28</f>
        <v>0</v>
      </c>
      <c r="BD39" s="240">
        <f>'Comp. Desp. Indiretas'!DZ28</f>
        <v>0</v>
      </c>
      <c r="BE39" s="240">
        <f>'Comp. Desp. Indiretas'!EA28</f>
        <v>0</v>
      </c>
      <c r="BF39" s="240">
        <f>'Comp. Desp. Indiretas'!EB28</f>
        <v>0</v>
      </c>
      <c r="BG39" s="240">
        <f>'Comp. Desp. Indiretas'!EC28</f>
        <v>0</v>
      </c>
      <c r="BH39" s="240">
        <f>'Comp. Desp. Indiretas'!ED28</f>
        <v>0</v>
      </c>
      <c r="BI39" s="240">
        <f>'Comp. Desp. Indiretas'!EE28</f>
        <v>0</v>
      </c>
    </row>
    <row r="41" spans="1:61">
      <c r="A41" s="526" t="s">
        <v>87</v>
      </c>
      <c r="B41" s="527">
        <v>0.16</v>
      </c>
    </row>
    <row r="42" spans="1:61">
      <c r="A42" s="522"/>
      <c r="B42" s="523"/>
    </row>
    <row r="43" spans="1:61" ht="25.5">
      <c r="A43" s="524" t="s">
        <v>88</v>
      </c>
      <c r="B43" s="525">
        <f>B28*$B$41+B28</f>
        <v>368522.72</v>
      </c>
      <c r="C43" s="525">
        <f t="shared" ref="C43:AG43" si="150">C28*$B$41+C28</f>
        <v>368522.72</v>
      </c>
      <c r="D43" s="525">
        <f t="shared" si="150"/>
        <v>368522.72</v>
      </c>
      <c r="E43" s="525">
        <f t="shared" si="150"/>
        <v>368522.72</v>
      </c>
      <c r="F43" s="525">
        <f t="shared" si="150"/>
        <v>368522.72</v>
      </c>
      <c r="G43" s="525">
        <f t="shared" si="150"/>
        <v>368522.72</v>
      </c>
      <c r="H43" s="525">
        <f t="shared" si="150"/>
        <v>368522.72</v>
      </c>
      <c r="I43" s="525">
        <f t="shared" si="150"/>
        <v>368522.72</v>
      </c>
      <c r="J43" s="525">
        <f t="shared" si="150"/>
        <v>368522.72</v>
      </c>
      <c r="K43" s="525">
        <f t="shared" si="150"/>
        <v>368522.72</v>
      </c>
      <c r="L43" s="525">
        <f t="shared" si="150"/>
        <v>368522.72</v>
      </c>
      <c r="M43" s="525">
        <f t="shared" si="150"/>
        <v>0</v>
      </c>
      <c r="N43" s="525">
        <f t="shared" si="150"/>
        <v>0</v>
      </c>
      <c r="O43" s="525">
        <f t="shared" si="150"/>
        <v>0</v>
      </c>
      <c r="P43" s="525">
        <f t="shared" si="150"/>
        <v>0</v>
      </c>
      <c r="Q43" s="525">
        <f t="shared" si="150"/>
        <v>0</v>
      </c>
      <c r="R43" s="525">
        <f t="shared" si="150"/>
        <v>0</v>
      </c>
      <c r="S43" s="525">
        <f t="shared" si="150"/>
        <v>0</v>
      </c>
      <c r="T43" s="525">
        <f t="shared" si="150"/>
        <v>0</v>
      </c>
      <c r="U43" s="525">
        <f t="shared" si="150"/>
        <v>0</v>
      </c>
      <c r="V43" s="525">
        <f t="shared" si="150"/>
        <v>0</v>
      </c>
      <c r="W43" s="525">
        <f t="shared" si="150"/>
        <v>0</v>
      </c>
      <c r="X43" s="525">
        <f t="shared" si="150"/>
        <v>0</v>
      </c>
      <c r="Y43" s="525">
        <f t="shared" si="150"/>
        <v>0</v>
      </c>
      <c r="Z43" s="525">
        <f t="shared" si="150"/>
        <v>0</v>
      </c>
      <c r="AA43" s="525">
        <f t="shared" si="150"/>
        <v>0</v>
      </c>
      <c r="AB43" s="525">
        <f t="shared" si="150"/>
        <v>0</v>
      </c>
      <c r="AC43" s="525">
        <f t="shared" si="150"/>
        <v>0</v>
      </c>
      <c r="AD43" s="525">
        <f t="shared" si="150"/>
        <v>0</v>
      </c>
      <c r="AE43" s="525">
        <f t="shared" si="150"/>
        <v>0</v>
      </c>
      <c r="AF43" s="525">
        <f t="shared" si="150"/>
        <v>0</v>
      </c>
      <c r="AG43" s="525">
        <f t="shared" si="150"/>
        <v>0</v>
      </c>
      <c r="AH43" s="525">
        <f t="shared" ref="AH43:BI43" si="151">AH28*$B$41+AH28</f>
        <v>0</v>
      </c>
      <c r="AI43" s="525">
        <f t="shared" si="151"/>
        <v>0</v>
      </c>
      <c r="AJ43" s="525">
        <f t="shared" si="151"/>
        <v>0</v>
      </c>
      <c r="AK43" s="525">
        <f t="shared" si="151"/>
        <v>0</v>
      </c>
      <c r="AL43" s="525">
        <f t="shared" si="151"/>
        <v>0</v>
      </c>
      <c r="AM43" s="525">
        <f t="shared" si="151"/>
        <v>0</v>
      </c>
      <c r="AN43" s="525">
        <f t="shared" si="151"/>
        <v>0</v>
      </c>
      <c r="AO43" s="525">
        <f t="shared" si="151"/>
        <v>0</v>
      </c>
      <c r="AP43" s="525">
        <f t="shared" si="151"/>
        <v>0</v>
      </c>
      <c r="AQ43" s="525">
        <f t="shared" si="151"/>
        <v>0</v>
      </c>
      <c r="AR43" s="525">
        <f t="shared" si="151"/>
        <v>0</v>
      </c>
      <c r="AS43" s="525">
        <f t="shared" si="151"/>
        <v>0</v>
      </c>
      <c r="AT43" s="525">
        <f t="shared" si="151"/>
        <v>0</v>
      </c>
      <c r="AU43" s="525">
        <f t="shared" si="151"/>
        <v>0</v>
      </c>
      <c r="AV43" s="525">
        <f t="shared" si="151"/>
        <v>0</v>
      </c>
      <c r="AW43" s="525">
        <f t="shared" si="151"/>
        <v>0</v>
      </c>
      <c r="AX43" s="525">
        <f t="shared" si="151"/>
        <v>0</v>
      </c>
      <c r="AY43" s="525">
        <f t="shared" si="151"/>
        <v>0</v>
      </c>
      <c r="AZ43" s="525">
        <f t="shared" si="151"/>
        <v>0</v>
      </c>
      <c r="BA43" s="525">
        <f t="shared" si="151"/>
        <v>0</v>
      </c>
      <c r="BB43" s="525">
        <f t="shared" si="151"/>
        <v>0</v>
      </c>
      <c r="BC43" s="525">
        <f t="shared" si="151"/>
        <v>0</v>
      </c>
      <c r="BD43" s="525">
        <f t="shared" si="151"/>
        <v>0</v>
      </c>
      <c r="BE43" s="525">
        <f t="shared" si="151"/>
        <v>0</v>
      </c>
      <c r="BF43" s="525">
        <f t="shared" si="151"/>
        <v>0</v>
      </c>
      <c r="BG43" s="525">
        <f t="shared" si="151"/>
        <v>0</v>
      </c>
      <c r="BH43" s="525">
        <f t="shared" si="151"/>
        <v>0</v>
      </c>
      <c r="BI43" s="525">
        <f t="shared" si="151"/>
        <v>0</v>
      </c>
    </row>
  </sheetData>
  <mergeCells count="3">
    <mergeCell ref="A3:A4"/>
    <mergeCell ref="A9:A10"/>
    <mergeCell ref="A15:A16"/>
  </mergeCells>
  <phoneticPr fontId="42" type="noConversion"/>
  <conditionalFormatting sqref="B17:BI18">
    <cfRule type="cellIs" dxfId="1" priority="1" operator="greaterThan">
      <formula>0</formula>
    </cfRule>
    <cfRule type="cellIs" dxfId="0" priority="2" operator="lessThan">
      <formula>0</formula>
    </cfRule>
  </conditionalFormatting>
  <hyperlinks>
    <hyperlink ref="A23" r:id="rId1" display="../../../../../../../:x:/r/sites/elementus/_layouts/15/Doc.aspx?sourcedoc=%7BFD6116F9-CC0B-4F7C-8D0F-79B5CD1BB495%7D&amp;file=Calculo%20Capital%20Giro.xlsx&amp;action=default&amp;mobileredirect=true" xr:uid="{7F771B8F-AB5A-4C6C-AC9C-F3DC8483C9F8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BI120"/>
  <sheetViews>
    <sheetView showGridLines="0" topLeftCell="A46" workbookViewId="0">
      <selection activeCell="A51" sqref="A51:XFD53"/>
    </sheetView>
  </sheetViews>
  <sheetFormatPr defaultColWidth="9.140625" defaultRowHeight="12"/>
  <cols>
    <col min="1" max="1" width="39" style="393" customWidth="1"/>
    <col min="2" max="3" width="9.85546875" style="262" bestFit="1" customWidth="1"/>
    <col min="4" max="4" width="12.5703125" style="262" bestFit="1" customWidth="1"/>
    <col min="5" max="13" width="14" style="262" bestFit="1" customWidth="1"/>
    <col min="14" max="16" width="15" style="262" bestFit="1" customWidth="1"/>
    <col min="17" max="61" width="12.7109375" style="262" customWidth="1"/>
    <col min="62" max="16384" width="9.140625" style="262"/>
  </cols>
  <sheetData>
    <row r="1" spans="1:61">
      <c r="A1" s="618" t="s">
        <v>89</v>
      </c>
      <c r="B1" s="618"/>
      <c r="C1" s="618"/>
      <c r="D1" s="618"/>
      <c r="E1" s="618"/>
      <c r="F1" s="618"/>
      <c r="G1" s="618"/>
      <c r="H1" s="618"/>
      <c r="I1" s="618"/>
      <c r="J1" s="618"/>
      <c r="K1" s="618"/>
      <c r="L1" s="618"/>
      <c r="M1" s="618"/>
      <c r="N1" s="618"/>
      <c r="O1" s="618"/>
      <c r="P1" s="618"/>
      <c r="Q1" s="618"/>
      <c r="R1" s="618"/>
      <c r="S1" s="618"/>
      <c r="T1" s="618"/>
      <c r="U1" s="618"/>
      <c r="V1" s="618"/>
      <c r="W1" s="618"/>
      <c r="X1" s="618"/>
      <c r="Y1" s="618"/>
      <c r="Z1" s="618"/>
      <c r="AA1" s="618"/>
      <c r="AB1" s="618"/>
      <c r="AC1" s="618"/>
      <c r="AD1" s="618"/>
      <c r="AE1" s="618"/>
      <c r="AF1" s="618"/>
      <c r="AG1" s="618"/>
      <c r="AH1" s="618"/>
      <c r="AI1" s="618"/>
      <c r="AJ1" s="618"/>
      <c r="AK1" s="618"/>
      <c r="AL1" s="618"/>
      <c r="AM1" s="618"/>
      <c r="AN1" s="618"/>
      <c r="AO1" s="618"/>
      <c r="AP1" s="618"/>
      <c r="AQ1" s="618"/>
      <c r="AR1" s="618"/>
      <c r="AS1" s="618"/>
      <c r="AT1" s="618"/>
      <c r="AU1" s="618"/>
      <c r="AV1" s="618"/>
      <c r="AW1" s="618"/>
      <c r="AX1" s="618"/>
      <c r="AY1" s="618"/>
      <c r="AZ1" s="618"/>
      <c r="BA1" s="618"/>
      <c r="BB1" s="618"/>
      <c r="BC1" s="618"/>
      <c r="BD1" s="618"/>
      <c r="BE1" s="618"/>
      <c r="BF1" s="618"/>
      <c r="BG1" s="618"/>
      <c r="BH1" s="618"/>
      <c r="BI1" s="618"/>
    </row>
    <row r="3" spans="1:61">
      <c r="A3" s="616" t="s">
        <v>7</v>
      </c>
      <c r="B3" s="617" t="s">
        <v>8</v>
      </c>
      <c r="C3" s="617"/>
      <c r="D3" s="617"/>
      <c r="E3" s="617"/>
      <c r="F3" s="617"/>
      <c r="G3" s="617"/>
      <c r="H3" s="617"/>
      <c r="I3" s="617"/>
      <c r="J3" s="617"/>
      <c r="K3" s="617"/>
      <c r="L3" s="617"/>
      <c r="M3" s="617"/>
      <c r="N3" s="617"/>
      <c r="O3" s="617"/>
      <c r="P3" s="617"/>
      <c r="Q3" s="617"/>
      <c r="R3" s="617"/>
      <c r="S3" s="617"/>
      <c r="T3" s="617"/>
      <c r="U3" s="617"/>
      <c r="V3" s="617"/>
      <c r="W3" s="617"/>
      <c r="X3" s="617"/>
      <c r="Y3" s="617"/>
      <c r="Z3" s="617"/>
      <c r="AA3" s="617"/>
      <c r="AB3" s="617"/>
      <c r="AC3" s="617"/>
      <c r="AD3" s="617"/>
      <c r="AE3" s="617"/>
      <c r="AF3" s="617"/>
      <c r="AG3" s="617"/>
      <c r="AH3" s="617"/>
      <c r="AI3" s="617"/>
      <c r="AJ3" s="617"/>
      <c r="AK3" s="617"/>
      <c r="AL3" s="617"/>
      <c r="AM3" s="617"/>
      <c r="AN3" s="617"/>
      <c r="AO3" s="617"/>
      <c r="AP3" s="617"/>
      <c r="AQ3" s="617"/>
      <c r="AR3" s="617"/>
      <c r="AS3" s="617"/>
      <c r="AT3" s="617"/>
      <c r="AU3" s="617"/>
      <c r="AV3" s="617"/>
      <c r="AW3" s="617"/>
      <c r="AX3" s="617"/>
      <c r="AY3" s="617"/>
      <c r="AZ3" s="617"/>
      <c r="BA3" s="617"/>
      <c r="BB3" s="617"/>
      <c r="BC3" s="617"/>
      <c r="BD3" s="617"/>
      <c r="BE3" s="617"/>
      <c r="BF3" s="617"/>
      <c r="BG3" s="617"/>
      <c r="BH3" s="617"/>
      <c r="BI3" s="617"/>
    </row>
    <row r="4" spans="1:61">
      <c r="A4" s="616"/>
      <c r="B4" s="281">
        <f>'Comp. Desp. Indiretas'!BX7</f>
        <v>44958</v>
      </c>
      <c r="C4" s="281">
        <f>'Comp. Desp. Indiretas'!$BY$7</f>
        <v>44986</v>
      </c>
      <c r="D4" s="281">
        <f>'Comp. Desp. Indiretas'!$BZ$7</f>
        <v>45017</v>
      </c>
      <c r="E4" s="281">
        <f>'Comp. Desp. Indiretas'!$CA$7</f>
        <v>45047</v>
      </c>
      <c r="F4" s="281">
        <f>'Comp. Desp. Indiretas'!$CB$7</f>
        <v>45078</v>
      </c>
      <c r="G4" s="281">
        <f>'Comp. Desp. Indiretas'!$CC$7</f>
        <v>45108</v>
      </c>
      <c r="H4" s="281">
        <f>'Comp. Desp. Indiretas'!$CD$7</f>
        <v>45139</v>
      </c>
      <c r="I4" s="281">
        <f>'Comp. Desp. Indiretas'!$CE$7</f>
        <v>45170</v>
      </c>
      <c r="J4" s="281">
        <f>'Comp. Desp. Indiretas'!$CF$7</f>
        <v>45200</v>
      </c>
      <c r="K4" s="281">
        <f>'Comp. Desp. Indiretas'!$CG$7</f>
        <v>45231</v>
      </c>
      <c r="L4" s="281">
        <f>'Comp. Desp. Indiretas'!$CH$7</f>
        <v>45261</v>
      </c>
      <c r="M4" s="281">
        <f>'Comp. Desp. Indiretas'!$CI$7</f>
        <v>45292</v>
      </c>
      <c r="N4" s="281">
        <f>'Comp. Desp. Indiretas'!$CJ$7</f>
        <v>45323</v>
      </c>
      <c r="O4" s="281">
        <f>'Comp. Desp. Indiretas'!$CK$7</f>
        <v>45352</v>
      </c>
      <c r="P4" s="281"/>
      <c r="Q4" s="281"/>
      <c r="R4" s="281"/>
      <c r="S4" s="281"/>
      <c r="T4" s="281"/>
      <c r="U4" s="281"/>
      <c r="V4" s="281"/>
      <c r="W4" s="281"/>
      <c r="X4" s="281"/>
      <c r="Y4" s="281"/>
      <c r="Z4" s="281"/>
      <c r="AA4" s="281"/>
      <c r="AB4" s="281"/>
      <c r="AC4" s="281"/>
      <c r="AD4" s="281"/>
      <c r="AE4" s="281"/>
      <c r="AF4" s="281"/>
      <c r="AG4" s="281"/>
      <c r="AH4" s="281"/>
      <c r="AI4" s="281"/>
      <c r="AJ4" s="281"/>
      <c r="AK4" s="281"/>
      <c r="AL4" s="281"/>
      <c r="AM4" s="281"/>
      <c r="AN4" s="281"/>
      <c r="AO4" s="281"/>
      <c r="AP4" s="281"/>
      <c r="AQ4" s="281"/>
      <c r="AR4" s="281"/>
      <c r="AS4" s="281"/>
      <c r="AT4" s="281"/>
      <c r="AU4" s="281"/>
      <c r="AV4" s="281"/>
      <c r="AW4" s="281"/>
      <c r="AX4" s="281"/>
      <c r="AY4" s="281"/>
      <c r="AZ4" s="281"/>
      <c r="BA4" s="281"/>
      <c r="BB4" s="281"/>
      <c r="BC4" s="281"/>
      <c r="BD4" s="281"/>
      <c r="BE4" s="281"/>
      <c r="BF4" s="281"/>
      <c r="BG4" s="281"/>
      <c r="BH4" s="281"/>
      <c r="BI4" s="281"/>
    </row>
    <row r="5" spans="1:61" s="397" customFormat="1" ht="24">
      <c r="A5" s="395" t="str">
        <f>Venda!C56</f>
        <v>SUBPROGRAMA DE EDUCAÇÃO AMBIENTAL PARA A COMUNIDADE (PEAC)</v>
      </c>
      <c r="B5" s="396"/>
      <c r="C5" s="396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96"/>
      <c r="AB5" s="396"/>
      <c r="AC5" s="396"/>
      <c r="AD5" s="396"/>
      <c r="AE5" s="396"/>
      <c r="AF5" s="396"/>
      <c r="AG5" s="396"/>
      <c r="AH5" s="396"/>
      <c r="AI5" s="396"/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</row>
    <row r="6" spans="1:61">
      <c r="A6" s="388" t="str">
        <f>Venda!D57</f>
        <v>Plano de Trabalho de Comunidade (PEAC)</v>
      </c>
      <c r="B6" s="263"/>
      <c r="C6" s="263"/>
      <c r="D6" s="263">
        <f>Venda!G57</f>
        <v>169197.39083009915</v>
      </c>
      <c r="E6" s="263"/>
      <c r="F6" s="263"/>
      <c r="G6" s="263"/>
      <c r="H6" s="263"/>
      <c r="I6" s="263"/>
      <c r="J6" s="263"/>
      <c r="K6" s="263"/>
      <c r="L6" s="263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  <c r="Z6" s="263"/>
      <c r="AA6" s="263"/>
      <c r="AB6" s="263"/>
      <c r="AC6" s="263"/>
      <c r="AD6" s="263"/>
      <c r="AE6" s="263"/>
      <c r="AF6" s="263"/>
      <c r="AG6" s="263"/>
      <c r="AH6" s="263"/>
      <c r="AI6" s="263"/>
      <c r="AJ6" s="263"/>
      <c r="AK6" s="263"/>
      <c r="AL6" s="263"/>
      <c r="AM6" s="263"/>
      <c r="AN6" s="263"/>
      <c r="AO6" s="263"/>
      <c r="AP6" s="263"/>
      <c r="AQ6" s="263"/>
      <c r="AR6" s="263"/>
      <c r="AS6" s="263"/>
      <c r="AT6" s="263"/>
      <c r="AU6" s="263"/>
      <c r="AV6" s="263"/>
      <c r="AW6" s="263"/>
      <c r="AX6" s="263"/>
      <c r="AY6" s="263"/>
      <c r="AZ6" s="263"/>
      <c r="BA6" s="263"/>
      <c r="BB6" s="263"/>
      <c r="BC6" s="263"/>
      <c r="BD6" s="263"/>
      <c r="BE6" s="263"/>
      <c r="BF6" s="263"/>
      <c r="BG6" s="263"/>
      <c r="BH6" s="263"/>
      <c r="BI6" s="263"/>
    </row>
    <row r="7" spans="1:61" ht="24">
      <c r="A7" s="388" t="str">
        <f>Venda!D58</f>
        <v>Formar Comitê de Educação Ambiental de Comunidade (PEAC)</v>
      </c>
      <c r="B7" s="263"/>
      <c r="C7" s="263"/>
      <c r="D7" s="263">
        <f>Venda!H58/12</f>
        <v>1950.3066762350638</v>
      </c>
      <c r="E7" s="263">
        <f>D7</f>
        <v>1950.3066762350638</v>
      </c>
      <c r="F7" s="263">
        <f t="shared" ref="F7:O7" si="0">E7</f>
        <v>1950.3066762350638</v>
      </c>
      <c r="G7" s="263">
        <f t="shared" si="0"/>
        <v>1950.3066762350638</v>
      </c>
      <c r="H7" s="263">
        <f t="shared" si="0"/>
        <v>1950.3066762350638</v>
      </c>
      <c r="I7" s="263">
        <f t="shared" si="0"/>
        <v>1950.3066762350638</v>
      </c>
      <c r="J7" s="263">
        <f t="shared" si="0"/>
        <v>1950.3066762350638</v>
      </c>
      <c r="K7" s="263">
        <f t="shared" si="0"/>
        <v>1950.3066762350638</v>
      </c>
      <c r="L7" s="263">
        <f t="shared" si="0"/>
        <v>1950.3066762350638</v>
      </c>
      <c r="M7" s="263">
        <f t="shared" si="0"/>
        <v>1950.3066762350638</v>
      </c>
      <c r="N7" s="263">
        <f t="shared" si="0"/>
        <v>1950.3066762350638</v>
      </c>
      <c r="O7" s="263">
        <f t="shared" si="0"/>
        <v>1950.3066762350638</v>
      </c>
      <c r="P7" s="263"/>
      <c r="Q7" s="263"/>
      <c r="R7" s="263"/>
      <c r="S7" s="263"/>
      <c r="T7" s="263"/>
      <c r="U7" s="263"/>
      <c r="V7" s="263"/>
      <c r="W7" s="263"/>
      <c r="X7" s="263"/>
      <c r="Y7" s="263"/>
      <c r="Z7" s="263"/>
      <c r="AA7" s="263"/>
      <c r="AB7" s="263"/>
      <c r="AC7" s="263"/>
      <c r="AD7" s="263"/>
      <c r="AE7" s="263"/>
      <c r="AF7" s="263"/>
      <c r="AG7" s="263"/>
      <c r="AH7" s="263"/>
      <c r="AI7" s="263"/>
      <c r="AJ7" s="263"/>
      <c r="AK7" s="263"/>
      <c r="AL7" s="263"/>
      <c r="AM7" s="263"/>
      <c r="AN7" s="263"/>
      <c r="AO7" s="263"/>
      <c r="AP7" s="263"/>
      <c r="AQ7" s="263"/>
      <c r="AR7" s="263"/>
      <c r="AS7" s="263"/>
      <c r="AT7" s="263"/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3"/>
    </row>
    <row r="8" spans="1:61" ht="24">
      <c r="A8" s="388" t="str">
        <f>Venda!D59</f>
        <v>Manter Comitê de Educação Ambiental em comunidades (PEAC)</v>
      </c>
      <c r="B8" s="263"/>
      <c r="C8" s="263"/>
      <c r="D8" s="263">
        <f>Venda!H59/12</f>
        <v>72560.941189324483</v>
      </c>
      <c r="E8" s="263">
        <f t="shared" ref="E8:O32" si="1">D8</f>
        <v>72560.941189324483</v>
      </c>
      <c r="F8" s="263">
        <f t="shared" si="1"/>
        <v>72560.941189324483</v>
      </c>
      <c r="G8" s="263">
        <f t="shared" si="1"/>
        <v>72560.941189324483</v>
      </c>
      <c r="H8" s="263">
        <f t="shared" si="1"/>
        <v>72560.941189324483</v>
      </c>
      <c r="I8" s="263">
        <f t="shared" si="1"/>
        <v>72560.941189324483</v>
      </c>
      <c r="J8" s="263">
        <f t="shared" si="1"/>
        <v>72560.941189324483</v>
      </c>
      <c r="K8" s="263">
        <f t="shared" si="1"/>
        <v>72560.941189324483</v>
      </c>
      <c r="L8" s="263">
        <f t="shared" si="1"/>
        <v>72560.941189324483</v>
      </c>
      <c r="M8" s="263">
        <f t="shared" si="1"/>
        <v>72560.941189324483</v>
      </c>
      <c r="N8" s="263">
        <f t="shared" si="1"/>
        <v>72560.941189324483</v>
      </c>
      <c r="O8" s="263">
        <f t="shared" si="1"/>
        <v>72560.941189324483</v>
      </c>
      <c r="P8" s="263"/>
      <c r="Q8" s="263"/>
      <c r="R8" s="263"/>
      <c r="S8" s="263"/>
      <c r="T8" s="263"/>
      <c r="U8" s="263"/>
      <c r="V8" s="263"/>
      <c r="W8" s="263"/>
      <c r="X8" s="263"/>
      <c r="Y8" s="263"/>
      <c r="Z8" s="263"/>
      <c r="AA8" s="263"/>
      <c r="AB8" s="263"/>
      <c r="AC8" s="263"/>
      <c r="AD8" s="263"/>
      <c r="AE8" s="263"/>
      <c r="AF8" s="263"/>
      <c r="AG8" s="263"/>
      <c r="AH8" s="263"/>
      <c r="AI8" s="263"/>
      <c r="AJ8" s="263"/>
      <c r="AK8" s="263"/>
      <c r="AL8" s="263"/>
      <c r="AM8" s="263"/>
      <c r="AN8" s="263"/>
      <c r="AO8" s="263"/>
      <c r="AP8" s="263"/>
      <c r="AQ8" s="263"/>
      <c r="AR8" s="263"/>
      <c r="AS8" s="263"/>
      <c r="AT8" s="263"/>
      <c r="AU8" s="263"/>
      <c r="AV8" s="263"/>
      <c r="AW8" s="263"/>
      <c r="AX8" s="263"/>
      <c r="AY8" s="263"/>
      <c r="AZ8" s="263"/>
      <c r="BA8" s="263"/>
      <c r="BB8" s="263"/>
      <c r="BC8" s="263"/>
      <c r="BD8" s="263"/>
      <c r="BE8" s="263"/>
      <c r="BF8" s="263"/>
      <c r="BG8" s="263"/>
      <c r="BH8" s="263"/>
      <c r="BI8" s="263"/>
    </row>
    <row r="9" spans="1:61">
      <c r="A9" s="388" t="str">
        <f>Venda!D60</f>
        <v>Despesas tributáveis do item 6.1.3</v>
      </c>
      <c r="B9" s="263"/>
      <c r="C9" s="263"/>
      <c r="D9" s="263">
        <f>Venda!H60/12</f>
        <v>11784.24</v>
      </c>
      <c r="E9" s="263">
        <f t="shared" ref="E9:E13" si="2">D9</f>
        <v>11784.24</v>
      </c>
      <c r="F9" s="263">
        <f t="shared" ref="F9:F13" si="3">E9</f>
        <v>11784.24</v>
      </c>
      <c r="G9" s="263">
        <f t="shared" ref="G9:G13" si="4">F9</f>
        <v>11784.24</v>
      </c>
      <c r="H9" s="263">
        <f t="shared" ref="H9:H13" si="5">G9</f>
        <v>11784.24</v>
      </c>
      <c r="I9" s="263">
        <f t="shared" ref="I9:I13" si="6">H9</f>
        <v>11784.24</v>
      </c>
      <c r="J9" s="263">
        <f t="shared" ref="J9:J13" si="7">I9</f>
        <v>11784.24</v>
      </c>
      <c r="K9" s="263">
        <f t="shared" ref="K9:K13" si="8">J9</f>
        <v>11784.24</v>
      </c>
      <c r="L9" s="263">
        <f t="shared" ref="L9:L13" si="9">K9</f>
        <v>11784.24</v>
      </c>
      <c r="M9" s="263">
        <f t="shared" ref="M9:M13" si="10">L9</f>
        <v>11784.24</v>
      </c>
      <c r="N9" s="263">
        <f t="shared" ref="N9:N13" si="11">M9</f>
        <v>11784.24</v>
      </c>
      <c r="O9" s="263">
        <f t="shared" ref="O9:O13" si="12">N9</f>
        <v>11784.24</v>
      </c>
      <c r="P9" s="263"/>
      <c r="Q9" s="263"/>
      <c r="R9" s="263"/>
      <c r="S9" s="263"/>
      <c r="T9" s="263"/>
      <c r="U9" s="263"/>
      <c r="V9" s="263"/>
      <c r="W9" s="263"/>
      <c r="X9" s="263"/>
      <c r="Y9" s="263"/>
      <c r="Z9" s="263"/>
      <c r="AA9" s="263"/>
      <c r="AB9" s="263"/>
      <c r="AC9" s="263"/>
      <c r="AD9" s="263"/>
      <c r="AE9" s="263"/>
      <c r="AF9" s="263"/>
      <c r="AG9" s="263"/>
      <c r="AH9" s="263"/>
      <c r="AI9" s="263"/>
      <c r="AJ9" s="263"/>
      <c r="AK9" s="263"/>
      <c r="AL9" s="263"/>
      <c r="AM9" s="263"/>
      <c r="AN9" s="263"/>
      <c r="AO9" s="263"/>
      <c r="AP9" s="263"/>
      <c r="AQ9" s="263"/>
      <c r="AR9" s="263"/>
      <c r="AS9" s="263"/>
      <c r="AT9" s="263"/>
      <c r="AU9" s="263"/>
      <c r="AV9" s="263"/>
      <c r="AW9" s="263"/>
      <c r="AX9" s="263"/>
      <c r="AY9" s="263"/>
      <c r="AZ9" s="263"/>
      <c r="BA9" s="263"/>
      <c r="BB9" s="263"/>
      <c r="BC9" s="263"/>
      <c r="BD9" s="263"/>
      <c r="BE9" s="263"/>
      <c r="BF9" s="263"/>
      <c r="BG9" s="263"/>
      <c r="BH9" s="263"/>
      <c r="BI9" s="263"/>
    </row>
    <row r="10" spans="1:61" ht="24">
      <c r="A10" s="388" t="str">
        <f>Venda!D61</f>
        <v>Executar ações do Plano de Ação dos Comitês de Educação Ambiental (PEAC)</v>
      </c>
      <c r="B10" s="263"/>
      <c r="C10" s="263"/>
      <c r="D10" s="263">
        <f>Venda!H61/12</f>
        <v>49556.16407646078</v>
      </c>
      <c r="E10" s="263">
        <f t="shared" si="2"/>
        <v>49556.16407646078</v>
      </c>
      <c r="F10" s="263">
        <f t="shared" si="3"/>
        <v>49556.16407646078</v>
      </c>
      <c r="G10" s="263">
        <f t="shared" si="4"/>
        <v>49556.16407646078</v>
      </c>
      <c r="H10" s="263">
        <f t="shared" si="5"/>
        <v>49556.16407646078</v>
      </c>
      <c r="I10" s="263">
        <f t="shared" si="6"/>
        <v>49556.16407646078</v>
      </c>
      <c r="J10" s="263">
        <f t="shared" si="7"/>
        <v>49556.16407646078</v>
      </c>
      <c r="K10" s="263">
        <f t="shared" si="8"/>
        <v>49556.16407646078</v>
      </c>
      <c r="L10" s="263">
        <f t="shared" si="9"/>
        <v>49556.16407646078</v>
      </c>
      <c r="M10" s="263">
        <f t="shared" si="10"/>
        <v>49556.16407646078</v>
      </c>
      <c r="N10" s="263">
        <f t="shared" si="11"/>
        <v>49556.16407646078</v>
      </c>
      <c r="O10" s="263">
        <f t="shared" si="12"/>
        <v>49556.16407646078</v>
      </c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  <c r="AA10" s="263"/>
      <c r="AB10" s="263"/>
      <c r="AC10" s="263"/>
      <c r="AD10" s="263"/>
      <c r="AE10" s="263"/>
      <c r="AF10" s="263"/>
      <c r="AG10" s="263"/>
      <c r="AH10" s="263"/>
      <c r="AI10" s="263"/>
      <c r="AJ10" s="263"/>
      <c r="AK10" s="263"/>
      <c r="AL10" s="263"/>
      <c r="AM10" s="263"/>
      <c r="AN10" s="263"/>
      <c r="AO10" s="263"/>
      <c r="AP10" s="263"/>
      <c r="AQ10" s="263"/>
      <c r="AR10" s="263"/>
      <c r="AS10" s="263"/>
      <c r="AT10" s="263"/>
      <c r="AU10" s="263"/>
      <c r="AV10" s="263"/>
      <c r="AW10" s="263"/>
      <c r="AX10" s="263"/>
      <c r="AY10" s="263"/>
      <c r="AZ10" s="263"/>
      <c r="BA10" s="263"/>
      <c r="BB10" s="263"/>
      <c r="BC10" s="263"/>
      <c r="BD10" s="263"/>
      <c r="BE10" s="263"/>
      <c r="BF10" s="263"/>
      <c r="BG10" s="263"/>
      <c r="BH10" s="263"/>
      <c r="BI10" s="263"/>
    </row>
    <row r="11" spans="1:61">
      <c r="A11" s="388" t="str">
        <f>Venda!D62</f>
        <v>Despesas tributáveis do item 6.1.4</v>
      </c>
      <c r="B11" s="263"/>
      <c r="C11" s="263"/>
      <c r="D11" s="263">
        <f>Venda!H62/12</f>
        <v>15319.512000000001</v>
      </c>
      <c r="E11" s="263">
        <f t="shared" si="2"/>
        <v>15319.512000000001</v>
      </c>
      <c r="F11" s="263">
        <f t="shared" si="3"/>
        <v>15319.512000000001</v>
      </c>
      <c r="G11" s="263">
        <f t="shared" si="4"/>
        <v>15319.512000000001</v>
      </c>
      <c r="H11" s="263">
        <f t="shared" si="5"/>
        <v>15319.512000000001</v>
      </c>
      <c r="I11" s="263">
        <f t="shared" si="6"/>
        <v>15319.512000000001</v>
      </c>
      <c r="J11" s="263">
        <f t="shared" si="7"/>
        <v>15319.512000000001</v>
      </c>
      <c r="K11" s="263">
        <f t="shared" si="8"/>
        <v>15319.512000000001</v>
      </c>
      <c r="L11" s="263">
        <f t="shared" si="9"/>
        <v>15319.512000000001</v>
      </c>
      <c r="M11" s="263">
        <f t="shared" si="10"/>
        <v>15319.512000000001</v>
      </c>
      <c r="N11" s="263">
        <f t="shared" si="11"/>
        <v>15319.512000000001</v>
      </c>
      <c r="O11" s="263">
        <f t="shared" si="12"/>
        <v>15319.512000000001</v>
      </c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  <c r="AA11" s="263"/>
      <c r="AB11" s="263"/>
      <c r="AC11" s="263"/>
      <c r="AD11" s="263"/>
      <c r="AE11" s="263"/>
      <c r="AF11" s="263"/>
      <c r="AG11" s="263"/>
      <c r="AH11" s="263"/>
      <c r="AI11" s="263"/>
      <c r="AJ11" s="263"/>
      <c r="AK11" s="263"/>
      <c r="AL11" s="263"/>
      <c r="AM11" s="263"/>
      <c r="AN11" s="263"/>
      <c r="AO11" s="263"/>
      <c r="AP11" s="263"/>
      <c r="AQ11" s="263"/>
      <c r="AR11" s="263"/>
      <c r="AS11" s="263"/>
      <c r="AT11" s="263"/>
      <c r="AU11" s="263"/>
      <c r="AV11" s="263"/>
      <c r="AW11" s="263"/>
      <c r="AX11" s="263"/>
      <c r="AY11" s="263"/>
      <c r="AZ11" s="263"/>
      <c r="BA11" s="263"/>
      <c r="BB11" s="263"/>
      <c r="BC11" s="263"/>
      <c r="BD11" s="263"/>
      <c r="BE11" s="263"/>
      <c r="BF11" s="263"/>
      <c r="BG11" s="263"/>
      <c r="BH11" s="263"/>
      <c r="BI11" s="263"/>
    </row>
    <row r="12" spans="1:61" ht="36">
      <c r="A12" s="388" t="str">
        <f>Venda!D63</f>
        <v>Realizar assessoria técnica-pedagógica para formação continuada de educadores/gestores de escola (PEAC)</v>
      </c>
      <c r="B12" s="263"/>
      <c r="C12" s="263"/>
      <c r="D12" s="263">
        <f>Venda!H63/12</f>
        <v>10397.908217679833</v>
      </c>
      <c r="E12" s="263">
        <f t="shared" si="2"/>
        <v>10397.908217679833</v>
      </c>
      <c r="F12" s="263">
        <f t="shared" si="3"/>
        <v>10397.908217679833</v>
      </c>
      <c r="G12" s="263">
        <f t="shared" si="4"/>
        <v>10397.908217679833</v>
      </c>
      <c r="H12" s="263">
        <f t="shared" si="5"/>
        <v>10397.908217679833</v>
      </c>
      <c r="I12" s="263">
        <f t="shared" si="6"/>
        <v>10397.908217679833</v>
      </c>
      <c r="J12" s="263">
        <f t="shared" si="7"/>
        <v>10397.908217679833</v>
      </c>
      <c r="K12" s="263">
        <f t="shared" si="8"/>
        <v>10397.908217679833</v>
      </c>
      <c r="L12" s="263">
        <f t="shared" si="9"/>
        <v>10397.908217679833</v>
      </c>
      <c r="M12" s="263">
        <f t="shared" si="10"/>
        <v>10397.908217679833</v>
      </c>
      <c r="N12" s="263">
        <f t="shared" si="11"/>
        <v>10397.908217679833</v>
      </c>
      <c r="O12" s="263">
        <f t="shared" si="12"/>
        <v>10397.908217679833</v>
      </c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  <c r="AA12" s="263"/>
      <c r="AB12" s="263"/>
      <c r="AC12" s="263"/>
      <c r="AD12" s="263"/>
      <c r="AE12" s="263"/>
      <c r="AF12" s="263"/>
      <c r="AG12" s="263"/>
      <c r="AH12" s="263"/>
      <c r="AI12" s="263"/>
      <c r="AJ12" s="263"/>
      <c r="AK12" s="263"/>
      <c r="AL12" s="263"/>
      <c r="AM12" s="263"/>
      <c r="AN12" s="263"/>
      <c r="AO12" s="263"/>
      <c r="AP12" s="263"/>
      <c r="AQ12" s="263"/>
      <c r="AR12" s="263"/>
      <c r="AS12" s="263"/>
      <c r="AT12" s="263"/>
      <c r="AU12" s="263"/>
      <c r="AV12" s="263"/>
      <c r="AW12" s="263"/>
      <c r="AX12" s="263"/>
      <c r="AY12" s="263"/>
      <c r="AZ12" s="263"/>
      <c r="BA12" s="263"/>
      <c r="BB12" s="263"/>
      <c r="BC12" s="263"/>
      <c r="BD12" s="263"/>
      <c r="BE12" s="263"/>
      <c r="BF12" s="263"/>
      <c r="BG12" s="263"/>
      <c r="BH12" s="263"/>
      <c r="BI12" s="263"/>
    </row>
    <row r="13" spans="1:61">
      <c r="A13" s="388" t="str">
        <f>Venda!D64</f>
        <v>Despesas tributáveis do item 6.1.5</v>
      </c>
      <c r="B13" s="263"/>
      <c r="C13" s="263"/>
      <c r="D13" s="263">
        <f>Venda!H64/12</f>
        <v>16497.936000000002</v>
      </c>
      <c r="E13" s="263">
        <f t="shared" si="2"/>
        <v>16497.936000000002</v>
      </c>
      <c r="F13" s="263">
        <f t="shared" si="3"/>
        <v>16497.936000000002</v>
      </c>
      <c r="G13" s="263">
        <f t="shared" si="4"/>
        <v>16497.936000000002</v>
      </c>
      <c r="H13" s="263">
        <f t="shared" si="5"/>
        <v>16497.936000000002</v>
      </c>
      <c r="I13" s="263">
        <f t="shared" si="6"/>
        <v>16497.936000000002</v>
      </c>
      <c r="J13" s="263">
        <f t="shared" si="7"/>
        <v>16497.936000000002</v>
      </c>
      <c r="K13" s="263">
        <f t="shared" si="8"/>
        <v>16497.936000000002</v>
      </c>
      <c r="L13" s="263">
        <f t="shared" si="9"/>
        <v>16497.936000000002</v>
      </c>
      <c r="M13" s="263">
        <f t="shared" si="10"/>
        <v>16497.936000000002</v>
      </c>
      <c r="N13" s="263">
        <f t="shared" si="11"/>
        <v>16497.936000000002</v>
      </c>
      <c r="O13" s="263">
        <f t="shared" si="12"/>
        <v>16497.936000000002</v>
      </c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  <c r="AA13" s="263"/>
      <c r="AB13" s="263"/>
      <c r="AC13" s="263"/>
      <c r="AD13" s="263"/>
      <c r="AE13" s="263"/>
      <c r="AF13" s="263"/>
      <c r="AG13" s="263"/>
      <c r="AH13" s="263"/>
      <c r="AI13" s="263"/>
      <c r="AJ13" s="263"/>
      <c r="AK13" s="263"/>
      <c r="AL13" s="263"/>
      <c r="AM13" s="263"/>
      <c r="AN13" s="263"/>
      <c r="AO13" s="263"/>
      <c r="AP13" s="263"/>
      <c r="AQ13" s="263"/>
      <c r="AR13" s="263"/>
      <c r="AS13" s="263"/>
      <c r="AT13" s="263"/>
      <c r="AU13" s="263"/>
      <c r="AV13" s="263"/>
      <c r="AW13" s="263"/>
      <c r="AX13" s="263"/>
      <c r="AY13" s="263"/>
      <c r="AZ13" s="263"/>
      <c r="BA13" s="263"/>
      <c r="BB13" s="263"/>
      <c r="BC13" s="263"/>
      <c r="BD13" s="263"/>
      <c r="BE13" s="263"/>
      <c r="BF13" s="263"/>
      <c r="BG13" s="263"/>
      <c r="BH13" s="263"/>
      <c r="BI13" s="263"/>
    </row>
    <row r="14" spans="1:61" ht="24">
      <c r="A14" s="388" t="str">
        <f>Venda!D65</f>
        <v>Realizar atividades culturais e pedagógicas em Escolas (PEAC)</v>
      </c>
      <c r="B14" s="263"/>
      <c r="C14" s="263"/>
      <c r="D14" s="263">
        <f>Venda!H65/12</f>
        <v>18238.608422813752</v>
      </c>
      <c r="E14" s="263">
        <f t="shared" si="1"/>
        <v>18238.608422813752</v>
      </c>
      <c r="F14" s="263">
        <f t="shared" si="1"/>
        <v>18238.608422813752</v>
      </c>
      <c r="G14" s="263">
        <f t="shared" si="1"/>
        <v>18238.608422813752</v>
      </c>
      <c r="H14" s="263">
        <f t="shared" si="1"/>
        <v>18238.608422813752</v>
      </c>
      <c r="I14" s="263">
        <f t="shared" si="1"/>
        <v>18238.608422813752</v>
      </c>
      <c r="J14" s="263">
        <f t="shared" si="1"/>
        <v>18238.608422813752</v>
      </c>
      <c r="K14" s="263">
        <f t="shared" si="1"/>
        <v>18238.608422813752</v>
      </c>
      <c r="L14" s="263">
        <f t="shared" si="1"/>
        <v>18238.608422813752</v>
      </c>
      <c r="M14" s="263">
        <f t="shared" si="1"/>
        <v>18238.608422813752</v>
      </c>
      <c r="N14" s="263">
        <f t="shared" si="1"/>
        <v>18238.608422813752</v>
      </c>
      <c r="O14" s="263">
        <f t="shared" si="1"/>
        <v>18238.608422813752</v>
      </c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263"/>
      <c r="AM14" s="263"/>
      <c r="AN14" s="263"/>
      <c r="AO14" s="263"/>
      <c r="AP14" s="263"/>
      <c r="AQ14" s="263"/>
      <c r="AR14" s="263"/>
      <c r="AS14" s="263"/>
      <c r="AT14" s="263"/>
      <c r="AU14" s="263"/>
      <c r="AV14" s="263"/>
      <c r="AW14" s="263"/>
      <c r="AX14" s="263"/>
      <c r="AY14" s="263"/>
      <c r="AZ14" s="263"/>
      <c r="BA14" s="263"/>
      <c r="BB14" s="263"/>
      <c r="BC14" s="263"/>
      <c r="BD14" s="263"/>
      <c r="BE14" s="263"/>
      <c r="BF14" s="263"/>
      <c r="BG14" s="263"/>
      <c r="BH14" s="263"/>
      <c r="BI14" s="263"/>
    </row>
    <row r="15" spans="1:61">
      <c r="A15" s="388" t="str">
        <f>Venda!D66</f>
        <v>Despesas tributáveis do item 6.1.6</v>
      </c>
      <c r="B15" s="263"/>
      <c r="C15" s="263"/>
      <c r="D15" s="263">
        <f>Venda!H66/12</f>
        <v>11784.24</v>
      </c>
      <c r="E15" s="263">
        <f t="shared" si="1"/>
        <v>11784.24</v>
      </c>
      <c r="F15" s="263">
        <f t="shared" si="1"/>
        <v>11784.24</v>
      </c>
      <c r="G15" s="263">
        <f t="shared" si="1"/>
        <v>11784.24</v>
      </c>
      <c r="H15" s="263">
        <f t="shared" si="1"/>
        <v>11784.24</v>
      </c>
      <c r="I15" s="263">
        <f t="shared" si="1"/>
        <v>11784.24</v>
      </c>
      <c r="J15" s="263">
        <f t="shared" si="1"/>
        <v>11784.24</v>
      </c>
      <c r="K15" s="263">
        <f t="shared" si="1"/>
        <v>11784.24</v>
      </c>
      <c r="L15" s="263">
        <f t="shared" si="1"/>
        <v>11784.24</v>
      </c>
      <c r="M15" s="263">
        <f t="shared" si="1"/>
        <v>11784.24</v>
      </c>
      <c r="N15" s="263">
        <f t="shared" si="1"/>
        <v>11784.24</v>
      </c>
      <c r="O15" s="263">
        <f t="shared" si="1"/>
        <v>11784.24</v>
      </c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263"/>
      <c r="AM15" s="263"/>
      <c r="AN15" s="263"/>
      <c r="AO15" s="263"/>
      <c r="AP15" s="263"/>
      <c r="AQ15" s="263"/>
      <c r="AR15" s="263"/>
      <c r="AS15" s="263"/>
      <c r="AT15" s="263"/>
      <c r="AU15" s="263"/>
      <c r="AV15" s="263"/>
      <c r="AW15" s="263"/>
      <c r="AX15" s="263"/>
      <c r="AY15" s="263"/>
      <c r="AZ15" s="263"/>
      <c r="BA15" s="263"/>
      <c r="BB15" s="263"/>
      <c r="BC15" s="263"/>
      <c r="BD15" s="263"/>
      <c r="BE15" s="263"/>
      <c r="BF15" s="263"/>
      <c r="BG15" s="263"/>
      <c r="BH15" s="263"/>
      <c r="BI15" s="263"/>
    </row>
    <row r="16" spans="1:61" ht="24">
      <c r="A16" s="388" t="str">
        <f>Venda!D67</f>
        <v>Realizar Diagnóstico Socioambiental Participativo (DSAP) para comunidades (PEAC)</v>
      </c>
      <c r="B16" s="263"/>
      <c r="C16" s="263"/>
      <c r="D16" s="263">
        <f>Venda!H67/12</f>
        <v>327.47600160662944</v>
      </c>
      <c r="E16" s="263">
        <f t="shared" si="1"/>
        <v>327.47600160662944</v>
      </c>
      <c r="F16" s="263">
        <f t="shared" si="1"/>
        <v>327.47600160662944</v>
      </c>
      <c r="G16" s="263">
        <f t="shared" si="1"/>
        <v>327.47600160662944</v>
      </c>
      <c r="H16" s="263">
        <f t="shared" si="1"/>
        <v>327.47600160662944</v>
      </c>
      <c r="I16" s="263">
        <f t="shared" si="1"/>
        <v>327.47600160662944</v>
      </c>
      <c r="J16" s="263">
        <f t="shared" si="1"/>
        <v>327.47600160662944</v>
      </c>
      <c r="K16" s="263">
        <f t="shared" si="1"/>
        <v>327.47600160662944</v>
      </c>
      <c r="L16" s="263">
        <f t="shared" si="1"/>
        <v>327.47600160662944</v>
      </c>
      <c r="M16" s="263">
        <f t="shared" si="1"/>
        <v>327.47600160662944</v>
      </c>
      <c r="N16" s="263">
        <f t="shared" si="1"/>
        <v>327.47600160662944</v>
      </c>
      <c r="O16" s="263">
        <f t="shared" si="1"/>
        <v>327.47600160662944</v>
      </c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  <c r="AA16" s="263"/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263"/>
      <c r="AM16" s="263"/>
      <c r="AN16" s="263"/>
      <c r="AO16" s="263"/>
      <c r="AP16" s="263"/>
      <c r="AQ16" s="263"/>
      <c r="AR16" s="263"/>
      <c r="AS16" s="263"/>
      <c r="AT16" s="263"/>
      <c r="AU16" s="263"/>
      <c r="AV16" s="263"/>
      <c r="AW16" s="263"/>
      <c r="AX16" s="263"/>
      <c r="AY16" s="263"/>
      <c r="AZ16" s="263"/>
      <c r="BA16" s="263"/>
      <c r="BB16" s="263"/>
      <c r="BC16" s="263"/>
      <c r="BD16" s="263"/>
      <c r="BE16" s="263"/>
      <c r="BF16" s="263"/>
      <c r="BG16" s="263"/>
      <c r="BH16" s="263"/>
      <c r="BI16" s="263"/>
    </row>
    <row r="17" spans="1:61">
      <c r="A17" s="388" t="str">
        <f>Venda!D68</f>
        <v>Despesas tributáveis do item 6.1.7</v>
      </c>
      <c r="B17" s="263"/>
      <c r="C17" s="263"/>
      <c r="D17" s="263">
        <f>Venda!H68/12</f>
        <v>1178.4240000000002</v>
      </c>
      <c r="E17" s="263">
        <f t="shared" si="1"/>
        <v>1178.4240000000002</v>
      </c>
      <c r="F17" s="263">
        <f t="shared" si="1"/>
        <v>1178.4240000000002</v>
      </c>
      <c r="G17" s="263">
        <f t="shared" si="1"/>
        <v>1178.4240000000002</v>
      </c>
      <c r="H17" s="263">
        <f t="shared" si="1"/>
        <v>1178.4240000000002</v>
      </c>
      <c r="I17" s="263">
        <f t="shared" si="1"/>
        <v>1178.4240000000002</v>
      </c>
      <c r="J17" s="263">
        <f t="shared" si="1"/>
        <v>1178.4240000000002</v>
      </c>
      <c r="K17" s="263">
        <f t="shared" si="1"/>
        <v>1178.4240000000002</v>
      </c>
      <c r="L17" s="263">
        <f t="shared" si="1"/>
        <v>1178.4240000000002</v>
      </c>
      <c r="M17" s="263">
        <f t="shared" si="1"/>
        <v>1178.4240000000002</v>
      </c>
      <c r="N17" s="263">
        <f t="shared" si="1"/>
        <v>1178.4240000000002</v>
      </c>
      <c r="O17" s="263">
        <f t="shared" si="1"/>
        <v>1178.4240000000002</v>
      </c>
      <c r="P17" s="263"/>
      <c r="Q17" s="263"/>
      <c r="R17" s="263"/>
      <c r="S17" s="263"/>
      <c r="T17" s="263"/>
      <c r="U17" s="263"/>
      <c r="V17" s="263"/>
      <c r="W17" s="263"/>
      <c r="X17" s="263"/>
      <c r="Y17" s="263"/>
      <c r="Z17" s="263"/>
      <c r="AA17" s="263"/>
      <c r="AB17" s="263"/>
      <c r="AC17" s="263"/>
      <c r="AD17" s="263"/>
      <c r="AE17" s="263"/>
      <c r="AF17" s="263"/>
      <c r="AG17" s="263"/>
      <c r="AH17" s="263"/>
      <c r="AI17" s="263"/>
      <c r="AJ17" s="263"/>
      <c r="AK17" s="263"/>
      <c r="AL17" s="263"/>
      <c r="AM17" s="263"/>
      <c r="AN17" s="263"/>
      <c r="AO17" s="263"/>
      <c r="AP17" s="263"/>
      <c r="AQ17" s="263"/>
      <c r="AR17" s="263"/>
      <c r="AS17" s="263"/>
      <c r="AT17" s="263"/>
      <c r="AU17" s="263"/>
      <c r="AV17" s="263"/>
      <c r="AW17" s="263"/>
      <c r="AX17" s="263"/>
      <c r="AY17" s="263"/>
      <c r="AZ17" s="263"/>
      <c r="BA17" s="263"/>
      <c r="BB17" s="263"/>
      <c r="BC17" s="263"/>
      <c r="BD17" s="263"/>
      <c r="BE17" s="263"/>
      <c r="BF17" s="263"/>
      <c r="BG17" s="263"/>
      <c r="BH17" s="263"/>
      <c r="BI17" s="263"/>
    </row>
    <row r="18" spans="1:61" ht="24">
      <c r="A18" s="388" t="str">
        <f>Venda!D69</f>
        <v>Realizar eventos/projetos junto à comunidade além da esfera do Comitê de EA (PEAC)</v>
      </c>
      <c r="B18" s="263"/>
      <c r="C18" s="263"/>
      <c r="D18" s="263">
        <f>Venda!H69/12</f>
        <v>37612.316684529738</v>
      </c>
      <c r="E18" s="263">
        <f t="shared" si="1"/>
        <v>37612.316684529738</v>
      </c>
      <c r="F18" s="263">
        <f t="shared" si="1"/>
        <v>37612.316684529738</v>
      </c>
      <c r="G18" s="263">
        <f t="shared" si="1"/>
        <v>37612.316684529738</v>
      </c>
      <c r="H18" s="263">
        <f t="shared" si="1"/>
        <v>37612.316684529738</v>
      </c>
      <c r="I18" s="263">
        <f t="shared" si="1"/>
        <v>37612.316684529738</v>
      </c>
      <c r="J18" s="263">
        <f t="shared" si="1"/>
        <v>37612.316684529738</v>
      </c>
      <c r="K18" s="263">
        <f t="shared" si="1"/>
        <v>37612.316684529738</v>
      </c>
      <c r="L18" s="263">
        <f t="shared" si="1"/>
        <v>37612.316684529738</v>
      </c>
      <c r="M18" s="263">
        <f t="shared" si="1"/>
        <v>37612.316684529738</v>
      </c>
      <c r="N18" s="263">
        <f t="shared" si="1"/>
        <v>37612.316684529738</v>
      </c>
      <c r="O18" s="263">
        <f t="shared" si="1"/>
        <v>37612.316684529738</v>
      </c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  <c r="AA18" s="263"/>
      <c r="AB18" s="263"/>
      <c r="AC18" s="263"/>
      <c r="AD18" s="263"/>
      <c r="AE18" s="263"/>
      <c r="AF18" s="263"/>
      <c r="AG18" s="263"/>
      <c r="AH18" s="263"/>
      <c r="AI18" s="263"/>
      <c r="AJ18" s="263"/>
      <c r="AK18" s="263"/>
      <c r="AL18" s="263"/>
      <c r="AM18" s="263"/>
      <c r="AN18" s="263"/>
      <c r="AO18" s="263"/>
      <c r="AP18" s="263"/>
      <c r="AQ18" s="263"/>
      <c r="AR18" s="263"/>
      <c r="AS18" s="263"/>
      <c r="AT18" s="263"/>
      <c r="AU18" s="263"/>
      <c r="AV18" s="263"/>
      <c r="AW18" s="263"/>
      <c r="AX18" s="263"/>
      <c r="AY18" s="263"/>
      <c r="AZ18" s="263"/>
      <c r="BA18" s="263"/>
      <c r="BB18" s="263"/>
      <c r="BC18" s="263"/>
      <c r="BD18" s="263"/>
      <c r="BE18" s="263"/>
      <c r="BF18" s="263"/>
      <c r="BG18" s="263"/>
      <c r="BH18" s="263"/>
      <c r="BI18" s="263"/>
    </row>
    <row r="19" spans="1:61">
      <c r="A19" s="388" t="str">
        <f>Venda!D70</f>
        <v>Despesas tributáveis do item 6.1.8</v>
      </c>
      <c r="B19" s="263"/>
      <c r="C19" s="263"/>
      <c r="D19" s="263">
        <f>Venda!H70/12</f>
        <v>10605.816000000001</v>
      </c>
      <c r="E19" s="263">
        <f t="shared" ref="E19:E23" si="13">D19</f>
        <v>10605.816000000001</v>
      </c>
      <c r="F19" s="263">
        <f t="shared" ref="F19:F23" si="14">E19</f>
        <v>10605.816000000001</v>
      </c>
      <c r="G19" s="263">
        <f t="shared" ref="G19:G23" si="15">F19</f>
        <v>10605.816000000001</v>
      </c>
      <c r="H19" s="263">
        <f t="shared" ref="H19:H23" si="16">G19</f>
        <v>10605.816000000001</v>
      </c>
      <c r="I19" s="263">
        <f t="shared" ref="I19:I23" si="17">H19</f>
        <v>10605.816000000001</v>
      </c>
      <c r="J19" s="263">
        <f t="shared" ref="J19:J23" si="18">I19</f>
        <v>10605.816000000001</v>
      </c>
      <c r="K19" s="263">
        <f t="shared" ref="K19:K23" si="19">J19</f>
        <v>10605.816000000001</v>
      </c>
      <c r="L19" s="263">
        <f t="shared" ref="L19:L23" si="20">K19</f>
        <v>10605.816000000001</v>
      </c>
      <c r="M19" s="263">
        <f t="shared" ref="M19:M23" si="21">L19</f>
        <v>10605.816000000001</v>
      </c>
      <c r="N19" s="263">
        <f t="shared" ref="N19:N23" si="22">M19</f>
        <v>10605.816000000001</v>
      </c>
      <c r="O19" s="263">
        <f t="shared" ref="O19:O23" si="23">N19</f>
        <v>10605.816000000001</v>
      </c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263"/>
      <c r="AM19" s="263"/>
      <c r="AN19" s="263"/>
      <c r="AO19" s="263"/>
      <c r="AP19" s="263"/>
      <c r="AQ19" s="263"/>
      <c r="AR19" s="263"/>
      <c r="AS19" s="263"/>
      <c r="AT19" s="263"/>
      <c r="AU19" s="263"/>
      <c r="AV19" s="263"/>
      <c r="AW19" s="263"/>
      <c r="AX19" s="263"/>
      <c r="AY19" s="263"/>
      <c r="AZ19" s="263"/>
      <c r="BA19" s="263"/>
      <c r="BB19" s="263"/>
      <c r="BC19" s="263"/>
      <c r="BD19" s="263"/>
      <c r="BE19" s="263"/>
      <c r="BF19" s="263"/>
      <c r="BG19" s="263"/>
      <c r="BH19" s="263"/>
      <c r="BI19" s="263"/>
    </row>
    <row r="20" spans="1:61" ht="24">
      <c r="A20" s="388" t="str">
        <f>Venda!D71</f>
        <v>Realizar atividades no Parque BioParque Vale Amazônia</v>
      </c>
      <c r="B20" s="263"/>
      <c r="C20" s="263"/>
      <c r="D20" s="263">
        <f>Venda!H71/12</f>
        <v>37508.46068402021</v>
      </c>
      <c r="E20" s="263">
        <f t="shared" si="13"/>
        <v>37508.46068402021</v>
      </c>
      <c r="F20" s="263">
        <f t="shared" si="14"/>
        <v>37508.46068402021</v>
      </c>
      <c r="G20" s="263">
        <f t="shared" si="15"/>
        <v>37508.46068402021</v>
      </c>
      <c r="H20" s="263">
        <f t="shared" si="16"/>
        <v>37508.46068402021</v>
      </c>
      <c r="I20" s="263">
        <f t="shared" si="17"/>
        <v>37508.46068402021</v>
      </c>
      <c r="J20" s="263">
        <f t="shared" si="18"/>
        <v>37508.46068402021</v>
      </c>
      <c r="K20" s="263">
        <f t="shared" si="19"/>
        <v>37508.46068402021</v>
      </c>
      <c r="L20" s="263">
        <f t="shared" si="20"/>
        <v>37508.46068402021</v>
      </c>
      <c r="M20" s="263">
        <f t="shared" si="21"/>
        <v>37508.46068402021</v>
      </c>
      <c r="N20" s="263">
        <f t="shared" si="22"/>
        <v>37508.46068402021</v>
      </c>
      <c r="O20" s="263">
        <f t="shared" si="23"/>
        <v>37508.46068402021</v>
      </c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263"/>
      <c r="AM20" s="263"/>
      <c r="AN20" s="263"/>
      <c r="AO20" s="263"/>
      <c r="AP20" s="263"/>
      <c r="AQ20" s="263"/>
      <c r="AR20" s="263"/>
      <c r="AS20" s="263"/>
      <c r="AT20" s="263"/>
      <c r="AU20" s="263"/>
      <c r="AV20" s="263"/>
      <c r="AW20" s="263"/>
      <c r="AX20" s="263"/>
      <c r="AY20" s="263"/>
      <c r="AZ20" s="263"/>
      <c r="BA20" s="263"/>
      <c r="BB20" s="263"/>
      <c r="BC20" s="263"/>
      <c r="BD20" s="263"/>
      <c r="BE20" s="263"/>
      <c r="BF20" s="263"/>
      <c r="BG20" s="263"/>
      <c r="BH20" s="263"/>
      <c r="BI20" s="263"/>
    </row>
    <row r="21" spans="1:61">
      <c r="A21" s="388" t="str">
        <f>Venda!D72</f>
        <v>Despesas tributáveis do item 6.1.9</v>
      </c>
      <c r="B21" s="263"/>
      <c r="C21" s="263"/>
      <c r="D21" s="263">
        <f>Venda!H72/12</f>
        <v>9427.3920000000016</v>
      </c>
      <c r="E21" s="263">
        <f t="shared" si="13"/>
        <v>9427.3920000000016</v>
      </c>
      <c r="F21" s="263">
        <f t="shared" si="14"/>
        <v>9427.3920000000016</v>
      </c>
      <c r="G21" s="263">
        <f t="shared" si="15"/>
        <v>9427.3920000000016</v>
      </c>
      <c r="H21" s="263">
        <f t="shared" si="16"/>
        <v>9427.3920000000016</v>
      </c>
      <c r="I21" s="263">
        <f t="shared" si="17"/>
        <v>9427.3920000000016</v>
      </c>
      <c r="J21" s="263">
        <f t="shared" si="18"/>
        <v>9427.3920000000016</v>
      </c>
      <c r="K21" s="263">
        <f t="shared" si="19"/>
        <v>9427.3920000000016</v>
      </c>
      <c r="L21" s="263">
        <f t="shared" si="20"/>
        <v>9427.3920000000016</v>
      </c>
      <c r="M21" s="263">
        <f t="shared" si="21"/>
        <v>9427.3920000000016</v>
      </c>
      <c r="N21" s="263">
        <f t="shared" si="22"/>
        <v>9427.3920000000016</v>
      </c>
      <c r="O21" s="263">
        <f t="shared" si="23"/>
        <v>9427.3920000000016</v>
      </c>
      <c r="P21" s="263"/>
      <c r="Q21" s="263"/>
      <c r="R21" s="263"/>
      <c r="S21" s="263"/>
      <c r="T21" s="263"/>
      <c r="U21" s="263"/>
      <c r="V21" s="263"/>
      <c r="W21" s="263"/>
      <c r="X21" s="263"/>
      <c r="Y21" s="263"/>
      <c r="Z21" s="263"/>
      <c r="AA21" s="263"/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263"/>
      <c r="AM21" s="263"/>
      <c r="AN21" s="263"/>
      <c r="AO21" s="263"/>
      <c r="AP21" s="263"/>
      <c r="AQ21" s="263"/>
      <c r="AR21" s="263"/>
      <c r="AS21" s="263"/>
      <c r="AT21" s="263"/>
      <c r="AU21" s="263"/>
      <c r="AV21" s="263"/>
      <c r="AW21" s="263"/>
      <c r="AX21" s="263"/>
      <c r="AY21" s="263"/>
      <c r="AZ21" s="263"/>
      <c r="BA21" s="263"/>
      <c r="BB21" s="263"/>
      <c r="BC21" s="263"/>
      <c r="BD21" s="263"/>
      <c r="BE21" s="263"/>
      <c r="BF21" s="263"/>
      <c r="BG21" s="263"/>
      <c r="BH21" s="263"/>
      <c r="BI21" s="263"/>
    </row>
    <row r="22" spans="1:61" ht="24">
      <c r="A22" s="388" t="str">
        <f>Venda!D73</f>
        <v>Monitorar atividades de Educação Ambiental para comunidade (PEAC)</v>
      </c>
      <c r="B22" s="263"/>
      <c r="C22" s="263"/>
      <c r="D22" s="263">
        <f>Venda!H73/12</f>
        <v>40442.626531748858</v>
      </c>
      <c r="E22" s="263">
        <f t="shared" si="13"/>
        <v>40442.626531748858</v>
      </c>
      <c r="F22" s="263">
        <f t="shared" si="14"/>
        <v>40442.626531748858</v>
      </c>
      <c r="G22" s="263">
        <f t="shared" si="15"/>
        <v>40442.626531748858</v>
      </c>
      <c r="H22" s="263">
        <f t="shared" si="16"/>
        <v>40442.626531748858</v>
      </c>
      <c r="I22" s="263">
        <f t="shared" si="17"/>
        <v>40442.626531748858</v>
      </c>
      <c r="J22" s="263">
        <f t="shared" si="18"/>
        <v>40442.626531748858</v>
      </c>
      <c r="K22" s="263">
        <f t="shared" si="19"/>
        <v>40442.626531748858</v>
      </c>
      <c r="L22" s="263">
        <f t="shared" si="20"/>
        <v>40442.626531748858</v>
      </c>
      <c r="M22" s="263">
        <f t="shared" si="21"/>
        <v>40442.626531748858</v>
      </c>
      <c r="N22" s="263">
        <f t="shared" si="22"/>
        <v>40442.626531748858</v>
      </c>
      <c r="O22" s="263">
        <f t="shared" si="23"/>
        <v>40442.626531748858</v>
      </c>
      <c r="P22" s="263"/>
      <c r="Q22" s="263"/>
      <c r="R22" s="263"/>
      <c r="S22" s="263"/>
      <c r="T22" s="263"/>
      <c r="U22" s="263"/>
      <c r="V22" s="263"/>
      <c r="W22" s="263"/>
      <c r="X22" s="263"/>
      <c r="Y22" s="263"/>
      <c r="Z22" s="263"/>
      <c r="AA22" s="263"/>
      <c r="AB22" s="263"/>
      <c r="AC22" s="263"/>
      <c r="AD22" s="263"/>
      <c r="AE22" s="263"/>
      <c r="AF22" s="263"/>
      <c r="AG22" s="263"/>
      <c r="AH22" s="263"/>
      <c r="AI22" s="263"/>
      <c r="AJ22" s="263"/>
      <c r="AK22" s="263"/>
      <c r="AL22" s="263"/>
      <c r="AM22" s="263"/>
      <c r="AN22" s="263"/>
      <c r="AO22" s="263"/>
      <c r="AP22" s="263"/>
      <c r="AQ22" s="263"/>
      <c r="AR22" s="263"/>
      <c r="AS22" s="263"/>
      <c r="AT22" s="263"/>
      <c r="AU22" s="263"/>
      <c r="AV22" s="263"/>
      <c r="AW22" s="263"/>
      <c r="AX22" s="263"/>
      <c r="AY22" s="263"/>
      <c r="AZ22" s="263"/>
      <c r="BA22" s="263"/>
      <c r="BB22" s="263"/>
      <c r="BC22" s="263"/>
      <c r="BD22" s="263"/>
      <c r="BE22" s="263"/>
      <c r="BF22" s="263"/>
      <c r="BG22" s="263"/>
      <c r="BH22" s="263"/>
      <c r="BI22" s="263"/>
    </row>
    <row r="23" spans="1:61">
      <c r="A23" s="388" t="str">
        <f>Venda!D74</f>
        <v>Despesas tributáveis do item 6.1.10</v>
      </c>
      <c r="B23" s="263"/>
      <c r="C23" s="263"/>
      <c r="D23" s="263">
        <f>Venda!H74/12</f>
        <v>3535.2720000000004</v>
      </c>
      <c r="E23" s="263">
        <f t="shared" si="13"/>
        <v>3535.2720000000004</v>
      </c>
      <c r="F23" s="263">
        <f t="shared" si="14"/>
        <v>3535.2720000000004</v>
      </c>
      <c r="G23" s="263">
        <f t="shared" si="15"/>
        <v>3535.2720000000004</v>
      </c>
      <c r="H23" s="263">
        <f t="shared" si="16"/>
        <v>3535.2720000000004</v>
      </c>
      <c r="I23" s="263">
        <f t="shared" si="17"/>
        <v>3535.2720000000004</v>
      </c>
      <c r="J23" s="263">
        <f t="shared" si="18"/>
        <v>3535.2720000000004</v>
      </c>
      <c r="K23" s="263">
        <f t="shared" si="19"/>
        <v>3535.2720000000004</v>
      </c>
      <c r="L23" s="263">
        <f t="shared" si="20"/>
        <v>3535.2720000000004</v>
      </c>
      <c r="M23" s="263">
        <f t="shared" si="21"/>
        <v>3535.2720000000004</v>
      </c>
      <c r="N23" s="263">
        <f t="shared" si="22"/>
        <v>3535.2720000000004</v>
      </c>
      <c r="O23" s="263">
        <f t="shared" si="23"/>
        <v>3535.2720000000004</v>
      </c>
      <c r="P23" s="263"/>
      <c r="Q23" s="263"/>
      <c r="R23" s="263"/>
      <c r="S23" s="263"/>
      <c r="T23" s="263"/>
      <c r="U23" s="263"/>
      <c r="V23" s="263"/>
      <c r="W23" s="263"/>
      <c r="X23" s="263"/>
      <c r="Y23" s="263"/>
      <c r="Z23" s="263"/>
      <c r="AA23" s="263"/>
      <c r="AB23" s="263"/>
      <c r="AC23" s="263"/>
      <c r="AD23" s="263"/>
      <c r="AE23" s="263"/>
      <c r="AF23" s="263"/>
      <c r="AG23" s="263"/>
      <c r="AH23" s="263"/>
      <c r="AI23" s="263"/>
      <c r="AJ23" s="263"/>
      <c r="AK23" s="263"/>
      <c r="AL23" s="263"/>
      <c r="AM23" s="263"/>
      <c r="AN23" s="263"/>
      <c r="AO23" s="263"/>
      <c r="AP23" s="263"/>
      <c r="AQ23" s="263"/>
      <c r="AR23" s="263"/>
      <c r="AS23" s="263"/>
      <c r="AT23" s="263"/>
      <c r="AU23" s="263"/>
      <c r="AV23" s="263"/>
      <c r="AW23" s="263"/>
      <c r="AX23" s="263"/>
      <c r="AY23" s="263"/>
      <c r="AZ23" s="263"/>
      <c r="BA23" s="263"/>
      <c r="BB23" s="263"/>
      <c r="BC23" s="263"/>
      <c r="BD23" s="263"/>
      <c r="BE23" s="263"/>
      <c r="BF23" s="263"/>
      <c r="BG23" s="263"/>
      <c r="BH23" s="263"/>
      <c r="BI23" s="263"/>
    </row>
    <row r="24" spans="1:61" ht="24">
      <c r="A24" s="388" t="str">
        <f>Venda!D75</f>
        <v>Realizar análise técnica mensal das atividades de Educação Ambiental do PEAC</v>
      </c>
      <c r="B24" s="263"/>
      <c r="C24" s="263"/>
      <c r="D24" s="263">
        <f>Venda!H75/12</f>
        <v>47487.061899642889</v>
      </c>
      <c r="E24" s="263">
        <f t="shared" si="1"/>
        <v>47487.061899642889</v>
      </c>
      <c r="F24" s="263">
        <f t="shared" si="1"/>
        <v>47487.061899642889</v>
      </c>
      <c r="G24" s="263">
        <f t="shared" si="1"/>
        <v>47487.061899642889</v>
      </c>
      <c r="H24" s="263">
        <f t="shared" si="1"/>
        <v>47487.061899642889</v>
      </c>
      <c r="I24" s="263">
        <f t="shared" si="1"/>
        <v>47487.061899642889</v>
      </c>
      <c r="J24" s="263">
        <f t="shared" si="1"/>
        <v>47487.061899642889</v>
      </c>
      <c r="K24" s="263">
        <f t="shared" si="1"/>
        <v>47487.061899642889</v>
      </c>
      <c r="L24" s="263">
        <f t="shared" si="1"/>
        <v>47487.061899642889</v>
      </c>
      <c r="M24" s="263">
        <f t="shared" si="1"/>
        <v>47487.061899642889</v>
      </c>
      <c r="N24" s="263">
        <f t="shared" si="1"/>
        <v>47487.061899642889</v>
      </c>
      <c r="O24" s="263">
        <f t="shared" si="1"/>
        <v>47487.061899642889</v>
      </c>
      <c r="P24" s="263"/>
      <c r="Q24" s="263"/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263"/>
      <c r="AM24" s="263"/>
      <c r="AN24" s="263"/>
      <c r="AO24" s="263"/>
      <c r="AP24" s="263"/>
      <c r="AQ24" s="263"/>
      <c r="AR24" s="263"/>
      <c r="AS24" s="263"/>
      <c r="AT24" s="263"/>
      <c r="AU24" s="263"/>
      <c r="AV24" s="263"/>
      <c r="AW24" s="263"/>
      <c r="AX24" s="263"/>
      <c r="AY24" s="263"/>
      <c r="AZ24" s="263"/>
      <c r="BA24" s="263"/>
      <c r="BB24" s="263"/>
      <c r="BC24" s="263"/>
      <c r="BD24" s="263"/>
      <c r="BE24" s="263"/>
      <c r="BF24" s="263"/>
      <c r="BG24" s="263"/>
      <c r="BH24" s="263"/>
      <c r="BI24" s="263"/>
    </row>
    <row r="25" spans="1:61" ht="24">
      <c r="A25" s="388" t="str">
        <f>Venda!D76</f>
        <v>Realizar Blitz Educativa sobre SSMA para Comunidades (PEAC)</v>
      </c>
      <c r="B25" s="263"/>
      <c r="C25" s="263"/>
      <c r="D25" s="263">
        <f>Venda!H76/12</f>
        <v>5312.9571927325587</v>
      </c>
      <c r="E25" s="263">
        <f t="shared" si="1"/>
        <v>5312.9571927325587</v>
      </c>
      <c r="F25" s="263">
        <f t="shared" si="1"/>
        <v>5312.9571927325587</v>
      </c>
      <c r="G25" s="263">
        <f t="shared" si="1"/>
        <v>5312.9571927325587</v>
      </c>
      <c r="H25" s="263">
        <f t="shared" si="1"/>
        <v>5312.9571927325587</v>
      </c>
      <c r="I25" s="263">
        <f t="shared" si="1"/>
        <v>5312.9571927325587</v>
      </c>
      <c r="J25" s="263">
        <f t="shared" si="1"/>
        <v>5312.9571927325587</v>
      </c>
      <c r="K25" s="263">
        <f t="shared" si="1"/>
        <v>5312.9571927325587</v>
      </c>
      <c r="L25" s="263">
        <f t="shared" si="1"/>
        <v>5312.9571927325587</v>
      </c>
      <c r="M25" s="263">
        <f t="shared" si="1"/>
        <v>5312.9571927325587</v>
      </c>
      <c r="N25" s="263">
        <f t="shared" si="1"/>
        <v>5312.9571927325587</v>
      </c>
      <c r="O25" s="263">
        <f t="shared" si="1"/>
        <v>5312.9571927325587</v>
      </c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263"/>
      <c r="AM25" s="263"/>
      <c r="AN25" s="263"/>
      <c r="AO25" s="263"/>
      <c r="AP25" s="263"/>
      <c r="AQ25" s="263"/>
      <c r="AR25" s="263"/>
      <c r="AS25" s="263"/>
      <c r="AT25" s="263"/>
      <c r="AU25" s="263"/>
      <c r="AV25" s="263"/>
      <c r="AW25" s="263"/>
      <c r="AX25" s="263"/>
      <c r="AY25" s="263"/>
      <c r="AZ25" s="263"/>
      <c r="BA25" s="263"/>
      <c r="BB25" s="263"/>
      <c r="BC25" s="263"/>
      <c r="BD25" s="263"/>
      <c r="BE25" s="263"/>
      <c r="BF25" s="263"/>
      <c r="BG25" s="263"/>
      <c r="BH25" s="263"/>
      <c r="BI25" s="263"/>
    </row>
    <row r="26" spans="1:61">
      <c r="A26" s="388" t="str">
        <f>Venda!D77</f>
        <v>Despesas tributáveis do item 6.1.12</v>
      </c>
      <c r="B26" s="263"/>
      <c r="C26" s="263"/>
      <c r="D26" s="263">
        <f>Venda!H77/12</f>
        <v>9427.3920000000016</v>
      </c>
      <c r="E26" s="263">
        <f t="shared" si="1"/>
        <v>9427.3920000000016</v>
      </c>
      <c r="F26" s="263">
        <f t="shared" si="1"/>
        <v>9427.3920000000016</v>
      </c>
      <c r="G26" s="263">
        <f t="shared" si="1"/>
        <v>9427.3920000000016</v>
      </c>
      <c r="H26" s="263">
        <f t="shared" si="1"/>
        <v>9427.3920000000016</v>
      </c>
      <c r="I26" s="263">
        <f t="shared" si="1"/>
        <v>9427.3920000000016</v>
      </c>
      <c r="J26" s="263">
        <f t="shared" si="1"/>
        <v>9427.3920000000016</v>
      </c>
      <c r="K26" s="263">
        <f t="shared" si="1"/>
        <v>9427.3920000000016</v>
      </c>
      <c r="L26" s="263">
        <f t="shared" si="1"/>
        <v>9427.3920000000016</v>
      </c>
      <c r="M26" s="263">
        <f t="shared" si="1"/>
        <v>9427.3920000000016</v>
      </c>
      <c r="N26" s="263">
        <f t="shared" si="1"/>
        <v>9427.3920000000016</v>
      </c>
      <c r="O26" s="263">
        <f t="shared" si="1"/>
        <v>9427.3920000000016</v>
      </c>
      <c r="P26" s="263"/>
      <c r="Q26" s="263"/>
      <c r="R26" s="263"/>
      <c r="S26" s="263"/>
      <c r="T26" s="263"/>
      <c r="U26" s="263"/>
      <c r="V26" s="263"/>
      <c r="W26" s="263"/>
      <c r="X26" s="263"/>
      <c r="Y26" s="263"/>
      <c r="Z26" s="263"/>
      <c r="AA26" s="263"/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263"/>
      <c r="AM26" s="263"/>
      <c r="AN26" s="263"/>
      <c r="AO26" s="263"/>
      <c r="AP26" s="263"/>
      <c r="AQ26" s="263"/>
      <c r="AR26" s="263"/>
      <c r="AS26" s="263"/>
      <c r="AT26" s="263"/>
      <c r="AU26" s="263"/>
      <c r="AV26" s="263"/>
      <c r="AW26" s="263"/>
      <c r="AX26" s="263"/>
      <c r="AY26" s="263"/>
      <c r="AZ26" s="263"/>
      <c r="BA26" s="263"/>
      <c r="BB26" s="263"/>
      <c r="BC26" s="263"/>
      <c r="BD26" s="263"/>
      <c r="BE26" s="263"/>
      <c r="BF26" s="263"/>
      <c r="BG26" s="263"/>
      <c r="BH26" s="263"/>
      <c r="BI26" s="263"/>
    </row>
    <row r="27" spans="1:61" s="397" customFormat="1" ht="24">
      <c r="A27" s="395" t="str">
        <f>Venda!C78</f>
        <v>SUBPROGRAMA DE EDUCAÇÃO AMBIENTAL PARA O TRABALHADOR</v>
      </c>
      <c r="B27" s="396"/>
      <c r="C27" s="396"/>
      <c r="D27" s="396"/>
      <c r="E27" s="396"/>
      <c r="F27" s="396"/>
      <c r="G27" s="396"/>
      <c r="H27" s="396"/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  <c r="AA27" s="396"/>
      <c r="AB27" s="396"/>
      <c r="AC27" s="396"/>
      <c r="AD27" s="396"/>
      <c r="AE27" s="396"/>
      <c r="AF27" s="396"/>
      <c r="AG27" s="396"/>
      <c r="AH27" s="396"/>
      <c r="AI27" s="396"/>
      <c r="AJ27" s="396"/>
      <c r="AK27" s="396"/>
      <c r="AL27" s="396"/>
      <c r="AM27" s="396"/>
      <c r="AN27" s="396"/>
      <c r="AO27" s="396"/>
      <c r="AP27" s="396"/>
      <c r="AQ27" s="396"/>
      <c r="AR27" s="396"/>
      <c r="AS27" s="396"/>
      <c r="AT27" s="396"/>
      <c r="AU27" s="396"/>
      <c r="AV27" s="396"/>
      <c r="AW27" s="396"/>
      <c r="AX27" s="396"/>
      <c r="AY27" s="396"/>
      <c r="AZ27" s="396"/>
      <c r="BA27" s="396"/>
      <c r="BB27" s="396"/>
      <c r="BC27" s="396"/>
      <c r="BD27" s="396"/>
      <c r="BE27" s="396"/>
      <c r="BF27" s="396"/>
      <c r="BG27" s="396"/>
      <c r="BH27" s="396"/>
      <c r="BI27" s="396"/>
    </row>
    <row r="28" spans="1:61">
      <c r="A28" s="388" t="str">
        <f>Venda!D79</f>
        <v>Plano de Trabalho do Trabalhador (PEAT)</v>
      </c>
      <c r="B28" s="263"/>
      <c r="C28" s="263"/>
      <c r="D28" s="263">
        <f>Venda!G79</f>
        <v>74204.990364057026</v>
      </c>
      <c r="E28" s="263"/>
      <c r="F28" s="263"/>
      <c r="G28" s="263"/>
      <c r="H28" s="263"/>
      <c r="I28" s="263"/>
      <c r="J28" s="263"/>
      <c r="K28" s="263"/>
      <c r="L28" s="263"/>
      <c r="M28" s="263"/>
      <c r="N28" s="263"/>
      <c r="O28" s="263"/>
      <c r="P28" s="263"/>
      <c r="Q28" s="263"/>
      <c r="R28" s="263"/>
      <c r="S28" s="263"/>
      <c r="T28" s="263"/>
      <c r="U28" s="263"/>
      <c r="V28" s="263"/>
      <c r="W28" s="263"/>
      <c r="X28" s="263"/>
      <c r="Y28" s="263"/>
      <c r="Z28" s="263"/>
      <c r="AA28" s="263"/>
      <c r="AB28" s="263"/>
      <c r="AC28" s="263"/>
      <c r="AD28" s="263"/>
      <c r="AE28" s="263"/>
      <c r="AF28" s="263"/>
      <c r="AG28" s="263"/>
      <c r="AH28" s="263"/>
      <c r="AI28" s="263"/>
      <c r="AJ28" s="263"/>
      <c r="AK28" s="263"/>
      <c r="AL28" s="263"/>
      <c r="AM28" s="263"/>
      <c r="AN28" s="263"/>
      <c r="AO28" s="263"/>
      <c r="AP28" s="263"/>
      <c r="AQ28" s="263"/>
      <c r="AR28" s="263"/>
      <c r="AS28" s="263"/>
      <c r="AT28" s="263"/>
      <c r="AU28" s="263"/>
      <c r="AV28" s="263"/>
      <c r="AW28" s="263"/>
      <c r="AX28" s="263"/>
      <c r="AY28" s="263"/>
      <c r="AZ28" s="263"/>
      <c r="BA28" s="263"/>
      <c r="BB28" s="263"/>
      <c r="BC28" s="263"/>
      <c r="BD28" s="263"/>
      <c r="BE28" s="263"/>
      <c r="BF28" s="263"/>
      <c r="BG28" s="263"/>
      <c r="BH28" s="263"/>
      <c r="BI28" s="263"/>
    </row>
    <row r="29" spans="1:61" ht="24">
      <c r="A29" s="388" t="str">
        <f>Venda!D80</f>
        <v>Formar Comitê de Educação Ambiental de Trabalhadores (PEAT)</v>
      </c>
      <c r="B29" s="263"/>
      <c r="C29" s="263"/>
      <c r="D29" s="263">
        <f>Venda!H80/12</f>
        <v>3900.6133524701277</v>
      </c>
      <c r="E29" s="263">
        <f t="shared" si="1"/>
        <v>3900.6133524701277</v>
      </c>
      <c r="F29" s="263">
        <f t="shared" si="1"/>
        <v>3900.6133524701277</v>
      </c>
      <c r="G29" s="263">
        <f t="shared" si="1"/>
        <v>3900.6133524701277</v>
      </c>
      <c r="H29" s="263">
        <f t="shared" si="1"/>
        <v>3900.6133524701277</v>
      </c>
      <c r="I29" s="263">
        <f t="shared" si="1"/>
        <v>3900.6133524701277</v>
      </c>
      <c r="J29" s="263">
        <f t="shared" si="1"/>
        <v>3900.6133524701277</v>
      </c>
      <c r="K29" s="263">
        <f t="shared" si="1"/>
        <v>3900.6133524701277</v>
      </c>
      <c r="L29" s="263">
        <f t="shared" si="1"/>
        <v>3900.6133524701277</v>
      </c>
      <c r="M29" s="263">
        <f t="shared" si="1"/>
        <v>3900.6133524701277</v>
      </c>
      <c r="N29" s="263">
        <f t="shared" si="1"/>
        <v>3900.6133524701277</v>
      </c>
      <c r="O29" s="263">
        <f t="shared" si="1"/>
        <v>3900.6133524701277</v>
      </c>
      <c r="P29" s="263"/>
      <c r="Q29" s="263"/>
      <c r="R29" s="263"/>
      <c r="S29" s="263"/>
      <c r="T29" s="263"/>
      <c r="U29" s="263"/>
      <c r="V29" s="263"/>
      <c r="W29" s="263"/>
      <c r="X29" s="263"/>
      <c r="Y29" s="263"/>
      <c r="Z29" s="263"/>
      <c r="AA29" s="263"/>
      <c r="AB29" s="263"/>
      <c r="AC29" s="263"/>
      <c r="AD29" s="263"/>
      <c r="AE29" s="263"/>
      <c r="AF29" s="263"/>
      <c r="AG29" s="263"/>
      <c r="AH29" s="263"/>
      <c r="AI29" s="263"/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/>
      <c r="AZ29" s="263"/>
      <c r="BA29" s="263"/>
      <c r="BB29" s="263"/>
      <c r="BC29" s="263"/>
      <c r="BD29" s="263"/>
      <c r="BE29" s="263"/>
      <c r="BF29" s="263"/>
      <c r="BG29" s="263"/>
      <c r="BH29" s="263"/>
      <c r="BI29" s="263"/>
    </row>
    <row r="30" spans="1:61" ht="24">
      <c r="A30" s="388" t="str">
        <f>Venda!D81</f>
        <v>Manter Comitê de Educação Ambiental de Trabalhadores (PEAT)</v>
      </c>
      <c r="B30" s="263"/>
      <c r="C30" s="263"/>
      <c r="D30" s="263">
        <f>Venda!H81/12</f>
        <v>3900.6133524701277</v>
      </c>
      <c r="E30" s="263">
        <f t="shared" si="1"/>
        <v>3900.6133524701277</v>
      </c>
      <c r="F30" s="263">
        <f t="shared" si="1"/>
        <v>3900.6133524701277</v>
      </c>
      <c r="G30" s="263">
        <f t="shared" si="1"/>
        <v>3900.6133524701277</v>
      </c>
      <c r="H30" s="263">
        <f t="shared" si="1"/>
        <v>3900.6133524701277</v>
      </c>
      <c r="I30" s="263">
        <f t="shared" si="1"/>
        <v>3900.6133524701277</v>
      </c>
      <c r="J30" s="263">
        <f t="shared" si="1"/>
        <v>3900.6133524701277</v>
      </c>
      <c r="K30" s="263">
        <f t="shared" si="1"/>
        <v>3900.6133524701277</v>
      </c>
      <c r="L30" s="263">
        <f t="shared" si="1"/>
        <v>3900.6133524701277</v>
      </c>
      <c r="M30" s="263">
        <f t="shared" si="1"/>
        <v>3900.6133524701277</v>
      </c>
      <c r="N30" s="263">
        <f t="shared" si="1"/>
        <v>3900.6133524701277</v>
      </c>
      <c r="O30" s="263">
        <f t="shared" si="1"/>
        <v>3900.6133524701277</v>
      </c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263"/>
      <c r="AF30" s="263"/>
      <c r="AG30" s="263"/>
      <c r="AH30" s="263"/>
      <c r="AI30" s="263"/>
      <c r="AJ30" s="263"/>
      <c r="AK30" s="263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263"/>
      <c r="BD30" s="263"/>
      <c r="BE30" s="263"/>
      <c r="BF30" s="263"/>
      <c r="BG30" s="263"/>
      <c r="BH30" s="263"/>
      <c r="BI30" s="263"/>
    </row>
    <row r="31" spans="1:61" ht="24">
      <c r="A31" s="388" t="str">
        <f>Venda!D82</f>
        <v>Realizar treinamento para empregados com até duas horas de duração (PEAT)</v>
      </c>
      <c r="B31" s="263"/>
      <c r="C31" s="263"/>
      <c r="D31" s="263">
        <f>Venda!H82/12</f>
        <v>4615.6485226448276</v>
      </c>
      <c r="E31" s="263">
        <f t="shared" si="1"/>
        <v>4615.6485226448276</v>
      </c>
      <c r="F31" s="263">
        <f t="shared" si="1"/>
        <v>4615.6485226448276</v>
      </c>
      <c r="G31" s="263">
        <f t="shared" si="1"/>
        <v>4615.6485226448276</v>
      </c>
      <c r="H31" s="263">
        <f t="shared" si="1"/>
        <v>4615.6485226448276</v>
      </c>
      <c r="I31" s="263">
        <f t="shared" si="1"/>
        <v>4615.6485226448276</v>
      </c>
      <c r="J31" s="263">
        <f t="shared" si="1"/>
        <v>4615.6485226448276</v>
      </c>
      <c r="K31" s="263">
        <f t="shared" si="1"/>
        <v>4615.6485226448276</v>
      </c>
      <c r="L31" s="263">
        <f t="shared" si="1"/>
        <v>4615.6485226448276</v>
      </c>
      <c r="M31" s="263">
        <f t="shared" si="1"/>
        <v>4615.6485226448276</v>
      </c>
      <c r="N31" s="263">
        <f t="shared" si="1"/>
        <v>4615.6485226448276</v>
      </c>
      <c r="O31" s="263">
        <f t="shared" si="1"/>
        <v>4615.6485226448276</v>
      </c>
      <c r="P31" s="263"/>
      <c r="Q31" s="263"/>
      <c r="R31" s="263"/>
      <c r="S31" s="263"/>
      <c r="T31" s="263"/>
      <c r="U31" s="263"/>
      <c r="V31" s="263"/>
      <c r="W31" s="263"/>
      <c r="X31" s="263"/>
      <c r="Y31" s="263"/>
      <c r="Z31" s="263"/>
      <c r="AA31" s="263"/>
      <c r="AB31" s="263"/>
      <c r="AC31" s="263"/>
      <c r="AD31" s="263"/>
      <c r="AE31" s="263"/>
      <c r="AF31" s="263"/>
      <c r="AG31" s="263"/>
      <c r="AH31" s="263"/>
      <c r="AI31" s="263"/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3"/>
      <c r="AW31" s="263"/>
      <c r="AX31" s="263"/>
      <c r="AY31" s="263"/>
      <c r="AZ31" s="263"/>
      <c r="BA31" s="263"/>
      <c r="BB31" s="263"/>
      <c r="BC31" s="263"/>
      <c r="BD31" s="263"/>
      <c r="BE31" s="263"/>
      <c r="BF31" s="263"/>
      <c r="BG31" s="263"/>
      <c r="BH31" s="263"/>
      <c r="BI31" s="263"/>
    </row>
    <row r="32" spans="1:61">
      <c r="A32" s="388" t="str">
        <f>Venda!D83</f>
        <v>Despesas tributáveis do item 6.1.16</v>
      </c>
      <c r="B32" s="263"/>
      <c r="C32" s="263"/>
      <c r="D32" s="263">
        <f>Venda!H83/12</f>
        <v>4124.4840000000004</v>
      </c>
      <c r="E32" s="263">
        <f t="shared" si="1"/>
        <v>4124.4840000000004</v>
      </c>
      <c r="F32" s="263">
        <f t="shared" si="1"/>
        <v>4124.4840000000004</v>
      </c>
      <c r="G32" s="263">
        <f t="shared" si="1"/>
        <v>4124.4840000000004</v>
      </c>
      <c r="H32" s="263">
        <f t="shared" si="1"/>
        <v>4124.4840000000004</v>
      </c>
      <c r="I32" s="263">
        <f t="shared" si="1"/>
        <v>4124.4840000000004</v>
      </c>
      <c r="J32" s="263">
        <f t="shared" si="1"/>
        <v>4124.4840000000004</v>
      </c>
      <c r="K32" s="263">
        <f t="shared" si="1"/>
        <v>4124.4840000000004</v>
      </c>
      <c r="L32" s="263">
        <f t="shared" si="1"/>
        <v>4124.4840000000004</v>
      </c>
      <c r="M32" s="263">
        <f t="shared" si="1"/>
        <v>4124.4840000000004</v>
      </c>
      <c r="N32" s="263">
        <f t="shared" si="1"/>
        <v>4124.4840000000004</v>
      </c>
      <c r="O32" s="263">
        <f t="shared" si="1"/>
        <v>4124.4840000000004</v>
      </c>
      <c r="P32" s="263"/>
      <c r="Q32" s="263"/>
      <c r="R32" s="263"/>
      <c r="S32" s="263"/>
      <c r="T32" s="263"/>
      <c r="U32" s="263"/>
      <c r="V32" s="263"/>
      <c r="W32" s="263"/>
      <c r="X32" s="263"/>
      <c r="Y32" s="263"/>
      <c r="Z32" s="263"/>
      <c r="AA32" s="263"/>
      <c r="AB32" s="263"/>
      <c r="AC32" s="263"/>
      <c r="AD32" s="263"/>
      <c r="AE32" s="263"/>
      <c r="AF32" s="263"/>
      <c r="AG32" s="263"/>
      <c r="AH32" s="263"/>
      <c r="AI32" s="263"/>
      <c r="AJ32" s="263"/>
      <c r="AK32" s="263"/>
      <c r="AL32" s="263"/>
      <c r="AM32" s="263"/>
      <c r="AN32" s="263"/>
      <c r="AO32" s="263"/>
      <c r="AP32" s="263"/>
      <c r="AQ32" s="263"/>
      <c r="AR32" s="263"/>
      <c r="AS32" s="263"/>
      <c r="AT32" s="263"/>
      <c r="AU32" s="263"/>
      <c r="AV32" s="263"/>
      <c r="AW32" s="263"/>
      <c r="AX32" s="263"/>
      <c r="AY32" s="263"/>
      <c r="AZ32" s="263"/>
      <c r="BA32" s="263"/>
      <c r="BB32" s="263"/>
      <c r="BC32" s="263"/>
      <c r="BD32" s="263"/>
      <c r="BE32" s="263"/>
      <c r="BF32" s="263"/>
      <c r="BG32" s="263"/>
      <c r="BH32" s="263"/>
      <c r="BI32" s="263"/>
    </row>
    <row r="33" spans="1:61" ht="24">
      <c r="A33" s="388" t="str">
        <f>Venda!D84</f>
        <v>Realizar treinamento para empregados com até quatro horas de duração (PEAT)</v>
      </c>
      <c r="B33" s="263"/>
      <c r="C33" s="263"/>
      <c r="D33" s="263">
        <f>Venda!H84/12</f>
        <v>17647.616919914286</v>
      </c>
      <c r="E33" s="263">
        <f t="shared" ref="E33:E35" si="24">D33</f>
        <v>17647.616919914286</v>
      </c>
      <c r="F33" s="263">
        <f t="shared" ref="F33:F35" si="25">E33</f>
        <v>17647.616919914286</v>
      </c>
      <c r="G33" s="263">
        <f t="shared" ref="G33:G35" si="26">F33</f>
        <v>17647.616919914286</v>
      </c>
      <c r="H33" s="263">
        <f t="shared" ref="H33:H35" si="27">G33</f>
        <v>17647.616919914286</v>
      </c>
      <c r="I33" s="263">
        <f t="shared" ref="I33:I35" si="28">H33</f>
        <v>17647.616919914286</v>
      </c>
      <c r="J33" s="263">
        <f t="shared" ref="J33:J35" si="29">I33</f>
        <v>17647.616919914286</v>
      </c>
      <c r="K33" s="263">
        <f t="shared" ref="K33:K35" si="30">J33</f>
        <v>17647.616919914286</v>
      </c>
      <c r="L33" s="263">
        <f t="shared" ref="L33:L35" si="31">K33</f>
        <v>17647.616919914286</v>
      </c>
      <c r="M33" s="263">
        <f t="shared" ref="M33:M35" si="32">L33</f>
        <v>17647.616919914286</v>
      </c>
      <c r="N33" s="263">
        <f t="shared" ref="N33:N35" si="33">M33</f>
        <v>17647.616919914286</v>
      </c>
      <c r="O33" s="263">
        <f t="shared" ref="O33:O35" si="34">N33</f>
        <v>17647.616919914286</v>
      </c>
      <c r="P33" s="263"/>
      <c r="Q33" s="263"/>
      <c r="R33" s="263"/>
      <c r="S33" s="263"/>
      <c r="T33" s="263"/>
      <c r="U33" s="263"/>
      <c r="V33" s="263"/>
      <c r="W33" s="263"/>
      <c r="X33" s="263"/>
      <c r="Y33" s="263"/>
      <c r="Z33" s="263"/>
      <c r="AA33" s="263"/>
      <c r="AB33" s="263"/>
      <c r="AC33" s="263"/>
      <c r="AD33" s="263"/>
      <c r="AE33" s="263"/>
      <c r="AF33" s="263"/>
      <c r="AG33" s="263"/>
      <c r="AH33" s="263"/>
      <c r="AI33" s="263"/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/>
      <c r="AZ33" s="263"/>
      <c r="BA33" s="263"/>
      <c r="BB33" s="263"/>
      <c r="BC33" s="263"/>
      <c r="BD33" s="263"/>
      <c r="BE33" s="263"/>
      <c r="BF33" s="263"/>
      <c r="BG33" s="263"/>
      <c r="BH33" s="263"/>
      <c r="BI33" s="263"/>
    </row>
    <row r="34" spans="1:61">
      <c r="A34" s="388" t="str">
        <f>Venda!D85</f>
        <v>Despesas tributáveis do item 6.1.17</v>
      </c>
      <c r="B34" s="263"/>
      <c r="C34" s="263"/>
      <c r="D34" s="263">
        <f>Venda!H85/12</f>
        <v>4124.4840000000004</v>
      </c>
      <c r="E34" s="263">
        <f t="shared" si="24"/>
        <v>4124.4840000000004</v>
      </c>
      <c r="F34" s="263">
        <f t="shared" si="25"/>
        <v>4124.4840000000004</v>
      </c>
      <c r="G34" s="263">
        <f t="shared" si="26"/>
        <v>4124.4840000000004</v>
      </c>
      <c r="H34" s="263">
        <f t="shared" si="27"/>
        <v>4124.4840000000004</v>
      </c>
      <c r="I34" s="263">
        <f t="shared" si="28"/>
        <v>4124.4840000000004</v>
      </c>
      <c r="J34" s="263">
        <f t="shared" si="29"/>
        <v>4124.4840000000004</v>
      </c>
      <c r="K34" s="263">
        <f t="shared" si="30"/>
        <v>4124.4840000000004</v>
      </c>
      <c r="L34" s="263">
        <f t="shared" si="31"/>
        <v>4124.4840000000004</v>
      </c>
      <c r="M34" s="263">
        <f t="shared" si="32"/>
        <v>4124.4840000000004</v>
      </c>
      <c r="N34" s="263">
        <f t="shared" si="33"/>
        <v>4124.4840000000004</v>
      </c>
      <c r="O34" s="263">
        <f t="shared" si="34"/>
        <v>4124.4840000000004</v>
      </c>
      <c r="P34" s="263"/>
      <c r="Q34" s="263"/>
      <c r="R34" s="263"/>
      <c r="S34" s="263"/>
      <c r="T34" s="263"/>
      <c r="U34" s="263"/>
      <c r="V34" s="263"/>
      <c r="W34" s="263"/>
      <c r="X34" s="263"/>
      <c r="Y34" s="263"/>
      <c r="Z34" s="263"/>
      <c r="AA34" s="263"/>
      <c r="AB34" s="263"/>
      <c r="AC34" s="263"/>
      <c r="AD34" s="263"/>
      <c r="AE34" s="263"/>
      <c r="AF34" s="263"/>
      <c r="AG34" s="263"/>
      <c r="AH34" s="263"/>
      <c r="AI34" s="263"/>
      <c r="AJ34" s="263"/>
      <c r="AK34" s="263"/>
      <c r="AL34" s="263"/>
      <c r="AM34" s="263"/>
      <c r="AN34" s="263"/>
      <c r="AO34" s="263"/>
      <c r="AP34" s="263"/>
      <c r="AQ34" s="263"/>
      <c r="AR34" s="263"/>
      <c r="AS34" s="263"/>
      <c r="AT34" s="263"/>
      <c r="AU34" s="263"/>
      <c r="AV34" s="263"/>
      <c r="AW34" s="263"/>
      <c r="AX34" s="263"/>
      <c r="AY34" s="263"/>
      <c r="AZ34" s="263"/>
      <c r="BA34" s="263"/>
      <c r="BB34" s="263"/>
      <c r="BC34" s="263"/>
      <c r="BD34" s="263"/>
      <c r="BE34" s="263"/>
      <c r="BF34" s="263"/>
      <c r="BG34" s="263"/>
      <c r="BH34" s="263"/>
      <c r="BI34" s="263"/>
    </row>
    <row r="35" spans="1:61" ht="24">
      <c r="A35" s="388" t="str">
        <f>Venda!D86</f>
        <v>Realizar Blitz Educativa sobre SSMA para Empregado (PEAT)</v>
      </c>
      <c r="B35" s="263"/>
      <c r="C35" s="263"/>
      <c r="D35" s="263">
        <f>Venda!H86/12</f>
        <v>11011.347720689429</v>
      </c>
      <c r="E35" s="263">
        <f t="shared" si="24"/>
        <v>11011.347720689429</v>
      </c>
      <c r="F35" s="263">
        <f t="shared" si="25"/>
        <v>11011.347720689429</v>
      </c>
      <c r="G35" s="263">
        <f t="shared" si="26"/>
        <v>11011.347720689429</v>
      </c>
      <c r="H35" s="263">
        <f t="shared" si="27"/>
        <v>11011.347720689429</v>
      </c>
      <c r="I35" s="263">
        <f t="shared" si="28"/>
        <v>11011.347720689429</v>
      </c>
      <c r="J35" s="263">
        <f t="shared" si="29"/>
        <v>11011.347720689429</v>
      </c>
      <c r="K35" s="263">
        <f t="shared" si="30"/>
        <v>11011.347720689429</v>
      </c>
      <c r="L35" s="263">
        <f t="shared" si="31"/>
        <v>11011.347720689429</v>
      </c>
      <c r="M35" s="263">
        <f t="shared" si="32"/>
        <v>11011.347720689429</v>
      </c>
      <c r="N35" s="263">
        <f t="shared" si="33"/>
        <v>11011.347720689429</v>
      </c>
      <c r="O35" s="263">
        <f t="shared" si="34"/>
        <v>11011.347720689429</v>
      </c>
      <c r="P35" s="263"/>
      <c r="Q35" s="263"/>
      <c r="R35" s="263"/>
      <c r="S35" s="263"/>
      <c r="T35" s="263"/>
      <c r="U35" s="263"/>
      <c r="V35" s="263"/>
      <c r="W35" s="263"/>
      <c r="X35" s="263"/>
      <c r="Y35" s="263"/>
      <c r="Z35" s="263"/>
      <c r="AA35" s="263"/>
      <c r="AB35" s="263"/>
      <c r="AC35" s="263"/>
      <c r="AD35" s="263"/>
      <c r="AE35" s="263"/>
      <c r="AF35" s="263"/>
      <c r="AG35" s="263"/>
      <c r="AH35" s="263"/>
      <c r="AI35" s="263"/>
      <c r="AJ35" s="263"/>
      <c r="AK35" s="263"/>
      <c r="AL35" s="263"/>
      <c r="AM35" s="263"/>
      <c r="AN35" s="263"/>
      <c r="AO35" s="263"/>
      <c r="AP35" s="263"/>
      <c r="AQ35" s="263"/>
      <c r="AR35" s="263"/>
      <c r="AS35" s="263"/>
      <c r="AT35" s="263"/>
      <c r="AU35" s="263"/>
      <c r="AV35" s="263"/>
      <c r="AW35" s="263"/>
      <c r="AX35" s="263"/>
      <c r="AY35" s="263"/>
      <c r="AZ35" s="263"/>
      <c r="BA35" s="263"/>
      <c r="BB35" s="263"/>
      <c r="BC35" s="263"/>
      <c r="BD35" s="263"/>
      <c r="BE35" s="263"/>
      <c r="BF35" s="263"/>
      <c r="BG35" s="263"/>
      <c r="BH35" s="263"/>
      <c r="BI35" s="263"/>
    </row>
    <row r="36" spans="1:61">
      <c r="A36" s="388" t="str">
        <f>Venda!D87</f>
        <v>Despesas tributáveis do item 6.1.18</v>
      </c>
      <c r="B36" s="263"/>
      <c r="C36" s="263"/>
      <c r="D36" s="263">
        <f>Venda!H87/12</f>
        <v>4124.4840000000004</v>
      </c>
      <c r="E36" s="263">
        <f t="shared" ref="E36:O36" si="35">D36</f>
        <v>4124.4840000000004</v>
      </c>
      <c r="F36" s="263">
        <f t="shared" si="35"/>
        <v>4124.4840000000004</v>
      </c>
      <c r="G36" s="263">
        <f t="shared" si="35"/>
        <v>4124.4840000000004</v>
      </c>
      <c r="H36" s="263">
        <f t="shared" si="35"/>
        <v>4124.4840000000004</v>
      </c>
      <c r="I36" s="263">
        <f t="shared" si="35"/>
        <v>4124.4840000000004</v>
      </c>
      <c r="J36" s="263">
        <f t="shared" si="35"/>
        <v>4124.4840000000004</v>
      </c>
      <c r="K36" s="263">
        <f t="shared" si="35"/>
        <v>4124.4840000000004</v>
      </c>
      <c r="L36" s="263">
        <f t="shared" si="35"/>
        <v>4124.4840000000004</v>
      </c>
      <c r="M36" s="263">
        <f t="shared" si="35"/>
        <v>4124.4840000000004</v>
      </c>
      <c r="N36" s="263">
        <f t="shared" si="35"/>
        <v>4124.4840000000004</v>
      </c>
      <c r="O36" s="263">
        <f t="shared" si="35"/>
        <v>4124.4840000000004</v>
      </c>
      <c r="P36" s="263"/>
      <c r="Q36" s="263"/>
      <c r="R36" s="263"/>
      <c r="S36" s="263"/>
      <c r="T36" s="263"/>
      <c r="U36" s="263"/>
      <c r="V36" s="263"/>
      <c r="W36" s="263"/>
      <c r="X36" s="263"/>
      <c r="Y36" s="263"/>
      <c r="Z36" s="263"/>
      <c r="AA36" s="263"/>
      <c r="AB36" s="263"/>
      <c r="AC36" s="263"/>
      <c r="AD36" s="263"/>
      <c r="AE36" s="263"/>
      <c r="AF36" s="263"/>
      <c r="AG36" s="263"/>
      <c r="AH36" s="263"/>
      <c r="AI36" s="263"/>
      <c r="AJ36" s="263"/>
      <c r="AK36" s="263"/>
      <c r="AL36" s="263"/>
      <c r="AM36" s="263"/>
      <c r="AN36" s="263"/>
      <c r="AO36" s="263"/>
      <c r="AP36" s="263"/>
      <c r="AQ36" s="263"/>
      <c r="AR36" s="263"/>
      <c r="AS36" s="263"/>
      <c r="AT36" s="263"/>
      <c r="AU36" s="263"/>
      <c r="AV36" s="263"/>
      <c r="AW36" s="263"/>
      <c r="AX36" s="263"/>
      <c r="AY36" s="263"/>
      <c r="AZ36" s="263"/>
      <c r="BA36" s="263"/>
      <c r="BB36" s="263"/>
      <c r="BC36" s="263"/>
      <c r="BD36" s="263"/>
      <c r="BE36" s="263"/>
      <c r="BF36" s="263"/>
      <c r="BG36" s="263"/>
      <c r="BH36" s="263"/>
      <c r="BI36" s="263"/>
    </row>
    <row r="37" spans="1:61" ht="36">
      <c r="A37" s="388" t="str">
        <f>Venda!D88</f>
        <v>Produzir bloco de textos para Diálogos de Saúde, Segurança, Direitos Humanos e Meio Ambiente (PEAT)</v>
      </c>
      <c r="B37" s="263"/>
      <c r="C37" s="263"/>
      <c r="D37" s="263">
        <f>Venda!H88/12</f>
        <v>6524.2926986754928</v>
      </c>
      <c r="E37" s="263">
        <f t="shared" ref="E37:O37" si="36">D37</f>
        <v>6524.2926986754928</v>
      </c>
      <c r="F37" s="263">
        <f t="shared" si="36"/>
        <v>6524.2926986754928</v>
      </c>
      <c r="G37" s="263">
        <f t="shared" si="36"/>
        <v>6524.2926986754928</v>
      </c>
      <c r="H37" s="263">
        <f t="shared" si="36"/>
        <v>6524.2926986754928</v>
      </c>
      <c r="I37" s="263">
        <f t="shared" si="36"/>
        <v>6524.2926986754928</v>
      </c>
      <c r="J37" s="263">
        <f t="shared" si="36"/>
        <v>6524.2926986754928</v>
      </c>
      <c r="K37" s="263">
        <f t="shared" si="36"/>
        <v>6524.2926986754928</v>
      </c>
      <c r="L37" s="263">
        <f t="shared" si="36"/>
        <v>6524.2926986754928</v>
      </c>
      <c r="M37" s="263">
        <f t="shared" si="36"/>
        <v>6524.2926986754928</v>
      </c>
      <c r="N37" s="263">
        <f t="shared" si="36"/>
        <v>6524.2926986754928</v>
      </c>
      <c r="O37" s="263">
        <f t="shared" si="36"/>
        <v>6524.2926986754928</v>
      </c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  <c r="AA37" s="263"/>
      <c r="AB37" s="263"/>
      <c r="AC37" s="263"/>
      <c r="AD37" s="263"/>
      <c r="AE37" s="263"/>
      <c r="AF37" s="263"/>
      <c r="AG37" s="263"/>
      <c r="AH37" s="263"/>
      <c r="AI37" s="263"/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/>
      <c r="AZ37" s="263"/>
      <c r="BA37" s="263"/>
      <c r="BB37" s="263"/>
      <c r="BC37" s="263"/>
      <c r="BD37" s="263"/>
      <c r="BE37" s="263"/>
      <c r="BF37" s="263"/>
      <c r="BG37" s="263"/>
      <c r="BH37" s="263"/>
      <c r="BI37" s="263"/>
    </row>
    <row r="38" spans="1:61">
      <c r="A38" s="388" t="str">
        <f>Venda!D89</f>
        <v>Despesas tributáveis do item 6.1.19</v>
      </c>
      <c r="B38" s="263"/>
      <c r="C38" s="263"/>
      <c r="D38" s="263">
        <f>Venda!H89/12</f>
        <v>4124.4840000000004</v>
      </c>
      <c r="E38" s="263">
        <f t="shared" ref="E38:O38" si="37">D38</f>
        <v>4124.4840000000004</v>
      </c>
      <c r="F38" s="263">
        <f t="shared" si="37"/>
        <v>4124.4840000000004</v>
      </c>
      <c r="G38" s="263">
        <f t="shared" si="37"/>
        <v>4124.4840000000004</v>
      </c>
      <c r="H38" s="263">
        <f t="shared" si="37"/>
        <v>4124.4840000000004</v>
      </c>
      <c r="I38" s="263">
        <f t="shared" si="37"/>
        <v>4124.4840000000004</v>
      </c>
      <c r="J38" s="263">
        <f t="shared" si="37"/>
        <v>4124.4840000000004</v>
      </c>
      <c r="K38" s="263">
        <f t="shared" si="37"/>
        <v>4124.4840000000004</v>
      </c>
      <c r="L38" s="263">
        <f t="shared" si="37"/>
        <v>4124.4840000000004</v>
      </c>
      <c r="M38" s="263">
        <f t="shared" si="37"/>
        <v>4124.4840000000004</v>
      </c>
      <c r="N38" s="263">
        <f t="shared" si="37"/>
        <v>4124.4840000000004</v>
      </c>
      <c r="O38" s="263">
        <f t="shared" si="37"/>
        <v>4124.4840000000004</v>
      </c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263"/>
      <c r="AA38" s="263"/>
      <c r="AB38" s="263"/>
      <c r="AC38" s="263"/>
      <c r="AD38" s="263"/>
      <c r="AE38" s="263"/>
      <c r="AF38" s="263"/>
      <c r="AG38" s="263"/>
      <c r="AH38" s="263"/>
      <c r="AI38" s="263"/>
      <c r="AJ38" s="263"/>
      <c r="AK38" s="263"/>
      <c r="AL38" s="263"/>
      <c r="AM38" s="263"/>
      <c r="AN38" s="263"/>
      <c r="AO38" s="263"/>
      <c r="AP38" s="263"/>
      <c r="AQ38" s="263"/>
      <c r="AR38" s="263"/>
      <c r="AS38" s="263"/>
      <c r="AT38" s="263"/>
      <c r="AU38" s="263"/>
      <c r="AV38" s="263"/>
      <c r="AW38" s="263"/>
      <c r="AX38" s="263"/>
      <c r="AY38" s="263"/>
      <c r="AZ38" s="263"/>
      <c r="BA38" s="263"/>
      <c r="BB38" s="263"/>
      <c r="BC38" s="263"/>
      <c r="BD38" s="263"/>
      <c r="BE38" s="263"/>
      <c r="BF38" s="263"/>
      <c r="BG38" s="263"/>
      <c r="BH38" s="263"/>
      <c r="BI38" s="263"/>
    </row>
    <row r="39" spans="1:61" ht="24">
      <c r="A39" s="388" t="str">
        <f>Venda!D90</f>
        <v>Realização de campanhas temáticas em SSMA para Empregados (PEAT)</v>
      </c>
      <c r="B39" s="263"/>
      <c r="C39" s="263"/>
      <c r="D39" s="263">
        <f>Venda!H90/12</f>
        <v>6524.2926986754928</v>
      </c>
      <c r="E39" s="263">
        <f t="shared" ref="E39:O39" si="38">D39</f>
        <v>6524.2926986754928</v>
      </c>
      <c r="F39" s="263">
        <f t="shared" si="38"/>
        <v>6524.2926986754928</v>
      </c>
      <c r="G39" s="263">
        <f t="shared" si="38"/>
        <v>6524.2926986754928</v>
      </c>
      <c r="H39" s="263">
        <f t="shared" si="38"/>
        <v>6524.2926986754928</v>
      </c>
      <c r="I39" s="263">
        <f t="shared" si="38"/>
        <v>6524.2926986754928</v>
      </c>
      <c r="J39" s="263">
        <f t="shared" si="38"/>
        <v>6524.2926986754928</v>
      </c>
      <c r="K39" s="263">
        <f t="shared" si="38"/>
        <v>6524.2926986754928</v>
      </c>
      <c r="L39" s="263">
        <f t="shared" si="38"/>
        <v>6524.2926986754928</v>
      </c>
      <c r="M39" s="263">
        <f t="shared" si="38"/>
        <v>6524.2926986754928</v>
      </c>
      <c r="N39" s="263">
        <f t="shared" si="38"/>
        <v>6524.2926986754928</v>
      </c>
      <c r="O39" s="263">
        <f t="shared" si="38"/>
        <v>6524.2926986754928</v>
      </c>
      <c r="P39" s="263"/>
      <c r="Q39" s="263"/>
      <c r="R39" s="263"/>
      <c r="S39" s="263"/>
      <c r="T39" s="263"/>
      <c r="U39" s="263"/>
      <c r="V39" s="263"/>
      <c r="W39" s="263"/>
      <c r="X39" s="263"/>
      <c r="Y39" s="263"/>
      <c r="Z39" s="263"/>
      <c r="AA39" s="263"/>
      <c r="AB39" s="263"/>
      <c r="AC39" s="263"/>
      <c r="AD39" s="263"/>
      <c r="AE39" s="263"/>
      <c r="AF39" s="263"/>
      <c r="AG39" s="263"/>
      <c r="AH39" s="263"/>
      <c r="AI39" s="263"/>
      <c r="AJ39" s="263"/>
      <c r="AK39" s="263"/>
      <c r="AL39" s="263"/>
      <c r="AM39" s="263"/>
      <c r="AN39" s="263"/>
      <c r="AO39" s="263"/>
      <c r="AP39" s="263"/>
      <c r="AQ39" s="263"/>
      <c r="AR39" s="263"/>
      <c r="AS39" s="263"/>
      <c r="AT39" s="263"/>
      <c r="AU39" s="263"/>
      <c r="AV39" s="263"/>
      <c r="AW39" s="263"/>
      <c r="AX39" s="263"/>
      <c r="AY39" s="263"/>
      <c r="AZ39" s="263"/>
      <c r="BA39" s="263"/>
      <c r="BB39" s="263"/>
      <c r="BC39" s="263"/>
      <c r="BD39" s="263"/>
      <c r="BE39" s="263"/>
      <c r="BF39" s="263"/>
      <c r="BG39" s="263"/>
      <c r="BH39" s="263"/>
      <c r="BI39" s="263"/>
    </row>
    <row r="40" spans="1:61">
      <c r="A40" s="388" t="str">
        <f>Venda!D91</f>
        <v>Despesas tributáveis do item 6.1.20</v>
      </c>
      <c r="B40" s="263"/>
      <c r="C40" s="263"/>
      <c r="D40" s="263">
        <f>Venda!H91/12</f>
        <v>4124.4840000000004</v>
      </c>
      <c r="E40" s="263">
        <f t="shared" ref="E40:O40" si="39">D40</f>
        <v>4124.4840000000004</v>
      </c>
      <c r="F40" s="263">
        <f t="shared" si="39"/>
        <v>4124.4840000000004</v>
      </c>
      <c r="G40" s="263">
        <f t="shared" si="39"/>
        <v>4124.4840000000004</v>
      </c>
      <c r="H40" s="263">
        <f t="shared" si="39"/>
        <v>4124.4840000000004</v>
      </c>
      <c r="I40" s="263">
        <f t="shared" si="39"/>
        <v>4124.4840000000004</v>
      </c>
      <c r="J40" s="263">
        <f t="shared" si="39"/>
        <v>4124.4840000000004</v>
      </c>
      <c r="K40" s="263">
        <f t="shared" si="39"/>
        <v>4124.4840000000004</v>
      </c>
      <c r="L40" s="263">
        <f t="shared" si="39"/>
        <v>4124.4840000000004</v>
      </c>
      <c r="M40" s="263">
        <f t="shared" si="39"/>
        <v>4124.4840000000004</v>
      </c>
      <c r="N40" s="263">
        <f t="shared" si="39"/>
        <v>4124.4840000000004</v>
      </c>
      <c r="O40" s="263">
        <f t="shared" si="39"/>
        <v>4124.4840000000004</v>
      </c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263"/>
      <c r="AA40" s="263"/>
      <c r="AB40" s="263"/>
      <c r="AC40" s="263"/>
      <c r="AD40" s="263"/>
      <c r="AE40" s="263"/>
      <c r="AF40" s="263"/>
      <c r="AG40" s="263"/>
      <c r="AH40" s="263"/>
      <c r="AI40" s="263"/>
      <c r="AJ40" s="263"/>
      <c r="AK40" s="263"/>
      <c r="AL40" s="263"/>
      <c r="AM40" s="263"/>
      <c r="AN40" s="263"/>
      <c r="AO40" s="263"/>
      <c r="AP40" s="263"/>
      <c r="AQ40" s="263"/>
      <c r="AR40" s="263"/>
      <c r="AS40" s="263"/>
      <c r="AT40" s="263"/>
      <c r="AU40" s="263"/>
      <c r="AV40" s="263"/>
      <c r="AW40" s="263"/>
      <c r="AX40" s="263"/>
      <c r="AY40" s="263"/>
      <c r="AZ40" s="263"/>
      <c r="BA40" s="263"/>
      <c r="BB40" s="263"/>
      <c r="BC40" s="263"/>
      <c r="BD40" s="263"/>
      <c r="BE40" s="263"/>
      <c r="BF40" s="263"/>
      <c r="BG40" s="263"/>
      <c r="BH40" s="263"/>
      <c r="BI40" s="263"/>
    </row>
    <row r="41" spans="1:61" ht="24">
      <c r="A41" s="388" t="str">
        <f>Venda!D92</f>
        <v>Apoiar a realização de atividades culturais e pedagógicas para Empregados (PEAT)</v>
      </c>
      <c r="B41" s="263"/>
      <c r="C41" s="263"/>
      <c r="D41" s="263">
        <f>Venda!H92/12</f>
        <v>5979.5143626694216</v>
      </c>
      <c r="E41" s="263">
        <f t="shared" ref="E41:O41" si="40">D41</f>
        <v>5979.5143626694216</v>
      </c>
      <c r="F41" s="263">
        <f t="shared" si="40"/>
        <v>5979.5143626694216</v>
      </c>
      <c r="G41" s="263">
        <f t="shared" si="40"/>
        <v>5979.5143626694216</v>
      </c>
      <c r="H41" s="263">
        <f t="shared" si="40"/>
        <v>5979.5143626694216</v>
      </c>
      <c r="I41" s="263">
        <f t="shared" si="40"/>
        <v>5979.5143626694216</v>
      </c>
      <c r="J41" s="263">
        <f t="shared" si="40"/>
        <v>5979.5143626694216</v>
      </c>
      <c r="K41" s="263">
        <f t="shared" si="40"/>
        <v>5979.5143626694216</v>
      </c>
      <c r="L41" s="263">
        <f t="shared" si="40"/>
        <v>5979.5143626694216</v>
      </c>
      <c r="M41" s="263">
        <f t="shared" si="40"/>
        <v>5979.5143626694216</v>
      </c>
      <c r="N41" s="263">
        <f t="shared" si="40"/>
        <v>5979.5143626694216</v>
      </c>
      <c r="O41" s="263">
        <f t="shared" si="40"/>
        <v>5979.5143626694216</v>
      </c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  <c r="AA41" s="263"/>
      <c r="AB41" s="263"/>
      <c r="AC41" s="263"/>
      <c r="AD41" s="263"/>
      <c r="AE41" s="263"/>
      <c r="AF41" s="263"/>
      <c r="AG41" s="263"/>
      <c r="AH41" s="263"/>
      <c r="AI41" s="263"/>
      <c r="AJ41" s="263"/>
      <c r="AK41" s="263"/>
      <c r="AL41" s="263"/>
      <c r="AM41" s="263"/>
      <c r="AN41" s="263"/>
      <c r="AO41" s="263"/>
      <c r="AP41" s="263"/>
      <c r="AQ41" s="263"/>
      <c r="AR41" s="263"/>
      <c r="AS41" s="263"/>
      <c r="AT41" s="263"/>
      <c r="AU41" s="263"/>
      <c r="AV41" s="263"/>
      <c r="AW41" s="263"/>
      <c r="AX41" s="263"/>
      <c r="AY41" s="263"/>
      <c r="AZ41" s="263"/>
      <c r="BA41" s="263"/>
      <c r="BB41" s="263"/>
      <c r="BC41" s="263"/>
      <c r="BD41" s="263"/>
      <c r="BE41" s="263"/>
      <c r="BF41" s="263"/>
      <c r="BG41" s="263"/>
      <c r="BH41" s="263"/>
      <c r="BI41" s="263"/>
    </row>
    <row r="42" spans="1:61">
      <c r="A42" s="388" t="str">
        <f>Venda!D93</f>
        <v>Despesas tributáveis do item 6.1.21</v>
      </c>
      <c r="B42" s="263"/>
      <c r="C42" s="263"/>
      <c r="D42" s="263">
        <f>Venda!H93/12</f>
        <v>4124.4840000000004</v>
      </c>
      <c r="E42" s="263">
        <f t="shared" ref="E42:O42" si="41">D42</f>
        <v>4124.4840000000004</v>
      </c>
      <c r="F42" s="263">
        <f t="shared" si="41"/>
        <v>4124.4840000000004</v>
      </c>
      <c r="G42" s="263">
        <f t="shared" si="41"/>
        <v>4124.4840000000004</v>
      </c>
      <c r="H42" s="263">
        <f t="shared" si="41"/>
        <v>4124.4840000000004</v>
      </c>
      <c r="I42" s="263">
        <f t="shared" si="41"/>
        <v>4124.4840000000004</v>
      </c>
      <c r="J42" s="263">
        <f t="shared" si="41"/>
        <v>4124.4840000000004</v>
      </c>
      <c r="K42" s="263">
        <f t="shared" si="41"/>
        <v>4124.4840000000004</v>
      </c>
      <c r="L42" s="263">
        <f t="shared" si="41"/>
        <v>4124.4840000000004</v>
      </c>
      <c r="M42" s="263">
        <f t="shared" si="41"/>
        <v>4124.4840000000004</v>
      </c>
      <c r="N42" s="263">
        <f t="shared" si="41"/>
        <v>4124.4840000000004</v>
      </c>
      <c r="O42" s="263">
        <f t="shared" si="41"/>
        <v>4124.4840000000004</v>
      </c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  <c r="AA42" s="263"/>
      <c r="AB42" s="263"/>
      <c r="AC42" s="263"/>
      <c r="AD42" s="263"/>
      <c r="AE42" s="263"/>
      <c r="AF42" s="263"/>
      <c r="AG42" s="263"/>
      <c r="AH42" s="263"/>
      <c r="AI42" s="263"/>
      <c r="AJ42" s="263"/>
      <c r="AK42" s="263"/>
      <c r="AL42" s="263"/>
      <c r="AM42" s="263"/>
      <c r="AN42" s="263"/>
      <c r="AO42" s="263"/>
      <c r="AP42" s="263"/>
      <c r="AQ42" s="263"/>
      <c r="AR42" s="263"/>
      <c r="AS42" s="263"/>
      <c r="AT42" s="263"/>
      <c r="AU42" s="263"/>
      <c r="AV42" s="263"/>
      <c r="AW42" s="263"/>
      <c r="AX42" s="263"/>
      <c r="AY42" s="263"/>
      <c r="AZ42" s="263"/>
      <c r="BA42" s="263"/>
      <c r="BB42" s="263"/>
      <c r="BC42" s="263"/>
      <c r="BD42" s="263"/>
      <c r="BE42" s="263"/>
      <c r="BF42" s="263"/>
      <c r="BG42" s="263"/>
      <c r="BH42" s="263"/>
      <c r="BI42" s="263"/>
    </row>
    <row r="43" spans="1:61" ht="24">
      <c r="A43" s="388" t="str">
        <f>Venda!D94</f>
        <v>Monitorar atividade do Programa de Educação Ambiental do Trabalhador (PEAT)</v>
      </c>
      <c r="B43" s="263"/>
      <c r="C43" s="263"/>
      <c r="D43" s="263">
        <f>Venda!H94/12</f>
        <v>27100.790466292488</v>
      </c>
      <c r="E43" s="263">
        <f t="shared" ref="E43:O43" si="42">D43</f>
        <v>27100.790466292488</v>
      </c>
      <c r="F43" s="263">
        <f t="shared" si="42"/>
        <v>27100.790466292488</v>
      </c>
      <c r="G43" s="263">
        <f t="shared" si="42"/>
        <v>27100.790466292488</v>
      </c>
      <c r="H43" s="263">
        <f t="shared" si="42"/>
        <v>27100.790466292488</v>
      </c>
      <c r="I43" s="263">
        <f t="shared" si="42"/>
        <v>27100.790466292488</v>
      </c>
      <c r="J43" s="263">
        <f t="shared" si="42"/>
        <v>27100.790466292488</v>
      </c>
      <c r="K43" s="263">
        <f t="shared" si="42"/>
        <v>27100.790466292488</v>
      </c>
      <c r="L43" s="263">
        <f t="shared" si="42"/>
        <v>27100.790466292488</v>
      </c>
      <c r="M43" s="263">
        <f t="shared" si="42"/>
        <v>27100.790466292488</v>
      </c>
      <c r="N43" s="263">
        <f t="shared" si="42"/>
        <v>27100.790466292488</v>
      </c>
      <c r="O43" s="263">
        <f t="shared" si="42"/>
        <v>27100.790466292488</v>
      </c>
      <c r="P43" s="263"/>
      <c r="Q43" s="263"/>
      <c r="R43" s="263"/>
      <c r="S43" s="263"/>
      <c r="T43" s="263"/>
      <c r="U43" s="263"/>
      <c r="V43" s="263"/>
      <c r="W43" s="263"/>
      <c r="X43" s="263"/>
      <c r="Y43" s="263"/>
      <c r="Z43" s="263"/>
      <c r="AA43" s="263"/>
      <c r="AB43" s="263"/>
      <c r="AC43" s="263"/>
      <c r="AD43" s="263"/>
      <c r="AE43" s="263"/>
      <c r="AF43" s="263"/>
      <c r="AG43" s="263"/>
      <c r="AH43" s="263"/>
      <c r="AI43" s="263"/>
      <c r="AJ43" s="263"/>
      <c r="AK43" s="263"/>
      <c r="AL43" s="263"/>
      <c r="AM43" s="263"/>
      <c r="AN43" s="263"/>
      <c r="AO43" s="263"/>
      <c r="AP43" s="263"/>
      <c r="AQ43" s="263"/>
      <c r="AR43" s="263"/>
      <c r="AS43" s="263"/>
      <c r="AT43" s="263"/>
      <c r="AU43" s="263"/>
      <c r="AV43" s="263"/>
      <c r="AW43" s="263"/>
      <c r="AX43" s="263"/>
      <c r="AY43" s="263"/>
      <c r="AZ43" s="263"/>
      <c r="BA43" s="263"/>
      <c r="BB43" s="263"/>
      <c r="BC43" s="263"/>
      <c r="BD43" s="263"/>
      <c r="BE43" s="263"/>
      <c r="BF43" s="263"/>
      <c r="BG43" s="263"/>
      <c r="BH43" s="263"/>
      <c r="BI43" s="263"/>
    </row>
    <row r="44" spans="1:61">
      <c r="A44" s="388" t="str">
        <f>Venda!D95</f>
        <v>Despesas tributáveis do item 6.1.22</v>
      </c>
      <c r="B44" s="263"/>
      <c r="C44" s="263"/>
      <c r="D44" s="263">
        <f>Venda!H95/12</f>
        <v>2356.8480000000004</v>
      </c>
      <c r="E44" s="263">
        <f t="shared" ref="E44:O44" si="43">D44</f>
        <v>2356.8480000000004</v>
      </c>
      <c r="F44" s="263">
        <f t="shared" si="43"/>
        <v>2356.8480000000004</v>
      </c>
      <c r="G44" s="263">
        <f t="shared" si="43"/>
        <v>2356.8480000000004</v>
      </c>
      <c r="H44" s="263">
        <f t="shared" si="43"/>
        <v>2356.8480000000004</v>
      </c>
      <c r="I44" s="263">
        <f t="shared" si="43"/>
        <v>2356.8480000000004</v>
      </c>
      <c r="J44" s="263">
        <f t="shared" si="43"/>
        <v>2356.8480000000004</v>
      </c>
      <c r="K44" s="263">
        <f t="shared" si="43"/>
        <v>2356.8480000000004</v>
      </c>
      <c r="L44" s="263">
        <f t="shared" si="43"/>
        <v>2356.8480000000004</v>
      </c>
      <c r="M44" s="263">
        <f t="shared" si="43"/>
        <v>2356.8480000000004</v>
      </c>
      <c r="N44" s="263">
        <f t="shared" si="43"/>
        <v>2356.8480000000004</v>
      </c>
      <c r="O44" s="263">
        <f t="shared" si="43"/>
        <v>2356.8480000000004</v>
      </c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  <c r="AA44" s="263"/>
      <c r="AB44" s="263"/>
      <c r="AC44" s="263"/>
      <c r="AD44" s="263"/>
      <c r="AE44" s="263"/>
      <c r="AF44" s="263"/>
      <c r="AG44" s="263"/>
      <c r="AH44" s="263"/>
      <c r="AI44" s="263"/>
      <c r="AJ44" s="263"/>
      <c r="AK44" s="263"/>
      <c r="AL44" s="263"/>
      <c r="AM44" s="263"/>
      <c r="AN44" s="263"/>
      <c r="AO44" s="263"/>
      <c r="AP44" s="263"/>
      <c r="AQ44" s="263"/>
      <c r="AR44" s="263"/>
      <c r="AS44" s="263"/>
      <c r="AT44" s="263"/>
      <c r="AU44" s="263"/>
      <c r="AV44" s="263"/>
      <c r="AW44" s="263"/>
      <c r="AX44" s="263"/>
      <c r="AY44" s="263"/>
      <c r="AZ44" s="263"/>
      <c r="BA44" s="263"/>
      <c r="BB44" s="263"/>
      <c r="BC44" s="263"/>
      <c r="BD44" s="263"/>
      <c r="BE44" s="263"/>
      <c r="BF44" s="263"/>
      <c r="BG44" s="263"/>
      <c r="BH44" s="263"/>
      <c r="BI44" s="263"/>
    </row>
    <row r="45" spans="1:61" ht="24">
      <c r="A45" s="388" t="str">
        <f>Venda!D96</f>
        <v>Realizar análise técnica mensal das atividades de Educação Ambiental do PEAT</v>
      </c>
      <c r="B45" s="263"/>
      <c r="C45" s="263"/>
      <c r="D45" s="263">
        <f>Venda!H96/12</f>
        <v>23217.331780573193</v>
      </c>
      <c r="E45" s="263">
        <f t="shared" ref="E45:O45" si="44">D45</f>
        <v>23217.331780573193</v>
      </c>
      <c r="F45" s="263">
        <f t="shared" si="44"/>
        <v>23217.331780573193</v>
      </c>
      <c r="G45" s="263">
        <f t="shared" si="44"/>
        <v>23217.331780573193</v>
      </c>
      <c r="H45" s="263">
        <f t="shared" si="44"/>
        <v>23217.331780573193</v>
      </c>
      <c r="I45" s="263">
        <f t="shared" si="44"/>
        <v>23217.331780573193</v>
      </c>
      <c r="J45" s="263">
        <f t="shared" si="44"/>
        <v>23217.331780573193</v>
      </c>
      <c r="K45" s="263">
        <f t="shared" si="44"/>
        <v>23217.331780573193</v>
      </c>
      <c r="L45" s="263">
        <f t="shared" si="44"/>
        <v>23217.331780573193</v>
      </c>
      <c r="M45" s="263">
        <f t="shared" si="44"/>
        <v>23217.331780573193</v>
      </c>
      <c r="N45" s="263">
        <f t="shared" si="44"/>
        <v>23217.331780573193</v>
      </c>
      <c r="O45" s="263">
        <f t="shared" si="44"/>
        <v>23217.331780573193</v>
      </c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3"/>
      <c r="AH45" s="263"/>
      <c r="AI45" s="263"/>
      <c r="AJ45" s="263"/>
      <c r="AK45" s="263"/>
      <c r="AL45" s="263"/>
      <c r="AM45" s="263"/>
      <c r="AN45" s="263"/>
      <c r="AO45" s="263"/>
      <c r="AP45" s="263"/>
      <c r="AQ45" s="263"/>
      <c r="AR45" s="263"/>
      <c r="AS45" s="263"/>
      <c r="AT45" s="263"/>
      <c r="AU45" s="263"/>
      <c r="AV45" s="263"/>
      <c r="AW45" s="263"/>
      <c r="AX45" s="263"/>
      <c r="AY45" s="263"/>
      <c r="AZ45" s="263"/>
      <c r="BA45" s="263"/>
      <c r="BB45" s="263"/>
      <c r="BC45" s="263"/>
      <c r="BD45" s="263"/>
      <c r="BE45" s="263"/>
      <c r="BF45" s="263"/>
      <c r="BG45" s="263"/>
      <c r="BH45" s="263"/>
      <c r="BI45" s="263"/>
    </row>
    <row r="46" spans="1:61" ht="24">
      <c r="A46" s="388" t="str">
        <f>Venda!D97</f>
        <v>Realizar Diagnóstico Socioambiental Participativo (DSAP) para empregados</v>
      </c>
      <c r="B46" s="263"/>
      <c r="C46" s="263"/>
      <c r="D46" s="263">
        <f>Venda!H97/12</f>
        <v>327.47600160662944</v>
      </c>
      <c r="E46" s="263">
        <f t="shared" ref="E46:O46" si="45">D46</f>
        <v>327.47600160662944</v>
      </c>
      <c r="F46" s="263">
        <f t="shared" si="45"/>
        <v>327.47600160662944</v>
      </c>
      <c r="G46" s="263">
        <f t="shared" si="45"/>
        <v>327.47600160662944</v>
      </c>
      <c r="H46" s="263">
        <f t="shared" si="45"/>
        <v>327.47600160662944</v>
      </c>
      <c r="I46" s="263">
        <f t="shared" si="45"/>
        <v>327.47600160662944</v>
      </c>
      <c r="J46" s="263">
        <f t="shared" si="45"/>
        <v>327.47600160662944</v>
      </c>
      <c r="K46" s="263">
        <f t="shared" si="45"/>
        <v>327.47600160662944</v>
      </c>
      <c r="L46" s="263">
        <f t="shared" si="45"/>
        <v>327.47600160662944</v>
      </c>
      <c r="M46" s="263">
        <f t="shared" si="45"/>
        <v>327.47600160662944</v>
      </c>
      <c r="N46" s="263">
        <f t="shared" si="45"/>
        <v>327.47600160662944</v>
      </c>
      <c r="O46" s="263">
        <f t="shared" si="45"/>
        <v>327.47600160662944</v>
      </c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3"/>
      <c r="AH46" s="263"/>
      <c r="AI46" s="263"/>
      <c r="AJ46" s="263"/>
      <c r="AK46" s="263"/>
      <c r="AL46" s="263"/>
      <c r="AM46" s="263"/>
      <c r="AN46" s="263"/>
      <c r="AO46" s="263"/>
      <c r="AP46" s="263"/>
      <c r="AQ46" s="263"/>
      <c r="AR46" s="263"/>
      <c r="AS46" s="263"/>
      <c r="AT46" s="263"/>
      <c r="AU46" s="263"/>
      <c r="AV46" s="263"/>
      <c r="AW46" s="263"/>
      <c r="AX46" s="263"/>
      <c r="AY46" s="263"/>
      <c r="AZ46" s="263"/>
      <c r="BA46" s="263"/>
      <c r="BB46" s="263"/>
      <c r="BC46" s="263"/>
      <c r="BD46" s="263"/>
      <c r="BE46" s="263"/>
      <c r="BF46" s="263"/>
      <c r="BG46" s="263"/>
      <c r="BH46" s="263"/>
      <c r="BI46" s="263"/>
    </row>
    <row r="47" spans="1:61">
      <c r="A47" s="388" t="str">
        <f>Venda!D98</f>
        <v>Despesas tributáveis do item 6.1.24</v>
      </c>
      <c r="B47" s="263"/>
      <c r="C47" s="263"/>
      <c r="D47" s="263">
        <f>Venda!H98/12</f>
        <v>1178.4240000000002</v>
      </c>
      <c r="E47" s="263">
        <f t="shared" ref="E47:O47" si="46">D47</f>
        <v>1178.4240000000002</v>
      </c>
      <c r="F47" s="263">
        <f t="shared" si="46"/>
        <v>1178.4240000000002</v>
      </c>
      <c r="G47" s="263">
        <f t="shared" si="46"/>
        <v>1178.4240000000002</v>
      </c>
      <c r="H47" s="263">
        <f t="shared" si="46"/>
        <v>1178.4240000000002</v>
      </c>
      <c r="I47" s="263">
        <f t="shared" si="46"/>
        <v>1178.4240000000002</v>
      </c>
      <c r="J47" s="263">
        <f t="shared" si="46"/>
        <v>1178.4240000000002</v>
      </c>
      <c r="K47" s="263">
        <f t="shared" si="46"/>
        <v>1178.4240000000002</v>
      </c>
      <c r="L47" s="263">
        <f t="shared" si="46"/>
        <v>1178.4240000000002</v>
      </c>
      <c r="M47" s="263">
        <f t="shared" si="46"/>
        <v>1178.4240000000002</v>
      </c>
      <c r="N47" s="263">
        <f t="shared" si="46"/>
        <v>1178.4240000000002</v>
      </c>
      <c r="O47" s="263">
        <f t="shared" si="46"/>
        <v>1178.4240000000002</v>
      </c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3"/>
      <c r="AH47" s="263"/>
      <c r="AI47" s="263"/>
      <c r="AJ47" s="263"/>
      <c r="AK47" s="263"/>
      <c r="AL47" s="263"/>
      <c r="AM47" s="263"/>
      <c r="AN47" s="263"/>
      <c r="AO47" s="263"/>
      <c r="AP47" s="263"/>
      <c r="AQ47" s="263"/>
      <c r="AR47" s="263"/>
      <c r="AS47" s="263"/>
      <c r="AT47" s="263"/>
      <c r="AU47" s="263"/>
      <c r="AV47" s="263"/>
      <c r="AW47" s="263"/>
      <c r="AX47" s="263"/>
      <c r="AY47" s="263"/>
      <c r="AZ47" s="263"/>
      <c r="BA47" s="263"/>
      <c r="BB47" s="263"/>
      <c r="BC47" s="263"/>
      <c r="BD47" s="263"/>
      <c r="BE47" s="263"/>
      <c r="BF47" s="263"/>
      <c r="BG47" s="263"/>
      <c r="BH47" s="263"/>
      <c r="BI47" s="263"/>
    </row>
    <row r="48" spans="1:61" s="397" customFormat="1">
      <c r="A48" s="395" t="str">
        <f>Venda!C99</f>
        <v>PRODUÇÃO DE ARTES VISUAIS</v>
      </c>
      <c r="B48" s="396"/>
      <c r="C48" s="396"/>
      <c r="D48" s="396"/>
      <c r="E48" s="396"/>
      <c r="F48" s="396"/>
      <c r="G48" s="396"/>
      <c r="H48" s="396"/>
      <c r="I48" s="396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  <c r="AA48" s="396"/>
      <c r="AB48" s="396"/>
      <c r="AC48" s="396"/>
      <c r="AD48" s="396"/>
      <c r="AE48" s="396"/>
      <c r="AF48" s="396"/>
      <c r="AG48" s="396"/>
      <c r="AH48" s="396"/>
      <c r="AI48" s="396"/>
      <c r="AJ48" s="396"/>
      <c r="AK48" s="396"/>
      <c r="AL48" s="396"/>
      <c r="AM48" s="396"/>
      <c r="AN48" s="396"/>
      <c r="AO48" s="396"/>
      <c r="AP48" s="396"/>
      <c r="AQ48" s="396"/>
      <c r="AR48" s="396"/>
      <c r="AS48" s="396"/>
      <c r="AT48" s="396"/>
      <c r="AU48" s="396"/>
      <c r="AV48" s="396"/>
      <c r="AW48" s="396"/>
      <c r="AX48" s="396"/>
      <c r="AY48" s="396"/>
      <c r="AZ48" s="396"/>
      <c r="BA48" s="396"/>
      <c r="BB48" s="396"/>
      <c r="BC48" s="396"/>
      <c r="BD48" s="396"/>
      <c r="BE48" s="396"/>
      <c r="BF48" s="396"/>
      <c r="BG48" s="396"/>
      <c r="BH48" s="396"/>
      <c r="BI48" s="396"/>
    </row>
    <row r="49" spans="1:61" ht="48">
      <c r="A49" s="388" t="str">
        <f>Venda!D100</f>
        <v>Produzir material gráfico como folder, convites, banner, lâmina, outdoor, apresentações e produtos diversos atinentes a educação ambiental e outras temáticas etc.</v>
      </c>
      <c r="B49" s="263"/>
      <c r="C49" s="263"/>
      <c r="D49" s="263">
        <f>Venda!H100/12</f>
        <v>6489.5858651718836</v>
      </c>
      <c r="E49" s="263">
        <f t="shared" ref="E49:O49" si="47">D49</f>
        <v>6489.5858651718836</v>
      </c>
      <c r="F49" s="263">
        <f t="shared" si="47"/>
        <v>6489.5858651718836</v>
      </c>
      <c r="G49" s="263">
        <f t="shared" si="47"/>
        <v>6489.5858651718836</v>
      </c>
      <c r="H49" s="263">
        <f t="shared" si="47"/>
        <v>6489.5858651718836</v>
      </c>
      <c r="I49" s="263">
        <f t="shared" si="47"/>
        <v>6489.5858651718836</v>
      </c>
      <c r="J49" s="263">
        <f t="shared" si="47"/>
        <v>6489.5858651718836</v>
      </c>
      <c r="K49" s="263">
        <f t="shared" si="47"/>
        <v>6489.5858651718836</v>
      </c>
      <c r="L49" s="263">
        <f t="shared" si="47"/>
        <v>6489.5858651718836</v>
      </c>
      <c r="M49" s="263">
        <f t="shared" si="47"/>
        <v>6489.5858651718836</v>
      </c>
      <c r="N49" s="263">
        <f t="shared" si="47"/>
        <v>6489.5858651718836</v>
      </c>
      <c r="O49" s="263">
        <f t="shared" si="47"/>
        <v>6489.5858651718836</v>
      </c>
      <c r="P49" s="263"/>
      <c r="Q49" s="263"/>
      <c r="R49" s="263"/>
      <c r="S49" s="263"/>
      <c r="T49" s="263"/>
      <c r="U49" s="263"/>
      <c r="V49" s="263"/>
      <c r="W49" s="263"/>
      <c r="X49" s="263"/>
      <c r="Y49" s="263"/>
      <c r="Z49" s="263"/>
      <c r="AA49" s="263"/>
      <c r="AB49" s="263"/>
      <c r="AC49" s="263"/>
      <c r="AD49" s="263"/>
      <c r="AE49" s="263"/>
      <c r="AF49" s="263"/>
      <c r="AG49" s="263"/>
      <c r="AH49" s="263"/>
      <c r="AI49" s="263"/>
      <c r="AJ49" s="263"/>
      <c r="AK49" s="263"/>
      <c r="AL49" s="263"/>
      <c r="AM49" s="263"/>
      <c r="AN49" s="263"/>
      <c r="AO49" s="263"/>
      <c r="AP49" s="263"/>
      <c r="AQ49" s="263"/>
      <c r="AR49" s="263"/>
      <c r="AS49" s="263"/>
      <c r="AT49" s="263"/>
      <c r="AU49" s="263"/>
      <c r="AV49" s="263"/>
      <c r="AW49" s="263"/>
      <c r="AX49" s="263"/>
      <c r="AY49" s="263"/>
      <c r="AZ49" s="263"/>
      <c r="BA49" s="263"/>
      <c r="BB49" s="263"/>
      <c r="BC49" s="263"/>
      <c r="BD49" s="263"/>
      <c r="BE49" s="263"/>
      <c r="BF49" s="263"/>
      <c r="BG49" s="263"/>
      <c r="BH49" s="263"/>
      <c r="BI49" s="263"/>
    </row>
    <row r="50" spans="1:61" ht="48">
      <c r="A50" s="388" t="str">
        <f>Venda!D101</f>
        <v>Produzir Card Animado, Vídeos, Spot, Jogos interativos, Peça Multimídia, Identidade Visual, Plataformas digitais/interativas, Brindes, Cadernos de Campo/Quis/Guia etc.:</v>
      </c>
      <c r="B50" s="263"/>
      <c r="C50" s="263"/>
      <c r="D50" s="263">
        <f>Venda!H101/12</f>
        <v>6489.5858651718836</v>
      </c>
      <c r="E50" s="263">
        <f t="shared" ref="E50:O50" si="48">D50</f>
        <v>6489.5858651718836</v>
      </c>
      <c r="F50" s="263">
        <f t="shared" si="48"/>
        <v>6489.5858651718836</v>
      </c>
      <c r="G50" s="263">
        <f t="shared" si="48"/>
        <v>6489.5858651718836</v>
      </c>
      <c r="H50" s="263">
        <f t="shared" si="48"/>
        <v>6489.5858651718836</v>
      </c>
      <c r="I50" s="263">
        <f t="shared" si="48"/>
        <v>6489.5858651718836</v>
      </c>
      <c r="J50" s="263">
        <f t="shared" si="48"/>
        <v>6489.5858651718836</v>
      </c>
      <c r="K50" s="263">
        <f t="shared" si="48"/>
        <v>6489.5858651718836</v>
      </c>
      <c r="L50" s="263">
        <f t="shared" si="48"/>
        <v>6489.5858651718836</v>
      </c>
      <c r="M50" s="263">
        <f t="shared" si="48"/>
        <v>6489.5858651718836</v>
      </c>
      <c r="N50" s="263">
        <f t="shared" si="48"/>
        <v>6489.5858651718836</v>
      </c>
      <c r="O50" s="263">
        <f t="shared" si="48"/>
        <v>6489.5858651718836</v>
      </c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  <c r="AA50" s="263"/>
      <c r="AB50" s="263"/>
      <c r="AC50" s="263"/>
      <c r="AD50" s="263"/>
      <c r="AE50" s="263"/>
      <c r="AF50" s="263"/>
      <c r="AG50" s="263"/>
      <c r="AH50" s="263"/>
      <c r="AI50" s="263"/>
      <c r="AJ50" s="263"/>
      <c r="AK50" s="263"/>
      <c r="AL50" s="263"/>
      <c r="AM50" s="263"/>
      <c r="AN50" s="263"/>
      <c r="AO50" s="263"/>
      <c r="AP50" s="263"/>
      <c r="AQ50" s="263"/>
      <c r="AR50" s="263"/>
      <c r="AS50" s="263"/>
      <c r="AT50" s="263"/>
      <c r="AU50" s="263"/>
      <c r="AV50" s="263"/>
      <c r="AW50" s="263"/>
      <c r="AX50" s="263"/>
      <c r="AY50" s="263"/>
      <c r="AZ50" s="263"/>
      <c r="BA50" s="263"/>
      <c r="BB50" s="263"/>
      <c r="BC50" s="263"/>
      <c r="BD50" s="263"/>
      <c r="BE50" s="263"/>
      <c r="BF50" s="263"/>
      <c r="BG50" s="263"/>
      <c r="BH50" s="263"/>
      <c r="BI50" s="263"/>
    </row>
    <row r="51" spans="1:61">
      <c r="A51" s="389" t="s">
        <v>90</v>
      </c>
      <c r="B51" s="399">
        <f>SUM(B5:B50)</f>
        <v>0</v>
      </c>
      <c r="C51" s="399">
        <f>SUM(C5:C50)</f>
        <v>0</v>
      </c>
      <c r="D51" s="399">
        <f>SUM(D5:D50)</f>
        <v>806368.31837797654</v>
      </c>
      <c r="E51" s="399">
        <f>SUM(E5:E50)</f>
        <v>562965.93718381994</v>
      </c>
      <c r="F51" s="399">
        <f>SUM(F5:F50)</f>
        <v>562965.93718381994</v>
      </c>
      <c r="G51" s="399">
        <f>SUM(G5:G50)</f>
        <v>562965.93718381994</v>
      </c>
      <c r="H51" s="399">
        <f>SUM(H5:H50)</f>
        <v>562965.93718381994</v>
      </c>
      <c r="I51" s="399">
        <f>SUM(I5:I50)</f>
        <v>562965.93718381994</v>
      </c>
      <c r="J51" s="399">
        <f>SUM(J5:J50)</f>
        <v>562965.93718381994</v>
      </c>
      <c r="K51" s="399">
        <f>SUM(K5:K50)</f>
        <v>562965.93718381994</v>
      </c>
      <c r="L51" s="399">
        <f>SUM(L5:L50)</f>
        <v>562965.93718381994</v>
      </c>
      <c r="M51" s="399">
        <f>SUM(M5:M50)</f>
        <v>562965.93718381994</v>
      </c>
      <c r="N51" s="399">
        <f>SUM(N5:N50)</f>
        <v>562965.93718381994</v>
      </c>
      <c r="O51" s="399">
        <f>SUM(O5:O50)</f>
        <v>562965.93718381994</v>
      </c>
      <c r="P51" s="399">
        <f>SUM(P5:P50)</f>
        <v>0</v>
      </c>
      <c r="Q51" s="399">
        <f>SUM(Q5:Q50)</f>
        <v>0</v>
      </c>
      <c r="R51" s="399">
        <f>SUM(R5:R50)</f>
        <v>0</v>
      </c>
      <c r="S51" s="399">
        <f>SUM(S5:S50)</f>
        <v>0</v>
      </c>
      <c r="T51" s="399">
        <f>SUM(T5:T50)</f>
        <v>0</v>
      </c>
      <c r="U51" s="399">
        <f>SUM(U5:U50)</f>
        <v>0</v>
      </c>
      <c r="V51" s="399">
        <f>SUM(V5:V50)</f>
        <v>0</v>
      </c>
      <c r="W51" s="399">
        <f>SUM(W5:W50)</f>
        <v>0</v>
      </c>
      <c r="X51" s="399">
        <f>SUM(X5:X50)</f>
        <v>0</v>
      </c>
      <c r="Y51" s="399">
        <f>SUM(Y5:Y50)</f>
        <v>0</v>
      </c>
      <c r="Z51" s="399">
        <f>SUM(Z5:Z50)</f>
        <v>0</v>
      </c>
      <c r="AA51" s="399">
        <f>SUM(AA5:AA50)</f>
        <v>0</v>
      </c>
      <c r="AB51" s="399">
        <f>SUM(AB5:AB50)</f>
        <v>0</v>
      </c>
      <c r="AC51" s="399">
        <f>SUM(AC5:AC50)</f>
        <v>0</v>
      </c>
      <c r="AD51" s="399">
        <f>SUM(AD5:AD50)</f>
        <v>0</v>
      </c>
      <c r="AE51" s="399">
        <f>SUM(AE5:AE50)</f>
        <v>0</v>
      </c>
      <c r="AF51" s="399">
        <f>SUM(AF5:AF50)</f>
        <v>0</v>
      </c>
      <c r="AG51" s="399">
        <f>SUM(AG5:AG50)</f>
        <v>0</v>
      </c>
      <c r="AH51" s="399">
        <f>SUM(AH5:AH50)</f>
        <v>0</v>
      </c>
      <c r="AI51" s="399">
        <f>SUM(AI5:AI50)</f>
        <v>0</v>
      </c>
      <c r="AJ51" s="399">
        <f>SUM(AJ5:AJ50)</f>
        <v>0</v>
      </c>
      <c r="AK51" s="399">
        <f>SUM(AK5:AK50)</f>
        <v>0</v>
      </c>
      <c r="AL51" s="399">
        <f>SUM(AL5:AL50)</f>
        <v>0</v>
      </c>
      <c r="AM51" s="399">
        <f>SUM(AM5:AM50)</f>
        <v>0</v>
      </c>
      <c r="AN51" s="399">
        <f>SUM(AN5:AN50)</f>
        <v>0</v>
      </c>
      <c r="AO51" s="399">
        <f>SUM(AO5:AO50)</f>
        <v>0</v>
      </c>
      <c r="AP51" s="399">
        <f>SUM(AP5:AP50)</f>
        <v>0</v>
      </c>
      <c r="AQ51" s="399">
        <f>SUM(AQ5:AQ50)</f>
        <v>0</v>
      </c>
      <c r="AR51" s="399">
        <f>SUM(AR5:AR50)</f>
        <v>0</v>
      </c>
      <c r="AS51" s="399">
        <f>SUM(AS5:AS50)</f>
        <v>0</v>
      </c>
      <c r="AT51" s="399">
        <f>SUM(AT5:AT50)</f>
        <v>0</v>
      </c>
      <c r="AU51" s="399">
        <f>SUM(AU5:AU50)</f>
        <v>0</v>
      </c>
      <c r="AV51" s="399">
        <f>SUM(AV5:AV50)</f>
        <v>0</v>
      </c>
      <c r="AW51" s="399">
        <f>SUM(AW5:AW50)</f>
        <v>0</v>
      </c>
      <c r="AX51" s="399">
        <f>SUM(AX5:AX50)</f>
        <v>0</v>
      </c>
      <c r="AY51" s="399">
        <f>SUM(AY5:AY50)</f>
        <v>0</v>
      </c>
      <c r="AZ51" s="399">
        <f>SUM(AZ5:AZ50)</f>
        <v>0</v>
      </c>
      <c r="BA51" s="399">
        <f>SUM(BA5:BA50)</f>
        <v>0</v>
      </c>
      <c r="BB51" s="399">
        <f>SUM(BB5:BB50)</f>
        <v>0</v>
      </c>
      <c r="BC51" s="399">
        <f>SUM(BC5:BC50)</f>
        <v>0</v>
      </c>
      <c r="BD51" s="399">
        <f>SUM(BD5:BD50)</f>
        <v>0</v>
      </c>
      <c r="BE51" s="399">
        <f>SUM(BE5:BE50)</f>
        <v>0</v>
      </c>
      <c r="BF51" s="399">
        <f>SUM(BF5:BF50)</f>
        <v>0</v>
      </c>
      <c r="BG51" s="399">
        <f>SUM(BG5:BG50)</f>
        <v>0</v>
      </c>
      <c r="BH51" s="399">
        <f>SUM(BH5:BH50)</f>
        <v>0</v>
      </c>
      <c r="BI51" s="399">
        <f>SUM(BI5:BI50)</f>
        <v>0</v>
      </c>
    </row>
    <row r="52" spans="1:61">
      <c r="A52" s="389" t="s">
        <v>91</v>
      </c>
      <c r="B52" s="264">
        <f>B51</f>
        <v>0</v>
      </c>
      <c r="C52" s="264">
        <f>B52+C51</f>
        <v>0</v>
      </c>
      <c r="D52" s="264">
        <f t="shared" ref="D52:BI52" si="49">C52+D51</f>
        <v>806368.31837797654</v>
      </c>
      <c r="E52" s="264">
        <f t="shared" si="49"/>
        <v>1369334.2555617965</v>
      </c>
      <c r="F52" s="264">
        <f t="shared" si="49"/>
        <v>1932300.1927456164</v>
      </c>
      <c r="G52" s="264">
        <f t="shared" si="49"/>
        <v>2495266.1299294364</v>
      </c>
      <c r="H52" s="264">
        <f t="shared" si="49"/>
        <v>3058232.0671132561</v>
      </c>
      <c r="I52" s="264">
        <f t="shared" si="49"/>
        <v>3621198.0042970758</v>
      </c>
      <c r="J52" s="264">
        <f t="shared" si="49"/>
        <v>4184163.9414808955</v>
      </c>
      <c r="K52" s="264">
        <f t="shared" si="49"/>
        <v>4747129.8786647152</v>
      </c>
      <c r="L52" s="264">
        <f t="shared" si="49"/>
        <v>5310095.8158485349</v>
      </c>
      <c r="M52" s="264">
        <f t="shared" si="49"/>
        <v>5873061.7530323546</v>
      </c>
      <c r="N52" s="264">
        <f t="shared" si="49"/>
        <v>6436027.6902161743</v>
      </c>
      <c r="O52" s="264">
        <f t="shared" si="49"/>
        <v>6998993.6273999941</v>
      </c>
      <c r="P52" s="264">
        <f t="shared" si="49"/>
        <v>6998993.6273999941</v>
      </c>
      <c r="Q52" s="264">
        <f t="shared" si="49"/>
        <v>6998993.6273999941</v>
      </c>
      <c r="R52" s="264">
        <f t="shared" si="49"/>
        <v>6998993.6273999941</v>
      </c>
      <c r="S52" s="264">
        <f t="shared" si="49"/>
        <v>6998993.6273999941</v>
      </c>
      <c r="T52" s="264">
        <f t="shared" si="49"/>
        <v>6998993.6273999941</v>
      </c>
      <c r="U52" s="264">
        <f t="shared" si="49"/>
        <v>6998993.6273999941</v>
      </c>
      <c r="V52" s="264">
        <f t="shared" si="49"/>
        <v>6998993.6273999941</v>
      </c>
      <c r="W52" s="264">
        <f t="shared" si="49"/>
        <v>6998993.6273999941</v>
      </c>
      <c r="X52" s="264">
        <f t="shared" si="49"/>
        <v>6998993.6273999941</v>
      </c>
      <c r="Y52" s="264">
        <f t="shared" si="49"/>
        <v>6998993.6273999941</v>
      </c>
      <c r="Z52" s="264">
        <f t="shared" si="49"/>
        <v>6998993.6273999941</v>
      </c>
      <c r="AA52" s="264">
        <f t="shared" si="49"/>
        <v>6998993.6273999941</v>
      </c>
      <c r="AB52" s="264">
        <f t="shared" si="49"/>
        <v>6998993.6273999941</v>
      </c>
      <c r="AC52" s="264">
        <f t="shared" si="49"/>
        <v>6998993.6273999941</v>
      </c>
      <c r="AD52" s="264">
        <f t="shared" si="49"/>
        <v>6998993.6273999941</v>
      </c>
      <c r="AE52" s="264">
        <f t="shared" si="49"/>
        <v>6998993.6273999941</v>
      </c>
      <c r="AF52" s="264">
        <f t="shared" si="49"/>
        <v>6998993.6273999941</v>
      </c>
      <c r="AG52" s="264">
        <f t="shared" si="49"/>
        <v>6998993.6273999941</v>
      </c>
      <c r="AH52" s="264">
        <f t="shared" si="49"/>
        <v>6998993.6273999941</v>
      </c>
      <c r="AI52" s="264">
        <f t="shared" si="49"/>
        <v>6998993.6273999941</v>
      </c>
      <c r="AJ52" s="264">
        <f t="shared" si="49"/>
        <v>6998993.6273999941</v>
      </c>
      <c r="AK52" s="264">
        <f t="shared" si="49"/>
        <v>6998993.6273999941</v>
      </c>
      <c r="AL52" s="264">
        <f t="shared" si="49"/>
        <v>6998993.6273999941</v>
      </c>
      <c r="AM52" s="264">
        <f t="shared" si="49"/>
        <v>6998993.6273999941</v>
      </c>
      <c r="AN52" s="264">
        <f t="shared" si="49"/>
        <v>6998993.6273999941</v>
      </c>
      <c r="AO52" s="264">
        <f t="shared" si="49"/>
        <v>6998993.6273999941</v>
      </c>
      <c r="AP52" s="264">
        <f t="shared" si="49"/>
        <v>6998993.6273999941</v>
      </c>
      <c r="AQ52" s="264">
        <f t="shared" si="49"/>
        <v>6998993.6273999941</v>
      </c>
      <c r="AR52" s="264">
        <f t="shared" si="49"/>
        <v>6998993.6273999941</v>
      </c>
      <c r="AS52" s="264">
        <f t="shared" si="49"/>
        <v>6998993.6273999941</v>
      </c>
      <c r="AT52" s="264">
        <f t="shared" si="49"/>
        <v>6998993.6273999941</v>
      </c>
      <c r="AU52" s="264">
        <f t="shared" si="49"/>
        <v>6998993.6273999941</v>
      </c>
      <c r="AV52" s="264">
        <f t="shared" si="49"/>
        <v>6998993.6273999941</v>
      </c>
      <c r="AW52" s="264">
        <f t="shared" si="49"/>
        <v>6998993.6273999941</v>
      </c>
      <c r="AX52" s="264">
        <f t="shared" si="49"/>
        <v>6998993.6273999941</v>
      </c>
      <c r="AY52" s="264">
        <f t="shared" si="49"/>
        <v>6998993.6273999941</v>
      </c>
      <c r="AZ52" s="264">
        <f t="shared" si="49"/>
        <v>6998993.6273999941</v>
      </c>
      <c r="BA52" s="264">
        <f t="shared" si="49"/>
        <v>6998993.6273999941</v>
      </c>
      <c r="BB52" s="264">
        <f t="shared" si="49"/>
        <v>6998993.6273999941</v>
      </c>
      <c r="BC52" s="264">
        <f t="shared" si="49"/>
        <v>6998993.6273999941</v>
      </c>
      <c r="BD52" s="264">
        <f t="shared" si="49"/>
        <v>6998993.6273999941</v>
      </c>
      <c r="BE52" s="264">
        <f t="shared" si="49"/>
        <v>6998993.6273999941</v>
      </c>
      <c r="BF52" s="264">
        <f t="shared" si="49"/>
        <v>6998993.6273999941</v>
      </c>
      <c r="BG52" s="264">
        <f t="shared" si="49"/>
        <v>6998993.6273999941</v>
      </c>
      <c r="BH52" s="264">
        <f t="shared" si="49"/>
        <v>6998993.6273999941</v>
      </c>
      <c r="BI52" s="264">
        <f t="shared" si="49"/>
        <v>6998993.6273999941</v>
      </c>
    </row>
    <row r="53" spans="1:61">
      <c r="A53" s="390" t="s">
        <v>87</v>
      </c>
      <c r="B53" s="265">
        <f>B51*'Preços Unitários'!$Y$3</f>
        <v>0</v>
      </c>
      <c r="C53" s="265">
        <f>C51*'Preços Unitários'!$Y$3</f>
        <v>0</v>
      </c>
      <c r="D53" s="265">
        <f>D51*'Preços Unitários'!$Y$3</f>
        <v>131679.94639112358</v>
      </c>
      <c r="E53" s="265">
        <f>E51*'Preços Unitários'!$Y$3</f>
        <v>91932.337542117792</v>
      </c>
      <c r="F53" s="265">
        <f>F51*'Preços Unitários'!$Y$3</f>
        <v>91932.337542117792</v>
      </c>
      <c r="G53" s="265">
        <f>G51*'Preços Unitários'!$Y$3</f>
        <v>91932.337542117792</v>
      </c>
      <c r="H53" s="265">
        <f>H51*'Preços Unitários'!$Y$3</f>
        <v>91932.337542117792</v>
      </c>
      <c r="I53" s="265">
        <f>I51*'Preços Unitários'!$Y$3</f>
        <v>91932.337542117792</v>
      </c>
      <c r="J53" s="265">
        <f>J51*'Preços Unitários'!$Y$3</f>
        <v>91932.337542117792</v>
      </c>
      <c r="K53" s="265">
        <f>K51*'Preços Unitários'!$Y$3</f>
        <v>91932.337542117792</v>
      </c>
      <c r="L53" s="265">
        <f>L51*'Preços Unitários'!$Y$3</f>
        <v>91932.337542117792</v>
      </c>
      <c r="M53" s="265">
        <f>M51*'Preços Unitários'!$Y$3</f>
        <v>91932.337542117792</v>
      </c>
      <c r="N53" s="265">
        <f>N51*'Preços Unitários'!$Y$3</f>
        <v>91932.337542117792</v>
      </c>
      <c r="O53" s="265">
        <f>O51*'Preços Unitários'!$Y$3</f>
        <v>91932.337542117792</v>
      </c>
      <c r="P53" s="265">
        <f>P51*'Preços Unitários'!$Y$3</f>
        <v>0</v>
      </c>
      <c r="Q53" s="265">
        <f>Q51*'Preços Unitários'!$Y$3</f>
        <v>0</v>
      </c>
      <c r="R53" s="265">
        <f>R51*'Preços Unitários'!$Y$3</f>
        <v>0</v>
      </c>
      <c r="S53" s="265">
        <f>S51*'Preços Unitários'!$Y$3</f>
        <v>0</v>
      </c>
      <c r="T53" s="265">
        <f>T51*'Preços Unitários'!$Y$3</f>
        <v>0</v>
      </c>
      <c r="U53" s="265">
        <f>U51*'Preços Unitários'!$Y$3</f>
        <v>0</v>
      </c>
      <c r="V53" s="265">
        <f>V51*'Preços Unitários'!$Y$3</f>
        <v>0</v>
      </c>
      <c r="W53" s="265">
        <f>W51*'Preços Unitários'!$Y$3</f>
        <v>0</v>
      </c>
      <c r="X53" s="265">
        <f>X51*'Preços Unitários'!$Y$3</f>
        <v>0</v>
      </c>
      <c r="Y53" s="265">
        <f>Y51*'Preços Unitários'!$Y$3</f>
        <v>0</v>
      </c>
      <c r="Z53" s="265">
        <f>Z51*'Preços Unitários'!$Y$3</f>
        <v>0</v>
      </c>
      <c r="AA53" s="265">
        <f>AA51*'Preços Unitários'!$Y$3</f>
        <v>0</v>
      </c>
      <c r="AB53" s="265">
        <f>AB51*'Preços Unitários'!$Y$3</f>
        <v>0</v>
      </c>
      <c r="AC53" s="265">
        <f>AC51*'Preços Unitários'!$Y$3</f>
        <v>0</v>
      </c>
      <c r="AD53" s="265">
        <f>AD51*'Preços Unitários'!$Y$3</f>
        <v>0</v>
      </c>
      <c r="AE53" s="265">
        <f>AE51*'Preços Unitários'!$Y$3</f>
        <v>0</v>
      </c>
      <c r="AF53" s="265">
        <f>AF51*'Preços Unitários'!$Y$3</f>
        <v>0</v>
      </c>
      <c r="AG53" s="265">
        <f>AG51*'Preços Unitários'!$Y$3</f>
        <v>0</v>
      </c>
      <c r="AH53" s="265">
        <f>AH51*'Preços Unitários'!$Y$3</f>
        <v>0</v>
      </c>
      <c r="AI53" s="265">
        <f>AI51*'Preços Unitários'!$Y$3</f>
        <v>0</v>
      </c>
      <c r="AJ53" s="265">
        <f>AJ51*'Preços Unitários'!$Y$3</f>
        <v>0</v>
      </c>
      <c r="AK53" s="265">
        <f>AK51*'Preços Unitários'!$Y$3</f>
        <v>0</v>
      </c>
      <c r="AL53" s="265">
        <f>AL51*'Preços Unitários'!$Y$3</f>
        <v>0</v>
      </c>
      <c r="AM53" s="265">
        <f>AM51*'Preços Unitários'!$Y$3</f>
        <v>0</v>
      </c>
      <c r="AN53" s="265">
        <f>AN51*'Preços Unitários'!$Y$3</f>
        <v>0</v>
      </c>
      <c r="AO53" s="265">
        <f>AO51*'Preços Unitários'!$Y$3</f>
        <v>0</v>
      </c>
      <c r="AP53" s="265">
        <f>AP51*'Preços Unitários'!$Y$3</f>
        <v>0</v>
      </c>
      <c r="AQ53" s="265">
        <f>AQ51*'Preços Unitários'!$Y$3</f>
        <v>0</v>
      </c>
      <c r="AR53" s="265">
        <f>AR51*'Preços Unitários'!$Y$3</f>
        <v>0</v>
      </c>
      <c r="AS53" s="265">
        <f>AS51*'Preços Unitários'!$Y$3</f>
        <v>0</v>
      </c>
      <c r="AT53" s="265">
        <f>AT51*'Preços Unitários'!$Y$3</f>
        <v>0</v>
      </c>
      <c r="AU53" s="265">
        <f>AU51*'Preços Unitários'!$Y$3</f>
        <v>0</v>
      </c>
      <c r="AV53" s="265">
        <f>AV51*'Preços Unitários'!$Y$3</f>
        <v>0</v>
      </c>
      <c r="AW53" s="265">
        <f>AW51*'Preços Unitários'!$Y$3</f>
        <v>0</v>
      </c>
      <c r="AX53" s="265">
        <f>AX51*'Preços Unitários'!$Y$3</f>
        <v>0</v>
      </c>
      <c r="AY53" s="265">
        <f>AY51*'Preços Unitários'!$Y$3</f>
        <v>0</v>
      </c>
      <c r="AZ53" s="265">
        <f>AZ51*'Preços Unitários'!$Y$3</f>
        <v>0</v>
      </c>
      <c r="BA53" s="265">
        <f>BA51*'Preços Unitários'!$Y$3</f>
        <v>0</v>
      </c>
      <c r="BB53" s="265">
        <f>BB51*'Preços Unitários'!$Y$3</f>
        <v>0</v>
      </c>
      <c r="BC53" s="265">
        <f>BC51*'Preços Unitários'!$Y$3</f>
        <v>0</v>
      </c>
      <c r="BD53" s="265">
        <f>BD51*'Preços Unitários'!$Y$3</f>
        <v>0</v>
      </c>
      <c r="BE53" s="265">
        <f>BE51*'Preços Unitários'!$Y$3</f>
        <v>0</v>
      </c>
      <c r="BF53" s="265">
        <f>BF51*'Preços Unitários'!$Y$3</f>
        <v>0</v>
      </c>
      <c r="BG53" s="265">
        <f>BG51*'Preços Unitários'!$Y$3</f>
        <v>0</v>
      </c>
      <c r="BH53" s="265">
        <f>BH51*'Preços Unitários'!$Y$3</f>
        <v>0</v>
      </c>
      <c r="BI53" s="265">
        <f>BI51*'Preços Unitários'!$Y$3</f>
        <v>0</v>
      </c>
    </row>
    <row r="54" spans="1:61">
      <c r="A54" s="391" t="s">
        <v>70</v>
      </c>
      <c r="B54" s="266">
        <f t="shared" ref="B54:AG54" si="50">B51-B53</f>
        <v>0</v>
      </c>
      <c r="C54" s="266">
        <f t="shared" si="50"/>
        <v>0</v>
      </c>
      <c r="D54" s="266">
        <f t="shared" si="50"/>
        <v>674688.37198685296</v>
      </c>
      <c r="E54" s="266">
        <f t="shared" si="50"/>
        <v>471033.59964170214</v>
      </c>
      <c r="F54" s="266">
        <f t="shared" si="50"/>
        <v>471033.59964170214</v>
      </c>
      <c r="G54" s="266">
        <f t="shared" si="50"/>
        <v>471033.59964170214</v>
      </c>
      <c r="H54" s="266">
        <f t="shared" si="50"/>
        <v>471033.59964170214</v>
      </c>
      <c r="I54" s="266">
        <f t="shared" si="50"/>
        <v>471033.59964170214</v>
      </c>
      <c r="J54" s="266">
        <f t="shared" si="50"/>
        <v>471033.59964170214</v>
      </c>
      <c r="K54" s="266">
        <f t="shared" si="50"/>
        <v>471033.59964170214</v>
      </c>
      <c r="L54" s="266">
        <f t="shared" si="50"/>
        <v>471033.59964170214</v>
      </c>
      <c r="M54" s="266">
        <f t="shared" si="50"/>
        <v>471033.59964170214</v>
      </c>
      <c r="N54" s="266">
        <f t="shared" si="50"/>
        <v>471033.59964170214</v>
      </c>
      <c r="O54" s="266">
        <f t="shared" si="50"/>
        <v>471033.59964170214</v>
      </c>
      <c r="P54" s="266">
        <f t="shared" si="50"/>
        <v>0</v>
      </c>
      <c r="Q54" s="266">
        <f t="shared" si="50"/>
        <v>0</v>
      </c>
      <c r="R54" s="266">
        <f t="shared" si="50"/>
        <v>0</v>
      </c>
      <c r="S54" s="266">
        <f t="shared" si="50"/>
        <v>0</v>
      </c>
      <c r="T54" s="266">
        <f t="shared" si="50"/>
        <v>0</v>
      </c>
      <c r="U54" s="266">
        <f t="shared" si="50"/>
        <v>0</v>
      </c>
      <c r="V54" s="266">
        <f t="shared" si="50"/>
        <v>0</v>
      </c>
      <c r="W54" s="266">
        <f t="shared" si="50"/>
        <v>0</v>
      </c>
      <c r="X54" s="266">
        <f t="shared" si="50"/>
        <v>0</v>
      </c>
      <c r="Y54" s="266">
        <f t="shared" si="50"/>
        <v>0</v>
      </c>
      <c r="Z54" s="266">
        <f t="shared" si="50"/>
        <v>0</v>
      </c>
      <c r="AA54" s="266">
        <f t="shared" si="50"/>
        <v>0</v>
      </c>
      <c r="AB54" s="266">
        <f t="shared" si="50"/>
        <v>0</v>
      </c>
      <c r="AC54" s="266">
        <f t="shared" si="50"/>
        <v>0</v>
      </c>
      <c r="AD54" s="266">
        <f t="shared" si="50"/>
        <v>0</v>
      </c>
      <c r="AE54" s="266">
        <f t="shared" si="50"/>
        <v>0</v>
      </c>
      <c r="AF54" s="266">
        <f t="shared" si="50"/>
        <v>0</v>
      </c>
      <c r="AG54" s="266">
        <f t="shared" si="50"/>
        <v>0</v>
      </c>
      <c r="AH54" s="266">
        <f t="shared" ref="AH54:BI54" si="51">AH51-AH53</f>
        <v>0</v>
      </c>
      <c r="AI54" s="266">
        <f t="shared" si="51"/>
        <v>0</v>
      </c>
      <c r="AJ54" s="266">
        <f t="shared" si="51"/>
        <v>0</v>
      </c>
      <c r="AK54" s="266">
        <f t="shared" si="51"/>
        <v>0</v>
      </c>
      <c r="AL54" s="266">
        <f t="shared" si="51"/>
        <v>0</v>
      </c>
      <c r="AM54" s="266">
        <f t="shared" si="51"/>
        <v>0</v>
      </c>
      <c r="AN54" s="266">
        <f t="shared" si="51"/>
        <v>0</v>
      </c>
      <c r="AO54" s="266">
        <f t="shared" si="51"/>
        <v>0</v>
      </c>
      <c r="AP54" s="266">
        <f t="shared" si="51"/>
        <v>0</v>
      </c>
      <c r="AQ54" s="266">
        <f t="shared" si="51"/>
        <v>0</v>
      </c>
      <c r="AR54" s="266">
        <f t="shared" si="51"/>
        <v>0</v>
      </c>
      <c r="AS54" s="266">
        <f t="shared" si="51"/>
        <v>0</v>
      </c>
      <c r="AT54" s="266">
        <f t="shared" si="51"/>
        <v>0</v>
      </c>
      <c r="AU54" s="266">
        <f t="shared" si="51"/>
        <v>0</v>
      </c>
      <c r="AV54" s="266">
        <f t="shared" si="51"/>
        <v>0</v>
      </c>
      <c r="AW54" s="266">
        <f t="shared" si="51"/>
        <v>0</v>
      </c>
      <c r="AX54" s="266">
        <f t="shared" si="51"/>
        <v>0</v>
      </c>
      <c r="AY54" s="266">
        <f t="shared" si="51"/>
        <v>0</v>
      </c>
      <c r="AZ54" s="266">
        <f t="shared" si="51"/>
        <v>0</v>
      </c>
      <c r="BA54" s="266">
        <f t="shared" si="51"/>
        <v>0</v>
      </c>
      <c r="BB54" s="266">
        <f t="shared" si="51"/>
        <v>0</v>
      </c>
      <c r="BC54" s="266">
        <f t="shared" si="51"/>
        <v>0</v>
      </c>
      <c r="BD54" s="266">
        <f t="shared" si="51"/>
        <v>0</v>
      </c>
      <c r="BE54" s="266">
        <f t="shared" si="51"/>
        <v>0</v>
      </c>
      <c r="BF54" s="266">
        <f t="shared" si="51"/>
        <v>0</v>
      </c>
      <c r="BG54" s="266">
        <f t="shared" si="51"/>
        <v>0</v>
      </c>
      <c r="BH54" s="266">
        <f t="shared" si="51"/>
        <v>0</v>
      </c>
      <c r="BI54" s="266">
        <f t="shared" si="51"/>
        <v>0</v>
      </c>
    </row>
    <row r="55" spans="1:61">
      <c r="A55" s="391" t="s">
        <v>71</v>
      </c>
      <c r="B55" s="266">
        <f>B54</f>
        <v>0</v>
      </c>
      <c r="C55" s="266">
        <f>B55+C54</f>
        <v>0</v>
      </c>
      <c r="D55" s="266">
        <f t="shared" ref="D55:BI55" si="52">C55+D54</f>
        <v>674688.37198685296</v>
      </c>
      <c r="E55" s="266">
        <f t="shared" si="52"/>
        <v>1145721.9716285551</v>
      </c>
      <c r="F55" s="266">
        <f t="shared" si="52"/>
        <v>1616755.5712702572</v>
      </c>
      <c r="G55" s="266">
        <f t="shared" si="52"/>
        <v>2087789.1709119594</v>
      </c>
      <c r="H55" s="266">
        <f t="shared" si="52"/>
        <v>2558822.7705536615</v>
      </c>
      <c r="I55" s="266">
        <f t="shared" si="52"/>
        <v>3029856.3701953636</v>
      </c>
      <c r="J55" s="266">
        <f t="shared" si="52"/>
        <v>3500889.9698370658</v>
      </c>
      <c r="K55" s="266">
        <f t="shared" si="52"/>
        <v>3971923.5694787679</v>
      </c>
      <c r="L55" s="266">
        <f t="shared" si="52"/>
        <v>4442957.1691204701</v>
      </c>
      <c r="M55" s="266">
        <f t="shared" si="52"/>
        <v>4913990.7687621722</v>
      </c>
      <c r="N55" s="266">
        <f t="shared" si="52"/>
        <v>5385024.3684038743</v>
      </c>
      <c r="O55" s="266">
        <f t="shared" si="52"/>
        <v>5856057.9680455765</v>
      </c>
      <c r="P55" s="266">
        <f t="shared" si="52"/>
        <v>5856057.9680455765</v>
      </c>
      <c r="Q55" s="266">
        <f t="shared" si="52"/>
        <v>5856057.9680455765</v>
      </c>
      <c r="R55" s="266">
        <f t="shared" si="52"/>
        <v>5856057.9680455765</v>
      </c>
      <c r="S55" s="266">
        <f t="shared" si="52"/>
        <v>5856057.9680455765</v>
      </c>
      <c r="T55" s="266">
        <f t="shared" si="52"/>
        <v>5856057.9680455765</v>
      </c>
      <c r="U55" s="266">
        <f t="shared" si="52"/>
        <v>5856057.9680455765</v>
      </c>
      <c r="V55" s="266">
        <f t="shared" si="52"/>
        <v>5856057.9680455765</v>
      </c>
      <c r="W55" s="266">
        <f t="shared" si="52"/>
        <v>5856057.9680455765</v>
      </c>
      <c r="X55" s="266">
        <f t="shared" si="52"/>
        <v>5856057.9680455765</v>
      </c>
      <c r="Y55" s="266">
        <f t="shared" si="52"/>
        <v>5856057.9680455765</v>
      </c>
      <c r="Z55" s="266">
        <f t="shared" si="52"/>
        <v>5856057.9680455765</v>
      </c>
      <c r="AA55" s="266">
        <f t="shared" si="52"/>
        <v>5856057.9680455765</v>
      </c>
      <c r="AB55" s="266">
        <f t="shared" si="52"/>
        <v>5856057.9680455765</v>
      </c>
      <c r="AC55" s="266">
        <f t="shared" si="52"/>
        <v>5856057.9680455765</v>
      </c>
      <c r="AD55" s="266">
        <f t="shared" si="52"/>
        <v>5856057.9680455765</v>
      </c>
      <c r="AE55" s="266">
        <f t="shared" si="52"/>
        <v>5856057.9680455765</v>
      </c>
      <c r="AF55" s="266">
        <f t="shared" si="52"/>
        <v>5856057.9680455765</v>
      </c>
      <c r="AG55" s="266">
        <f t="shared" si="52"/>
        <v>5856057.9680455765</v>
      </c>
      <c r="AH55" s="266">
        <f t="shared" si="52"/>
        <v>5856057.9680455765</v>
      </c>
      <c r="AI55" s="266">
        <f t="shared" si="52"/>
        <v>5856057.9680455765</v>
      </c>
      <c r="AJ55" s="266">
        <f t="shared" si="52"/>
        <v>5856057.9680455765</v>
      </c>
      <c r="AK55" s="266">
        <f t="shared" si="52"/>
        <v>5856057.9680455765</v>
      </c>
      <c r="AL55" s="266">
        <f t="shared" si="52"/>
        <v>5856057.9680455765</v>
      </c>
      <c r="AM55" s="266">
        <f t="shared" si="52"/>
        <v>5856057.9680455765</v>
      </c>
      <c r="AN55" s="266">
        <f t="shared" si="52"/>
        <v>5856057.9680455765</v>
      </c>
      <c r="AO55" s="266">
        <f t="shared" si="52"/>
        <v>5856057.9680455765</v>
      </c>
      <c r="AP55" s="266">
        <f t="shared" si="52"/>
        <v>5856057.9680455765</v>
      </c>
      <c r="AQ55" s="266">
        <f t="shared" si="52"/>
        <v>5856057.9680455765</v>
      </c>
      <c r="AR55" s="266">
        <f t="shared" si="52"/>
        <v>5856057.9680455765</v>
      </c>
      <c r="AS55" s="266">
        <f t="shared" si="52"/>
        <v>5856057.9680455765</v>
      </c>
      <c r="AT55" s="266">
        <f t="shared" si="52"/>
        <v>5856057.9680455765</v>
      </c>
      <c r="AU55" s="266">
        <f t="shared" si="52"/>
        <v>5856057.9680455765</v>
      </c>
      <c r="AV55" s="266">
        <f t="shared" si="52"/>
        <v>5856057.9680455765</v>
      </c>
      <c r="AW55" s="266">
        <f t="shared" si="52"/>
        <v>5856057.9680455765</v>
      </c>
      <c r="AX55" s="266">
        <f t="shared" si="52"/>
        <v>5856057.9680455765</v>
      </c>
      <c r="AY55" s="266">
        <f t="shared" si="52"/>
        <v>5856057.9680455765</v>
      </c>
      <c r="AZ55" s="266">
        <f t="shared" si="52"/>
        <v>5856057.9680455765</v>
      </c>
      <c r="BA55" s="266">
        <f t="shared" si="52"/>
        <v>5856057.9680455765</v>
      </c>
      <c r="BB55" s="266">
        <f t="shared" si="52"/>
        <v>5856057.9680455765</v>
      </c>
      <c r="BC55" s="266">
        <f t="shared" si="52"/>
        <v>5856057.9680455765</v>
      </c>
      <c r="BD55" s="266">
        <f t="shared" si="52"/>
        <v>5856057.9680455765</v>
      </c>
      <c r="BE55" s="266">
        <f t="shared" si="52"/>
        <v>5856057.9680455765</v>
      </c>
      <c r="BF55" s="266">
        <f t="shared" si="52"/>
        <v>5856057.9680455765</v>
      </c>
      <c r="BG55" s="266">
        <f t="shared" si="52"/>
        <v>5856057.9680455765</v>
      </c>
      <c r="BH55" s="266">
        <f t="shared" si="52"/>
        <v>5856057.9680455765</v>
      </c>
      <c r="BI55" s="266">
        <f t="shared" si="52"/>
        <v>5856057.9680455765</v>
      </c>
    </row>
    <row r="56" spans="1:61" customFormat="1" ht="15">
      <c r="A56" s="392"/>
    </row>
    <row r="58" spans="1:61">
      <c r="A58" s="389" t="s">
        <v>92</v>
      </c>
      <c r="B58" s="270">
        <f>B51*Resumo!$B$23</f>
        <v>0</v>
      </c>
      <c r="C58" s="270">
        <f>C51*Resumo!$B$23</f>
        <v>0</v>
      </c>
      <c r="D58" s="270">
        <f>D51*Resumo!$B$23</f>
        <v>39200.134921282181</v>
      </c>
      <c r="E58" s="270">
        <f>E51*Resumo!$B$23</f>
        <v>27367.56912533797</v>
      </c>
      <c r="F58" s="270">
        <f>F51*Resumo!$B$23</f>
        <v>27367.56912533797</v>
      </c>
      <c r="G58" s="270">
        <f>G51*Resumo!$B$23</f>
        <v>27367.56912533797</v>
      </c>
      <c r="H58" s="270">
        <f>H51*Resumo!$B$23</f>
        <v>27367.56912533797</v>
      </c>
      <c r="I58" s="270">
        <f>I51*Resumo!$B$23</f>
        <v>27367.56912533797</v>
      </c>
      <c r="J58" s="270">
        <f>J51*Resumo!$B$23</f>
        <v>27367.56912533797</v>
      </c>
      <c r="K58" s="270">
        <f>K51*Resumo!$B$23</f>
        <v>27367.56912533797</v>
      </c>
      <c r="L58" s="270">
        <f>L51*Resumo!$B$23</f>
        <v>27367.56912533797</v>
      </c>
      <c r="M58" s="270">
        <f>M51*Resumo!$B$23</f>
        <v>27367.56912533797</v>
      </c>
      <c r="N58" s="270">
        <f>N51*Resumo!$B$23</f>
        <v>27367.56912533797</v>
      </c>
      <c r="O58" s="270">
        <f>O51*Resumo!$B$23</f>
        <v>27367.56912533797</v>
      </c>
      <c r="P58" s="270">
        <f>P51*Resumo!$B$23</f>
        <v>0</v>
      </c>
      <c r="Q58" s="270">
        <f>Q51*Resumo!$B$23</f>
        <v>0</v>
      </c>
      <c r="R58" s="270">
        <f>R51*Resumo!$B$23</f>
        <v>0</v>
      </c>
      <c r="S58" s="270">
        <f>S51*Resumo!$B$23</f>
        <v>0</v>
      </c>
      <c r="T58" s="270">
        <f>T51*Resumo!$B$23</f>
        <v>0</v>
      </c>
      <c r="U58" s="270">
        <f>U51*Resumo!$B$23</f>
        <v>0</v>
      </c>
      <c r="V58" s="270">
        <f>V51*Resumo!$B$23</f>
        <v>0</v>
      </c>
      <c r="W58" s="270">
        <f>W51*Resumo!$B$23</f>
        <v>0</v>
      </c>
      <c r="X58" s="270">
        <f>X51*Resumo!$B$23</f>
        <v>0</v>
      </c>
      <c r="Y58" s="270">
        <f>Y51*Resumo!$B$23</f>
        <v>0</v>
      </c>
      <c r="Z58" s="270">
        <f>Z51*Resumo!$B$23</f>
        <v>0</v>
      </c>
      <c r="AA58" s="270">
        <f>AA51*Resumo!$B$23</f>
        <v>0</v>
      </c>
      <c r="AB58" s="270">
        <f>AB51*Resumo!$B$23</f>
        <v>0</v>
      </c>
      <c r="AC58" s="270">
        <f>AC51*Resumo!$B$23</f>
        <v>0</v>
      </c>
      <c r="AD58" s="270">
        <f>AD51*Resumo!$B$23</f>
        <v>0</v>
      </c>
      <c r="AE58" s="270">
        <f>AE51*Resumo!$B$23</f>
        <v>0</v>
      </c>
      <c r="AF58" s="270">
        <f>AF51*Resumo!$B$23</f>
        <v>0</v>
      </c>
      <c r="AG58" s="270">
        <f>AG51*Resumo!$B$23</f>
        <v>0</v>
      </c>
      <c r="AH58" s="270">
        <f>AH51*Resumo!$B$23</f>
        <v>0</v>
      </c>
      <c r="AI58" s="270">
        <f>AI51*Resumo!$B$23</f>
        <v>0</v>
      </c>
      <c r="AJ58" s="270">
        <f>AJ51*Resumo!$B$23</f>
        <v>0</v>
      </c>
      <c r="AK58" s="270">
        <f>AK51*Resumo!$B$23</f>
        <v>0</v>
      </c>
      <c r="AL58" s="270">
        <f>AL51*Resumo!$B$23</f>
        <v>0</v>
      </c>
      <c r="AM58" s="270">
        <f>AM51*Resumo!$B$23</f>
        <v>0</v>
      </c>
      <c r="AN58" s="270">
        <f>AN51*Resumo!$B$23</f>
        <v>0</v>
      </c>
      <c r="AO58" s="270">
        <f>AO51*Resumo!$B$23</f>
        <v>0</v>
      </c>
      <c r="AP58" s="270">
        <f>AP51*Resumo!$B$23</f>
        <v>0</v>
      </c>
      <c r="AQ58" s="270">
        <f>AQ51*Resumo!$B$23</f>
        <v>0</v>
      </c>
      <c r="AR58" s="270">
        <f>AR51*Resumo!$B$23</f>
        <v>0</v>
      </c>
      <c r="AS58" s="270">
        <f>AS51*Resumo!$B$23</f>
        <v>0</v>
      </c>
      <c r="AT58" s="270">
        <f>AT51*Resumo!$B$23</f>
        <v>0</v>
      </c>
      <c r="AU58" s="270">
        <f>AU51*Resumo!$B$23</f>
        <v>0</v>
      </c>
      <c r="AV58" s="270">
        <f>AV51*Resumo!$B$23</f>
        <v>0</v>
      </c>
      <c r="AW58" s="270">
        <f>AW51*Resumo!$B$23</f>
        <v>0</v>
      </c>
      <c r="AX58" s="270">
        <f>AX51*Resumo!$B$23</f>
        <v>0</v>
      </c>
      <c r="AY58" s="270">
        <f>AY51*Resumo!$B$23</f>
        <v>0</v>
      </c>
      <c r="AZ58" s="270">
        <f>AZ51*Resumo!$B$23</f>
        <v>0</v>
      </c>
      <c r="BA58" s="270">
        <f>BA51*Resumo!$B$23</f>
        <v>0</v>
      </c>
      <c r="BB58" s="270">
        <f>BB51*Resumo!$B$23</f>
        <v>0</v>
      </c>
      <c r="BC58" s="270">
        <f>BC51*Resumo!$B$23</f>
        <v>0</v>
      </c>
      <c r="BD58" s="270">
        <f>BD51*Resumo!$B$23</f>
        <v>0</v>
      </c>
      <c r="BE58" s="270">
        <f>BE51*Resumo!$B$23</f>
        <v>0</v>
      </c>
      <c r="BF58" s="270">
        <f>BF51*Resumo!$B$23</f>
        <v>0</v>
      </c>
      <c r="BG58" s="270">
        <f>BG51*Resumo!$B$23</f>
        <v>0</v>
      </c>
      <c r="BH58" s="270">
        <f>BH51*Resumo!$B$23</f>
        <v>0</v>
      </c>
      <c r="BI58" s="270">
        <f>BI51*Resumo!$B$23</f>
        <v>0</v>
      </c>
    </row>
    <row r="59" spans="1:61">
      <c r="A59" s="389" t="s">
        <v>93</v>
      </c>
      <c r="B59" s="270">
        <f>B51*Resumo!$B$25</f>
        <v>0</v>
      </c>
      <c r="C59" s="270">
        <f>C51*Resumo!$B$25</f>
        <v>0</v>
      </c>
      <c r="D59" s="270">
        <f>D51*Resumo!$B$25</f>
        <v>21777.852734045657</v>
      </c>
      <c r="E59" s="270">
        <f>E51*Resumo!$B$25</f>
        <v>15204.205069632206</v>
      </c>
      <c r="F59" s="270">
        <f>F51*Resumo!$B$25</f>
        <v>15204.205069632206</v>
      </c>
      <c r="G59" s="270">
        <f>G51*Resumo!$B$25</f>
        <v>15204.205069632206</v>
      </c>
      <c r="H59" s="270">
        <f>H51*Resumo!$B$25</f>
        <v>15204.205069632206</v>
      </c>
      <c r="I59" s="270">
        <f>I51*Resumo!$B$25</f>
        <v>15204.205069632206</v>
      </c>
      <c r="J59" s="270">
        <f>J51*Resumo!$B$25</f>
        <v>15204.205069632206</v>
      </c>
      <c r="K59" s="270">
        <f>K51*Resumo!$B$25</f>
        <v>15204.205069632206</v>
      </c>
      <c r="L59" s="270">
        <f>L51*Resumo!$B$25</f>
        <v>15204.205069632206</v>
      </c>
      <c r="M59" s="270">
        <f>M51*Resumo!$B$25</f>
        <v>15204.205069632206</v>
      </c>
      <c r="N59" s="270">
        <f>N51*Resumo!$B$25</f>
        <v>15204.205069632206</v>
      </c>
      <c r="O59" s="270">
        <f>O51*Resumo!$B$25</f>
        <v>15204.205069632206</v>
      </c>
      <c r="P59" s="270">
        <f>P51*Resumo!$B$25</f>
        <v>0</v>
      </c>
      <c r="Q59" s="270">
        <f>Q51*Resumo!$B$25</f>
        <v>0</v>
      </c>
      <c r="R59" s="270">
        <f>R51*Resumo!$B$25</f>
        <v>0</v>
      </c>
      <c r="S59" s="270">
        <f>S51*Resumo!$B$25</f>
        <v>0</v>
      </c>
      <c r="T59" s="270">
        <f>T51*Resumo!$B$25</f>
        <v>0</v>
      </c>
      <c r="U59" s="270">
        <f>U51*Resumo!$B$25</f>
        <v>0</v>
      </c>
      <c r="V59" s="270">
        <f>V51*Resumo!$B$25</f>
        <v>0</v>
      </c>
      <c r="W59" s="270">
        <f>W51*Resumo!$B$25</f>
        <v>0</v>
      </c>
      <c r="X59" s="270">
        <f>X51*Resumo!$B$25</f>
        <v>0</v>
      </c>
      <c r="Y59" s="270">
        <f>Y51*Resumo!$B$25</f>
        <v>0</v>
      </c>
      <c r="Z59" s="270">
        <f>Z51*Resumo!$B$25</f>
        <v>0</v>
      </c>
      <c r="AA59" s="270">
        <f>AA51*Resumo!$B$25</f>
        <v>0</v>
      </c>
      <c r="AB59" s="270">
        <f>AB51*Resumo!$B$25</f>
        <v>0</v>
      </c>
      <c r="AC59" s="270">
        <f>AC51*Resumo!$B$25</f>
        <v>0</v>
      </c>
      <c r="AD59" s="270">
        <f>AD51*Resumo!$B$25</f>
        <v>0</v>
      </c>
      <c r="AE59" s="270">
        <f>AE51*Resumo!$B$25</f>
        <v>0</v>
      </c>
      <c r="AF59" s="270">
        <f>AF51*Resumo!$B$25</f>
        <v>0</v>
      </c>
      <c r="AG59" s="270">
        <f>AG51*Resumo!$B$25</f>
        <v>0</v>
      </c>
      <c r="AH59" s="270">
        <f>AH51*Resumo!$B$25</f>
        <v>0</v>
      </c>
      <c r="AI59" s="270">
        <f>AI51*Resumo!$B$25</f>
        <v>0</v>
      </c>
      <c r="AJ59" s="270">
        <f>AJ51*Resumo!$B$25</f>
        <v>0</v>
      </c>
      <c r="AK59" s="270">
        <f>AK51*Resumo!$B$25</f>
        <v>0</v>
      </c>
      <c r="AL59" s="270">
        <f>AL51*Resumo!$B$25</f>
        <v>0</v>
      </c>
      <c r="AM59" s="270">
        <f>AM51*Resumo!$B$25</f>
        <v>0</v>
      </c>
      <c r="AN59" s="270">
        <f>AN51*Resumo!$B$25</f>
        <v>0</v>
      </c>
      <c r="AO59" s="270">
        <f>AO51*Resumo!$B$25</f>
        <v>0</v>
      </c>
      <c r="AP59" s="270">
        <f>AP51*Resumo!$B$25</f>
        <v>0</v>
      </c>
      <c r="AQ59" s="270">
        <f>AQ51*Resumo!$B$25</f>
        <v>0</v>
      </c>
      <c r="AR59" s="270">
        <f>AR51*Resumo!$B$25</f>
        <v>0</v>
      </c>
      <c r="AS59" s="270">
        <f>AS51*Resumo!$B$25</f>
        <v>0</v>
      </c>
      <c r="AT59" s="270">
        <f>AT51*Resumo!$B$25</f>
        <v>0</v>
      </c>
      <c r="AU59" s="270">
        <f>AU51*Resumo!$B$25</f>
        <v>0</v>
      </c>
      <c r="AV59" s="270">
        <f>AV51*Resumo!$B$25</f>
        <v>0</v>
      </c>
      <c r="AW59" s="270">
        <f>AW51*Resumo!$B$25</f>
        <v>0</v>
      </c>
      <c r="AX59" s="270">
        <f>AX51*Resumo!$B$25</f>
        <v>0</v>
      </c>
      <c r="AY59" s="270">
        <f>AY51*Resumo!$B$25</f>
        <v>0</v>
      </c>
      <c r="AZ59" s="270">
        <f>AZ51*Resumo!$B$25</f>
        <v>0</v>
      </c>
      <c r="BA59" s="270">
        <f>BA51*Resumo!$B$25</f>
        <v>0</v>
      </c>
      <c r="BB59" s="270">
        <f>BB51*Resumo!$B$25</f>
        <v>0</v>
      </c>
      <c r="BC59" s="270">
        <f>BC51*Resumo!$B$25</f>
        <v>0</v>
      </c>
      <c r="BD59" s="270">
        <f>BD51*Resumo!$B$25</f>
        <v>0</v>
      </c>
      <c r="BE59" s="270">
        <f>BE51*Resumo!$B$25</f>
        <v>0</v>
      </c>
      <c r="BF59" s="270">
        <f>BF51*Resumo!$B$25</f>
        <v>0</v>
      </c>
      <c r="BG59" s="270">
        <f>BG51*Resumo!$B$25</f>
        <v>0</v>
      </c>
      <c r="BH59" s="270">
        <f>BH51*Resumo!$B$25</f>
        <v>0</v>
      </c>
      <c r="BI59" s="270">
        <f>BI51*Resumo!$B$25</f>
        <v>0</v>
      </c>
    </row>
    <row r="60" spans="1:61">
      <c r="A60" s="389" t="s">
        <v>94</v>
      </c>
      <c r="B60" s="270">
        <f>B51*Resumo!$B$27</f>
        <v>0</v>
      </c>
      <c r="C60" s="270">
        <f>C51*Resumo!$B$27</f>
        <v>0</v>
      </c>
      <c r="D60" s="270">
        <f>D51*Resumo!$B$27</f>
        <v>58159.752367060253</v>
      </c>
      <c r="E60" s="270">
        <f>E51*Resumo!$B$27</f>
        <v>40604.223592963041</v>
      </c>
      <c r="F60" s="270">
        <f>F51*Resumo!$B$27</f>
        <v>40604.223592963041</v>
      </c>
      <c r="G60" s="270">
        <f>G51*Resumo!$B$27</f>
        <v>40604.223592963041</v>
      </c>
      <c r="H60" s="270">
        <f>H51*Resumo!$B$27</f>
        <v>40604.223592963041</v>
      </c>
      <c r="I60" s="270">
        <f>I51*Resumo!$B$27</f>
        <v>40604.223592963041</v>
      </c>
      <c r="J60" s="270">
        <f>J51*Resumo!$B$27</f>
        <v>40604.223592963041</v>
      </c>
      <c r="K60" s="270">
        <f>K51*Resumo!$B$27</f>
        <v>40604.223592963041</v>
      </c>
      <c r="L60" s="270">
        <f>L51*Resumo!$B$27</f>
        <v>40604.223592963041</v>
      </c>
      <c r="M60" s="270">
        <f>M51*Resumo!$B$27</f>
        <v>40604.223592963041</v>
      </c>
      <c r="N60" s="270">
        <f>N51*Resumo!$B$27</f>
        <v>40604.223592963041</v>
      </c>
      <c r="O60" s="270">
        <f>O51*Resumo!$B$27</f>
        <v>40604.223592963041</v>
      </c>
      <c r="P60" s="270">
        <f>P51*Resumo!$B$27</f>
        <v>0</v>
      </c>
      <c r="Q60" s="270">
        <f>Q51*Resumo!$B$27</f>
        <v>0</v>
      </c>
      <c r="R60" s="270">
        <f>R51*Resumo!$B$27</f>
        <v>0</v>
      </c>
      <c r="S60" s="270">
        <f>S51*Resumo!$B$27</f>
        <v>0</v>
      </c>
      <c r="T60" s="270">
        <f>T51*Resumo!$B$27</f>
        <v>0</v>
      </c>
      <c r="U60" s="270">
        <f>U51*Resumo!$B$27</f>
        <v>0</v>
      </c>
      <c r="V60" s="270">
        <f>V51*Resumo!$B$27</f>
        <v>0</v>
      </c>
      <c r="W60" s="270">
        <f>W51*Resumo!$B$27</f>
        <v>0</v>
      </c>
      <c r="X60" s="270">
        <f>X51*Resumo!$B$27</f>
        <v>0</v>
      </c>
      <c r="Y60" s="270">
        <f>Y51*Resumo!$B$27</f>
        <v>0</v>
      </c>
      <c r="Z60" s="270">
        <f>Z51*Resumo!$B$27</f>
        <v>0</v>
      </c>
      <c r="AA60" s="270">
        <f>AA51*Resumo!$B$27</f>
        <v>0</v>
      </c>
      <c r="AB60" s="270">
        <f>AB51*Resumo!$B$27</f>
        <v>0</v>
      </c>
      <c r="AC60" s="270">
        <f>AC51*Resumo!$B$27</f>
        <v>0</v>
      </c>
      <c r="AD60" s="270">
        <f>AD51*Resumo!$B$27</f>
        <v>0</v>
      </c>
      <c r="AE60" s="270">
        <f>AE51*Resumo!$B$27</f>
        <v>0</v>
      </c>
      <c r="AF60" s="270">
        <f>AF51*Resumo!$B$27</f>
        <v>0</v>
      </c>
      <c r="AG60" s="270">
        <f>AG51*Resumo!$B$27</f>
        <v>0</v>
      </c>
      <c r="AH60" s="270">
        <f>AH51*Resumo!$B$27</f>
        <v>0</v>
      </c>
      <c r="AI60" s="270">
        <f>AI51*Resumo!$B$27</f>
        <v>0</v>
      </c>
      <c r="AJ60" s="270">
        <f>AJ51*Resumo!$B$27</f>
        <v>0</v>
      </c>
      <c r="AK60" s="270">
        <f>AK51*Resumo!$B$27</f>
        <v>0</v>
      </c>
      <c r="AL60" s="270">
        <f>AL51*Resumo!$B$27</f>
        <v>0</v>
      </c>
      <c r="AM60" s="270">
        <f>AM51*Resumo!$B$27</f>
        <v>0</v>
      </c>
      <c r="AN60" s="270">
        <f>AN51*Resumo!$B$27</f>
        <v>0</v>
      </c>
      <c r="AO60" s="270">
        <f>AO51*Resumo!$B$27</f>
        <v>0</v>
      </c>
      <c r="AP60" s="270">
        <f>AP51*Resumo!$B$27</f>
        <v>0</v>
      </c>
      <c r="AQ60" s="270">
        <f>AQ51*Resumo!$B$27</f>
        <v>0</v>
      </c>
      <c r="AR60" s="270">
        <f>AR51*Resumo!$B$27</f>
        <v>0</v>
      </c>
      <c r="AS60" s="270">
        <f>AS51*Resumo!$B$27</f>
        <v>0</v>
      </c>
      <c r="AT60" s="270">
        <f>AT51*Resumo!$B$27</f>
        <v>0</v>
      </c>
      <c r="AU60" s="270">
        <f>AU51*Resumo!$B$27</f>
        <v>0</v>
      </c>
      <c r="AV60" s="270">
        <f>AV51*Resumo!$B$27</f>
        <v>0</v>
      </c>
      <c r="AW60" s="270">
        <f>AW51*Resumo!$B$27</f>
        <v>0</v>
      </c>
      <c r="AX60" s="270">
        <f>AX51*Resumo!$B$27</f>
        <v>0</v>
      </c>
      <c r="AY60" s="270">
        <f>AY51*Resumo!$B$27</f>
        <v>0</v>
      </c>
      <c r="AZ60" s="270">
        <f>AZ51*Resumo!$B$27</f>
        <v>0</v>
      </c>
      <c r="BA60" s="270">
        <f>BA51*Resumo!$B$27</f>
        <v>0</v>
      </c>
      <c r="BB60" s="270">
        <f>BB51*Resumo!$B$27</f>
        <v>0</v>
      </c>
      <c r="BC60" s="270">
        <f>BC51*Resumo!$B$27</f>
        <v>0</v>
      </c>
      <c r="BD60" s="270">
        <f>BD51*Resumo!$B$27</f>
        <v>0</v>
      </c>
      <c r="BE60" s="270">
        <f>BE51*Resumo!$B$27</f>
        <v>0</v>
      </c>
      <c r="BF60" s="270">
        <f>BF51*Resumo!$B$27</f>
        <v>0</v>
      </c>
      <c r="BG60" s="270">
        <f>BG51*Resumo!$B$27</f>
        <v>0</v>
      </c>
      <c r="BH60" s="270">
        <f>BH51*Resumo!$B$27</f>
        <v>0</v>
      </c>
      <c r="BI60" s="270">
        <f>BI51*Resumo!$B$27</f>
        <v>0</v>
      </c>
    </row>
    <row r="62" spans="1:61">
      <c r="B62" s="267"/>
      <c r="C62" s="267"/>
      <c r="D62" s="267"/>
      <c r="E62" s="267"/>
      <c r="F62" s="267"/>
      <c r="G62" s="267"/>
      <c r="H62" s="267"/>
      <c r="I62" s="267"/>
      <c r="J62" s="267"/>
      <c r="K62" s="267"/>
      <c r="L62" s="267"/>
      <c r="M62" s="267"/>
    </row>
    <row r="64" spans="1:61">
      <c r="A64" s="394" t="s">
        <v>95</v>
      </c>
      <c r="B64" s="267"/>
      <c r="C64" s="267"/>
      <c r="D64" s="267"/>
      <c r="E64" s="267"/>
      <c r="F64" s="267"/>
      <c r="G64" s="267"/>
      <c r="H64" s="267"/>
      <c r="I64" s="267"/>
      <c r="J64" s="267"/>
      <c r="K64" s="267"/>
      <c r="L64" s="267"/>
      <c r="M64" s="267"/>
    </row>
    <row r="65" spans="1:61">
      <c r="A65" s="618" t="s">
        <v>96</v>
      </c>
      <c r="B65" s="618"/>
      <c r="C65" s="618"/>
      <c r="D65" s="618"/>
      <c r="E65" s="618"/>
      <c r="F65" s="618"/>
      <c r="G65" s="618"/>
      <c r="H65" s="618"/>
      <c r="I65" s="618"/>
      <c r="J65" s="618"/>
      <c r="K65" s="618"/>
      <c r="L65" s="618"/>
      <c r="M65" s="618"/>
      <c r="N65" s="618"/>
      <c r="O65" s="618"/>
      <c r="P65" s="618"/>
      <c r="Q65" s="618"/>
      <c r="R65" s="618"/>
      <c r="S65" s="618"/>
      <c r="T65" s="618"/>
      <c r="U65" s="618"/>
      <c r="V65" s="618"/>
      <c r="W65" s="618"/>
      <c r="X65" s="618"/>
      <c r="Y65" s="618"/>
      <c r="Z65" s="618"/>
      <c r="AA65" s="618"/>
      <c r="AB65" s="618"/>
      <c r="AC65" s="618"/>
      <c r="AD65" s="618"/>
      <c r="AE65" s="618"/>
      <c r="AF65" s="618"/>
      <c r="AG65" s="618"/>
      <c r="AH65" s="618"/>
      <c r="AI65" s="618"/>
      <c r="AJ65" s="618"/>
      <c r="AK65" s="618"/>
      <c r="AL65" s="618"/>
      <c r="AM65" s="618"/>
      <c r="AN65" s="618"/>
      <c r="AO65" s="618"/>
      <c r="AP65" s="618"/>
      <c r="AQ65" s="618"/>
      <c r="AR65" s="618"/>
      <c r="AS65" s="618"/>
      <c r="AT65" s="618"/>
      <c r="AU65" s="618"/>
      <c r="AV65" s="618"/>
      <c r="AW65" s="618"/>
      <c r="AX65" s="618"/>
      <c r="AY65" s="618"/>
      <c r="AZ65" s="618"/>
      <c r="BA65" s="618"/>
      <c r="BB65" s="618"/>
      <c r="BC65" s="618"/>
      <c r="BD65" s="618"/>
      <c r="BE65" s="618"/>
      <c r="BF65" s="618"/>
      <c r="BG65" s="618"/>
      <c r="BH65" s="618"/>
      <c r="BI65" s="618"/>
    </row>
    <row r="66" spans="1:61">
      <c r="A66" s="616" t="s">
        <v>7</v>
      </c>
      <c r="B66" s="617" t="s">
        <v>8</v>
      </c>
      <c r="C66" s="617"/>
      <c r="D66" s="617"/>
      <c r="E66" s="617"/>
      <c r="F66" s="617"/>
      <c r="G66" s="617"/>
      <c r="H66" s="617"/>
      <c r="I66" s="617"/>
      <c r="J66" s="617"/>
      <c r="K66" s="617"/>
      <c r="L66" s="617"/>
      <c r="M66" s="617"/>
      <c r="N66" s="617"/>
      <c r="O66" s="617"/>
      <c r="P66" s="617"/>
      <c r="Q66" s="617"/>
      <c r="R66" s="617"/>
      <c r="S66" s="617"/>
      <c r="T66" s="617"/>
      <c r="U66" s="617"/>
      <c r="V66" s="617"/>
      <c r="W66" s="617"/>
      <c r="X66" s="617"/>
      <c r="Y66" s="617"/>
      <c r="Z66" s="617"/>
      <c r="AA66" s="617"/>
      <c r="AB66" s="617"/>
      <c r="AC66" s="617"/>
      <c r="AD66" s="617"/>
      <c r="AE66" s="617"/>
      <c r="AF66" s="617"/>
      <c r="AG66" s="617"/>
      <c r="AH66" s="617"/>
      <c r="AI66" s="617"/>
      <c r="AJ66" s="617"/>
      <c r="AK66" s="617"/>
      <c r="AL66" s="617"/>
      <c r="AM66" s="617"/>
      <c r="AN66" s="617"/>
      <c r="AO66" s="617"/>
      <c r="AP66" s="617"/>
      <c r="AQ66" s="617"/>
      <c r="AR66" s="617"/>
      <c r="AS66" s="617"/>
      <c r="AT66" s="617"/>
      <c r="AU66" s="617"/>
      <c r="AV66" s="617"/>
      <c r="AW66" s="617"/>
      <c r="AX66" s="617"/>
      <c r="AY66" s="617"/>
      <c r="AZ66" s="617"/>
      <c r="BA66" s="617"/>
      <c r="BB66" s="617"/>
      <c r="BC66" s="617"/>
      <c r="BD66" s="617"/>
      <c r="BE66" s="617"/>
      <c r="BF66" s="617"/>
      <c r="BG66" s="617"/>
      <c r="BH66" s="617"/>
      <c r="BI66" s="617"/>
    </row>
    <row r="67" spans="1:61">
      <c r="A67" s="616"/>
      <c r="B67" s="281">
        <v>44958</v>
      </c>
      <c r="C67" s="281">
        <v>44986</v>
      </c>
      <c r="D67" s="281">
        <v>45017</v>
      </c>
      <c r="E67" s="281">
        <v>45047</v>
      </c>
      <c r="F67" s="281">
        <v>45078</v>
      </c>
      <c r="G67" s="281">
        <v>45108</v>
      </c>
      <c r="H67" s="281">
        <v>45139</v>
      </c>
      <c r="I67" s="281">
        <v>45170</v>
      </c>
      <c r="J67" s="281">
        <v>45200</v>
      </c>
      <c r="K67" s="281">
        <v>45231</v>
      </c>
      <c r="L67" s="281">
        <v>45261</v>
      </c>
      <c r="M67" s="281">
        <v>45292</v>
      </c>
      <c r="N67" s="281">
        <v>45323</v>
      </c>
      <c r="O67" s="281">
        <v>45352</v>
      </c>
      <c r="P67" s="281"/>
      <c r="Q67" s="281"/>
      <c r="R67" s="281"/>
      <c r="S67" s="281"/>
      <c r="T67" s="281"/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281"/>
      <c r="AL67" s="281"/>
      <c r="AM67" s="281"/>
      <c r="AN67" s="281"/>
      <c r="AO67" s="281"/>
      <c r="AP67" s="281"/>
      <c r="AQ67" s="281"/>
      <c r="AR67" s="281"/>
      <c r="AS67" s="281"/>
      <c r="AT67" s="281"/>
      <c r="AU67" s="281"/>
      <c r="AV67" s="281"/>
      <c r="AW67" s="281"/>
      <c r="AX67" s="281"/>
      <c r="AY67" s="281"/>
      <c r="AZ67" s="281"/>
      <c r="BA67" s="281"/>
      <c r="BB67" s="281"/>
      <c r="BC67" s="281"/>
      <c r="BD67" s="281"/>
      <c r="BE67" s="281"/>
      <c r="BF67" s="281"/>
      <c r="BG67" s="281"/>
      <c r="BH67" s="281"/>
      <c r="BI67" s="281"/>
    </row>
    <row r="68" spans="1:61" ht="24">
      <c r="A68" s="395" t="str">
        <f>A5</f>
        <v>SUBPROGRAMA DE EDUCAÇÃO AMBIENTAL PARA A COMUNIDADE (PEAC)</v>
      </c>
      <c r="B68" s="398"/>
      <c r="C68" s="398"/>
      <c r="D68" s="398"/>
      <c r="E68" s="398"/>
      <c r="F68" s="398"/>
      <c r="G68" s="398"/>
      <c r="H68" s="398"/>
      <c r="I68" s="398"/>
      <c r="J68" s="398"/>
      <c r="K68" s="398"/>
      <c r="L68" s="398"/>
      <c r="M68" s="398"/>
      <c r="N68" s="398"/>
      <c r="O68" s="398"/>
      <c r="P68" s="398"/>
      <c r="Q68" s="398"/>
      <c r="R68" s="398"/>
      <c r="S68" s="398"/>
      <c r="T68" s="398"/>
      <c r="U68" s="398"/>
      <c r="V68" s="398"/>
      <c r="W68" s="398"/>
      <c r="X68" s="398"/>
      <c r="Y68" s="398"/>
      <c r="Z68" s="398"/>
      <c r="AA68" s="398"/>
      <c r="AB68" s="398"/>
      <c r="AC68" s="398"/>
      <c r="AD68" s="398"/>
      <c r="AE68" s="398"/>
      <c r="AF68" s="398"/>
      <c r="AG68" s="398"/>
      <c r="AH68" s="398"/>
      <c r="AI68" s="398"/>
      <c r="AJ68" s="398"/>
      <c r="AK68" s="398"/>
      <c r="AL68" s="398"/>
      <c r="AM68" s="398"/>
      <c r="AN68" s="398"/>
      <c r="AO68" s="398"/>
      <c r="AP68" s="398"/>
      <c r="AQ68" s="398"/>
      <c r="AR68" s="398"/>
      <c r="AS68" s="398"/>
      <c r="AT68" s="398"/>
      <c r="AU68" s="398"/>
      <c r="AV68" s="398"/>
      <c r="AW68" s="398"/>
      <c r="AX68" s="398"/>
      <c r="AY68" s="398"/>
      <c r="AZ68" s="398"/>
      <c r="BA68" s="398"/>
      <c r="BB68" s="398"/>
      <c r="BC68" s="398"/>
      <c r="BD68" s="398"/>
      <c r="BE68" s="398"/>
      <c r="BF68" s="398"/>
      <c r="BG68" s="398"/>
      <c r="BH68" s="398"/>
      <c r="BI68" s="398"/>
    </row>
    <row r="69" spans="1:61">
      <c r="A69" s="388" t="str">
        <f>A6</f>
        <v>Plano de Trabalho de Comunidade (PEAC)</v>
      </c>
      <c r="B69" s="268">
        <f>B6/Venda!$H$102</f>
        <v>0</v>
      </c>
      <c r="C69" s="268">
        <f>C6/Venda!$H$102</f>
        <v>0</v>
      </c>
      <c r="D69" s="268">
        <f>D6/Venda!$H$102</f>
        <v>2.417453134515183E-2</v>
      </c>
      <c r="E69" s="268">
        <f>E6/Venda!$H$102</f>
        <v>0</v>
      </c>
      <c r="F69" s="268">
        <f>F6/Venda!$H$102</f>
        <v>0</v>
      </c>
      <c r="G69" s="268">
        <f>G6/Venda!$H$102</f>
        <v>0</v>
      </c>
      <c r="H69" s="268">
        <f>H6/Venda!$H$102</f>
        <v>0</v>
      </c>
      <c r="I69" s="268">
        <f>I6/Venda!$H$102</f>
        <v>0</v>
      </c>
      <c r="J69" s="268">
        <f>J6/Venda!$H$102</f>
        <v>0</v>
      </c>
      <c r="K69" s="268">
        <f>K6/Venda!$H$102</f>
        <v>0</v>
      </c>
      <c r="L69" s="268">
        <f>L6/Venda!$H$102</f>
        <v>0</v>
      </c>
      <c r="M69" s="268">
        <f>M6/Venda!$H$102</f>
        <v>0</v>
      </c>
      <c r="N69" s="268">
        <f>N6/Venda!$H$102</f>
        <v>0</v>
      </c>
      <c r="O69" s="268">
        <f>O6/Venda!$H$102</f>
        <v>0</v>
      </c>
      <c r="P69" s="268">
        <f>P6/Venda!$H$102</f>
        <v>0</v>
      </c>
      <c r="Q69" s="268">
        <f>Q6/Venda!$H$102</f>
        <v>0</v>
      </c>
      <c r="R69" s="268">
        <f>R6/Venda!$H$102</f>
        <v>0</v>
      </c>
      <c r="S69" s="268">
        <f>S6/Venda!$H$102</f>
        <v>0</v>
      </c>
      <c r="T69" s="268">
        <f>T6/Venda!$H$102</f>
        <v>0</v>
      </c>
      <c r="U69" s="268">
        <f>U6/Venda!$H$102</f>
        <v>0</v>
      </c>
      <c r="V69" s="268">
        <f>V6/Venda!$H$102</f>
        <v>0</v>
      </c>
      <c r="W69" s="268">
        <f>W6/Venda!$H$102</f>
        <v>0</v>
      </c>
      <c r="X69" s="268">
        <f>X6/Venda!$H$102</f>
        <v>0</v>
      </c>
      <c r="Y69" s="268">
        <f>Y6/Venda!$H$102</f>
        <v>0</v>
      </c>
      <c r="Z69" s="268">
        <f>Z6/Venda!$H$102</f>
        <v>0</v>
      </c>
      <c r="AA69" s="268">
        <f>AA6/Venda!$H$102</f>
        <v>0</v>
      </c>
      <c r="AB69" s="268">
        <f>AB6/Venda!$H$102</f>
        <v>0</v>
      </c>
      <c r="AC69" s="268">
        <f>AC6/Venda!$H$102</f>
        <v>0</v>
      </c>
      <c r="AD69" s="268">
        <f>AD6/Venda!$H$102</f>
        <v>0</v>
      </c>
      <c r="AE69" s="268">
        <f>AE6/Venda!$H$102</f>
        <v>0</v>
      </c>
      <c r="AF69" s="268">
        <f>AF6/Venda!$H$102</f>
        <v>0</v>
      </c>
      <c r="AG69" s="268">
        <f>AG6/Venda!$H$102</f>
        <v>0</v>
      </c>
      <c r="AH69" s="268">
        <f>AH6/Venda!$H$102</f>
        <v>0</v>
      </c>
      <c r="AI69" s="268">
        <f>AI6/Venda!$H$102</f>
        <v>0</v>
      </c>
      <c r="AJ69" s="268">
        <f>AJ6/Venda!$H$102</f>
        <v>0</v>
      </c>
      <c r="AK69" s="268">
        <f>AK6/Venda!$H$102</f>
        <v>0</v>
      </c>
      <c r="AL69" s="268">
        <f>AL6/Venda!$H$102</f>
        <v>0</v>
      </c>
      <c r="AM69" s="268">
        <f>AM6/Venda!$H$102</f>
        <v>0</v>
      </c>
      <c r="AN69" s="268">
        <f>AN6/Venda!$H$102</f>
        <v>0</v>
      </c>
      <c r="AO69" s="268">
        <f>AO6/Venda!$H$102</f>
        <v>0</v>
      </c>
      <c r="AP69" s="268">
        <f>AP6/Venda!$H$102</f>
        <v>0</v>
      </c>
      <c r="AQ69" s="268">
        <f>AQ6/Venda!$H$102</f>
        <v>0</v>
      </c>
      <c r="AR69" s="268">
        <f>AR6/Venda!$H$102</f>
        <v>0</v>
      </c>
      <c r="AS69" s="268">
        <f>AS6/Venda!$H$102</f>
        <v>0</v>
      </c>
      <c r="AT69" s="268">
        <f>AT6/Venda!$H$102</f>
        <v>0</v>
      </c>
      <c r="AU69" s="268">
        <f>AU6/Venda!$H$102</f>
        <v>0</v>
      </c>
      <c r="AV69" s="268">
        <f>AV6/Venda!$H$102</f>
        <v>0</v>
      </c>
      <c r="AW69" s="268">
        <f>AW6/Venda!$H$102</f>
        <v>0</v>
      </c>
      <c r="AX69" s="268">
        <f>AX6/Venda!$H$102</f>
        <v>0</v>
      </c>
      <c r="AY69" s="268">
        <f>AY6/Venda!$H$102</f>
        <v>0</v>
      </c>
      <c r="AZ69" s="268">
        <f>AZ6/Venda!$H$102</f>
        <v>0</v>
      </c>
      <c r="BA69" s="268">
        <f>BA6/Venda!$H$102</f>
        <v>0</v>
      </c>
      <c r="BB69" s="268">
        <f>BB6/Venda!$H$102</f>
        <v>0</v>
      </c>
      <c r="BC69" s="268">
        <f>BC6/Venda!$H$102</f>
        <v>0</v>
      </c>
      <c r="BD69" s="268">
        <f>BD6/Venda!$H$102</f>
        <v>0</v>
      </c>
      <c r="BE69" s="268">
        <f>BE6/Venda!$H$102</f>
        <v>0</v>
      </c>
      <c r="BF69" s="268">
        <f>BF6/Venda!$H$102</f>
        <v>0</v>
      </c>
      <c r="BG69" s="268">
        <f>BG6/Venda!$H$102</f>
        <v>0</v>
      </c>
      <c r="BH69" s="268">
        <f>BH6/Venda!$H$102</f>
        <v>0</v>
      </c>
      <c r="BI69" s="268">
        <f>BI6/Venda!$H$102</f>
        <v>0</v>
      </c>
    </row>
    <row r="70" spans="1:61" ht="24">
      <c r="A70" s="388" t="str">
        <f>A7</f>
        <v>Formar Comitê de Educação Ambiental de Comunidade (PEAC)</v>
      </c>
      <c r="B70" s="268">
        <f>B7/Venda!$H$102</f>
        <v>0</v>
      </c>
      <c r="C70" s="268">
        <f>C7/Venda!$H$102</f>
        <v>0</v>
      </c>
      <c r="D70" s="268">
        <f>D7/Venda!$H$102</f>
        <v>2.7865530104212541E-4</v>
      </c>
      <c r="E70" s="268">
        <f>E7/Venda!$H$102</f>
        <v>2.7865530104212541E-4</v>
      </c>
      <c r="F70" s="268">
        <f>F7/Venda!$H$102</f>
        <v>2.7865530104212541E-4</v>
      </c>
      <c r="G70" s="268">
        <f>G7/Venda!$H$102</f>
        <v>2.7865530104212541E-4</v>
      </c>
      <c r="H70" s="268">
        <f>H7/Venda!$H$102</f>
        <v>2.7865530104212541E-4</v>
      </c>
      <c r="I70" s="268">
        <f>I7/Venda!$H$102</f>
        <v>2.7865530104212541E-4</v>
      </c>
      <c r="J70" s="268">
        <f>J7/Venda!$H$102</f>
        <v>2.7865530104212541E-4</v>
      </c>
      <c r="K70" s="268">
        <f>K7/Venda!$H$102</f>
        <v>2.7865530104212541E-4</v>
      </c>
      <c r="L70" s="268">
        <f>L7/Venda!$H$102</f>
        <v>2.7865530104212541E-4</v>
      </c>
      <c r="M70" s="268">
        <f>M7/Venda!$H$102</f>
        <v>2.7865530104212541E-4</v>
      </c>
      <c r="N70" s="268">
        <f>N7/Venda!$H$102</f>
        <v>2.7865530104212541E-4</v>
      </c>
      <c r="O70" s="268">
        <f>O7/Venda!$H$102</f>
        <v>2.7865530104212541E-4</v>
      </c>
      <c r="P70" s="268">
        <f>P7/Venda!$H$102</f>
        <v>0</v>
      </c>
      <c r="Q70" s="268">
        <f>Q7/Venda!$H$102</f>
        <v>0</v>
      </c>
      <c r="R70" s="268">
        <f>R7/Venda!$H$102</f>
        <v>0</v>
      </c>
      <c r="S70" s="268">
        <f>S7/Venda!$H$102</f>
        <v>0</v>
      </c>
      <c r="T70" s="268">
        <f>T7/Venda!$H$102</f>
        <v>0</v>
      </c>
      <c r="U70" s="268">
        <f>U7/Venda!$H$102</f>
        <v>0</v>
      </c>
      <c r="V70" s="268">
        <f>V7/Venda!$H$102</f>
        <v>0</v>
      </c>
      <c r="W70" s="268">
        <f>W7/Venda!$H$102</f>
        <v>0</v>
      </c>
      <c r="X70" s="268">
        <f>X7/Venda!$H$102</f>
        <v>0</v>
      </c>
      <c r="Y70" s="268">
        <f>Y7/Venda!$H$102</f>
        <v>0</v>
      </c>
      <c r="Z70" s="268">
        <f>Z7/Venda!$H$102</f>
        <v>0</v>
      </c>
      <c r="AA70" s="268">
        <f>AA7/Venda!$H$102</f>
        <v>0</v>
      </c>
      <c r="AB70" s="268">
        <f>AB7/Venda!$H$102</f>
        <v>0</v>
      </c>
      <c r="AC70" s="268">
        <f>AC7/Venda!$H$102</f>
        <v>0</v>
      </c>
      <c r="AD70" s="268">
        <f>AD7/Venda!$H$102</f>
        <v>0</v>
      </c>
      <c r="AE70" s="268">
        <f>AE7/Venda!$H$102</f>
        <v>0</v>
      </c>
      <c r="AF70" s="268">
        <f>AF7/Venda!$H$102</f>
        <v>0</v>
      </c>
      <c r="AG70" s="268">
        <f>AG7/Venda!$H$102</f>
        <v>0</v>
      </c>
      <c r="AH70" s="268">
        <f>AH7/Venda!$H$102</f>
        <v>0</v>
      </c>
      <c r="AI70" s="268">
        <f>AI7/Venda!$H$102</f>
        <v>0</v>
      </c>
      <c r="AJ70" s="268">
        <f>AJ7/Venda!$H$102</f>
        <v>0</v>
      </c>
      <c r="AK70" s="268">
        <f>AK7/Venda!$H$102</f>
        <v>0</v>
      </c>
      <c r="AL70" s="268">
        <f>AL7/Venda!$H$102</f>
        <v>0</v>
      </c>
      <c r="AM70" s="268">
        <f>AM7/Venda!$H$102</f>
        <v>0</v>
      </c>
      <c r="AN70" s="268">
        <f>AN7/Venda!$H$102</f>
        <v>0</v>
      </c>
      <c r="AO70" s="268">
        <f>AO7/Venda!$H$102</f>
        <v>0</v>
      </c>
      <c r="AP70" s="268">
        <f>AP7/Venda!$H$102</f>
        <v>0</v>
      </c>
      <c r="AQ70" s="268">
        <f>AQ7/Venda!$H$102</f>
        <v>0</v>
      </c>
      <c r="AR70" s="268">
        <f>AR7/Venda!$H$102</f>
        <v>0</v>
      </c>
      <c r="AS70" s="268">
        <f>AS7/Venda!$H$102</f>
        <v>0</v>
      </c>
      <c r="AT70" s="268">
        <f>AT7/Venda!$H$102</f>
        <v>0</v>
      </c>
      <c r="AU70" s="268">
        <f>AU7/Venda!$H$102</f>
        <v>0</v>
      </c>
      <c r="AV70" s="268">
        <f>AV7/Venda!$H$102</f>
        <v>0</v>
      </c>
      <c r="AW70" s="268">
        <f>AW7/Venda!$H$102</f>
        <v>0</v>
      </c>
      <c r="AX70" s="268">
        <f>AX7/Venda!$H$102</f>
        <v>0</v>
      </c>
      <c r="AY70" s="268">
        <f>AY7/Venda!$H$102</f>
        <v>0</v>
      </c>
      <c r="AZ70" s="268">
        <f>AZ7/Venda!$H$102</f>
        <v>0</v>
      </c>
      <c r="BA70" s="268">
        <f>BA7/Venda!$H$102</f>
        <v>0</v>
      </c>
      <c r="BB70" s="268">
        <f>BB7/Venda!$H$102</f>
        <v>0</v>
      </c>
      <c r="BC70" s="268">
        <f>BC7/Venda!$H$102</f>
        <v>0</v>
      </c>
      <c r="BD70" s="268">
        <f>BD7/Venda!$H$102</f>
        <v>0</v>
      </c>
      <c r="BE70" s="268">
        <f>BE7/Venda!$H$102</f>
        <v>0</v>
      </c>
      <c r="BF70" s="268">
        <f>BF7/Venda!$H$102</f>
        <v>0</v>
      </c>
      <c r="BG70" s="268">
        <f>BG7/Venda!$H$102</f>
        <v>0</v>
      </c>
      <c r="BH70" s="268">
        <f>BH7/Venda!$H$102</f>
        <v>0</v>
      </c>
      <c r="BI70" s="268">
        <f>BI7/Venda!$H$102</f>
        <v>0</v>
      </c>
    </row>
    <row r="71" spans="1:61" ht="24">
      <c r="A71" s="388" t="str">
        <f>A8</f>
        <v>Manter Comitê de Educação Ambiental em comunidades (PEAC)</v>
      </c>
      <c r="B71" s="268">
        <f>B8/Venda!$H$102</f>
        <v>0</v>
      </c>
      <c r="C71" s="268">
        <f>C8/Venda!$H$102</f>
        <v>0</v>
      </c>
      <c r="D71" s="268">
        <f>D8/Venda!$H$102</f>
        <v>1.0367339227922627E-2</v>
      </c>
      <c r="E71" s="268">
        <f>E8/Venda!$H$102</f>
        <v>1.0367339227922627E-2</v>
      </c>
      <c r="F71" s="268">
        <f>F8/Venda!$H$102</f>
        <v>1.0367339227922627E-2</v>
      </c>
      <c r="G71" s="268">
        <f>G8/Venda!$H$102</f>
        <v>1.0367339227922627E-2</v>
      </c>
      <c r="H71" s="268">
        <f>H8/Venda!$H$102</f>
        <v>1.0367339227922627E-2</v>
      </c>
      <c r="I71" s="268">
        <f>I8/Venda!$H$102</f>
        <v>1.0367339227922627E-2</v>
      </c>
      <c r="J71" s="268">
        <f>J8/Venda!$H$102</f>
        <v>1.0367339227922627E-2</v>
      </c>
      <c r="K71" s="268">
        <f>K8/Venda!$H$102</f>
        <v>1.0367339227922627E-2</v>
      </c>
      <c r="L71" s="268">
        <f>L8/Venda!$H$102</f>
        <v>1.0367339227922627E-2</v>
      </c>
      <c r="M71" s="268">
        <f>M8/Venda!$H$102</f>
        <v>1.0367339227922627E-2</v>
      </c>
      <c r="N71" s="268">
        <f>N8/Venda!$H$102</f>
        <v>1.0367339227922627E-2</v>
      </c>
      <c r="O71" s="268">
        <f>O8/Venda!$H$102</f>
        <v>1.0367339227922627E-2</v>
      </c>
      <c r="P71" s="268">
        <f>P8/Venda!$H$102</f>
        <v>0</v>
      </c>
      <c r="Q71" s="268">
        <f>Q8/Venda!$H$102</f>
        <v>0</v>
      </c>
      <c r="R71" s="268">
        <f>R8/Venda!$H$102</f>
        <v>0</v>
      </c>
      <c r="S71" s="268">
        <f>S8/Venda!$H$102</f>
        <v>0</v>
      </c>
      <c r="T71" s="268">
        <f>T8/Venda!$H$102</f>
        <v>0</v>
      </c>
      <c r="U71" s="268">
        <f>U8/Venda!$H$102</f>
        <v>0</v>
      </c>
      <c r="V71" s="268">
        <f>V8/Venda!$H$102</f>
        <v>0</v>
      </c>
      <c r="W71" s="268">
        <f>W8/Venda!$H$102</f>
        <v>0</v>
      </c>
      <c r="X71" s="268">
        <f>X8/Venda!$H$102</f>
        <v>0</v>
      </c>
      <c r="Y71" s="268">
        <f>Y8/Venda!$H$102</f>
        <v>0</v>
      </c>
      <c r="Z71" s="268">
        <f>Z8/Venda!$H$102</f>
        <v>0</v>
      </c>
      <c r="AA71" s="268">
        <f>AA8/Venda!$H$102</f>
        <v>0</v>
      </c>
      <c r="AB71" s="268">
        <f>AB8/Venda!$H$102</f>
        <v>0</v>
      </c>
      <c r="AC71" s="268">
        <f>AC8/Venda!$H$102</f>
        <v>0</v>
      </c>
      <c r="AD71" s="268">
        <f>AD8/Venda!$H$102</f>
        <v>0</v>
      </c>
      <c r="AE71" s="268">
        <f>AE8/Venda!$H$102</f>
        <v>0</v>
      </c>
      <c r="AF71" s="268">
        <f>AF8/Venda!$H$102</f>
        <v>0</v>
      </c>
      <c r="AG71" s="268">
        <f>AG8/Venda!$H$102</f>
        <v>0</v>
      </c>
      <c r="AH71" s="268">
        <f>AH8/Venda!$H$102</f>
        <v>0</v>
      </c>
      <c r="AI71" s="268">
        <f>AI8/Venda!$H$102</f>
        <v>0</v>
      </c>
      <c r="AJ71" s="268">
        <f>AJ8/Venda!$H$102</f>
        <v>0</v>
      </c>
      <c r="AK71" s="268">
        <f>AK8/Venda!$H$102</f>
        <v>0</v>
      </c>
      <c r="AL71" s="268">
        <f>AL8/Venda!$H$102</f>
        <v>0</v>
      </c>
      <c r="AM71" s="268">
        <f>AM8/Venda!$H$102</f>
        <v>0</v>
      </c>
      <c r="AN71" s="268">
        <f>AN8/Venda!$H$102</f>
        <v>0</v>
      </c>
      <c r="AO71" s="268">
        <f>AO8/Venda!$H$102</f>
        <v>0</v>
      </c>
      <c r="AP71" s="268">
        <f>AP8/Venda!$H$102</f>
        <v>0</v>
      </c>
      <c r="AQ71" s="268">
        <f>AQ8/Venda!$H$102</f>
        <v>0</v>
      </c>
      <c r="AR71" s="268">
        <f>AR8/Venda!$H$102</f>
        <v>0</v>
      </c>
      <c r="AS71" s="268">
        <f>AS8/Venda!$H$102</f>
        <v>0</v>
      </c>
      <c r="AT71" s="268">
        <f>AT8/Venda!$H$102</f>
        <v>0</v>
      </c>
      <c r="AU71" s="268">
        <f>AU8/Venda!$H$102</f>
        <v>0</v>
      </c>
      <c r="AV71" s="268">
        <f>AV8/Venda!$H$102</f>
        <v>0</v>
      </c>
      <c r="AW71" s="268">
        <f>AW8/Venda!$H$102</f>
        <v>0</v>
      </c>
      <c r="AX71" s="268">
        <f>AX8/Venda!$H$102</f>
        <v>0</v>
      </c>
      <c r="AY71" s="268">
        <f>AY8/Venda!$H$102</f>
        <v>0</v>
      </c>
      <c r="AZ71" s="268">
        <f>AZ8/Venda!$H$102</f>
        <v>0</v>
      </c>
      <c r="BA71" s="268">
        <f>BA8/Venda!$H$102</f>
        <v>0</v>
      </c>
      <c r="BB71" s="268">
        <f>BB8/Venda!$H$102</f>
        <v>0</v>
      </c>
      <c r="BC71" s="268">
        <f>BC8/Venda!$H$102</f>
        <v>0</v>
      </c>
      <c r="BD71" s="268">
        <f>BD8/Venda!$H$102</f>
        <v>0</v>
      </c>
      <c r="BE71" s="268">
        <f>BE8/Venda!$H$102</f>
        <v>0</v>
      </c>
      <c r="BF71" s="268">
        <f>BF8/Venda!$H$102</f>
        <v>0</v>
      </c>
      <c r="BG71" s="268">
        <f>BG8/Venda!$H$102</f>
        <v>0</v>
      </c>
      <c r="BH71" s="268">
        <f>BH8/Venda!$H$102</f>
        <v>0</v>
      </c>
      <c r="BI71" s="268">
        <f>BI8/Venda!$H$102</f>
        <v>0</v>
      </c>
    </row>
    <row r="72" spans="1:61">
      <c r="A72" s="388" t="str">
        <f>A9</f>
        <v>Despesas tributáveis do item 6.1.3</v>
      </c>
      <c r="B72" s="268">
        <f>B9/Venda!$H$102</f>
        <v>0</v>
      </c>
      <c r="C72" s="268">
        <f>C9/Venda!$H$102</f>
        <v>0</v>
      </c>
      <c r="D72" s="268">
        <f>D9/Venda!$H$102</f>
        <v>1.6837049192138837E-3</v>
      </c>
      <c r="E72" s="268">
        <f>E9/Venda!$H$102</f>
        <v>1.6837049192138837E-3</v>
      </c>
      <c r="F72" s="268">
        <f>F9/Venda!$H$102</f>
        <v>1.6837049192138837E-3</v>
      </c>
      <c r="G72" s="268">
        <f>G9/Venda!$H$102</f>
        <v>1.6837049192138837E-3</v>
      </c>
      <c r="H72" s="268">
        <f>H9/Venda!$H$102</f>
        <v>1.6837049192138837E-3</v>
      </c>
      <c r="I72" s="268">
        <f>I9/Venda!$H$102</f>
        <v>1.6837049192138837E-3</v>
      </c>
      <c r="J72" s="268">
        <f>J9/Venda!$H$102</f>
        <v>1.6837049192138837E-3</v>
      </c>
      <c r="K72" s="268">
        <f>K9/Venda!$H$102</f>
        <v>1.6837049192138837E-3</v>
      </c>
      <c r="L72" s="268">
        <f>L9/Venda!$H$102</f>
        <v>1.6837049192138837E-3</v>
      </c>
      <c r="M72" s="268">
        <f>M9/Venda!$H$102</f>
        <v>1.6837049192138837E-3</v>
      </c>
      <c r="N72" s="268">
        <f>N9/Venda!$H$102</f>
        <v>1.6837049192138837E-3</v>
      </c>
      <c r="O72" s="268">
        <f>O9/Venda!$H$102</f>
        <v>1.6837049192138837E-3</v>
      </c>
      <c r="P72" s="268">
        <f>P9/Venda!$H$102</f>
        <v>0</v>
      </c>
      <c r="Q72" s="268">
        <f>Q9/Venda!$H$102</f>
        <v>0</v>
      </c>
      <c r="R72" s="268">
        <f>R9/Venda!$H$102</f>
        <v>0</v>
      </c>
      <c r="S72" s="268">
        <f>S9/Venda!$H$102</f>
        <v>0</v>
      </c>
      <c r="T72" s="268">
        <f>T9/Venda!$H$102</f>
        <v>0</v>
      </c>
      <c r="U72" s="268">
        <f>U9/Venda!$H$102</f>
        <v>0</v>
      </c>
      <c r="V72" s="268">
        <f>V9/Venda!$H$102</f>
        <v>0</v>
      </c>
      <c r="W72" s="268">
        <f>W9/Venda!$H$102</f>
        <v>0</v>
      </c>
      <c r="X72" s="268">
        <f>X9/Venda!$H$102</f>
        <v>0</v>
      </c>
      <c r="Y72" s="268">
        <f>Y9/Venda!$H$102</f>
        <v>0</v>
      </c>
      <c r="Z72" s="268">
        <f>Z9/Venda!$H$102</f>
        <v>0</v>
      </c>
      <c r="AA72" s="268">
        <f>AA9/Venda!$H$102</f>
        <v>0</v>
      </c>
      <c r="AB72" s="268">
        <f>AB9/Venda!$H$102</f>
        <v>0</v>
      </c>
      <c r="AC72" s="268">
        <f>AC9/Venda!$H$102</f>
        <v>0</v>
      </c>
      <c r="AD72" s="268">
        <f>AD9/Venda!$H$102</f>
        <v>0</v>
      </c>
      <c r="AE72" s="268">
        <f>AE9/Venda!$H$102</f>
        <v>0</v>
      </c>
      <c r="AF72" s="268">
        <f>AF9/Venda!$H$102</f>
        <v>0</v>
      </c>
      <c r="AG72" s="268">
        <f>AG9/Venda!$H$102</f>
        <v>0</v>
      </c>
      <c r="AH72" s="268">
        <f>AH9/Venda!$H$102</f>
        <v>0</v>
      </c>
      <c r="AI72" s="268">
        <f>AI9/Venda!$H$102</f>
        <v>0</v>
      </c>
      <c r="AJ72" s="268">
        <f>AJ9/Venda!$H$102</f>
        <v>0</v>
      </c>
      <c r="AK72" s="268">
        <f>AK9/Venda!$H$102</f>
        <v>0</v>
      </c>
      <c r="AL72" s="268">
        <f>AL9/Venda!$H$102</f>
        <v>0</v>
      </c>
      <c r="AM72" s="268">
        <f>AM9/Venda!$H$102</f>
        <v>0</v>
      </c>
      <c r="AN72" s="268">
        <f>AN9/Venda!$H$102</f>
        <v>0</v>
      </c>
      <c r="AO72" s="268">
        <f>AO9/Venda!$H$102</f>
        <v>0</v>
      </c>
      <c r="AP72" s="268">
        <f>AP9/Venda!$H$102</f>
        <v>0</v>
      </c>
      <c r="AQ72" s="268">
        <f>AQ9/Venda!$H$102</f>
        <v>0</v>
      </c>
      <c r="AR72" s="268">
        <f>AR9/Venda!$H$102</f>
        <v>0</v>
      </c>
      <c r="AS72" s="268">
        <f>AS9/Venda!$H$102</f>
        <v>0</v>
      </c>
      <c r="AT72" s="268">
        <f>AT9/Venda!$H$102</f>
        <v>0</v>
      </c>
      <c r="AU72" s="268">
        <f>AU9/Venda!$H$102</f>
        <v>0</v>
      </c>
      <c r="AV72" s="268">
        <f>AV9/Venda!$H$102</f>
        <v>0</v>
      </c>
      <c r="AW72" s="268">
        <f>AW9/Venda!$H$102</f>
        <v>0</v>
      </c>
      <c r="AX72" s="268">
        <f>AX9/Venda!$H$102</f>
        <v>0</v>
      </c>
      <c r="AY72" s="268">
        <f>AY9/Venda!$H$102</f>
        <v>0</v>
      </c>
      <c r="AZ72" s="268">
        <f>AZ9/Venda!$H$102</f>
        <v>0</v>
      </c>
      <c r="BA72" s="268">
        <f>BA9/Venda!$H$102</f>
        <v>0</v>
      </c>
      <c r="BB72" s="268">
        <f>BB9/Venda!$H$102</f>
        <v>0</v>
      </c>
      <c r="BC72" s="268">
        <f>BC9/Venda!$H$102</f>
        <v>0</v>
      </c>
      <c r="BD72" s="268">
        <f>BD9/Venda!$H$102</f>
        <v>0</v>
      </c>
      <c r="BE72" s="268">
        <f>BE9/Venda!$H$102</f>
        <v>0</v>
      </c>
      <c r="BF72" s="268">
        <f>BF9/Venda!$H$102</f>
        <v>0</v>
      </c>
      <c r="BG72" s="268">
        <f>BG9/Venda!$H$102</f>
        <v>0</v>
      </c>
      <c r="BH72" s="268">
        <f>BH9/Venda!$H$102</f>
        <v>0</v>
      </c>
      <c r="BI72" s="268">
        <f>BI9/Venda!$H$102</f>
        <v>0</v>
      </c>
    </row>
    <row r="73" spans="1:61" ht="24">
      <c r="A73" s="388" t="str">
        <f>A10</f>
        <v>Executar ações do Plano de Ação dos Comitês de Educação Ambiental (PEAC)</v>
      </c>
      <c r="B73" s="268">
        <f>B10/Venda!$H$102</f>
        <v>0</v>
      </c>
      <c r="C73" s="268">
        <f>C10/Venda!$H$102</f>
        <v>0</v>
      </c>
      <c r="D73" s="268">
        <f>D10/Venda!$H$102</f>
        <v>7.0804699524880145E-3</v>
      </c>
      <c r="E73" s="268">
        <f>E10/Venda!$H$102</f>
        <v>7.0804699524880145E-3</v>
      </c>
      <c r="F73" s="268">
        <f>F10/Venda!$H$102</f>
        <v>7.0804699524880145E-3</v>
      </c>
      <c r="G73" s="268">
        <f>G10/Venda!$H$102</f>
        <v>7.0804699524880145E-3</v>
      </c>
      <c r="H73" s="268">
        <f>H10/Venda!$H$102</f>
        <v>7.0804699524880145E-3</v>
      </c>
      <c r="I73" s="268">
        <f>I10/Venda!$H$102</f>
        <v>7.0804699524880145E-3</v>
      </c>
      <c r="J73" s="268">
        <f>J10/Venda!$H$102</f>
        <v>7.0804699524880145E-3</v>
      </c>
      <c r="K73" s="268">
        <f>K10/Venda!$H$102</f>
        <v>7.0804699524880145E-3</v>
      </c>
      <c r="L73" s="268">
        <f>L10/Venda!$H$102</f>
        <v>7.0804699524880145E-3</v>
      </c>
      <c r="M73" s="268">
        <f>M10/Venda!$H$102</f>
        <v>7.0804699524880145E-3</v>
      </c>
      <c r="N73" s="268">
        <f>N10/Venda!$H$102</f>
        <v>7.0804699524880145E-3</v>
      </c>
      <c r="O73" s="268">
        <f>O10/Venda!$H$102</f>
        <v>7.0804699524880145E-3</v>
      </c>
      <c r="P73" s="268">
        <f>P10/Venda!$H$102</f>
        <v>0</v>
      </c>
      <c r="Q73" s="268">
        <f>Q10/Venda!$H$102</f>
        <v>0</v>
      </c>
      <c r="R73" s="268">
        <f>R10/Venda!$H$102</f>
        <v>0</v>
      </c>
      <c r="S73" s="268">
        <f>S10/Venda!$H$102</f>
        <v>0</v>
      </c>
      <c r="T73" s="268">
        <f>T10/Venda!$H$102</f>
        <v>0</v>
      </c>
      <c r="U73" s="268">
        <f>U10/Venda!$H$102</f>
        <v>0</v>
      </c>
      <c r="V73" s="268">
        <f>V10/Venda!$H$102</f>
        <v>0</v>
      </c>
      <c r="W73" s="268">
        <f>W10/Venda!$H$102</f>
        <v>0</v>
      </c>
      <c r="X73" s="268">
        <f>X10/Venda!$H$102</f>
        <v>0</v>
      </c>
      <c r="Y73" s="268">
        <f>Y10/Venda!$H$102</f>
        <v>0</v>
      </c>
      <c r="Z73" s="268">
        <f>Z10/Venda!$H$102</f>
        <v>0</v>
      </c>
      <c r="AA73" s="268">
        <f>AA10/Venda!$H$102</f>
        <v>0</v>
      </c>
      <c r="AB73" s="268">
        <f>AB10/Venda!$H$102</f>
        <v>0</v>
      </c>
      <c r="AC73" s="268">
        <f>AC10/Venda!$H$102</f>
        <v>0</v>
      </c>
      <c r="AD73" s="268">
        <f>AD10/Venda!$H$102</f>
        <v>0</v>
      </c>
      <c r="AE73" s="268">
        <f>AE10/Venda!$H$102</f>
        <v>0</v>
      </c>
      <c r="AF73" s="268">
        <f>AF10/Venda!$H$102</f>
        <v>0</v>
      </c>
      <c r="AG73" s="268">
        <f>AG10/Venda!$H$102</f>
        <v>0</v>
      </c>
      <c r="AH73" s="268">
        <f>AH10/Venda!$H$102</f>
        <v>0</v>
      </c>
      <c r="AI73" s="268">
        <f>AI10/Venda!$H$102</f>
        <v>0</v>
      </c>
      <c r="AJ73" s="268">
        <f>AJ10/Venda!$H$102</f>
        <v>0</v>
      </c>
      <c r="AK73" s="268">
        <f>AK10/Venda!$H$102</f>
        <v>0</v>
      </c>
      <c r="AL73" s="268">
        <f>AL10/Venda!$H$102</f>
        <v>0</v>
      </c>
      <c r="AM73" s="268">
        <f>AM10/Venda!$H$102</f>
        <v>0</v>
      </c>
      <c r="AN73" s="268">
        <f>AN10/Venda!$H$102</f>
        <v>0</v>
      </c>
      <c r="AO73" s="268">
        <f>AO10/Venda!$H$102</f>
        <v>0</v>
      </c>
      <c r="AP73" s="268">
        <f>AP10/Venda!$H$102</f>
        <v>0</v>
      </c>
      <c r="AQ73" s="268">
        <f>AQ10/Venda!$H$102</f>
        <v>0</v>
      </c>
      <c r="AR73" s="268">
        <f>AR10/Venda!$H$102</f>
        <v>0</v>
      </c>
      <c r="AS73" s="268">
        <f>AS10/Venda!$H$102</f>
        <v>0</v>
      </c>
      <c r="AT73" s="268">
        <f>AT10/Venda!$H$102</f>
        <v>0</v>
      </c>
      <c r="AU73" s="268">
        <f>AU10/Venda!$H$102</f>
        <v>0</v>
      </c>
      <c r="AV73" s="268">
        <f>AV10/Venda!$H$102</f>
        <v>0</v>
      </c>
      <c r="AW73" s="268">
        <f>AW10/Venda!$H$102</f>
        <v>0</v>
      </c>
      <c r="AX73" s="268">
        <f>AX10/Venda!$H$102</f>
        <v>0</v>
      </c>
      <c r="AY73" s="268">
        <f>AY10/Venda!$H$102</f>
        <v>0</v>
      </c>
      <c r="AZ73" s="268">
        <f>AZ10/Venda!$H$102</f>
        <v>0</v>
      </c>
      <c r="BA73" s="268">
        <f>BA10/Venda!$H$102</f>
        <v>0</v>
      </c>
      <c r="BB73" s="268">
        <f>BB10/Venda!$H$102</f>
        <v>0</v>
      </c>
      <c r="BC73" s="268">
        <f>BC10/Venda!$H$102</f>
        <v>0</v>
      </c>
      <c r="BD73" s="268">
        <f>BD10/Venda!$H$102</f>
        <v>0</v>
      </c>
      <c r="BE73" s="268">
        <f>BE10/Venda!$H$102</f>
        <v>0</v>
      </c>
      <c r="BF73" s="268">
        <f>BF10/Venda!$H$102</f>
        <v>0</v>
      </c>
      <c r="BG73" s="268">
        <f>BG10/Venda!$H$102</f>
        <v>0</v>
      </c>
      <c r="BH73" s="268">
        <f>BH10/Venda!$H$102</f>
        <v>0</v>
      </c>
      <c r="BI73" s="268">
        <f>BI10/Venda!$H$102</f>
        <v>0</v>
      </c>
    </row>
    <row r="74" spans="1:61">
      <c r="A74" s="388" t="str">
        <f>A11</f>
        <v>Despesas tributáveis do item 6.1.4</v>
      </c>
      <c r="B74" s="268">
        <f>B11/Venda!$H$102</f>
        <v>0</v>
      </c>
      <c r="C74" s="268">
        <f>C11/Venda!$H$102</f>
        <v>0</v>
      </c>
      <c r="D74" s="268">
        <f>D11/Venda!$H$102</f>
        <v>2.1888163949780491E-3</v>
      </c>
      <c r="E74" s="268">
        <f>E11/Venda!$H$102</f>
        <v>2.1888163949780491E-3</v>
      </c>
      <c r="F74" s="268">
        <f>F11/Venda!$H$102</f>
        <v>2.1888163949780491E-3</v>
      </c>
      <c r="G74" s="268">
        <f>G11/Venda!$H$102</f>
        <v>2.1888163949780491E-3</v>
      </c>
      <c r="H74" s="268">
        <f>H11/Venda!$H$102</f>
        <v>2.1888163949780491E-3</v>
      </c>
      <c r="I74" s="268">
        <f>I11/Venda!$H$102</f>
        <v>2.1888163949780491E-3</v>
      </c>
      <c r="J74" s="268">
        <f>J11/Venda!$H$102</f>
        <v>2.1888163949780491E-3</v>
      </c>
      <c r="K74" s="268">
        <f>K11/Venda!$H$102</f>
        <v>2.1888163949780491E-3</v>
      </c>
      <c r="L74" s="268">
        <f>L11/Venda!$H$102</f>
        <v>2.1888163949780491E-3</v>
      </c>
      <c r="M74" s="268">
        <f>M11/Venda!$H$102</f>
        <v>2.1888163949780491E-3</v>
      </c>
      <c r="N74" s="268">
        <f>N11/Venda!$H$102</f>
        <v>2.1888163949780491E-3</v>
      </c>
      <c r="O74" s="268">
        <f>O11/Venda!$H$102</f>
        <v>2.1888163949780491E-3</v>
      </c>
      <c r="P74" s="268">
        <f>P11/Venda!$H$102</f>
        <v>0</v>
      </c>
      <c r="Q74" s="268">
        <f>Q11/Venda!$H$102</f>
        <v>0</v>
      </c>
      <c r="R74" s="268">
        <f>R11/Venda!$H$102</f>
        <v>0</v>
      </c>
      <c r="S74" s="268">
        <f>S11/Venda!$H$102</f>
        <v>0</v>
      </c>
      <c r="T74" s="268">
        <f>T11/Venda!$H$102</f>
        <v>0</v>
      </c>
      <c r="U74" s="268">
        <f>U11/Venda!$H$102</f>
        <v>0</v>
      </c>
      <c r="V74" s="268">
        <f>V11/Venda!$H$102</f>
        <v>0</v>
      </c>
      <c r="W74" s="268">
        <f>W11/Venda!$H$102</f>
        <v>0</v>
      </c>
      <c r="X74" s="268">
        <f>X11/Venda!$H$102</f>
        <v>0</v>
      </c>
      <c r="Y74" s="268">
        <f>Y11/Venda!$H$102</f>
        <v>0</v>
      </c>
      <c r="Z74" s="268">
        <f>Z11/Venda!$H$102</f>
        <v>0</v>
      </c>
      <c r="AA74" s="268">
        <f>AA11/Venda!$H$102</f>
        <v>0</v>
      </c>
      <c r="AB74" s="268">
        <f>AB11/Venda!$H$102</f>
        <v>0</v>
      </c>
      <c r="AC74" s="268">
        <f>AC11/Venda!$H$102</f>
        <v>0</v>
      </c>
      <c r="AD74" s="268">
        <f>AD11/Venda!$H$102</f>
        <v>0</v>
      </c>
      <c r="AE74" s="268">
        <f>AE11/Venda!$H$102</f>
        <v>0</v>
      </c>
      <c r="AF74" s="268">
        <f>AF11/Venda!$H$102</f>
        <v>0</v>
      </c>
      <c r="AG74" s="268">
        <f>AG11/Venda!$H$102</f>
        <v>0</v>
      </c>
      <c r="AH74" s="268">
        <f>AH11/Venda!$H$102</f>
        <v>0</v>
      </c>
      <c r="AI74" s="268">
        <f>AI11/Venda!$H$102</f>
        <v>0</v>
      </c>
      <c r="AJ74" s="268">
        <f>AJ11/Venda!$H$102</f>
        <v>0</v>
      </c>
      <c r="AK74" s="268">
        <f>AK11/Venda!$H$102</f>
        <v>0</v>
      </c>
      <c r="AL74" s="268">
        <f>AL11/Venda!$H$102</f>
        <v>0</v>
      </c>
      <c r="AM74" s="268">
        <f>AM11/Venda!$H$102</f>
        <v>0</v>
      </c>
      <c r="AN74" s="268">
        <f>AN11/Venda!$H$102</f>
        <v>0</v>
      </c>
      <c r="AO74" s="268">
        <f>AO11/Venda!$H$102</f>
        <v>0</v>
      </c>
      <c r="AP74" s="268">
        <f>AP11/Venda!$H$102</f>
        <v>0</v>
      </c>
      <c r="AQ74" s="268">
        <f>AQ11/Venda!$H$102</f>
        <v>0</v>
      </c>
      <c r="AR74" s="268">
        <f>AR11/Venda!$H$102</f>
        <v>0</v>
      </c>
      <c r="AS74" s="268">
        <f>AS11/Venda!$H$102</f>
        <v>0</v>
      </c>
      <c r="AT74" s="268">
        <f>AT11/Venda!$H$102</f>
        <v>0</v>
      </c>
      <c r="AU74" s="268">
        <f>AU11/Venda!$H$102</f>
        <v>0</v>
      </c>
      <c r="AV74" s="268">
        <f>AV11/Venda!$H$102</f>
        <v>0</v>
      </c>
      <c r="AW74" s="268">
        <f>AW11/Venda!$H$102</f>
        <v>0</v>
      </c>
      <c r="AX74" s="268">
        <f>AX11/Venda!$H$102</f>
        <v>0</v>
      </c>
      <c r="AY74" s="268">
        <f>AY11/Venda!$H$102</f>
        <v>0</v>
      </c>
      <c r="AZ74" s="268">
        <f>AZ11/Venda!$H$102</f>
        <v>0</v>
      </c>
      <c r="BA74" s="268">
        <f>BA11/Venda!$H$102</f>
        <v>0</v>
      </c>
      <c r="BB74" s="268">
        <f>BB11/Venda!$H$102</f>
        <v>0</v>
      </c>
      <c r="BC74" s="268">
        <f>BC11/Venda!$H$102</f>
        <v>0</v>
      </c>
      <c r="BD74" s="268">
        <f>BD11/Venda!$H$102</f>
        <v>0</v>
      </c>
      <c r="BE74" s="268">
        <f>BE11/Venda!$H$102</f>
        <v>0</v>
      </c>
      <c r="BF74" s="268">
        <f>BF11/Venda!$H$102</f>
        <v>0</v>
      </c>
      <c r="BG74" s="268">
        <f>BG11/Venda!$H$102</f>
        <v>0</v>
      </c>
      <c r="BH74" s="268">
        <f>BH11/Venda!$H$102</f>
        <v>0</v>
      </c>
      <c r="BI74" s="268">
        <f>BI11/Venda!$H$102</f>
        <v>0</v>
      </c>
    </row>
    <row r="75" spans="1:61" ht="36">
      <c r="A75" s="388" t="str">
        <f>A12</f>
        <v>Realizar assessoria técnica-pedagógica para formação continuada de educadores/gestores de escola (PEAC)</v>
      </c>
      <c r="B75" s="268">
        <f>B12/Venda!$H$102</f>
        <v>0</v>
      </c>
      <c r="C75" s="268">
        <f>C12/Venda!$H$102</f>
        <v>0</v>
      </c>
      <c r="D75" s="268">
        <f>D12/Venda!$H$102</f>
        <v>1.4856290448634786E-3</v>
      </c>
      <c r="E75" s="268">
        <f>E12/Venda!$H$102</f>
        <v>1.4856290448634786E-3</v>
      </c>
      <c r="F75" s="268">
        <f>F12/Venda!$H$102</f>
        <v>1.4856290448634786E-3</v>
      </c>
      <c r="G75" s="268">
        <f>G12/Venda!$H$102</f>
        <v>1.4856290448634786E-3</v>
      </c>
      <c r="H75" s="268">
        <f>H12/Venda!$H$102</f>
        <v>1.4856290448634786E-3</v>
      </c>
      <c r="I75" s="268">
        <f>I12/Venda!$H$102</f>
        <v>1.4856290448634786E-3</v>
      </c>
      <c r="J75" s="268">
        <f>J12/Venda!$H$102</f>
        <v>1.4856290448634786E-3</v>
      </c>
      <c r="K75" s="268">
        <f>K12/Venda!$H$102</f>
        <v>1.4856290448634786E-3</v>
      </c>
      <c r="L75" s="268">
        <f>L12/Venda!$H$102</f>
        <v>1.4856290448634786E-3</v>
      </c>
      <c r="M75" s="268">
        <f>M12/Venda!$H$102</f>
        <v>1.4856290448634786E-3</v>
      </c>
      <c r="N75" s="268">
        <f>N12/Venda!$H$102</f>
        <v>1.4856290448634786E-3</v>
      </c>
      <c r="O75" s="268">
        <f>O12/Venda!$H$102</f>
        <v>1.4856290448634786E-3</v>
      </c>
      <c r="P75" s="268">
        <f>P12/Venda!$H$102</f>
        <v>0</v>
      </c>
      <c r="Q75" s="268">
        <f>Q12/Venda!$H$102</f>
        <v>0</v>
      </c>
      <c r="R75" s="268">
        <f>R12/Venda!$H$102</f>
        <v>0</v>
      </c>
      <c r="S75" s="268">
        <f>S12/Venda!$H$102</f>
        <v>0</v>
      </c>
      <c r="T75" s="268">
        <f>T12/Venda!$H$102</f>
        <v>0</v>
      </c>
      <c r="U75" s="268">
        <f>U12/Venda!$H$102</f>
        <v>0</v>
      </c>
      <c r="V75" s="268">
        <f>V12/Venda!$H$102</f>
        <v>0</v>
      </c>
      <c r="W75" s="268">
        <f>W12/Venda!$H$102</f>
        <v>0</v>
      </c>
      <c r="X75" s="268">
        <f>X12/Venda!$H$102</f>
        <v>0</v>
      </c>
      <c r="Y75" s="268">
        <f>Y12/Venda!$H$102</f>
        <v>0</v>
      </c>
      <c r="Z75" s="268">
        <f>Z12/Venda!$H$102</f>
        <v>0</v>
      </c>
      <c r="AA75" s="268">
        <f>AA12/Venda!$H$102</f>
        <v>0</v>
      </c>
      <c r="AB75" s="268">
        <f>AB12/Venda!$H$102</f>
        <v>0</v>
      </c>
      <c r="AC75" s="268">
        <f>AC12/Venda!$H$102</f>
        <v>0</v>
      </c>
      <c r="AD75" s="268">
        <f>AD12/Venda!$H$102</f>
        <v>0</v>
      </c>
      <c r="AE75" s="268">
        <f>AE12/Venda!$H$102</f>
        <v>0</v>
      </c>
      <c r="AF75" s="268">
        <f>AF12/Venda!$H$102</f>
        <v>0</v>
      </c>
      <c r="AG75" s="268">
        <f>AG12/Venda!$H$102</f>
        <v>0</v>
      </c>
      <c r="AH75" s="268">
        <f>AH12/Venda!$H$102</f>
        <v>0</v>
      </c>
      <c r="AI75" s="268">
        <f>AI12/Venda!$H$102</f>
        <v>0</v>
      </c>
      <c r="AJ75" s="268">
        <f>AJ12/Venda!$H$102</f>
        <v>0</v>
      </c>
      <c r="AK75" s="268">
        <f>AK12/Venda!$H$102</f>
        <v>0</v>
      </c>
      <c r="AL75" s="268">
        <f>AL12/Venda!$H$102</f>
        <v>0</v>
      </c>
      <c r="AM75" s="268">
        <f>AM12/Venda!$H$102</f>
        <v>0</v>
      </c>
      <c r="AN75" s="268">
        <f>AN12/Venda!$H$102</f>
        <v>0</v>
      </c>
      <c r="AO75" s="268">
        <f>AO12/Venda!$H$102</f>
        <v>0</v>
      </c>
      <c r="AP75" s="268">
        <f>AP12/Venda!$H$102</f>
        <v>0</v>
      </c>
      <c r="AQ75" s="268">
        <f>AQ12/Venda!$H$102</f>
        <v>0</v>
      </c>
      <c r="AR75" s="268">
        <f>AR12/Venda!$H$102</f>
        <v>0</v>
      </c>
      <c r="AS75" s="268">
        <f>AS12/Venda!$H$102</f>
        <v>0</v>
      </c>
      <c r="AT75" s="268">
        <f>AT12/Venda!$H$102</f>
        <v>0</v>
      </c>
      <c r="AU75" s="268">
        <f>AU12/Venda!$H$102</f>
        <v>0</v>
      </c>
      <c r="AV75" s="268">
        <f>AV12/Venda!$H$102</f>
        <v>0</v>
      </c>
      <c r="AW75" s="268">
        <f>AW12/Venda!$H$102</f>
        <v>0</v>
      </c>
      <c r="AX75" s="268">
        <f>AX12/Venda!$H$102</f>
        <v>0</v>
      </c>
      <c r="AY75" s="268">
        <f>AY12/Venda!$H$102</f>
        <v>0</v>
      </c>
      <c r="AZ75" s="268">
        <f>AZ12/Venda!$H$102</f>
        <v>0</v>
      </c>
      <c r="BA75" s="268">
        <f>BA12/Venda!$H$102</f>
        <v>0</v>
      </c>
      <c r="BB75" s="268">
        <f>BB12/Venda!$H$102</f>
        <v>0</v>
      </c>
      <c r="BC75" s="268">
        <f>BC12/Venda!$H$102</f>
        <v>0</v>
      </c>
      <c r="BD75" s="268">
        <f>BD12/Venda!$H$102</f>
        <v>0</v>
      </c>
      <c r="BE75" s="268">
        <f>BE12/Venda!$H$102</f>
        <v>0</v>
      </c>
      <c r="BF75" s="268">
        <f>BF12/Venda!$H$102</f>
        <v>0</v>
      </c>
      <c r="BG75" s="268">
        <f>BG12/Venda!$H$102</f>
        <v>0</v>
      </c>
      <c r="BH75" s="268">
        <f>BH12/Venda!$H$102</f>
        <v>0</v>
      </c>
      <c r="BI75" s="268">
        <f>BI12/Venda!$H$102</f>
        <v>0</v>
      </c>
    </row>
    <row r="76" spans="1:61">
      <c r="A76" s="388" t="str">
        <f>A13</f>
        <v>Despesas tributáveis do item 6.1.5</v>
      </c>
      <c r="B76" s="268">
        <f>B13/Venda!$H$102</f>
        <v>0</v>
      </c>
      <c r="C76" s="268">
        <f>C13/Venda!$H$102</f>
        <v>0</v>
      </c>
      <c r="D76" s="268">
        <f>D13/Venda!$H$102</f>
        <v>2.3571868868994374E-3</v>
      </c>
      <c r="E76" s="268">
        <f>E13/Venda!$H$102</f>
        <v>2.3571868868994374E-3</v>
      </c>
      <c r="F76" s="268">
        <f>F13/Venda!$H$102</f>
        <v>2.3571868868994374E-3</v>
      </c>
      <c r="G76" s="268">
        <f>G13/Venda!$H$102</f>
        <v>2.3571868868994374E-3</v>
      </c>
      <c r="H76" s="268">
        <f>H13/Venda!$H$102</f>
        <v>2.3571868868994374E-3</v>
      </c>
      <c r="I76" s="268">
        <f>I13/Venda!$H$102</f>
        <v>2.3571868868994374E-3</v>
      </c>
      <c r="J76" s="268">
        <f>J13/Venda!$H$102</f>
        <v>2.3571868868994374E-3</v>
      </c>
      <c r="K76" s="268">
        <f>K13/Venda!$H$102</f>
        <v>2.3571868868994374E-3</v>
      </c>
      <c r="L76" s="268">
        <f>L13/Venda!$H$102</f>
        <v>2.3571868868994374E-3</v>
      </c>
      <c r="M76" s="268">
        <f>M13/Venda!$H$102</f>
        <v>2.3571868868994374E-3</v>
      </c>
      <c r="N76" s="268">
        <f>N13/Venda!$H$102</f>
        <v>2.3571868868994374E-3</v>
      </c>
      <c r="O76" s="268">
        <f>O13/Venda!$H$102</f>
        <v>2.3571868868994374E-3</v>
      </c>
      <c r="P76" s="268">
        <f>P13/Venda!$H$102</f>
        <v>0</v>
      </c>
      <c r="Q76" s="268">
        <f>Q13/Venda!$H$102</f>
        <v>0</v>
      </c>
      <c r="R76" s="268">
        <f>R13/Venda!$H$102</f>
        <v>0</v>
      </c>
      <c r="S76" s="268">
        <f>S13/Venda!$H$102</f>
        <v>0</v>
      </c>
      <c r="T76" s="268">
        <f>T13/Venda!$H$102</f>
        <v>0</v>
      </c>
      <c r="U76" s="268">
        <f>U13/Venda!$H$102</f>
        <v>0</v>
      </c>
      <c r="V76" s="268">
        <f>V13/Venda!$H$102</f>
        <v>0</v>
      </c>
      <c r="W76" s="268">
        <f>W13/Venda!$H$102</f>
        <v>0</v>
      </c>
      <c r="X76" s="268">
        <f>X13/Venda!$H$102</f>
        <v>0</v>
      </c>
      <c r="Y76" s="268">
        <f>Y13/Venda!$H$102</f>
        <v>0</v>
      </c>
      <c r="Z76" s="268">
        <f>Z13/Venda!$H$102</f>
        <v>0</v>
      </c>
      <c r="AA76" s="268">
        <f>AA13/Venda!$H$102</f>
        <v>0</v>
      </c>
      <c r="AB76" s="268">
        <f>AB13/Venda!$H$102</f>
        <v>0</v>
      </c>
      <c r="AC76" s="268">
        <f>AC13/Venda!$H$102</f>
        <v>0</v>
      </c>
      <c r="AD76" s="268">
        <f>AD13/Venda!$H$102</f>
        <v>0</v>
      </c>
      <c r="AE76" s="268">
        <f>AE13/Venda!$H$102</f>
        <v>0</v>
      </c>
      <c r="AF76" s="268">
        <f>AF13/Venda!$H$102</f>
        <v>0</v>
      </c>
      <c r="AG76" s="268">
        <f>AG13/Venda!$H$102</f>
        <v>0</v>
      </c>
      <c r="AH76" s="268">
        <f>AH13/Venda!$H$102</f>
        <v>0</v>
      </c>
      <c r="AI76" s="268">
        <f>AI13/Venda!$H$102</f>
        <v>0</v>
      </c>
      <c r="AJ76" s="268">
        <f>AJ13/Venda!$H$102</f>
        <v>0</v>
      </c>
      <c r="AK76" s="268">
        <f>AK13/Venda!$H$102</f>
        <v>0</v>
      </c>
      <c r="AL76" s="268">
        <f>AL13/Venda!$H$102</f>
        <v>0</v>
      </c>
      <c r="AM76" s="268">
        <f>AM13/Venda!$H$102</f>
        <v>0</v>
      </c>
      <c r="AN76" s="268">
        <f>AN13/Venda!$H$102</f>
        <v>0</v>
      </c>
      <c r="AO76" s="268">
        <f>AO13/Venda!$H$102</f>
        <v>0</v>
      </c>
      <c r="AP76" s="268">
        <f>AP13/Venda!$H$102</f>
        <v>0</v>
      </c>
      <c r="AQ76" s="268">
        <f>AQ13/Venda!$H$102</f>
        <v>0</v>
      </c>
      <c r="AR76" s="268">
        <f>AR13/Venda!$H$102</f>
        <v>0</v>
      </c>
      <c r="AS76" s="268">
        <f>AS13/Venda!$H$102</f>
        <v>0</v>
      </c>
      <c r="AT76" s="268">
        <f>AT13/Venda!$H$102</f>
        <v>0</v>
      </c>
      <c r="AU76" s="268">
        <f>AU13/Venda!$H$102</f>
        <v>0</v>
      </c>
      <c r="AV76" s="268">
        <f>AV13/Venda!$H$102</f>
        <v>0</v>
      </c>
      <c r="AW76" s="268">
        <f>AW13/Venda!$H$102</f>
        <v>0</v>
      </c>
      <c r="AX76" s="268">
        <f>AX13/Venda!$H$102</f>
        <v>0</v>
      </c>
      <c r="AY76" s="268">
        <f>AY13/Venda!$H$102</f>
        <v>0</v>
      </c>
      <c r="AZ76" s="268">
        <f>AZ13/Venda!$H$102</f>
        <v>0</v>
      </c>
      <c r="BA76" s="268">
        <f>BA13/Venda!$H$102</f>
        <v>0</v>
      </c>
      <c r="BB76" s="268">
        <f>BB13/Venda!$H$102</f>
        <v>0</v>
      </c>
      <c r="BC76" s="268">
        <f>BC13/Venda!$H$102</f>
        <v>0</v>
      </c>
      <c r="BD76" s="268">
        <f>BD13/Venda!$H$102</f>
        <v>0</v>
      </c>
      <c r="BE76" s="268">
        <f>BE13/Venda!$H$102</f>
        <v>0</v>
      </c>
      <c r="BF76" s="268">
        <f>BF13/Venda!$H$102</f>
        <v>0</v>
      </c>
      <c r="BG76" s="268">
        <f>BG13/Venda!$H$102</f>
        <v>0</v>
      </c>
      <c r="BH76" s="268">
        <f>BH13/Venda!$H$102</f>
        <v>0</v>
      </c>
      <c r="BI76" s="268">
        <f>BI13/Venda!$H$102</f>
        <v>0</v>
      </c>
    </row>
    <row r="77" spans="1:61" ht="24">
      <c r="A77" s="388" t="str">
        <f>A14</f>
        <v>Realizar atividades culturais e pedagógicas em Escolas (PEAC)</v>
      </c>
      <c r="B77" s="268">
        <f>B14/Venda!$H$102</f>
        <v>0</v>
      </c>
      <c r="C77" s="268">
        <f>C14/Venda!$H$102</f>
        <v>0</v>
      </c>
      <c r="D77" s="268">
        <f>D14/Venda!$H$102</f>
        <v>2.6058901313200755E-3</v>
      </c>
      <c r="E77" s="268">
        <f>E14/Venda!$H$102</f>
        <v>2.6058901313200755E-3</v>
      </c>
      <c r="F77" s="268">
        <f>F14/Venda!$H$102</f>
        <v>2.6058901313200755E-3</v>
      </c>
      <c r="G77" s="268">
        <f>G14/Venda!$H$102</f>
        <v>2.6058901313200755E-3</v>
      </c>
      <c r="H77" s="268">
        <f>H14/Venda!$H$102</f>
        <v>2.6058901313200755E-3</v>
      </c>
      <c r="I77" s="268">
        <f>I14/Venda!$H$102</f>
        <v>2.6058901313200755E-3</v>
      </c>
      <c r="J77" s="268">
        <f>J14/Venda!$H$102</f>
        <v>2.6058901313200755E-3</v>
      </c>
      <c r="K77" s="268">
        <f>K14/Venda!$H$102</f>
        <v>2.6058901313200755E-3</v>
      </c>
      <c r="L77" s="268">
        <f>L14/Venda!$H$102</f>
        <v>2.6058901313200755E-3</v>
      </c>
      <c r="M77" s="268">
        <f>M14/Venda!$H$102</f>
        <v>2.6058901313200755E-3</v>
      </c>
      <c r="N77" s="268">
        <f>N14/Venda!$H$102</f>
        <v>2.6058901313200755E-3</v>
      </c>
      <c r="O77" s="268">
        <f>O14/Venda!$H$102</f>
        <v>2.6058901313200755E-3</v>
      </c>
      <c r="P77" s="268">
        <f>P14/Venda!$H$102</f>
        <v>0</v>
      </c>
      <c r="Q77" s="268">
        <f>Q14/Venda!$H$102</f>
        <v>0</v>
      </c>
      <c r="R77" s="268">
        <f>R14/Venda!$H$102</f>
        <v>0</v>
      </c>
      <c r="S77" s="268">
        <f>S14/Venda!$H$102</f>
        <v>0</v>
      </c>
      <c r="T77" s="268">
        <f>T14/Venda!$H$102</f>
        <v>0</v>
      </c>
      <c r="U77" s="268">
        <f>U14/Venda!$H$102</f>
        <v>0</v>
      </c>
      <c r="V77" s="268">
        <f>V14/Venda!$H$102</f>
        <v>0</v>
      </c>
      <c r="W77" s="268">
        <f>W14/Venda!$H$102</f>
        <v>0</v>
      </c>
      <c r="X77" s="268">
        <f>X14/Venda!$H$102</f>
        <v>0</v>
      </c>
      <c r="Y77" s="268">
        <f>Y14/Venda!$H$102</f>
        <v>0</v>
      </c>
      <c r="Z77" s="268">
        <f>Z14/Venda!$H$102</f>
        <v>0</v>
      </c>
      <c r="AA77" s="268">
        <f>AA14/Venda!$H$102</f>
        <v>0</v>
      </c>
      <c r="AB77" s="268">
        <f>AB14/Venda!$H$102</f>
        <v>0</v>
      </c>
      <c r="AC77" s="268">
        <f>AC14/Venda!$H$102</f>
        <v>0</v>
      </c>
      <c r="AD77" s="268">
        <f>AD14/Venda!$H$102</f>
        <v>0</v>
      </c>
      <c r="AE77" s="268">
        <f>AE14/Venda!$H$102</f>
        <v>0</v>
      </c>
      <c r="AF77" s="268">
        <f>AF14/Venda!$H$102</f>
        <v>0</v>
      </c>
      <c r="AG77" s="268">
        <f>AG14/Venda!$H$102</f>
        <v>0</v>
      </c>
      <c r="AH77" s="268">
        <f>AH14/Venda!$H$102</f>
        <v>0</v>
      </c>
      <c r="AI77" s="268">
        <f>AI14/Venda!$H$102</f>
        <v>0</v>
      </c>
      <c r="AJ77" s="268">
        <f>AJ14/Venda!$H$102</f>
        <v>0</v>
      </c>
      <c r="AK77" s="268">
        <f>AK14/Venda!$H$102</f>
        <v>0</v>
      </c>
      <c r="AL77" s="268">
        <f>AL14/Venda!$H$102</f>
        <v>0</v>
      </c>
      <c r="AM77" s="268">
        <f>AM14/Venda!$H$102</f>
        <v>0</v>
      </c>
      <c r="AN77" s="268">
        <f>AN14/Venda!$H$102</f>
        <v>0</v>
      </c>
      <c r="AO77" s="268">
        <f>AO14/Venda!$H$102</f>
        <v>0</v>
      </c>
      <c r="AP77" s="268">
        <f>AP14/Venda!$H$102</f>
        <v>0</v>
      </c>
      <c r="AQ77" s="268">
        <f>AQ14/Venda!$H$102</f>
        <v>0</v>
      </c>
      <c r="AR77" s="268">
        <f>AR14/Venda!$H$102</f>
        <v>0</v>
      </c>
      <c r="AS77" s="268">
        <f>AS14/Venda!$H$102</f>
        <v>0</v>
      </c>
      <c r="AT77" s="268">
        <f>AT14/Venda!$H$102</f>
        <v>0</v>
      </c>
      <c r="AU77" s="268">
        <f>AU14/Venda!$H$102</f>
        <v>0</v>
      </c>
      <c r="AV77" s="268">
        <f>AV14/Venda!$H$102</f>
        <v>0</v>
      </c>
      <c r="AW77" s="268">
        <f>AW14/Venda!$H$102</f>
        <v>0</v>
      </c>
      <c r="AX77" s="268">
        <f>AX14/Venda!$H$102</f>
        <v>0</v>
      </c>
      <c r="AY77" s="268">
        <f>AY14/Venda!$H$102</f>
        <v>0</v>
      </c>
      <c r="AZ77" s="268">
        <f>AZ14/Venda!$H$102</f>
        <v>0</v>
      </c>
      <c r="BA77" s="268">
        <f>BA14/Venda!$H$102</f>
        <v>0</v>
      </c>
      <c r="BB77" s="268">
        <f>BB14/Venda!$H$102</f>
        <v>0</v>
      </c>
      <c r="BC77" s="268">
        <f>BC14/Venda!$H$102</f>
        <v>0</v>
      </c>
      <c r="BD77" s="268">
        <f>BD14/Venda!$H$102</f>
        <v>0</v>
      </c>
      <c r="BE77" s="268">
        <f>BE14/Venda!$H$102</f>
        <v>0</v>
      </c>
      <c r="BF77" s="268">
        <f>BF14/Venda!$H$102</f>
        <v>0</v>
      </c>
      <c r="BG77" s="268">
        <f>BG14/Venda!$H$102</f>
        <v>0</v>
      </c>
      <c r="BH77" s="268">
        <f>BH14/Venda!$H$102</f>
        <v>0</v>
      </c>
      <c r="BI77" s="268">
        <f>BI14/Venda!$H$102</f>
        <v>0</v>
      </c>
    </row>
    <row r="78" spans="1:61">
      <c r="A78" s="388" t="str">
        <f>A15</f>
        <v>Despesas tributáveis do item 6.1.6</v>
      </c>
      <c r="B78" s="268">
        <f>B15/Venda!$H$102</f>
        <v>0</v>
      </c>
      <c r="C78" s="268">
        <f>C15/Venda!$H$102</f>
        <v>0</v>
      </c>
      <c r="D78" s="268">
        <f>D15/Venda!$H$102</f>
        <v>1.6837049192138837E-3</v>
      </c>
      <c r="E78" s="268">
        <f>E15/Venda!$H$102</f>
        <v>1.6837049192138837E-3</v>
      </c>
      <c r="F78" s="268">
        <f>F15/Venda!$H$102</f>
        <v>1.6837049192138837E-3</v>
      </c>
      <c r="G78" s="268">
        <f>G15/Venda!$H$102</f>
        <v>1.6837049192138837E-3</v>
      </c>
      <c r="H78" s="268">
        <f>H15/Venda!$H$102</f>
        <v>1.6837049192138837E-3</v>
      </c>
      <c r="I78" s="268">
        <f>I15/Venda!$H$102</f>
        <v>1.6837049192138837E-3</v>
      </c>
      <c r="J78" s="268">
        <f>J15/Venda!$H$102</f>
        <v>1.6837049192138837E-3</v>
      </c>
      <c r="K78" s="268">
        <f>K15/Venda!$H$102</f>
        <v>1.6837049192138837E-3</v>
      </c>
      <c r="L78" s="268">
        <f>L15/Venda!$H$102</f>
        <v>1.6837049192138837E-3</v>
      </c>
      <c r="M78" s="268">
        <f>M15/Venda!$H$102</f>
        <v>1.6837049192138837E-3</v>
      </c>
      <c r="N78" s="268">
        <f>N15/Venda!$H$102</f>
        <v>1.6837049192138837E-3</v>
      </c>
      <c r="O78" s="268">
        <f>O15/Venda!$H$102</f>
        <v>1.6837049192138837E-3</v>
      </c>
      <c r="P78" s="268">
        <f>P15/Venda!$H$102</f>
        <v>0</v>
      </c>
      <c r="Q78" s="268">
        <f>Q15/Venda!$H$102</f>
        <v>0</v>
      </c>
      <c r="R78" s="268">
        <f>R15/Venda!$H$102</f>
        <v>0</v>
      </c>
      <c r="S78" s="268">
        <f>S15/Venda!$H$102</f>
        <v>0</v>
      </c>
      <c r="T78" s="268">
        <f>T15/Venda!$H$102</f>
        <v>0</v>
      </c>
      <c r="U78" s="268">
        <f>U15/Venda!$H$102</f>
        <v>0</v>
      </c>
      <c r="V78" s="268">
        <f>V15/Venda!$H$102</f>
        <v>0</v>
      </c>
      <c r="W78" s="268">
        <f>W15/Venda!$H$102</f>
        <v>0</v>
      </c>
      <c r="X78" s="268">
        <f>X15/Venda!$H$102</f>
        <v>0</v>
      </c>
      <c r="Y78" s="268">
        <f>Y15/Venda!$H$102</f>
        <v>0</v>
      </c>
      <c r="Z78" s="268">
        <f>Z15/Venda!$H$102</f>
        <v>0</v>
      </c>
      <c r="AA78" s="268">
        <f>AA15/Venda!$H$102</f>
        <v>0</v>
      </c>
      <c r="AB78" s="268">
        <f>AB15/Venda!$H$102</f>
        <v>0</v>
      </c>
      <c r="AC78" s="268">
        <f>AC15/Venda!$H$102</f>
        <v>0</v>
      </c>
      <c r="AD78" s="268">
        <f>AD15/Venda!$H$102</f>
        <v>0</v>
      </c>
      <c r="AE78" s="268">
        <f>AE15/Venda!$H$102</f>
        <v>0</v>
      </c>
      <c r="AF78" s="268">
        <f>AF15/Venda!$H$102</f>
        <v>0</v>
      </c>
      <c r="AG78" s="268">
        <f>AG15/Venda!$H$102</f>
        <v>0</v>
      </c>
      <c r="AH78" s="268">
        <f>AH15/Venda!$H$102</f>
        <v>0</v>
      </c>
      <c r="AI78" s="268">
        <f>AI15/Venda!$H$102</f>
        <v>0</v>
      </c>
      <c r="AJ78" s="268">
        <f>AJ15/Venda!$H$102</f>
        <v>0</v>
      </c>
      <c r="AK78" s="268">
        <f>AK15/Venda!$H$102</f>
        <v>0</v>
      </c>
      <c r="AL78" s="268">
        <f>AL15/Venda!$H$102</f>
        <v>0</v>
      </c>
      <c r="AM78" s="268">
        <f>AM15/Venda!$H$102</f>
        <v>0</v>
      </c>
      <c r="AN78" s="268">
        <f>AN15/Venda!$H$102</f>
        <v>0</v>
      </c>
      <c r="AO78" s="268">
        <f>AO15/Venda!$H$102</f>
        <v>0</v>
      </c>
      <c r="AP78" s="268">
        <f>AP15/Venda!$H$102</f>
        <v>0</v>
      </c>
      <c r="AQ78" s="268">
        <f>AQ15/Venda!$H$102</f>
        <v>0</v>
      </c>
      <c r="AR78" s="268">
        <f>AR15/Venda!$H$102</f>
        <v>0</v>
      </c>
      <c r="AS78" s="268">
        <f>AS15/Venda!$H$102</f>
        <v>0</v>
      </c>
      <c r="AT78" s="268">
        <f>AT15/Venda!$H$102</f>
        <v>0</v>
      </c>
      <c r="AU78" s="268">
        <f>AU15/Venda!$H$102</f>
        <v>0</v>
      </c>
      <c r="AV78" s="268">
        <f>AV15/Venda!$H$102</f>
        <v>0</v>
      </c>
      <c r="AW78" s="268">
        <f>AW15/Venda!$H$102</f>
        <v>0</v>
      </c>
      <c r="AX78" s="268">
        <f>AX15/Venda!$H$102</f>
        <v>0</v>
      </c>
      <c r="AY78" s="268">
        <f>AY15/Venda!$H$102</f>
        <v>0</v>
      </c>
      <c r="AZ78" s="268">
        <f>AZ15/Venda!$H$102</f>
        <v>0</v>
      </c>
      <c r="BA78" s="268">
        <f>BA15/Venda!$H$102</f>
        <v>0</v>
      </c>
      <c r="BB78" s="268">
        <f>BB15/Venda!$H$102</f>
        <v>0</v>
      </c>
      <c r="BC78" s="268">
        <f>BC15/Venda!$H$102</f>
        <v>0</v>
      </c>
      <c r="BD78" s="268">
        <f>BD15/Venda!$H$102</f>
        <v>0</v>
      </c>
      <c r="BE78" s="268">
        <f>BE15/Venda!$H$102</f>
        <v>0</v>
      </c>
      <c r="BF78" s="268">
        <f>BF15/Venda!$H$102</f>
        <v>0</v>
      </c>
      <c r="BG78" s="268">
        <f>BG15/Venda!$H$102</f>
        <v>0</v>
      </c>
      <c r="BH78" s="268">
        <f>BH15/Venda!$H$102</f>
        <v>0</v>
      </c>
      <c r="BI78" s="268">
        <f>BI15/Venda!$H$102</f>
        <v>0</v>
      </c>
    </row>
    <row r="79" spans="1:61" ht="36">
      <c r="A79" s="388" t="str">
        <f>A16</f>
        <v>Realizar Diagnóstico Socioambiental Participativo (DSAP) para comunidades (PEAC)</v>
      </c>
      <c r="B79" s="268">
        <f>B16/Venda!$H$102</f>
        <v>0</v>
      </c>
      <c r="C79" s="268">
        <f>C16/Venda!$H$102</f>
        <v>0</v>
      </c>
      <c r="D79" s="268">
        <f>D16/Venda!$H$102</f>
        <v>4.6789012683853658E-5</v>
      </c>
      <c r="E79" s="268">
        <f>E16/Venda!$H$102</f>
        <v>4.6789012683853658E-5</v>
      </c>
      <c r="F79" s="268">
        <f>F16/Venda!$H$102</f>
        <v>4.6789012683853658E-5</v>
      </c>
      <c r="G79" s="268">
        <f>G16/Venda!$H$102</f>
        <v>4.6789012683853658E-5</v>
      </c>
      <c r="H79" s="268">
        <f>H16/Venda!$H$102</f>
        <v>4.6789012683853658E-5</v>
      </c>
      <c r="I79" s="268">
        <f>I16/Venda!$H$102</f>
        <v>4.6789012683853658E-5</v>
      </c>
      <c r="J79" s="268">
        <f>J16/Venda!$H$102</f>
        <v>4.6789012683853658E-5</v>
      </c>
      <c r="K79" s="268">
        <f>K16/Venda!$H$102</f>
        <v>4.6789012683853658E-5</v>
      </c>
      <c r="L79" s="268">
        <f>L16/Venda!$H$102</f>
        <v>4.6789012683853658E-5</v>
      </c>
      <c r="M79" s="268">
        <f>M16/Venda!$H$102</f>
        <v>4.6789012683853658E-5</v>
      </c>
      <c r="N79" s="268">
        <f>N16/Venda!$H$102</f>
        <v>4.6789012683853658E-5</v>
      </c>
      <c r="O79" s="268">
        <f>O16/Venda!$H$102</f>
        <v>4.6789012683853658E-5</v>
      </c>
      <c r="P79" s="268">
        <f>P16/Venda!$H$102</f>
        <v>0</v>
      </c>
      <c r="Q79" s="268">
        <f>Q16/Venda!$H$102</f>
        <v>0</v>
      </c>
      <c r="R79" s="268">
        <f>R16/Venda!$H$102</f>
        <v>0</v>
      </c>
      <c r="S79" s="268">
        <f>S16/Venda!$H$102</f>
        <v>0</v>
      </c>
      <c r="T79" s="268">
        <f>T16/Venda!$H$102</f>
        <v>0</v>
      </c>
      <c r="U79" s="268">
        <f>U16/Venda!$H$102</f>
        <v>0</v>
      </c>
      <c r="V79" s="268">
        <f>V16/Venda!$H$102</f>
        <v>0</v>
      </c>
      <c r="W79" s="268">
        <f>W16/Venda!$H$102</f>
        <v>0</v>
      </c>
      <c r="X79" s="268">
        <f>X16/Venda!$H$102</f>
        <v>0</v>
      </c>
      <c r="Y79" s="268">
        <f>Y16/Venda!$H$102</f>
        <v>0</v>
      </c>
      <c r="Z79" s="268">
        <f>Z16/Venda!$H$102</f>
        <v>0</v>
      </c>
      <c r="AA79" s="268">
        <f>AA16/Venda!$H$102</f>
        <v>0</v>
      </c>
      <c r="AB79" s="268">
        <f>AB16/Venda!$H$102</f>
        <v>0</v>
      </c>
      <c r="AC79" s="268">
        <f>AC16/Venda!$H$102</f>
        <v>0</v>
      </c>
      <c r="AD79" s="268">
        <f>AD16/Venda!$H$102</f>
        <v>0</v>
      </c>
      <c r="AE79" s="268">
        <f>AE16/Venda!$H$102</f>
        <v>0</v>
      </c>
      <c r="AF79" s="268">
        <f>AF16/Venda!$H$102</f>
        <v>0</v>
      </c>
      <c r="AG79" s="268">
        <f>AG16/Venda!$H$102</f>
        <v>0</v>
      </c>
      <c r="AH79" s="268">
        <f>AH16/Venda!$H$102</f>
        <v>0</v>
      </c>
      <c r="AI79" s="268">
        <f>AI16/Venda!$H$102</f>
        <v>0</v>
      </c>
      <c r="AJ79" s="268">
        <f>AJ16/Venda!$H$102</f>
        <v>0</v>
      </c>
      <c r="AK79" s="268">
        <f>AK16/Venda!$H$102</f>
        <v>0</v>
      </c>
      <c r="AL79" s="268">
        <f>AL16/Venda!$H$102</f>
        <v>0</v>
      </c>
      <c r="AM79" s="268">
        <f>AM16/Venda!$H$102</f>
        <v>0</v>
      </c>
      <c r="AN79" s="268">
        <f>AN16/Venda!$H$102</f>
        <v>0</v>
      </c>
      <c r="AO79" s="268">
        <f>AO16/Venda!$H$102</f>
        <v>0</v>
      </c>
      <c r="AP79" s="268">
        <f>AP16/Venda!$H$102</f>
        <v>0</v>
      </c>
      <c r="AQ79" s="268">
        <f>AQ16/Venda!$H$102</f>
        <v>0</v>
      </c>
      <c r="AR79" s="268">
        <f>AR16/Venda!$H$102</f>
        <v>0</v>
      </c>
      <c r="AS79" s="268">
        <f>AS16/Venda!$H$102</f>
        <v>0</v>
      </c>
      <c r="AT79" s="268">
        <f>AT16/Venda!$H$102</f>
        <v>0</v>
      </c>
      <c r="AU79" s="268">
        <f>AU16/Venda!$H$102</f>
        <v>0</v>
      </c>
      <c r="AV79" s="268">
        <f>AV16/Venda!$H$102</f>
        <v>0</v>
      </c>
      <c r="AW79" s="268">
        <f>AW16/Venda!$H$102</f>
        <v>0</v>
      </c>
      <c r="AX79" s="268">
        <f>AX16/Venda!$H$102</f>
        <v>0</v>
      </c>
      <c r="AY79" s="268">
        <f>AY16/Venda!$H$102</f>
        <v>0</v>
      </c>
      <c r="AZ79" s="268">
        <f>AZ16/Venda!$H$102</f>
        <v>0</v>
      </c>
      <c r="BA79" s="268">
        <f>BA16/Venda!$H$102</f>
        <v>0</v>
      </c>
      <c r="BB79" s="268">
        <f>BB16/Venda!$H$102</f>
        <v>0</v>
      </c>
      <c r="BC79" s="268">
        <f>BC16/Venda!$H$102</f>
        <v>0</v>
      </c>
      <c r="BD79" s="268">
        <f>BD16/Venda!$H$102</f>
        <v>0</v>
      </c>
      <c r="BE79" s="268">
        <f>BE16/Venda!$H$102</f>
        <v>0</v>
      </c>
      <c r="BF79" s="268">
        <f>BF16/Venda!$H$102</f>
        <v>0</v>
      </c>
      <c r="BG79" s="268">
        <f>BG16/Venda!$H$102</f>
        <v>0</v>
      </c>
      <c r="BH79" s="268">
        <f>BH16/Venda!$H$102</f>
        <v>0</v>
      </c>
      <c r="BI79" s="268">
        <f>BI16/Venda!$H$102</f>
        <v>0</v>
      </c>
    </row>
    <row r="80" spans="1:61">
      <c r="A80" s="388" t="str">
        <f>A17</f>
        <v>Despesas tributáveis do item 6.1.7</v>
      </c>
      <c r="B80" s="268">
        <f>B17/Venda!$H$102</f>
        <v>0</v>
      </c>
      <c r="C80" s="268">
        <f>C17/Venda!$H$102</f>
        <v>0</v>
      </c>
      <c r="D80" s="268">
        <f>D17/Venda!$H$102</f>
        <v>1.6837049192138841E-4</v>
      </c>
      <c r="E80" s="268">
        <f>E17/Venda!$H$102</f>
        <v>1.6837049192138841E-4</v>
      </c>
      <c r="F80" s="268">
        <f>F17/Venda!$H$102</f>
        <v>1.6837049192138841E-4</v>
      </c>
      <c r="G80" s="268">
        <f>G17/Venda!$H$102</f>
        <v>1.6837049192138841E-4</v>
      </c>
      <c r="H80" s="268">
        <f>H17/Venda!$H$102</f>
        <v>1.6837049192138841E-4</v>
      </c>
      <c r="I80" s="268">
        <f>I17/Venda!$H$102</f>
        <v>1.6837049192138841E-4</v>
      </c>
      <c r="J80" s="268">
        <f>J17/Venda!$H$102</f>
        <v>1.6837049192138841E-4</v>
      </c>
      <c r="K80" s="268">
        <f>K17/Venda!$H$102</f>
        <v>1.6837049192138841E-4</v>
      </c>
      <c r="L80" s="268">
        <f>L17/Venda!$H$102</f>
        <v>1.6837049192138841E-4</v>
      </c>
      <c r="M80" s="268">
        <f>M17/Venda!$H$102</f>
        <v>1.6837049192138841E-4</v>
      </c>
      <c r="N80" s="268">
        <f>N17/Venda!$H$102</f>
        <v>1.6837049192138841E-4</v>
      </c>
      <c r="O80" s="268">
        <f>O17/Venda!$H$102</f>
        <v>1.6837049192138841E-4</v>
      </c>
      <c r="P80" s="268">
        <f>P17/Venda!$H$102</f>
        <v>0</v>
      </c>
      <c r="Q80" s="268">
        <f>Q17/Venda!$H$102</f>
        <v>0</v>
      </c>
      <c r="R80" s="268">
        <f>R17/Venda!$H$102</f>
        <v>0</v>
      </c>
      <c r="S80" s="268">
        <f>S17/Venda!$H$102</f>
        <v>0</v>
      </c>
      <c r="T80" s="268">
        <f>T17/Venda!$H$102</f>
        <v>0</v>
      </c>
      <c r="U80" s="268">
        <f>U17/Venda!$H$102</f>
        <v>0</v>
      </c>
      <c r="V80" s="268">
        <f>V17/Venda!$H$102</f>
        <v>0</v>
      </c>
      <c r="W80" s="268">
        <f>W17/Venda!$H$102</f>
        <v>0</v>
      </c>
      <c r="X80" s="268">
        <f>X17/Venda!$H$102</f>
        <v>0</v>
      </c>
      <c r="Y80" s="268">
        <f>Y17/Venda!$H$102</f>
        <v>0</v>
      </c>
      <c r="Z80" s="268">
        <f>Z17/Venda!$H$102</f>
        <v>0</v>
      </c>
      <c r="AA80" s="268">
        <f>AA17/Venda!$H$102</f>
        <v>0</v>
      </c>
      <c r="AB80" s="268">
        <f>AB17/Venda!$H$102</f>
        <v>0</v>
      </c>
      <c r="AC80" s="268">
        <f>AC17/Venda!$H$102</f>
        <v>0</v>
      </c>
      <c r="AD80" s="268">
        <f>AD17/Venda!$H$102</f>
        <v>0</v>
      </c>
      <c r="AE80" s="268">
        <f>AE17/Venda!$H$102</f>
        <v>0</v>
      </c>
      <c r="AF80" s="268">
        <f>AF17/Venda!$H$102</f>
        <v>0</v>
      </c>
      <c r="AG80" s="268">
        <f>AG17/Venda!$H$102</f>
        <v>0</v>
      </c>
      <c r="AH80" s="268">
        <f>AH17/Venda!$H$102</f>
        <v>0</v>
      </c>
      <c r="AI80" s="268">
        <f>AI17/Venda!$H$102</f>
        <v>0</v>
      </c>
      <c r="AJ80" s="268">
        <f>AJ17/Venda!$H$102</f>
        <v>0</v>
      </c>
      <c r="AK80" s="268">
        <f>AK17/Venda!$H$102</f>
        <v>0</v>
      </c>
      <c r="AL80" s="268">
        <f>AL17/Venda!$H$102</f>
        <v>0</v>
      </c>
      <c r="AM80" s="268">
        <f>AM17/Venda!$H$102</f>
        <v>0</v>
      </c>
      <c r="AN80" s="268">
        <f>AN17/Venda!$H$102</f>
        <v>0</v>
      </c>
      <c r="AO80" s="268">
        <f>AO17/Venda!$H$102</f>
        <v>0</v>
      </c>
      <c r="AP80" s="268">
        <f>AP17/Venda!$H$102</f>
        <v>0</v>
      </c>
      <c r="AQ80" s="268">
        <f>AQ17/Venda!$H$102</f>
        <v>0</v>
      </c>
      <c r="AR80" s="268">
        <f>AR17/Venda!$H$102</f>
        <v>0</v>
      </c>
      <c r="AS80" s="268">
        <f>AS17/Venda!$H$102</f>
        <v>0</v>
      </c>
      <c r="AT80" s="268">
        <f>AT17/Venda!$H$102</f>
        <v>0</v>
      </c>
      <c r="AU80" s="268">
        <f>AU17/Venda!$H$102</f>
        <v>0</v>
      </c>
      <c r="AV80" s="268">
        <f>AV17/Venda!$H$102</f>
        <v>0</v>
      </c>
      <c r="AW80" s="268">
        <f>AW17/Venda!$H$102</f>
        <v>0</v>
      </c>
      <c r="AX80" s="268">
        <f>AX17/Venda!$H$102</f>
        <v>0</v>
      </c>
      <c r="AY80" s="268">
        <f>AY17/Venda!$H$102</f>
        <v>0</v>
      </c>
      <c r="AZ80" s="268">
        <f>AZ17/Venda!$H$102</f>
        <v>0</v>
      </c>
      <c r="BA80" s="268">
        <f>BA17/Venda!$H$102</f>
        <v>0</v>
      </c>
      <c r="BB80" s="268">
        <f>BB17/Venda!$H$102</f>
        <v>0</v>
      </c>
      <c r="BC80" s="268">
        <f>BC17/Venda!$H$102</f>
        <v>0</v>
      </c>
      <c r="BD80" s="268">
        <f>BD17/Venda!$H$102</f>
        <v>0</v>
      </c>
      <c r="BE80" s="268">
        <f>BE17/Venda!$H$102</f>
        <v>0</v>
      </c>
      <c r="BF80" s="268">
        <f>BF17/Venda!$H$102</f>
        <v>0</v>
      </c>
      <c r="BG80" s="268">
        <f>BG17/Venda!$H$102</f>
        <v>0</v>
      </c>
      <c r="BH80" s="268">
        <f>BH17/Venda!$H$102</f>
        <v>0</v>
      </c>
      <c r="BI80" s="268">
        <f>BI17/Venda!$H$102</f>
        <v>0</v>
      </c>
    </row>
    <row r="81" spans="1:61" ht="24">
      <c r="A81" s="388" t="str">
        <f>A18</f>
        <v>Realizar eventos/projetos junto à comunidade além da esfera do Comitê de EA (PEAC)</v>
      </c>
      <c r="B81" s="268">
        <f>B18/Venda!$H$102</f>
        <v>0</v>
      </c>
      <c r="C81" s="268">
        <f>C18/Venda!$H$102</f>
        <v>0</v>
      </c>
      <c r="D81" s="268">
        <f>D18/Venda!$H$102</f>
        <v>5.3739606987614945E-3</v>
      </c>
      <c r="E81" s="268">
        <f>E18/Venda!$H$102</f>
        <v>5.3739606987614945E-3</v>
      </c>
      <c r="F81" s="268">
        <f>F18/Venda!$H$102</f>
        <v>5.3739606987614945E-3</v>
      </c>
      <c r="G81" s="268">
        <f>G18/Venda!$H$102</f>
        <v>5.3739606987614945E-3</v>
      </c>
      <c r="H81" s="268">
        <f>H18/Venda!$H$102</f>
        <v>5.3739606987614945E-3</v>
      </c>
      <c r="I81" s="268">
        <f>I18/Venda!$H$102</f>
        <v>5.3739606987614945E-3</v>
      </c>
      <c r="J81" s="268">
        <f>J18/Venda!$H$102</f>
        <v>5.3739606987614945E-3</v>
      </c>
      <c r="K81" s="268">
        <f>K18/Venda!$H$102</f>
        <v>5.3739606987614945E-3</v>
      </c>
      <c r="L81" s="268">
        <f>L18/Venda!$H$102</f>
        <v>5.3739606987614945E-3</v>
      </c>
      <c r="M81" s="268">
        <f>M18/Venda!$H$102</f>
        <v>5.3739606987614945E-3</v>
      </c>
      <c r="N81" s="268">
        <f>N18/Venda!$H$102</f>
        <v>5.3739606987614945E-3</v>
      </c>
      <c r="O81" s="268">
        <f>O18/Venda!$H$102</f>
        <v>5.3739606987614945E-3</v>
      </c>
      <c r="P81" s="268">
        <f>P18/Venda!$H$102</f>
        <v>0</v>
      </c>
      <c r="Q81" s="268">
        <f>Q18/Venda!$H$102</f>
        <v>0</v>
      </c>
      <c r="R81" s="268">
        <f>R18/Venda!$H$102</f>
        <v>0</v>
      </c>
      <c r="S81" s="268">
        <f>S18/Venda!$H$102</f>
        <v>0</v>
      </c>
      <c r="T81" s="268">
        <f>T18/Venda!$H$102</f>
        <v>0</v>
      </c>
      <c r="U81" s="268">
        <f>U18/Venda!$H$102</f>
        <v>0</v>
      </c>
      <c r="V81" s="268">
        <f>V18/Venda!$H$102</f>
        <v>0</v>
      </c>
      <c r="W81" s="268">
        <f>W18/Venda!$H$102</f>
        <v>0</v>
      </c>
      <c r="X81" s="268">
        <f>X18/Venda!$H$102</f>
        <v>0</v>
      </c>
      <c r="Y81" s="268">
        <f>Y18/Venda!$H$102</f>
        <v>0</v>
      </c>
      <c r="Z81" s="268">
        <f>Z18/Venda!$H$102</f>
        <v>0</v>
      </c>
      <c r="AA81" s="268">
        <f>AA18/Venda!$H$102</f>
        <v>0</v>
      </c>
      <c r="AB81" s="268">
        <f>AB18/Venda!$H$102</f>
        <v>0</v>
      </c>
      <c r="AC81" s="268">
        <f>AC18/Venda!$H$102</f>
        <v>0</v>
      </c>
      <c r="AD81" s="268">
        <f>AD18/Venda!$H$102</f>
        <v>0</v>
      </c>
      <c r="AE81" s="268">
        <f>AE18/Venda!$H$102</f>
        <v>0</v>
      </c>
      <c r="AF81" s="268">
        <f>AF18/Venda!$H$102</f>
        <v>0</v>
      </c>
      <c r="AG81" s="268">
        <f>AG18/Venda!$H$102</f>
        <v>0</v>
      </c>
      <c r="AH81" s="268">
        <f>AH18/Venda!$H$102</f>
        <v>0</v>
      </c>
      <c r="AI81" s="268">
        <f>AI18/Venda!$H$102</f>
        <v>0</v>
      </c>
      <c r="AJ81" s="268">
        <f>AJ18/Venda!$H$102</f>
        <v>0</v>
      </c>
      <c r="AK81" s="268">
        <f>AK18/Venda!$H$102</f>
        <v>0</v>
      </c>
      <c r="AL81" s="268">
        <f>AL18/Venda!$H$102</f>
        <v>0</v>
      </c>
      <c r="AM81" s="268">
        <f>AM18/Venda!$H$102</f>
        <v>0</v>
      </c>
      <c r="AN81" s="268">
        <f>AN18/Venda!$H$102</f>
        <v>0</v>
      </c>
      <c r="AO81" s="268">
        <f>AO18/Venda!$H$102</f>
        <v>0</v>
      </c>
      <c r="AP81" s="268">
        <f>AP18/Venda!$H$102</f>
        <v>0</v>
      </c>
      <c r="AQ81" s="268">
        <f>AQ18/Venda!$H$102</f>
        <v>0</v>
      </c>
      <c r="AR81" s="268">
        <f>AR18/Venda!$H$102</f>
        <v>0</v>
      </c>
      <c r="AS81" s="268">
        <f>AS18/Venda!$H$102</f>
        <v>0</v>
      </c>
      <c r="AT81" s="268">
        <f>AT18/Venda!$H$102</f>
        <v>0</v>
      </c>
      <c r="AU81" s="268">
        <f>AU18/Venda!$H$102</f>
        <v>0</v>
      </c>
      <c r="AV81" s="268">
        <f>AV18/Venda!$H$102</f>
        <v>0</v>
      </c>
      <c r="AW81" s="268">
        <f>AW18/Venda!$H$102</f>
        <v>0</v>
      </c>
      <c r="AX81" s="268">
        <f>AX18/Venda!$H$102</f>
        <v>0</v>
      </c>
      <c r="AY81" s="268">
        <f>AY18/Venda!$H$102</f>
        <v>0</v>
      </c>
      <c r="AZ81" s="268">
        <f>AZ18/Venda!$H$102</f>
        <v>0</v>
      </c>
      <c r="BA81" s="268">
        <f>BA18/Venda!$H$102</f>
        <v>0</v>
      </c>
      <c r="BB81" s="268">
        <f>BB18/Venda!$H$102</f>
        <v>0</v>
      </c>
      <c r="BC81" s="268">
        <f>BC18/Venda!$H$102</f>
        <v>0</v>
      </c>
      <c r="BD81" s="268">
        <f>BD18/Venda!$H$102</f>
        <v>0</v>
      </c>
      <c r="BE81" s="268">
        <f>BE18/Venda!$H$102</f>
        <v>0</v>
      </c>
      <c r="BF81" s="268">
        <f>BF18/Venda!$H$102</f>
        <v>0</v>
      </c>
      <c r="BG81" s="268">
        <f>BG18/Venda!$H$102</f>
        <v>0</v>
      </c>
      <c r="BH81" s="268">
        <f>BH18/Venda!$H$102</f>
        <v>0</v>
      </c>
      <c r="BI81" s="268">
        <f>BI18/Venda!$H$102</f>
        <v>0</v>
      </c>
    </row>
    <row r="82" spans="1:61">
      <c r="A82" s="388" t="str">
        <f>A19</f>
        <v>Despesas tributáveis do item 6.1.8</v>
      </c>
      <c r="B82" s="268">
        <f>B19/Venda!$H$102</f>
        <v>0</v>
      </c>
      <c r="C82" s="268">
        <f>C19/Venda!$H$102</f>
        <v>0</v>
      </c>
      <c r="D82" s="268">
        <f>D19/Venda!$H$102</f>
        <v>1.5153344272924953E-3</v>
      </c>
      <c r="E82" s="268">
        <f>E19/Venda!$H$102</f>
        <v>1.5153344272924953E-3</v>
      </c>
      <c r="F82" s="268">
        <f>F19/Venda!$H$102</f>
        <v>1.5153344272924953E-3</v>
      </c>
      <c r="G82" s="268">
        <f>G19/Venda!$H$102</f>
        <v>1.5153344272924953E-3</v>
      </c>
      <c r="H82" s="268">
        <f>H19/Venda!$H$102</f>
        <v>1.5153344272924953E-3</v>
      </c>
      <c r="I82" s="268">
        <f>I19/Venda!$H$102</f>
        <v>1.5153344272924953E-3</v>
      </c>
      <c r="J82" s="268">
        <f>J19/Venda!$H$102</f>
        <v>1.5153344272924953E-3</v>
      </c>
      <c r="K82" s="268">
        <f>K19/Venda!$H$102</f>
        <v>1.5153344272924953E-3</v>
      </c>
      <c r="L82" s="268">
        <f>L19/Venda!$H$102</f>
        <v>1.5153344272924953E-3</v>
      </c>
      <c r="M82" s="268">
        <f>M19/Venda!$H$102</f>
        <v>1.5153344272924953E-3</v>
      </c>
      <c r="N82" s="268">
        <f>N19/Venda!$H$102</f>
        <v>1.5153344272924953E-3</v>
      </c>
      <c r="O82" s="268">
        <f>O19/Venda!$H$102</f>
        <v>1.5153344272924953E-3</v>
      </c>
      <c r="P82" s="268">
        <f>P19/Venda!$H$102</f>
        <v>0</v>
      </c>
      <c r="Q82" s="268">
        <f>Q19/Venda!$H$102</f>
        <v>0</v>
      </c>
      <c r="R82" s="268">
        <f>R19/Venda!$H$102</f>
        <v>0</v>
      </c>
      <c r="S82" s="268">
        <f>S19/Venda!$H$102</f>
        <v>0</v>
      </c>
      <c r="T82" s="268">
        <f>T19/Venda!$H$102</f>
        <v>0</v>
      </c>
      <c r="U82" s="268">
        <f>U19/Venda!$H$102</f>
        <v>0</v>
      </c>
      <c r="V82" s="268">
        <f>V19/Venda!$H$102</f>
        <v>0</v>
      </c>
      <c r="W82" s="268">
        <f>W19/Venda!$H$102</f>
        <v>0</v>
      </c>
      <c r="X82" s="268">
        <f>X19/Venda!$H$102</f>
        <v>0</v>
      </c>
      <c r="Y82" s="268">
        <f>Y19/Venda!$H$102</f>
        <v>0</v>
      </c>
      <c r="Z82" s="268">
        <f>Z19/Venda!$H$102</f>
        <v>0</v>
      </c>
      <c r="AA82" s="268">
        <f>AA19/Venda!$H$102</f>
        <v>0</v>
      </c>
      <c r="AB82" s="268">
        <f>AB19/Venda!$H$102</f>
        <v>0</v>
      </c>
      <c r="AC82" s="268">
        <f>AC19/Venda!$H$102</f>
        <v>0</v>
      </c>
      <c r="AD82" s="268">
        <f>AD19/Venda!$H$102</f>
        <v>0</v>
      </c>
      <c r="AE82" s="268">
        <f>AE19/Venda!$H$102</f>
        <v>0</v>
      </c>
      <c r="AF82" s="268">
        <f>AF19/Venda!$H$102</f>
        <v>0</v>
      </c>
      <c r="AG82" s="268">
        <f>AG19/Venda!$H$102</f>
        <v>0</v>
      </c>
      <c r="AH82" s="268">
        <f>AH19/Venda!$H$102</f>
        <v>0</v>
      </c>
      <c r="AI82" s="268">
        <f>AI19/Venda!$H$102</f>
        <v>0</v>
      </c>
      <c r="AJ82" s="268">
        <f>AJ19/Venda!$H$102</f>
        <v>0</v>
      </c>
      <c r="AK82" s="268">
        <f>AK19/Venda!$H$102</f>
        <v>0</v>
      </c>
      <c r="AL82" s="268">
        <f>AL19/Venda!$H$102</f>
        <v>0</v>
      </c>
      <c r="AM82" s="268">
        <f>AM19/Venda!$H$102</f>
        <v>0</v>
      </c>
      <c r="AN82" s="268">
        <f>AN19/Venda!$H$102</f>
        <v>0</v>
      </c>
      <c r="AO82" s="268">
        <f>AO19/Venda!$H$102</f>
        <v>0</v>
      </c>
      <c r="AP82" s="268">
        <f>AP19/Venda!$H$102</f>
        <v>0</v>
      </c>
      <c r="AQ82" s="268">
        <f>AQ19/Venda!$H$102</f>
        <v>0</v>
      </c>
      <c r="AR82" s="268">
        <f>AR19/Venda!$H$102</f>
        <v>0</v>
      </c>
      <c r="AS82" s="268">
        <f>AS19/Venda!$H$102</f>
        <v>0</v>
      </c>
      <c r="AT82" s="268">
        <f>AT19/Venda!$H$102</f>
        <v>0</v>
      </c>
      <c r="AU82" s="268">
        <f>AU19/Venda!$H$102</f>
        <v>0</v>
      </c>
      <c r="AV82" s="268">
        <f>AV19/Venda!$H$102</f>
        <v>0</v>
      </c>
      <c r="AW82" s="268">
        <f>AW19/Venda!$H$102</f>
        <v>0</v>
      </c>
      <c r="AX82" s="268">
        <f>AX19/Venda!$H$102</f>
        <v>0</v>
      </c>
      <c r="AY82" s="268">
        <f>AY19/Venda!$H$102</f>
        <v>0</v>
      </c>
      <c r="AZ82" s="268">
        <f>AZ19/Venda!$H$102</f>
        <v>0</v>
      </c>
      <c r="BA82" s="268">
        <f>BA19/Venda!$H$102</f>
        <v>0</v>
      </c>
      <c r="BB82" s="268">
        <f>BB19/Venda!$H$102</f>
        <v>0</v>
      </c>
      <c r="BC82" s="268">
        <f>BC19/Venda!$H$102</f>
        <v>0</v>
      </c>
      <c r="BD82" s="268">
        <f>BD19/Venda!$H$102</f>
        <v>0</v>
      </c>
      <c r="BE82" s="268">
        <f>BE19/Venda!$H$102</f>
        <v>0</v>
      </c>
      <c r="BF82" s="268">
        <f>BF19/Venda!$H$102</f>
        <v>0</v>
      </c>
      <c r="BG82" s="268">
        <f>BG19/Venda!$H$102</f>
        <v>0</v>
      </c>
      <c r="BH82" s="268">
        <f>BH19/Venda!$H$102</f>
        <v>0</v>
      </c>
      <c r="BI82" s="268">
        <f>BI19/Venda!$H$102</f>
        <v>0</v>
      </c>
    </row>
    <row r="83" spans="1:61" ht="24">
      <c r="A83" s="388" t="str">
        <f>A20</f>
        <v>Realizar atividades no Parque BioParque Vale Amazônia</v>
      </c>
      <c r="B83" s="268">
        <f>B20/Venda!$H$102</f>
        <v>0</v>
      </c>
      <c r="C83" s="268">
        <f>C20/Venda!$H$102</f>
        <v>0</v>
      </c>
      <c r="D83" s="268">
        <f>D20/Venda!$H$102</f>
        <v>5.359121993936425E-3</v>
      </c>
      <c r="E83" s="268">
        <f>E20/Venda!$H$102</f>
        <v>5.359121993936425E-3</v>
      </c>
      <c r="F83" s="268">
        <f>F20/Venda!$H$102</f>
        <v>5.359121993936425E-3</v>
      </c>
      <c r="G83" s="268">
        <f>G20/Venda!$H$102</f>
        <v>5.359121993936425E-3</v>
      </c>
      <c r="H83" s="268">
        <f>H20/Venda!$H$102</f>
        <v>5.359121993936425E-3</v>
      </c>
      <c r="I83" s="268">
        <f>I20/Venda!$H$102</f>
        <v>5.359121993936425E-3</v>
      </c>
      <c r="J83" s="268">
        <f>J20/Venda!$H$102</f>
        <v>5.359121993936425E-3</v>
      </c>
      <c r="K83" s="268">
        <f>K20/Venda!$H$102</f>
        <v>5.359121993936425E-3</v>
      </c>
      <c r="L83" s="268">
        <f>L20/Venda!$H$102</f>
        <v>5.359121993936425E-3</v>
      </c>
      <c r="M83" s="268">
        <f>M20/Venda!$H$102</f>
        <v>5.359121993936425E-3</v>
      </c>
      <c r="N83" s="268">
        <f>N20/Venda!$H$102</f>
        <v>5.359121993936425E-3</v>
      </c>
      <c r="O83" s="268">
        <f>O20/Venda!$H$102</f>
        <v>5.359121993936425E-3</v>
      </c>
      <c r="P83" s="268">
        <f>P20/Venda!$H$102</f>
        <v>0</v>
      </c>
      <c r="Q83" s="268">
        <f>Q20/Venda!$H$102</f>
        <v>0</v>
      </c>
      <c r="R83" s="268">
        <f>R20/Venda!$H$102</f>
        <v>0</v>
      </c>
      <c r="S83" s="268">
        <f>S20/Venda!$H$102</f>
        <v>0</v>
      </c>
      <c r="T83" s="268">
        <f>T20/Venda!$H$102</f>
        <v>0</v>
      </c>
      <c r="U83" s="268">
        <f>U20/Venda!$H$102</f>
        <v>0</v>
      </c>
      <c r="V83" s="268">
        <f>V20/Venda!$H$102</f>
        <v>0</v>
      </c>
      <c r="W83" s="268">
        <f>W20/Venda!$H$102</f>
        <v>0</v>
      </c>
      <c r="X83" s="268">
        <f>X20/Venda!$H$102</f>
        <v>0</v>
      </c>
      <c r="Y83" s="268">
        <f>Y20/Venda!$H$102</f>
        <v>0</v>
      </c>
      <c r="Z83" s="268">
        <f>Z20/Venda!$H$102</f>
        <v>0</v>
      </c>
      <c r="AA83" s="268">
        <f>AA20/Venda!$H$102</f>
        <v>0</v>
      </c>
      <c r="AB83" s="268">
        <f>AB20/Venda!$H$102</f>
        <v>0</v>
      </c>
      <c r="AC83" s="268">
        <f>AC20/Venda!$H$102</f>
        <v>0</v>
      </c>
      <c r="AD83" s="268">
        <f>AD20/Venda!$H$102</f>
        <v>0</v>
      </c>
      <c r="AE83" s="268">
        <f>AE20/Venda!$H$102</f>
        <v>0</v>
      </c>
      <c r="AF83" s="268">
        <f>AF20/Venda!$H$102</f>
        <v>0</v>
      </c>
      <c r="AG83" s="268">
        <f>AG20/Venda!$H$102</f>
        <v>0</v>
      </c>
      <c r="AH83" s="268">
        <f>AH20/Venda!$H$102</f>
        <v>0</v>
      </c>
      <c r="AI83" s="268">
        <f>AI20/Venda!$H$102</f>
        <v>0</v>
      </c>
      <c r="AJ83" s="268">
        <f>AJ20/Venda!$H$102</f>
        <v>0</v>
      </c>
      <c r="AK83" s="268">
        <f>AK20/Venda!$H$102</f>
        <v>0</v>
      </c>
      <c r="AL83" s="268">
        <f>AL20/Venda!$H$102</f>
        <v>0</v>
      </c>
      <c r="AM83" s="268">
        <f>AM20/Venda!$H$102</f>
        <v>0</v>
      </c>
      <c r="AN83" s="268">
        <f>AN20/Venda!$H$102</f>
        <v>0</v>
      </c>
      <c r="AO83" s="268">
        <f>AO20/Venda!$H$102</f>
        <v>0</v>
      </c>
      <c r="AP83" s="268">
        <f>AP20/Venda!$H$102</f>
        <v>0</v>
      </c>
      <c r="AQ83" s="268">
        <f>AQ20/Venda!$H$102</f>
        <v>0</v>
      </c>
      <c r="AR83" s="268">
        <f>AR20/Venda!$H$102</f>
        <v>0</v>
      </c>
      <c r="AS83" s="268">
        <f>AS20/Venda!$H$102</f>
        <v>0</v>
      </c>
      <c r="AT83" s="268">
        <f>AT20/Venda!$H$102</f>
        <v>0</v>
      </c>
      <c r="AU83" s="268">
        <f>AU20/Venda!$H$102</f>
        <v>0</v>
      </c>
      <c r="AV83" s="268">
        <f>AV20/Venda!$H$102</f>
        <v>0</v>
      </c>
      <c r="AW83" s="268">
        <f>AW20/Venda!$H$102</f>
        <v>0</v>
      </c>
      <c r="AX83" s="268">
        <f>AX20/Venda!$H$102</f>
        <v>0</v>
      </c>
      <c r="AY83" s="268">
        <f>AY20/Venda!$H$102</f>
        <v>0</v>
      </c>
      <c r="AZ83" s="268">
        <f>AZ20/Venda!$H$102</f>
        <v>0</v>
      </c>
      <c r="BA83" s="268">
        <f>BA20/Venda!$H$102</f>
        <v>0</v>
      </c>
      <c r="BB83" s="268">
        <f>BB20/Venda!$H$102</f>
        <v>0</v>
      </c>
      <c r="BC83" s="268">
        <f>BC20/Venda!$H$102</f>
        <v>0</v>
      </c>
      <c r="BD83" s="268">
        <f>BD20/Venda!$H$102</f>
        <v>0</v>
      </c>
      <c r="BE83" s="268">
        <f>BE20/Venda!$H$102</f>
        <v>0</v>
      </c>
      <c r="BF83" s="268">
        <f>BF20/Venda!$H$102</f>
        <v>0</v>
      </c>
      <c r="BG83" s="268">
        <f>BG20/Venda!$H$102</f>
        <v>0</v>
      </c>
      <c r="BH83" s="268">
        <f>BH20/Venda!$H$102</f>
        <v>0</v>
      </c>
      <c r="BI83" s="268">
        <f>BI20/Venda!$H$102</f>
        <v>0</v>
      </c>
    </row>
    <row r="84" spans="1:61">
      <c r="A84" s="388" t="str">
        <f>A21</f>
        <v>Despesas tributáveis do item 6.1.9</v>
      </c>
      <c r="B84" s="268">
        <f>B21/Venda!$H$102</f>
        <v>0</v>
      </c>
      <c r="C84" s="268">
        <f>C21/Venda!$H$102</f>
        <v>0</v>
      </c>
      <c r="D84" s="268">
        <f>D21/Venda!$H$102</f>
        <v>1.3469639353711072E-3</v>
      </c>
      <c r="E84" s="268">
        <f>E21/Venda!$H$102</f>
        <v>1.3469639353711072E-3</v>
      </c>
      <c r="F84" s="268">
        <f>F21/Venda!$H$102</f>
        <v>1.3469639353711072E-3</v>
      </c>
      <c r="G84" s="268">
        <f>G21/Venda!$H$102</f>
        <v>1.3469639353711072E-3</v>
      </c>
      <c r="H84" s="268">
        <f>H21/Venda!$H$102</f>
        <v>1.3469639353711072E-3</v>
      </c>
      <c r="I84" s="268">
        <f>I21/Venda!$H$102</f>
        <v>1.3469639353711072E-3</v>
      </c>
      <c r="J84" s="268">
        <f>J21/Venda!$H$102</f>
        <v>1.3469639353711072E-3</v>
      </c>
      <c r="K84" s="268">
        <f>K21/Venda!$H$102</f>
        <v>1.3469639353711072E-3</v>
      </c>
      <c r="L84" s="268">
        <f>L21/Venda!$H$102</f>
        <v>1.3469639353711072E-3</v>
      </c>
      <c r="M84" s="268">
        <f>M21/Venda!$H$102</f>
        <v>1.3469639353711072E-3</v>
      </c>
      <c r="N84" s="268">
        <f>N21/Venda!$H$102</f>
        <v>1.3469639353711072E-3</v>
      </c>
      <c r="O84" s="268">
        <f>O21/Venda!$H$102</f>
        <v>1.3469639353711072E-3</v>
      </c>
      <c r="P84" s="268">
        <f>P21/Venda!$H$102</f>
        <v>0</v>
      </c>
      <c r="Q84" s="268">
        <f>Q21/Venda!$H$102</f>
        <v>0</v>
      </c>
      <c r="R84" s="268">
        <f>R21/Venda!$H$102</f>
        <v>0</v>
      </c>
      <c r="S84" s="268">
        <f>S21/Venda!$H$102</f>
        <v>0</v>
      </c>
      <c r="T84" s="268">
        <f>T21/Venda!$H$102</f>
        <v>0</v>
      </c>
      <c r="U84" s="268">
        <f>U21/Venda!$H$102</f>
        <v>0</v>
      </c>
      <c r="V84" s="268">
        <f>V21/Venda!$H$102</f>
        <v>0</v>
      </c>
      <c r="W84" s="268">
        <f>W21/Venda!$H$102</f>
        <v>0</v>
      </c>
      <c r="X84" s="268">
        <f>X21/Venda!$H$102</f>
        <v>0</v>
      </c>
      <c r="Y84" s="268">
        <f>Y21/Venda!$H$102</f>
        <v>0</v>
      </c>
      <c r="Z84" s="268">
        <f>Z21/Venda!$H$102</f>
        <v>0</v>
      </c>
      <c r="AA84" s="268">
        <f>AA21/Venda!$H$102</f>
        <v>0</v>
      </c>
      <c r="AB84" s="268">
        <f>AB21/Venda!$H$102</f>
        <v>0</v>
      </c>
      <c r="AC84" s="268">
        <f>AC21/Venda!$H$102</f>
        <v>0</v>
      </c>
      <c r="AD84" s="268">
        <f>AD21/Venda!$H$102</f>
        <v>0</v>
      </c>
      <c r="AE84" s="268">
        <f>AE21/Venda!$H$102</f>
        <v>0</v>
      </c>
      <c r="AF84" s="268">
        <f>AF21/Venda!$H$102</f>
        <v>0</v>
      </c>
      <c r="AG84" s="268">
        <f>AG21/Venda!$H$102</f>
        <v>0</v>
      </c>
      <c r="AH84" s="268">
        <f>AH21/Venda!$H$102</f>
        <v>0</v>
      </c>
      <c r="AI84" s="268">
        <f>AI21/Venda!$H$102</f>
        <v>0</v>
      </c>
      <c r="AJ84" s="268">
        <f>AJ21/Venda!$H$102</f>
        <v>0</v>
      </c>
      <c r="AK84" s="268">
        <f>AK21/Venda!$H$102</f>
        <v>0</v>
      </c>
      <c r="AL84" s="268">
        <f>AL21/Venda!$H$102</f>
        <v>0</v>
      </c>
      <c r="AM84" s="268">
        <f>AM21/Venda!$H$102</f>
        <v>0</v>
      </c>
      <c r="AN84" s="268">
        <f>AN21/Venda!$H$102</f>
        <v>0</v>
      </c>
      <c r="AO84" s="268">
        <f>AO21/Venda!$H$102</f>
        <v>0</v>
      </c>
      <c r="AP84" s="268">
        <f>AP21/Venda!$H$102</f>
        <v>0</v>
      </c>
      <c r="AQ84" s="268">
        <f>AQ21/Venda!$H$102</f>
        <v>0</v>
      </c>
      <c r="AR84" s="268">
        <f>AR21/Venda!$H$102</f>
        <v>0</v>
      </c>
      <c r="AS84" s="268">
        <f>AS21/Venda!$H$102</f>
        <v>0</v>
      </c>
      <c r="AT84" s="268">
        <f>AT21/Venda!$H$102</f>
        <v>0</v>
      </c>
      <c r="AU84" s="268">
        <f>AU21/Venda!$H$102</f>
        <v>0</v>
      </c>
      <c r="AV84" s="268">
        <f>AV21/Venda!$H$102</f>
        <v>0</v>
      </c>
      <c r="AW84" s="268">
        <f>AW21/Venda!$H$102</f>
        <v>0</v>
      </c>
      <c r="AX84" s="268">
        <f>AX21/Venda!$H$102</f>
        <v>0</v>
      </c>
      <c r="AY84" s="268">
        <f>AY21/Venda!$H$102</f>
        <v>0</v>
      </c>
      <c r="AZ84" s="268">
        <f>AZ21/Venda!$H$102</f>
        <v>0</v>
      </c>
      <c r="BA84" s="268">
        <f>BA21/Venda!$H$102</f>
        <v>0</v>
      </c>
      <c r="BB84" s="268">
        <f>BB21/Venda!$H$102</f>
        <v>0</v>
      </c>
      <c r="BC84" s="268">
        <f>BC21/Venda!$H$102</f>
        <v>0</v>
      </c>
      <c r="BD84" s="268">
        <f>BD21/Venda!$H$102</f>
        <v>0</v>
      </c>
      <c r="BE84" s="268">
        <f>BE21/Venda!$H$102</f>
        <v>0</v>
      </c>
      <c r="BF84" s="268">
        <f>BF21/Venda!$H$102</f>
        <v>0</v>
      </c>
      <c r="BG84" s="268">
        <f>BG21/Venda!$H$102</f>
        <v>0</v>
      </c>
      <c r="BH84" s="268">
        <f>BH21/Venda!$H$102</f>
        <v>0</v>
      </c>
      <c r="BI84" s="268">
        <f>BI21/Venda!$H$102</f>
        <v>0</v>
      </c>
    </row>
    <row r="85" spans="1:61" ht="24">
      <c r="A85" s="388" t="str">
        <f>A22</f>
        <v>Monitorar atividades de Educação Ambiental para comunidade (PEAC)</v>
      </c>
      <c r="B85" s="268">
        <f>B22/Venda!$H$102</f>
        <v>0</v>
      </c>
      <c r="C85" s="268">
        <f>C22/Venda!$H$102</f>
        <v>0</v>
      </c>
      <c r="D85" s="268">
        <f>D22/Venda!$H$102</f>
        <v>5.7783488148099053E-3</v>
      </c>
      <c r="E85" s="268">
        <f>E22/Venda!$H$102</f>
        <v>5.7783488148099053E-3</v>
      </c>
      <c r="F85" s="268">
        <f>F22/Venda!$H$102</f>
        <v>5.7783488148099053E-3</v>
      </c>
      <c r="G85" s="268">
        <f>G22/Venda!$H$102</f>
        <v>5.7783488148099053E-3</v>
      </c>
      <c r="H85" s="268">
        <f>H22/Venda!$H$102</f>
        <v>5.7783488148099053E-3</v>
      </c>
      <c r="I85" s="268">
        <f>I22/Venda!$H$102</f>
        <v>5.7783488148099053E-3</v>
      </c>
      <c r="J85" s="268">
        <f>J22/Venda!$H$102</f>
        <v>5.7783488148099053E-3</v>
      </c>
      <c r="K85" s="268">
        <f>K22/Venda!$H$102</f>
        <v>5.7783488148099053E-3</v>
      </c>
      <c r="L85" s="268">
        <f>L22/Venda!$H$102</f>
        <v>5.7783488148099053E-3</v>
      </c>
      <c r="M85" s="268">
        <f>M22/Venda!$H$102</f>
        <v>5.7783488148099053E-3</v>
      </c>
      <c r="N85" s="268">
        <f>N22/Venda!$H$102</f>
        <v>5.7783488148099053E-3</v>
      </c>
      <c r="O85" s="268">
        <f>O22/Venda!$H$102</f>
        <v>5.7783488148099053E-3</v>
      </c>
      <c r="P85" s="268">
        <f>P22/Venda!$H$102</f>
        <v>0</v>
      </c>
      <c r="Q85" s="268">
        <f>Q22/Venda!$H$102</f>
        <v>0</v>
      </c>
      <c r="R85" s="268">
        <f>R22/Venda!$H$102</f>
        <v>0</v>
      </c>
      <c r="S85" s="268">
        <f>S22/Venda!$H$102</f>
        <v>0</v>
      </c>
      <c r="T85" s="268">
        <f>T22/Venda!$H$102</f>
        <v>0</v>
      </c>
      <c r="U85" s="268">
        <f>U22/Venda!$H$102</f>
        <v>0</v>
      </c>
      <c r="V85" s="268">
        <f>V22/Venda!$H$102</f>
        <v>0</v>
      </c>
      <c r="W85" s="268">
        <f>W22/Venda!$H$102</f>
        <v>0</v>
      </c>
      <c r="X85" s="268">
        <f>X22/Venda!$H$102</f>
        <v>0</v>
      </c>
      <c r="Y85" s="268">
        <f>Y22/Venda!$H$102</f>
        <v>0</v>
      </c>
      <c r="Z85" s="268">
        <f>Z22/Venda!$H$102</f>
        <v>0</v>
      </c>
      <c r="AA85" s="268">
        <f>AA22/Venda!$H$102</f>
        <v>0</v>
      </c>
      <c r="AB85" s="268">
        <f>AB22/Venda!$H$102</f>
        <v>0</v>
      </c>
      <c r="AC85" s="268">
        <f>AC22/Venda!$H$102</f>
        <v>0</v>
      </c>
      <c r="AD85" s="268">
        <f>AD22/Venda!$H$102</f>
        <v>0</v>
      </c>
      <c r="AE85" s="268">
        <f>AE22/Venda!$H$102</f>
        <v>0</v>
      </c>
      <c r="AF85" s="268">
        <f>AF22/Venda!$H$102</f>
        <v>0</v>
      </c>
      <c r="AG85" s="268">
        <f>AG22/Venda!$H$102</f>
        <v>0</v>
      </c>
      <c r="AH85" s="268">
        <f>AH22/Venda!$H$102</f>
        <v>0</v>
      </c>
      <c r="AI85" s="268">
        <f>AI22/Venda!$H$102</f>
        <v>0</v>
      </c>
      <c r="AJ85" s="268">
        <f>AJ22/Venda!$H$102</f>
        <v>0</v>
      </c>
      <c r="AK85" s="268">
        <f>AK22/Venda!$H$102</f>
        <v>0</v>
      </c>
      <c r="AL85" s="268">
        <f>AL22/Venda!$H$102</f>
        <v>0</v>
      </c>
      <c r="AM85" s="268">
        <f>AM22/Venda!$H$102</f>
        <v>0</v>
      </c>
      <c r="AN85" s="268">
        <f>AN22/Venda!$H$102</f>
        <v>0</v>
      </c>
      <c r="AO85" s="268">
        <f>AO22/Venda!$H$102</f>
        <v>0</v>
      </c>
      <c r="AP85" s="268">
        <f>AP22/Venda!$H$102</f>
        <v>0</v>
      </c>
      <c r="AQ85" s="268">
        <f>AQ22/Venda!$H$102</f>
        <v>0</v>
      </c>
      <c r="AR85" s="268">
        <f>AR22/Venda!$H$102</f>
        <v>0</v>
      </c>
      <c r="AS85" s="268">
        <f>AS22/Venda!$H$102</f>
        <v>0</v>
      </c>
      <c r="AT85" s="268">
        <f>AT22/Venda!$H$102</f>
        <v>0</v>
      </c>
      <c r="AU85" s="268">
        <f>AU22/Venda!$H$102</f>
        <v>0</v>
      </c>
      <c r="AV85" s="268">
        <f>AV22/Venda!$H$102</f>
        <v>0</v>
      </c>
      <c r="AW85" s="268">
        <f>AW22/Venda!$H$102</f>
        <v>0</v>
      </c>
      <c r="AX85" s="268">
        <f>AX22/Venda!$H$102</f>
        <v>0</v>
      </c>
      <c r="AY85" s="268">
        <f>AY22/Venda!$H$102</f>
        <v>0</v>
      </c>
      <c r="AZ85" s="268">
        <f>AZ22/Venda!$H$102</f>
        <v>0</v>
      </c>
      <c r="BA85" s="268">
        <f>BA22/Venda!$H$102</f>
        <v>0</v>
      </c>
      <c r="BB85" s="268">
        <f>BB22/Venda!$H$102</f>
        <v>0</v>
      </c>
      <c r="BC85" s="268">
        <f>BC22/Venda!$H$102</f>
        <v>0</v>
      </c>
      <c r="BD85" s="268">
        <f>BD22/Venda!$H$102</f>
        <v>0</v>
      </c>
      <c r="BE85" s="268">
        <f>BE22/Venda!$H$102</f>
        <v>0</v>
      </c>
      <c r="BF85" s="268">
        <f>BF22/Venda!$H$102</f>
        <v>0</v>
      </c>
      <c r="BG85" s="268">
        <f>BG22/Venda!$H$102</f>
        <v>0</v>
      </c>
      <c r="BH85" s="268">
        <f>BH22/Venda!$H$102</f>
        <v>0</v>
      </c>
      <c r="BI85" s="268">
        <f>BI22/Venda!$H$102</f>
        <v>0</v>
      </c>
    </row>
    <row r="86" spans="1:61">
      <c r="A86" s="388" t="str">
        <f>A23</f>
        <v>Despesas tributáveis do item 6.1.10</v>
      </c>
      <c r="B86" s="268">
        <f>B23/Venda!$H$102</f>
        <v>0</v>
      </c>
      <c r="C86" s="268">
        <f>C23/Venda!$H$102</f>
        <v>0</v>
      </c>
      <c r="D86" s="268">
        <f>D23/Venda!$H$102</f>
        <v>5.0511147576416519E-4</v>
      </c>
      <c r="E86" s="268">
        <f>E23/Venda!$H$102</f>
        <v>5.0511147576416519E-4</v>
      </c>
      <c r="F86" s="268">
        <f>F23/Venda!$H$102</f>
        <v>5.0511147576416519E-4</v>
      </c>
      <c r="G86" s="268">
        <f>G23/Venda!$H$102</f>
        <v>5.0511147576416519E-4</v>
      </c>
      <c r="H86" s="268">
        <f>H23/Venda!$H$102</f>
        <v>5.0511147576416519E-4</v>
      </c>
      <c r="I86" s="268">
        <f>I23/Venda!$H$102</f>
        <v>5.0511147576416519E-4</v>
      </c>
      <c r="J86" s="268">
        <f>J23/Venda!$H$102</f>
        <v>5.0511147576416519E-4</v>
      </c>
      <c r="K86" s="268">
        <f>K23/Venda!$H$102</f>
        <v>5.0511147576416519E-4</v>
      </c>
      <c r="L86" s="268">
        <f>L23/Venda!$H$102</f>
        <v>5.0511147576416519E-4</v>
      </c>
      <c r="M86" s="268">
        <f>M23/Venda!$H$102</f>
        <v>5.0511147576416519E-4</v>
      </c>
      <c r="N86" s="268">
        <f>N23/Venda!$H$102</f>
        <v>5.0511147576416519E-4</v>
      </c>
      <c r="O86" s="268">
        <f>O23/Venda!$H$102</f>
        <v>5.0511147576416519E-4</v>
      </c>
      <c r="P86" s="268">
        <f>P23/Venda!$H$102</f>
        <v>0</v>
      </c>
      <c r="Q86" s="268">
        <f>Q23/Venda!$H$102</f>
        <v>0</v>
      </c>
      <c r="R86" s="268">
        <f>R23/Venda!$H$102</f>
        <v>0</v>
      </c>
      <c r="S86" s="268">
        <f>S23/Venda!$H$102</f>
        <v>0</v>
      </c>
      <c r="T86" s="268">
        <f>T23/Venda!$H$102</f>
        <v>0</v>
      </c>
      <c r="U86" s="268">
        <f>U23/Venda!$H$102</f>
        <v>0</v>
      </c>
      <c r="V86" s="268">
        <f>V23/Venda!$H$102</f>
        <v>0</v>
      </c>
      <c r="W86" s="268">
        <f>W23/Venda!$H$102</f>
        <v>0</v>
      </c>
      <c r="X86" s="268">
        <f>X23/Venda!$H$102</f>
        <v>0</v>
      </c>
      <c r="Y86" s="268">
        <f>Y23/Venda!$H$102</f>
        <v>0</v>
      </c>
      <c r="Z86" s="268">
        <f>Z23/Venda!$H$102</f>
        <v>0</v>
      </c>
      <c r="AA86" s="268">
        <f>AA23/Venda!$H$102</f>
        <v>0</v>
      </c>
      <c r="AB86" s="268">
        <f>AB23/Venda!$H$102</f>
        <v>0</v>
      </c>
      <c r="AC86" s="268">
        <f>AC23/Venda!$H$102</f>
        <v>0</v>
      </c>
      <c r="AD86" s="268">
        <f>AD23/Venda!$H$102</f>
        <v>0</v>
      </c>
      <c r="AE86" s="268">
        <f>AE23/Venda!$H$102</f>
        <v>0</v>
      </c>
      <c r="AF86" s="268">
        <f>AF23/Venda!$H$102</f>
        <v>0</v>
      </c>
      <c r="AG86" s="268">
        <f>AG23/Venda!$H$102</f>
        <v>0</v>
      </c>
      <c r="AH86" s="268">
        <f>AH23/Venda!$H$102</f>
        <v>0</v>
      </c>
      <c r="AI86" s="268">
        <f>AI23/Venda!$H$102</f>
        <v>0</v>
      </c>
      <c r="AJ86" s="268">
        <f>AJ23/Venda!$H$102</f>
        <v>0</v>
      </c>
      <c r="AK86" s="268">
        <f>AK23/Venda!$H$102</f>
        <v>0</v>
      </c>
      <c r="AL86" s="268">
        <f>AL23/Venda!$H$102</f>
        <v>0</v>
      </c>
      <c r="AM86" s="268">
        <f>AM23/Venda!$H$102</f>
        <v>0</v>
      </c>
      <c r="AN86" s="268">
        <f>AN23/Venda!$H$102</f>
        <v>0</v>
      </c>
      <c r="AO86" s="268">
        <f>AO23/Venda!$H$102</f>
        <v>0</v>
      </c>
      <c r="AP86" s="268">
        <f>AP23/Venda!$H$102</f>
        <v>0</v>
      </c>
      <c r="AQ86" s="268">
        <f>AQ23/Venda!$H$102</f>
        <v>0</v>
      </c>
      <c r="AR86" s="268">
        <f>AR23/Venda!$H$102</f>
        <v>0</v>
      </c>
      <c r="AS86" s="268">
        <f>AS23/Venda!$H$102</f>
        <v>0</v>
      </c>
      <c r="AT86" s="268">
        <f>AT23/Venda!$H$102</f>
        <v>0</v>
      </c>
      <c r="AU86" s="268">
        <f>AU23/Venda!$H$102</f>
        <v>0</v>
      </c>
      <c r="AV86" s="268">
        <f>AV23/Venda!$H$102</f>
        <v>0</v>
      </c>
      <c r="AW86" s="268">
        <f>AW23/Venda!$H$102</f>
        <v>0</v>
      </c>
      <c r="AX86" s="268">
        <f>AX23/Venda!$H$102</f>
        <v>0</v>
      </c>
      <c r="AY86" s="268">
        <f>AY23/Venda!$H$102</f>
        <v>0</v>
      </c>
      <c r="AZ86" s="268">
        <f>AZ23/Venda!$H$102</f>
        <v>0</v>
      </c>
      <c r="BA86" s="268">
        <f>BA23/Venda!$H$102</f>
        <v>0</v>
      </c>
      <c r="BB86" s="268">
        <f>BB23/Venda!$H$102</f>
        <v>0</v>
      </c>
      <c r="BC86" s="268">
        <f>BC23/Venda!$H$102</f>
        <v>0</v>
      </c>
      <c r="BD86" s="268">
        <f>BD23/Venda!$H$102</f>
        <v>0</v>
      </c>
      <c r="BE86" s="268">
        <f>BE23/Venda!$H$102</f>
        <v>0</v>
      </c>
      <c r="BF86" s="268">
        <f>BF23/Venda!$H$102</f>
        <v>0</v>
      </c>
      <c r="BG86" s="268">
        <f>BG23/Venda!$H$102</f>
        <v>0</v>
      </c>
      <c r="BH86" s="268">
        <f>BH23/Venda!$H$102</f>
        <v>0</v>
      </c>
      <c r="BI86" s="268">
        <f>BI23/Venda!$H$102</f>
        <v>0</v>
      </c>
    </row>
    <row r="87" spans="1:61" ht="24">
      <c r="A87" s="388" t="str">
        <f>A24</f>
        <v>Realizar análise técnica mensal das atividades de Educação Ambiental do PEAC</v>
      </c>
      <c r="B87" s="268">
        <f>B24/Venda!$H$102</f>
        <v>0</v>
      </c>
      <c r="C87" s="268">
        <f>C24/Venda!$H$102</f>
        <v>0</v>
      </c>
      <c r="D87" s="268">
        <f>D24/Venda!$H$102</f>
        <v>6.7848414254498314E-3</v>
      </c>
      <c r="E87" s="268">
        <f>E24/Venda!$H$102</f>
        <v>6.7848414254498314E-3</v>
      </c>
      <c r="F87" s="268">
        <f>F24/Venda!$H$102</f>
        <v>6.7848414254498314E-3</v>
      </c>
      <c r="G87" s="268">
        <f>G24/Venda!$H$102</f>
        <v>6.7848414254498314E-3</v>
      </c>
      <c r="H87" s="268">
        <f>H24/Venda!$H$102</f>
        <v>6.7848414254498314E-3</v>
      </c>
      <c r="I87" s="268">
        <f>I24/Venda!$H$102</f>
        <v>6.7848414254498314E-3</v>
      </c>
      <c r="J87" s="268">
        <f>J24/Venda!$H$102</f>
        <v>6.7848414254498314E-3</v>
      </c>
      <c r="K87" s="268">
        <f>K24/Venda!$H$102</f>
        <v>6.7848414254498314E-3</v>
      </c>
      <c r="L87" s="268">
        <f>L24/Venda!$H$102</f>
        <v>6.7848414254498314E-3</v>
      </c>
      <c r="M87" s="268">
        <f>M24/Venda!$H$102</f>
        <v>6.7848414254498314E-3</v>
      </c>
      <c r="N87" s="268">
        <f>N24/Venda!$H$102</f>
        <v>6.7848414254498314E-3</v>
      </c>
      <c r="O87" s="268">
        <f>O24/Venda!$H$102</f>
        <v>6.7848414254498314E-3</v>
      </c>
      <c r="P87" s="268">
        <f>P24/Venda!$H$102</f>
        <v>0</v>
      </c>
      <c r="Q87" s="268">
        <f>Q24/Venda!$H$102</f>
        <v>0</v>
      </c>
      <c r="R87" s="268">
        <f>R24/Venda!$H$102</f>
        <v>0</v>
      </c>
      <c r="S87" s="268">
        <f>S24/Venda!$H$102</f>
        <v>0</v>
      </c>
      <c r="T87" s="268">
        <f>T24/Venda!$H$102</f>
        <v>0</v>
      </c>
      <c r="U87" s="268">
        <f>U24/Venda!$H$102</f>
        <v>0</v>
      </c>
      <c r="V87" s="268">
        <f>V24/Venda!$H$102</f>
        <v>0</v>
      </c>
      <c r="W87" s="268">
        <f>W24/Venda!$H$102</f>
        <v>0</v>
      </c>
      <c r="X87" s="268">
        <f>X24/Venda!$H$102</f>
        <v>0</v>
      </c>
      <c r="Y87" s="268">
        <f>Y24/Venda!$H$102</f>
        <v>0</v>
      </c>
      <c r="Z87" s="268">
        <f>Z24/Venda!$H$102</f>
        <v>0</v>
      </c>
      <c r="AA87" s="268">
        <f>AA24/Venda!$H$102</f>
        <v>0</v>
      </c>
      <c r="AB87" s="268">
        <f>AB24/Venda!$H$102</f>
        <v>0</v>
      </c>
      <c r="AC87" s="268">
        <f>AC24/Venda!$H$102</f>
        <v>0</v>
      </c>
      <c r="AD87" s="268">
        <f>AD24/Venda!$H$102</f>
        <v>0</v>
      </c>
      <c r="AE87" s="268">
        <f>AE24/Venda!$H$102</f>
        <v>0</v>
      </c>
      <c r="AF87" s="268">
        <f>AF24/Venda!$H$102</f>
        <v>0</v>
      </c>
      <c r="AG87" s="268">
        <f>AG24/Venda!$H$102</f>
        <v>0</v>
      </c>
      <c r="AH87" s="268">
        <f>AH24/Venda!$H$102</f>
        <v>0</v>
      </c>
      <c r="AI87" s="268">
        <f>AI24/Venda!$H$102</f>
        <v>0</v>
      </c>
      <c r="AJ87" s="268">
        <f>AJ24/Venda!$H$102</f>
        <v>0</v>
      </c>
      <c r="AK87" s="268">
        <f>AK24/Venda!$H$102</f>
        <v>0</v>
      </c>
      <c r="AL87" s="268">
        <f>AL24/Venda!$H$102</f>
        <v>0</v>
      </c>
      <c r="AM87" s="268">
        <f>AM24/Venda!$H$102</f>
        <v>0</v>
      </c>
      <c r="AN87" s="268">
        <f>AN24/Venda!$H$102</f>
        <v>0</v>
      </c>
      <c r="AO87" s="268">
        <f>AO24/Venda!$H$102</f>
        <v>0</v>
      </c>
      <c r="AP87" s="268">
        <f>AP24/Venda!$H$102</f>
        <v>0</v>
      </c>
      <c r="AQ87" s="268">
        <f>AQ24/Venda!$H$102</f>
        <v>0</v>
      </c>
      <c r="AR87" s="268">
        <f>AR24/Venda!$H$102</f>
        <v>0</v>
      </c>
      <c r="AS87" s="268">
        <f>AS24/Venda!$H$102</f>
        <v>0</v>
      </c>
      <c r="AT87" s="268">
        <f>AT24/Venda!$H$102</f>
        <v>0</v>
      </c>
      <c r="AU87" s="268">
        <f>AU24/Venda!$H$102</f>
        <v>0</v>
      </c>
      <c r="AV87" s="268">
        <f>AV24/Venda!$H$102</f>
        <v>0</v>
      </c>
      <c r="AW87" s="268">
        <f>AW24/Venda!$H$102</f>
        <v>0</v>
      </c>
      <c r="AX87" s="268">
        <f>AX24/Venda!$H$102</f>
        <v>0</v>
      </c>
      <c r="AY87" s="268">
        <f>AY24/Venda!$H$102</f>
        <v>0</v>
      </c>
      <c r="AZ87" s="268">
        <f>AZ24/Venda!$H$102</f>
        <v>0</v>
      </c>
      <c r="BA87" s="268">
        <f>BA24/Venda!$H$102</f>
        <v>0</v>
      </c>
      <c r="BB87" s="268">
        <f>BB24/Venda!$H$102</f>
        <v>0</v>
      </c>
      <c r="BC87" s="268">
        <f>BC24/Venda!$H$102</f>
        <v>0</v>
      </c>
      <c r="BD87" s="268">
        <f>BD24/Venda!$H$102</f>
        <v>0</v>
      </c>
      <c r="BE87" s="268">
        <f>BE24/Venda!$H$102</f>
        <v>0</v>
      </c>
      <c r="BF87" s="268">
        <f>BF24/Venda!$H$102</f>
        <v>0</v>
      </c>
      <c r="BG87" s="268">
        <f>BG24/Venda!$H$102</f>
        <v>0</v>
      </c>
      <c r="BH87" s="268">
        <f>BH24/Venda!$H$102</f>
        <v>0</v>
      </c>
      <c r="BI87" s="268">
        <f>BI24/Venda!$H$102</f>
        <v>0</v>
      </c>
    </row>
    <row r="88" spans="1:61" ht="24">
      <c r="A88" s="388" t="str">
        <f>A25</f>
        <v>Realizar Blitz Educativa sobre SSMA para Comunidades (PEAC)</v>
      </c>
      <c r="B88" s="268">
        <f>B25/Venda!$H$102</f>
        <v>0</v>
      </c>
      <c r="C88" s="268">
        <f>C25/Venda!$H$102</f>
        <v>0</v>
      </c>
      <c r="D88" s="268">
        <f>D25/Venda!$H$102</f>
        <v>7.5910301903021286E-4</v>
      </c>
      <c r="E88" s="268">
        <f>E25/Venda!$H$102</f>
        <v>7.5910301903021286E-4</v>
      </c>
      <c r="F88" s="268">
        <f>F25/Venda!$H$102</f>
        <v>7.5910301903021286E-4</v>
      </c>
      <c r="G88" s="268">
        <f>G25/Venda!$H$102</f>
        <v>7.5910301903021286E-4</v>
      </c>
      <c r="H88" s="268">
        <f>H25/Venda!$H$102</f>
        <v>7.5910301903021286E-4</v>
      </c>
      <c r="I88" s="268">
        <f>I25/Venda!$H$102</f>
        <v>7.5910301903021286E-4</v>
      </c>
      <c r="J88" s="268">
        <f>J25/Venda!$H$102</f>
        <v>7.5910301903021286E-4</v>
      </c>
      <c r="K88" s="268">
        <f>K25/Venda!$H$102</f>
        <v>7.5910301903021286E-4</v>
      </c>
      <c r="L88" s="268">
        <f>L25/Venda!$H$102</f>
        <v>7.5910301903021286E-4</v>
      </c>
      <c r="M88" s="268">
        <f>M25/Venda!$H$102</f>
        <v>7.5910301903021286E-4</v>
      </c>
      <c r="N88" s="268">
        <f>N25/Venda!$H$102</f>
        <v>7.5910301903021286E-4</v>
      </c>
      <c r="O88" s="268">
        <f>O25/Venda!$H$102</f>
        <v>7.5910301903021286E-4</v>
      </c>
      <c r="P88" s="268">
        <f>P25/Venda!$H$102</f>
        <v>0</v>
      </c>
      <c r="Q88" s="268">
        <f>Q25/Venda!$H$102</f>
        <v>0</v>
      </c>
      <c r="R88" s="268">
        <f>R25/Venda!$H$102</f>
        <v>0</v>
      </c>
      <c r="S88" s="268">
        <f>S25/Venda!$H$102</f>
        <v>0</v>
      </c>
      <c r="T88" s="268">
        <f>T25/Venda!$H$102</f>
        <v>0</v>
      </c>
      <c r="U88" s="268">
        <f>U25/Venda!$H$102</f>
        <v>0</v>
      </c>
      <c r="V88" s="268">
        <f>V25/Venda!$H$102</f>
        <v>0</v>
      </c>
      <c r="W88" s="268">
        <f>W25/Venda!$H$102</f>
        <v>0</v>
      </c>
      <c r="X88" s="268">
        <f>X25/Venda!$H$102</f>
        <v>0</v>
      </c>
      <c r="Y88" s="268">
        <f>Y25/Venda!$H$102</f>
        <v>0</v>
      </c>
      <c r="Z88" s="268">
        <f>Z25/Venda!$H$102</f>
        <v>0</v>
      </c>
      <c r="AA88" s="268">
        <f>AA25/Venda!$H$102</f>
        <v>0</v>
      </c>
      <c r="AB88" s="268">
        <f>AB25/Venda!$H$102</f>
        <v>0</v>
      </c>
      <c r="AC88" s="268">
        <f>AC25/Venda!$H$102</f>
        <v>0</v>
      </c>
      <c r="AD88" s="268">
        <f>AD25/Venda!$H$102</f>
        <v>0</v>
      </c>
      <c r="AE88" s="268">
        <f>AE25/Venda!$H$102</f>
        <v>0</v>
      </c>
      <c r="AF88" s="268">
        <f>AF25/Venda!$H$102</f>
        <v>0</v>
      </c>
      <c r="AG88" s="268">
        <f>AG25/Venda!$H$102</f>
        <v>0</v>
      </c>
      <c r="AH88" s="268">
        <f>AH25/Venda!$H$102</f>
        <v>0</v>
      </c>
      <c r="AI88" s="268">
        <f>AI25/Venda!$H$102</f>
        <v>0</v>
      </c>
      <c r="AJ88" s="268">
        <f>AJ25/Venda!$H$102</f>
        <v>0</v>
      </c>
      <c r="AK88" s="268">
        <f>AK25/Venda!$H$102</f>
        <v>0</v>
      </c>
      <c r="AL88" s="268">
        <f>AL25/Venda!$H$102</f>
        <v>0</v>
      </c>
      <c r="AM88" s="268">
        <f>AM25/Venda!$H$102</f>
        <v>0</v>
      </c>
      <c r="AN88" s="268">
        <f>AN25/Venda!$H$102</f>
        <v>0</v>
      </c>
      <c r="AO88" s="268">
        <f>AO25/Venda!$H$102</f>
        <v>0</v>
      </c>
      <c r="AP88" s="268">
        <f>AP25/Venda!$H$102</f>
        <v>0</v>
      </c>
      <c r="AQ88" s="268">
        <f>AQ25/Venda!$H$102</f>
        <v>0</v>
      </c>
      <c r="AR88" s="268">
        <f>AR25/Venda!$H$102</f>
        <v>0</v>
      </c>
      <c r="AS88" s="268">
        <f>AS25/Venda!$H$102</f>
        <v>0</v>
      </c>
      <c r="AT88" s="268">
        <f>AT25/Venda!$H$102</f>
        <v>0</v>
      </c>
      <c r="AU88" s="268">
        <f>AU25/Venda!$H$102</f>
        <v>0</v>
      </c>
      <c r="AV88" s="268">
        <f>AV25/Venda!$H$102</f>
        <v>0</v>
      </c>
      <c r="AW88" s="268">
        <f>AW25/Venda!$H$102</f>
        <v>0</v>
      </c>
      <c r="AX88" s="268">
        <f>AX25/Venda!$H$102</f>
        <v>0</v>
      </c>
      <c r="AY88" s="268">
        <f>AY25/Venda!$H$102</f>
        <v>0</v>
      </c>
      <c r="AZ88" s="268">
        <f>AZ25/Venda!$H$102</f>
        <v>0</v>
      </c>
      <c r="BA88" s="268">
        <f>BA25/Venda!$H$102</f>
        <v>0</v>
      </c>
      <c r="BB88" s="268">
        <f>BB25/Venda!$H$102</f>
        <v>0</v>
      </c>
      <c r="BC88" s="268">
        <f>BC25/Venda!$H$102</f>
        <v>0</v>
      </c>
      <c r="BD88" s="268">
        <f>BD25/Venda!$H$102</f>
        <v>0</v>
      </c>
      <c r="BE88" s="268">
        <f>BE25/Venda!$H$102</f>
        <v>0</v>
      </c>
      <c r="BF88" s="268">
        <f>BF25/Venda!$H$102</f>
        <v>0</v>
      </c>
      <c r="BG88" s="268">
        <f>BG25/Venda!$H$102</f>
        <v>0</v>
      </c>
      <c r="BH88" s="268">
        <f>BH25/Venda!$H$102</f>
        <v>0</v>
      </c>
      <c r="BI88" s="268">
        <f>BI25/Venda!$H$102</f>
        <v>0</v>
      </c>
    </row>
    <row r="89" spans="1:61">
      <c r="A89" s="388" t="str">
        <f>A26</f>
        <v>Despesas tributáveis do item 6.1.12</v>
      </c>
      <c r="B89" s="268">
        <f>B26/Venda!$H$102</f>
        <v>0</v>
      </c>
      <c r="C89" s="268">
        <f>C26/Venda!$H$102</f>
        <v>0</v>
      </c>
      <c r="D89" s="268">
        <f>D26/Venda!$H$102</f>
        <v>1.3469639353711072E-3</v>
      </c>
      <c r="E89" s="268">
        <f>E26/Venda!$H$102</f>
        <v>1.3469639353711072E-3</v>
      </c>
      <c r="F89" s="268">
        <f>F26/Venda!$H$102</f>
        <v>1.3469639353711072E-3</v>
      </c>
      <c r="G89" s="268">
        <f>G26/Venda!$H$102</f>
        <v>1.3469639353711072E-3</v>
      </c>
      <c r="H89" s="268">
        <f>H26/Venda!$H$102</f>
        <v>1.3469639353711072E-3</v>
      </c>
      <c r="I89" s="268">
        <f>I26/Venda!$H$102</f>
        <v>1.3469639353711072E-3</v>
      </c>
      <c r="J89" s="268">
        <f>J26/Venda!$H$102</f>
        <v>1.3469639353711072E-3</v>
      </c>
      <c r="K89" s="268">
        <f>K26/Venda!$H$102</f>
        <v>1.3469639353711072E-3</v>
      </c>
      <c r="L89" s="268">
        <f>L26/Venda!$H$102</f>
        <v>1.3469639353711072E-3</v>
      </c>
      <c r="M89" s="268">
        <f>M26/Venda!$H$102</f>
        <v>1.3469639353711072E-3</v>
      </c>
      <c r="N89" s="268">
        <f>N26/Venda!$H$102</f>
        <v>1.3469639353711072E-3</v>
      </c>
      <c r="O89" s="268">
        <f>O26/Venda!$H$102</f>
        <v>1.3469639353711072E-3</v>
      </c>
      <c r="P89" s="268">
        <f>P26/Venda!$H$102</f>
        <v>0</v>
      </c>
      <c r="Q89" s="268">
        <f>Q26/Venda!$H$102</f>
        <v>0</v>
      </c>
      <c r="R89" s="268">
        <f>R26/Venda!$H$102</f>
        <v>0</v>
      </c>
      <c r="S89" s="268">
        <f>S26/Venda!$H$102</f>
        <v>0</v>
      </c>
      <c r="T89" s="268">
        <f>T26/Venda!$H$102</f>
        <v>0</v>
      </c>
      <c r="U89" s="268">
        <f>U26/Venda!$H$102</f>
        <v>0</v>
      </c>
      <c r="V89" s="268">
        <f>V26/Venda!$H$102</f>
        <v>0</v>
      </c>
      <c r="W89" s="268">
        <f>W26/Venda!$H$102</f>
        <v>0</v>
      </c>
      <c r="X89" s="268">
        <f>X26/Venda!$H$102</f>
        <v>0</v>
      </c>
      <c r="Y89" s="268">
        <f>Y26/Venda!$H$102</f>
        <v>0</v>
      </c>
      <c r="Z89" s="268">
        <f>Z26/Venda!$H$102</f>
        <v>0</v>
      </c>
      <c r="AA89" s="268">
        <f>AA26/Venda!$H$102</f>
        <v>0</v>
      </c>
      <c r="AB89" s="268">
        <f>AB26/Venda!$H$102</f>
        <v>0</v>
      </c>
      <c r="AC89" s="268">
        <f>AC26/Venda!$H$102</f>
        <v>0</v>
      </c>
      <c r="AD89" s="268">
        <f>AD26/Venda!$H$102</f>
        <v>0</v>
      </c>
      <c r="AE89" s="268">
        <f>AE26/Venda!$H$102</f>
        <v>0</v>
      </c>
      <c r="AF89" s="268">
        <f>AF26/Venda!$H$102</f>
        <v>0</v>
      </c>
      <c r="AG89" s="268">
        <f>AG26/Venda!$H$102</f>
        <v>0</v>
      </c>
      <c r="AH89" s="268">
        <f>AH26/Venda!$H$102</f>
        <v>0</v>
      </c>
      <c r="AI89" s="268">
        <f>AI26/Venda!$H$102</f>
        <v>0</v>
      </c>
      <c r="AJ89" s="268">
        <f>AJ26/Venda!$H$102</f>
        <v>0</v>
      </c>
      <c r="AK89" s="268">
        <f>AK26/Venda!$H$102</f>
        <v>0</v>
      </c>
      <c r="AL89" s="268">
        <f>AL26/Venda!$H$102</f>
        <v>0</v>
      </c>
      <c r="AM89" s="268">
        <f>AM26/Venda!$H$102</f>
        <v>0</v>
      </c>
      <c r="AN89" s="268">
        <f>AN26/Venda!$H$102</f>
        <v>0</v>
      </c>
      <c r="AO89" s="268">
        <f>AO26/Venda!$H$102</f>
        <v>0</v>
      </c>
      <c r="AP89" s="268">
        <f>AP26/Venda!$H$102</f>
        <v>0</v>
      </c>
      <c r="AQ89" s="268">
        <f>AQ26/Venda!$H$102</f>
        <v>0</v>
      </c>
      <c r="AR89" s="268">
        <f>AR26/Venda!$H$102</f>
        <v>0</v>
      </c>
      <c r="AS89" s="268">
        <f>AS26/Venda!$H$102</f>
        <v>0</v>
      </c>
      <c r="AT89" s="268">
        <f>AT26/Venda!$H$102</f>
        <v>0</v>
      </c>
      <c r="AU89" s="268">
        <f>AU26/Venda!$H$102</f>
        <v>0</v>
      </c>
      <c r="AV89" s="268">
        <f>AV26/Venda!$H$102</f>
        <v>0</v>
      </c>
      <c r="AW89" s="268">
        <f>AW26/Venda!$H$102</f>
        <v>0</v>
      </c>
      <c r="AX89" s="268">
        <f>AX26/Venda!$H$102</f>
        <v>0</v>
      </c>
      <c r="AY89" s="268">
        <f>AY26/Venda!$H$102</f>
        <v>0</v>
      </c>
      <c r="AZ89" s="268">
        <f>AZ26/Venda!$H$102</f>
        <v>0</v>
      </c>
      <c r="BA89" s="268">
        <f>BA26/Venda!$H$102</f>
        <v>0</v>
      </c>
      <c r="BB89" s="268">
        <f>BB26/Venda!$H$102</f>
        <v>0</v>
      </c>
      <c r="BC89" s="268">
        <f>BC26/Venda!$H$102</f>
        <v>0</v>
      </c>
      <c r="BD89" s="268">
        <f>BD26/Venda!$H$102</f>
        <v>0</v>
      </c>
      <c r="BE89" s="268">
        <f>BE26/Venda!$H$102</f>
        <v>0</v>
      </c>
      <c r="BF89" s="268">
        <f>BF26/Venda!$H$102</f>
        <v>0</v>
      </c>
      <c r="BG89" s="268">
        <f>BG26/Venda!$H$102</f>
        <v>0</v>
      </c>
      <c r="BH89" s="268">
        <f>BH26/Venda!$H$102</f>
        <v>0</v>
      </c>
      <c r="BI89" s="268">
        <f>BI26/Venda!$H$102</f>
        <v>0</v>
      </c>
    </row>
    <row r="90" spans="1:61" ht="24">
      <c r="A90" s="395" t="str">
        <f>A27</f>
        <v>SUBPROGRAMA DE EDUCAÇÃO AMBIENTAL PARA O TRABALHADOR</v>
      </c>
      <c r="B90" s="398"/>
      <c r="C90" s="398"/>
      <c r="D90" s="398"/>
      <c r="E90" s="398"/>
      <c r="F90" s="398"/>
      <c r="G90" s="398"/>
      <c r="H90" s="398"/>
      <c r="I90" s="398"/>
      <c r="J90" s="398"/>
      <c r="K90" s="398"/>
      <c r="L90" s="398"/>
      <c r="M90" s="398"/>
      <c r="N90" s="398"/>
      <c r="O90" s="398"/>
      <c r="P90" s="398"/>
      <c r="Q90" s="398"/>
      <c r="R90" s="398"/>
      <c r="S90" s="398"/>
      <c r="T90" s="398"/>
      <c r="U90" s="398"/>
      <c r="V90" s="398"/>
      <c r="W90" s="398"/>
      <c r="X90" s="398"/>
      <c r="Y90" s="398"/>
      <c r="Z90" s="398"/>
      <c r="AA90" s="398"/>
      <c r="AB90" s="398"/>
      <c r="AC90" s="398"/>
      <c r="AD90" s="398"/>
      <c r="AE90" s="398"/>
      <c r="AF90" s="398"/>
      <c r="AG90" s="398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398"/>
      <c r="AT90" s="398"/>
      <c r="AU90" s="398"/>
      <c r="AV90" s="398"/>
      <c r="AW90" s="398"/>
      <c r="AX90" s="398"/>
      <c r="AY90" s="398"/>
      <c r="AZ90" s="398"/>
      <c r="BA90" s="398"/>
      <c r="BB90" s="398"/>
      <c r="BC90" s="398"/>
      <c r="BD90" s="398"/>
      <c r="BE90" s="398"/>
      <c r="BF90" s="398"/>
      <c r="BG90" s="398"/>
      <c r="BH90" s="398"/>
      <c r="BI90" s="398"/>
    </row>
    <row r="91" spans="1:61">
      <c r="A91" s="388" t="str">
        <f>A28</f>
        <v>Plano de Trabalho do Trabalhador (PEAT)</v>
      </c>
      <c r="B91" s="268">
        <f>B28/Venda!$H$102</f>
        <v>0</v>
      </c>
      <c r="C91" s="268">
        <f>C28/Venda!$H$102</f>
        <v>0</v>
      </c>
      <c r="D91" s="268">
        <f>D28/Venda!$H$102</f>
        <v>1.0602237166434292E-2</v>
      </c>
      <c r="E91" s="268">
        <f>E28/Venda!$H$102</f>
        <v>0</v>
      </c>
      <c r="F91" s="268">
        <f>F28/Venda!$H$102</f>
        <v>0</v>
      </c>
      <c r="G91" s="268">
        <f>G28/Venda!$H$102</f>
        <v>0</v>
      </c>
      <c r="H91" s="268">
        <f>H28/Venda!$H$102</f>
        <v>0</v>
      </c>
      <c r="I91" s="268">
        <f>I28/Venda!$H$102</f>
        <v>0</v>
      </c>
      <c r="J91" s="268">
        <f>J28/Venda!$H$102</f>
        <v>0</v>
      </c>
      <c r="K91" s="268">
        <f>K28/Venda!$H$102</f>
        <v>0</v>
      </c>
      <c r="L91" s="268">
        <f>L28/Venda!$H$102</f>
        <v>0</v>
      </c>
      <c r="M91" s="268">
        <f>M28/Venda!$H$102</f>
        <v>0</v>
      </c>
      <c r="N91" s="268">
        <f>N28/Venda!$H$102</f>
        <v>0</v>
      </c>
      <c r="O91" s="268">
        <f>O28/Venda!$H$102</f>
        <v>0</v>
      </c>
      <c r="P91" s="268">
        <f>P28/Venda!$H$102</f>
        <v>0</v>
      </c>
      <c r="Q91" s="268">
        <f>Q28/Venda!$H$102</f>
        <v>0</v>
      </c>
      <c r="R91" s="268">
        <f>R28/Venda!$H$102</f>
        <v>0</v>
      </c>
      <c r="S91" s="268">
        <f>S28/Venda!$H$102</f>
        <v>0</v>
      </c>
      <c r="T91" s="268">
        <f>T28/Venda!$H$102</f>
        <v>0</v>
      </c>
      <c r="U91" s="268">
        <f>U28/Venda!$H$102</f>
        <v>0</v>
      </c>
      <c r="V91" s="268">
        <f>V28/Venda!$H$102</f>
        <v>0</v>
      </c>
      <c r="W91" s="268">
        <f>W28/Venda!$H$102</f>
        <v>0</v>
      </c>
      <c r="X91" s="268">
        <f>X28/Venda!$H$102</f>
        <v>0</v>
      </c>
      <c r="Y91" s="268">
        <f>Y28/Venda!$H$102</f>
        <v>0</v>
      </c>
      <c r="Z91" s="268">
        <f>Z28/Venda!$H$102</f>
        <v>0</v>
      </c>
      <c r="AA91" s="268">
        <f>AA28/Venda!$H$102</f>
        <v>0</v>
      </c>
      <c r="AB91" s="268">
        <f>AB28/Venda!$H$102</f>
        <v>0</v>
      </c>
      <c r="AC91" s="268">
        <f>AC28/Venda!$H$102</f>
        <v>0</v>
      </c>
      <c r="AD91" s="268">
        <f>AD28/Venda!$H$102</f>
        <v>0</v>
      </c>
      <c r="AE91" s="268">
        <f>AE28/Venda!$H$102</f>
        <v>0</v>
      </c>
      <c r="AF91" s="268">
        <f>AF28/Venda!$H$102</f>
        <v>0</v>
      </c>
      <c r="AG91" s="268">
        <f>AG28/Venda!$H$102</f>
        <v>0</v>
      </c>
      <c r="AH91" s="268">
        <f>AH28/Venda!$H$102</f>
        <v>0</v>
      </c>
      <c r="AI91" s="268">
        <f>AI28/Venda!$H$102</f>
        <v>0</v>
      </c>
      <c r="AJ91" s="268">
        <f>AJ28/Venda!$H$102</f>
        <v>0</v>
      </c>
      <c r="AK91" s="268">
        <f>AK28/Venda!$H$102</f>
        <v>0</v>
      </c>
      <c r="AL91" s="268">
        <f>AL28/Venda!$H$102</f>
        <v>0</v>
      </c>
      <c r="AM91" s="268">
        <f>AM28/Venda!$H$102</f>
        <v>0</v>
      </c>
      <c r="AN91" s="268">
        <f>AN28/Venda!$H$102</f>
        <v>0</v>
      </c>
      <c r="AO91" s="268">
        <f>AO28/Venda!$H$102</f>
        <v>0</v>
      </c>
      <c r="AP91" s="268">
        <f>AP28/Venda!$H$102</f>
        <v>0</v>
      </c>
      <c r="AQ91" s="268">
        <f>AQ28/Venda!$H$102</f>
        <v>0</v>
      </c>
      <c r="AR91" s="268">
        <f>AR28/Venda!$H$102</f>
        <v>0</v>
      </c>
      <c r="AS91" s="268">
        <f>AS28/Venda!$H$102</f>
        <v>0</v>
      </c>
      <c r="AT91" s="268">
        <f>AT28/Venda!$H$102</f>
        <v>0</v>
      </c>
      <c r="AU91" s="268">
        <f>AU28/Venda!$H$102</f>
        <v>0</v>
      </c>
      <c r="AV91" s="268">
        <f>AV28/Venda!$H$102</f>
        <v>0</v>
      </c>
      <c r="AW91" s="268">
        <f>AW28/Venda!$H$102</f>
        <v>0</v>
      </c>
      <c r="AX91" s="268">
        <f>AX28/Venda!$H$102</f>
        <v>0</v>
      </c>
      <c r="AY91" s="268">
        <f>AY28/Venda!$H$102</f>
        <v>0</v>
      </c>
      <c r="AZ91" s="268">
        <f>AZ28/Venda!$H$102</f>
        <v>0</v>
      </c>
      <c r="BA91" s="268">
        <f>BA28/Venda!$H$102</f>
        <v>0</v>
      </c>
      <c r="BB91" s="268">
        <f>BB28/Venda!$H$102</f>
        <v>0</v>
      </c>
      <c r="BC91" s="268">
        <f>BC28/Venda!$H$102</f>
        <v>0</v>
      </c>
      <c r="BD91" s="268">
        <f>BD28/Venda!$H$102</f>
        <v>0</v>
      </c>
      <c r="BE91" s="268">
        <f>BE28/Venda!$H$102</f>
        <v>0</v>
      </c>
      <c r="BF91" s="268">
        <f>BF28/Venda!$H$102</f>
        <v>0</v>
      </c>
      <c r="BG91" s="268">
        <f>BG28/Venda!$H$102</f>
        <v>0</v>
      </c>
      <c r="BH91" s="268">
        <f>BH28/Venda!$H$102</f>
        <v>0</v>
      </c>
      <c r="BI91" s="268">
        <f>BI28/Venda!$H$102</f>
        <v>0</v>
      </c>
    </row>
    <row r="92" spans="1:61" ht="24">
      <c r="A92" s="388" t="str">
        <f>A29</f>
        <v>Formar Comitê de Educação Ambiental de Trabalhadores (PEAT)</v>
      </c>
      <c r="B92" s="268">
        <f>B29/Venda!$H$102</f>
        <v>0</v>
      </c>
      <c r="C92" s="268">
        <f>C29/Venda!$H$102</f>
        <v>0</v>
      </c>
      <c r="D92" s="268">
        <f>D29/Venda!$H$102</f>
        <v>5.5731060208425083E-4</v>
      </c>
      <c r="E92" s="268">
        <f>E29/Venda!$H$102</f>
        <v>5.5731060208425083E-4</v>
      </c>
      <c r="F92" s="268">
        <f>F29/Venda!$H$102</f>
        <v>5.5731060208425083E-4</v>
      </c>
      <c r="G92" s="268">
        <f>G29/Venda!$H$102</f>
        <v>5.5731060208425083E-4</v>
      </c>
      <c r="H92" s="268">
        <f>H29/Venda!$H$102</f>
        <v>5.5731060208425083E-4</v>
      </c>
      <c r="I92" s="268">
        <f>I29/Venda!$H$102</f>
        <v>5.5731060208425083E-4</v>
      </c>
      <c r="J92" s="268">
        <f>J29/Venda!$H$102</f>
        <v>5.5731060208425083E-4</v>
      </c>
      <c r="K92" s="268">
        <f>K29/Venda!$H$102</f>
        <v>5.5731060208425083E-4</v>
      </c>
      <c r="L92" s="268">
        <f>L29/Venda!$H$102</f>
        <v>5.5731060208425083E-4</v>
      </c>
      <c r="M92" s="268">
        <f>M29/Venda!$H$102</f>
        <v>5.5731060208425083E-4</v>
      </c>
      <c r="N92" s="268">
        <f>N29/Venda!$H$102</f>
        <v>5.5731060208425083E-4</v>
      </c>
      <c r="O92" s="268">
        <f>O29/Venda!$H$102</f>
        <v>5.5731060208425083E-4</v>
      </c>
      <c r="P92" s="268">
        <f>P29/Venda!$H$102</f>
        <v>0</v>
      </c>
      <c r="Q92" s="268">
        <f>Q29/Venda!$H$102</f>
        <v>0</v>
      </c>
      <c r="R92" s="268">
        <f>R29/Venda!$H$102</f>
        <v>0</v>
      </c>
      <c r="S92" s="268">
        <f>S29/Venda!$H$102</f>
        <v>0</v>
      </c>
      <c r="T92" s="268">
        <f>T29/Venda!$H$102</f>
        <v>0</v>
      </c>
      <c r="U92" s="268">
        <f>U29/Venda!$H$102</f>
        <v>0</v>
      </c>
      <c r="V92" s="268">
        <f>V29/Venda!$H$102</f>
        <v>0</v>
      </c>
      <c r="W92" s="268">
        <f>W29/Venda!$H$102</f>
        <v>0</v>
      </c>
      <c r="X92" s="268">
        <f>X29/Venda!$H$102</f>
        <v>0</v>
      </c>
      <c r="Y92" s="268">
        <f>Y29/Venda!$H$102</f>
        <v>0</v>
      </c>
      <c r="Z92" s="268">
        <f>Z29/Venda!$H$102</f>
        <v>0</v>
      </c>
      <c r="AA92" s="268">
        <f>AA29/Venda!$H$102</f>
        <v>0</v>
      </c>
      <c r="AB92" s="268">
        <f>AB29/Venda!$H$102</f>
        <v>0</v>
      </c>
      <c r="AC92" s="268">
        <f>AC29/Venda!$H$102</f>
        <v>0</v>
      </c>
      <c r="AD92" s="268">
        <f>AD29/Venda!$H$102</f>
        <v>0</v>
      </c>
      <c r="AE92" s="268">
        <f>AE29/Venda!$H$102</f>
        <v>0</v>
      </c>
      <c r="AF92" s="268">
        <f>AF29/Venda!$H$102</f>
        <v>0</v>
      </c>
      <c r="AG92" s="268">
        <f>AG29/Venda!$H$102</f>
        <v>0</v>
      </c>
      <c r="AH92" s="268">
        <f>AH29/Venda!$H$102</f>
        <v>0</v>
      </c>
      <c r="AI92" s="268">
        <f>AI29/Venda!$H$102</f>
        <v>0</v>
      </c>
      <c r="AJ92" s="268">
        <f>AJ29/Venda!$H$102</f>
        <v>0</v>
      </c>
      <c r="AK92" s="268">
        <f>AK29/Venda!$H$102</f>
        <v>0</v>
      </c>
      <c r="AL92" s="268">
        <f>AL29/Venda!$H$102</f>
        <v>0</v>
      </c>
      <c r="AM92" s="268">
        <f>AM29/Venda!$H$102</f>
        <v>0</v>
      </c>
      <c r="AN92" s="268">
        <f>AN29/Venda!$H$102</f>
        <v>0</v>
      </c>
      <c r="AO92" s="268">
        <f>AO29/Venda!$H$102</f>
        <v>0</v>
      </c>
      <c r="AP92" s="268">
        <f>AP29/Venda!$H$102</f>
        <v>0</v>
      </c>
      <c r="AQ92" s="268">
        <f>AQ29/Venda!$H$102</f>
        <v>0</v>
      </c>
      <c r="AR92" s="268">
        <f>AR29/Venda!$H$102</f>
        <v>0</v>
      </c>
      <c r="AS92" s="268">
        <f>AS29/Venda!$H$102</f>
        <v>0</v>
      </c>
      <c r="AT92" s="268">
        <f>AT29/Venda!$H$102</f>
        <v>0</v>
      </c>
      <c r="AU92" s="268">
        <f>AU29/Venda!$H$102</f>
        <v>0</v>
      </c>
      <c r="AV92" s="268">
        <f>AV29/Venda!$H$102</f>
        <v>0</v>
      </c>
      <c r="AW92" s="268">
        <f>AW29/Venda!$H$102</f>
        <v>0</v>
      </c>
      <c r="AX92" s="268">
        <f>AX29/Venda!$H$102</f>
        <v>0</v>
      </c>
      <c r="AY92" s="268">
        <f>AY29/Venda!$H$102</f>
        <v>0</v>
      </c>
      <c r="AZ92" s="268">
        <f>AZ29/Venda!$H$102</f>
        <v>0</v>
      </c>
      <c r="BA92" s="268">
        <f>BA29/Venda!$H$102</f>
        <v>0</v>
      </c>
      <c r="BB92" s="268">
        <f>BB29/Venda!$H$102</f>
        <v>0</v>
      </c>
      <c r="BC92" s="268">
        <f>BC29/Venda!$H$102</f>
        <v>0</v>
      </c>
      <c r="BD92" s="268">
        <f>BD29/Venda!$H$102</f>
        <v>0</v>
      </c>
      <c r="BE92" s="268">
        <f>BE29/Venda!$H$102</f>
        <v>0</v>
      </c>
      <c r="BF92" s="268">
        <f>BF29/Venda!$H$102</f>
        <v>0</v>
      </c>
      <c r="BG92" s="268">
        <f>BG29/Venda!$H$102</f>
        <v>0</v>
      </c>
      <c r="BH92" s="268">
        <f>BH29/Venda!$H$102</f>
        <v>0</v>
      </c>
      <c r="BI92" s="268">
        <f>BI29/Venda!$H$102</f>
        <v>0</v>
      </c>
    </row>
    <row r="93" spans="1:61" ht="24">
      <c r="A93" s="388" t="str">
        <f>A30</f>
        <v>Manter Comitê de Educação Ambiental de Trabalhadores (PEAT)</v>
      </c>
      <c r="B93" s="268">
        <f>B30/Venda!$H$102</f>
        <v>0</v>
      </c>
      <c r="C93" s="268">
        <f>C30/Venda!$H$102</f>
        <v>0</v>
      </c>
      <c r="D93" s="268">
        <f>D30/Venda!$H$102</f>
        <v>5.5731060208425083E-4</v>
      </c>
      <c r="E93" s="268">
        <f>E30/Venda!$H$102</f>
        <v>5.5731060208425083E-4</v>
      </c>
      <c r="F93" s="268">
        <f>F30/Venda!$H$102</f>
        <v>5.5731060208425083E-4</v>
      </c>
      <c r="G93" s="268">
        <f>G30/Venda!$H$102</f>
        <v>5.5731060208425083E-4</v>
      </c>
      <c r="H93" s="268">
        <f>H30/Venda!$H$102</f>
        <v>5.5731060208425083E-4</v>
      </c>
      <c r="I93" s="268">
        <f>I30/Venda!$H$102</f>
        <v>5.5731060208425083E-4</v>
      </c>
      <c r="J93" s="268">
        <f>J30/Venda!$H$102</f>
        <v>5.5731060208425083E-4</v>
      </c>
      <c r="K93" s="268">
        <f>K30/Venda!$H$102</f>
        <v>5.5731060208425083E-4</v>
      </c>
      <c r="L93" s="268">
        <f>L30/Venda!$H$102</f>
        <v>5.5731060208425083E-4</v>
      </c>
      <c r="M93" s="268">
        <f>M30/Venda!$H$102</f>
        <v>5.5731060208425083E-4</v>
      </c>
      <c r="N93" s="268">
        <f>N30/Venda!$H$102</f>
        <v>5.5731060208425083E-4</v>
      </c>
      <c r="O93" s="268">
        <f>O30/Venda!$H$102</f>
        <v>5.5731060208425083E-4</v>
      </c>
      <c r="P93" s="268">
        <f>P30/Venda!$H$102</f>
        <v>0</v>
      </c>
      <c r="Q93" s="268">
        <f>Q30/Venda!$H$102</f>
        <v>0</v>
      </c>
      <c r="R93" s="268">
        <f>R30/Venda!$H$102</f>
        <v>0</v>
      </c>
      <c r="S93" s="268">
        <f>S30/Venda!$H$102</f>
        <v>0</v>
      </c>
      <c r="T93" s="268">
        <f>T30/Venda!$H$102</f>
        <v>0</v>
      </c>
      <c r="U93" s="268">
        <f>U30/Venda!$H$102</f>
        <v>0</v>
      </c>
      <c r="V93" s="268">
        <f>V30/Venda!$H$102</f>
        <v>0</v>
      </c>
      <c r="W93" s="268">
        <f>W30/Venda!$H$102</f>
        <v>0</v>
      </c>
      <c r="X93" s="268">
        <f>X30/Venda!$H$102</f>
        <v>0</v>
      </c>
      <c r="Y93" s="268">
        <f>Y30/Venda!$H$102</f>
        <v>0</v>
      </c>
      <c r="Z93" s="268">
        <f>Z30/Venda!$H$102</f>
        <v>0</v>
      </c>
      <c r="AA93" s="268">
        <f>AA30/Venda!$H$102</f>
        <v>0</v>
      </c>
      <c r="AB93" s="268">
        <f>AB30/Venda!$H$102</f>
        <v>0</v>
      </c>
      <c r="AC93" s="268">
        <f>AC30/Venda!$H$102</f>
        <v>0</v>
      </c>
      <c r="AD93" s="268">
        <f>AD30/Venda!$H$102</f>
        <v>0</v>
      </c>
      <c r="AE93" s="268">
        <f>AE30/Venda!$H$102</f>
        <v>0</v>
      </c>
      <c r="AF93" s="268">
        <f>AF30/Venda!$H$102</f>
        <v>0</v>
      </c>
      <c r="AG93" s="268">
        <f>AG30/Venda!$H$102</f>
        <v>0</v>
      </c>
      <c r="AH93" s="268">
        <f>AH30/Venda!$H$102</f>
        <v>0</v>
      </c>
      <c r="AI93" s="268">
        <f>AI30/Venda!$H$102</f>
        <v>0</v>
      </c>
      <c r="AJ93" s="268">
        <f>AJ30/Venda!$H$102</f>
        <v>0</v>
      </c>
      <c r="AK93" s="268">
        <f>AK30/Venda!$H$102</f>
        <v>0</v>
      </c>
      <c r="AL93" s="268">
        <f>AL30/Venda!$H$102</f>
        <v>0</v>
      </c>
      <c r="AM93" s="268">
        <f>AM30/Venda!$H$102</f>
        <v>0</v>
      </c>
      <c r="AN93" s="268">
        <f>AN30/Venda!$H$102</f>
        <v>0</v>
      </c>
      <c r="AO93" s="268">
        <f>AO30/Venda!$H$102</f>
        <v>0</v>
      </c>
      <c r="AP93" s="268">
        <f>AP30/Venda!$H$102</f>
        <v>0</v>
      </c>
      <c r="AQ93" s="268">
        <f>AQ30/Venda!$H$102</f>
        <v>0</v>
      </c>
      <c r="AR93" s="268">
        <f>AR30/Venda!$H$102</f>
        <v>0</v>
      </c>
      <c r="AS93" s="268">
        <f>AS30/Venda!$H$102</f>
        <v>0</v>
      </c>
      <c r="AT93" s="268">
        <f>AT30/Venda!$H$102</f>
        <v>0</v>
      </c>
      <c r="AU93" s="268">
        <f>AU30/Venda!$H$102</f>
        <v>0</v>
      </c>
      <c r="AV93" s="268">
        <f>AV30/Venda!$H$102</f>
        <v>0</v>
      </c>
      <c r="AW93" s="268">
        <f>AW30/Venda!$H$102</f>
        <v>0</v>
      </c>
      <c r="AX93" s="268">
        <f>AX30/Venda!$H$102</f>
        <v>0</v>
      </c>
      <c r="AY93" s="268">
        <f>AY30/Venda!$H$102</f>
        <v>0</v>
      </c>
      <c r="AZ93" s="268">
        <f>AZ30/Venda!$H$102</f>
        <v>0</v>
      </c>
      <c r="BA93" s="268">
        <f>BA30/Venda!$H$102</f>
        <v>0</v>
      </c>
      <c r="BB93" s="268">
        <f>BB30/Venda!$H$102</f>
        <v>0</v>
      </c>
      <c r="BC93" s="268">
        <f>BC30/Venda!$H$102</f>
        <v>0</v>
      </c>
      <c r="BD93" s="268">
        <f>BD30/Venda!$H$102</f>
        <v>0</v>
      </c>
      <c r="BE93" s="268">
        <f>BE30/Venda!$H$102</f>
        <v>0</v>
      </c>
      <c r="BF93" s="268">
        <f>BF30/Venda!$H$102</f>
        <v>0</v>
      </c>
      <c r="BG93" s="268">
        <f>BG30/Venda!$H$102</f>
        <v>0</v>
      </c>
      <c r="BH93" s="268">
        <f>BH30/Venda!$H$102</f>
        <v>0</v>
      </c>
      <c r="BI93" s="268">
        <f>BI30/Venda!$H$102</f>
        <v>0</v>
      </c>
    </row>
    <row r="94" spans="1:61" ht="24">
      <c r="A94" s="388" t="str">
        <f>A31</f>
        <v>Realizar treinamento para empregados com até duas horas de duração (PEAT)</v>
      </c>
      <c r="B94" s="268">
        <f>B31/Venda!$H$102</f>
        <v>0</v>
      </c>
      <c r="C94" s="268">
        <f>C31/Venda!$H$102</f>
        <v>0</v>
      </c>
      <c r="D94" s="268">
        <f>D31/Venda!$H$102</f>
        <v>6.594731711963937E-4</v>
      </c>
      <c r="E94" s="268">
        <f>E31/Venda!$H$102</f>
        <v>6.594731711963937E-4</v>
      </c>
      <c r="F94" s="268">
        <f>F31/Venda!$H$102</f>
        <v>6.594731711963937E-4</v>
      </c>
      <c r="G94" s="268">
        <f>G31/Venda!$H$102</f>
        <v>6.594731711963937E-4</v>
      </c>
      <c r="H94" s="268">
        <f>H31/Venda!$H$102</f>
        <v>6.594731711963937E-4</v>
      </c>
      <c r="I94" s="268">
        <f>I31/Venda!$H$102</f>
        <v>6.594731711963937E-4</v>
      </c>
      <c r="J94" s="268">
        <f>J31/Venda!$H$102</f>
        <v>6.594731711963937E-4</v>
      </c>
      <c r="K94" s="268">
        <f>K31/Venda!$H$102</f>
        <v>6.594731711963937E-4</v>
      </c>
      <c r="L94" s="268">
        <f>L31/Venda!$H$102</f>
        <v>6.594731711963937E-4</v>
      </c>
      <c r="M94" s="268">
        <f>M31/Venda!$H$102</f>
        <v>6.594731711963937E-4</v>
      </c>
      <c r="N94" s="268">
        <f>N31/Venda!$H$102</f>
        <v>6.594731711963937E-4</v>
      </c>
      <c r="O94" s="268">
        <f>O31/Venda!$H$102</f>
        <v>6.594731711963937E-4</v>
      </c>
      <c r="P94" s="268">
        <f>P31/Venda!$H$102</f>
        <v>0</v>
      </c>
      <c r="Q94" s="268">
        <f>Q31/Venda!$H$102</f>
        <v>0</v>
      </c>
      <c r="R94" s="268">
        <f>R31/Venda!$H$102</f>
        <v>0</v>
      </c>
      <c r="S94" s="268">
        <f>S31/Venda!$H$102</f>
        <v>0</v>
      </c>
      <c r="T94" s="268">
        <f>T31/Venda!$H$102</f>
        <v>0</v>
      </c>
      <c r="U94" s="268">
        <f>U31/Venda!$H$102</f>
        <v>0</v>
      </c>
      <c r="V94" s="268">
        <f>V31/Venda!$H$102</f>
        <v>0</v>
      </c>
      <c r="W94" s="268">
        <f>W31/Venda!$H$102</f>
        <v>0</v>
      </c>
      <c r="X94" s="268">
        <f>X31/Venda!$H$102</f>
        <v>0</v>
      </c>
      <c r="Y94" s="268">
        <f>Y31/Venda!$H$102</f>
        <v>0</v>
      </c>
      <c r="Z94" s="268">
        <f>Z31/Venda!$H$102</f>
        <v>0</v>
      </c>
      <c r="AA94" s="268">
        <f>AA31/Venda!$H$102</f>
        <v>0</v>
      </c>
      <c r="AB94" s="268">
        <f>AB31/Venda!$H$102</f>
        <v>0</v>
      </c>
      <c r="AC94" s="268">
        <f>AC31/Venda!$H$102</f>
        <v>0</v>
      </c>
      <c r="AD94" s="268">
        <f>AD31/Venda!$H$102</f>
        <v>0</v>
      </c>
      <c r="AE94" s="268">
        <f>AE31/Venda!$H$102</f>
        <v>0</v>
      </c>
      <c r="AF94" s="268">
        <f>AF31/Venda!$H$102</f>
        <v>0</v>
      </c>
      <c r="AG94" s="268">
        <f>AG31/Venda!$H$102</f>
        <v>0</v>
      </c>
      <c r="AH94" s="268">
        <f>AH31/Venda!$H$102</f>
        <v>0</v>
      </c>
      <c r="AI94" s="268">
        <f>AI31/Venda!$H$102</f>
        <v>0</v>
      </c>
      <c r="AJ94" s="268">
        <f>AJ31/Venda!$H$102</f>
        <v>0</v>
      </c>
      <c r="AK94" s="268">
        <f>AK31/Venda!$H$102</f>
        <v>0</v>
      </c>
      <c r="AL94" s="268">
        <f>AL31/Venda!$H$102</f>
        <v>0</v>
      </c>
      <c r="AM94" s="268">
        <f>AM31/Venda!$H$102</f>
        <v>0</v>
      </c>
      <c r="AN94" s="268">
        <f>AN31/Venda!$H$102</f>
        <v>0</v>
      </c>
      <c r="AO94" s="268">
        <f>AO31/Venda!$H$102</f>
        <v>0</v>
      </c>
      <c r="AP94" s="268">
        <f>AP31/Venda!$H$102</f>
        <v>0</v>
      </c>
      <c r="AQ94" s="268">
        <f>AQ31/Venda!$H$102</f>
        <v>0</v>
      </c>
      <c r="AR94" s="268">
        <f>AR31/Venda!$H$102</f>
        <v>0</v>
      </c>
      <c r="AS94" s="268">
        <f>AS31/Venda!$H$102</f>
        <v>0</v>
      </c>
      <c r="AT94" s="268">
        <f>AT31/Venda!$H$102</f>
        <v>0</v>
      </c>
      <c r="AU94" s="268">
        <f>AU31/Venda!$H$102</f>
        <v>0</v>
      </c>
      <c r="AV94" s="268">
        <f>AV31/Venda!$H$102</f>
        <v>0</v>
      </c>
      <c r="AW94" s="268">
        <f>AW31/Venda!$H$102</f>
        <v>0</v>
      </c>
      <c r="AX94" s="268">
        <f>AX31/Venda!$H$102</f>
        <v>0</v>
      </c>
      <c r="AY94" s="268">
        <f>AY31/Venda!$H$102</f>
        <v>0</v>
      </c>
      <c r="AZ94" s="268">
        <f>AZ31/Venda!$H$102</f>
        <v>0</v>
      </c>
      <c r="BA94" s="268">
        <f>BA31/Venda!$H$102</f>
        <v>0</v>
      </c>
      <c r="BB94" s="268">
        <f>BB31/Venda!$H$102</f>
        <v>0</v>
      </c>
      <c r="BC94" s="268">
        <f>BC31/Venda!$H$102</f>
        <v>0</v>
      </c>
      <c r="BD94" s="268">
        <f>BD31/Venda!$H$102</f>
        <v>0</v>
      </c>
      <c r="BE94" s="268">
        <f>BE31/Venda!$H$102</f>
        <v>0</v>
      </c>
      <c r="BF94" s="268">
        <f>BF31/Venda!$H$102</f>
        <v>0</v>
      </c>
      <c r="BG94" s="268">
        <f>BG31/Venda!$H$102</f>
        <v>0</v>
      </c>
      <c r="BH94" s="268">
        <f>BH31/Venda!$H$102</f>
        <v>0</v>
      </c>
      <c r="BI94" s="268">
        <f>BI31/Venda!$H$102</f>
        <v>0</v>
      </c>
    </row>
    <row r="95" spans="1:61">
      <c r="A95" s="388" t="str">
        <f>A32</f>
        <v>Despesas tributáveis do item 6.1.16</v>
      </c>
      <c r="B95" s="268">
        <f>B32/Venda!$H$102</f>
        <v>0</v>
      </c>
      <c r="C95" s="268">
        <f>C32/Venda!$H$102</f>
        <v>0</v>
      </c>
      <c r="D95" s="268">
        <f>D32/Venda!$H$102</f>
        <v>5.8929672172485935E-4</v>
      </c>
      <c r="E95" s="268">
        <f>E32/Venda!$H$102</f>
        <v>5.8929672172485935E-4</v>
      </c>
      <c r="F95" s="268">
        <f>F32/Venda!$H$102</f>
        <v>5.8929672172485935E-4</v>
      </c>
      <c r="G95" s="268">
        <f>G32/Venda!$H$102</f>
        <v>5.8929672172485935E-4</v>
      </c>
      <c r="H95" s="268">
        <f>H32/Venda!$H$102</f>
        <v>5.8929672172485935E-4</v>
      </c>
      <c r="I95" s="268">
        <f>I32/Venda!$H$102</f>
        <v>5.8929672172485935E-4</v>
      </c>
      <c r="J95" s="268">
        <f>J32/Venda!$H$102</f>
        <v>5.8929672172485935E-4</v>
      </c>
      <c r="K95" s="268">
        <f>K32/Venda!$H$102</f>
        <v>5.8929672172485935E-4</v>
      </c>
      <c r="L95" s="268">
        <f>L32/Venda!$H$102</f>
        <v>5.8929672172485935E-4</v>
      </c>
      <c r="M95" s="268">
        <f>M32/Venda!$H$102</f>
        <v>5.8929672172485935E-4</v>
      </c>
      <c r="N95" s="268">
        <f>N32/Venda!$H$102</f>
        <v>5.8929672172485935E-4</v>
      </c>
      <c r="O95" s="268">
        <f>O32/Venda!$H$102</f>
        <v>5.8929672172485935E-4</v>
      </c>
      <c r="P95" s="268">
        <f>P32/Venda!$H$102</f>
        <v>0</v>
      </c>
      <c r="Q95" s="268">
        <f>Q32/Venda!$H$102</f>
        <v>0</v>
      </c>
      <c r="R95" s="268">
        <f>R32/Venda!$H$102</f>
        <v>0</v>
      </c>
      <c r="S95" s="268">
        <f>S32/Venda!$H$102</f>
        <v>0</v>
      </c>
      <c r="T95" s="268">
        <f>T32/Venda!$H$102</f>
        <v>0</v>
      </c>
      <c r="U95" s="268">
        <f>U32/Venda!$H$102</f>
        <v>0</v>
      </c>
      <c r="V95" s="268">
        <f>V32/Venda!$H$102</f>
        <v>0</v>
      </c>
      <c r="W95" s="268">
        <f>W32/Venda!$H$102</f>
        <v>0</v>
      </c>
      <c r="X95" s="268">
        <f>X32/Venda!$H$102</f>
        <v>0</v>
      </c>
      <c r="Y95" s="268">
        <f>Y32/Venda!$H$102</f>
        <v>0</v>
      </c>
      <c r="Z95" s="268">
        <f>Z32/Venda!$H$102</f>
        <v>0</v>
      </c>
      <c r="AA95" s="268">
        <f>AA32/Venda!$H$102</f>
        <v>0</v>
      </c>
      <c r="AB95" s="268">
        <f>AB32/Venda!$H$102</f>
        <v>0</v>
      </c>
      <c r="AC95" s="268">
        <f>AC32/Venda!$H$102</f>
        <v>0</v>
      </c>
      <c r="AD95" s="268">
        <f>AD32/Venda!$H$102</f>
        <v>0</v>
      </c>
      <c r="AE95" s="268">
        <f>AE32/Venda!$H$102</f>
        <v>0</v>
      </c>
      <c r="AF95" s="268">
        <f>AF32/Venda!$H$102</f>
        <v>0</v>
      </c>
      <c r="AG95" s="268">
        <f>AG32/Venda!$H$102</f>
        <v>0</v>
      </c>
      <c r="AH95" s="268">
        <f>AH32/Venda!$H$102</f>
        <v>0</v>
      </c>
      <c r="AI95" s="268">
        <f>AI32/Venda!$H$102</f>
        <v>0</v>
      </c>
      <c r="AJ95" s="268">
        <f>AJ32/Venda!$H$102</f>
        <v>0</v>
      </c>
      <c r="AK95" s="268">
        <f>AK32/Venda!$H$102</f>
        <v>0</v>
      </c>
      <c r="AL95" s="268">
        <f>AL32/Venda!$H$102</f>
        <v>0</v>
      </c>
      <c r="AM95" s="268">
        <f>AM32/Venda!$H$102</f>
        <v>0</v>
      </c>
      <c r="AN95" s="268">
        <f>AN32/Venda!$H$102</f>
        <v>0</v>
      </c>
      <c r="AO95" s="268">
        <f>AO32/Venda!$H$102</f>
        <v>0</v>
      </c>
      <c r="AP95" s="268">
        <f>AP32/Venda!$H$102</f>
        <v>0</v>
      </c>
      <c r="AQ95" s="268">
        <f>AQ32/Venda!$H$102</f>
        <v>0</v>
      </c>
      <c r="AR95" s="268">
        <f>AR32/Venda!$H$102</f>
        <v>0</v>
      </c>
      <c r="AS95" s="268">
        <f>AS32/Venda!$H$102</f>
        <v>0</v>
      </c>
      <c r="AT95" s="268">
        <f>AT32/Venda!$H$102</f>
        <v>0</v>
      </c>
      <c r="AU95" s="268">
        <f>AU32/Venda!$H$102</f>
        <v>0</v>
      </c>
      <c r="AV95" s="268">
        <f>AV32/Venda!$H$102</f>
        <v>0</v>
      </c>
      <c r="AW95" s="268">
        <f>AW32/Venda!$H$102</f>
        <v>0</v>
      </c>
      <c r="AX95" s="268">
        <f>AX32/Venda!$H$102</f>
        <v>0</v>
      </c>
      <c r="AY95" s="268">
        <f>AY32/Venda!$H$102</f>
        <v>0</v>
      </c>
      <c r="AZ95" s="268">
        <f>AZ32/Venda!$H$102</f>
        <v>0</v>
      </c>
      <c r="BA95" s="268">
        <f>BA32/Venda!$H$102</f>
        <v>0</v>
      </c>
      <c r="BB95" s="268">
        <f>BB32/Venda!$H$102</f>
        <v>0</v>
      </c>
      <c r="BC95" s="268">
        <f>BC32/Venda!$H$102</f>
        <v>0</v>
      </c>
      <c r="BD95" s="268">
        <f>BD32/Venda!$H$102</f>
        <v>0</v>
      </c>
      <c r="BE95" s="268">
        <f>BE32/Venda!$H$102</f>
        <v>0</v>
      </c>
      <c r="BF95" s="268">
        <f>BF32/Venda!$H$102</f>
        <v>0</v>
      </c>
      <c r="BG95" s="268">
        <f>BG32/Venda!$H$102</f>
        <v>0</v>
      </c>
      <c r="BH95" s="268">
        <f>BH32/Venda!$H$102</f>
        <v>0</v>
      </c>
      <c r="BI95" s="268">
        <f>BI32/Venda!$H$102</f>
        <v>0</v>
      </c>
    </row>
    <row r="96" spans="1:61" ht="24">
      <c r="A96" s="388" t="str">
        <f>A33</f>
        <v>Realizar treinamento para empregados com até quatro horas de duração (PEAT)</v>
      </c>
      <c r="B96" s="268">
        <f>B33/Venda!$H$102</f>
        <v>0</v>
      </c>
      <c r="C96" s="268">
        <f>C33/Venda!$H$102</f>
        <v>0</v>
      </c>
      <c r="D96" s="268">
        <f>D33/Venda!$H$102</f>
        <v>2.5214506341063869E-3</v>
      </c>
      <c r="E96" s="268">
        <f>E33/Venda!$H$102</f>
        <v>2.5214506341063869E-3</v>
      </c>
      <c r="F96" s="268">
        <f>F33/Venda!$H$102</f>
        <v>2.5214506341063869E-3</v>
      </c>
      <c r="G96" s="268">
        <f>G33/Venda!$H$102</f>
        <v>2.5214506341063869E-3</v>
      </c>
      <c r="H96" s="268">
        <f>H33/Venda!$H$102</f>
        <v>2.5214506341063869E-3</v>
      </c>
      <c r="I96" s="268">
        <f>I33/Venda!$H$102</f>
        <v>2.5214506341063869E-3</v>
      </c>
      <c r="J96" s="268">
        <f>J33/Venda!$H$102</f>
        <v>2.5214506341063869E-3</v>
      </c>
      <c r="K96" s="268">
        <f>K33/Venda!$H$102</f>
        <v>2.5214506341063869E-3</v>
      </c>
      <c r="L96" s="268">
        <f>L33/Venda!$H$102</f>
        <v>2.5214506341063869E-3</v>
      </c>
      <c r="M96" s="268">
        <f>M33/Venda!$H$102</f>
        <v>2.5214506341063869E-3</v>
      </c>
      <c r="N96" s="268">
        <f>N33/Venda!$H$102</f>
        <v>2.5214506341063869E-3</v>
      </c>
      <c r="O96" s="268">
        <f>O33/Venda!$H$102</f>
        <v>2.5214506341063869E-3</v>
      </c>
      <c r="P96" s="268">
        <f>P33/Venda!$H$102</f>
        <v>0</v>
      </c>
      <c r="Q96" s="268">
        <f>Q33/Venda!$H$102</f>
        <v>0</v>
      </c>
      <c r="R96" s="268">
        <f>R33/Venda!$H$102</f>
        <v>0</v>
      </c>
      <c r="S96" s="268">
        <f>S33/Venda!$H$102</f>
        <v>0</v>
      </c>
      <c r="T96" s="268">
        <f>T33/Venda!$H$102</f>
        <v>0</v>
      </c>
      <c r="U96" s="268">
        <f>U33/Venda!$H$102</f>
        <v>0</v>
      </c>
      <c r="V96" s="268">
        <f>V33/Venda!$H$102</f>
        <v>0</v>
      </c>
      <c r="W96" s="268">
        <f>W33/Venda!$H$102</f>
        <v>0</v>
      </c>
      <c r="X96" s="268">
        <f>X33/Venda!$H$102</f>
        <v>0</v>
      </c>
      <c r="Y96" s="268">
        <f>Y33/Venda!$H$102</f>
        <v>0</v>
      </c>
      <c r="Z96" s="268">
        <f>Z33/Venda!$H$102</f>
        <v>0</v>
      </c>
      <c r="AA96" s="268">
        <f>AA33/Venda!$H$102</f>
        <v>0</v>
      </c>
      <c r="AB96" s="268">
        <f>AB33/Venda!$H$102</f>
        <v>0</v>
      </c>
      <c r="AC96" s="268">
        <f>AC33/Venda!$H$102</f>
        <v>0</v>
      </c>
      <c r="AD96" s="268">
        <f>AD33/Venda!$H$102</f>
        <v>0</v>
      </c>
      <c r="AE96" s="268">
        <f>AE33/Venda!$H$102</f>
        <v>0</v>
      </c>
      <c r="AF96" s="268">
        <f>AF33/Venda!$H$102</f>
        <v>0</v>
      </c>
      <c r="AG96" s="268">
        <f>AG33/Venda!$H$102</f>
        <v>0</v>
      </c>
      <c r="AH96" s="268">
        <f>AH33/Venda!$H$102</f>
        <v>0</v>
      </c>
      <c r="AI96" s="268">
        <f>AI33/Venda!$H$102</f>
        <v>0</v>
      </c>
      <c r="AJ96" s="268">
        <f>AJ33/Venda!$H$102</f>
        <v>0</v>
      </c>
      <c r="AK96" s="268">
        <f>AK33/Venda!$H$102</f>
        <v>0</v>
      </c>
      <c r="AL96" s="268">
        <f>AL33/Venda!$H$102</f>
        <v>0</v>
      </c>
      <c r="AM96" s="268">
        <f>AM33/Venda!$H$102</f>
        <v>0</v>
      </c>
      <c r="AN96" s="268">
        <f>AN33/Venda!$H$102</f>
        <v>0</v>
      </c>
      <c r="AO96" s="268">
        <f>AO33/Venda!$H$102</f>
        <v>0</v>
      </c>
      <c r="AP96" s="268">
        <f>AP33/Venda!$H$102</f>
        <v>0</v>
      </c>
      <c r="AQ96" s="268">
        <f>AQ33/Venda!$H$102</f>
        <v>0</v>
      </c>
      <c r="AR96" s="268">
        <f>AR33/Venda!$H$102</f>
        <v>0</v>
      </c>
      <c r="AS96" s="268">
        <f>AS33/Venda!$H$102</f>
        <v>0</v>
      </c>
      <c r="AT96" s="268">
        <f>AT33/Venda!$H$102</f>
        <v>0</v>
      </c>
      <c r="AU96" s="268">
        <f>AU33/Venda!$H$102</f>
        <v>0</v>
      </c>
      <c r="AV96" s="268">
        <f>AV33/Venda!$H$102</f>
        <v>0</v>
      </c>
      <c r="AW96" s="268">
        <f>AW33/Venda!$H$102</f>
        <v>0</v>
      </c>
      <c r="AX96" s="268">
        <f>AX33/Venda!$H$102</f>
        <v>0</v>
      </c>
      <c r="AY96" s="268">
        <f>AY33/Venda!$H$102</f>
        <v>0</v>
      </c>
      <c r="AZ96" s="268">
        <f>AZ33/Venda!$H$102</f>
        <v>0</v>
      </c>
      <c r="BA96" s="268">
        <f>BA33/Venda!$H$102</f>
        <v>0</v>
      </c>
      <c r="BB96" s="268">
        <f>BB33/Venda!$H$102</f>
        <v>0</v>
      </c>
      <c r="BC96" s="268">
        <f>BC33/Venda!$H$102</f>
        <v>0</v>
      </c>
      <c r="BD96" s="268">
        <f>BD33/Venda!$H$102</f>
        <v>0</v>
      </c>
      <c r="BE96" s="268">
        <f>BE33/Venda!$H$102</f>
        <v>0</v>
      </c>
      <c r="BF96" s="268">
        <f>BF33/Venda!$H$102</f>
        <v>0</v>
      </c>
      <c r="BG96" s="268">
        <f>BG33/Venda!$H$102</f>
        <v>0</v>
      </c>
      <c r="BH96" s="268">
        <f>BH33/Venda!$H$102</f>
        <v>0</v>
      </c>
      <c r="BI96" s="268">
        <f>BI33/Venda!$H$102</f>
        <v>0</v>
      </c>
    </row>
    <row r="97" spans="1:61">
      <c r="A97" s="388" t="str">
        <f>A34</f>
        <v>Despesas tributáveis do item 6.1.17</v>
      </c>
      <c r="B97" s="268">
        <f>B34/Venda!$H$102</f>
        <v>0</v>
      </c>
      <c r="C97" s="268">
        <f>C34/Venda!$H$102</f>
        <v>0</v>
      </c>
      <c r="D97" s="268">
        <f>D34/Venda!$H$102</f>
        <v>5.8929672172485935E-4</v>
      </c>
      <c r="E97" s="268">
        <f>E34/Venda!$H$102</f>
        <v>5.8929672172485935E-4</v>
      </c>
      <c r="F97" s="268">
        <f>F34/Venda!$H$102</f>
        <v>5.8929672172485935E-4</v>
      </c>
      <c r="G97" s="268">
        <f>G34/Venda!$H$102</f>
        <v>5.8929672172485935E-4</v>
      </c>
      <c r="H97" s="268">
        <f>H34/Venda!$H$102</f>
        <v>5.8929672172485935E-4</v>
      </c>
      <c r="I97" s="268">
        <f>I34/Venda!$H$102</f>
        <v>5.8929672172485935E-4</v>
      </c>
      <c r="J97" s="268">
        <f>J34/Venda!$H$102</f>
        <v>5.8929672172485935E-4</v>
      </c>
      <c r="K97" s="268">
        <f>K34/Venda!$H$102</f>
        <v>5.8929672172485935E-4</v>
      </c>
      <c r="L97" s="268">
        <f>L34/Venda!$H$102</f>
        <v>5.8929672172485935E-4</v>
      </c>
      <c r="M97" s="268">
        <f>M34/Venda!$H$102</f>
        <v>5.8929672172485935E-4</v>
      </c>
      <c r="N97" s="268">
        <f>N34/Venda!$H$102</f>
        <v>5.8929672172485935E-4</v>
      </c>
      <c r="O97" s="268">
        <f>O34/Venda!$H$102</f>
        <v>5.8929672172485935E-4</v>
      </c>
      <c r="P97" s="268">
        <f>P34/Venda!$H$102</f>
        <v>0</v>
      </c>
      <c r="Q97" s="268">
        <f>Q34/Venda!$H$102</f>
        <v>0</v>
      </c>
      <c r="R97" s="268">
        <f>R34/Venda!$H$102</f>
        <v>0</v>
      </c>
      <c r="S97" s="268">
        <f>S34/Venda!$H$102</f>
        <v>0</v>
      </c>
      <c r="T97" s="268">
        <f>T34/Venda!$H$102</f>
        <v>0</v>
      </c>
      <c r="U97" s="268">
        <f>U34/Venda!$H$102</f>
        <v>0</v>
      </c>
      <c r="V97" s="268">
        <f>V34/Venda!$H$102</f>
        <v>0</v>
      </c>
      <c r="W97" s="268">
        <f>W34/Venda!$H$102</f>
        <v>0</v>
      </c>
      <c r="X97" s="268">
        <f>X34/Venda!$H$102</f>
        <v>0</v>
      </c>
      <c r="Y97" s="268">
        <f>Y34/Venda!$H$102</f>
        <v>0</v>
      </c>
      <c r="Z97" s="268">
        <f>Z34/Venda!$H$102</f>
        <v>0</v>
      </c>
      <c r="AA97" s="268">
        <f>AA34/Venda!$H$102</f>
        <v>0</v>
      </c>
      <c r="AB97" s="268">
        <f>AB34/Venda!$H$102</f>
        <v>0</v>
      </c>
      <c r="AC97" s="268">
        <f>AC34/Venda!$H$102</f>
        <v>0</v>
      </c>
      <c r="AD97" s="268">
        <f>AD34/Venda!$H$102</f>
        <v>0</v>
      </c>
      <c r="AE97" s="268">
        <f>AE34/Venda!$H$102</f>
        <v>0</v>
      </c>
      <c r="AF97" s="268">
        <f>AF34/Venda!$H$102</f>
        <v>0</v>
      </c>
      <c r="AG97" s="268">
        <f>AG34/Venda!$H$102</f>
        <v>0</v>
      </c>
      <c r="AH97" s="268">
        <f>AH34/Venda!$H$102</f>
        <v>0</v>
      </c>
      <c r="AI97" s="268">
        <f>AI34/Venda!$H$102</f>
        <v>0</v>
      </c>
      <c r="AJ97" s="268">
        <f>AJ34/Venda!$H$102</f>
        <v>0</v>
      </c>
      <c r="AK97" s="268">
        <f>AK34/Venda!$H$102</f>
        <v>0</v>
      </c>
      <c r="AL97" s="268">
        <f>AL34/Venda!$H$102</f>
        <v>0</v>
      </c>
      <c r="AM97" s="268">
        <f>AM34/Venda!$H$102</f>
        <v>0</v>
      </c>
      <c r="AN97" s="268">
        <f>AN34/Venda!$H$102</f>
        <v>0</v>
      </c>
      <c r="AO97" s="268">
        <f>AO34/Venda!$H$102</f>
        <v>0</v>
      </c>
      <c r="AP97" s="268">
        <f>AP34/Venda!$H$102</f>
        <v>0</v>
      </c>
      <c r="AQ97" s="268">
        <f>AQ34/Venda!$H$102</f>
        <v>0</v>
      </c>
      <c r="AR97" s="268">
        <f>AR34/Venda!$H$102</f>
        <v>0</v>
      </c>
      <c r="AS97" s="268">
        <f>AS34/Venda!$H$102</f>
        <v>0</v>
      </c>
      <c r="AT97" s="268">
        <f>AT34/Venda!$H$102</f>
        <v>0</v>
      </c>
      <c r="AU97" s="268">
        <f>AU34/Venda!$H$102</f>
        <v>0</v>
      </c>
      <c r="AV97" s="268">
        <f>AV34/Venda!$H$102</f>
        <v>0</v>
      </c>
      <c r="AW97" s="268">
        <f>AW34/Venda!$H$102</f>
        <v>0</v>
      </c>
      <c r="AX97" s="268">
        <f>AX34/Venda!$H$102</f>
        <v>0</v>
      </c>
      <c r="AY97" s="268">
        <f>AY34/Venda!$H$102</f>
        <v>0</v>
      </c>
      <c r="AZ97" s="268">
        <f>AZ34/Venda!$H$102</f>
        <v>0</v>
      </c>
      <c r="BA97" s="268">
        <f>BA34/Venda!$H$102</f>
        <v>0</v>
      </c>
      <c r="BB97" s="268">
        <f>BB34/Venda!$H$102</f>
        <v>0</v>
      </c>
      <c r="BC97" s="268">
        <f>BC34/Venda!$H$102</f>
        <v>0</v>
      </c>
      <c r="BD97" s="268">
        <f>BD34/Venda!$H$102</f>
        <v>0</v>
      </c>
      <c r="BE97" s="268">
        <f>BE34/Venda!$H$102</f>
        <v>0</v>
      </c>
      <c r="BF97" s="268">
        <f>BF34/Venda!$H$102</f>
        <v>0</v>
      </c>
      <c r="BG97" s="268">
        <f>BG34/Venda!$H$102</f>
        <v>0</v>
      </c>
      <c r="BH97" s="268">
        <f>BH34/Venda!$H$102</f>
        <v>0</v>
      </c>
      <c r="BI97" s="268">
        <f>BI34/Venda!$H$102</f>
        <v>0</v>
      </c>
    </row>
    <row r="98" spans="1:61" ht="24">
      <c r="A98" s="388" t="str">
        <f>A35</f>
        <v>Realizar Blitz Educativa sobre SSMA para Empregado (PEAT)</v>
      </c>
      <c r="B98" s="268">
        <f>B35/Venda!$H$102</f>
        <v>0</v>
      </c>
      <c r="C98" s="268">
        <f>C35/Venda!$H$102</f>
        <v>0</v>
      </c>
      <c r="D98" s="268">
        <f>D35/Venda!$H$102</f>
        <v>1.573275860343932E-3</v>
      </c>
      <c r="E98" s="268">
        <f>E35/Venda!$H$102</f>
        <v>1.573275860343932E-3</v>
      </c>
      <c r="F98" s="268">
        <f>F35/Venda!$H$102</f>
        <v>1.573275860343932E-3</v>
      </c>
      <c r="G98" s="268">
        <f>G35/Venda!$H$102</f>
        <v>1.573275860343932E-3</v>
      </c>
      <c r="H98" s="268">
        <f>H35/Venda!$H$102</f>
        <v>1.573275860343932E-3</v>
      </c>
      <c r="I98" s="268">
        <f>I35/Venda!$H$102</f>
        <v>1.573275860343932E-3</v>
      </c>
      <c r="J98" s="268">
        <f>J35/Venda!$H$102</f>
        <v>1.573275860343932E-3</v>
      </c>
      <c r="K98" s="268">
        <f>K35/Venda!$H$102</f>
        <v>1.573275860343932E-3</v>
      </c>
      <c r="L98" s="268">
        <f>L35/Venda!$H$102</f>
        <v>1.573275860343932E-3</v>
      </c>
      <c r="M98" s="268">
        <f>M35/Venda!$H$102</f>
        <v>1.573275860343932E-3</v>
      </c>
      <c r="N98" s="268">
        <f>N35/Venda!$H$102</f>
        <v>1.573275860343932E-3</v>
      </c>
      <c r="O98" s="268">
        <f>O35/Venda!$H$102</f>
        <v>1.573275860343932E-3</v>
      </c>
      <c r="P98" s="268">
        <f>P35/Venda!$H$102</f>
        <v>0</v>
      </c>
      <c r="Q98" s="268">
        <f>Q35/Venda!$H$102</f>
        <v>0</v>
      </c>
      <c r="R98" s="268">
        <f>R35/Venda!$H$102</f>
        <v>0</v>
      </c>
      <c r="S98" s="268">
        <f>S35/Venda!$H$102</f>
        <v>0</v>
      </c>
      <c r="T98" s="268">
        <f>T35/Venda!$H$102</f>
        <v>0</v>
      </c>
      <c r="U98" s="268">
        <f>U35/Venda!$H$102</f>
        <v>0</v>
      </c>
      <c r="V98" s="268">
        <f>V35/Venda!$H$102</f>
        <v>0</v>
      </c>
      <c r="W98" s="268">
        <f>W35/Venda!$H$102</f>
        <v>0</v>
      </c>
      <c r="X98" s="268">
        <f>X35/Venda!$H$102</f>
        <v>0</v>
      </c>
      <c r="Y98" s="268">
        <f>Y35/Venda!$H$102</f>
        <v>0</v>
      </c>
      <c r="Z98" s="268">
        <f>Z35/Venda!$H$102</f>
        <v>0</v>
      </c>
      <c r="AA98" s="268">
        <f>AA35/Venda!$H$102</f>
        <v>0</v>
      </c>
      <c r="AB98" s="268">
        <f>AB35/Venda!$H$102</f>
        <v>0</v>
      </c>
      <c r="AC98" s="268">
        <f>AC35/Venda!$H$102</f>
        <v>0</v>
      </c>
      <c r="AD98" s="268">
        <f>AD35/Venda!$H$102</f>
        <v>0</v>
      </c>
      <c r="AE98" s="268">
        <f>AE35/Venda!$H$102</f>
        <v>0</v>
      </c>
      <c r="AF98" s="268">
        <f>AF35/Venda!$H$102</f>
        <v>0</v>
      </c>
      <c r="AG98" s="268">
        <f>AG35/Venda!$H$102</f>
        <v>0</v>
      </c>
      <c r="AH98" s="268">
        <f>AH35/Venda!$H$102</f>
        <v>0</v>
      </c>
      <c r="AI98" s="268">
        <f>AI35/Venda!$H$102</f>
        <v>0</v>
      </c>
      <c r="AJ98" s="268">
        <f>AJ35/Venda!$H$102</f>
        <v>0</v>
      </c>
      <c r="AK98" s="268">
        <f>AK35/Venda!$H$102</f>
        <v>0</v>
      </c>
      <c r="AL98" s="268">
        <f>AL35/Venda!$H$102</f>
        <v>0</v>
      </c>
      <c r="AM98" s="268">
        <f>AM35/Venda!$H$102</f>
        <v>0</v>
      </c>
      <c r="AN98" s="268">
        <f>AN35/Venda!$H$102</f>
        <v>0</v>
      </c>
      <c r="AO98" s="268">
        <f>AO35/Venda!$H$102</f>
        <v>0</v>
      </c>
      <c r="AP98" s="268">
        <f>AP35/Venda!$H$102</f>
        <v>0</v>
      </c>
      <c r="AQ98" s="268">
        <f>AQ35/Venda!$H$102</f>
        <v>0</v>
      </c>
      <c r="AR98" s="268">
        <f>AR35/Venda!$H$102</f>
        <v>0</v>
      </c>
      <c r="AS98" s="268">
        <f>AS35/Venda!$H$102</f>
        <v>0</v>
      </c>
      <c r="AT98" s="268">
        <f>AT35/Venda!$H$102</f>
        <v>0</v>
      </c>
      <c r="AU98" s="268">
        <f>AU35/Venda!$H$102</f>
        <v>0</v>
      </c>
      <c r="AV98" s="268">
        <f>AV35/Venda!$H$102</f>
        <v>0</v>
      </c>
      <c r="AW98" s="268">
        <f>AW35/Venda!$H$102</f>
        <v>0</v>
      </c>
      <c r="AX98" s="268">
        <f>AX35/Venda!$H$102</f>
        <v>0</v>
      </c>
      <c r="AY98" s="268">
        <f>AY35/Venda!$H$102</f>
        <v>0</v>
      </c>
      <c r="AZ98" s="268">
        <f>AZ35/Venda!$H$102</f>
        <v>0</v>
      </c>
      <c r="BA98" s="268">
        <f>BA35/Venda!$H$102</f>
        <v>0</v>
      </c>
      <c r="BB98" s="268">
        <f>BB35/Venda!$H$102</f>
        <v>0</v>
      </c>
      <c r="BC98" s="268">
        <f>BC35/Venda!$H$102</f>
        <v>0</v>
      </c>
      <c r="BD98" s="268">
        <f>BD35/Venda!$H$102</f>
        <v>0</v>
      </c>
      <c r="BE98" s="268">
        <f>BE35/Venda!$H$102</f>
        <v>0</v>
      </c>
      <c r="BF98" s="268">
        <f>BF35/Venda!$H$102</f>
        <v>0</v>
      </c>
      <c r="BG98" s="268">
        <f>BG35/Venda!$H$102</f>
        <v>0</v>
      </c>
      <c r="BH98" s="268">
        <f>BH35/Venda!$H$102</f>
        <v>0</v>
      </c>
      <c r="BI98" s="268">
        <f>BI35/Venda!$H$102</f>
        <v>0</v>
      </c>
    </row>
    <row r="99" spans="1:61">
      <c r="A99" s="388" t="str">
        <f>A36</f>
        <v>Despesas tributáveis do item 6.1.18</v>
      </c>
      <c r="B99" s="268">
        <f>B36/Venda!$H$102</f>
        <v>0</v>
      </c>
      <c r="C99" s="268">
        <f>C36/Venda!$H$102</f>
        <v>0</v>
      </c>
      <c r="D99" s="268">
        <f>D36/Venda!$H$102</f>
        <v>5.8929672172485935E-4</v>
      </c>
      <c r="E99" s="268">
        <f>E36/Venda!$H$102</f>
        <v>5.8929672172485935E-4</v>
      </c>
      <c r="F99" s="268">
        <f>F36/Venda!$H$102</f>
        <v>5.8929672172485935E-4</v>
      </c>
      <c r="G99" s="268">
        <f>G36/Venda!$H$102</f>
        <v>5.8929672172485935E-4</v>
      </c>
      <c r="H99" s="268">
        <f>H36/Venda!$H$102</f>
        <v>5.8929672172485935E-4</v>
      </c>
      <c r="I99" s="268">
        <f>I36/Venda!$H$102</f>
        <v>5.8929672172485935E-4</v>
      </c>
      <c r="J99" s="268">
        <f>J36/Venda!$H$102</f>
        <v>5.8929672172485935E-4</v>
      </c>
      <c r="K99" s="268">
        <f>K36/Venda!$H$102</f>
        <v>5.8929672172485935E-4</v>
      </c>
      <c r="L99" s="268">
        <f>L36/Venda!$H$102</f>
        <v>5.8929672172485935E-4</v>
      </c>
      <c r="M99" s="268">
        <f>M36/Venda!$H$102</f>
        <v>5.8929672172485935E-4</v>
      </c>
      <c r="N99" s="268">
        <f>N36/Venda!$H$102</f>
        <v>5.8929672172485935E-4</v>
      </c>
      <c r="O99" s="268">
        <f>O36/Venda!$H$102</f>
        <v>5.8929672172485935E-4</v>
      </c>
      <c r="P99" s="268">
        <f>P36/Venda!$H$102</f>
        <v>0</v>
      </c>
      <c r="Q99" s="268">
        <f>Q36/Venda!$H$102</f>
        <v>0</v>
      </c>
      <c r="R99" s="268">
        <f>R36/Venda!$H$102</f>
        <v>0</v>
      </c>
      <c r="S99" s="268">
        <f>S36/Venda!$H$102</f>
        <v>0</v>
      </c>
      <c r="T99" s="268">
        <f>T36/Venda!$H$102</f>
        <v>0</v>
      </c>
      <c r="U99" s="268">
        <f>U36/Venda!$H$102</f>
        <v>0</v>
      </c>
      <c r="V99" s="268">
        <f>V36/Venda!$H$102</f>
        <v>0</v>
      </c>
      <c r="W99" s="268">
        <f>W36/Venda!$H$102</f>
        <v>0</v>
      </c>
      <c r="X99" s="268">
        <f>X36/Venda!$H$102</f>
        <v>0</v>
      </c>
      <c r="Y99" s="268">
        <f>Y36/Venda!$H$102</f>
        <v>0</v>
      </c>
      <c r="Z99" s="268">
        <f>Z36/Venda!$H$102</f>
        <v>0</v>
      </c>
      <c r="AA99" s="268">
        <f>AA36/Venda!$H$102</f>
        <v>0</v>
      </c>
      <c r="AB99" s="268">
        <f>AB36/Venda!$H$102</f>
        <v>0</v>
      </c>
      <c r="AC99" s="268">
        <f>AC36/Venda!$H$102</f>
        <v>0</v>
      </c>
      <c r="AD99" s="268">
        <f>AD36/Venda!$H$102</f>
        <v>0</v>
      </c>
      <c r="AE99" s="268">
        <f>AE36/Venda!$H$102</f>
        <v>0</v>
      </c>
      <c r="AF99" s="268">
        <f>AF36/Venda!$H$102</f>
        <v>0</v>
      </c>
      <c r="AG99" s="268">
        <f>AG36/Venda!$H$102</f>
        <v>0</v>
      </c>
      <c r="AH99" s="268">
        <f>AH36/Venda!$H$102</f>
        <v>0</v>
      </c>
      <c r="AI99" s="268">
        <f>AI36/Venda!$H$102</f>
        <v>0</v>
      </c>
      <c r="AJ99" s="268">
        <f>AJ36/Venda!$H$102</f>
        <v>0</v>
      </c>
      <c r="AK99" s="268">
        <f>AK36/Venda!$H$102</f>
        <v>0</v>
      </c>
      <c r="AL99" s="268">
        <f>AL36/Venda!$H$102</f>
        <v>0</v>
      </c>
      <c r="AM99" s="268">
        <f>AM36/Venda!$H$102</f>
        <v>0</v>
      </c>
      <c r="AN99" s="268">
        <f>AN36/Venda!$H$102</f>
        <v>0</v>
      </c>
      <c r="AO99" s="268">
        <f>AO36/Venda!$H$102</f>
        <v>0</v>
      </c>
      <c r="AP99" s="268">
        <f>AP36/Venda!$H$102</f>
        <v>0</v>
      </c>
      <c r="AQ99" s="268">
        <f>AQ36/Venda!$H$102</f>
        <v>0</v>
      </c>
      <c r="AR99" s="268">
        <f>AR36/Venda!$H$102</f>
        <v>0</v>
      </c>
      <c r="AS99" s="268">
        <f>AS36/Venda!$H$102</f>
        <v>0</v>
      </c>
      <c r="AT99" s="268">
        <f>AT36/Venda!$H$102</f>
        <v>0</v>
      </c>
      <c r="AU99" s="268">
        <f>AU36/Venda!$H$102</f>
        <v>0</v>
      </c>
      <c r="AV99" s="268">
        <f>AV36/Venda!$H$102</f>
        <v>0</v>
      </c>
      <c r="AW99" s="268">
        <f>AW36/Venda!$H$102</f>
        <v>0</v>
      </c>
      <c r="AX99" s="268">
        <f>AX36/Venda!$H$102</f>
        <v>0</v>
      </c>
      <c r="AY99" s="268">
        <f>AY36/Venda!$H$102</f>
        <v>0</v>
      </c>
      <c r="AZ99" s="268">
        <f>AZ36/Venda!$H$102</f>
        <v>0</v>
      </c>
      <c r="BA99" s="268">
        <f>BA36/Venda!$H$102</f>
        <v>0</v>
      </c>
      <c r="BB99" s="268">
        <f>BB36/Venda!$H$102</f>
        <v>0</v>
      </c>
      <c r="BC99" s="268">
        <f>BC36/Venda!$H$102</f>
        <v>0</v>
      </c>
      <c r="BD99" s="268">
        <f>BD36/Venda!$H$102</f>
        <v>0</v>
      </c>
      <c r="BE99" s="268">
        <f>BE36/Venda!$H$102</f>
        <v>0</v>
      </c>
      <c r="BF99" s="268">
        <f>BF36/Venda!$H$102</f>
        <v>0</v>
      </c>
      <c r="BG99" s="268">
        <f>BG36/Venda!$H$102</f>
        <v>0</v>
      </c>
      <c r="BH99" s="268">
        <f>BH36/Venda!$H$102</f>
        <v>0</v>
      </c>
      <c r="BI99" s="268">
        <f>BI36/Venda!$H$102</f>
        <v>0</v>
      </c>
    </row>
    <row r="100" spans="1:61" ht="36">
      <c r="A100" s="388" t="str">
        <f>A37</f>
        <v>Produzir bloco de textos para Diálogos de Saúde, Segurança, Direitos Humanos e Meio Ambiente (PEAT)</v>
      </c>
      <c r="B100" s="268">
        <f>B37/Venda!$H$102</f>
        <v>0</v>
      </c>
      <c r="C100" s="268">
        <f>C37/Venda!$H$102</f>
        <v>0</v>
      </c>
      <c r="D100" s="268">
        <f>D37/Venda!$H$102</f>
        <v>9.3217583069855599E-4</v>
      </c>
      <c r="E100" s="268">
        <f>E37/Venda!$H$102</f>
        <v>9.3217583069855599E-4</v>
      </c>
      <c r="F100" s="268">
        <f>F37/Venda!$H$102</f>
        <v>9.3217583069855599E-4</v>
      </c>
      <c r="G100" s="268">
        <f>G37/Venda!$H$102</f>
        <v>9.3217583069855599E-4</v>
      </c>
      <c r="H100" s="268">
        <f>H37/Venda!$H$102</f>
        <v>9.3217583069855599E-4</v>
      </c>
      <c r="I100" s="268">
        <f>I37/Venda!$H$102</f>
        <v>9.3217583069855599E-4</v>
      </c>
      <c r="J100" s="268">
        <f>J37/Venda!$H$102</f>
        <v>9.3217583069855599E-4</v>
      </c>
      <c r="K100" s="268">
        <f>K37/Venda!$H$102</f>
        <v>9.3217583069855599E-4</v>
      </c>
      <c r="L100" s="268">
        <f>L37/Venda!$H$102</f>
        <v>9.3217583069855599E-4</v>
      </c>
      <c r="M100" s="268">
        <f>M37/Venda!$H$102</f>
        <v>9.3217583069855599E-4</v>
      </c>
      <c r="N100" s="268">
        <f>N37/Venda!$H$102</f>
        <v>9.3217583069855599E-4</v>
      </c>
      <c r="O100" s="268">
        <f>O37/Venda!$H$102</f>
        <v>9.3217583069855599E-4</v>
      </c>
      <c r="P100" s="268">
        <f>P37/Venda!$H$102</f>
        <v>0</v>
      </c>
      <c r="Q100" s="268">
        <f>Q37/Venda!$H$102</f>
        <v>0</v>
      </c>
      <c r="R100" s="268">
        <f>R37/Venda!$H$102</f>
        <v>0</v>
      </c>
      <c r="S100" s="268">
        <f>S37/Venda!$H$102</f>
        <v>0</v>
      </c>
      <c r="T100" s="268">
        <f>T37/Venda!$H$102</f>
        <v>0</v>
      </c>
      <c r="U100" s="268">
        <f>U37/Venda!$H$102</f>
        <v>0</v>
      </c>
      <c r="V100" s="268">
        <f>V37/Venda!$H$102</f>
        <v>0</v>
      </c>
      <c r="W100" s="268">
        <f>W37/Venda!$H$102</f>
        <v>0</v>
      </c>
      <c r="X100" s="268">
        <f>X37/Venda!$H$102</f>
        <v>0</v>
      </c>
      <c r="Y100" s="268">
        <f>Y37/Venda!$H$102</f>
        <v>0</v>
      </c>
      <c r="Z100" s="268">
        <f>Z37/Venda!$H$102</f>
        <v>0</v>
      </c>
      <c r="AA100" s="268">
        <f>AA37/Venda!$H$102</f>
        <v>0</v>
      </c>
      <c r="AB100" s="268">
        <f>AB37/Venda!$H$102</f>
        <v>0</v>
      </c>
      <c r="AC100" s="268">
        <f>AC37/Venda!$H$102</f>
        <v>0</v>
      </c>
      <c r="AD100" s="268">
        <f>AD37/Venda!$H$102</f>
        <v>0</v>
      </c>
      <c r="AE100" s="268">
        <f>AE37/Venda!$H$102</f>
        <v>0</v>
      </c>
      <c r="AF100" s="268">
        <f>AF37/Venda!$H$102</f>
        <v>0</v>
      </c>
      <c r="AG100" s="268">
        <f>AG37/Venda!$H$102</f>
        <v>0</v>
      </c>
      <c r="AH100" s="268">
        <f>AH37/Venda!$H$102</f>
        <v>0</v>
      </c>
      <c r="AI100" s="268">
        <f>AI37/Venda!$H$102</f>
        <v>0</v>
      </c>
      <c r="AJ100" s="268">
        <f>AJ37/Venda!$H$102</f>
        <v>0</v>
      </c>
      <c r="AK100" s="268">
        <f>AK37/Venda!$H$102</f>
        <v>0</v>
      </c>
      <c r="AL100" s="268">
        <f>AL37/Venda!$H$102</f>
        <v>0</v>
      </c>
      <c r="AM100" s="268">
        <f>AM37/Venda!$H$102</f>
        <v>0</v>
      </c>
      <c r="AN100" s="268">
        <f>AN37/Venda!$H$102</f>
        <v>0</v>
      </c>
      <c r="AO100" s="268">
        <f>AO37/Venda!$H$102</f>
        <v>0</v>
      </c>
      <c r="AP100" s="268">
        <f>AP37/Venda!$H$102</f>
        <v>0</v>
      </c>
      <c r="AQ100" s="268">
        <f>AQ37/Venda!$H$102</f>
        <v>0</v>
      </c>
      <c r="AR100" s="268">
        <f>AR37/Venda!$H$102</f>
        <v>0</v>
      </c>
      <c r="AS100" s="268">
        <f>AS37/Venda!$H$102</f>
        <v>0</v>
      </c>
      <c r="AT100" s="268">
        <f>AT37/Venda!$H$102</f>
        <v>0</v>
      </c>
      <c r="AU100" s="268">
        <f>AU37/Venda!$H$102</f>
        <v>0</v>
      </c>
      <c r="AV100" s="268">
        <f>AV37/Venda!$H$102</f>
        <v>0</v>
      </c>
      <c r="AW100" s="268">
        <f>AW37/Venda!$H$102</f>
        <v>0</v>
      </c>
      <c r="AX100" s="268">
        <f>AX37/Venda!$H$102</f>
        <v>0</v>
      </c>
      <c r="AY100" s="268">
        <f>AY37/Venda!$H$102</f>
        <v>0</v>
      </c>
      <c r="AZ100" s="268">
        <f>AZ37/Venda!$H$102</f>
        <v>0</v>
      </c>
      <c r="BA100" s="268">
        <f>BA37/Venda!$H$102</f>
        <v>0</v>
      </c>
      <c r="BB100" s="268">
        <f>BB37/Venda!$H$102</f>
        <v>0</v>
      </c>
      <c r="BC100" s="268">
        <f>BC37/Venda!$H$102</f>
        <v>0</v>
      </c>
      <c r="BD100" s="268">
        <f>BD37/Venda!$H$102</f>
        <v>0</v>
      </c>
      <c r="BE100" s="268">
        <f>BE37/Venda!$H$102</f>
        <v>0</v>
      </c>
      <c r="BF100" s="268">
        <f>BF37/Venda!$H$102</f>
        <v>0</v>
      </c>
      <c r="BG100" s="268">
        <f>BG37/Venda!$H$102</f>
        <v>0</v>
      </c>
      <c r="BH100" s="268">
        <f>BH37/Venda!$H$102</f>
        <v>0</v>
      </c>
      <c r="BI100" s="268">
        <f>BI37/Venda!$H$102</f>
        <v>0</v>
      </c>
    </row>
    <row r="101" spans="1:61">
      <c r="A101" s="388" t="str">
        <f>A38</f>
        <v>Despesas tributáveis do item 6.1.19</v>
      </c>
      <c r="B101" s="268">
        <f>B38/Venda!$H$102</f>
        <v>0</v>
      </c>
      <c r="C101" s="268">
        <f>C38/Venda!$H$102</f>
        <v>0</v>
      </c>
      <c r="D101" s="268">
        <f>D38/Venda!$H$102</f>
        <v>5.8929672172485935E-4</v>
      </c>
      <c r="E101" s="268">
        <f>E38/Venda!$H$102</f>
        <v>5.8929672172485935E-4</v>
      </c>
      <c r="F101" s="268">
        <f>F38/Venda!$H$102</f>
        <v>5.8929672172485935E-4</v>
      </c>
      <c r="G101" s="268">
        <f>G38/Venda!$H$102</f>
        <v>5.8929672172485935E-4</v>
      </c>
      <c r="H101" s="268">
        <f>H38/Venda!$H$102</f>
        <v>5.8929672172485935E-4</v>
      </c>
      <c r="I101" s="268">
        <f>I38/Venda!$H$102</f>
        <v>5.8929672172485935E-4</v>
      </c>
      <c r="J101" s="268">
        <f>J38/Venda!$H$102</f>
        <v>5.8929672172485935E-4</v>
      </c>
      <c r="K101" s="268">
        <f>K38/Venda!$H$102</f>
        <v>5.8929672172485935E-4</v>
      </c>
      <c r="L101" s="268">
        <f>L38/Venda!$H$102</f>
        <v>5.8929672172485935E-4</v>
      </c>
      <c r="M101" s="268">
        <f>M38/Venda!$H$102</f>
        <v>5.8929672172485935E-4</v>
      </c>
      <c r="N101" s="268">
        <f>N38/Venda!$H$102</f>
        <v>5.8929672172485935E-4</v>
      </c>
      <c r="O101" s="268">
        <f>O38/Venda!$H$102</f>
        <v>5.8929672172485935E-4</v>
      </c>
      <c r="P101" s="268">
        <f>P38/Venda!$H$102</f>
        <v>0</v>
      </c>
      <c r="Q101" s="268">
        <f>Q38/Venda!$H$102</f>
        <v>0</v>
      </c>
      <c r="R101" s="268">
        <f>R38/Venda!$H$102</f>
        <v>0</v>
      </c>
      <c r="S101" s="268">
        <f>S38/Venda!$H$102</f>
        <v>0</v>
      </c>
      <c r="T101" s="268">
        <f>T38/Venda!$H$102</f>
        <v>0</v>
      </c>
      <c r="U101" s="268">
        <f>U38/Venda!$H$102</f>
        <v>0</v>
      </c>
      <c r="V101" s="268">
        <f>V38/Venda!$H$102</f>
        <v>0</v>
      </c>
      <c r="W101" s="268">
        <f>W38/Venda!$H$102</f>
        <v>0</v>
      </c>
      <c r="X101" s="268">
        <f>X38/Venda!$H$102</f>
        <v>0</v>
      </c>
      <c r="Y101" s="268">
        <f>Y38/Venda!$H$102</f>
        <v>0</v>
      </c>
      <c r="Z101" s="268">
        <f>Z38/Venda!$H$102</f>
        <v>0</v>
      </c>
      <c r="AA101" s="268">
        <f>AA38/Venda!$H$102</f>
        <v>0</v>
      </c>
      <c r="AB101" s="268">
        <f>AB38/Venda!$H$102</f>
        <v>0</v>
      </c>
      <c r="AC101" s="268">
        <f>AC38/Venda!$H$102</f>
        <v>0</v>
      </c>
      <c r="AD101" s="268">
        <f>AD38/Venda!$H$102</f>
        <v>0</v>
      </c>
      <c r="AE101" s="268">
        <f>AE38/Venda!$H$102</f>
        <v>0</v>
      </c>
      <c r="AF101" s="268">
        <f>AF38/Venda!$H$102</f>
        <v>0</v>
      </c>
      <c r="AG101" s="268">
        <f>AG38/Venda!$H$102</f>
        <v>0</v>
      </c>
      <c r="AH101" s="268">
        <f>AH38/Venda!$H$102</f>
        <v>0</v>
      </c>
      <c r="AI101" s="268">
        <f>AI38/Venda!$H$102</f>
        <v>0</v>
      </c>
      <c r="AJ101" s="268">
        <f>AJ38/Venda!$H$102</f>
        <v>0</v>
      </c>
      <c r="AK101" s="268">
        <f>AK38/Venda!$H$102</f>
        <v>0</v>
      </c>
      <c r="AL101" s="268">
        <f>AL38/Venda!$H$102</f>
        <v>0</v>
      </c>
      <c r="AM101" s="268">
        <f>AM38/Venda!$H$102</f>
        <v>0</v>
      </c>
      <c r="AN101" s="268">
        <f>AN38/Venda!$H$102</f>
        <v>0</v>
      </c>
      <c r="AO101" s="268">
        <f>AO38/Venda!$H$102</f>
        <v>0</v>
      </c>
      <c r="AP101" s="268">
        <f>AP38/Venda!$H$102</f>
        <v>0</v>
      </c>
      <c r="AQ101" s="268">
        <f>AQ38/Venda!$H$102</f>
        <v>0</v>
      </c>
      <c r="AR101" s="268">
        <f>AR38/Venda!$H$102</f>
        <v>0</v>
      </c>
      <c r="AS101" s="268">
        <f>AS38/Venda!$H$102</f>
        <v>0</v>
      </c>
      <c r="AT101" s="268">
        <f>AT38/Venda!$H$102</f>
        <v>0</v>
      </c>
      <c r="AU101" s="268">
        <f>AU38/Venda!$H$102</f>
        <v>0</v>
      </c>
      <c r="AV101" s="268">
        <f>AV38/Venda!$H$102</f>
        <v>0</v>
      </c>
      <c r="AW101" s="268">
        <f>AW38/Venda!$H$102</f>
        <v>0</v>
      </c>
      <c r="AX101" s="268">
        <f>AX38/Venda!$H$102</f>
        <v>0</v>
      </c>
      <c r="AY101" s="268">
        <f>AY38/Venda!$H$102</f>
        <v>0</v>
      </c>
      <c r="AZ101" s="268">
        <f>AZ38/Venda!$H$102</f>
        <v>0</v>
      </c>
      <c r="BA101" s="268">
        <f>BA38/Venda!$H$102</f>
        <v>0</v>
      </c>
      <c r="BB101" s="268">
        <f>BB38/Venda!$H$102</f>
        <v>0</v>
      </c>
      <c r="BC101" s="268">
        <f>BC38/Venda!$H$102</f>
        <v>0</v>
      </c>
      <c r="BD101" s="268">
        <f>BD38/Venda!$H$102</f>
        <v>0</v>
      </c>
      <c r="BE101" s="268">
        <f>BE38/Venda!$H$102</f>
        <v>0</v>
      </c>
      <c r="BF101" s="268">
        <f>BF38/Venda!$H$102</f>
        <v>0</v>
      </c>
      <c r="BG101" s="268">
        <f>BG38/Venda!$H$102</f>
        <v>0</v>
      </c>
      <c r="BH101" s="268">
        <f>BH38/Venda!$H$102</f>
        <v>0</v>
      </c>
      <c r="BI101" s="268">
        <f>BI38/Venda!$H$102</f>
        <v>0</v>
      </c>
    </row>
    <row r="102" spans="1:61" ht="24">
      <c r="A102" s="388" t="str">
        <f>A39</f>
        <v>Realização de campanhas temáticas em SSMA para Empregados (PEAT)</v>
      </c>
      <c r="B102" s="268">
        <f>B39/Venda!$H$102</f>
        <v>0</v>
      </c>
      <c r="C102" s="268">
        <f>C39/Venda!$H$102</f>
        <v>0</v>
      </c>
      <c r="D102" s="268">
        <f>D39/Venda!$H$102</f>
        <v>9.3217583069855599E-4</v>
      </c>
      <c r="E102" s="268">
        <f>E39/Venda!$H$102</f>
        <v>9.3217583069855599E-4</v>
      </c>
      <c r="F102" s="268">
        <f>F39/Venda!$H$102</f>
        <v>9.3217583069855599E-4</v>
      </c>
      <c r="G102" s="268">
        <f>G39/Venda!$H$102</f>
        <v>9.3217583069855599E-4</v>
      </c>
      <c r="H102" s="268">
        <f>H39/Venda!$H$102</f>
        <v>9.3217583069855599E-4</v>
      </c>
      <c r="I102" s="268">
        <f>I39/Venda!$H$102</f>
        <v>9.3217583069855599E-4</v>
      </c>
      <c r="J102" s="268">
        <f>J39/Venda!$H$102</f>
        <v>9.3217583069855599E-4</v>
      </c>
      <c r="K102" s="268">
        <f>K39/Venda!$H$102</f>
        <v>9.3217583069855599E-4</v>
      </c>
      <c r="L102" s="268">
        <f>L39/Venda!$H$102</f>
        <v>9.3217583069855599E-4</v>
      </c>
      <c r="M102" s="268">
        <f>M39/Venda!$H$102</f>
        <v>9.3217583069855599E-4</v>
      </c>
      <c r="N102" s="268">
        <f>N39/Venda!$H$102</f>
        <v>9.3217583069855599E-4</v>
      </c>
      <c r="O102" s="268">
        <f>O39/Venda!$H$102</f>
        <v>9.3217583069855599E-4</v>
      </c>
      <c r="P102" s="268">
        <f>P39/Venda!$H$102</f>
        <v>0</v>
      </c>
      <c r="Q102" s="268">
        <f>Q39/Venda!$H$102</f>
        <v>0</v>
      </c>
      <c r="R102" s="268">
        <f>R39/Venda!$H$102</f>
        <v>0</v>
      </c>
      <c r="S102" s="268">
        <f>S39/Venda!$H$102</f>
        <v>0</v>
      </c>
      <c r="T102" s="268">
        <f>T39/Venda!$H$102</f>
        <v>0</v>
      </c>
      <c r="U102" s="268">
        <f>U39/Venda!$H$102</f>
        <v>0</v>
      </c>
      <c r="V102" s="268">
        <f>V39/Venda!$H$102</f>
        <v>0</v>
      </c>
      <c r="W102" s="268">
        <f>W39/Venda!$H$102</f>
        <v>0</v>
      </c>
      <c r="X102" s="268">
        <f>X39/Venda!$H$102</f>
        <v>0</v>
      </c>
      <c r="Y102" s="268">
        <f>Y39/Venda!$H$102</f>
        <v>0</v>
      </c>
      <c r="Z102" s="268">
        <f>Z39/Venda!$H$102</f>
        <v>0</v>
      </c>
      <c r="AA102" s="268">
        <f>AA39/Venda!$H$102</f>
        <v>0</v>
      </c>
      <c r="AB102" s="268">
        <f>AB39/Venda!$H$102</f>
        <v>0</v>
      </c>
      <c r="AC102" s="268">
        <f>AC39/Venda!$H$102</f>
        <v>0</v>
      </c>
      <c r="AD102" s="268">
        <f>AD39/Venda!$H$102</f>
        <v>0</v>
      </c>
      <c r="AE102" s="268">
        <f>AE39/Venda!$H$102</f>
        <v>0</v>
      </c>
      <c r="AF102" s="268">
        <f>AF39/Venda!$H$102</f>
        <v>0</v>
      </c>
      <c r="AG102" s="268">
        <f>AG39/Venda!$H$102</f>
        <v>0</v>
      </c>
      <c r="AH102" s="268">
        <f>AH39/Venda!$H$102</f>
        <v>0</v>
      </c>
      <c r="AI102" s="268">
        <f>AI39/Venda!$H$102</f>
        <v>0</v>
      </c>
      <c r="AJ102" s="268">
        <f>AJ39/Venda!$H$102</f>
        <v>0</v>
      </c>
      <c r="AK102" s="268">
        <f>AK39/Venda!$H$102</f>
        <v>0</v>
      </c>
      <c r="AL102" s="268">
        <f>AL39/Venda!$H$102</f>
        <v>0</v>
      </c>
      <c r="AM102" s="268">
        <f>AM39/Venda!$H$102</f>
        <v>0</v>
      </c>
      <c r="AN102" s="268">
        <f>AN39/Venda!$H$102</f>
        <v>0</v>
      </c>
      <c r="AO102" s="268">
        <f>AO39/Venda!$H$102</f>
        <v>0</v>
      </c>
      <c r="AP102" s="268">
        <f>AP39/Venda!$H$102</f>
        <v>0</v>
      </c>
      <c r="AQ102" s="268">
        <f>AQ39/Venda!$H$102</f>
        <v>0</v>
      </c>
      <c r="AR102" s="268">
        <f>AR39/Venda!$H$102</f>
        <v>0</v>
      </c>
      <c r="AS102" s="268">
        <f>AS39/Venda!$H$102</f>
        <v>0</v>
      </c>
      <c r="AT102" s="268">
        <f>AT39/Venda!$H$102</f>
        <v>0</v>
      </c>
      <c r="AU102" s="268">
        <f>AU39/Venda!$H$102</f>
        <v>0</v>
      </c>
      <c r="AV102" s="268">
        <f>AV39/Venda!$H$102</f>
        <v>0</v>
      </c>
      <c r="AW102" s="268">
        <f>AW39/Venda!$H$102</f>
        <v>0</v>
      </c>
      <c r="AX102" s="268">
        <f>AX39/Venda!$H$102</f>
        <v>0</v>
      </c>
      <c r="AY102" s="268">
        <f>AY39/Venda!$H$102</f>
        <v>0</v>
      </c>
      <c r="AZ102" s="268">
        <f>AZ39/Venda!$H$102</f>
        <v>0</v>
      </c>
      <c r="BA102" s="268">
        <f>BA39/Venda!$H$102</f>
        <v>0</v>
      </c>
      <c r="BB102" s="268">
        <f>BB39/Venda!$H$102</f>
        <v>0</v>
      </c>
      <c r="BC102" s="268">
        <f>BC39/Venda!$H$102</f>
        <v>0</v>
      </c>
      <c r="BD102" s="268">
        <f>BD39/Venda!$H$102</f>
        <v>0</v>
      </c>
      <c r="BE102" s="268">
        <f>BE39/Venda!$H$102</f>
        <v>0</v>
      </c>
      <c r="BF102" s="268">
        <f>BF39/Venda!$H$102</f>
        <v>0</v>
      </c>
      <c r="BG102" s="268">
        <f>BG39/Venda!$H$102</f>
        <v>0</v>
      </c>
      <c r="BH102" s="268">
        <f>BH39/Venda!$H$102</f>
        <v>0</v>
      </c>
      <c r="BI102" s="268">
        <f>BI39/Venda!$H$102</f>
        <v>0</v>
      </c>
    </row>
    <row r="103" spans="1:61">
      <c r="A103" s="388" t="str">
        <f>A40</f>
        <v>Despesas tributáveis do item 6.1.20</v>
      </c>
      <c r="B103" s="268">
        <f>B40/Venda!$H$102</f>
        <v>0</v>
      </c>
      <c r="C103" s="268">
        <f>C40/Venda!$H$102</f>
        <v>0</v>
      </c>
      <c r="D103" s="268">
        <f>D40/Venda!$H$102</f>
        <v>5.8929672172485935E-4</v>
      </c>
      <c r="E103" s="268">
        <f>E40/Venda!$H$102</f>
        <v>5.8929672172485935E-4</v>
      </c>
      <c r="F103" s="268">
        <f>F40/Venda!$H$102</f>
        <v>5.8929672172485935E-4</v>
      </c>
      <c r="G103" s="268">
        <f>G40/Venda!$H$102</f>
        <v>5.8929672172485935E-4</v>
      </c>
      <c r="H103" s="268">
        <f>H40/Venda!$H$102</f>
        <v>5.8929672172485935E-4</v>
      </c>
      <c r="I103" s="268">
        <f>I40/Venda!$H$102</f>
        <v>5.8929672172485935E-4</v>
      </c>
      <c r="J103" s="268">
        <f>J40/Venda!$H$102</f>
        <v>5.8929672172485935E-4</v>
      </c>
      <c r="K103" s="268">
        <f>K40/Venda!$H$102</f>
        <v>5.8929672172485935E-4</v>
      </c>
      <c r="L103" s="268">
        <f>L40/Venda!$H$102</f>
        <v>5.8929672172485935E-4</v>
      </c>
      <c r="M103" s="268">
        <f>M40/Venda!$H$102</f>
        <v>5.8929672172485935E-4</v>
      </c>
      <c r="N103" s="268">
        <f>N40/Venda!$H$102</f>
        <v>5.8929672172485935E-4</v>
      </c>
      <c r="O103" s="268">
        <f>O40/Venda!$H$102</f>
        <v>5.8929672172485935E-4</v>
      </c>
      <c r="P103" s="268">
        <f>P40/Venda!$H$102</f>
        <v>0</v>
      </c>
      <c r="Q103" s="268">
        <f>Q40/Venda!$H$102</f>
        <v>0</v>
      </c>
      <c r="R103" s="268">
        <f>R40/Venda!$H$102</f>
        <v>0</v>
      </c>
      <c r="S103" s="268">
        <f>S40/Venda!$H$102</f>
        <v>0</v>
      </c>
      <c r="T103" s="268">
        <f>T40/Venda!$H$102</f>
        <v>0</v>
      </c>
      <c r="U103" s="268">
        <f>U40/Venda!$H$102</f>
        <v>0</v>
      </c>
      <c r="V103" s="268">
        <f>V40/Venda!$H$102</f>
        <v>0</v>
      </c>
      <c r="W103" s="268">
        <f>W40/Venda!$H$102</f>
        <v>0</v>
      </c>
      <c r="X103" s="268">
        <f>X40/Venda!$H$102</f>
        <v>0</v>
      </c>
      <c r="Y103" s="268">
        <f>Y40/Venda!$H$102</f>
        <v>0</v>
      </c>
      <c r="Z103" s="268">
        <f>Z40/Venda!$H$102</f>
        <v>0</v>
      </c>
      <c r="AA103" s="268">
        <f>AA40/Venda!$H$102</f>
        <v>0</v>
      </c>
      <c r="AB103" s="268">
        <f>AB40/Venda!$H$102</f>
        <v>0</v>
      </c>
      <c r="AC103" s="268">
        <f>AC40/Venda!$H$102</f>
        <v>0</v>
      </c>
      <c r="AD103" s="268">
        <f>AD40/Venda!$H$102</f>
        <v>0</v>
      </c>
      <c r="AE103" s="268">
        <f>AE40/Venda!$H$102</f>
        <v>0</v>
      </c>
      <c r="AF103" s="268">
        <f>AF40/Venda!$H$102</f>
        <v>0</v>
      </c>
      <c r="AG103" s="268">
        <f>AG40/Venda!$H$102</f>
        <v>0</v>
      </c>
      <c r="AH103" s="268">
        <f>AH40/Venda!$H$102</f>
        <v>0</v>
      </c>
      <c r="AI103" s="268">
        <f>AI40/Venda!$H$102</f>
        <v>0</v>
      </c>
      <c r="AJ103" s="268">
        <f>AJ40/Venda!$H$102</f>
        <v>0</v>
      </c>
      <c r="AK103" s="268">
        <f>AK40/Venda!$H$102</f>
        <v>0</v>
      </c>
      <c r="AL103" s="268">
        <f>AL40/Venda!$H$102</f>
        <v>0</v>
      </c>
      <c r="AM103" s="268">
        <f>AM40/Venda!$H$102</f>
        <v>0</v>
      </c>
      <c r="AN103" s="268">
        <f>AN40/Venda!$H$102</f>
        <v>0</v>
      </c>
      <c r="AO103" s="268">
        <f>AO40/Venda!$H$102</f>
        <v>0</v>
      </c>
      <c r="AP103" s="268">
        <f>AP40/Venda!$H$102</f>
        <v>0</v>
      </c>
      <c r="AQ103" s="268">
        <f>AQ40/Venda!$H$102</f>
        <v>0</v>
      </c>
      <c r="AR103" s="268">
        <f>AR40/Venda!$H$102</f>
        <v>0</v>
      </c>
      <c r="AS103" s="268">
        <f>AS40/Venda!$H$102</f>
        <v>0</v>
      </c>
      <c r="AT103" s="268">
        <f>AT40/Venda!$H$102</f>
        <v>0</v>
      </c>
      <c r="AU103" s="268">
        <f>AU40/Venda!$H$102</f>
        <v>0</v>
      </c>
      <c r="AV103" s="268">
        <f>AV40/Venda!$H$102</f>
        <v>0</v>
      </c>
      <c r="AW103" s="268">
        <f>AW40/Venda!$H$102</f>
        <v>0</v>
      </c>
      <c r="AX103" s="268">
        <f>AX40/Venda!$H$102</f>
        <v>0</v>
      </c>
      <c r="AY103" s="268">
        <f>AY40/Venda!$H$102</f>
        <v>0</v>
      </c>
      <c r="AZ103" s="268">
        <f>AZ40/Venda!$H$102</f>
        <v>0</v>
      </c>
      <c r="BA103" s="268">
        <f>BA40/Venda!$H$102</f>
        <v>0</v>
      </c>
      <c r="BB103" s="268">
        <f>BB40/Venda!$H$102</f>
        <v>0</v>
      </c>
      <c r="BC103" s="268">
        <f>BC40/Venda!$H$102</f>
        <v>0</v>
      </c>
      <c r="BD103" s="268">
        <f>BD40/Venda!$H$102</f>
        <v>0</v>
      </c>
      <c r="BE103" s="268">
        <f>BE40/Venda!$H$102</f>
        <v>0</v>
      </c>
      <c r="BF103" s="268">
        <f>BF40/Venda!$H$102</f>
        <v>0</v>
      </c>
      <c r="BG103" s="268">
        <f>BG40/Venda!$H$102</f>
        <v>0</v>
      </c>
      <c r="BH103" s="268">
        <f>BH40/Venda!$H$102</f>
        <v>0</v>
      </c>
      <c r="BI103" s="268">
        <f>BI40/Venda!$H$102</f>
        <v>0</v>
      </c>
    </row>
    <row r="104" spans="1:61" ht="24">
      <c r="A104" s="388" t="str">
        <f>A41</f>
        <v>Apoiar a realização de atividades culturais e pedagógicas para Empregados (PEAT)</v>
      </c>
      <c r="B104" s="268">
        <f>B41/Venda!$H$102</f>
        <v>0</v>
      </c>
      <c r="C104" s="268">
        <f>C41/Venda!$H$102</f>
        <v>0</v>
      </c>
      <c r="D104" s="268">
        <f>D41/Venda!$H$102</f>
        <v>8.5433916374213147E-4</v>
      </c>
      <c r="E104" s="268">
        <f>E41/Venda!$H$102</f>
        <v>8.5433916374213147E-4</v>
      </c>
      <c r="F104" s="268">
        <f>F41/Venda!$H$102</f>
        <v>8.5433916374213147E-4</v>
      </c>
      <c r="G104" s="268">
        <f>G41/Venda!$H$102</f>
        <v>8.5433916374213147E-4</v>
      </c>
      <c r="H104" s="268">
        <f>H41/Venda!$H$102</f>
        <v>8.5433916374213147E-4</v>
      </c>
      <c r="I104" s="268">
        <f>I41/Venda!$H$102</f>
        <v>8.5433916374213147E-4</v>
      </c>
      <c r="J104" s="268">
        <f>J41/Venda!$H$102</f>
        <v>8.5433916374213147E-4</v>
      </c>
      <c r="K104" s="268">
        <f>K41/Venda!$H$102</f>
        <v>8.5433916374213147E-4</v>
      </c>
      <c r="L104" s="268">
        <f>L41/Venda!$H$102</f>
        <v>8.5433916374213147E-4</v>
      </c>
      <c r="M104" s="268">
        <f>M41/Venda!$H$102</f>
        <v>8.5433916374213147E-4</v>
      </c>
      <c r="N104" s="268">
        <f>N41/Venda!$H$102</f>
        <v>8.5433916374213147E-4</v>
      </c>
      <c r="O104" s="268">
        <f>O41/Venda!$H$102</f>
        <v>8.5433916374213147E-4</v>
      </c>
      <c r="P104" s="268">
        <f>P41/Venda!$H$102</f>
        <v>0</v>
      </c>
      <c r="Q104" s="268">
        <f>Q41/Venda!$H$102</f>
        <v>0</v>
      </c>
      <c r="R104" s="268">
        <f>R41/Venda!$H$102</f>
        <v>0</v>
      </c>
      <c r="S104" s="268">
        <f>S41/Venda!$H$102</f>
        <v>0</v>
      </c>
      <c r="T104" s="268">
        <f>T41/Venda!$H$102</f>
        <v>0</v>
      </c>
      <c r="U104" s="268">
        <f>U41/Venda!$H$102</f>
        <v>0</v>
      </c>
      <c r="V104" s="268">
        <f>V41/Venda!$H$102</f>
        <v>0</v>
      </c>
      <c r="W104" s="268">
        <f>W41/Venda!$H$102</f>
        <v>0</v>
      </c>
      <c r="X104" s="268">
        <f>X41/Venda!$H$102</f>
        <v>0</v>
      </c>
      <c r="Y104" s="268">
        <f>Y41/Venda!$H$102</f>
        <v>0</v>
      </c>
      <c r="Z104" s="268">
        <f>Z41/Venda!$H$102</f>
        <v>0</v>
      </c>
      <c r="AA104" s="268">
        <f>AA41/Venda!$H$102</f>
        <v>0</v>
      </c>
      <c r="AB104" s="268">
        <f>AB41/Venda!$H$102</f>
        <v>0</v>
      </c>
      <c r="AC104" s="268">
        <f>AC41/Venda!$H$102</f>
        <v>0</v>
      </c>
      <c r="AD104" s="268">
        <f>AD41/Venda!$H$102</f>
        <v>0</v>
      </c>
      <c r="AE104" s="268">
        <f>AE41/Venda!$H$102</f>
        <v>0</v>
      </c>
      <c r="AF104" s="268">
        <f>AF41/Venda!$H$102</f>
        <v>0</v>
      </c>
      <c r="AG104" s="268">
        <f>AG41/Venda!$H$102</f>
        <v>0</v>
      </c>
      <c r="AH104" s="268">
        <f>AH41/Venda!$H$102</f>
        <v>0</v>
      </c>
      <c r="AI104" s="268">
        <f>AI41/Venda!$H$102</f>
        <v>0</v>
      </c>
      <c r="AJ104" s="268">
        <f>AJ41/Venda!$H$102</f>
        <v>0</v>
      </c>
      <c r="AK104" s="268">
        <f>AK41/Venda!$H$102</f>
        <v>0</v>
      </c>
      <c r="AL104" s="268">
        <f>AL41/Venda!$H$102</f>
        <v>0</v>
      </c>
      <c r="AM104" s="268">
        <f>AM41/Venda!$H$102</f>
        <v>0</v>
      </c>
      <c r="AN104" s="268">
        <f>AN41/Venda!$H$102</f>
        <v>0</v>
      </c>
      <c r="AO104" s="268">
        <f>AO41/Venda!$H$102</f>
        <v>0</v>
      </c>
      <c r="AP104" s="268">
        <f>AP41/Venda!$H$102</f>
        <v>0</v>
      </c>
      <c r="AQ104" s="268">
        <f>AQ41/Venda!$H$102</f>
        <v>0</v>
      </c>
      <c r="AR104" s="268">
        <f>AR41/Venda!$H$102</f>
        <v>0</v>
      </c>
      <c r="AS104" s="268">
        <f>AS41/Venda!$H$102</f>
        <v>0</v>
      </c>
      <c r="AT104" s="268">
        <f>AT41/Venda!$H$102</f>
        <v>0</v>
      </c>
      <c r="AU104" s="268">
        <f>AU41/Venda!$H$102</f>
        <v>0</v>
      </c>
      <c r="AV104" s="268">
        <f>AV41/Venda!$H$102</f>
        <v>0</v>
      </c>
      <c r="AW104" s="268">
        <f>AW41/Venda!$H$102</f>
        <v>0</v>
      </c>
      <c r="AX104" s="268">
        <f>AX41/Venda!$H$102</f>
        <v>0</v>
      </c>
      <c r="AY104" s="268">
        <f>AY41/Venda!$H$102</f>
        <v>0</v>
      </c>
      <c r="AZ104" s="268">
        <f>AZ41/Venda!$H$102</f>
        <v>0</v>
      </c>
      <c r="BA104" s="268">
        <f>BA41/Venda!$H$102</f>
        <v>0</v>
      </c>
      <c r="BB104" s="268">
        <f>BB41/Venda!$H$102</f>
        <v>0</v>
      </c>
      <c r="BC104" s="268">
        <f>BC41/Venda!$H$102</f>
        <v>0</v>
      </c>
      <c r="BD104" s="268">
        <f>BD41/Venda!$H$102</f>
        <v>0</v>
      </c>
      <c r="BE104" s="268">
        <f>BE41/Venda!$H$102</f>
        <v>0</v>
      </c>
      <c r="BF104" s="268">
        <f>BF41/Venda!$H$102</f>
        <v>0</v>
      </c>
      <c r="BG104" s="268">
        <f>BG41/Venda!$H$102</f>
        <v>0</v>
      </c>
      <c r="BH104" s="268">
        <f>BH41/Venda!$H$102</f>
        <v>0</v>
      </c>
      <c r="BI104" s="268">
        <f>BI41/Venda!$H$102</f>
        <v>0</v>
      </c>
    </row>
    <row r="105" spans="1:61">
      <c r="A105" s="388" t="str">
        <f>A42</f>
        <v>Despesas tributáveis do item 6.1.21</v>
      </c>
      <c r="B105" s="268">
        <f>B42/Venda!$H$102</f>
        <v>0</v>
      </c>
      <c r="C105" s="268">
        <f>C42/Venda!$H$102</f>
        <v>0</v>
      </c>
      <c r="D105" s="268">
        <f>D42/Venda!$H$102</f>
        <v>5.8929672172485935E-4</v>
      </c>
      <c r="E105" s="268">
        <f>E42/Venda!$H$102</f>
        <v>5.8929672172485935E-4</v>
      </c>
      <c r="F105" s="268">
        <f>F42/Venda!$H$102</f>
        <v>5.8929672172485935E-4</v>
      </c>
      <c r="G105" s="268">
        <f>G42/Venda!$H$102</f>
        <v>5.8929672172485935E-4</v>
      </c>
      <c r="H105" s="268">
        <f>H42/Venda!$H$102</f>
        <v>5.8929672172485935E-4</v>
      </c>
      <c r="I105" s="268">
        <f>I42/Venda!$H$102</f>
        <v>5.8929672172485935E-4</v>
      </c>
      <c r="J105" s="268">
        <f>J42/Venda!$H$102</f>
        <v>5.8929672172485935E-4</v>
      </c>
      <c r="K105" s="268">
        <f>K42/Venda!$H$102</f>
        <v>5.8929672172485935E-4</v>
      </c>
      <c r="L105" s="268">
        <f>L42/Venda!$H$102</f>
        <v>5.8929672172485935E-4</v>
      </c>
      <c r="M105" s="268">
        <f>M42/Venda!$H$102</f>
        <v>5.8929672172485935E-4</v>
      </c>
      <c r="N105" s="268">
        <f>N42/Venda!$H$102</f>
        <v>5.8929672172485935E-4</v>
      </c>
      <c r="O105" s="268">
        <f>O42/Venda!$H$102</f>
        <v>5.8929672172485935E-4</v>
      </c>
      <c r="P105" s="268">
        <f>P42/Venda!$H$102</f>
        <v>0</v>
      </c>
      <c r="Q105" s="268">
        <f>Q42/Venda!$H$102</f>
        <v>0</v>
      </c>
      <c r="R105" s="268">
        <f>R42/Venda!$H$102</f>
        <v>0</v>
      </c>
      <c r="S105" s="268">
        <f>S42/Venda!$H$102</f>
        <v>0</v>
      </c>
      <c r="T105" s="268">
        <f>T42/Venda!$H$102</f>
        <v>0</v>
      </c>
      <c r="U105" s="268">
        <f>U42/Venda!$H$102</f>
        <v>0</v>
      </c>
      <c r="V105" s="268">
        <f>V42/Venda!$H$102</f>
        <v>0</v>
      </c>
      <c r="W105" s="268">
        <f>W42/Venda!$H$102</f>
        <v>0</v>
      </c>
      <c r="X105" s="268">
        <f>X42/Venda!$H$102</f>
        <v>0</v>
      </c>
      <c r="Y105" s="268">
        <f>Y42/Venda!$H$102</f>
        <v>0</v>
      </c>
      <c r="Z105" s="268">
        <f>Z42/Venda!$H$102</f>
        <v>0</v>
      </c>
      <c r="AA105" s="268">
        <f>AA42/Venda!$H$102</f>
        <v>0</v>
      </c>
      <c r="AB105" s="268">
        <f>AB42/Venda!$H$102</f>
        <v>0</v>
      </c>
      <c r="AC105" s="268">
        <f>AC42/Venda!$H$102</f>
        <v>0</v>
      </c>
      <c r="AD105" s="268">
        <f>AD42/Venda!$H$102</f>
        <v>0</v>
      </c>
      <c r="AE105" s="268">
        <f>AE42/Venda!$H$102</f>
        <v>0</v>
      </c>
      <c r="AF105" s="268">
        <f>AF42/Venda!$H$102</f>
        <v>0</v>
      </c>
      <c r="AG105" s="268">
        <f>AG42/Venda!$H$102</f>
        <v>0</v>
      </c>
      <c r="AH105" s="268">
        <f>AH42/Venda!$H$102</f>
        <v>0</v>
      </c>
      <c r="AI105" s="268">
        <f>AI42/Venda!$H$102</f>
        <v>0</v>
      </c>
      <c r="AJ105" s="268">
        <f>AJ42/Venda!$H$102</f>
        <v>0</v>
      </c>
      <c r="AK105" s="268">
        <f>AK42/Venda!$H$102</f>
        <v>0</v>
      </c>
      <c r="AL105" s="268">
        <f>AL42/Venda!$H$102</f>
        <v>0</v>
      </c>
      <c r="AM105" s="268">
        <f>AM42/Venda!$H$102</f>
        <v>0</v>
      </c>
      <c r="AN105" s="268">
        <f>AN42/Venda!$H$102</f>
        <v>0</v>
      </c>
      <c r="AO105" s="268">
        <f>AO42/Venda!$H$102</f>
        <v>0</v>
      </c>
      <c r="AP105" s="268">
        <f>AP42/Venda!$H$102</f>
        <v>0</v>
      </c>
      <c r="AQ105" s="268">
        <f>AQ42/Venda!$H$102</f>
        <v>0</v>
      </c>
      <c r="AR105" s="268">
        <f>AR42/Venda!$H$102</f>
        <v>0</v>
      </c>
      <c r="AS105" s="268">
        <f>AS42/Venda!$H$102</f>
        <v>0</v>
      </c>
      <c r="AT105" s="268">
        <f>AT42/Venda!$H$102</f>
        <v>0</v>
      </c>
      <c r="AU105" s="268">
        <f>AU42/Venda!$H$102</f>
        <v>0</v>
      </c>
      <c r="AV105" s="268">
        <f>AV42/Venda!$H$102</f>
        <v>0</v>
      </c>
      <c r="AW105" s="268">
        <f>AW42/Venda!$H$102</f>
        <v>0</v>
      </c>
      <c r="AX105" s="268">
        <f>AX42/Venda!$H$102</f>
        <v>0</v>
      </c>
      <c r="AY105" s="268">
        <f>AY42/Venda!$H$102</f>
        <v>0</v>
      </c>
      <c r="AZ105" s="268">
        <f>AZ42/Venda!$H$102</f>
        <v>0</v>
      </c>
      <c r="BA105" s="268">
        <f>BA42/Venda!$H$102</f>
        <v>0</v>
      </c>
      <c r="BB105" s="268">
        <f>BB42/Venda!$H$102</f>
        <v>0</v>
      </c>
      <c r="BC105" s="268">
        <f>BC42/Venda!$H$102</f>
        <v>0</v>
      </c>
      <c r="BD105" s="268">
        <f>BD42/Venda!$H$102</f>
        <v>0</v>
      </c>
      <c r="BE105" s="268">
        <f>BE42/Venda!$H$102</f>
        <v>0</v>
      </c>
      <c r="BF105" s="268">
        <f>BF42/Venda!$H$102</f>
        <v>0</v>
      </c>
      <c r="BG105" s="268">
        <f>BG42/Venda!$H$102</f>
        <v>0</v>
      </c>
      <c r="BH105" s="268">
        <f>BH42/Venda!$H$102</f>
        <v>0</v>
      </c>
      <c r="BI105" s="268">
        <f>BI42/Venda!$H$102</f>
        <v>0</v>
      </c>
    </row>
    <row r="106" spans="1:61" ht="24">
      <c r="A106" s="388" t="str">
        <f>A43</f>
        <v>Monitorar atividade do Programa de Educação Ambiental do Trabalhador (PEAT)</v>
      </c>
      <c r="B106" s="268">
        <f>B43/Venda!$H$102</f>
        <v>0</v>
      </c>
      <c r="C106" s="268">
        <f>C43/Venda!$H$102</f>
        <v>0</v>
      </c>
      <c r="D106" s="268">
        <f>D43/Venda!$H$102</f>
        <v>3.8720981771146364E-3</v>
      </c>
      <c r="E106" s="268">
        <f>E43/Venda!$H$102</f>
        <v>3.8720981771146364E-3</v>
      </c>
      <c r="F106" s="268">
        <f>F43/Venda!$H$102</f>
        <v>3.8720981771146364E-3</v>
      </c>
      <c r="G106" s="268">
        <f>G43/Venda!$H$102</f>
        <v>3.8720981771146364E-3</v>
      </c>
      <c r="H106" s="268">
        <f>H43/Venda!$H$102</f>
        <v>3.8720981771146364E-3</v>
      </c>
      <c r="I106" s="268">
        <f>I43/Venda!$H$102</f>
        <v>3.8720981771146364E-3</v>
      </c>
      <c r="J106" s="268">
        <f>J43/Venda!$H$102</f>
        <v>3.8720981771146364E-3</v>
      </c>
      <c r="K106" s="268">
        <f>K43/Venda!$H$102</f>
        <v>3.8720981771146364E-3</v>
      </c>
      <c r="L106" s="268">
        <f>L43/Venda!$H$102</f>
        <v>3.8720981771146364E-3</v>
      </c>
      <c r="M106" s="268">
        <f>M43/Venda!$H$102</f>
        <v>3.8720981771146364E-3</v>
      </c>
      <c r="N106" s="268">
        <f>N43/Venda!$H$102</f>
        <v>3.8720981771146364E-3</v>
      </c>
      <c r="O106" s="268">
        <f>O43/Venda!$H$102</f>
        <v>3.8720981771146364E-3</v>
      </c>
      <c r="P106" s="268">
        <f>P43/Venda!$H$102</f>
        <v>0</v>
      </c>
      <c r="Q106" s="268">
        <f>Q43/Venda!$H$102</f>
        <v>0</v>
      </c>
      <c r="R106" s="268">
        <f>R43/Venda!$H$102</f>
        <v>0</v>
      </c>
      <c r="S106" s="268">
        <f>S43/Venda!$H$102</f>
        <v>0</v>
      </c>
      <c r="T106" s="268">
        <f>T43/Venda!$H$102</f>
        <v>0</v>
      </c>
      <c r="U106" s="268">
        <f>U43/Venda!$H$102</f>
        <v>0</v>
      </c>
      <c r="V106" s="268">
        <f>V43/Venda!$H$102</f>
        <v>0</v>
      </c>
      <c r="W106" s="268">
        <f>W43/Venda!$H$102</f>
        <v>0</v>
      </c>
      <c r="X106" s="268">
        <f>X43/Venda!$H$102</f>
        <v>0</v>
      </c>
      <c r="Y106" s="268">
        <f>Y43/Venda!$H$102</f>
        <v>0</v>
      </c>
      <c r="Z106" s="268">
        <f>Z43/Venda!$H$102</f>
        <v>0</v>
      </c>
      <c r="AA106" s="268">
        <f>AA43/Venda!$H$102</f>
        <v>0</v>
      </c>
      <c r="AB106" s="268">
        <f>AB43/Venda!$H$102</f>
        <v>0</v>
      </c>
      <c r="AC106" s="268">
        <f>AC43/Venda!$H$102</f>
        <v>0</v>
      </c>
      <c r="AD106" s="268">
        <f>AD43/Venda!$H$102</f>
        <v>0</v>
      </c>
      <c r="AE106" s="268">
        <f>AE43/Venda!$H$102</f>
        <v>0</v>
      </c>
      <c r="AF106" s="268">
        <f>AF43/Venda!$H$102</f>
        <v>0</v>
      </c>
      <c r="AG106" s="268">
        <f>AG43/Venda!$H$102</f>
        <v>0</v>
      </c>
      <c r="AH106" s="268">
        <f>AH43/Venda!$H$102</f>
        <v>0</v>
      </c>
      <c r="AI106" s="268">
        <f>AI43/Venda!$H$102</f>
        <v>0</v>
      </c>
      <c r="AJ106" s="268">
        <f>AJ43/Venda!$H$102</f>
        <v>0</v>
      </c>
      <c r="AK106" s="268">
        <f>AK43/Venda!$H$102</f>
        <v>0</v>
      </c>
      <c r="AL106" s="268">
        <f>AL43/Venda!$H$102</f>
        <v>0</v>
      </c>
      <c r="AM106" s="268">
        <f>AM43/Venda!$H$102</f>
        <v>0</v>
      </c>
      <c r="AN106" s="268">
        <f>AN43/Venda!$H$102</f>
        <v>0</v>
      </c>
      <c r="AO106" s="268">
        <f>AO43/Venda!$H$102</f>
        <v>0</v>
      </c>
      <c r="AP106" s="268">
        <f>AP43/Venda!$H$102</f>
        <v>0</v>
      </c>
      <c r="AQ106" s="268">
        <f>AQ43/Venda!$H$102</f>
        <v>0</v>
      </c>
      <c r="AR106" s="268">
        <f>AR43/Venda!$H$102</f>
        <v>0</v>
      </c>
      <c r="AS106" s="268">
        <f>AS43/Venda!$H$102</f>
        <v>0</v>
      </c>
      <c r="AT106" s="268">
        <f>AT43/Venda!$H$102</f>
        <v>0</v>
      </c>
      <c r="AU106" s="268">
        <f>AU43/Venda!$H$102</f>
        <v>0</v>
      </c>
      <c r="AV106" s="268">
        <f>AV43/Venda!$H$102</f>
        <v>0</v>
      </c>
      <c r="AW106" s="268">
        <f>AW43/Venda!$H$102</f>
        <v>0</v>
      </c>
      <c r="AX106" s="268">
        <f>AX43/Venda!$H$102</f>
        <v>0</v>
      </c>
      <c r="AY106" s="268">
        <f>AY43/Venda!$H$102</f>
        <v>0</v>
      </c>
      <c r="AZ106" s="268">
        <f>AZ43/Venda!$H$102</f>
        <v>0</v>
      </c>
      <c r="BA106" s="268">
        <f>BA43/Venda!$H$102</f>
        <v>0</v>
      </c>
      <c r="BB106" s="268">
        <f>BB43/Venda!$H$102</f>
        <v>0</v>
      </c>
      <c r="BC106" s="268">
        <f>BC43/Venda!$H$102</f>
        <v>0</v>
      </c>
      <c r="BD106" s="268">
        <f>BD43/Venda!$H$102</f>
        <v>0</v>
      </c>
      <c r="BE106" s="268">
        <f>BE43/Venda!$H$102</f>
        <v>0</v>
      </c>
      <c r="BF106" s="268">
        <f>BF43/Venda!$H$102</f>
        <v>0</v>
      </c>
      <c r="BG106" s="268">
        <f>BG43/Venda!$H$102</f>
        <v>0</v>
      </c>
      <c r="BH106" s="268">
        <f>BH43/Venda!$H$102</f>
        <v>0</v>
      </c>
      <c r="BI106" s="268">
        <f>BI43/Venda!$H$102</f>
        <v>0</v>
      </c>
    </row>
    <row r="107" spans="1:61">
      <c r="A107" s="388" t="str">
        <f>A44</f>
        <v>Despesas tributáveis do item 6.1.22</v>
      </c>
      <c r="B107" s="268">
        <f>B44/Venda!$H$102</f>
        <v>0</v>
      </c>
      <c r="C107" s="268">
        <f>C44/Venda!$H$102</f>
        <v>0</v>
      </c>
      <c r="D107" s="268">
        <f>D44/Venda!$H$102</f>
        <v>3.3674098384277681E-4</v>
      </c>
      <c r="E107" s="268">
        <f>E44/Venda!$H$102</f>
        <v>3.3674098384277681E-4</v>
      </c>
      <c r="F107" s="268">
        <f>F44/Venda!$H$102</f>
        <v>3.3674098384277681E-4</v>
      </c>
      <c r="G107" s="268">
        <f>G44/Venda!$H$102</f>
        <v>3.3674098384277681E-4</v>
      </c>
      <c r="H107" s="268">
        <f>H44/Venda!$H$102</f>
        <v>3.3674098384277681E-4</v>
      </c>
      <c r="I107" s="268">
        <f>I44/Venda!$H$102</f>
        <v>3.3674098384277681E-4</v>
      </c>
      <c r="J107" s="268">
        <f>J44/Venda!$H$102</f>
        <v>3.3674098384277681E-4</v>
      </c>
      <c r="K107" s="268">
        <f>K44/Venda!$H$102</f>
        <v>3.3674098384277681E-4</v>
      </c>
      <c r="L107" s="268">
        <f>L44/Venda!$H$102</f>
        <v>3.3674098384277681E-4</v>
      </c>
      <c r="M107" s="268">
        <f>M44/Venda!$H$102</f>
        <v>3.3674098384277681E-4</v>
      </c>
      <c r="N107" s="268">
        <f>N44/Venda!$H$102</f>
        <v>3.3674098384277681E-4</v>
      </c>
      <c r="O107" s="268">
        <f>O44/Venda!$H$102</f>
        <v>3.3674098384277681E-4</v>
      </c>
      <c r="P107" s="268">
        <f>P44/Venda!$H$102</f>
        <v>0</v>
      </c>
      <c r="Q107" s="268">
        <f>Q44/Venda!$H$102</f>
        <v>0</v>
      </c>
      <c r="R107" s="268">
        <f>R44/Venda!$H$102</f>
        <v>0</v>
      </c>
      <c r="S107" s="268">
        <f>S44/Venda!$H$102</f>
        <v>0</v>
      </c>
      <c r="T107" s="268">
        <f>T44/Venda!$H$102</f>
        <v>0</v>
      </c>
      <c r="U107" s="268">
        <f>U44/Venda!$H$102</f>
        <v>0</v>
      </c>
      <c r="V107" s="268">
        <f>V44/Venda!$H$102</f>
        <v>0</v>
      </c>
      <c r="W107" s="268">
        <f>W44/Venda!$H$102</f>
        <v>0</v>
      </c>
      <c r="X107" s="268">
        <f>X44/Venda!$H$102</f>
        <v>0</v>
      </c>
      <c r="Y107" s="268">
        <f>Y44/Venda!$H$102</f>
        <v>0</v>
      </c>
      <c r="Z107" s="268">
        <f>Z44/Venda!$H$102</f>
        <v>0</v>
      </c>
      <c r="AA107" s="268">
        <f>AA44/Venda!$H$102</f>
        <v>0</v>
      </c>
      <c r="AB107" s="268">
        <f>AB44/Venda!$H$102</f>
        <v>0</v>
      </c>
      <c r="AC107" s="268">
        <f>AC44/Venda!$H$102</f>
        <v>0</v>
      </c>
      <c r="AD107" s="268">
        <f>AD44/Venda!$H$102</f>
        <v>0</v>
      </c>
      <c r="AE107" s="268">
        <f>AE44/Venda!$H$102</f>
        <v>0</v>
      </c>
      <c r="AF107" s="268">
        <f>AF44/Venda!$H$102</f>
        <v>0</v>
      </c>
      <c r="AG107" s="268">
        <f>AG44/Venda!$H$102</f>
        <v>0</v>
      </c>
      <c r="AH107" s="268">
        <f>AH44/Venda!$H$102</f>
        <v>0</v>
      </c>
      <c r="AI107" s="268">
        <f>AI44/Venda!$H$102</f>
        <v>0</v>
      </c>
      <c r="AJ107" s="268">
        <f>AJ44/Venda!$H$102</f>
        <v>0</v>
      </c>
      <c r="AK107" s="268">
        <f>AK44/Venda!$H$102</f>
        <v>0</v>
      </c>
      <c r="AL107" s="268">
        <f>AL44/Venda!$H$102</f>
        <v>0</v>
      </c>
      <c r="AM107" s="268">
        <f>AM44/Venda!$H$102</f>
        <v>0</v>
      </c>
      <c r="AN107" s="268">
        <f>AN44/Venda!$H$102</f>
        <v>0</v>
      </c>
      <c r="AO107" s="268">
        <f>AO44/Venda!$H$102</f>
        <v>0</v>
      </c>
      <c r="AP107" s="268">
        <f>AP44/Venda!$H$102</f>
        <v>0</v>
      </c>
      <c r="AQ107" s="268">
        <f>AQ44/Venda!$H$102</f>
        <v>0</v>
      </c>
      <c r="AR107" s="268">
        <f>AR44/Venda!$H$102</f>
        <v>0</v>
      </c>
      <c r="AS107" s="268">
        <f>AS44/Venda!$H$102</f>
        <v>0</v>
      </c>
      <c r="AT107" s="268">
        <f>AT44/Venda!$H$102</f>
        <v>0</v>
      </c>
      <c r="AU107" s="268">
        <f>AU44/Venda!$H$102</f>
        <v>0</v>
      </c>
      <c r="AV107" s="268">
        <f>AV44/Venda!$H$102</f>
        <v>0</v>
      </c>
      <c r="AW107" s="268">
        <f>AW44/Venda!$H$102</f>
        <v>0</v>
      </c>
      <c r="AX107" s="268">
        <f>AX44/Venda!$H$102</f>
        <v>0</v>
      </c>
      <c r="AY107" s="268">
        <f>AY44/Venda!$H$102</f>
        <v>0</v>
      </c>
      <c r="AZ107" s="268">
        <f>AZ44/Venda!$H$102</f>
        <v>0</v>
      </c>
      <c r="BA107" s="268">
        <f>BA44/Venda!$H$102</f>
        <v>0</v>
      </c>
      <c r="BB107" s="268">
        <f>BB44/Venda!$H$102</f>
        <v>0</v>
      </c>
      <c r="BC107" s="268">
        <f>BC44/Venda!$H$102</f>
        <v>0</v>
      </c>
      <c r="BD107" s="268">
        <f>BD44/Venda!$H$102</f>
        <v>0</v>
      </c>
      <c r="BE107" s="268">
        <f>BE44/Venda!$H$102</f>
        <v>0</v>
      </c>
      <c r="BF107" s="268">
        <f>BF44/Venda!$H$102</f>
        <v>0</v>
      </c>
      <c r="BG107" s="268">
        <f>BG44/Venda!$H$102</f>
        <v>0</v>
      </c>
      <c r="BH107" s="268">
        <f>BH44/Venda!$H$102</f>
        <v>0</v>
      </c>
      <c r="BI107" s="268">
        <f>BI44/Venda!$H$102</f>
        <v>0</v>
      </c>
    </row>
    <row r="108" spans="1:61" ht="24">
      <c r="A108" s="388" t="str">
        <f>A45</f>
        <v>Realizar análise técnica mensal das atividades de Educação Ambiental do PEAT</v>
      </c>
      <c r="B108" s="268">
        <f>B45/Venda!$H$102</f>
        <v>0</v>
      </c>
      <c r="C108" s="268">
        <f>C45/Venda!$H$102</f>
        <v>0</v>
      </c>
      <c r="D108" s="268">
        <f>D45/Venda!$H$102</f>
        <v>3.3172385940859932E-3</v>
      </c>
      <c r="E108" s="268">
        <f>E45/Venda!$H$102</f>
        <v>3.3172385940859932E-3</v>
      </c>
      <c r="F108" s="268">
        <f>F45/Venda!$H$102</f>
        <v>3.3172385940859932E-3</v>
      </c>
      <c r="G108" s="268">
        <f>G45/Venda!$H$102</f>
        <v>3.3172385940859932E-3</v>
      </c>
      <c r="H108" s="268">
        <f>H45/Venda!$H$102</f>
        <v>3.3172385940859932E-3</v>
      </c>
      <c r="I108" s="268">
        <f>I45/Venda!$H$102</f>
        <v>3.3172385940859932E-3</v>
      </c>
      <c r="J108" s="268">
        <f>J45/Venda!$H$102</f>
        <v>3.3172385940859932E-3</v>
      </c>
      <c r="K108" s="268">
        <f>K45/Venda!$H$102</f>
        <v>3.3172385940859932E-3</v>
      </c>
      <c r="L108" s="268">
        <f>L45/Venda!$H$102</f>
        <v>3.3172385940859932E-3</v>
      </c>
      <c r="M108" s="268">
        <f>M45/Venda!$H$102</f>
        <v>3.3172385940859932E-3</v>
      </c>
      <c r="N108" s="268">
        <f>N45/Venda!$H$102</f>
        <v>3.3172385940859932E-3</v>
      </c>
      <c r="O108" s="268">
        <f>O45/Venda!$H$102</f>
        <v>3.3172385940859932E-3</v>
      </c>
      <c r="P108" s="268">
        <f>P45/Venda!$H$102</f>
        <v>0</v>
      </c>
      <c r="Q108" s="268">
        <f>Q45/Venda!$H$102</f>
        <v>0</v>
      </c>
      <c r="R108" s="268">
        <f>R45/Venda!$H$102</f>
        <v>0</v>
      </c>
      <c r="S108" s="268">
        <f>S45/Venda!$H$102</f>
        <v>0</v>
      </c>
      <c r="T108" s="268">
        <f>T45/Venda!$H$102</f>
        <v>0</v>
      </c>
      <c r="U108" s="268">
        <f>U45/Venda!$H$102</f>
        <v>0</v>
      </c>
      <c r="V108" s="268">
        <f>V45/Venda!$H$102</f>
        <v>0</v>
      </c>
      <c r="W108" s="268">
        <f>W45/Venda!$H$102</f>
        <v>0</v>
      </c>
      <c r="X108" s="268">
        <f>X45/Venda!$H$102</f>
        <v>0</v>
      </c>
      <c r="Y108" s="268">
        <f>Y45/Venda!$H$102</f>
        <v>0</v>
      </c>
      <c r="Z108" s="268">
        <f>Z45/Venda!$H$102</f>
        <v>0</v>
      </c>
      <c r="AA108" s="268">
        <f>AA45/Venda!$H$102</f>
        <v>0</v>
      </c>
      <c r="AB108" s="268">
        <f>AB45/Venda!$H$102</f>
        <v>0</v>
      </c>
      <c r="AC108" s="268">
        <f>AC45/Venda!$H$102</f>
        <v>0</v>
      </c>
      <c r="AD108" s="268">
        <f>AD45/Venda!$H$102</f>
        <v>0</v>
      </c>
      <c r="AE108" s="268">
        <f>AE45/Venda!$H$102</f>
        <v>0</v>
      </c>
      <c r="AF108" s="268">
        <f>AF45/Venda!$H$102</f>
        <v>0</v>
      </c>
      <c r="AG108" s="268">
        <f>AG45/Venda!$H$102</f>
        <v>0</v>
      </c>
      <c r="AH108" s="268">
        <f>AH45/Venda!$H$102</f>
        <v>0</v>
      </c>
      <c r="AI108" s="268">
        <f>AI45/Venda!$H$102</f>
        <v>0</v>
      </c>
      <c r="AJ108" s="268">
        <f>AJ45/Venda!$H$102</f>
        <v>0</v>
      </c>
      <c r="AK108" s="268">
        <f>AK45/Venda!$H$102</f>
        <v>0</v>
      </c>
      <c r="AL108" s="268">
        <f>AL45/Venda!$H$102</f>
        <v>0</v>
      </c>
      <c r="AM108" s="268">
        <f>AM45/Venda!$H$102</f>
        <v>0</v>
      </c>
      <c r="AN108" s="268">
        <f>AN45/Venda!$H$102</f>
        <v>0</v>
      </c>
      <c r="AO108" s="268">
        <f>AO45/Venda!$H$102</f>
        <v>0</v>
      </c>
      <c r="AP108" s="268">
        <f>AP45/Venda!$H$102</f>
        <v>0</v>
      </c>
      <c r="AQ108" s="268">
        <f>AQ45/Venda!$H$102</f>
        <v>0</v>
      </c>
      <c r="AR108" s="268">
        <f>AR45/Venda!$H$102</f>
        <v>0</v>
      </c>
      <c r="AS108" s="268">
        <f>AS45/Venda!$H$102</f>
        <v>0</v>
      </c>
      <c r="AT108" s="268">
        <f>AT45/Venda!$H$102</f>
        <v>0</v>
      </c>
      <c r="AU108" s="268">
        <f>AU45/Venda!$H$102</f>
        <v>0</v>
      </c>
      <c r="AV108" s="268">
        <f>AV45/Venda!$H$102</f>
        <v>0</v>
      </c>
      <c r="AW108" s="268">
        <f>AW45/Venda!$H$102</f>
        <v>0</v>
      </c>
      <c r="AX108" s="268">
        <f>AX45/Venda!$H$102</f>
        <v>0</v>
      </c>
      <c r="AY108" s="268">
        <f>AY45/Venda!$H$102</f>
        <v>0</v>
      </c>
      <c r="AZ108" s="268">
        <f>AZ45/Venda!$H$102</f>
        <v>0</v>
      </c>
      <c r="BA108" s="268">
        <f>BA45/Venda!$H$102</f>
        <v>0</v>
      </c>
      <c r="BB108" s="268">
        <f>BB45/Venda!$H$102</f>
        <v>0</v>
      </c>
      <c r="BC108" s="268">
        <f>BC45/Venda!$H$102</f>
        <v>0</v>
      </c>
      <c r="BD108" s="268">
        <f>BD45/Venda!$H$102</f>
        <v>0</v>
      </c>
      <c r="BE108" s="268">
        <f>BE45/Venda!$H$102</f>
        <v>0</v>
      </c>
      <c r="BF108" s="268">
        <f>BF45/Venda!$H$102</f>
        <v>0</v>
      </c>
      <c r="BG108" s="268">
        <f>BG45/Venda!$H$102</f>
        <v>0</v>
      </c>
      <c r="BH108" s="268">
        <f>BH45/Venda!$H$102</f>
        <v>0</v>
      </c>
      <c r="BI108" s="268">
        <f>BI45/Venda!$H$102</f>
        <v>0</v>
      </c>
    </row>
    <row r="109" spans="1:61" ht="24">
      <c r="A109" s="388" t="str">
        <f>A46</f>
        <v>Realizar Diagnóstico Socioambiental Participativo (DSAP) para empregados</v>
      </c>
      <c r="B109" s="268">
        <f>B46/Venda!$H$102</f>
        <v>0</v>
      </c>
      <c r="C109" s="268">
        <f>C46/Venda!$H$102</f>
        <v>0</v>
      </c>
      <c r="D109" s="268">
        <f>D46/Venda!$H$102</f>
        <v>4.6789012683853658E-5</v>
      </c>
      <c r="E109" s="268">
        <f>E46/Venda!$H$102</f>
        <v>4.6789012683853658E-5</v>
      </c>
      <c r="F109" s="268">
        <f>F46/Venda!$H$102</f>
        <v>4.6789012683853658E-5</v>
      </c>
      <c r="G109" s="268">
        <f>G46/Venda!$H$102</f>
        <v>4.6789012683853658E-5</v>
      </c>
      <c r="H109" s="268">
        <f>H46/Venda!$H$102</f>
        <v>4.6789012683853658E-5</v>
      </c>
      <c r="I109" s="268">
        <f>I46/Venda!$H$102</f>
        <v>4.6789012683853658E-5</v>
      </c>
      <c r="J109" s="268">
        <f>J46/Venda!$H$102</f>
        <v>4.6789012683853658E-5</v>
      </c>
      <c r="K109" s="268">
        <f>K46/Venda!$H$102</f>
        <v>4.6789012683853658E-5</v>
      </c>
      <c r="L109" s="268">
        <f>L46/Venda!$H$102</f>
        <v>4.6789012683853658E-5</v>
      </c>
      <c r="M109" s="268">
        <f>M46/Venda!$H$102</f>
        <v>4.6789012683853658E-5</v>
      </c>
      <c r="N109" s="268">
        <f>N46/Venda!$H$102</f>
        <v>4.6789012683853658E-5</v>
      </c>
      <c r="O109" s="268">
        <f>O46/Venda!$H$102</f>
        <v>4.6789012683853658E-5</v>
      </c>
      <c r="P109" s="268">
        <f>P46/Venda!$H$102</f>
        <v>0</v>
      </c>
      <c r="Q109" s="268">
        <f>Q46/Venda!$H$102</f>
        <v>0</v>
      </c>
      <c r="R109" s="268">
        <f>R46/Venda!$H$102</f>
        <v>0</v>
      </c>
      <c r="S109" s="268">
        <f>S46/Venda!$H$102</f>
        <v>0</v>
      </c>
      <c r="T109" s="268">
        <f>T46/Venda!$H$102</f>
        <v>0</v>
      </c>
      <c r="U109" s="268">
        <f>U46/Venda!$H$102</f>
        <v>0</v>
      </c>
      <c r="V109" s="268">
        <f>V46/Venda!$H$102</f>
        <v>0</v>
      </c>
      <c r="W109" s="268">
        <f>W46/Venda!$H$102</f>
        <v>0</v>
      </c>
      <c r="X109" s="268">
        <f>X46/Venda!$H$102</f>
        <v>0</v>
      </c>
      <c r="Y109" s="268">
        <f>Y46/Venda!$H$102</f>
        <v>0</v>
      </c>
      <c r="Z109" s="268">
        <f>Z46/Venda!$H$102</f>
        <v>0</v>
      </c>
      <c r="AA109" s="268">
        <f>AA46/Venda!$H$102</f>
        <v>0</v>
      </c>
      <c r="AB109" s="268">
        <f>AB46/Venda!$H$102</f>
        <v>0</v>
      </c>
      <c r="AC109" s="268">
        <f>AC46/Venda!$H$102</f>
        <v>0</v>
      </c>
      <c r="AD109" s="268">
        <f>AD46/Venda!$H$102</f>
        <v>0</v>
      </c>
      <c r="AE109" s="268">
        <f>AE46/Venda!$H$102</f>
        <v>0</v>
      </c>
      <c r="AF109" s="268">
        <f>AF46/Venda!$H$102</f>
        <v>0</v>
      </c>
      <c r="AG109" s="268">
        <f>AG46/Venda!$H$102</f>
        <v>0</v>
      </c>
      <c r="AH109" s="268">
        <f>AH46/Venda!$H$102</f>
        <v>0</v>
      </c>
      <c r="AI109" s="268">
        <f>AI46/Venda!$H$102</f>
        <v>0</v>
      </c>
      <c r="AJ109" s="268">
        <f>AJ46/Venda!$H$102</f>
        <v>0</v>
      </c>
      <c r="AK109" s="268">
        <f>AK46/Venda!$H$102</f>
        <v>0</v>
      </c>
      <c r="AL109" s="268">
        <f>AL46/Venda!$H$102</f>
        <v>0</v>
      </c>
      <c r="AM109" s="268">
        <f>AM46/Venda!$H$102</f>
        <v>0</v>
      </c>
      <c r="AN109" s="268">
        <f>AN46/Venda!$H$102</f>
        <v>0</v>
      </c>
      <c r="AO109" s="268">
        <f>AO46/Venda!$H$102</f>
        <v>0</v>
      </c>
      <c r="AP109" s="268">
        <f>AP46/Venda!$H$102</f>
        <v>0</v>
      </c>
      <c r="AQ109" s="268">
        <f>AQ46/Venda!$H$102</f>
        <v>0</v>
      </c>
      <c r="AR109" s="268">
        <f>AR46/Venda!$H$102</f>
        <v>0</v>
      </c>
      <c r="AS109" s="268">
        <f>AS46/Venda!$H$102</f>
        <v>0</v>
      </c>
      <c r="AT109" s="268">
        <f>AT46/Venda!$H$102</f>
        <v>0</v>
      </c>
      <c r="AU109" s="268">
        <f>AU46/Venda!$H$102</f>
        <v>0</v>
      </c>
      <c r="AV109" s="268">
        <f>AV46/Venda!$H$102</f>
        <v>0</v>
      </c>
      <c r="AW109" s="268">
        <f>AW46/Venda!$H$102</f>
        <v>0</v>
      </c>
      <c r="AX109" s="268">
        <f>AX46/Venda!$H$102</f>
        <v>0</v>
      </c>
      <c r="AY109" s="268">
        <f>AY46/Venda!$H$102</f>
        <v>0</v>
      </c>
      <c r="AZ109" s="268">
        <f>AZ46/Venda!$H$102</f>
        <v>0</v>
      </c>
      <c r="BA109" s="268">
        <f>BA46/Venda!$H$102</f>
        <v>0</v>
      </c>
      <c r="BB109" s="268">
        <f>BB46/Venda!$H$102</f>
        <v>0</v>
      </c>
      <c r="BC109" s="268">
        <f>BC46/Venda!$H$102</f>
        <v>0</v>
      </c>
      <c r="BD109" s="268">
        <f>BD46/Venda!$H$102</f>
        <v>0</v>
      </c>
      <c r="BE109" s="268">
        <f>BE46/Venda!$H$102</f>
        <v>0</v>
      </c>
      <c r="BF109" s="268">
        <f>BF46/Venda!$H$102</f>
        <v>0</v>
      </c>
      <c r="BG109" s="268">
        <f>BG46/Venda!$H$102</f>
        <v>0</v>
      </c>
      <c r="BH109" s="268">
        <f>BH46/Venda!$H$102</f>
        <v>0</v>
      </c>
      <c r="BI109" s="268">
        <f>BI46/Venda!$H$102</f>
        <v>0</v>
      </c>
    </row>
    <row r="110" spans="1:61">
      <c r="A110" s="388" t="str">
        <f>A47</f>
        <v>Despesas tributáveis do item 6.1.24</v>
      </c>
      <c r="B110" s="268">
        <f>B47/Venda!$H$102</f>
        <v>0</v>
      </c>
      <c r="C110" s="268">
        <f>C47/Venda!$H$102</f>
        <v>0</v>
      </c>
      <c r="D110" s="268">
        <f>D47/Venda!$H$102</f>
        <v>1.6837049192138841E-4</v>
      </c>
      <c r="E110" s="268">
        <f>E47/Venda!$H$102</f>
        <v>1.6837049192138841E-4</v>
      </c>
      <c r="F110" s="268">
        <f>F47/Venda!$H$102</f>
        <v>1.6837049192138841E-4</v>
      </c>
      <c r="G110" s="268">
        <f>G47/Venda!$H$102</f>
        <v>1.6837049192138841E-4</v>
      </c>
      <c r="H110" s="268">
        <f>H47/Venda!$H$102</f>
        <v>1.6837049192138841E-4</v>
      </c>
      <c r="I110" s="268">
        <f>I47/Venda!$H$102</f>
        <v>1.6837049192138841E-4</v>
      </c>
      <c r="J110" s="268">
        <f>J47/Venda!$H$102</f>
        <v>1.6837049192138841E-4</v>
      </c>
      <c r="K110" s="268">
        <f>K47/Venda!$H$102</f>
        <v>1.6837049192138841E-4</v>
      </c>
      <c r="L110" s="268">
        <f>L47/Venda!$H$102</f>
        <v>1.6837049192138841E-4</v>
      </c>
      <c r="M110" s="268">
        <f>M47/Venda!$H$102</f>
        <v>1.6837049192138841E-4</v>
      </c>
      <c r="N110" s="268">
        <f>N47/Venda!$H$102</f>
        <v>1.6837049192138841E-4</v>
      </c>
      <c r="O110" s="268">
        <f>O47/Venda!$H$102</f>
        <v>1.6837049192138841E-4</v>
      </c>
      <c r="P110" s="268">
        <f>P47/Venda!$H$102</f>
        <v>0</v>
      </c>
      <c r="Q110" s="268">
        <f>Q47/Venda!$H$102</f>
        <v>0</v>
      </c>
      <c r="R110" s="268">
        <f>R47/Venda!$H$102</f>
        <v>0</v>
      </c>
      <c r="S110" s="268">
        <f>S47/Venda!$H$102</f>
        <v>0</v>
      </c>
      <c r="T110" s="268">
        <f>T47/Venda!$H$102</f>
        <v>0</v>
      </c>
      <c r="U110" s="268">
        <f>U47/Venda!$H$102</f>
        <v>0</v>
      </c>
      <c r="V110" s="268">
        <f>V47/Venda!$H$102</f>
        <v>0</v>
      </c>
      <c r="W110" s="268">
        <f>W47/Venda!$H$102</f>
        <v>0</v>
      </c>
      <c r="X110" s="268">
        <f>X47/Venda!$H$102</f>
        <v>0</v>
      </c>
      <c r="Y110" s="268">
        <f>Y47/Venda!$H$102</f>
        <v>0</v>
      </c>
      <c r="Z110" s="268">
        <f>Z47/Venda!$H$102</f>
        <v>0</v>
      </c>
      <c r="AA110" s="268">
        <f>AA47/Venda!$H$102</f>
        <v>0</v>
      </c>
      <c r="AB110" s="268">
        <f>AB47/Venda!$H$102</f>
        <v>0</v>
      </c>
      <c r="AC110" s="268">
        <f>AC47/Venda!$H$102</f>
        <v>0</v>
      </c>
      <c r="AD110" s="268">
        <f>AD47/Venda!$H$102</f>
        <v>0</v>
      </c>
      <c r="AE110" s="268">
        <f>AE47/Venda!$H$102</f>
        <v>0</v>
      </c>
      <c r="AF110" s="268">
        <f>AF47/Venda!$H$102</f>
        <v>0</v>
      </c>
      <c r="AG110" s="268">
        <f>AG47/Venda!$H$102</f>
        <v>0</v>
      </c>
      <c r="AH110" s="268">
        <f>AH47/Venda!$H$102</f>
        <v>0</v>
      </c>
      <c r="AI110" s="268">
        <f>AI47/Venda!$H$102</f>
        <v>0</v>
      </c>
      <c r="AJ110" s="268">
        <f>AJ47/Venda!$H$102</f>
        <v>0</v>
      </c>
      <c r="AK110" s="268">
        <f>AK47/Venda!$H$102</f>
        <v>0</v>
      </c>
      <c r="AL110" s="268">
        <f>AL47/Venda!$H$102</f>
        <v>0</v>
      </c>
      <c r="AM110" s="268">
        <f>AM47/Venda!$H$102</f>
        <v>0</v>
      </c>
      <c r="AN110" s="268">
        <f>AN47/Venda!$H$102</f>
        <v>0</v>
      </c>
      <c r="AO110" s="268">
        <f>AO47/Venda!$H$102</f>
        <v>0</v>
      </c>
      <c r="AP110" s="268">
        <f>AP47/Venda!$H$102</f>
        <v>0</v>
      </c>
      <c r="AQ110" s="268">
        <f>AQ47/Venda!$H$102</f>
        <v>0</v>
      </c>
      <c r="AR110" s="268">
        <f>AR47/Venda!$H$102</f>
        <v>0</v>
      </c>
      <c r="AS110" s="268">
        <f>AS47/Venda!$H$102</f>
        <v>0</v>
      </c>
      <c r="AT110" s="268">
        <f>AT47/Venda!$H$102</f>
        <v>0</v>
      </c>
      <c r="AU110" s="268">
        <f>AU47/Venda!$H$102</f>
        <v>0</v>
      </c>
      <c r="AV110" s="268">
        <f>AV47/Venda!$H$102</f>
        <v>0</v>
      </c>
      <c r="AW110" s="268">
        <f>AW47/Venda!$H$102</f>
        <v>0</v>
      </c>
      <c r="AX110" s="268">
        <f>AX47/Venda!$H$102</f>
        <v>0</v>
      </c>
      <c r="AY110" s="268">
        <f>AY47/Venda!$H$102</f>
        <v>0</v>
      </c>
      <c r="AZ110" s="268">
        <f>AZ47/Venda!$H$102</f>
        <v>0</v>
      </c>
      <c r="BA110" s="268">
        <f>BA47/Venda!$H$102</f>
        <v>0</v>
      </c>
      <c r="BB110" s="268">
        <f>BB47/Venda!$H$102</f>
        <v>0</v>
      </c>
      <c r="BC110" s="268">
        <f>BC47/Venda!$H$102</f>
        <v>0</v>
      </c>
      <c r="BD110" s="268">
        <f>BD47/Venda!$H$102</f>
        <v>0</v>
      </c>
      <c r="BE110" s="268">
        <f>BE47/Venda!$H$102</f>
        <v>0</v>
      </c>
      <c r="BF110" s="268">
        <f>BF47/Venda!$H$102</f>
        <v>0</v>
      </c>
      <c r="BG110" s="268">
        <f>BG47/Venda!$H$102</f>
        <v>0</v>
      </c>
      <c r="BH110" s="268">
        <f>BH47/Venda!$H$102</f>
        <v>0</v>
      </c>
      <c r="BI110" s="268">
        <f>BI47/Venda!$H$102</f>
        <v>0</v>
      </c>
    </row>
    <row r="111" spans="1:61">
      <c r="A111" s="395" t="str">
        <f>A48</f>
        <v>PRODUÇÃO DE ARTES VISUAIS</v>
      </c>
      <c r="B111" s="398"/>
      <c r="C111" s="398"/>
      <c r="D111" s="398"/>
      <c r="E111" s="398"/>
      <c r="F111" s="398"/>
      <c r="G111" s="398"/>
      <c r="H111" s="398"/>
      <c r="I111" s="398"/>
      <c r="J111" s="398"/>
      <c r="K111" s="398"/>
      <c r="L111" s="398"/>
      <c r="M111" s="398"/>
      <c r="N111" s="398"/>
      <c r="O111" s="398"/>
      <c r="P111" s="398"/>
      <c r="Q111" s="398"/>
      <c r="R111" s="398"/>
      <c r="S111" s="398"/>
      <c r="T111" s="398"/>
      <c r="U111" s="398"/>
      <c r="V111" s="398"/>
      <c r="W111" s="398"/>
      <c r="X111" s="398"/>
      <c r="Y111" s="398"/>
      <c r="Z111" s="398"/>
      <c r="AA111" s="398"/>
      <c r="AB111" s="398"/>
      <c r="AC111" s="398"/>
      <c r="AD111" s="398"/>
      <c r="AE111" s="398"/>
      <c r="AF111" s="398"/>
      <c r="AG111" s="398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  <c r="AR111" s="398"/>
      <c r="AS111" s="398"/>
      <c r="AT111" s="398"/>
      <c r="AU111" s="398"/>
      <c r="AV111" s="398"/>
      <c r="AW111" s="398"/>
      <c r="AX111" s="398"/>
      <c r="AY111" s="398"/>
      <c r="AZ111" s="398"/>
      <c r="BA111" s="398"/>
      <c r="BB111" s="398"/>
      <c r="BC111" s="398"/>
      <c r="BD111" s="398"/>
      <c r="BE111" s="398"/>
      <c r="BF111" s="398"/>
      <c r="BG111" s="398"/>
      <c r="BH111" s="398"/>
      <c r="BI111" s="398"/>
    </row>
    <row r="112" spans="1:61" ht="48">
      <c r="A112" s="388" t="str">
        <f>A49</f>
        <v>Produzir material gráfico como folder, convites, banner, lâmina, outdoor, apresentações e produtos diversos atinentes a educação ambiental e outras temáticas etc.</v>
      </c>
      <c r="B112" s="268">
        <f>B49/Venda!$H$102</f>
        <v>0</v>
      </c>
      <c r="C112" s="268">
        <f>C49/Venda!$H$102</f>
        <v>0</v>
      </c>
      <c r="D112" s="268">
        <f>D49/Venda!$H$102</f>
        <v>9.2721699870766271E-4</v>
      </c>
      <c r="E112" s="268">
        <f>E49/Venda!$H$102</f>
        <v>9.2721699870766271E-4</v>
      </c>
      <c r="F112" s="268">
        <f>F49/Venda!$H$102</f>
        <v>9.2721699870766271E-4</v>
      </c>
      <c r="G112" s="268">
        <f>G49/Venda!$H$102</f>
        <v>9.2721699870766271E-4</v>
      </c>
      <c r="H112" s="268">
        <f>H49/Venda!$H$102</f>
        <v>9.2721699870766271E-4</v>
      </c>
      <c r="I112" s="268">
        <f>I49/Venda!$H$102</f>
        <v>9.2721699870766271E-4</v>
      </c>
      <c r="J112" s="268">
        <f>J49/Venda!$H$102</f>
        <v>9.2721699870766271E-4</v>
      </c>
      <c r="K112" s="268">
        <f>K49/Venda!$H$102</f>
        <v>9.2721699870766271E-4</v>
      </c>
      <c r="L112" s="268">
        <f>L49/Venda!$H$102</f>
        <v>9.2721699870766271E-4</v>
      </c>
      <c r="M112" s="268">
        <f>M49/Venda!$H$102</f>
        <v>9.2721699870766271E-4</v>
      </c>
      <c r="N112" s="268">
        <f>N49/Venda!$H$102</f>
        <v>9.2721699870766271E-4</v>
      </c>
      <c r="O112" s="268">
        <f>O49/Venda!$H$102</f>
        <v>9.2721699870766271E-4</v>
      </c>
      <c r="P112" s="268">
        <f>P49/Venda!$H$102</f>
        <v>0</v>
      </c>
      <c r="Q112" s="268">
        <f>Q49/Venda!$H$102</f>
        <v>0</v>
      </c>
      <c r="R112" s="268">
        <f>R49/Venda!$H$102</f>
        <v>0</v>
      </c>
      <c r="S112" s="268">
        <f>S49/Venda!$H$102</f>
        <v>0</v>
      </c>
      <c r="T112" s="268">
        <f>T49/Venda!$H$102</f>
        <v>0</v>
      </c>
      <c r="U112" s="268">
        <f>U49/Venda!$H$102</f>
        <v>0</v>
      </c>
      <c r="V112" s="268">
        <f>V49/Venda!$H$102</f>
        <v>0</v>
      </c>
      <c r="W112" s="268">
        <f>W49/Venda!$H$102</f>
        <v>0</v>
      </c>
      <c r="X112" s="268">
        <f>X49/Venda!$H$102</f>
        <v>0</v>
      </c>
      <c r="Y112" s="268">
        <f>Y49/Venda!$H$102</f>
        <v>0</v>
      </c>
      <c r="Z112" s="268">
        <f>Z49/Venda!$H$102</f>
        <v>0</v>
      </c>
      <c r="AA112" s="268">
        <f>AA49/Venda!$H$102</f>
        <v>0</v>
      </c>
      <c r="AB112" s="268">
        <f>AB49/Venda!$H$102</f>
        <v>0</v>
      </c>
      <c r="AC112" s="268">
        <f>AC49/Venda!$H$102</f>
        <v>0</v>
      </c>
      <c r="AD112" s="268">
        <f>AD49/Venda!$H$102</f>
        <v>0</v>
      </c>
      <c r="AE112" s="268">
        <f>AE49/Venda!$H$102</f>
        <v>0</v>
      </c>
      <c r="AF112" s="268">
        <f>AF49/Venda!$H$102</f>
        <v>0</v>
      </c>
      <c r="AG112" s="268">
        <f>AG49/Venda!$H$102</f>
        <v>0</v>
      </c>
      <c r="AH112" s="268">
        <f>AH49/Venda!$H$102</f>
        <v>0</v>
      </c>
      <c r="AI112" s="268">
        <f>AI49/Venda!$H$102</f>
        <v>0</v>
      </c>
      <c r="AJ112" s="268">
        <f>AJ49/Venda!$H$102</f>
        <v>0</v>
      </c>
      <c r="AK112" s="268">
        <f>AK49/Venda!$H$102</f>
        <v>0</v>
      </c>
      <c r="AL112" s="268">
        <f>AL49/Venda!$H$102</f>
        <v>0</v>
      </c>
      <c r="AM112" s="268">
        <f>AM49/Venda!$H$102</f>
        <v>0</v>
      </c>
      <c r="AN112" s="268">
        <f>AN49/Venda!$H$102</f>
        <v>0</v>
      </c>
      <c r="AO112" s="268">
        <f>AO49/Venda!$H$102</f>
        <v>0</v>
      </c>
      <c r="AP112" s="268">
        <f>AP49/Venda!$H$102</f>
        <v>0</v>
      </c>
      <c r="AQ112" s="268">
        <f>AQ49/Venda!$H$102</f>
        <v>0</v>
      </c>
      <c r="AR112" s="268">
        <f>AR49/Venda!$H$102</f>
        <v>0</v>
      </c>
      <c r="AS112" s="268">
        <f>AS49/Venda!$H$102</f>
        <v>0</v>
      </c>
      <c r="AT112" s="268">
        <f>AT49/Venda!$H$102</f>
        <v>0</v>
      </c>
      <c r="AU112" s="268">
        <f>AU49/Venda!$H$102</f>
        <v>0</v>
      </c>
      <c r="AV112" s="268">
        <f>AV49/Venda!$H$102</f>
        <v>0</v>
      </c>
      <c r="AW112" s="268">
        <f>AW49/Venda!$H$102</f>
        <v>0</v>
      </c>
      <c r="AX112" s="268">
        <f>AX49/Venda!$H$102</f>
        <v>0</v>
      </c>
      <c r="AY112" s="268">
        <f>AY49/Venda!$H$102</f>
        <v>0</v>
      </c>
      <c r="AZ112" s="268">
        <f>AZ49/Venda!$H$102</f>
        <v>0</v>
      </c>
      <c r="BA112" s="268">
        <f>BA49/Venda!$H$102</f>
        <v>0</v>
      </c>
      <c r="BB112" s="268">
        <f>BB49/Venda!$H$102</f>
        <v>0</v>
      </c>
      <c r="BC112" s="268">
        <f>BC49/Venda!$H$102</f>
        <v>0</v>
      </c>
      <c r="BD112" s="268">
        <f>BD49/Venda!$H$102</f>
        <v>0</v>
      </c>
      <c r="BE112" s="268">
        <f>BE49/Venda!$H$102</f>
        <v>0</v>
      </c>
      <c r="BF112" s="268">
        <f>BF49/Venda!$H$102</f>
        <v>0</v>
      </c>
      <c r="BG112" s="268">
        <f>BG49/Venda!$H$102</f>
        <v>0</v>
      </c>
      <c r="BH112" s="268">
        <f>BH49/Venda!$H$102</f>
        <v>0</v>
      </c>
      <c r="BI112" s="268">
        <f>BI49/Venda!$H$102</f>
        <v>0</v>
      </c>
    </row>
    <row r="113" spans="1:61" ht="48">
      <c r="A113" s="388" t="str">
        <f>A50</f>
        <v>Produzir Card Animado, Vídeos, Spot, Jogos interativos, Peça Multimídia, Identidade Visual, Plataformas digitais/interativas, Brindes, Cadernos de Campo/Quis/Guia etc.:</v>
      </c>
      <c r="B113" s="268">
        <f>B50/Venda!$H$102</f>
        <v>0</v>
      </c>
      <c r="C113" s="268">
        <f>C50/Venda!$H$102</f>
        <v>0</v>
      </c>
      <c r="D113" s="268">
        <f>D50/Venda!$H$102</f>
        <v>9.2721699870766271E-4</v>
      </c>
      <c r="E113" s="268">
        <f>E50/Venda!$H$102</f>
        <v>9.2721699870766271E-4</v>
      </c>
      <c r="F113" s="268">
        <f>F50/Venda!$H$102</f>
        <v>9.2721699870766271E-4</v>
      </c>
      <c r="G113" s="268">
        <f>G50/Venda!$H$102</f>
        <v>9.2721699870766271E-4</v>
      </c>
      <c r="H113" s="268">
        <f>H50/Venda!$H$102</f>
        <v>9.2721699870766271E-4</v>
      </c>
      <c r="I113" s="268">
        <f>I50/Venda!$H$102</f>
        <v>9.2721699870766271E-4</v>
      </c>
      <c r="J113" s="268">
        <f>J50/Venda!$H$102</f>
        <v>9.2721699870766271E-4</v>
      </c>
      <c r="K113" s="268">
        <f>K50/Venda!$H$102</f>
        <v>9.2721699870766271E-4</v>
      </c>
      <c r="L113" s="268">
        <f>L50/Venda!$H$102</f>
        <v>9.2721699870766271E-4</v>
      </c>
      <c r="M113" s="268">
        <f>M50/Venda!$H$102</f>
        <v>9.2721699870766271E-4</v>
      </c>
      <c r="N113" s="268">
        <f>N50/Venda!$H$102</f>
        <v>9.2721699870766271E-4</v>
      </c>
      <c r="O113" s="268">
        <f>O50/Venda!$H$102</f>
        <v>9.2721699870766271E-4</v>
      </c>
      <c r="P113" s="268">
        <f>P50/Venda!$H$102</f>
        <v>0</v>
      </c>
      <c r="Q113" s="268">
        <f>Q50/Venda!$H$102</f>
        <v>0</v>
      </c>
      <c r="R113" s="268">
        <f>R50/Venda!$H$102</f>
        <v>0</v>
      </c>
      <c r="S113" s="268">
        <f>S50/Venda!$H$102</f>
        <v>0</v>
      </c>
      <c r="T113" s="268">
        <f>T50/Venda!$H$102</f>
        <v>0</v>
      </c>
      <c r="U113" s="268">
        <f>U50/Venda!$H$102</f>
        <v>0</v>
      </c>
      <c r="V113" s="268">
        <f>V50/Venda!$H$102</f>
        <v>0</v>
      </c>
      <c r="W113" s="268">
        <f>W50/Venda!$H$102</f>
        <v>0</v>
      </c>
      <c r="X113" s="268">
        <f>X50/Venda!$H$102</f>
        <v>0</v>
      </c>
      <c r="Y113" s="268">
        <f>Y50/Venda!$H$102</f>
        <v>0</v>
      </c>
      <c r="Z113" s="268">
        <f>Z50/Venda!$H$102</f>
        <v>0</v>
      </c>
      <c r="AA113" s="268">
        <f>AA50/Venda!$H$102</f>
        <v>0</v>
      </c>
      <c r="AB113" s="268">
        <f>AB50/Venda!$H$102</f>
        <v>0</v>
      </c>
      <c r="AC113" s="268">
        <f>AC50/Venda!$H$102</f>
        <v>0</v>
      </c>
      <c r="AD113" s="268">
        <f>AD50/Venda!$H$102</f>
        <v>0</v>
      </c>
      <c r="AE113" s="268">
        <f>AE50/Venda!$H$102</f>
        <v>0</v>
      </c>
      <c r="AF113" s="268">
        <f>AF50/Venda!$H$102</f>
        <v>0</v>
      </c>
      <c r="AG113" s="268">
        <f>AG50/Venda!$H$102</f>
        <v>0</v>
      </c>
      <c r="AH113" s="268">
        <f>AH50/Venda!$H$102</f>
        <v>0</v>
      </c>
      <c r="AI113" s="268">
        <f>AI50/Venda!$H$102</f>
        <v>0</v>
      </c>
      <c r="AJ113" s="268">
        <f>AJ50/Venda!$H$102</f>
        <v>0</v>
      </c>
      <c r="AK113" s="268">
        <f>AK50/Venda!$H$102</f>
        <v>0</v>
      </c>
      <c r="AL113" s="268">
        <f>AL50/Venda!$H$102</f>
        <v>0</v>
      </c>
      <c r="AM113" s="268">
        <f>AM50/Venda!$H$102</f>
        <v>0</v>
      </c>
      <c r="AN113" s="268">
        <f>AN50/Venda!$H$102</f>
        <v>0</v>
      </c>
      <c r="AO113" s="268">
        <f>AO50/Venda!$H$102</f>
        <v>0</v>
      </c>
      <c r="AP113" s="268">
        <f>AP50/Venda!$H$102</f>
        <v>0</v>
      </c>
      <c r="AQ113" s="268">
        <f>AQ50/Venda!$H$102</f>
        <v>0</v>
      </c>
      <c r="AR113" s="268">
        <f>AR50/Venda!$H$102</f>
        <v>0</v>
      </c>
      <c r="AS113" s="268">
        <f>AS50/Venda!$H$102</f>
        <v>0</v>
      </c>
      <c r="AT113" s="268">
        <f>AT50/Venda!$H$102</f>
        <v>0</v>
      </c>
      <c r="AU113" s="268">
        <f>AU50/Venda!$H$102</f>
        <v>0</v>
      </c>
      <c r="AV113" s="268">
        <f>AV50/Venda!$H$102</f>
        <v>0</v>
      </c>
      <c r="AW113" s="268">
        <f>AW50/Venda!$H$102</f>
        <v>0</v>
      </c>
      <c r="AX113" s="268">
        <f>AX50/Venda!$H$102</f>
        <v>0</v>
      </c>
      <c r="AY113" s="268">
        <f>AY50/Venda!$H$102</f>
        <v>0</v>
      </c>
      <c r="AZ113" s="268">
        <f>AZ50/Venda!$H$102</f>
        <v>0</v>
      </c>
      <c r="BA113" s="268">
        <f>BA50/Venda!$H$102</f>
        <v>0</v>
      </c>
      <c r="BB113" s="268">
        <f>BB50/Venda!$H$102</f>
        <v>0</v>
      </c>
      <c r="BC113" s="268">
        <f>BC50/Venda!$H$102</f>
        <v>0</v>
      </c>
      <c r="BD113" s="268">
        <f>BD50/Venda!$H$102</f>
        <v>0</v>
      </c>
      <c r="BE113" s="268">
        <f>BE50/Venda!$H$102</f>
        <v>0</v>
      </c>
      <c r="BF113" s="268">
        <f>BF50/Venda!$H$102</f>
        <v>0</v>
      </c>
      <c r="BG113" s="268">
        <f>BG50/Venda!$H$102</f>
        <v>0</v>
      </c>
      <c r="BH113" s="268">
        <f>BH50/Venda!$H$102</f>
        <v>0</v>
      </c>
      <c r="BI113" s="268">
        <f>BI50/Venda!$H$102</f>
        <v>0</v>
      </c>
    </row>
    <row r="114" spans="1:61" ht="12.75" customHeight="1">
      <c r="A114" s="38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268"/>
      <c r="M114" s="268"/>
      <c r="N114" s="268"/>
      <c r="O114" s="268"/>
      <c r="P114" s="268"/>
      <c r="Q114" s="268"/>
      <c r="R114" s="268"/>
      <c r="S114" s="268"/>
      <c r="T114" s="268"/>
      <c r="U114" s="268"/>
      <c r="V114" s="268"/>
      <c r="W114" s="268"/>
      <c r="X114" s="268"/>
      <c r="Y114" s="268"/>
      <c r="Z114" s="268"/>
      <c r="AA114" s="268"/>
      <c r="AB114" s="268"/>
      <c r="AC114" s="268"/>
      <c r="AD114" s="268"/>
      <c r="AE114" s="268"/>
      <c r="AF114" s="268"/>
      <c r="AG114" s="268"/>
      <c r="AH114" s="268"/>
      <c r="AI114" s="268"/>
      <c r="AJ114" s="268"/>
      <c r="AK114" s="268"/>
      <c r="AL114" s="268"/>
      <c r="AM114" s="268"/>
      <c r="AN114" s="268"/>
      <c r="AO114" s="268"/>
      <c r="AP114" s="268"/>
      <c r="AQ114" s="268"/>
      <c r="AR114" s="268"/>
      <c r="AS114" s="268"/>
      <c r="AT114" s="268"/>
      <c r="AU114" s="268"/>
      <c r="AV114" s="268"/>
      <c r="AW114" s="268"/>
      <c r="AX114" s="268"/>
      <c r="AY114" s="268"/>
      <c r="AZ114" s="268"/>
      <c r="BA114" s="268"/>
      <c r="BB114" s="268"/>
      <c r="BC114" s="268"/>
      <c r="BD114" s="268"/>
      <c r="BE114" s="268"/>
      <c r="BF114" s="268"/>
      <c r="BG114" s="268"/>
      <c r="BH114" s="268"/>
      <c r="BI114" s="268"/>
    </row>
    <row r="115" spans="1:61" ht="12.75" customHeight="1">
      <c r="A115" s="38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268"/>
      <c r="M115" s="268"/>
      <c r="N115" s="268"/>
      <c r="O115" s="268"/>
      <c r="P115" s="268"/>
      <c r="Q115" s="268"/>
      <c r="R115" s="268"/>
      <c r="S115" s="268"/>
      <c r="T115" s="268"/>
      <c r="U115" s="268"/>
      <c r="V115" s="268"/>
      <c r="W115" s="268"/>
      <c r="X115" s="268"/>
      <c r="Y115" s="268"/>
      <c r="Z115" s="268"/>
      <c r="AA115" s="268"/>
      <c r="AB115" s="268"/>
      <c r="AC115" s="268"/>
      <c r="AD115" s="268"/>
      <c r="AE115" s="268"/>
      <c r="AF115" s="268"/>
      <c r="AG115" s="268"/>
      <c r="AH115" s="268"/>
      <c r="AI115" s="268"/>
      <c r="AJ115" s="268"/>
      <c r="AK115" s="268"/>
      <c r="AL115" s="268"/>
      <c r="AM115" s="268"/>
      <c r="AN115" s="268"/>
      <c r="AO115" s="268"/>
      <c r="AP115" s="268"/>
      <c r="AQ115" s="268"/>
      <c r="AR115" s="268"/>
      <c r="AS115" s="268"/>
      <c r="AT115" s="268"/>
      <c r="AU115" s="268"/>
      <c r="AV115" s="268"/>
      <c r="AW115" s="268"/>
      <c r="AX115" s="268"/>
      <c r="AY115" s="268"/>
      <c r="AZ115" s="268"/>
      <c r="BA115" s="268"/>
      <c r="BB115" s="268"/>
      <c r="BC115" s="268"/>
      <c r="BD115" s="268"/>
      <c r="BE115" s="268"/>
      <c r="BF115" s="268"/>
      <c r="BG115" s="268"/>
      <c r="BH115" s="268"/>
      <c r="BI115" s="268"/>
    </row>
    <row r="116" spans="1:61" ht="12.75" customHeight="1">
      <c r="A116" s="38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268"/>
      <c r="M116" s="268"/>
      <c r="N116" s="268"/>
      <c r="O116" s="268"/>
      <c r="P116" s="268"/>
      <c r="Q116" s="268"/>
      <c r="R116" s="268"/>
      <c r="S116" s="268"/>
      <c r="T116" s="268"/>
      <c r="U116" s="268"/>
      <c r="V116" s="268"/>
      <c r="W116" s="268"/>
      <c r="X116" s="268"/>
      <c r="Y116" s="268"/>
      <c r="Z116" s="268"/>
      <c r="AA116" s="268"/>
      <c r="AB116" s="268"/>
      <c r="AC116" s="268"/>
      <c r="AD116" s="268"/>
      <c r="AE116" s="268"/>
      <c r="AF116" s="268"/>
      <c r="AG116" s="268"/>
      <c r="AH116" s="268"/>
      <c r="AI116" s="268"/>
      <c r="AJ116" s="268"/>
      <c r="AK116" s="268"/>
      <c r="AL116" s="268"/>
      <c r="AM116" s="268"/>
      <c r="AN116" s="268"/>
      <c r="AO116" s="268"/>
      <c r="AP116" s="268"/>
      <c r="AQ116" s="268"/>
      <c r="AR116" s="268"/>
      <c r="AS116" s="268"/>
      <c r="AT116" s="268"/>
      <c r="AU116" s="268"/>
      <c r="AV116" s="268"/>
      <c r="AW116" s="268"/>
      <c r="AX116" s="268"/>
      <c r="AY116" s="268"/>
      <c r="AZ116" s="268"/>
      <c r="BA116" s="268"/>
      <c r="BB116" s="268"/>
      <c r="BC116" s="268"/>
      <c r="BD116" s="268"/>
      <c r="BE116" s="268"/>
      <c r="BF116" s="268"/>
      <c r="BG116" s="268"/>
      <c r="BH116" s="268"/>
      <c r="BI116" s="268"/>
    </row>
    <row r="117" spans="1:61">
      <c r="A117" s="38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68"/>
      <c r="R117" s="268"/>
      <c r="S117" s="268"/>
      <c r="T117" s="268"/>
      <c r="U117" s="268"/>
      <c r="V117" s="268"/>
      <c r="W117" s="268"/>
      <c r="X117" s="268"/>
      <c r="Y117" s="268"/>
      <c r="Z117" s="268"/>
      <c r="AA117" s="268"/>
      <c r="AB117" s="268"/>
      <c r="AC117" s="268"/>
      <c r="AD117" s="268"/>
      <c r="AE117" s="268"/>
      <c r="AF117" s="268"/>
      <c r="AG117" s="268"/>
      <c r="AH117" s="268"/>
      <c r="AI117" s="268"/>
      <c r="AJ117" s="268"/>
      <c r="AK117" s="268"/>
      <c r="AL117" s="268"/>
      <c r="AM117" s="268"/>
      <c r="AN117" s="268"/>
      <c r="AO117" s="268"/>
      <c r="AP117" s="268"/>
      <c r="AQ117" s="268"/>
      <c r="AR117" s="268"/>
      <c r="AS117" s="268"/>
      <c r="AT117" s="268"/>
      <c r="AU117" s="268"/>
      <c r="AV117" s="268"/>
      <c r="AW117" s="268"/>
      <c r="AX117" s="268"/>
      <c r="AY117" s="268"/>
      <c r="AZ117" s="268"/>
      <c r="BA117" s="268"/>
      <c r="BB117" s="268"/>
      <c r="BC117" s="268"/>
      <c r="BD117" s="268"/>
      <c r="BE117" s="268"/>
      <c r="BF117" s="268"/>
      <c r="BG117" s="268"/>
      <c r="BH117" s="268"/>
      <c r="BI117" s="268"/>
    </row>
    <row r="118" spans="1:61">
      <c r="A118" s="38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68"/>
      <c r="R118" s="268"/>
      <c r="S118" s="268"/>
      <c r="T118" s="268"/>
      <c r="U118" s="268"/>
      <c r="V118" s="268"/>
      <c r="W118" s="268"/>
      <c r="X118" s="268"/>
      <c r="Y118" s="268"/>
      <c r="Z118" s="268"/>
      <c r="AA118" s="268"/>
      <c r="AB118" s="268"/>
      <c r="AC118" s="268"/>
      <c r="AD118" s="268"/>
      <c r="AE118" s="268"/>
      <c r="AF118" s="268"/>
      <c r="AG118" s="268"/>
      <c r="AH118" s="268"/>
      <c r="AI118" s="268"/>
      <c r="AJ118" s="268"/>
      <c r="AK118" s="268"/>
      <c r="AL118" s="268"/>
      <c r="AM118" s="268"/>
      <c r="AN118" s="268"/>
      <c r="AO118" s="268"/>
      <c r="AP118" s="268"/>
      <c r="AQ118" s="268"/>
      <c r="AR118" s="268"/>
      <c r="AS118" s="268"/>
      <c r="AT118" s="268"/>
      <c r="AU118" s="268"/>
      <c r="AV118" s="268"/>
      <c r="AW118" s="268"/>
      <c r="AX118" s="268"/>
      <c r="AY118" s="268"/>
      <c r="AZ118" s="268"/>
      <c r="BA118" s="268"/>
      <c r="BB118" s="268"/>
      <c r="BC118" s="268"/>
      <c r="BD118" s="268"/>
      <c r="BE118" s="268"/>
      <c r="BF118" s="268"/>
      <c r="BG118" s="268"/>
      <c r="BH118" s="268"/>
      <c r="BI118" s="268"/>
    </row>
    <row r="119" spans="1:61">
      <c r="A119" s="389" t="s">
        <v>3</v>
      </c>
      <c r="B119" s="269">
        <f t="shared" ref="B119:AG119" si="53">SUM(B68:B118)</f>
        <v>0</v>
      </c>
      <c r="C119" s="269">
        <f t="shared" si="53"/>
        <v>0</v>
      </c>
      <c r="D119" s="269">
        <f t="shared" si="53"/>
        <v>0.11521203780228731</v>
      </c>
      <c r="E119" s="269">
        <f t="shared" si="53"/>
        <v>8.0435269290701161E-2</v>
      </c>
      <c r="F119" s="269">
        <f t="shared" si="53"/>
        <v>8.0435269290701161E-2</v>
      </c>
      <c r="G119" s="269">
        <f t="shared" si="53"/>
        <v>8.0435269290701161E-2</v>
      </c>
      <c r="H119" s="269">
        <f t="shared" si="53"/>
        <v>8.0435269290701161E-2</v>
      </c>
      <c r="I119" s="269">
        <f t="shared" si="53"/>
        <v>8.0435269290701161E-2</v>
      </c>
      <c r="J119" s="269">
        <f t="shared" si="53"/>
        <v>8.0435269290701161E-2</v>
      </c>
      <c r="K119" s="269">
        <f t="shared" si="53"/>
        <v>8.0435269290701161E-2</v>
      </c>
      <c r="L119" s="269">
        <f t="shared" si="53"/>
        <v>8.0435269290701161E-2</v>
      </c>
      <c r="M119" s="269">
        <f t="shared" si="53"/>
        <v>8.0435269290701161E-2</v>
      </c>
      <c r="N119" s="269">
        <f t="shared" si="53"/>
        <v>8.0435269290701161E-2</v>
      </c>
      <c r="O119" s="269">
        <f t="shared" si="53"/>
        <v>8.0435269290701161E-2</v>
      </c>
      <c r="P119" s="269">
        <f t="shared" si="53"/>
        <v>0</v>
      </c>
      <c r="Q119" s="269">
        <f t="shared" si="53"/>
        <v>0</v>
      </c>
      <c r="R119" s="269">
        <f t="shared" si="53"/>
        <v>0</v>
      </c>
      <c r="S119" s="269">
        <f t="shared" si="53"/>
        <v>0</v>
      </c>
      <c r="T119" s="269">
        <f t="shared" si="53"/>
        <v>0</v>
      </c>
      <c r="U119" s="269">
        <f t="shared" si="53"/>
        <v>0</v>
      </c>
      <c r="V119" s="269">
        <f t="shared" si="53"/>
        <v>0</v>
      </c>
      <c r="W119" s="269">
        <f t="shared" si="53"/>
        <v>0</v>
      </c>
      <c r="X119" s="269">
        <f t="shared" si="53"/>
        <v>0</v>
      </c>
      <c r="Y119" s="269">
        <f t="shared" si="53"/>
        <v>0</v>
      </c>
      <c r="Z119" s="269">
        <f t="shared" si="53"/>
        <v>0</v>
      </c>
      <c r="AA119" s="269">
        <f t="shared" si="53"/>
        <v>0</v>
      </c>
      <c r="AB119" s="269">
        <f t="shared" si="53"/>
        <v>0</v>
      </c>
      <c r="AC119" s="269">
        <f t="shared" si="53"/>
        <v>0</v>
      </c>
      <c r="AD119" s="269">
        <f t="shared" si="53"/>
        <v>0</v>
      </c>
      <c r="AE119" s="269">
        <f t="shared" si="53"/>
        <v>0</v>
      </c>
      <c r="AF119" s="269">
        <f t="shared" si="53"/>
        <v>0</v>
      </c>
      <c r="AG119" s="269">
        <f t="shared" si="53"/>
        <v>0</v>
      </c>
      <c r="AH119" s="269">
        <f t="shared" ref="AH119:BI119" si="54">SUM(AH68:AH118)</f>
        <v>0</v>
      </c>
      <c r="AI119" s="269">
        <f t="shared" si="54"/>
        <v>0</v>
      </c>
      <c r="AJ119" s="269">
        <f t="shared" si="54"/>
        <v>0</v>
      </c>
      <c r="AK119" s="269">
        <f t="shared" si="54"/>
        <v>0</v>
      </c>
      <c r="AL119" s="269">
        <f t="shared" si="54"/>
        <v>0</v>
      </c>
      <c r="AM119" s="269">
        <f t="shared" si="54"/>
        <v>0</v>
      </c>
      <c r="AN119" s="269">
        <f t="shared" si="54"/>
        <v>0</v>
      </c>
      <c r="AO119" s="269">
        <f t="shared" si="54"/>
        <v>0</v>
      </c>
      <c r="AP119" s="269">
        <f t="shared" si="54"/>
        <v>0</v>
      </c>
      <c r="AQ119" s="269">
        <f t="shared" si="54"/>
        <v>0</v>
      </c>
      <c r="AR119" s="269">
        <f t="shared" si="54"/>
        <v>0</v>
      </c>
      <c r="AS119" s="269">
        <f t="shared" si="54"/>
        <v>0</v>
      </c>
      <c r="AT119" s="269">
        <f t="shared" si="54"/>
        <v>0</v>
      </c>
      <c r="AU119" s="269">
        <f t="shared" si="54"/>
        <v>0</v>
      </c>
      <c r="AV119" s="269">
        <f t="shared" si="54"/>
        <v>0</v>
      </c>
      <c r="AW119" s="269">
        <f t="shared" si="54"/>
        <v>0</v>
      </c>
      <c r="AX119" s="269">
        <f t="shared" si="54"/>
        <v>0</v>
      </c>
      <c r="AY119" s="269">
        <f t="shared" si="54"/>
        <v>0</v>
      </c>
      <c r="AZ119" s="269">
        <f t="shared" si="54"/>
        <v>0</v>
      </c>
      <c r="BA119" s="269">
        <f t="shared" si="54"/>
        <v>0</v>
      </c>
      <c r="BB119" s="269">
        <f t="shared" si="54"/>
        <v>0</v>
      </c>
      <c r="BC119" s="269">
        <f t="shared" si="54"/>
        <v>0</v>
      </c>
      <c r="BD119" s="269">
        <f t="shared" si="54"/>
        <v>0</v>
      </c>
      <c r="BE119" s="269">
        <f t="shared" si="54"/>
        <v>0</v>
      </c>
      <c r="BF119" s="269">
        <f t="shared" si="54"/>
        <v>0</v>
      </c>
      <c r="BG119" s="269">
        <f t="shared" si="54"/>
        <v>0</v>
      </c>
      <c r="BH119" s="269">
        <f t="shared" si="54"/>
        <v>0</v>
      </c>
      <c r="BI119" s="269">
        <f t="shared" si="54"/>
        <v>0</v>
      </c>
    </row>
    <row r="120" spans="1:61">
      <c r="A120" s="389" t="s">
        <v>4</v>
      </c>
      <c r="B120" s="269">
        <f>B119</f>
        <v>0</v>
      </c>
      <c r="C120" s="269">
        <f>B120+C119</f>
        <v>0</v>
      </c>
      <c r="D120" s="269">
        <f t="shared" ref="D120" si="55">C120+D119</f>
        <v>0.11521203780228731</v>
      </c>
      <c r="E120" s="269">
        <f t="shared" ref="E120" si="56">D120+E119</f>
        <v>0.19564730709298847</v>
      </c>
      <c r="F120" s="269">
        <f t="shared" ref="F120" si="57">E120+F119</f>
        <v>0.2760825763836896</v>
      </c>
      <c r="G120" s="269">
        <f t="shared" ref="G120" si="58">F120+G119</f>
        <v>0.35651784567439077</v>
      </c>
      <c r="H120" s="269">
        <f t="shared" ref="H120" si="59">G120+H119</f>
        <v>0.43695311496509193</v>
      </c>
      <c r="I120" s="269">
        <f t="shared" ref="I120" si="60">H120+I119</f>
        <v>0.51738838425579314</v>
      </c>
      <c r="J120" s="269">
        <f t="shared" ref="J120" si="61">I120+J119</f>
        <v>0.59782365354649425</v>
      </c>
      <c r="K120" s="269">
        <f t="shared" ref="K120" si="62">J120+K119</f>
        <v>0.67825892283719535</v>
      </c>
      <c r="L120" s="269">
        <f t="shared" ref="L120" si="63">K120+L119</f>
        <v>0.75869419212789646</v>
      </c>
      <c r="M120" s="269">
        <f t="shared" ref="M120" si="64">L120+M119</f>
        <v>0.83912946141859757</v>
      </c>
      <c r="N120" s="269">
        <f t="shared" ref="N120" si="65">M120+N119</f>
        <v>0.91956473070929867</v>
      </c>
      <c r="O120" s="269">
        <f t="shared" ref="O120" si="66">N120+O119</f>
        <v>0.99999999999999978</v>
      </c>
      <c r="P120" s="269">
        <f t="shared" ref="P120" si="67">O120+P119</f>
        <v>0.99999999999999978</v>
      </c>
      <c r="Q120" s="269">
        <f t="shared" ref="Q120" si="68">P120+Q119</f>
        <v>0.99999999999999978</v>
      </c>
      <c r="R120" s="269">
        <f t="shared" ref="R120" si="69">Q120+R119</f>
        <v>0.99999999999999978</v>
      </c>
      <c r="S120" s="269">
        <f t="shared" ref="S120" si="70">R120+S119</f>
        <v>0.99999999999999978</v>
      </c>
      <c r="T120" s="269">
        <f t="shared" ref="T120" si="71">S120+T119</f>
        <v>0.99999999999999978</v>
      </c>
      <c r="U120" s="269">
        <f t="shared" ref="U120" si="72">T120+U119</f>
        <v>0.99999999999999978</v>
      </c>
      <c r="V120" s="269">
        <f t="shared" ref="V120" si="73">U120+V119</f>
        <v>0.99999999999999978</v>
      </c>
      <c r="W120" s="269">
        <f t="shared" ref="W120" si="74">V120+W119</f>
        <v>0.99999999999999978</v>
      </c>
      <c r="X120" s="269">
        <f t="shared" ref="X120" si="75">W120+X119</f>
        <v>0.99999999999999978</v>
      </c>
      <c r="Y120" s="269">
        <f t="shared" ref="Y120" si="76">X120+Y119</f>
        <v>0.99999999999999978</v>
      </c>
      <c r="Z120" s="269">
        <f t="shared" ref="Z120" si="77">Y120+Z119</f>
        <v>0.99999999999999978</v>
      </c>
      <c r="AA120" s="269">
        <f t="shared" ref="AA120" si="78">Z120+AA119</f>
        <v>0.99999999999999978</v>
      </c>
      <c r="AB120" s="269">
        <f t="shared" ref="AB120" si="79">AA120+AB119</f>
        <v>0.99999999999999978</v>
      </c>
      <c r="AC120" s="269">
        <f t="shared" ref="AC120" si="80">AB120+AC119</f>
        <v>0.99999999999999978</v>
      </c>
      <c r="AD120" s="269">
        <f t="shared" ref="AD120" si="81">AC120+AD119</f>
        <v>0.99999999999999978</v>
      </c>
      <c r="AE120" s="269">
        <f t="shared" ref="AE120" si="82">AD120+AE119</f>
        <v>0.99999999999999978</v>
      </c>
      <c r="AF120" s="269">
        <f t="shared" ref="AF120" si="83">AE120+AF119</f>
        <v>0.99999999999999978</v>
      </c>
      <c r="AG120" s="269">
        <f t="shared" ref="AG120" si="84">AF120+AG119</f>
        <v>0.99999999999999978</v>
      </c>
      <c r="AH120" s="269">
        <f t="shared" ref="AH120" si="85">AG120+AH119</f>
        <v>0.99999999999999978</v>
      </c>
      <c r="AI120" s="269">
        <f t="shared" ref="AI120" si="86">AH120+AI119</f>
        <v>0.99999999999999978</v>
      </c>
      <c r="AJ120" s="269">
        <f t="shared" ref="AJ120" si="87">AI120+AJ119</f>
        <v>0.99999999999999978</v>
      </c>
      <c r="AK120" s="269">
        <f t="shared" ref="AK120" si="88">AJ120+AK119</f>
        <v>0.99999999999999978</v>
      </c>
      <c r="AL120" s="269">
        <f t="shared" ref="AL120" si="89">AK120+AL119</f>
        <v>0.99999999999999978</v>
      </c>
      <c r="AM120" s="269">
        <f t="shared" ref="AM120" si="90">AL120+AM119</f>
        <v>0.99999999999999978</v>
      </c>
      <c r="AN120" s="269">
        <f t="shared" ref="AN120" si="91">AM120+AN119</f>
        <v>0.99999999999999978</v>
      </c>
      <c r="AO120" s="269">
        <f t="shared" ref="AO120" si="92">AN120+AO119</f>
        <v>0.99999999999999978</v>
      </c>
      <c r="AP120" s="269">
        <f t="shared" ref="AP120" si="93">AO120+AP119</f>
        <v>0.99999999999999978</v>
      </c>
      <c r="AQ120" s="269">
        <f t="shared" ref="AQ120" si="94">AP120+AQ119</f>
        <v>0.99999999999999978</v>
      </c>
      <c r="AR120" s="269">
        <f t="shared" ref="AR120" si="95">AQ120+AR119</f>
        <v>0.99999999999999978</v>
      </c>
      <c r="AS120" s="269">
        <f t="shared" ref="AS120" si="96">AR120+AS119</f>
        <v>0.99999999999999978</v>
      </c>
      <c r="AT120" s="269">
        <f t="shared" ref="AT120" si="97">AS120+AT119</f>
        <v>0.99999999999999978</v>
      </c>
      <c r="AU120" s="269">
        <f t="shared" ref="AU120" si="98">AT120+AU119</f>
        <v>0.99999999999999978</v>
      </c>
      <c r="AV120" s="269">
        <f t="shared" ref="AV120" si="99">AU120+AV119</f>
        <v>0.99999999999999978</v>
      </c>
      <c r="AW120" s="269">
        <f t="shared" ref="AW120" si="100">AV120+AW119</f>
        <v>0.99999999999999978</v>
      </c>
      <c r="AX120" s="269">
        <f t="shared" ref="AX120" si="101">AW120+AX119</f>
        <v>0.99999999999999978</v>
      </c>
      <c r="AY120" s="269">
        <f t="shared" ref="AY120" si="102">AX120+AY119</f>
        <v>0.99999999999999978</v>
      </c>
      <c r="AZ120" s="269">
        <f t="shared" ref="AZ120" si="103">AY120+AZ119</f>
        <v>0.99999999999999978</v>
      </c>
      <c r="BA120" s="269">
        <f t="shared" ref="BA120" si="104">AZ120+BA119</f>
        <v>0.99999999999999978</v>
      </c>
      <c r="BB120" s="269">
        <f t="shared" ref="BB120" si="105">BA120+BB119</f>
        <v>0.99999999999999978</v>
      </c>
      <c r="BC120" s="269">
        <f t="shared" ref="BC120" si="106">BB120+BC119</f>
        <v>0.99999999999999978</v>
      </c>
      <c r="BD120" s="269">
        <f t="shared" ref="BD120" si="107">BC120+BD119</f>
        <v>0.99999999999999978</v>
      </c>
      <c r="BE120" s="269">
        <f t="shared" ref="BE120" si="108">BD120+BE119</f>
        <v>0.99999999999999978</v>
      </c>
      <c r="BF120" s="269">
        <f t="shared" ref="BF120" si="109">BE120+BF119</f>
        <v>0.99999999999999978</v>
      </c>
      <c r="BG120" s="269">
        <f t="shared" ref="BG120" si="110">BF120+BG119</f>
        <v>0.99999999999999978</v>
      </c>
      <c r="BH120" s="269">
        <f t="shared" ref="BH120" si="111">BG120+BH119</f>
        <v>0.99999999999999978</v>
      </c>
      <c r="BI120" s="269">
        <f t="shared" ref="BI120" si="112">BH120+BI119</f>
        <v>0.99999999999999978</v>
      </c>
    </row>
  </sheetData>
  <mergeCells count="6">
    <mergeCell ref="A3:A4"/>
    <mergeCell ref="B3:BI3"/>
    <mergeCell ref="A1:BI1"/>
    <mergeCell ref="A66:A67"/>
    <mergeCell ref="B66:BI66"/>
    <mergeCell ref="A65:BI65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3"/>
  <dimension ref="A1:R42"/>
  <sheetViews>
    <sheetView showGridLines="0" view="pageBreakPreview" zoomScale="85" zoomScaleNormal="85" zoomScaleSheetLayoutView="85" workbookViewId="0">
      <selection activeCell="F1" sqref="F1"/>
    </sheetView>
  </sheetViews>
  <sheetFormatPr defaultColWidth="8.85546875" defaultRowHeight="15"/>
  <cols>
    <col min="1" max="1" width="55" style="10" customWidth="1"/>
    <col min="2" max="2" width="19" style="10" customWidth="1"/>
    <col min="3" max="3" width="20" style="193" customWidth="1"/>
    <col min="4" max="4" width="6.5703125" style="10" customWidth="1"/>
    <col min="5" max="5" width="15.5703125" style="10" customWidth="1"/>
    <col min="6" max="6" width="8.85546875" style="10" customWidth="1"/>
    <col min="7" max="7" width="12.28515625" style="10" bestFit="1" customWidth="1"/>
    <col min="8" max="17" width="8.85546875" style="10"/>
    <col min="18" max="18" width="16.42578125" style="10" hidden="1" customWidth="1"/>
    <col min="19" max="16384" width="8.85546875" style="10"/>
  </cols>
  <sheetData>
    <row r="1" spans="1:18" ht="63" customHeight="1">
      <c r="A1" s="1"/>
      <c r="B1" s="2"/>
      <c r="C1" s="18"/>
      <c r="D1" s="10" t="s">
        <v>97</v>
      </c>
      <c r="E1" s="10" t="s">
        <v>98</v>
      </c>
      <c r="F1" s="10">
        <v>2023</v>
      </c>
      <c r="R1" s="93">
        <v>1</v>
      </c>
    </row>
    <row r="2" spans="1:18" ht="9" customHeight="1">
      <c r="A2" s="3"/>
      <c r="B2" s="2"/>
      <c r="C2" s="18"/>
    </row>
    <row r="3" spans="1:18">
      <c r="A3" s="103" t="s">
        <v>99</v>
      </c>
      <c r="B3" s="619"/>
      <c r="C3" s="619"/>
      <c r="D3" s="39"/>
      <c r="R3" s="274" t="s">
        <v>100</v>
      </c>
    </row>
    <row r="4" spans="1:18" ht="15" customHeight="1">
      <c r="A4" s="39" t="s">
        <v>101</v>
      </c>
      <c r="B4" s="620"/>
      <c r="C4" s="620"/>
      <c r="R4" s="10" t="s">
        <v>102</v>
      </c>
    </row>
    <row r="5" spans="1:18">
      <c r="A5" s="39" t="s">
        <v>103</v>
      </c>
      <c r="B5" s="620"/>
      <c r="C5" s="620"/>
      <c r="R5" s="10" t="s">
        <v>104</v>
      </c>
    </row>
    <row r="6" spans="1:18">
      <c r="A6" s="27"/>
      <c r="B6" s="28"/>
      <c r="C6" s="29"/>
      <c r="R6" s="10" t="s">
        <v>105</v>
      </c>
    </row>
    <row r="7" spans="1:18" ht="26.25" customHeight="1">
      <c r="A7" s="30" t="s">
        <v>106</v>
      </c>
      <c r="B7" s="31"/>
      <c r="C7" s="60">
        <f>'Preços Unitários'!V14</f>
        <v>6998993.6273999987</v>
      </c>
      <c r="R7" s="10" t="s">
        <v>107</v>
      </c>
    </row>
    <row r="8" spans="1:18">
      <c r="A8" s="30"/>
      <c r="B8" s="31"/>
      <c r="C8" s="60"/>
      <c r="R8" s="10" t="s">
        <v>108</v>
      </c>
    </row>
    <row r="9" spans="1:18" ht="24.75" customHeight="1">
      <c r="A9" s="33" t="s">
        <v>109</v>
      </c>
      <c r="B9" s="34"/>
      <c r="C9" s="61">
        <f>'Composições Desp. Diretas'!H5</f>
        <v>4673402</v>
      </c>
      <c r="R9" s="10" t="s">
        <v>110</v>
      </c>
    </row>
    <row r="10" spans="1:18" ht="11.25" customHeight="1">
      <c r="C10" s="62"/>
      <c r="R10" s="10" t="s">
        <v>111</v>
      </c>
    </row>
    <row r="11" spans="1:18" ht="24.75" customHeight="1">
      <c r="A11" s="33" t="s">
        <v>112</v>
      </c>
      <c r="B11" s="74"/>
      <c r="C11" s="61">
        <f>'Comp. Desp. Indiretas'!H4</f>
        <v>89100.17</v>
      </c>
      <c r="R11" s="10" t="s">
        <v>113</v>
      </c>
    </row>
    <row r="12" spans="1:18" ht="24.75" customHeight="1">
      <c r="A12" s="40" t="s">
        <v>114</v>
      </c>
      <c r="B12" s="38"/>
      <c r="C12" s="63">
        <f>C9+C11</f>
        <v>4762502.17</v>
      </c>
      <c r="R12" s="10" t="s">
        <v>115</v>
      </c>
    </row>
    <row r="13" spans="1:18" ht="24.75" customHeight="1">
      <c r="A13" s="33" t="s">
        <v>116</v>
      </c>
      <c r="B13" s="35">
        <f>'Preços Unitários'!K10</f>
        <v>0.09</v>
      </c>
      <c r="C13" s="61">
        <f>'Preços Unitários'!L14</f>
        <v>340243.39529999997</v>
      </c>
    </row>
    <row r="14" spans="1:18" ht="27.75" customHeight="1">
      <c r="A14" s="30" t="s">
        <v>117</v>
      </c>
      <c r="B14" s="35">
        <f>'Preços Unitários'!M10</f>
        <v>0.05</v>
      </c>
      <c r="C14" s="60">
        <f>'Preços Unitários'!$N$14</f>
        <v>189024.1085</v>
      </c>
    </row>
    <row r="15" spans="1:18">
      <c r="A15" s="30"/>
      <c r="B15" s="35"/>
      <c r="C15" s="32"/>
    </row>
    <row r="16" spans="1:18" ht="24.75" customHeight="1">
      <c r="A16" s="33"/>
      <c r="B16" s="35"/>
      <c r="C16" s="61"/>
    </row>
    <row r="17" spans="1:3" ht="30" customHeight="1">
      <c r="A17" s="36" t="s">
        <v>118</v>
      </c>
      <c r="B17" s="37"/>
      <c r="C17" s="59">
        <f>SUM(C12:C14)</f>
        <v>5291769.6738</v>
      </c>
    </row>
    <row r="18" spans="1:3">
      <c r="A18" s="33"/>
      <c r="B18" s="34"/>
      <c r="C18" s="61"/>
    </row>
    <row r="19" spans="1:3" ht="30" customHeight="1">
      <c r="A19" s="30" t="s">
        <v>119</v>
      </c>
      <c r="B19" s="99">
        <f>C19/C7</f>
        <v>0.2439242046051415</v>
      </c>
      <c r="C19" s="60">
        <f>C7-C17</f>
        <v>1707223.9535999987</v>
      </c>
    </row>
    <row r="20" spans="1:3">
      <c r="A20" s="30"/>
      <c r="B20" s="31"/>
      <c r="C20" s="61"/>
    </row>
    <row r="21" spans="1:3" ht="29.25" customHeight="1">
      <c r="A21" s="30" t="s">
        <v>120</v>
      </c>
      <c r="B21" s="35">
        <f>C21/C7</f>
        <v>0.17179866216809539</v>
      </c>
      <c r="C21" s="60">
        <f>'Preços Unitários'!U14</f>
        <v>1202417.7417103448</v>
      </c>
    </row>
    <row r="22" spans="1:3">
      <c r="A22" s="33"/>
      <c r="B22" s="34"/>
      <c r="C22" s="61"/>
    </row>
    <row r="23" spans="1:3" ht="27.75" customHeight="1">
      <c r="A23" s="30" t="s">
        <v>121</v>
      </c>
      <c r="B23" s="35">
        <f>C23/C7</f>
        <v>4.861318832581854E-2</v>
      </c>
      <c r="C23" s="60">
        <f>C13</f>
        <v>340243.39529999997</v>
      </c>
    </row>
    <row r="24" spans="1:3">
      <c r="A24" s="30"/>
      <c r="B24" s="35"/>
      <c r="C24" s="32"/>
    </row>
    <row r="25" spans="1:3" ht="27.75" customHeight="1">
      <c r="A25" s="30" t="s">
        <v>93</v>
      </c>
      <c r="B25" s="35">
        <f>C25/C7</f>
        <v>2.7007326847676968E-2</v>
      </c>
      <c r="C25" s="60">
        <f>C14</f>
        <v>189024.1085</v>
      </c>
    </row>
    <row r="26" spans="1:3">
      <c r="A26" s="12"/>
      <c r="B26" s="26"/>
      <c r="C26" s="19"/>
    </row>
    <row r="27" spans="1:3" ht="27.75" customHeight="1">
      <c r="A27" s="30" t="s">
        <v>122</v>
      </c>
      <c r="B27" s="35">
        <f>C27/C7</f>
        <v>7.2125542437046108E-2</v>
      </c>
      <c r="C27" s="60">
        <f>C19-C21</f>
        <v>504806.21188965393</v>
      </c>
    </row>
    <row r="28" spans="1:3">
      <c r="A28" s="30"/>
      <c r="B28" s="35"/>
      <c r="C28" s="32"/>
    </row>
    <row r="29" spans="1:3">
      <c r="A29" s="30"/>
      <c r="B29" s="31"/>
      <c r="C29" s="32"/>
    </row>
    <row r="30" spans="1:3">
      <c r="A30" s="12"/>
      <c r="B30" s="26"/>
      <c r="C30" s="19"/>
    </row>
    <row r="31" spans="1:3">
      <c r="A31" s="11"/>
      <c r="B31" s="5"/>
      <c r="C31" s="19"/>
    </row>
    <row r="32" spans="1:3">
      <c r="A32" s="12"/>
      <c r="B32" s="6"/>
      <c r="C32" s="20"/>
    </row>
    <row r="33" spans="1:3">
      <c r="A33" s="13"/>
      <c r="B33" s="4"/>
      <c r="C33" s="21"/>
    </row>
    <row r="34" spans="1:3">
      <c r="A34" s="14"/>
      <c r="B34" s="4"/>
      <c r="C34" s="22"/>
    </row>
    <row r="35" spans="1:3">
      <c r="A35" s="11"/>
      <c r="B35" s="7"/>
      <c r="C35" s="23"/>
    </row>
    <row r="36" spans="1:3">
      <c r="A36" s="15"/>
      <c r="B36" s="7"/>
      <c r="C36" s="23"/>
    </row>
    <row r="37" spans="1:3">
      <c r="A37" s="15"/>
      <c r="B37" s="7"/>
      <c r="C37" s="23"/>
    </row>
    <row r="38" spans="1:3">
      <c r="A38" s="15"/>
      <c r="B38" s="7"/>
      <c r="C38" s="23"/>
    </row>
    <row r="39" spans="1:3">
      <c r="A39" s="15"/>
      <c r="B39" s="7"/>
      <c r="C39" s="23"/>
    </row>
    <row r="40" spans="1:3">
      <c r="A40" s="16"/>
      <c r="B40" s="8"/>
      <c r="C40" s="24"/>
    </row>
    <row r="41" spans="1:3">
      <c r="A41" s="17"/>
      <c r="B41" s="8"/>
      <c r="C41" s="24"/>
    </row>
    <row r="42" spans="1:3">
      <c r="A42" s="16"/>
      <c r="B42" s="8"/>
      <c r="C42" s="24"/>
    </row>
  </sheetData>
  <customSheetViews>
    <customSheetView guid="{CEB2E329-645A-4035-9025-2F628EC18F0C}" showGridLines="0" printArea="1">
      <selection activeCell="C10" sqref="C10"/>
      <pageMargins left="0" right="0" top="0" bottom="0" header="0" footer="0"/>
      <pageSetup paperSize="9" orientation="portrait" horizontalDpi="4294967293" verticalDpi="4294967293"/>
    </customSheetView>
  </customSheetViews>
  <mergeCells count="3">
    <mergeCell ref="B3:C3"/>
    <mergeCell ref="B4:C4"/>
    <mergeCell ref="B5:C5"/>
  </mergeCells>
  <pageMargins left="0.511811024" right="0.511811024" top="0.78740157499999996" bottom="0.78740157499999996" header="0.31496062000000002" footer="0.31496062000000002"/>
  <pageSetup paperSize="9" scale="86" orientation="portrait" horizontalDpi="4294967293" verticalDpi="4294967293" r:id="rId1"/>
  <colBreaks count="1" manualBreakCount="1">
    <brk id="3" max="2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0"/>
  <dimension ref="B1:S106"/>
  <sheetViews>
    <sheetView showGridLines="0" zoomScale="70" zoomScaleNormal="70" workbookViewId="0">
      <selection activeCell="M20" sqref="M20"/>
    </sheetView>
  </sheetViews>
  <sheetFormatPr defaultColWidth="11.42578125" defaultRowHeight="12.75"/>
  <cols>
    <col min="1" max="1" width="1.42578125" style="121" customWidth="1"/>
    <col min="2" max="2" width="1.85546875" style="121" customWidth="1"/>
    <col min="3" max="3" width="12.28515625" style="76" customWidth="1"/>
    <col min="4" max="4" width="55.5703125" style="121" customWidth="1"/>
    <col min="5" max="5" width="12.42578125" style="121" customWidth="1"/>
    <col min="6" max="6" width="14.42578125" style="194" customWidth="1"/>
    <col min="7" max="8" width="21.5703125" style="194" bestFit="1" customWidth="1"/>
    <col min="9" max="9" width="15.5703125" style="121" bestFit="1" customWidth="1"/>
    <col min="10" max="10" width="13.5703125" style="121" bestFit="1" customWidth="1"/>
    <col min="11" max="11" width="7.85546875" style="121" bestFit="1" customWidth="1"/>
    <col min="12" max="12" width="12.28515625" style="76" customWidth="1"/>
    <col min="13" max="13" width="44.7109375" style="121" customWidth="1"/>
    <col min="14" max="14" width="15.5703125" style="121" bestFit="1" customWidth="1"/>
    <col min="15" max="15" width="15.5703125" style="194" bestFit="1" customWidth="1"/>
    <col min="16" max="16" width="15.7109375" style="194" bestFit="1" customWidth="1"/>
    <col min="17" max="17" width="17.85546875" style="194" customWidth="1"/>
    <col min="18" max="16384" width="11.42578125" style="121"/>
  </cols>
  <sheetData>
    <row r="1" spans="3:19" ht="8.25" customHeight="1"/>
    <row r="2" spans="3:19" ht="15">
      <c r="K2" s="10"/>
      <c r="L2" s="10"/>
      <c r="M2" s="10"/>
      <c r="N2" s="10"/>
      <c r="O2" s="10"/>
      <c r="P2" s="10"/>
      <c r="Q2" s="10"/>
      <c r="R2" s="10"/>
      <c r="S2" s="10"/>
    </row>
    <row r="3" spans="3:19" ht="15">
      <c r="K3" s="10"/>
      <c r="L3" s="10"/>
      <c r="M3" s="10"/>
      <c r="N3" s="10"/>
      <c r="O3" s="485">
        <v>4134553.2399999984</v>
      </c>
      <c r="P3" s="10"/>
      <c r="Q3" s="485">
        <v>770522.4</v>
      </c>
      <c r="R3" s="10"/>
      <c r="S3" s="10"/>
    </row>
    <row r="4" spans="3:19" ht="15">
      <c r="K4" s="10"/>
      <c r="L4" s="10"/>
      <c r="M4" s="10"/>
      <c r="N4" s="10"/>
      <c r="O4" s="485">
        <f>O3/30</f>
        <v>137818.44133333329</v>
      </c>
      <c r="P4" s="485">
        <f>O4*52</f>
        <v>7166558.9493333315</v>
      </c>
      <c r="Q4" s="485">
        <f>Q3/12</f>
        <v>64210.200000000004</v>
      </c>
      <c r="R4" s="10"/>
      <c r="S4" s="10"/>
    </row>
    <row r="5" spans="3:19" ht="15">
      <c r="K5" s="10"/>
      <c r="L5" s="10"/>
      <c r="M5" s="10"/>
      <c r="N5" s="10"/>
      <c r="O5" s="10"/>
      <c r="P5" s="10"/>
      <c r="Q5" s="10"/>
      <c r="R5" s="10"/>
      <c r="S5" s="10"/>
    </row>
    <row r="6" spans="3:19" ht="15">
      <c r="K6" s="10"/>
      <c r="L6" s="10"/>
      <c r="M6" s="10"/>
      <c r="N6" s="10"/>
      <c r="O6" s="10"/>
      <c r="P6" s="10"/>
      <c r="Q6" s="10"/>
      <c r="R6" s="10"/>
      <c r="S6" s="10"/>
    </row>
    <row r="7" spans="3:19" ht="15">
      <c r="K7" s="10"/>
      <c r="L7" s="10"/>
      <c r="M7" s="10"/>
      <c r="N7" s="10"/>
      <c r="O7" s="10"/>
      <c r="P7" s="10"/>
      <c r="Q7" s="10"/>
      <c r="R7" s="10"/>
      <c r="S7" s="10"/>
    </row>
    <row r="8" spans="3:19" ht="12" customHeight="1">
      <c r="C8" s="173" t="s">
        <v>7</v>
      </c>
      <c r="D8" s="173" t="s">
        <v>123</v>
      </c>
      <c r="E8" s="173" t="s">
        <v>124</v>
      </c>
      <c r="F8" s="174" t="s">
        <v>125</v>
      </c>
      <c r="G8" s="174" t="s">
        <v>126</v>
      </c>
      <c r="H8" s="174" t="s">
        <v>127</v>
      </c>
      <c r="K8" s="10"/>
      <c r="L8" s="10"/>
      <c r="M8" s="329" t="s">
        <v>128</v>
      </c>
      <c r="N8" s="329"/>
      <c r="O8" s="329"/>
      <c r="P8" s="10"/>
      <c r="Q8" s="10"/>
      <c r="R8" s="10"/>
      <c r="S8" s="10"/>
    </row>
    <row r="9" spans="3:19" ht="25.5">
      <c r="C9" s="105" t="s">
        <v>129</v>
      </c>
      <c r="D9" s="161" t="str">
        <f>VLOOKUP($C9,EAP!$C:$F,2,0)</f>
        <v>CUSTOS FIXOS - EXECUÇÃO DO PEA/PEAT E PRODUÇÃO DE ARTES VISUAIS - EQUIPE LOCAL FULL TIME</v>
      </c>
      <c r="E9" s="162" t="str">
        <f>VLOOKUP($C9,EAP!$C:$F,3,0)</f>
        <v>VB</v>
      </c>
      <c r="F9" s="162">
        <f>VLOOKUP($C9,EAP!$C:$F,4,0)</f>
        <v>1</v>
      </c>
      <c r="G9" s="80">
        <f>'Preços Unitários'!V10</f>
        <v>5584884.8273999989</v>
      </c>
      <c r="H9" s="80">
        <f>G9*F9</f>
        <v>5584884.8273999989</v>
      </c>
      <c r="K9" s="10"/>
      <c r="L9" s="10"/>
      <c r="M9" s="173" t="s">
        <v>7</v>
      </c>
      <c r="N9" s="173" t="s">
        <v>130</v>
      </c>
      <c r="O9" s="173" t="s">
        <v>131</v>
      </c>
      <c r="P9" s="10"/>
      <c r="Q9" s="10"/>
      <c r="R9" s="10"/>
      <c r="S9" s="10"/>
    </row>
    <row r="10" spans="3:19" ht="13.5" customHeight="1">
      <c r="C10" s="105" t="s">
        <v>132</v>
      </c>
      <c r="D10" s="161" t="str">
        <f>VLOOKUP($C10,EAP!$C:$F,2,0)</f>
        <v>DESPESAS TRIBUTÁVEIS</v>
      </c>
      <c r="E10" s="162" t="str">
        <f>VLOOKUP($C10,EAP!$C:$F,3,0)</f>
        <v>VB</v>
      </c>
      <c r="F10" s="162">
        <f>VLOOKUP($C10,EAP!$C:$F,4,0)</f>
        <v>1</v>
      </c>
      <c r="G10" s="80">
        <f>'Preços Unitários'!V11</f>
        <v>1414108.8</v>
      </c>
      <c r="H10" s="80">
        <f t="shared" ref="H10" si="0">G10*F10</f>
        <v>1414108.8</v>
      </c>
      <c r="K10" s="10"/>
      <c r="L10" s="10"/>
      <c r="M10" s="306" t="s">
        <v>133</v>
      </c>
      <c r="N10" s="307">
        <f>'Preços Unitários'!L14</f>
        <v>340243.39529999997</v>
      </c>
      <c r="O10" s="308">
        <f>N10/H16</f>
        <v>4.861318832581854E-2</v>
      </c>
      <c r="P10" s="10"/>
      <c r="Q10" s="10"/>
      <c r="R10" s="10"/>
      <c r="S10" s="10"/>
    </row>
    <row r="11" spans="3:19" ht="13.5" customHeight="1">
      <c r="C11" s="105"/>
      <c r="D11" s="161"/>
      <c r="E11" s="162"/>
      <c r="F11" s="162"/>
      <c r="G11" s="80"/>
      <c r="H11" s="80"/>
      <c r="K11" s="10"/>
      <c r="L11" s="10"/>
      <c r="M11" s="306" t="s">
        <v>134</v>
      </c>
      <c r="N11" s="307">
        <f>'Preços Unitários'!N14</f>
        <v>189024.1085</v>
      </c>
      <c r="O11" s="308">
        <f>N11/H16</f>
        <v>2.7007326847676968E-2</v>
      </c>
      <c r="P11" s="10"/>
      <c r="Q11" s="10"/>
      <c r="R11" s="10"/>
      <c r="S11" s="10"/>
    </row>
    <row r="12" spans="3:19" ht="13.5" customHeight="1">
      <c r="C12" s="105"/>
      <c r="D12" s="161"/>
      <c r="E12" s="162"/>
      <c r="F12" s="162"/>
      <c r="G12" s="80"/>
      <c r="H12" s="80"/>
      <c r="K12" s="10"/>
      <c r="L12" s="10"/>
      <c r="M12" s="306" t="s">
        <v>135</v>
      </c>
      <c r="N12" s="307">
        <f>'Preços Unitários'!P14</f>
        <v>504806.21188965475</v>
      </c>
      <c r="O12" s="308">
        <f>N12/H16</f>
        <v>7.2125542437046233E-2</v>
      </c>
      <c r="P12" s="10"/>
      <c r="Q12" s="10"/>
      <c r="R12" s="10"/>
      <c r="S12" s="10"/>
    </row>
    <row r="13" spans="3:19" ht="13.5" customHeight="1">
      <c r="C13" s="105"/>
      <c r="D13" s="161"/>
      <c r="E13" s="162"/>
      <c r="F13" s="162"/>
      <c r="G13" s="80"/>
      <c r="H13" s="80"/>
      <c r="K13" s="10"/>
      <c r="L13" s="10"/>
      <c r="M13" s="326" t="s">
        <v>136</v>
      </c>
      <c r="N13" s="327">
        <f>SUM(N10:N12)</f>
        <v>1034073.7156896547</v>
      </c>
      <c r="O13" s="328">
        <f>SUM(O10:O12)</f>
        <v>0.14774605761054174</v>
      </c>
      <c r="P13" s="10"/>
      <c r="Q13" s="10"/>
      <c r="R13" s="10"/>
      <c r="S13" s="10"/>
    </row>
    <row r="14" spans="3:19" ht="13.5" customHeight="1">
      <c r="C14" s="105"/>
      <c r="D14" s="161"/>
      <c r="E14" s="162"/>
      <c r="F14" s="162"/>
      <c r="G14" s="80"/>
      <c r="H14" s="80"/>
      <c r="K14" s="10"/>
      <c r="L14" s="10"/>
      <c r="M14" s="10"/>
      <c r="N14" s="10"/>
      <c r="O14" s="10"/>
      <c r="P14" s="10"/>
      <c r="Q14" s="10"/>
      <c r="R14" s="10"/>
      <c r="S14" s="10"/>
    </row>
    <row r="15" spans="3:19" ht="13.5" customHeight="1">
      <c r="C15" s="105"/>
      <c r="D15" s="161"/>
      <c r="E15" s="162"/>
      <c r="F15" s="162"/>
      <c r="G15" s="80"/>
      <c r="H15" s="80"/>
      <c r="K15" s="10"/>
      <c r="L15" s="10"/>
      <c r="M15" s="10"/>
      <c r="N15" s="10"/>
      <c r="O15" s="10"/>
      <c r="P15" s="10"/>
      <c r="Q15" s="10"/>
      <c r="R15" s="10"/>
      <c r="S15" s="10"/>
    </row>
    <row r="16" spans="3:19">
      <c r="C16" s="628" t="s">
        <v>137</v>
      </c>
      <c r="D16" s="628"/>
      <c r="E16" s="628"/>
      <c r="F16" s="628"/>
      <c r="G16" s="628"/>
      <c r="H16" s="163">
        <f>SUM(H9:H15)</f>
        <v>6998993.6273999987</v>
      </c>
    </row>
    <row r="18" spans="2:17">
      <c r="H18" s="194">
        <f>H16/11</f>
        <v>636272.14794545446</v>
      </c>
    </row>
    <row r="19" spans="2:17" ht="13.5" thickBot="1"/>
    <row r="20" spans="2:17" ht="13.5" customHeight="1" thickBot="1">
      <c r="C20" s="621" t="s">
        <v>138</v>
      </c>
      <c r="D20" s="622"/>
      <c r="E20" s="622"/>
      <c r="F20" s="622"/>
      <c r="G20" s="622"/>
      <c r="H20" s="623"/>
      <c r="I20" s="76"/>
      <c r="M20" s="337"/>
    </row>
    <row r="21" spans="2:17" ht="25.5" customHeight="1" thickBot="1">
      <c r="C21" s="567" t="s">
        <v>7</v>
      </c>
      <c r="D21" s="568" t="s">
        <v>123</v>
      </c>
      <c r="E21" s="569" t="s">
        <v>124</v>
      </c>
      <c r="F21" s="570" t="s">
        <v>125</v>
      </c>
      <c r="G21" s="570" t="s">
        <v>126</v>
      </c>
      <c r="H21" s="571" t="s">
        <v>127</v>
      </c>
      <c r="J21" s="338" t="s">
        <v>139</v>
      </c>
      <c r="L21" s="339"/>
      <c r="M21" s="337"/>
    </row>
    <row r="22" spans="2:17" ht="13.5" customHeight="1">
      <c r="C22" s="577">
        <v>1</v>
      </c>
      <c r="D22" s="578" t="s">
        <v>140</v>
      </c>
      <c r="E22" s="579" t="s">
        <v>141</v>
      </c>
      <c r="F22" s="579">
        <v>1</v>
      </c>
      <c r="G22" s="580">
        <f>J22*$H$9/F22</f>
        <v>169197.39083009915</v>
      </c>
      <c r="H22" s="580">
        <f>G22*F22</f>
        <v>169197.39083009915</v>
      </c>
      <c r="I22" s="554"/>
      <c r="J22" s="581">
        <v>3.0295591772994131E-2</v>
      </c>
      <c r="K22" s="624">
        <f>SUM(J22:J33)</f>
        <v>0.72086272970214149</v>
      </c>
      <c r="L22" s="340"/>
      <c r="M22" s="337"/>
    </row>
    <row r="23" spans="2:17">
      <c r="C23" s="341">
        <v>2</v>
      </c>
      <c r="D23" s="342" t="s">
        <v>142</v>
      </c>
      <c r="E23" s="343" t="s">
        <v>141</v>
      </c>
      <c r="F23" s="343">
        <v>1</v>
      </c>
      <c r="G23" s="344">
        <f t="shared" ref="G23:G47" si="1">J23*$H$9/F23</f>
        <v>23403.680114820767</v>
      </c>
      <c r="H23" s="344">
        <f t="shared" ref="H23:H31" si="2">G23*F23</f>
        <v>23403.680114820767</v>
      </c>
      <c r="I23" s="553"/>
      <c r="J23" s="575">
        <v>4.1905394360148649E-3</v>
      </c>
      <c r="K23" s="625"/>
      <c r="L23" s="340"/>
      <c r="M23" s="337"/>
      <c r="N23" s="337"/>
    </row>
    <row r="24" spans="2:17" s="478" customFormat="1" ht="25.5">
      <c r="C24" s="341">
        <v>3</v>
      </c>
      <c r="D24" s="342" t="s">
        <v>143</v>
      </c>
      <c r="E24" s="343" t="s">
        <v>141</v>
      </c>
      <c r="F24" s="343">
        <v>1</v>
      </c>
      <c r="G24" s="344">
        <f t="shared" si="1"/>
        <v>870731.2942718938</v>
      </c>
      <c r="H24" s="534">
        <f t="shared" si="2"/>
        <v>870731.2942718938</v>
      </c>
      <c r="I24" s="563"/>
      <c r="J24" s="576">
        <v>0.15590854980571842</v>
      </c>
      <c r="K24" s="625"/>
      <c r="L24" s="510" t="s">
        <v>144</v>
      </c>
      <c r="M24" s="346"/>
      <c r="N24" s="538">
        <v>0.1</v>
      </c>
      <c r="O24" s="201"/>
      <c r="P24" s="201"/>
      <c r="Q24" s="201"/>
    </row>
    <row r="25" spans="2:17" ht="25.5">
      <c r="B25" s="478"/>
      <c r="C25" s="341">
        <v>4</v>
      </c>
      <c r="D25" s="342" t="s">
        <v>145</v>
      </c>
      <c r="E25" s="343" t="s">
        <v>141</v>
      </c>
      <c r="F25" s="343">
        <v>1</v>
      </c>
      <c r="G25" s="344">
        <f t="shared" si="1"/>
        <v>594673.96891752933</v>
      </c>
      <c r="H25" s="344">
        <f t="shared" si="2"/>
        <v>594673.96891752933</v>
      </c>
      <c r="I25" s="553"/>
      <c r="J25" s="575">
        <v>0.10647918216683715</v>
      </c>
      <c r="K25" s="625"/>
      <c r="L25" s="510" t="s">
        <v>144</v>
      </c>
      <c r="M25" s="346"/>
      <c r="N25" s="538">
        <v>0.13</v>
      </c>
    </row>
    <row r="26" spans="2:17" ht="25.5">
      <c r="B26" s="478"/>
      <c r="C26" s="341">
        <v>5</v>
      </c>
      <c r="D26" s="342" t="s">
        <v>146</v>
      </c>
      <c r="E26" s="343" t="s">
        <v>141</v>
      </c>
      <c r="F26" s="343">
        <v>1</v>
      </c>
      <c r="G26" s="344">
        <f t="shared" si="1"/>
        <v>124774.89861215799</v>
      </c>
      <c r="H26" s="344">
        <f t="shared" si="2"/>
        <v>124774.89861215799</v>
      </c>
      <c r="I26" s="553"/>
      <c r="J26" s="575">
        <v>2.2341534779732605E-2</v>
      </c>
      <c r="K26" s="625"/>
      <c r="L26" s="510" t="s">
        <v>144</v>
      </c>
      <c r="M26" s="346"/>
      <c r="N26" s="538">
        <v>0.14000000000000001</v>
      </c>
    </row>
    <row r="27" spans="2:17">
      <c r="B27" s="478"/>
      <c r="C27" s="341">
        <v>6</v>
      </c>
      <c r="D27" s="342" t="s">
        <v>147</v>
      </c>
      <c r="E27" s="343" t="s">
        <v>141</v>
      </c>
      <c r="F27" s="343">
        <v>1</v>
      </c>
      <c r="G27" s="344">
        <f t="shared" si="1"/>
        <v>218863.301073765</v>
      </c>
      <c r="H27" s="344">
        <f t="shared" si="2"/>
        <v>218863.301073765</v>
      </c>
      <c r="I27" s="553"/>
      <c r="J27" s="575">
        <v>3.9188507523019979E-2</v>
      </c>
      <c r="K27" s="625"/>
      <c r="L27" s="510" t="s">
        <v>144</v>
      </c>
      <c r="M27" s="346"/>
      <c r="N27" s="538">
        <v>0.1</v>
      </c>
    </row>
    <row r="28" spans="2:17" ht="25.5">
      <c r="B28" s="478"/>
      <c r="C28" s="341">
        <v>7</v>
      </c>
      <c r="D28" s="342" t="s">
        <v>148</v>
      </c>
      <c r="E28" s="343" t="s">
        <v>141</v>
      </c>
      <c r="F28" s="343">
        <v>1</v>
      </c>
      <c r="G28" s="344">
        <f t="shared" si="1"/>
        <v>3929.7120192795533</v>
      </c>
      <c r="H28" s="344">
        <f t="shared" si="2"/>
        <v>3929.7120192795533</v>
      </c>
      <c r="I28" s="553"/>
      <c r="J28" s="575">
        <v>7.0363349303104628E-4</v>
      </c>
      <c r="K28" s="625"/>
      <c r="L28" s="510" t="s">
        <v>144</v>
      </c>
      <c r="M28" s="346"/>
      <c r="N28" s="538">
        <v>0.01</v>
      </c>
    </row>
    <row r="29" spans="2:17" ht="25.5">
      <c r="B29" s="478"/>
      <c r="C29" s="341">
        <v>8</v>
      </c>
      <c r="D29" s="342" t="s">
        <v>149</v>
      </c>
      <c r="E29" s="343" t="s">
        <v>141</v>
      </c>
      <c r="F29" s="343">
        <v>1</v>
      </c>
      <c r="G29" s="344">
        <f t="shared" si="1"/>
        <v>451347.80021435686</v>
      </c>
      <c r="H29" s="344">
        <f t="shared" si="2"/>
        <v>451347.80021435686</v>
      </c>
      <c r="I29" s="553"/>
      <c r="J29" s="575">
        <v>8.0815954878782778E-2</v>
      </c>
      <c r="K29" s="625"/>
      <c r="L29" s="510" t="s">
        <v>144</v>
      </c>
      <c r="M29" s="346"/>
      <c r="N29" s="538">
        <v>0.09</v>
      </c>
    </row>
    <row r="30" spans="2:17">
      <c r="B30" s="478"/>
      <c r="C30" s="341">
        <v>9</v>
      </c>
      <c r="D30" s="342" t="s">
        <v>150</v>
      </c>
      <c r="E30" s="343" t="s">
        <v>141</v>
      </c>
      <c r="F30" s="343">
        <v>1</v>
      </c>
      <c r="G30" s="344">
        <f t="shared" si="1"/>
        <v>450101.52820824255</v>
      </c>
      <c r="H30" s="344">
        <f t="shared" si="2"/>
        <v>450101.52820824255</v>
      </c>
      <c r="I30" s="553"/>
      <c r="J30" s="575">
        <v>8.0592803991230005E-2</v>
      </c>
      <c r="K30" s="625"/>
      <c r="L30" s="510" t="s">
        <v>144</v>
      </c>
      <c r="M30" s="346"/>
      <c r="N30" s="538">
        <v>0.08</v>
      </c>
    </row>
    <row r="31" spans="2:17" s="345" customFormat="1" ht="25.5">
      <c r="B31" s="478"/>
      <c r="C31" s="341">
        <v>10</v>
      </c>
      <c r="D31" s="342" t="s">
        <v>151</v>
      </c>
      <c r="E31" s="343" t="s">
        <v>141</v>
      </c>
      <c r="F31" s="343">
        <v>1</v>
      </c>
      <c r="G31" s="534">
        <f t="shared" si="1"/>
        <v>485311.51838098629</v>
      </c>
      <c r="H31" s="534">
        <f t="shared" si="2"/>
        <v>485311.51838098629</v>
      </c>
      <c r="I31" s="563"/>
      <c r="J31" s="576">
        <v>8.6897318992148212E-2</v>
      </c>
      <c r="K31" s="625"/>
      <c r="L31" s="510" t="s">
        <v>144</v>
      </c>
      <c r="M31" s="346"/>
      <c r="N31" s="538">
        <v>0.03</v>
      </c>
      <c r="O31" s="511"/>
      <c r="P31" s="511"/>
      <c r="Q31" s="511"/>
    </row>
    <row r="32" spans="2:17" s="345" customFormat="1" ht="25.5">
      <c r="C32" s="341">
        <v>11</v>
      </c>
      <c r="D32" s="342" t="s">
        <v>152</v>
      </c>
      <c r="E32" s="343" t="s">
        <v>141</v>
      </c>
      <c r="F32" s="343">
        <v>1</v>
      </c>
      <c r="G32" s="534">
        <f t="shared" si="1"/>
        <v>569844.74279571464</v>
      </c>
      <c r="H32" s="534">
        <f>G32*F32</f>
        <v>569844.74279571464</v>
      </c>
      <c r="I32" s="563"/>
      <c r="J32" s="576">
        <v>0.10203339198688571</v>
      </c>
      <c r="K32" s="625"/>
      <c r="L32" s="340"/>
      <c r="M32" s="337"/>
      <c r="N32" s="539"/>
      <c r="O32" s="511"/>
      <c r="P32" s="511"/>
      <c r="Q32" s="511"/>
    </row>
    <row r="33" spans="3:17" ht="26.25" thickBot="1">
      <c r="C33" s="377">
        <v>12</v>
      </c>
      <c r="D33" s="378" t="s">
        <v>153</v>
      </c>
      <c r="E33" s="379" t="s">
        <v>141</v>
      </c>
      <c r="F33" s="379">
        <v>1</v>
      </c>
      <c r="G33" s="380">
        <f t="shared" si="1"/>
        <v>63755.486312790708</v>
      </c>
      <c r="H33" s="380">
        <f>G33*F33</f>
        <v>63755.486312790708</v>
      </c>
      <c r="I33" s="582"/>
      <c r="J33" s="583">
        <v>1.1415720875746617E-2</v>
      </c>
      <c r="K33" s="626"/>
      <c r="L33" s="510" t="s">
        <v>144</v>
      </c>
      <c r="M33" s="346"/>
      <c r="N33" s="538">
        <v>0.08</v>
      </c>
    </row>
    <row r="34" spans="3:17">
      <c r="C34" s="572">
        <v>13</v>
      </c>
      <c r="D34" s="573" t="s">
        <v>154</v>
      </c>
      <c r="E34" s="574" t="s">
        <v>141</v>
      </c>
      <c r="F34" s="574">
        <v>1</v>
      </c>
      <c r="G34" s="584">
        <f t="shared" si="1"/>
        <v>74204.990364057026</v>
      </c>
      <c r="H34" s="584">
        <f t="shared" ref="H34:H42" si="3">G34*F34</f>
        <v>74204.990364057026</v>
      </c>
      <c r="I34" s="585"/>
      <c r="J34" s="586">
        <v>1.328675391836193E-2</v>
      </c>
      <c r="K34" s="627">
        <f>SUM(J34:J45)</f>
        <v>0.25124948647105477</v>
      </c>
      <c r="L34" s="340"/>
      <c r="M34" s="337"/>
      <c r="N34" s="539"/>
    </row>
    <row r="35" spans="3:17" ht="25.5">
      <c r="C35" s="347">
        <v>14</v>
      </c>
      <c r="D35" s="348" t="s">
        <v>155</v>
      </c>
      <c r="E35" s="349" t="s">
        <v>141</v>
      </c>
      <c r="F35" s="349">
        <v>1</v>
      </c>
      <c r="G35" s="535">
        <f t="shared" si="1"/>
        <v>46807.360229641534</v>
      </c>
      <c r="H35" s="535">
        <f t="shared" si="3"/>
        <v>46807.360229641534</v>
      </c>
      <c r="I35" s="563"/>
      <c r="J35" s="564">
        <v>8.3810788720297298E-3</v>
      </c>
      <c r="K35" s="627"/>
      <c r="L35" s="340"/>
      <c r="M35" s="337"/>
      <c r="N35" s="539"/>
    </row>
    <row r="36" spans="3:17" s="478" customFormat="1" ht="25.5">
      <c r="C36" s="347">
        <v>15</v>
      </c>
      <c r="D36" s="348" t="s">
        <v>156</v>
      </c>
      <c r="E36" s="349" t="s">
        <v>141</v>
      </c>
      <c r="F36" s="349">
        <v>1</v>
      </c>
      <c r="G36" s="535">
        <f t="shared" si="1"/>
        <v>46807.360229641534</v>
      </c>
      <c r="H36" s="535">
        <f t="shared" si="3"/>
        <v>46807.360229641534</v>
      </c>
      <c r="I36" s="563"/>
      <c r="J36" s="564">
        <v>8.3810788720297298E-3</v>
      </c>
      <c r="K36" s="627"/>
      <c r="L36" s="340"/>
      <c r="M36" s="337"/>
      <c r="N36" s="539"/>
      <c r="O36" s="201"/>
      <c r="P36" s="201"/>
      <c r="Q36" s="201"/>
    </row>
    <row r="37" spans="3:17" ht="25.5">
      <c r="C37" s="347">
        <v>16</v>
      </c>
      <c r="D37" s="348" t="s">
        <v>157</v>
      </c>
      <c r="E37" s="349" t="s">
        <v>141</v>
      </c>
      <c r="F37" s="349">
        <v>1</v>
      </c>
      <c r="G37" s="535">
        <f t="shared" si="1"/>
        <v>55387.782271737931</v>
      </c>
      <c r="H37" s="535">
        <f t="shared" si="3"/>
        <v>55387.782271737931</v>
      </c>
      <c r="I37" s="563"/>
      <c r="J37" s="564">
        <v>9.9174439551555256E-3</v>
      </c>
      <c r="K37" s="627"/>
      <c r="L37" s="510" t="s">
        <v>144</v>
      </c>
      <c r="M37" s="346"/>
      <c r="N37" s="538">
        <v>3.5000000000000003E-2</v>
      </c>
    </row>
    <row r="38" spans="3:17" ht="25.5">
      <c r="C38" s="347">
        <v>17</v>
      </c>
      <c r="D38" s="348" t="s">
        <v>158</v>
      </c>
      <c r="E38" s="349" t="s">
        <v>141</v>
      </c>
      <c r="F38" s="349">
        <v>1</v>
      </c>
      <c r="G38" s="535">
        <f t="shared" si="1"/>
        <v>211771.40303897145</v>
      </c>
      <c r="H38" s="535">
        <f t="shared" si="3"/>
        <v>211771.40303897145</v>
      </c>
      <c r="I38" s="563"/>
      <c r="J38" s="564">
        <v>3.7918669692166243E-2</v>
      </c>
      <c r="K38" s="627"/>
      <c r="L38" s="510" t="s">
        <v>144</v>
      </c>
      <c r="M38" s="346"/>
      <c r="N38" s="538">
        <f>N37</f>
        <v>3.5000000000000003E-2</v>
      </c>
    </row>
    <row r="39" spans="3:17">
      <c r="C39" s="347">
        <v>18</v>
      </c>
      <c r="D39" s="348" t="s">
        <v>159</v>
      </c>
      <c r="E39" s="349" t="s">
        <v>141</v>
      </c>
      <c r="F39" s="349">
        <v>1</v>
      </c>
      <c r="G39" s="535">
        <f t="shared" si="1"/>
        <v>132136.17264827315</v>
      </c>
      <c r="H39" s="535">
        <f t="shared" si="3"/>
        <v>132136.17264827315</v>
      </c>
      <c r="I39" s="563"/>
      <c r="J39" s="564">
        <v>2.3659605655608148E-2</v>
      </c>
      <c r="K39" s="627"/>
      <c r="L39" s="510" t="s">
        <v>144</v>
      </c>
      <c r="M39" s="346"/>
      <c r="N39" s="538">
        <f t="shared" ref="N39:N42" si="4">N38</f>
        <v>3.5000000000000003E-2</v>
      </c>
    </row>
    <row r="40" spans="3:17" ht="25.5">
      <c r="C40" s="347">
        <v>19</v>
      </c>
      <c r="D40" s="348" t="s">
        <v>160</v>
      </c>
      <c r="E40" s="349" t="s">
        <v>141</v>
      </c>
      <c r="F40" s="349">
        <v>1</v>
      </c>
      <c r="G40" s="535">
        <f t="shared" si="1"/>
        <v>78291.51238410591</v>
      </c>
      <c r="H40" s="535">
        <f t="shared" si="3"/>
        <v>78291.51238410591</v>
      </c>
      <c r="I40" s="563"/>
      <c r="J40" s="564">
        <v>1.4018464982482715E-2</v>
      </c>
      <c r="K40" s="627"/>
      <c r="L40" s="510" t="s">
        <v>144</v>
      </c>
      <c r="M40" s="346"/>
      <c r="N40" s="538">
        <f t="shared" si="4"/>
        <v>3.5000000000000003E-2</v>
      </c>
    </row>
    <row r="41" spans="3:17" ht="25.5">
      <c r="C41" s="347">
        <v>20</v>
      </c>
      <c r="D41" s="348" t="s">
        <v>161</v>
      </c>
      <c r="E41" s="349" t="s">
        <v>141</v>
      </c>
      <c r="F41" s="349">
        <v>1</v>
      </c>
      <c r="G41" s="535">
        <f t="shared" si="1"/>
        <v>78291.51238410591</v>
      </c>
      <c r="H41" s="535">
        <f t="shared" si="3"/>
        <v>78291.51238410591</v>
      </c>
      <c r="I41" s="563"/>
      <c r="J41" s="564">
        <v>1.4018464982482715E-2</v>
      </c>
      <c r="K41" s="627"/>
      <c r="L41" s="510" t="s">
        <v>144</v>
      </c>
      <c r="M41" s="346"/>
      <c r="N41" s="538">
        <f t="shared" si="4"/>
        <v>3.5000000000000003E-2</v>
      </c>
    </row>
    <row r="42" spans="3:17" ht="25.5">
      <c r="C42" s="347">
        <v>21</v>
      </c>
      <c r="D42" s="348" t="s">
        <v>162</v>
      </c>
      <c r="E42" s="349" t="s">
        <v>141</v>
      </c>
      <c r="F42" s="349">
        <v>1</v>
      </c>
      <c r="G42" s="535">
        <f t="shared" si="1"/>
        <v>71754.172352033056</v>
      </c>
      <c r="H42" s="535">
        <f t="shared" si="3"/>
        <v>71754.172352033056</v>
      </c>
      <c r="I42" s="563"/>
      <c r="J42" s="564">
        <v>1.2847923380621918E-2</v>
      </c>
      <c r="K42" s="627"/>
      <c r="L42" s="510" t="s">
        <v>144</v>
      </c>
      <c r="M42" s="346"/>
      <c r="N42" s="538">
        <f t="shared" si="4"/>
        <v>3.5000000000000003E-2</v>
      </c>
    </row>
    <row r="43" spans="3:17" s="345" customFormat="1" ht="25.5">
      <c r="C43" s="347">
        <v>22</v>
      </c>
      <c r="D43" s="348" t="s">
        <v>163</v>
      </c>
      <c r="E43" s="349" t="s">
        <v>141</v>
      </c>
      <c r="F43" s="349">
        <v>1</v>
      </c>
      <c r="G43" s="535">
        <f t="shared" si="1"/>
        <v>325209.48559550988</v>
      </c>
      <c r="H43" s="535">
        <f>G43*F43</f>
        <v>325209.48559550988</v>
      </c>
      <c r="I43" s="563"/>
      <c r="J43" s="564">
        <v>5.8230294025044149E-2</v>
      </c>
      <c r="K43" s="627"/>
      <c r="L43" s="510" t="s">
        <v>144</v>
      </c>
      <c r="M43" s="346"/>
      <c r="N43" s="538">
        <v>0.02</v>
      </c>
      <c r="O43" s="511"/>
      <c r="P43" s="511"/>
      <c r="Q43" s="511"/>
    </row>
    <row r="44" spans="3:17" s="345" customFormat="1" ht="25.5">
      <c r="C44" s="347">
        <v>23</v>
      </c>
      <c r="D44" s="348" t="s">
        <v>164</v>
      </c>
      <c r="E44" s="349" t="s">
        <v>141</v>
      </c>
      <c r="F44" s="349">
        <v>1</v>
      </c>
      <c r="G44" s="535">
        <f t="shared" si="1"/>
        <v>278607.98136687832</v>
      </c>
      <c r="H44" s="535">
        <f t="shared" ref="H44:H47" si="5">G44*F44</f>
        <v>278607.98136687832</v>
      </c>
      <c r="I44" s="563"/>
      <c r="J44" s="564">
        <v>4.9886074642040944E-2</v>
      </c>
      <c r="K44" s="627"/>
      <c r="L44" s="340"/>
      <c r="M44" s="337"/>
      <c r="N44" s="539"/>
      <c r="O44" s="511"/>
      <c r="P44" s="511"/>
      <c r="Q44" s="511"/>
    </row>
    <row r="45" spans="3:17" ht="26.25" thickBot="1">
      <c r="C45" s="565">
        <v>24</v>
      </c>
      <c r="D45" s="350" t="s">
        <v>165</v>
      </c>
      <c r="E45" s="351" t="s">
        <v>141</v>
      </c>
      <c r="F45" s="351">
        <v>1</v>
      </c>
      <c r="G45" s="352">
        <f t="shared" si="1"/>
        <v>3929.7120192795533</v>
      </c>
      <c r="H45" s="352">
        <f t="shared" si="5"/>
        <v>3929.7120192795533</v>
      </c>
      <c r="I45" s="555"/>
      <c r="J45" s="566">
        <v>7.0363349303104628E-4</v>
      </c>
      <c r="K45" s="627"/>
      <c r="L45" s="510" t="s">
        <v>144</v>
      </c>
      <c r="M45" s="346"/>
      <c r="N45" s="538">
        <v>0.01</v>
      </c>
    </row>
    <row r="46" spans="3:17" ht="38.25">
      <c r="C46" s="557">
        <v>25</v>
      </c>
      <c r="D46" s="558" t="s">
        <v>166</v>
      </c>
      <c r="E46" s="559" t="s">
        <v>141</v>
      </c>
      <c r="F46" s="559">
        <v>1</v>
      </c>
      <c r="G46" s="560">
        <f t="shared" si="1"/>
        <v>77875.0303820626</v>
      </c>
      <c r="H46" s="560">
        <f t="shared" si="5"/>
        <v>77875.0303820626</v>
      </c>
      <c r="I46" s="561"/>
      <c r="J46" s="562">
        <v>1.3943891913401682E-2</v>
      </c>
      <c r="K46" s="624">
        <f>SUM(J46:J47)</f>
        <v>2.7887783826803365E-2</v>
      </c>
      <c r="L46" s="353"/>
      <c r="M46" s="353"/>
      <c r="N46" s="540"/>
    </row>
    <row r="47" spans="3:17" ht="39" thickBot="1">
      <c r="C47" s="354">
        <v>26</v>
      </c>
      <c r="D47" s="355" t="s">
        <v>167</v>
      </c>
      <c r="E47" s="356" t="s">
        <v>141</v>
      </c>
      <c r="F47" s="356">
        <v>1</v>
      </c>
      <c r="G47" s="357">
        <f t="shared" si="1"/>
        <v>77875.0303820626</v>
      </c>
      <c r="H47" s="357">
        <f t="shared" si="5"/>
        <v>77875.0303820626</v>
      </c>
      <c r="I47" s="555"/>
      <c r="J47" s="556">
        <v>1.3943891913401682E-2</v>
      </c>
      <c r="K47" s="626"/>
      <c r="M47" s="337"/>
      <c r="N47" s="541"/>
    </row>
    <row r="48" spans="3:17" ht="39" thickBot="1">
      <c r="C48" s="546">
        <v>27</v>
      </c>
      <c r="D48" s="547" t="s">
        <v>168</v>
      </c>
      <c r="E48" s="548" t="s">
        <v>141</v>
      </c>
      <c r="F48" s="548">
        <v>1</v>
      </c>
      <c r="G48" s="549">
        <f>ROUND(H10,2)</f>
        <v>1414108.8</v>
      </c>
      <c r="H48" s="549">
        <f>G48*F48</f>
        <v>1414108.8</v>
      </c>
      <c r="I48" s="550"/>
      <c r="J48" s="551" t="s">
        <v>169</v>
      </c>
      <c r="K48" s="552" t="str">
        <f>J48</f>
        <v>-</v>
      </c>
      <c r="L48" s="536"/>
      <c r="M48" s="537"/>
      <c r="N48" s="542">
        <f>SUM(N24:N47)</f>
        <v>1</v>
      </c>
    </row>
    <row r="49" spans="3:13" ht="25.5" customHeight="1" thickBot="1">
      <c r="C49" s="358"/>
      <c r="D49" s="359" t="s">
        <v>136</v>
      </c>
      <c r="E49" s="360"/>
      <c r="F49" s="360"/>
      <c r="G49" s="361"/>
      <c r="H49" s="361">
        <f>SUM(H22:H48)</f>
        <v>6998993.627399995</v>
      </c>
      <c r="J49" s="386">
        <f>SUM(J22:J48)</f>
        <v>0.99999999999999989</v>
      </c>
      <c r="K49" s="362"/>
      <c r="L49" s="340"/>
      <c r="M49" s="337"/>
    </row>
    <row r="50" spans="3:13">
      <c r="D50" s="363"/>
      <c r="H50" s="364"/>
      <c r="J50" s="362"/>
      <c r="K50" s="362"/>
      <c r="M50" s="337"/>
    </row>
    <row r="51" spans="3:13">
      <c r="D51" s="363"/>
      <c r="H51" s="587"/>
      <c r="I51" s="365">
        <f>H49-H48</f>
        <v>5584884.8273999952</v>
      </c>
      <c r="J51" s="362"/>
      <c r="K51" s="362"/>
      <c r="M51" s="337"/>
    </row>
    <row r="52" spans="3:13" ht="13.5" thickBot="1">
      <c r="D52" s="363"/>
      <c r="J52" s="362"/>
      <c r="M52" s="337"/>
    </row>
    <row r="53" spans="3:13" ht="21.75" customHeight="1" thickBot="1">
      <c r="C53" s="631" t="s">
        <v>170</v>
      </c>
      <c r="D53" s="632"/>
      <c r="E53" s="632"/>
      <c r="F53" s="632"/>
      <c r="G53" s="633"/>
      <c r="H53" s="634"/>
      <c r="I53" s="365"/>
      <c r="J53" s="365"/>
      <c r="K53" s="365"/>
      <c r="M53" s="337"/>
    </row>
    <row r="54" spans="3:13" ht="13.5" thickBot="1">
      <c r="C54" s="636" t="s">
        <v>171</v>
      </c>
      <c r="D54" s="637"/>
      <c r="E54" s="637"/>
      <c r="F54" s="637"/>
      <c r="G54" s="638"/>
      <c r="H54" s="635"/>
      <c r="M54" s="337"/>
    </row>
    <row r="55" spans="3:13" ht="13.5" thickBot="1">
      <c r="C55" s="639" t="s">
        <v>172</v>
      </c>
      <c r="D55" s="640"/>
      <c r="E55" s="366" t="s">
        <v>173</v>
      </c>
      <c r="F55" s="366" t="s">
        <v>174</v>
      </c>
      <c r="G55" s="366" t="s">
        <v>175</v>
      </c>
      <c r="H55" s="367" t="s">
        <v>137</v>
      </c>
      <c r="M55" s="337"/>
    </row>
    <row r="56" spans="3:13" ht="15.75" customHeight="1" thickBot="1">
      <c r="C56" s="383" t="s">
        <v>176</v>
      </c>
      <c r="D56" s="384"/>
      <c r="E56" s="384"/>
      <c r="F56" s="384"/>
      <c r="G56" s="384"/>
      <c r="H56" s="385"/>
      <c r="M56" s="337"/>
    </row>
    <row r="57" spans="3:13" ht="28.5" customHeight="1" thickBot="1">
      <c r="C57" s="368" t="s">
        <v>177</v>
      </c>
      <c r="D57" s="494" t="str">
        <f t="shared" ref="D57:D59" si="6">D22</f>
        <v>Plano de Trabalho de Comunidade (PEAC)</v>
      </c>
      <c r="E57" s="369" t="s">
        <v>141</v>
      </c>
      <c r="F57" s="369">
        <v>1</v>
      </c>
      <c r="G57" s="370">
        <f>G22/F57</f>
        <v>169197.39083009915</v>
      </c>
      <c r="H57" s="371">
        <f>G57*F57</f>
        <v>169197.39083009915</v>
      </c>
      <c r="I57" s="365"/>
      <c r="J57" s="365">
        <v>169197.39083009915</v>
      </c>
      <c r="M57" s="337"/>
    </row>
    <row r="58" spans="3:13" ht="28.5" customHeight="1" thickBot="1">
      <c r="C58" s="368" t="s">
        <v>178</v>
      </c>
      <c r="D58" s="494" t="str">
        <f t="shared" si="6"/>
        <v>Formar Comitê de Educação Ambiental de Comunidade (PEAC)</v>
      </c>
      <c r="E58" s="369" t="s">
        <v>141</v>
      </c>
      <c r="F58" s="369">
        <v>1</v>
      </c>
      <c r="G58" s="370">
        <f>G23/F58</f>
        <v>23403.680114820767</v>
      </c>
      <c r="H58" s="371">
        <f>G58*F58</f>
        <v>23403.680114820767</v>
      </c>
      <c r="I58" s="365"/>
      <c r="J58" s="365">
        <v>23403.680114820771</v>
      </c>
      <c r="M58" s="337"/>
    </row>
    <row r="59" spans="3:13" ht="28.5" customHeight="1" thickBot="1">
      <c r="C59" s="368" t="s">
        <v>179</v>
      </c>
      <c r="D59" s="494" t="str">
        <f t="shared" si="6"/>
        <v>Manter Comitê de Educação Ambiental em comunidades (PEAC)</v>
      </c>
      <c r="E59" s="369" t="s">
        <v>141</v>
      </c>
      <c r="F59" s="369">
        <v>1</v>
      </c>
      <c r="G59" s="370">
        <f>G24/F59</f>
        <v>870731.2942718938</v>
      </c>
      <c r="H59" s="371">
        <f t="shared" ref="H59:H101" si="7">G59*F59</f>
        <v>870731.2942718938</v>
      </c>
      <c r="I59" s="365">
        <f>SUM(H59:H60)</f>
        <v>1012142.1742718938</v>
      </c>
      <c r="J59" s="365">
        <v>870731.2942718938</v>
      </c>
      <c r="M59" s="337"/>
    </row>
    <row r="60" spans="3:13" ht="13.5" thickBot="1">
      <c r="C60" s="372" t="s">
        <v>180</v>
      </c>
      <c r="D60" s="495" t="s">
        <v>181</v>
      </c>
      <c r="E60" s="373" t="s">
        <v>141</v>
      </c>
      <c r="F60" s="373">
        <v>1</v>
      </c>
      <c r="G60" s="374">
        <f>$H$48*N24/F60</f>
        <v>141410.88</v>
      </c>
      <c r="H60" s="375">
        <f t="shared" ref="H60" si="8">G60*F60</f>
        <v>141410.88</v>
      </c>
      <c r="I60" s="365"/>
      <c r="J60" s="365">
        <v>141410.88000000003</v>
      </c>
      <c r="M60" s="337"/>
    </row>
    <row r="61" spans="3:13" ht="28.5" customHeight="1" thickBot="1">
      <c r="C61" s="368" t="s">
        <v>182</v>
      </c>
      <c r="D61" s="494" t="str">
        <f>D25</f>
        <v>Executar ações do Plano de Ação dos Comitês de Educação Ambiental (PEAC)</v>
      </c>
      <c r="E61" s="369" t="s">
        <v>141</v>
      </c>
      <c r="F61" s="369">
        <v>1</v>
      </c>
      <c r="G61" s="370">
        <f>G25/F61</f>
        <v>594673.96891752933</v>
      </c>
      <c r="H61" s="371">
        <f t="shared" si="7"/>
        <v>594673.96891752933</v>
      </c>
      <c r="I61" s="365">
        <f>SUM(H61:H62)</f>
        <v>778508.1129175293</v>
      </c>
      <c r="J61" s="365">
        <v>594673.96891752922</v>
      </c>
      <c r="M61" s="337"/>
    </row>
    <row r="62" spans="3:13" ht="13.5" thickBot="1">
      <c r="C62" s="372" t="s">
        <v>183</v>
      </c>
      <c r="D62" s="495" t="s">
        <v>184</v>
      </c>
      <c r="E62" s="373" t="s">
        <v>141</v>
      </c>
      <c r="F62" s="373">
        <v>1</v>
      </c>
      <c r="G62" s="374">
        <f>$H$48*N25/F62</f>
        <v>183834.144</v>
      </c>
      <c r="H62" s="375">
        <f t="shared" si="7"/>
        <v>183834.144</v>
      </c>
      <c r="I62" s="365"/>
      <c r="J62" s="365">
        <v>183834.14399999997</v>
      </c>
      <c r="M62" s="337"/>
    </row>
    <row r="63" spans="3:13" ht="28.5" customHeight="1" thickBot="1">
      <c r="C63" s="368" t="s">
        <v>185</v>
      </c>
      <c r="D63" s="494" t="str">
        <f>D26</f>
        <v>Realizar assessoria técnica-pedagógica para formação continuada de educadores/gestores de escola (PEAC)</v>
      </c>
      <c r="E63" s="369" t="s">
        <v>141</v>
      </c>
      <c r="F63" s="369">
        <v>1</v>
      </c>
      <c r="G63" s="370">
        <f>G26/F63</f>
        <v>124774.89861215799</v>
      </c>
      <c r="H63" s="371">
        <f t="shared" si="7"/>
        <v>124774.89861215799</v>
      </c>
      <c r="I63" s="365">
        <f>SUM(H63:H64)</f>
        <v>322750.13061215798</v>
      </c>
      <c r="J63" s="365">
        <v>124774.89861215797</v>
      </c>
      <c r="M63" s="337"/>
    </row>
    <row r="64" spans="3:13" ht="13.5" thickBot="1">
      <c r="C64" s="372" t="s">
        <v>186</v>
      </c>
      <c r="D64" s="495" t="s">
        <v>187</v>
      </c>
      <c r="E64" s="373" t="s">
        <v>141</v>
      </c>
      <c r="F64" s="373">
        <v>1</v>
      </c>
      <c r="G64" s="374">
        <f>$H$48*N26/F64</f>
        <v>197975.23200000002</v>
      </c>
      <c r="H64" s="375">
        <f t="shared" ref="H64" si="9">G64*F64</f>
        <v>197975.23200000002</v>
      </c>
      <c r="I64" s="365"/>
      <c r="J64" s="365">
        <v>197975.23199999996</v>
      </c>
      <c r="M64" s="337"/>
    </row>
    <row r="65" spans="3:13" ht="28.5" customHeight="1" thickBot="1">
      <c r="C65" s="368" t="s">
        <v>188</v>
      </c>
      <c r="D65" s="494" t="str">
        <f>D27</f>
        <v>Realizar atividades culturais e pedagógicas em Escolas (PEAC)</v>
      </c>
      <c r="E65" s="369" t="s">
        <v>141</v>
      </c>
      <c r="F65" s="369">
        <v>1</v>
      </c>
      <c r="G65" s="370">
        <f>G27/F65</f>
        <v>218863.301073765</v>
      </c>
      <c r="H65" s="371">
        <f t="shared" si="7"/>
        <v>218863.301073765</v>
      </c>
      <c r="I65" s="365">
        <f>SUM(H65:H66)</f>
        <v>360274.18107376504</v>
      </c>
      <c r="J65" s="365">
        <v>218863.30107376506</v>
      </c>
      <c r="M65" s="337"/>
    </row>
    <row r="66" spans="3:13" ht="13.5" thickBot="1">
      <c r="C66" s="372" t="s">
        <v>189</v>
      </c>
      <c r="D66" s="495" t="s">
        <v>190</v>
      </c>
      <c r="E66" s="373" t="s">
        <v>141</v>
      </c>
      <c r="F66" s="373">
        <v>1</v>
      </c>
      <c r="G66" s="374">
        <f>$H$48*N27/F66</f>
        <v>141410.88</v>
      </c>
      <c r="H66" s="375">
        <f t="shared" si="7"/>
        <v>141410.88</v>
      </c>
      <c r="I66" s="365"/>
      <c r="J66" s="365">
        <v>141410.88000000003</v>
      </c>
      <c r="M66" s="337"/>
    </row>
    <row r="67" spans="3:13" ht="28.5" customHeight="1" thickBot="1">
      <c r="C67" s="368" t="s">
        <v>191</v>
      </c>
      <c r="D67" s="494" t="str">
        <f>D28</f>
        <v>Realizar Diagnóstico Socioambiental Participativo (DSAP) para comunidades (PEAC)</v>
      </c>
      <c r="E67" s="369" t="s">
        <v>141</v>
      </c>
      <c r="F67" s="369">
        <v>1</v>
      </c>
      <c r="G67" s="370">
        <f>G28/F67</f>
        <v>3929.7120192795533</v>
      </c>
      <c r="H67" s="371">
        <f t="shared" si="7"/>
        <v>3929.7120192795533</v>
      </c>
      <c r="I67" s="365">
        <f>SUM(H67:H68)</f>
        <v>18070.800019279555</v>
      </c>
      <c r="J67" s="365">
        <v>3929.7120192795524</v>
      </c>
      <c r="M67" s="337"/>
    </row>
    <row r="68" spans="3:13" ht="13.5" thickBot="1">
      <c r="C68" s="372" t="s">
        <v>192</v>
      </c>
      <c r="D68" s="495" t="s">
        <v>193</v>
      </c>
      <c r="E68" s="373" t="s">
        <v>141</v>
      </c>
      <c r="F68" s="373">
        <v>1</v>
      </c>
      <c r="G68" s="374">
        <f>$H$48*N28/F68</f>
        <v>14141.088000000002</v>
      </c>
      <c r="H68" s="375">
        <f t="shared" ref="H68" si="10">G68*F68</f>
        <v>14141.088000000002</v>
      </c>
      <c r="I68" s="365"/>
      <c r="J68" s="365">
        <v>14141.088000000005</v>
      </c>
      <c r="M68" s="337"/>
    </row>
    <row r="69" spans="3:13" ht="28.5" customHeight="1" thickBot="1">
      <c r="C69" s="368" t="s">
        <v>194</v>
      </c>
      <c r="D69" s="494" t="str">
        <f>D29</f>
        <v>Realizar eventos/projetos junto à comunidade além da esfera do Comitê de EA (PEAC)</v>
      </c>
      <c r="E69" s="369" t="s">
        <v>141</v>
      </c>
      <c r="F69" s="369">
        <v>1</v>
      </c>
      <c r="G69" s="370">
        <f>G29/F69</f>
        <v>451347.80021435686</v>
      </c>
      <c r="H69" s="371">
        <f t="shared" si="7"/>
        <v>451347.80021435686</v>
      </c>
      <c r="I69" s="365">
        <f>SUM(H69:H70)</f>
        <v>578617.59221435688</v>
      </c>
      <c r="J69" s="365">
        <v>451347.80021435698</v>
      </c>
      <c r="M69" s="337"/>
    </row>
    <row r="70" spans="3:13" ht="13.5" thickBot="1">
      <c r="C70" s="372" t="s">
        <v>195</v>
      </c>
      <c r="D70" s="495" t="s">
        <v>196</v>
      </c>
      <c r="E70" s="373" t="s">
        <v>141</v>
      </c>
      <c r="F70" s="373">
        <v>1</v>
      </c>
      <c r="G70" s="374">
        <f>$H$48*N29/F70</f>
        <v>127269.792</v>
      </c>
      <c r="H70" s="375">
        <f t="shared" si="7"/>
        <v>127269.792</v>
      </c>
      <c r="I70" s="365"/>
      <c r="J70" s="365">
        <v>127269.79200000003</v>
      </c>
      <c r="M70" s="337"/>
    </row>
    <row r="71" spans="3:13" ht="28.5" customHeight="1" thickBot="1">
      <c r="C71" s="368" t="s">
        <v>197</v>
      </c>
      <c r="D71" s="494" t="str">
        <f>D30</f>
        <v>Realizar atividades no Parque BioParque Vale Amazônia</v>
      </c>
      <c r="E71" s="369" t="s">
        <v>141</v>
      </c>
      <c r="F71" s="369">
        <v>1</v>
      </c>
      <c r="G71" s="370">
        <f>G30/F71</f>
        <v>450101.52820824255</v>
      </c>
      <c r="H71" s="371">
        <f t="shared" si="7"/>
        <v>450101.52820824255</v>
      </c>
      <c r="I71" s="365">
        <f>SUM(H71:H72)</f>
        <v>563230.23220824252</v>
      </c>
      <c r="J71" s="365">
        <v>450101.52820824244</v>
      </c>
      <c r="M71" s="337"/>
    </row>
    <row r="72" spans="3:13" ht="13.5" thickBot="1">
      <c r="C72" s="372" t="s">
        <v>198</v>
      </c>
      <c r="D72" s="495" t="s">
        <v>199</v>
      </c>
      <c r="E72" s="373" t="s">
        <v>141</v>
      </c>
      <c r="F72" s="373">
        <v>1</v>
      </c>
      <c r="G72" s="374">
        <f>$H$48*N30/F72</f>
        <v>113128.70400000001</v>
      </c>
      <c r="H72" s="375">
        <f t="shared" ref="H72" si="11">G72*F72</f>
        <v>113128.70400000001</v>
      </c>
      <c r="I72" s="365"/>
      <c r="J72" s="365">
        <v>113128.70400000004</v>
      </c>
      <c r="M72" s="337"/>
    </row>
    <row r="73" spans="3:13" ht="28.5" customHeight="1" thickBot="1">
      <c r="C73" s="368" t="s">
        <v>200</v>
      </c>
      <c r="D73" s="494" t="str">
        <f>D31</f>
        <v>Monitorar atividades de Educação Ambiental para comunidade (PEAC)</v>
      </c>
      <c r="E73" s="369" t="s">
        <v>141</v>
      </c>
      <c r="F73" s="369">
        <v>1</v>
      </c>
      <c r="G73" s="370">
        <f>G31/F73</f>
        <v>485311.51838098629</v>
      </c>
      <c r="H73" s="371">
        <f t="shared" si="7"/>
        <v>485311.51838098629</v>
      </c>
      <c r="I73" s="365">
        <f>SUM(H73:H74)</f>
        <v>527734.78238098626</v>
      </c>
      <c r="J73" s="365">
        <v>485311.51838098629</v>
      </c>
      <c r="M73" s="337"/>
    </row>
    <row r="74" spans="3:13" ht="13.5" thickBot="1">
      <c r="C74" s="372" t="s">
        <v>201</v>
      </c>
      <c r="D74" s="495" t="s">
        <v>202</v>
      </c>
      <c r="E74" s="373" t="s">
        <v>141</v>
      </c>
      <c r="F74" s="373">
        <v>1</v>
      </c>
      <c r="G74" s="374">
        <f>$H$48*N31/F74</f>
        <v>42423.264000000003</v>
      </c>
      <c r="H74" s="375">
        <f t="shared" si="7"/>
        <v>42423.264000000003</v>
      </c>
      <c r="I74" s="365"/>
      <c r="J74" s="365">
        <v>42423.263999999996</v>
      </c>
      <c r="M74" s="337"/>
    </row>
    <row r="75" spans="3:13" ht="26.25" thickBot="1">
      <c r="C75" s="368" t="s">
        <v>203</v>
      </c>
      <c r="D75" s="494" t="str">
        <f>D32</f>
        <v>Realizar análise técnica mensal das atividades de Educação Ambiental do PEAC</v>
      </c>
      <c r="E75" s="369" t="s">
        <v>141</v>
      </c>
      <c r="F75" s="369">
        <v>1</v>
      </c>
      <c r="G75" s="370">
        <f>G32/F75</f>
        <v>569844.74279571464</v>
      </c>
      <c r="H75" s="371">
        <f t="shared" si="7"/>
        <v>569844.74279571464</v>
      </c>
      <c r="I75" s="365"/>
      <c r="J75" s="365">
        <v>569844.74279571453</v>
      </c>
      <c r="M75" s="337"/>
    </row>
    <row r="76" spans="3:13" ht="26.25" thickBot="1">
      <c r="C76" s="368" t="s">
        <v>204</v>
      </c>
      <c r="D76" s="494" t="str">
        <f>D33</f>
        <v>Realizar Blitz Educativa sobre SSMA para Comunidades (PEAC)</v>
      </c>
      <c r="E76" s="369" t="s">
        <v>141</v>
      </c>
      <c r="F76" s="369">
        <v>1</v>
      </c>
      <c r="G76" s="370">
        <f>G33/F76</f>
        <v>63755.486312790708</v>
      </c>
      <c r="H76" s="371">
        <f t="shared" ref="H76:H77" si="12">G76*F76</f>
        <v>63755.486312790708</v>
      </c>
      <c r="I76" s="365">
        <f>SUM(H76:H77)</f>
        <v>176884.19031279071</v>
      </c>
      <c r="J76" s="365">
        <v>63755.486312790708</v>
      </c>
      <c r="M76" s="337"/>
    </row>
    <row r="77" spans="3:13" ht="13.5" thickBot="1">
      <c r="C77" s="372" t="s">
        <v>205</v>
      </c>
      <c r="D77" s="495" t="s">
        <v>206</v>
      </c>
      <c r="E77" s="373" t="s">
        <v>141</v>
      </c>
      <c r="F77" s="373">
        <v>1</v>
      </c>
      <c r="G77" s="374">
        <f>$H$48*N33/F77</f>
        <v>113128.70400000001</v>
      </c>
      <c r="H77" s="375">
        <f t="shared" si="12"/>
        <v>113128.70400000001</v>
      </c>
      <c r="I77" s="365"/>
      <c r="J77" s="365">
        <v>113128.70400000004</v>
      </c>
      <c r="M77" s="337"/>
    </row>
    <row r="78" spans="3:13" ht="15.75" customHeight="1" thickBot="1">
      <c r="C78" s="383" t="s">
        <v>207</v>
      </c>
      <c r="D78" s="381"/>
      <c r="E78" s="381"/>
      <c r="F78" s="381"/>
      <c r="G78" s="381"/>
      <c r="H78" s="382"/>
      <c r="J78" s="365">
        <v>0</v>
      </c>
      <c r="M78" s="337"/>
    </row>
    <row r="79" spans="3:13" ht="32.25" customHeight="1" thickBot="1">
      <c r="C79" s="368" t="s">
        <v>208</v>
      </c>
      <c r="D79" s="494" t="str">
        <f>D34</f>
        <v>Plano de Trabalho do Trabalhador (PEAT)</v>
      </c>
      <c r="E79" s="369" t="s">
        <v>141</v>
      </c>
      <c r="F79" s="369">
        <v>1</v>
      </c>
      <c r="G79" s="370">
        <f>G34/F79</f>
        <v>74204.990364057026</v>
      </c>
      <c r="H79" s="371">
        <f t="shared" si="7"/>
        <v>74204.990364057026</v>
      </c>
      <c r="I79" s="365"/>
      <c r="J79" s="365">
        <v>74204.990364057026</v>
      </c>
      <c r="M79" s="337"/>
    </row>
    <row r="80" spans="3:13" ht="32.25" customHeight="1" thickBot="1">
      <c r="C80" s="368" t="s">
        <v>209</v>
      </c>
      <c r="D80" s="494" t="str">
        <f>D35</f>
        <v>Formar Comitê de Educação Ambiental de Trabalhadores (PEAT)</v>
      </c>
      <c r="E80" s="369" t="s">
        <v>141</v>
      </c>
      <c r="F80" s="369">
        <v>1</v>
      </c>
      <c r="G80" s="370">
        <f>G35/F80</f>
        <v>46807.360229641534</v>
      </c>
      <c r="H80" s="371">
        <f t="shared" si="7"/>
        <v>46807.360229641534</v>
      </c>
      <c r="I80" s="365"/>
      <c r="J80" s="365">
        <v>46807.360229641541</v>
      </c>
      <c r="M80" s="337"/>
    </row>
    <row r="81" spans="3:13" ht="32.25" customHeight="1" thickBot="1">
      <c r="C81" s="368" t="s">
        <v>210</v>
      </c>
      <c r="D81" s="494" t="str">
        <f>D36</f>
        <v>Manter Comitê de Educação Ambiental de Trabalhadores (PEAT)</v>
      </c>
      <c r="E81" s="369" t="s">
        <v>141</v>
      </c>
      <c r="F81" s="369">
        <v>1</v>
      </c>
      <c r="G81" s="370">
        <f>G36/F81</f>
        <v>46807.360229641534</v>
      </c>
      <c r="H81" s="371">
        <f t="shared" si="7"/>
        <v>46807.360229641534</v>
      </c>
      <c r="I81" s="365"/>
      <c r="J81" s="365">
        <v>46807.360229641541</v>
      </c>
      <c r="M81" s="337"/>
    </row>
    <row r="82" spans="3:13" ht="32.25" customHeight="1" thickBot="1">
      <c r="C82" s="368" t="s">
        <v>211</v>
      </c>
      <c r="D82" s="494" t="str">
        <f>D37</f>
        <v>Realizar treinamento para empregados com até duas horas de duração (PEAT)</v>
      </c>
      <c r="E82" s="369" t="s">
        <v>141</v>
      </c>
      <c r="F82" s="369">
        <v>1</v>
      </c>
      <c r="G82" s="370">
        <f>G37/F82</f>
        <v>55387.782271737931</v>
      </c>
      <c r="H82" s="371">
        <f t="shared" si="7"/>
        <v>55387.782271737931</v>
      </c>
      <c r="I82" s="365">
        <f>SUM(H82:H83)</f>
        <v>104881.59027173794</v>
      </c>
      <c r="J82" s="365">
        <v>55387.782271737931</v>
      </c>
      <c r="M82" s="337"/>
    </row>
    <row r="83" spans="3:13" ht="13.5" thickBot="1">
      <c r="C83" s="372" t="s">
        <v>212</v>
      </c>
      <c r="D83" s="495" t="s">
        <v>213</v>
      </c>
      <c r="E83" s="373" t="s">
        <v>141</v>
      </c>
      <c r="F83" s="373">
        <v>1</v>
      </c>
      <c r="G83" s="374">
        <f>$H$48*N37/F83</f>
        <v>49493.808000000005</v>
      </c>
      <c r="H83" s="375">
        <f t="shared" si="7"/>
        <v>49493.808000000005</v>
      </c>
      <c r="I83" s="365"/>
      <c r="J83" s="365">
        <v>49493.80799999999</v>
      </c>
      <c r="M83" s="337"/>
    </row>
    <row r="84" spans="3:13" ht="32.25" customHeight="1" thickBot="1">
      <c r="C84" s="368" t="s">
        <v>214</v>
      </c>
      <c r="D84" s="494" t="str">
        <f>D38</f>
        <v>Realizar treinamento para empregados com até quatro horas de duração (PEAT)</v>
      </c>
      <c r="E84" s="369" t="s">
        <v>141</v>
      </c>
      <c r="F84" s="369">
        <v>1</v>
      </c>
      <c r="G84" s="370">
        <f>G38/F84</f>
        <v>211771.40303897145</v>
      </c>
      <c r="H84" s="371">
        <f t="shared" si="7"/>
        <v>211771.40303897145</v>
      </c>
      <c r="I84" s="365">
        <f>SUM(H84:H85)</f>
        <v>261265.21103897144</v>
      </c>
      <c r="J84" s="365">
        <v>211771.40303897145</v>
      </c>
      <c r="M84" s="337"/>
    </row>
    <row r="85" spans="3:13" ht="13.5" thickBot="1">
      <c r="C85" s="372" t="s">
        <v>215</v>
      </c>
      <c r="D85" s="495" t="s">
        <v>216</v>
      </c>
      <c r="E85" s="373" t="s">
        <v>141</v>
      </c>
      <c r="F85" s="373">
        <v>1</v>
      </c>
      <c r="G85" s="374">
        <f>$H$10*N38/F85</f>
        <v>49493.808000000005</v>
      </c>
      <c r="H85" s="375">
        <f t="shared" ref="H85" si="13">G85*F85</f>
        <v>49493.808000000005</v>
      </c>
      <c r="I85" s="365"/>
      <c r="J85" s="365">
        <v>4124.4840000000004</v>
      </c>
      <c r="M85" s="337"/>
    </row>
    <row r="86" spans="3:13" ht="32.25" customHeight="1" thickBot="1">
      <c r="C86" s="368" t="s">
        <v>217</v>
      </c>
      <c r="D86" s="494" t="str">
        <f>D39</f>
        <v>Realizar Blitz Educativa sobre SSMA para Empregado (PEAT)</v>
      </c>
      <c r="E86" s="369" t="s">
        <v>141</v>
      </c>
      <c r="F86" s="369">
        <v>1</v>
      </c>
      <c r="G86" s="370">
        <f>G39/F86</f>
        <v>132136.17264827315</v>
      </c>
      <c r="H86" s="371">
        <f t="shared" si="7"/>
        <v>132136.17264827315</v>
      </c>
      <c r="I86" s="365">
        <f>SUM(H86:H87)</f>
        <v>181629.98064827314</v>
      </c>
      <c r="J86" s="365">
        <v>11011.347720689429</v>
      </c>
      <c r="M86" s="337"/>
    </row>
    <row r="87" spans="3:13" ht="13.5" thickBot="1">
      <c r="C87" s="372" t="s">
        <v>218</v>
      </c>
      <c r="D87" s="495" t="s">
        <v>219</v>
      </c>
      <c r="E87" s="373" t="s">
        <v>141</v>
      </c>
      <c r="F87" s="373">
        <v>1</v>
      </c>
      <c r="G87" s="374">
        <f>$H$10*N39/F87</f>
        <v>49493.808000000005</v>
      </c>
      <c r="H87" s="375">
        <f t="shared" si="7"/>
        <v>49493.808000000005</v>
      </c>
      <c r="I87" s="365"/>
      <c r="J87" s="365">
        <v>49493.80799999999</v>
      </c>
      <c r="M87" s="337"/>
    </row>
    <row r="88" spans="3:13" ht="32.25" customHeight="1" thickBot="1">
      <c r="C88" s="368" t="s">
        <v>220</v>
      </c>
      <c r="D88" s="494" t="str">
        <f>D40</f>
        <v>Produzir bloco de textos para Diálogos de Saúde, Segurança, Direitos Humanos e Meio Ambiente (PEAT)</v>
      </c>
      <c r="E88" s="369" t="s">
        <v>141</v>
      </c>
      <c r="F88" s="369">
        <v>1</v>
      </c>
      <c r="G88" s="370">
        <f>G40/F88</f>
        <v>78291.51238410591</v>
      </c>
      <c r="H88" s="371">
        <f t="shared" si="7"/>
        <v>78291.51238410591</v>
      </c>
      <c r="I88" s="365">
        <f>SUM(H88:H89)</f>
        <v>127785.32038410591</v>
      </c>
      <c r="J88" s="365">
        <v>78291.512384105896</v>
      </c>
      <c r="M88" s="337"/>
    </row>
    <row r="89" spans="3:13" ht="13.5" thickBot="1">
      <c r="C89" s="372" t="s">
        <v>221</v>
      </c>
      <c r="D89" s="495" t="s">
        <v>222</v>
      </c>
      <c r="E89" s="373" t="s">
        <v>141</v>
      </c>
      <c r="F89" s="373">
        <v>1</v>
      </c>
      <c r="G89" s="374">
        <f>$H$10*N40/F89</f>
        <v>49493.808000000005</v>
      </c>
      <c r="H89" s="375">
        <f t="shared" ref="H89" si="14">G89*F89</f>
        <v>49493.808000000005</v>
      </c>
      <c r="I89" s="365"/>
      <c r="J89" s="365">
        <v>49493.80799999999</v>
      </c>
      <c r="M89" s="337"/>
    </row>
    <row r="90" spans="3:13" ht="32.25" customHeight="1" thickBot="1">
      <c r="C90" s="368" t="s">
        <v>223</v>
      </c>
      <c r="D90" s="494" t="str">
        <f>D41</f>
        <v>Realização de campanhas temáticas em SSMA para Empregados (PEAT)</v>
      </c>
      <c r="E90" s="369" t="s">
        <v>141</v>
      </c>
      <c r="F90" s="369">
        <v>1</v>
      </c>
      <c r="G90" s="370">
        <f>G41/F90</f>
        <v>78291.51238410591</v>
      </c>
      <c r="H90" s="371">
        <f t="shared" si="7"/>
        <v>78291.51238410591</v>
      </c>
      <c r="I90" s="365">
        <f>SUM(H90:H91)</f>
        <v>127785.32038410591</v>
      </c>
      <c r="J90" s="365">
        <v>78291.512384105896</v>
      </c>
      <c r="M90" s="337"/>
    </row>
    <row r="91" spans="3:13" ht="13.5" thickBot="1">
      <c r="C91" s="372" t="s">
        <v>224</v>
      </c>
      <c r="D91" s="495" t="s">
        <v>225</v>
      </c>
      <c r="E91" s="373" t="s">
        <v>141</v>
      </c>
      <c r="F91" s="373">
        <v>1</v>
      </c>
      <c r="G91" s="374">
        <f>$H$10*N41/F91</f>
        <v>49493.808000000005</v>
      </c>
      <c r="H91" s="375">
        <f t="shared" si="7"/>
        <v>49493.808000000005</v>
      </c>
      <c r="I91" s="365"/>
      <c r="J91" s="365">
        <v>49493.80799999999</v>
      </c>
      <c r="M91" s="337"/>
    </row>
    <row r="92" spans="3:13" ht="32.25" customHeight="1" thickBot="1">
      <c r="C92" s="368" t="s">
        <v>226</v>
      </c>
      <c r="D92" s="494" t="str">
        <f>D42</f>
        <v>Apoiar a realização de atividades culturais e pedagógicas para Empregados (PEAT)</v>
      </c>
      <c r="E92" s="369" t="s">
        <v>141</v>
      </c>
      <c r="F92" s="369">
        <v>1</v>
      </c>
      <c r="G92" s="370">
        <f>G42/F92</f>
        <v>71754.172352033056</v>
      </c>
      <c r="H92" s="371">
        <f t="shared" si="7"/>
        <v>71754.172352033056</v>
      </c>
      <c r="I92" s="365">
        <f>SUM(H92:H93)</f>
        <v>121247.98035203306</v>
      </c>
      <c r="J92" s="365">
        <v>71754.172352033042</v>
      </c>
      <c r="M92" s="337"/>
    </row>
    <row r="93" spans="3:13" ht="13.5" thickBot="1">
      <c r="C93" s="372" t="s">
        <v>227</v>
      </c>
      <c r="D93" s="495" t="s">
        <v>228</v>
      </c>
      <c r="E93" s="373" t="s">
        <v>141</v>
      </c>
      <c r="F93" s="373">
        <v>1</v>
      </c>
      <c r="G93" s="374">
        <f>$H$10*N42/F93</f>
        <v>49493.808000000005</v>
      </c>
      <c r="H93" s="375">
        <f t="shared" ref="H93" si="15">G93*F93</f>
        <v>49493.808000000005</v>
      </c>
      <c r="I93" s="365"/>
      <c r="J93" s="365">
        <v>49493.80799999999</v>
      </c>
      <c r="M93" s="337"/>
    </row>
    <row r="94" spans="3:13" ht="32.25" customHeight="1" thickBot="1">
      <c r="C94" s="368" t="s">
        <v>229</v>
      </c>
      <c r="D94" s="494" t="str">
        <f>D43</f>
        <v>Monitorar atividade do Programa de Educação Ambiental do Trabalhador (PEAT)</v>
      </c>
      <c r="E94" s="369" t="s">
        <v>141</v>
      </c>
      <c r="F94" s="369">
        <v>1</v>
      </c>
      <c r="G94" s="370">
        <f>G43/F94</f>
        <v>325209.48559550988</v>
      </c>
      <c r="H94" s="371">
        <f t="shared" si="7"/>
        <v>325209.48559550988</v>
      </c>
      <c r="I94" s="365">
        <f>SUM(H94:H95)</f>
        <v>353491.66159550985</v>
      </c>
      <c r="J94" s="365">
        <v>325209.48559550988</v>
      </c>
      <c r="M94" s="337"/>
    </row>
    <row r="95" spans="3:13" ht="13.5" thickBot="1">
      <c r="C95" s="372" t="s">
        <v>230</v>
      </c>
      <c r="D95" s="495" t="s">
        <v>231</v>
      </c>
      <c r="E95" s="373" t="s">
        <v>141</v>
      </c>
      <c r="F95" s="373">
        <v>1</v>
      </c>
      <c r="G95" s="374">
        <f>$H$10*N43/F95</f>
        <v>28282.176000000003</v>
      </c>
      <c r="H95" s="375">
        <f t="shared" si="7"/>
        <v>28282.176000000003</v>
      </c>
      <c r="I95" s="365"/>
      <c r="J95" s="365">
        <v>28282.17600000001</v>
      </c>
      <c r="M95" s="337"/>
    </row>
    <row r="96" spans="3:13" ht="32.25" customHeight="1" thickBot="1">
      <c r="C96" s="368" t="s">
        <v>232</v>
      </c>
      <c r="D96" s="494" t="str">
        <f>D44</f>
        <v>Realizar análise técnica mensal das atividades de Educação Ambiental do PEAT</v>
      </c>
      <c r="E96" s="369" t="s">
        <v>141</v>
      </c>
      <c r="F96" s="369">
        <v>1</v>
      </c>
      <c r="G96" s="370">
        <f>G44/F96</f>
        <v>278607.98136687832</v>
      </c>
      <c r="H96" s="371">
        <f t="shared" si="7"/>
        <v>278607.98136687832</v>
      </c>
      <c r="I96" s="365"/>
      <c r="J96" s="365">
        <v>278607.98136687826</v>
      </c>
      <c r="M96" s="337"/>
    </row>
    <row r="97" spans="3:13" ht="32.25" customHeight="1" thickBot="1">
      <c r="C97" s="368" t="s">
        <v>233</v>
      </c>
      <c r="D97" s="494" t="str">
        <f>D45</f>
        <v>Realizar Diagnóstico Socioambiental Participativo (DSAP) para empregados</v>
      </c>
      <c r="E97" s="369" t="s">
        <v>141</v>
      </c>
      <c r="F97" s="369">
        <v>1</v>
      </c>
      <c r="G97" s="370">
        <f>G45/F97</f>
        <v>3929.7120192795533</v>
      </c>
      <c r="H97" s="371">
        <f t="shared" si="7"/>
        <v>3929.7120192795533</v>
      </c>
      <c r="I97" s="365">
        <f>SUM(H97:H98)</f>
        <v>18070.800019279555</v>
      </c>
      <c r="J97" s="365">
        <v>3929.7120192795524</v>
      </c>
      <c r="M97" s="337"/>
    </row>
    <row r="98" spans="3:13" ht="13.5" thickBot="1">
      <c r="C98" s="372" t="s">
        <v>234</v>
      </c>
      <c r="D98" s="495" t="s">
        <v>235</v>
      </c>
      <c r="E98" s="373" t="s">
        <v>141</v>
      </c>
      <c r="F98" s="373">
        <v>1</v>
      </c>
      <c r="G98" s="374">
        <f>$H$10*N45/F98</f>
        <v>14141.088000000002</v>
      </c>
      <c r="H98" s="375">
        <f t="shared" ref="H98" si="16">G98*F98</f>
        <v>14141.088000000002</v>
      </c>
      <c r="I98" s="365"/>
      <c r="J98" s="365">
        <v>14141.088000000005</v>
      </c>
      <c r="M98" s="337"/>
    </row>
    <row r="99" spans="3:13" ht="15.75" customHeight="1" thickBot="1">
      <c r="C99" s="383" t="s">
        <v>236</v>
      </c>
      <c r="D99" s="381"/>
      <c r="E99" s="381"/>
      <c r="F99" s="381"/>
      <c r="G99" s="381"/>
      <c r="H99" s="382"/>
      <c r="J99" s="365">
        <v>0</v>
      </c>
      <c r="M99" s="337"/>
    </row>
    <row r="100" spans="3:13" ht="39" thickBot="1">
      <c r="C100" s="368" t="s">
        <v>237</v>
      </c>
      <c r="D100" s="493" t="str">
        <f>D46</f>
        <v>Produzir material gráfico como folder, convites, banner, lâmina, outdoor, apresentações e produtos diversos atinentes a educação ambiental e outras temáticas etc.</v>
      </c>
      <c r="E100" s="369" t="s">
        <v>141</v>
      </c>
      <c r="F100" s="369">
        <v>1</v>
      </c>
      <c r="G100" s="370">
        <f>G46/F100</f>
        <v>77875.0303820626</v>
      </c>
      <c r="H100" s="371">
        <f t="shared" si="7"/>
        <v>77875.0303820626</v>
      </c>
      <c r="I100" s="365"/>
      <c r="J100" s="365">
        <v>77875.0303820626</v>
      </c>
      <c r="M100" s="337"/>
    </row>
    <row r="101" spans="3:13" ht="39" thickBot="1">
      <c r="C101" s="368" t="s">
        <v>238</v>
      </c>
      <c r="D101" s="493" t="str">
        <f>D47</f>
        <v>Produzir Card Animado, Vídeos, Spot, Jogos interativos, Peça Multimídia, Identidade Visual, Plataformas digitais/interativas, Brindes, Cadernos de Campo/Quis/Guia etc.:</v>
      </c>
      <c r="E101" s="369" t="s">
        <v>141</v>
      </c>
      <c r="F101" s="369">
        <v>1</v>
      </c>
      <c r="G101" s="370">
        <f>G47/F101</f>
        <v>77875.0303820626</v>
      </c>
      <c r="H101" s="371">
        <f t="shared" si="7"/>
        <v>77875.0303820626</v>
      </c>
      <c r="I101" s="365"/>
      <c r="J101" s="365">
        <v>77875.0303820626</v>
      </c>
      <c r="M101" s="337"/>
    </row>
    <row r="102" spans="3:13" ht="24.75" customHeight="1" thickBot="1">
      <c r="C102" s="629" t="s">
        <v>239</v>
      </c>
      <c r="D102" s="630"/>
      <c r="E102" s="630"/>
      <c r="F102" s="630"/>
      <c r="G102" s="630"/>
      <c r="H102" s="376">
        <f>SUM(H57:H101)</f>
        <v>6998993.6273999978</v>
      </c>
      <c r="I102" s="602">
        <v>6998985.7000000002</v>
      </c>
      <c r="M102" s="337"/>
    </row>
    <row r="103" spans="3:13">
      <c r="I103" s="365">
        <f>H102-I102</f>
        <v>7.9273999975994229</v>
      </c>
    </row>
    <row r="105" spans="3:13">
      <c r="H105" s="364"/>
    </row>
    <row r="106" spans="3:13">
      <c r="H106" s="364"/>
    </row>
  </sheetData>
  <mergeCells count="10">
    <mergeCell ref="C20:H20"/>
    <mergeCell ref="K22:K33"/>
    <mergeCell ref="K34:K45"/>
    <mergeCell ref="C16:G16"/>
    <mergeCell ref="C102:G102"/>
    <mergeCell ref="K46:K47"/>
    <mergeCell ref="C53:G53"/>
    <mergeCell ref="H53:H54"/>
    <mergeCell ref="C54:G54"/>
    <mergeCell ref="C55:D55"/>
  </mergeCells>
  <phoneticPr fontId="42" type="noConversion"/>
  <pageMargins left="0.26" right="0.13" top="0.34" bottom="0.33" header="0.19" footer="0.21"/>
  <pageSetup paperSize="9" orientation="landscape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9"/>
  <dimension ref="C1:AA21"/>
  <sheetViews>
    <sheetView showGridLines="0" zoomScale="85" zoomScaleNormal="85" workbookViewId="0">
      <pane xSplit="4" ySplit="9" topLeftCell="N10" activePane="bottomRight" state="frozen"/>
      <selection pane="bottomRight" activeCell="Y20" sqref="Y20"/>
      <selection pane="bottomLeft" activeCell="A10" sqref="A10"/>
      <selection pane="topRight" activeCell="E1" sqref="E1"/>
    </sheetView>
  </sheetViews>
  <sheetFormatPr defaultColWidth="8.85546875" defaultRowHeight="15"/>
  <cols>
    <col min="1" max="1" width="1.42578125" style="10" customWidth="1"/>
    <col min="2" max="2" width="1.28515625" style="10" customWidth="1"/>
    <col min="3" max="3" width="7.28515625" style="10" customWidth="1"/>
    <col min="4" max="4" width="55.42578125" style="10" customWidth="1"/>
    <col min="5" max="5" width="11" style="10" customWidth="1"/>
    <col min="6" max="6" width="9.28515625" style="193" customWidth="1"/>
    <col min="7" max="7" width="25.85546875" style="193" bestFit="1" customWidth="1"/>
    <col min="8" max="8" width="17.140625" style="193" customWidth="1"/>
    <col min="9" max="9" width="10.7109375" style="193" customWidth="1"/>
    <col min="10" max="10" width="13.85546875" style="193" bestFit="1" customWidth="1"/>
    <col min="11" max="12" width="17.7109375" style="88" customWidth="1"/>
    <col min="13" max="15" width="15.7109375" style="88" customWidth="1"/>
    <col min="16" max="16" width="17.140625" style="88" bestFit="1" customWidth="1"/>
    <col min="17" max="18" width="15.7109375" style="88" customWidth="1"/>
    <col min="19" max="19" width="18.42578125" style="88" customWidth="1"/>
    <col min="20" max="20" width="15.7109375" style="88" customWidth="1"/>
    <col min="21" max="21" width="17.140625" style="88" bestFit="1" customWidth="1"/>
    <col min="22" max="22" width="20.42578125" style="193" customWidth="1"/>
    <col min="23" max="23" width="1.7109375" style="10" customWidth="1"/>
    <col min="24" max="24" width="13.28515625" style="10" bestFit="1" customWidth="1"/>
    <col min="25" max="25" width="28.140625" style="10" customWidth="1"/>
    <col min="26" max="27" width="23" style="10" bestFit="1" customWidth="1"/>
    <col min="28" max="28" width="18" style="10" bestFit="1" customWidth="1"/>
    <col min="29" max="16384" width="8.85546875" style="10"/>
  </cols>
  <sheetData>
    <row r="1" spans="3:27" ht="31.5" customHeight="1">
      <c r="Y1" s="271" t="s">
        <v>240</v>
      </c>
    </row>
    <row r="2" spans="3:27">
      <c r="Y2" s="195" t="s">
        <v>241</v>
      </c>
      <c r="Z2" s="643" t="s">
        <v>242</v>
      </c>
      <c r="AA2" s="643"/>
    </row>
    <row r="3" spans="3:27">
      <c r="Y3" s="272">
        <v>0.1633</v>
      </c>
      <c r="Z3" s="644">
        <f>1/(1-Y3)-1</f>
        <v>0.19517150711127051</v>
      </c>
      <c r="AA3" s="645"/>
    </row>
    <row r="5" spans="3:27">
      <c r="Y5" s="90" t="s">
        <v>243</v>
      </c>
      <c r="Z5" s="196" t="s">
        <v>244</v>
      </c>
      <c r="AA5" s="90" t="s">
        <v>245</v>
      </c>
    </row>
    <row r="6" spans="3:27">
      <c r="Y6" s="89">
        <f>AA6/Z6</f>
        <v>2.4137347475823419E-2</v>
      </c>
      <c r="Z6" s="91">
        <f>$H$14</f>
        <v>3691382</v>
      </c>
      <c r="AA6" s="92">
        <f>'Comp. Desp. Indiretas'!H4</f>
        <v>89100.17</v>
      </c>
    </row>
    <row r="8" spans="3:27">
      <c r="C8" s="650" t="s">
        <v>7</v>
      </c>
      <c r="D8" s="650" t="s">
        <v>123</v>
      </c>
      <c r="E8" s="650" t="s">
        <v>124</v>
      </c>
      <c r="F8" s="652" t="s">
        <v>125</v>
      </c>
      <c r="G8" s="641" t="s">
        <v>246</v>
      </c>
      <c r="H8" s="641" t="s">
        <v>247</v>
      </c>
      <c r="I8" s="646" t="s">
        <v>245</v>
      </c>
      <c r="J8" s="647"/>
      <c r="K8" s="648" t="s">
        <v>110</v>
      </c>
      <c r="L8" s="649"/>
      <c r="M8" s="648" t="s">
        <v>113</v>
      </c>
      <c r="N8" s="649"/>
      <c r="O8" s="648" t="s">
        <v>111</v>
      </c>
      <c r="P8" s="649"/>
      <c r="Q8" s="648" t="s">
        <v>248</v>
      </c>
      <c r="R8" s="649"/>
      <c r="S8" s="96" t="s">
        <v>249</v>
      </c>
      <c r="T8" s="648" t="s">
        <v>108</v>
      </c>
      <c r="U8" s="649"/>
      <c r="V8" s="90" t="s">
        <v>250</v>
      </c>
    </row>
    <row r="9" spans="3:27">
      <c r="C9" s="651"/>
      <c r="D9" s="651"/>
      <c r="E9" s="651"/>
      <c r="F9" s="653"/>
      <c r="G9" s="642"/>
      <c r="H9" s="642"/>
      <c r="I9" s="90" t="s">
        <v>131</v>
      </c>
      <c r="J9" s="90" t="s">
        <v>130</v>
      </c>
      <c r="K9" s="90" t="s">
        <v>131</v>
      </c>
      <c r="L9" s="90" t="s">
        <v>130</v>
      </c>
      <c r="M9" s="90" t="s">
        <v>131</v>
      </c>
      <c r="N9" s="90" t="s">
        <v>130</v>
      </c>
      <c r="O9" s="90" t="s">
        <v>131</v>
      </c>
      <c r="P9" s="90" t="s">
        <v>130</v>
      </c>
      <c r="Q9" s="90" t="s">
        <v>131</v>
      </c>
      <c r="R9" s="90" t="s">
        <v>130</v>
      </c>
      <c r="S9" s="90" t="s">
        <v>130</v>
      </c>
      <c r="T9" s="90" t="s">
        <v>131</v>
      </c>
      <c r="U9" s="90" t="s">
        <v>130</v>
      </c>
      <c r="V9" s="90" t="s">
        <v>130</v>
      </c>
    </row>
    <row r="10" spans="3:27" ht="30">
      <c r="C10" s="273" t="s">
        <v>129</v>
      </c>
      <c r="D10" s="197" t="str">
        <f>VLOOKUP($C10,EAP!$C:$F,2,0)</f>
        <v>CUSTOS FIXOS - EXECUÇÃO DO PEA/PEAT E PRODUÇÃO DE ARTES VISUAIS - EQUIPE LOCAL FULL TIME</v>
      </c>
      <c r="E10" s="72" t="str">
        <f>VLOOKUP($C10,EAP!$C:$F,3,0)</f>
        <v>VB</v>
      </c>
      <c r="F10" s="72">
        <f>VLOOKUP($C10,EAP!$C:$F,4,0)</f>
        <v>1</v>
      </c>
      <c r="G10" s="94">
        <f>VLOOKUP($C10,'Composições Desp. Diretas'!$B:$H,7,0)*Resumo!$R$1</f>
        <v>3691382</v>
      </c>
      <c r="H10" s="94">
        <f t="shared" ref="H10:H11" si="0">F10*G10</f>
        <v>3691382</v>
      </c>
      <c r="I10" s="89">
        <f t="shared" ref="I10" si="1">$Y$6</f>
        <v>2.4137347475823419E-2</v>
      </c>
      <c r="J10" s="100">
        <f t="shared" ref="J10:J11" si="2">I10*$H10</f>
        <v>89100.17</v>
      </c>
      <c r="K10" s="98">
        <v>0.09</v>
      </c>
      <c r="L10" s="100">
        <f t="shared" ref="L10:L11" si="3">K10*($H10+J10)</f>
        <v>340243.39529999997</v>
      </c>
      <c r="M10" s="98">
        <v>0.05</v>
      </c>
      <c r="N10" s="100">
        <f t="shared" ref="N10" si="4">M10*($H10+J10)</f>
        <v>189024.1085</v>
      </c>
      <c r="O10" s="98">
        <v>0.13352958410848814</v>
      </c>
      <c r="P10" s="100">
        <f t="shared" ref="P10" si="5">O10*($H10+J10)</f>
        <v>504806.21188965475</v>
      </c>
      <c r="Q10" s="98">
        <v>0</v>
      </c>
      <c r="R10" s="100">
        <f t="shared" ref="R10:R11" si="6">Q10*($H10+J10)</f>
        <v>0</v>
      </c>
      <c r="S10" s="100">
        <f t="shared" ref="S10:S11" si="7">H10+J10+L10+N10+P10-R10</f>
        <v>4814555.8856896544</v>
      </c>
      <c r="T10" s="98">
        <v>0.16</v>
      </c>
      <c r="U10" s="100">
        <f t="shared" ref="U10:U11" si="8">T10*S10</f>
        <v>770328.94171034475</v>
      </c>
      <c r="V10" s="100">
        <f t="shared" ref="V10:V11" si="9">U10+S10</f>
        <v>5584884.8273999989</v>
      </c>
      <c r="X10" s="198"/>
      <c r="Z10" s="95"/>
    </row>
    <row r="11" spans="3:27">
      <c r="C11" s="273" t="s">
        <v>132</v>
      </c>
      <c r="D11" s="197" t="str">
        <f>VLOOKUP($C11,EAP!$C:$F,2,0)</f>
        <v>DESPESAS TRIBUTÁVEIS</v>
      </c>
      <c r="E11" s="72" t="str">
        <f>VLOOKUP($C11,EAP!$C:$F,3,0)</f>
        <v>VB</v>
      </c>
      <c r="F11" s="72">
        <f>VLOOKUP($C11,EAP!$C:$F,4,0)</f>
        <v>1</v>
      </c>
      <c r="G11" s="94">
        <f>VLOOKUP($C11,'Composições Desp. Diretas'!$B:$H,7,0)*Resumo!$R$1</f>
        <v>982020</v>
      </c>
      <c r="H11" s="94">
        <f t="shared" si="0"/>
        <v>982020</v>
      </c>
      <c r="I11" s="89">
        <v>0</v>
      </c>
      <c r="J11" s="100">
        <f t="shared" si="2"/>
        <v>0</v>
      </c>
      <c r="K11" s="98">
        <v>0</v>
      </c>
      <c r="L11" s="100">
        <f t="shared" si="3"/>
        <v>0</v>
      </c>
      <c r="M11" s="492">
        <v>0</v>
      </c>
      <c r="N11" s="100">
        <f t="shared" ref="N11" si="10">M11*($H11+J11)</f>
        <v>0</v>
      </c>
      <c r="O11" s="492">
        <v>0</v>
      </c>
      <c r="P11" s="100">
        <f t="shared" ref="P11" si="11">O11*($H11+J11)</f>
        <v>0</v>
      </c>
      <c r="Q11" s="492">
        <v>0</v>
      </c>
      <c r="R11" s="100">
        <f t="shared" si="6"/>
        <v>0</v>
      </c>
      <c r="S11" s="100">
        <f t="shared" si="7"/>
        <v>982020</v>
      </c>
      <c r="T11" s="387">
        <v>0.44</v>
      </c>
      <c r="U11" s="100">
        <f t="shared" si="8"/>
        <v>432088.8</v>
      </c>
      <c r="V11" s="100">
        <f t="shared" si="9"/>
        <v>1414108.8</v>
      </c>
      <c r="X11" s="198"/>
      <c r="Z11" s="95"/>
    </row>
    <row r="12" spans="3:27">
      <c r="J12" s="199"/>
      <c r="L12" s="101"/>
      <c r="N12" s="101"/>
      <c r="P12" s="101"/>
      <c r="R12" s="101"/>
      <c r="S12" s="101"/>
      <c r="U12" s="101"/>
      <c r="V12" s="199"/>
    </row>
    <row r="13" spans="3:27">
      <c r="J13" s="199"/>
      <c r="L13" s="101"/>
      <c r="N13" s="101"/>
      <c r="P13" s="101"/>
      <c r="R13" s="101"/>
      <c r="S13" s="101"/>
      <c r="U13" s="101"/>
      <c r="V13" s="199"/>
    </row>
    <row r="14" spans="3:27">
      <c r="H14" s="200">
        <f>SUM(H10)</f>
        <v>3691382</v>
      </c>
      <c r="I14" s="97">
        <f>J14/$H14</f>
        <v>2.4137347475823419E-2</v>
      </c>
      <c r="J14" s="200">
        <f>SUM(J10:J11)</f>
        <v>89100.17</v>
      </c>
      <c r="K14" s="97">
        <f>AVERAGE(K10:K13)</f>
        <v>4.4999999999999998E-2</v>
      </c>
      <c r="L14" s="200">
        <f>SUM(L10:L11)</f>
        <v>340243.39529999997</v>
      </c>
      <c r="M14" s="97">
        <f>AVERAGE(M10:M13)</f>
        <v>2.5000000000000001E-2</v>
      </c>
      <c r="N14" s="200">
        <f>SUM(N10:N11)</f>
        <v>189024.1085</v>
      </c>
      <c r="O14" s="97">
        <f>AVERAGE(O10:O13)</f>
        <v>6.6764792054244071E-2</v>
      </c>
      <c r="P14" s="200">
        <f>SUM(P10:P11)</f>
        <v>504806.21188965475</v>
      </c>
      <c r="Q14" s="97">
        <f>AVERAGE(Q10:Q13)</f>
        <v>0</v>
      </c>
      <c r="R14" s="200">
        <f>SUM(R10:R11)</f>
        <v>0</v>
      </c>
      <c r="S14" s="200">
        <f>SUM(S10:S11)</f>
        <v>5796575.8856896544</v>
      </c>
      <c r="T14" s="97">
        <f>U14/S14</f>
        <v>0.20743586652230736</v>
      </c>
      <c r="U14" s="200">
        <f>SUM(U10:U11)</f>
        <v>1202417.7417103448</v>
      </c>
      <c r="V14" s="200">
        <f>SUM(V10:V11)</f>
        <v>6998993.6273999987</v>
      </c>
    </row>
    <row r="18" spans="11:17">
      <c r="K18" s="601" t="s">
        <v>251</v>
      </c>
      <c r="L18" s="94">
        <f>L14/11</f>
        <v>30931.217754545451</v>
      </c>
      <c r="N18" s="94">
        <f>N14/11</f>
        <v>17184.009863636365</v>
      </c>
      <c r="P18" s="94">
        <f>P14/11</f>
        <v>45891.473808150433</v>
      </c>
      <c r="Q18" s="94">
        <f>SUM(L18:P18)</f>
        <v>94006.701426332249</v>
      </c>
    </row>
    <row r="21" spans="11:17">
      <c r="L21" s="200">
        <f>SUM(L14,N14,P14)</f>
        <v>1034073.7156896547</v>
      </c>
    </row>
  </sheetData>
  <customSheetViews>
    <customSheetView guid="{CEB2E329-645A-4035-9025-2F628EC18F0C}" scale="55" showGridLines="0">
      <selection activeCell="D9" sqref="D9:H32"/>
      <pageMargins left="0" right="0" top="0" bottom="0" header="0" footer="0"/>
      <pageSetup paperSize="9" orientation="landscape" horizontalDpi="4294967293" verticalDpi="4294967293"/>
    </customSheetView>
  </customSheetViews>
  <mergeCells count="14">
    <mergeCell ref="C8:C9"/>
    <mergeCell ref="D8:D9"/>
    <mergeCell ref="E8:E9"/>
    <mergeCell ref="F8:F9"/>
    <mergeCell ref="G8:G9"/>
    <mergeCell ref="H8:H9"/>
    <mergeCell ref="Z2:AA2"/>
    <mergeCell ref="Z3:AA3"/>
    <mergeCell ref="I8:J8"/>
    <mergeCell ref="T8:U8"/>
    <mergeCell ref="Q8:R8"/>
    <mergeCell ref="M8:N8"/>
    <mergeCell ref="K8:L8"/>
    <mergeCell ref="O8:P8"/>
  </mergeCells>
  <pageMargins left="0.26" right="0.13" top="0.34" bottom="0.33" header="0.19" footer="0.21"/>
  <pageSetup paperSize="9" orientation="landscape" horizontalDpi="4294967293" verticalDpi="4294967293" r:id="rId1"/>
  <ignoredErrors>
    <ignoredError sqref="N14" formula="1"/>
  </ignoredError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EN72"/>
  <sheetViews>
    <sheetView showGridLines="0" zoomScale="85" zoomScaleNormal="85" workbookViewId="0">
      <pane xSplit="3" ySplit="8" topLeftCell="D9" activePane="bottomRight" state="frozen"/>
      <selection pane="bottomRight" activeCell="J7" sqref="J7"/>
      <selection pane="bottomLeft" activeCell="A9" sqref="A9"/>
      <selection pane="topRight" activeCell="D1" sqref="D1"/>
    </sheetView>
  </sheetViews>
  <sheetFormatPr defaultColWidth="11.42578125" defaultRowHeight="15"/>
  <cols>
    <col min="1" max="1" width="6.28515625" style="121" customWidth="1"/>
    <col min="2" max="2" width="7.42578125" style="76" customWidth="1"/>
    <col min="3" max="3" width="42.140625" style="121" customWidth="1"/>
    <col min="4" max="4" width="18.7109375" style="76" bestFit="1" customWidth="1"/>
    <col min="5" max="5" width="10.5703125" style="76" bestFit="1" customWidth="1"/>
    <col min="6" max="6" width="7.7109375" style="76" customWidth="1"/>
    <col min="7" max="7" width="15.7109375" style="81" customWidth="1"/>
    <col min="8" max="8" width="17" style="81" customWidth="1"/>
    <col min="9" max="9" width="53.42578125" style="10" customWidth="1"/>
    <col min="10" max="10" width="12.85546875" style="10" bestFit="1" customWidth="1"/>
    <col min="11" max="11" width="45.28515625" style="420" customWidth="1"/>
    <col min="12" max="12" width="19.85546875" style="81" bestFit="1" customWidth="1"/>
    <col min="13" max="13" width="10.5703125" style="81" bestFit="1" customWidth="1"/>
    <col min="14" max="73" width="12.7109375" style="81" customWidth="1"/>
    <col min="74" max="74" width="7.7109375" style="81" customWidth="1"/>
    <col min="75" max="75" width="30.42578125" style="81" customWidth="1"/>
    <col min="76" max="76" width="19.42578125" style="81" customWidth="1"/>
    <col min="77" max="77" width="12.7109375" style="81" customWidth="1"/>
    <col min="78" max="88" width="14.7109375" style="81" bestFit="1" customWidth="1"/>
    <col min="89" max="135" width="12.7109375" style="81" customWidth="1"/>
    <col min="136" max="136" width="14.7109375" style="81" bestFit="1" customWidth="1"/>
    <col min="137" max="137" width="12.7109375" style="10" customWidth="1"/>
    <col min="138" max="138" width="7.7109375" style="10" customWidth="1"/>
    <col min="139" max="139" width="22.7109375" style="76" customWidth="1"/>
    <col min="140" max="140" width="23.42578125" style="76" customWidth="1"/>
    <col min="141" max="143" width="18.7109375" style="76" customWidth="1"/>
    <col min="144" max="16384" width="11.42578125" style="121"/>
  </cols>
  <sheetData>
    <row r="1" spans="1:144" ht="55.5" customHeight="1">
      <c r="A1" s="190"/>
      <c r="B1" s="75"/>
      <c r="C1" s="190"/>
      <c r="D1" s="75"/>
      <c r="E1" s="75"/>
      <c r="F1" s="84"/>
      <c r="G1" s="78"/>
      <c r="H1" s="78"/>
      <c r="I1" s="532">
        <f>H5+'Comp. Desp. Indiretas'!H4</f>
        <v>4762502.17</v>
      </c>
      <c r="K1" s="41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8"/>
      <c r="BI1" s="78"/>
      <c r="BJ1" s="78"/>
      <c r="BK1" s="78"/>
      <c r="BL1" s="78"/>
      <c r="BM1" s="78"/>
      <c r="BN1" s="78"/>
      <c r="BO1" s="78"/>
      <c r="BP1" s="78"/>
      <c r="BQ1" s="78"/>
      <c r="BR1" s="78"/>
      <c r="BS1" s="78"/>
      <c r="BT1" s="78"/>
      <c r="BU1" s="78"/>
      <c r="BV1" s="78"/>
      <c r="BW1" s="78"/>
      <c r="BX1" s="78"/>
      <c r="BY1" s="78"/>
      <c r="BZ1" s="78"/>
      <c r="CA1" s="78"/>
      <c r="CB1" s="78"/>
      <c r="CC1" s="78"/>
      <c r="CD1" s="78"/>
      <c r="CE1" s="78"/>
      <c r="CF1" s="78"/>
      <c r="CG1" s="78"/>
      <c r="CH1" s="78"/>
      <c r="CI1" s="78"/>
      <c r="CJ1" s="78"/>
      <c r="CK1" s="78"/>
      <c r="CL1" s="78"/>
      <c r="CM1" s="78"/>
      <c r="CN1" s="78"/>
      <c r="CO1" s="78"/>
      <c r="CP1" s="78"/>
      <c r="CQ1" s="78"/>
      <c r="CR1" s="78"/>
      <c r="CS1" s="78"/>
      <c r="CT1" s="78"/>
      <c r="CU1" s="78"/>
      <c r="CV1" s="78"/>
      <c r="CW1" s="78"/>
      <c r="CX1" s="78"/>
      <c r="CY1" s="78"/>
      <c r="CZ1" s="78"/>
      <c r="DA1" s="78"/>
      <c r="DB1" s="78"/>
      <c r="DC1" s="78"/>
      <c r="DD1" s="78"/>
      <c r="DE1" s="78"/>
      <c r="DF1" s="78"/>
      <c r="DG1" s="78"/>
      <c r="DH1" s="78"/>
      <c r="DI1" s="78"/>
      <c r="DJ1" s="78"/>
      <c r="DK1" s="78"/>
      <c r="DL1" s="78"/>
      <c r="DM1" s="78"/>
      <c r="DN1" s="78"/>
      <c r="DO1" s="78"/>
      <c r="DP1" s="78"/>
      <c r="DQ1" s="78"/>
      <c r="DR1" s="78"/>
      <c r="DS1" s="78"/>
      <c r="DT1" s="78"/>
      <c r="DU1" s="78"/>
      <c r="DV1" s="78"/>
      <c r="DW1" s="78"/>
      <c r="DX1" s="78"/>
      <c r="DY1" s="78"/>
      <c r="DZ1" s="78"/>
      <c r="EA1" s="78"/>
      <c r="EB1" s="78"/>
      <c r="EC1" s="78"/>
      <c r="ED1" s="78"/>
      <c r="EE1" s="78"/>
      <c r="EF1" s="78"/>
      <c r="EI1" s="655" t="s">
        <v>252</v>
      </c>
      <c r="EJ1" s="655"/>
      <c r="EK1" s="655"/>
      <c r="EL1" s="655"/>
      <c r="EM1" s="655"/>
    </row>
    <row r="2" spans="1:144">
      <c r="B2" s="75"/>
      <c r="C2" s="190"/>
      <c r="D2" s="75"/>
      <c r="E2" s="75"/>
      <c r="F2" s="84"/>
      <c r="G2" s="78"/>
      <c r="H2" s="78"/>
      <c r="K2" s="41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  <c r="DR2" s="78"/>
      <c r="DS2" s="78"/>
      <c r="DT2" s="78"/>
      <c r="DU2" s="78"/>
      <c r="DV2" s="78"/>
      <c r="DW2" s="78"/>
      <c r="DX2" s="78"/>
      <c r="DY2" s="78"/>
      <c r="DZ2" s="78"/>
      <c r="EA2" s="78"/>
      <c r="EB2" s="78"/>
      <c r="EC2" s="78"/>
      <c r="ED2" s="78"/>
      <c r="EE2" s="78"/>
      <c r="EF2" s="78"/>
      <c r="EI2" s="656" t="s">
        <v>253</v>
      </c>
      <c r="EJ2" s="656"/>
      <c r="EK2" s="656"/>
      <c r="EL2" s="656"/>
      <c r="EM2" s="656"/>
    </row>
    <row r="3" spans="1:144">
      <c r="B3" s="75"/>
      <c r="C3" s="190"/>
      <c r="D3" s="75"/>
      <c r="E3" s="75"/>
      <c r="F3" s="84"/>
      <c r="G3" s="78"/>
      <c r="H3" s="78"/>
      <c r="K3" s="41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C3" s="78"/>
      <c r="CD3" s="78"/>
      <c r="CE3" s="78"/>
      <c r="CF3" s="78"/>
      <c r="CG3" s="78"/>
      <c r="CH3" s="78"/>
      <c r="CI3" s="78"/>
      <c r="CJ3" s="78"/>
      <c r="CK3" s="78"/>
      <c r="CL3" s="78"/>
      <c r="CM3" s="78"/>
      <c r="CN3" s="78"/>
      <c r="CO3" s="78"/>
      <c r="CP3" s="78"/>
      <c r="CQ3" s="78"/>
      <c r="CR3" s="78"/>
      <c r="CS3" s="78"/>
      <c r="CT3" s="78"/>
      <c r="CU3" s="78"/>
      <c r="CV3" s="78"/>
      <c r="CW3" s="78"/>
      <c r="CX3" s="78"/>
      <c r="CY3" s="78"/>
      <c r="CZ3" s="78"/>
      <c r="DA3" s="78"/>
      <c r="DB3" s="78"/>
      <c r="DC3" s="78"/>
      <c r="DD3" s="78"/>
      <c r="DE3" s="78"/>
      <c r="DF3" s="78"/>
      <c r="DG3" s="78"/>
      <c r="DH3" s="78"/>
      <c r="DI3" s="78"/>
      <c r="DJ3" s="78"/>
      <c r="DK3" s="78"/>
      <c r="DL3" s="78"/>
      <c r="DM3" s="78"/>
      <c r="DN3" s="78"/>
      <c r="DO3" s="78"/>
      <c r="DP3" s="78"/>
      <c r="DQ3" s="78"/>
      <c r="DR3" s="78"/>
      <c r="DS3" s="78"/>
      <c r="DT3" s="78"/>
      <c r="DU3" s="78"/>
      <c r="DV3" s="78"/>
      <c r="DW3" s="78"/>
      <c r="DX3" s="78"/>
      <c r="DY3" s="78"/>
      <c r="DZ3" s="78"/>
      <c r="EA3" s="78"/>
      <c r="EB3" s="78"/>
      <c r="EC3" s="78"/>
      <c r="ED3" s="78"/>
      <c r="EE3" s="78"/>
      <c r="EF3" s="78"/>
      <c r="EI3" s="10"/>
      <c r="EJ3" s="10"/>
      <c r="EK3" s="10"/>
      <c r="EL3" s="10"/>
      <c r="EM3" s="10"/>
    </row>
    <row r="4" spans="1:144" ht="29.25" customHeight="1">
      <c r="A4" s="224" t="s">
        <v>254</v>
      </c>
      <c r="B4" s="224" t="s">
        <v>255</v>
      </c>
      <c r="C4" s="224" t="s">
        <v>123</v>
      </c>
      <c r="D4" s="224" t="s">
        <v>256</v>
      </c>
      <c r="E4" s="224" t="s">
        <v>257</v>
      </c>
      <c r="F4" s="224" t="s">
        <v>258</v>
      </c>
      <c r="G4" s="225" t="s">
        <v>259</v>
      </c>
      <c r="H4" s="226" t="s">
        <v>260</v>
      </c>
      <c r="I4" s="657" t="s">
        <v>261</v>
      </c>
      <c r="K4" s="484"/>
      <c r="L4" s="71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78"/>
      <c r="BW4" s="237"/>
      <c r="BX4" s="237"/>
      <c r="BY4" s="237"/>
      <c r="BZ4" s="237"/>
      <c r="CA4" s="237"/>
      <c r="CB4" s="237"/>
      <c r="CC4" s="237"/>
      <c r="CD4" s="237"/>
      <c r="CE4" s="237"/>
      <c r="CF4" s="237"/>
      <c r="CG4" s="237"/>
      <c r="CH4" s="237"/>
      <c r="CI4" s="237"/>
      <c r="CJ4" s="237"/>
      <c r="CK4" s="237"/>
      <c r="CL4" s="237"/>
      <c r="CM4" s="237"/>
      <c r="CN4" s="237"/>
      <c r="CO4" s="237"/>
      <c r="CP4" s="237"/>
      <c r="CQ4" s="237"/>
      <c r="CR4" s="237"/>
      <c r="CS4" s="237"/>
      <c r="CT4" s="237"/>
      <c r="CU4" s="237"/>
      <c r="CV4" s="237"/>
      <c r="CW4" s="237"/>
      <c r="CX4" s="237"/>
      <c r="CY4" s="237"/>
      <c r="CZ4" s="237"/>
      <c r="DA4" s="237"/>
      <c r="DB4" s="237"/>
      <c r="DC4" s="237"/>
      <c r="DD4" s="237"/>
      <c r="DE4" s="237"/>
      <c r="DF4" s="237"/>
      <c r="DG4" s="237"/>
      <c r="DH4" s="237"/>
      <c r="DI4" s="237"/>
      <c r="DJ4" s="237"/>
      <c r="DK4" s="237"/>
      <c r="DL4" s="237"/>
      <c r="DM4" s="237"/>
      <c r="DN4" s="237"/>
      <c r="DO4" s="237"/>
      <c r="DP4" s="237"/>
      <c r="DQ4" s="237"/>
      <c r="DR4" s="237"/>
      <c r="DS4" s="237"/>
      <c r="DT4" s="237"/>
      <c r="DU4" s="237"/>
      <c r="DV4" s="237"/>
      <c r="DW4" s="237"/>
      <c r="DX4" s="237"/>
      <c r="DY4" s="237"/>
      <c r="DZ4" s="237"/>
      <c r="EA4" s="237"/>
      <c r="EB4" s="237"/>
      <c r="EC4" s="237"/>
      <c r="ED4" s="237"/>
      <c r="EE4" s="237"/>
      <c r="EF4" s="237"/>
      <c r="EI4" s="229" t="s">
        <v>262</v>
      </c>
      <c r="EJ4" s="229" t="s">
        <v>263</v>
      </c>
      <c r="EM4" s="121"/>
    </row>
    <row r="5" spans="1:144">
      <c r="A5" s="243"/>
      <c r="B5" s="244"/>
      <c r="C5" s="244"/>
      <c r="D5" s="244"/>
      <c r="E5" s="244"/>
      <c r="F5" s="654" t="s">
        <v>264</v>
      </c>
      <c r="G5" s="654"/>
      <c r="H5" s="245">
        <f>SUM(H9:H72)/2</f>
        <v>4673402</v>
      </c>
      <c r="I5" s="658"/>
      <c r="K5" s="484"/>
      <c r="L5" s="71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78"/>
      <c r="BW5" s="228"/>
      <c r="BX5" s="230" t="s">
        <v>3</v>
      </c>
      <c r="BY5" s="230">
        <f>SUM(BY9:BY72)/2</f>
        <v>508832</v>
      </c>
      <c r="BZ5" s="230">
        <f>SUM(BZ9:BZ72)/2</f>
        <v>410112</v>
      </c>
      <c r="CA5" s="230">
        <f>SUM(CA9:CA72)/2</f>
        <v>410112</v>
      </c>
      <c r="CB5" s="230">
        <f>SUM(CB9:CB72)/2</f>
        <v>410112</v>
      </c>
      <c r="CC5" s="230">
        <f>SUM(CC9:CC72)/2</f>
        <v>410112</v>
      </c>
      <c r="CD5" s="230">
        <f>SUM(CD9:CD72)/2</f>
        <v>416952</v>
      </c>
      <c r="CE5" s="230">
        <f>SUM(CE9:CE72)/2</f>
        <v>418362</v>
      </c>
      <c r="CF5" s="230">
        <f>SUM(CF9:CF72)/2</f>
        <v>418362</v>
      </c>
      <c r="CG5" s="230">
        <f>SUM(CG9:CG72)/2</f>
        <v>418362</v>
      </c>
      <c r="CH5" s="230">
        <f>SUM(CH9:CH72)/2</f>
        <v>418362</v>
      </c>
      <c r="CI5" s="230">
        <f>SUM(CI9:CI72)/2</f>
        <v>433722</v>
      </c>
      <c r="CJ5" s="230">
        <f>SUM(CJ9:CJ72)/2</f>
        <v>0</v>
      </c>
      <c r="CK5" s="230">
        <f>SUM(CK9:CK72)/2</f>
        <v>0</v>
      </c>
      <c r="CL5" s="230">
        <f>SUM(CL9:CL72)/2</f>
        <v>0</v>
      </c>
      <c r="CM5" s="230">
        <f>SUM(CM9:CM72)/2</f>
        <v>0</v>
      </c>
      <c r="CN5" s="230">
        <f>SUM(CN9:CN72)/2</f>
        <v>0</v>
      </c>
      <c r="CO5" s="230">
        <f>SUM(CO9:CO72)/2</f>
        <v>0</v>
      </c>
      <c r="CP5" s="230">
        <f>SUM(CP9:CP72)/2</f>
        <v>0</v>
      </c>
      <c r="CQ5" s="230">
        <f>SUM(CQ9:CQ72)/2</f>
        <v>0</v>
      </c>
      <c r="CR5" s="230">
        <f>SUM(CR9:CR72)/2</f>
        <v>0</v>
      </c>
      <c r="CS5" s="230">
        <f>SUM(CS9:CS72)/2</f>
        <v>0</v>
      </c>
      <c r="CT5" s="230">
        <f>SUM(CT9:CT72)/2</f>
        <v>0</v>
      </c>
      <c r="CU5" s="230">
        <f>SUM(CU9:CU72)/2</f>
        <v>0</v>
      </c>
      <c r="CV5" s="230">
        <f>SUM(CV9:CV72)/2</f>
        <v>0</v>
      </c>
      <c r="CW5" s="230">
        <f>SUM(CW9:CW72)/2</f>
        <v>0</v>
      </c>
      <c r="CX5" s="230">
        <f>SUM(CX9:CX72)/2</f>
        <v>0</v>
      </c>
      <c r="CY5" s="230">
        <f>SUM(CY9:CY72)/2</f>
        <v>0</v>
      </c>
      <c r="CZ5" s="230">
        <f>SUM(CZ9:CZ72)/2</f>
        <v>0</v>
      </c>
      <c r="DA5" s="230">
        <f>SUM(DA9:DA72)/2</f>
        <v>0</v>
      </c>
      <c r="DB5" s="230">
        <f>SUM(DB9:DB72)/2</f>
        <v>0</v>
      </c>
      <c r="DC5" s="230">
        <f>SUM(DC9:DC72)/2</f>
        <v>0</v>
      </c>
      <c r="DD5" s="230">
        <f>SUM(DD9:DD72)/2</f>
        <v>0</v>
      </c>
      <c r="DE5" s="230">
        <f>SUM(DE9:DE72)/2</f>
        <v>0</v>
      </c>
      <c r="DF5" s="230">
        <f>SUM(DF9:DF72)/2</f>
        <v>0</v>
      </c>
      <c r="DG5" s="230">
        <f>SUM(DG9:DG72)/2</f>
        <v>0</v>
      </c>
      <c r="DH5" s="230">
        <f>SUM(DH9:DH72)/2</f>
        <v>0</v>
      </c>
      <c r="DI5" s="230">
        <f>SUM(DI9:DI72)/2</f>
        <v>0</v>
      </c>
      <c r="DJ5" s="230">
        <f>SUM(DJ9:DJ72)/2</f>
        <v>0</v>
      </c>
      <c r="DK5" s="230">
        <f>SUM(DK9:DK72)/2</f>
        <v>0</v>
      </c>
      <c r="DL5" s="230">
        <f>SUM(DL9:DL72)/2</f>
        <v>0</v>
      </c>
      <c r="DM5" s="230">
        <f>SUM(DM9:DM72)/2</f>
        <v>0</v>
      </c>
      <c r="DN5" s="230">
        <f>SUM(DN9:DN72)/2</f>
        <v>0</v>
      </c>
      <c r="DO5" s="230">
        <f>SUM(DO9:DO72)/2</f>
        <v>0</v>
      </c>
      <c r="DP5" s="230">
        <f>SUM(DP9:DP72)/2</f>
        <v>0</v>
      </c>
      <c r="DQ5" s="230">
        <f>SUM(DQ9:DQ72)/2</f>
        <v>0</v>
      </c>
      <c r="DR5" s="230">
        <f>SUM(DR9:DR72)/2</f>
        <v>0</v>
      </c>
      <c r="DS5" s="230">
        <f>SUM(DS9:DS72)/2</f>
        <v>0</v>
      </c>
      <c r="DT5" s="230">
        <f>SUM(DT9:DT72)/2</f>
        <v>0</v>
      </c>
      <c r="DU5" s="230">
        <f>SUM(DU9:DU72)/2</f>
        <v>0</v>
      </c>
      <c r="DV5" s="230">
        <f>SUM(DV9:DV72)/2</f>
        <v>0</v>
      </c>
      <c r="DW5" s="230">
        <f>SUM(DW9:DW72)/2</f>
        <v>0</v>
      </c>
      <c r="DX5" s="230">
        <f>SUM(DX9:DX72)/2</f>
        <v>0</v>
      </c>
      <c r="DY5" s="230">
        <f>SUM(DY9:DY72)/2</f>
        <v>0</v>
      </c>
      <c r="DZ5" s="230">
        <f>SUM(DZ9:DZ72)/2</f>
        <v>0</v>
      </c>
      <c r="EA5" s="230">
        <f>SUM(EA9:EA72)/2</f>
        <v>0</v>
      </c>
      <c r="EB5" s="230">
        <f>SUM(EB9:EB72)/2</f>
        <v>0</v>
      </c>
      <c r="EC5" s="230">
        <f>SUM(EC9:EC72)/2</f>
        <v>0</v>
      </c>
      <c r="ED5" s="230">
        <f>SUM(ED9:ED72)/2</f>
        <v>0</v>
      </c>
      <c r="EE5" s="230">
        <f>SUM(EE9:EE72)/2</f>
        <v>0</v>
      </c>
      <c r="EF5" s="230">
        <f>SUM(EF9:EF72)/2</f>
        <v>0</v>
      </c>
      <c r="EI5" s="230">
        <f>SUM(EI9:EI72)/2</f>
        <v>0</v>
      </c>
      <c r="EJ5" s="230">
        <f>SUM(EJ9:EJ72)/2</f>
        <v>4673402</v>
      </c>
      <c r="EK5" s="121"/>
      <c r="EL5" s="121"/>
      <c r="EM5" s="121"/>
    </row>
    <row r="6" spans="1:144">
      <c r="A6" s="75"/>
      <c r="B6" s="75"/>
      <c r="C6" s="75"/>
      <c r="D6" s="75"/>
      <c r="E6" s="75"/>
      <c r="F6" s="79"/>
      <c r="G6" s="79"/>
      <c r="H6" s="227"/>
      <c r="K6" s="419"/>
      <c r="L6" s="227"/>
      <c r="M6" s="227"/>
      <c r="N6" s="227"/>
      <c r="O6" s="227"/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  <c r="AA6" s="227"/>
      <c r="AB6" s="227"/>
      <c r="AC6" s="227"/>
      <c r="AD6" s="227"/>
      <c r="AE6" s="227"/>
      <c r="AF6" s="227"/>
      <c r="AG6" s="227"/>
      <c r="AH6" s="227"/>
      <c r="AI6" s="227"/>
      <c r="AJ6" s="227"/>
      <c r="AK6" s="227"/>
      <c r="AL6" s="227"/>
      <c r="AM6" s="227"/>
      <c r="AN6" s="227"/>
      <c r="AO6" s="227"/>
      <c r="AP6" s="227"/>
      <c r="AQ6" s="227"/>
      <c r="AR6" s="227"/>
      <c r="AS6" s="227"/>
      <c r="AT6" s="227"/>
      <c r="AU6" s="227"/>
      <c r="AV6" s="227"/>
      <c r="AW6" s="227"/>
      <c r="AX6" s="227"/>
      <c r="AY6" s="227"/>
      <c r="AZ6" s="227"/>
      <c r="BA6" s="227"/>
      <c r="BB6" s="227"/>
      <c r="BC6" s="227"/>
      <c r="BD6" s="227"/>
      <c r="BE6" s="227"/>
      <c r="BF6" s="227"/>
      <c r="BG6" s="227"/>
      <c r="BH6" s="227"/>
      <c r="BI6" s="227"/>
      <c r="BJ6" s="227"/>
      <c r="BK6" s="227"/>
      <c r="BL6" s="227"/>
      <c r="BM6" s="227"/>
      <c r="BN6" s="227"/>
      <c r="BO6" s="227"/>
      <c r="BP6" s="227"/>
      <c r="BQ6" s="227"/>
      <c r="BR6" s="227"/>
      <c r="BS6" s="227"/>
      <c r="BT6" s="227"/>
      <c r="BU6" s="227"/>
      <c r="BV6" s="78"/>
      <c r="BW6" s="241"/>
      <c r="BX6" s="242" t="s">
        <v>4</v>
      </c>
      <c r="BY6" s="242">
        <f>BY5</f>
        <v>508832</v>
      </c>
      <c r="BZ6" s="242">
        <f>BY6+BZ5</f>
        <v>918944</v>
      </c>
      <c r="CA6" s="242">
        <f t="shared" ref="CA6:EF6" si="0">BZ6+CA5</f>
        <v>1329056</v>
      </c>
      <c r="CB6" s="242">
        <f t="shared" si="0"/>
        <v>1739168</v>
      </c>
      <c r="CC6" s="242">
        <f t="shared" si="0"/>
        <v>2149280</v>
      </c>
      <c r="CD6" s="242">
        <f t="shared" si="0"/>
        <v>2566232</v>
      </c>
      <c r="CE6" s="242">
        <f t="shared" si="0"/>
        <v>2984594</v>
      </c>
      <c r="CF6" s="242">
        <f t="shared" si="0"/>
        <v>3402956</v>
      </c>
      <c r="CG6" s="242">
        <f t="shared" si="0"/>
        <v>3821318</v>
      </c>
      <c r="CH6" s="242">
        <f t="shared" si="0"/>
        <v>4239680</v>
      </c>
      <c r="CI6" s="242">
        <f t="shared" si="0"/>
        <v>4673402</v>
      </c>
      <c r="CJ6" s="242">
        <f t="shared" si="0"/>
        <v>4673402</v>
      </c>
      <c r="CK6" s="242">
        <f t="shared" si="0"/>
        <v>4673402</v>
      </c>
      <c r="CL6" s="242">
        <f t="shared" si="0"/>
        <v>4673402</v>
      </c>
      <c r="CM6" s="242">
        <f t="shared" si="0"/>
        <v>4673402</v>
      </c>
      <c r="CN6" s="242">
        <f t="shared" si="0"/>
        <v>4673402</v>
      </c>
      <c r="CO6" s="242">
        <f t="shared" si="0"/>
        <v>4673402</v>
      </c>
      <c r="CP6" s="242">
        <f t="shared" si="0"/>
        <v>4673402</v>
      </c>
      <c r="CQ6" s="242">
        <f t="shared" si="0"/>
        <v>4673402</v>
      </c>
      <c r="CR6" s="242">
        <f t="shared" si="0"/>
        <v>4673402</v>
      </c>
      <c r="CS6" s="242">
        <f t="shared" si="0"/>
        <v>4673402</v>
      </c>
      <c r="CT6" s="242">
        <f t="shared" si="0"/>
        <v>4673402</v>
      </c>
      <c r="CU6" s="242">
        <f t="shared" si="0"/>
        <v>4673402</v>
      </c>
      <c r="CV6" s="242">
        <f t="shared" si="0"/>
        <v>4673402</v>
      </c>
      <c r="CW6" s="242">
        <f t="shared" si="0"/>
        <v>4673402</v>
      </c>
      <c r="CX6" s="242">
        <f t="shared" si="0"/>
        <v>4673402</v>
      </c>
      <c r="CY6" s="242">
        <f t="shared" si="0"/>
        <v>4673402</v>
      </c>
      <c r="CZ6" s="242">
        <f t="shared" si="0"/>
        <v>4673402</v>
      </c>
      <c r="DA6" s="242">
        <f t="shared" si="0"/>
        <v>4673402</v>
      </c>
      <c r="DB6" s="242">
        <f t="shared" si="0"/>
        <v>4673402</v>
      </c>
      <c r="DC6" s="242">
        <f t="shared" si="0"/>
        <v>4673402</v>
      </c>
      <c r="DD6" s="242">
        <f t="shared" si="0"/>
        <v>4673402</v>
      </c>
      <c r="DE6" s="242">
        <f t="shared" si="0"/>
        <v>4673402</v>
      </c>
      <c r="DF6" s="242">
        <f t="shared" si="0"/>
        <v>4673402</v>
      </c>
      <c r="DG6" s="242">
        <f t="shared" si="0"/>
        <v>4673402</v>
      </c>
      <c r="DH6" s="242">
        <f t="shared" si="0"/>
        <v>4673402</v>
      </c>
      <c r="DI6" s="242">
        <f t="shared" si="0"/>
        <v>4673402</v>
      </c>
      <c r="DJ6" s="242">
        <f t="shared" si="0"/>
        <v>4673402</v>
      </c>
      <c r="DK6" s="242">
        <f t="shared" si="0"/>
        <v>4673402</v>
      </c>
      <c r="DL6" s="242">
        <f t="shared" si="0"/>
        <v>4673402</v>
      </c>
      <c r="DM6" s="242">
        <f t="shared" si="0"/>
        <v>4673402</v>
      </c>
      <c r="DN6" s="242">
        <f t="shared" si="0"/>
        <v>4673402</v>
      </c>
      <c r="DO6" s="242">
        <f t="shared" si="0"/>
        <v>4673402</v>
      </c>
      <c r="DP6" s="242">
        <f t="shared" si="0"/>
        <v>4673402</v>
      </c>
      <c r="DQ6" s="242">
        <f t="shared" si="0"/>
        <v>4673402</v>
      </c>
      <c r="DR6" s="242">
        <f t="shared" si="0"/>
        <v>4673402</v>
      </c>
      <c r="DS6" s="242">
        <f t="shared" si="0"/>
        <v>4673402</v>
      </c>
      <c r="DT6" s="242">
        <f t="shared" si="0"/>
        <v>4673402</v>
      </c>
      <c r="DU6" s="242">
        <f t="shared" si="0"/>
        <v>4673402</v>
      </c>
      <c r="DV6" s="242">
        <f t="shared" si="0"/>
        <v>4673402</v>
      </c>
      <c r="DW6" s="242">
        <f t="shared" si="0"/>
        <v>4673402</v>
      </c>
      <c r="DX6" s="242">
        <f t="shared" si="0"/>
        <v>4673402</v>
      </c>
      <c r="DY6" s="242">
        <f t="shared" si="0"/>
        <v>4673402</v>
      </c>
      <c r="DZ6" s="242">
        <f t="shared" si="0"/>
        <v>4673402</v>
      </c>
      <c r="EA6" s="242">
        <f t="shared" si="0"/>
        <v>4673402</v>
      </c>
      <c r="EB6" s="242">
        <f t="shared" si="0"/>
        <v>4673402</v>
      </c>
      <c r="EC6" s="242">
        <f t="shared" si="0"/>
        <v>4673402</v>
      </c>
      <c r="ED6" s="242">
        <f t="shared" si="0"/>
        <v>4673402</v>
      </c>
      <c r="EE6" s="242">
        <f t="shared" si="0"/>
        <v>4673402</v>
      </c>
      <c r="EF6" s="242">
        <f t="shared" si="0"/>
        <v>4673402</v>
      </c>
      <c r="EI6" s="121"/>
      <c r="EJ6" s="121"/>
      <c r="EK6" s="121"/>
      <c r="EL6" s="121"/>
      <c r="EM6" s="121"/>
      <c r="EN6" s="231"/>
    </row>
    <row r="7" spans="1:144" ht="16.5" customHeight="1">
      <c r="J7" s="10">
        <f>52-48.5</f>
        <v>3.5</v>
      </c>
      <c r="BV7" s="78"/>
      <c r="EI7" s="81"/>
      <c r="EJ7" s="81"/>
      <c r="EK7" s="232" t="s">
        <v>265</v>
      </c>
      <c r="EL7" s="232" t="s">
        <v>265</v>
      </c>
      <c r="EM7" s="232" t="s">
        <v>265</v>
      </c>
    </row>
    <row r="8" spans="1:144">
      <c r="A8" s="189" t="s">
        <v>254</v>
      </c>
      <c r="B8" s="189" t="s">
        <v>255</v>
      </c>
      <c r="C8" s="189" t="s">
        <v>123</v>
      </c>
      <c r="D8" s="189" t="s">
        <v>256</v>
      </c>
      <c r="E8" s="189" t="s">
        <v>257</v>
      </c>
      <c r="F8" s="189" t="s">
        <v>266</v>
      </c>
      <c r="G8" s="9" t="s">
        <v>267</v>
      </c>
      <c r="H8" s="9" t="s">
        <v>268</v>
      </c>
      <c r="I8" s="246" t="s">
        <v>269</v>
      </c>
      <c r="K8" s="421" t="s">
        <v>123</v>
      </c>
      <c r="L8" s="9"/>
      <c r="M8" s="9" t="s">
        <v>270</v>
      </c>
      <c r="N8" s="280">
        <v>44958</v>
      </c>
      <c r="O8" s="280">
        <v>44986</v>
      </c>
      <c r="P8" s="280">
        <v>45017</v>
      </c>
      <c r="Q8" s="280">
        <v>45047</v>
      </c>
      <c r="R8" s="280">
        <v>45078</v>
      </c>
      <c r="S8" s="280">
        <v>45108</v>
      </c>
      <c r="T8" s="280">
        <v>45139</v>
      </c>
      <c r="U8" s="280">
        <v>45170</v>
      </c>
      <c r="V8" s="280">
        <v>45200</v>
      </c>
      <c r="W8" s="280">
        <v>45231</v>
      </c>
      <c r="X8" s="280">
        <v>45261</v>
      </c>
      <c r="Y8" s="280">
        <v>45292</v>
      </c>
      <c r="Z8" s="280">
        <v>45323</v>
      </c>
      <c r="AA8" s="280">
        <v>45352</v>
      </c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  <c r="AO8" s="280"/>
      <c r="AP8" s="280"/>
      <c r="AQ8" s="280"/>
      <c r="AR8" s="280"/>
      <c r="AS8" s="280"/>
      <c r="AT8" s="280"/>
      <c r="AU8" s="280"/>
      <c r="AV8" s="280"/>
      <c r="AW8" s="280"/>
      <c r="AX8" s="280"/>
      <c r="AY8" s="280"/>
      <c r="AZ8" s="280"/>
      <c r="BA8" s="280"/>
      <c r="BB8" s="280"/>
      <c r="BC8" s="280"/>
      <c r="BD8" s="280"/>
      <c r="BE8" s="280"/>
      <c r="BF8" s="280"/>
      <c r="BG8" s="280"/>
      <c r="BH8" s="280"/>
      <c r="BI8" s="280"/>
      <c r="BJ8" s="280"/>
      <c r="BK8" s="280"/>
      <c r="BL8" s="280"/>
      <c r="BM8" s="280"/>
      <c r="BN8" s="280"/>
      <c r="BO8" s="280"/>
      <c r="BP8" s="280"/>
      <c r="BQ8" s="280"/>
      <c r="BR8" s="280"/>
      <c r="BS8" s="280"/>
      <c r="BT8" s="280"/>
      <c r="BU8" s="280"/>
      <c r="BV8" s="78"/>
      <c r="BW8" s="9" t="s">
        <v>123</v>
      </c>
      <c r="BX8" s="9" t="s">
        <v>270</v>
      </c>
      <c r="BY8" s="280">
        <v>44958</v>
      </c>
      <c r="BZ8" s="280">
        <v>44986</v>
      </c>
      <c r="CA8" s="280">
        <v>45017</v>
      </c>
      <c r="CB8" s="280">
        <v>45047</v>
      </c>
      <c r="CC8" s="280">
        <v>45078</v>
      </c>
      <c r="CD8" s="280">
        <v>45108</v>
      </c>
      <c r="CE8" s="280">
        <v>45139</v>
      </c>
      <c r="CF8" s="280">
        <v>45170</v>
      </c>
      <c r="CG8" s="280">
        <v>45200</v>
      </c>
      <c r="CH8" s="280">
        <v>45231</v>
      </c>
      <c r="CI8" s="280">
        <v>45261</v>
      </c>
      <c r="CJ8" s="280">
        <v>45292</v>
      </c>
      <c r="CK8" s="280">
        <v>45323</v>
      </c>
      <c r="CL8" s="280">
        <v>45352</v>
      </c>
      <c r="CM8" s="280"/>
      <c r="CN8" s="280"/>
      <c r="CO8" s="280"/>
      <c r="CP8" s="280"/>
      <c r="CQ8" s="280"/>
      <c r="CR8" s="280"/>
      <c r="CS8" s="280"/>
      <c r="CT8" s="280"/>
      <c r="CU8" s="280"/>
      <c r="CV8" s="280"/>
      <c r="CW8" s="280"/>
      <c r="CX8" s="280"/>
      <c r="CY8" s="280"/>
      <c r="CZ8" s="280"/>
      <c r="DA8" s="280"/>
      <c r="DB8" s="280"/>
      <c r="DC8" s="280"/>
      <c r="DD8" s="280"/>
      <c r="DE8" s="280"/>
      <c r="DF8" s="280"/>
      <c r="DG8" s="280"/>
      <c r="DH8" s="280"/>
      <c r="DI8" s="280"/>
      <c r="DJ8" s="280"/>
      <c r="DK8" s="280"/>
      <c r="DL8" s="280"/>
      <c r="DM8" s="280"/>
      <c r="DN8" s="280"/>
      <c r="DO8" s="280"/>
      <c r="DP8" s="280"/>
      <c r="DQ8" s="280"/>
      <c r="DR8" s="280"/>
      <c r="DS8" s="280"/>
      <c r="DT8" s="280"/>
      <c r="DU8" s="280"/>
      <c r="DV8" s="280"/>
      <c r="DW8" s="280"/>
      <c r="DX8" s="280"/>
      <c r="DY8" s="280"/>
      <c r="DZ8" s="280"/>
      <c r="EA8" s="280"/>
      <c r="EB8" s="280"/>
      <c r="EC8" s="280"/>
      <c r="ED8" s="280"/>
      <c r="EE8" s="280"/>
      <c r="EF8" s="280"/>
      <c r="EI8" s="233" t="s">
        <v>271</v>
      </c>
      <c r="EJ8" s="233" t="s">
        <v>272</v>
      </c>
      <c r="EK8" s="236" t="s">
        <v>273</v>
      </c>
      <c r="EL8" s="236" t="s">
        <v>274</v>
      </c>
      <c r="EM8" s="234" t="s">
        <v>275</v>
      </c>
    </row>
    <row r="9" spans="1:144" ht="38.25">
      <c r="A9" s="248"/>
      <c r="B9" s="249" t="s">
        <v>129</v>
      </c>
      <c r="C9" s="191" t="str">
        <f>VLOOKUP($B9,'Preços Unitários'!$C:$F,2,0)</f>
        <v>CUSTOS FIXOS - EXECUÇÃO DO PEA/PEAT E PRODUÇÃO DE ARTES VISUAIS - EQUIPE LOCAL FULL TIME</v>
      </c>
      <c r="D9" s="73" t="str">
        <f>VLOOKUP($B9,'Preços Unitários'!$C:$F,3,0)</f>
        <v>VB</v>
      </c>
      <c r="E9" s="73">
        <f>VLOOKUP($B9,'Preços Unitários'!$C:$F,4,0)</f>
        <v>1</v>
      </c>
      <c r="F9" s="85"/>
      <c r="G9" s="77">
        <f>H9/E9</f>
        <v>3691382</v>
      </c>
      <c r="H9" s="77">
        <f>SUM(H10:H40)</f>
        <v>3691382</v>
      </c>
      <c r="I9" s="191"/>
      <c r="K9" s="422" t="str">
        <f>C9</f>
        <v>CUSTOS FIXOS - EXECUÇÃO DO PEA/PEAT E PRODUÇÃO DE ARTES VISUAIS - EQUIPE LOCAL FULL TIME</v>
      </c>
      <c r="L9" s="82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204"/>
      <c r="AY9" s="204"/>
      <c r="AZ9" s="204"/>
      <c r="BA9" s="204"/>
      <c r="BB9" s="204"/>
      <c r="BC9" s="204"/>
      <c r="BD9" s="204"/>
      <c r="BE9" s="204"/>
      <c r="BF9" s="204"/>
      <c r="BG9" s="204"/>
      <c r="BH9" s="204"/>
      <c r="BI9" s="204"/>
      <c r="BJ9" s="204"/>
      <c r="BK9" s="204"/>
      <c r="BL9" s="204"/>
      <c r="BM9" s="204"/>
      <c r="BN9" s="204"/>
      <c r="BO9" s="204"/>
      <c r="BP9" s="204"/>
      <c r="BQ9" s="204"/>
      <c r="BR9" s="204"/>
      <c r="BS9" s="204"/>
      <c r="BT9" s="204"/>
      <c r="BU9" s="204"/>
      <c r="BV9" s="78"/>
      <c r="BW9" s="204" t="str">
        <f>C9</f>
        <v>CUSTOS FIXOS - EXECUÇÃO DO PEA/PEAT E PRODUÇÃO DE ARTES VISUAIS - EQUIPE LOCAL FULL TIME</v>
      </c>
      <c r="BX9" s="239">
        <f>SUM(BX10:BX40)</f>
        <v>3691382.0000000005</v>
      </c>
      <c r="BY9" s="239">
        <f t="shared" ref="BY9:EF9" si="1">SUM(BY10:BY40)</f>
        <v>391532</v>
      </c>
      <c r="BZ9" s="239">
        <f t="shared" si="1"/>
        <v>324492</v>
      </c>
      <c r="CA9" s="239">
        <f t="shared" si="1"/>
        <v>324492</v>
      </c>
      <c r="CB9" s="239">
        <f t="shared" si="1"/>
        <v>324492</v>
      </c>
      <c r="CC9" s="239">
        <f t="shared" si="1"/>
        <v>324492</v>
      </c>
      <c r="CD9" s="239">
        <f t="shared" si="1"/>
        <v>331332</v>
      </c>
      <c r="CE9" s="239">
        <f t="shared" si="1"/>
        <v>332742</v>
      </c>
      <c r="CF9" s="239">
        <f t="shared" si="1"/>
        <v>332742</v>
      </c>
      <c r="CG9" s="239">
        <f t="shared" si="1"/>
        <v>332742</v>
      </c>
      <c r="CH9" s="239">
        <f t="shared" si="1"/>
        <v>332742</v>
      </c>
      <c r="CI9" s="239">
        <f t="shared" si="1"/>
        <v>339582</v>
      </c>
      <c r="CJ9" s="239">
        <f t="shared" si="1"/>
        <v>0</v>
      </c>
      <c r="CK9" s="239">
        <f t="shared" si="1"/>
        <v>0</v>
      </c>
      <c r="CL9" s="239">
        <f t="shared" si="1"/>
        <v>0</v>
      </c>
      <c r="CM9" s="239">
        <f t="shared" si="1"/>
        <v>0</v>
      </c>
      <c r="CN9" s="239">
        <f t="shared" si="1"/>
        <v>0</v>
      </c>
      <c r="CO9" s="239">
        <f t="shared" si="1"/>
        <v>0</v>
      </c>
      <c r="CP9" s="239">
        <f t="shared" si="1"/>
        <v>0</v>
      </c>
      <c r="CQ9" s="239">
        <f t="shared" si="1"/>
        <v>0</v>
      </c>
      <c r="CR9" s="239">
        <f t="shared" si="1"/>
        <v>0</v>
      </c>
      <c r="CS9" s="239">
        <f t="shared" si="1"/>
        <v>0</v>
      </c>
      <c r="CT9" s="239">
        <f t="shared" si="1"/>
        <v>0</v>
      </c>
      <c r="CU9" s="239">
        <f t="shared" si="1"/>
        <v>0</v>
      </c>
      <c r="CV9" s="239">
        <f t="shared" si="1"/>
        <v>0</v>
      </c>
      <c r="CW9" s="239">
        <f t="shared" si="1"/>
        <v>0</v>
      </c>
      <c r="CX9" s="239">
        <f t="shared" si="1"/>
        <v>0</v>
      </c>
      <c r="CY9" s="239">
        <f t="shared" si="1"/>
        <v>0</v>
      </c>
      <c r="CZ9" s="239">
        <f t="shared" si="1"/>
        <v>0</v>
      </c>
      <c r="DA9" s="239">
        <f t="shared" si="1"/>
        <v>0</v>
      </c>
      <c r="DB9" s="239">
        <f t="shared" si="1"/>
        <v>0</v>
      </c>
      <c r="DC9" s="239">
        <f t="shared" si="1"/>
        <v>0</v>
      </c>
      <c r="DD9" s="239">
        <f t="shared" si="1"/>
        <v>0</v>
      </c>
      <c r="DE9" s="239">
        <f t="shared" si="1"/>
        <v>0</v>
      </c>
      <c r="DF9" s="239">
        <f t="shared" si="1"/>
        <v>0</v>
      </c>
      <c r="DG9" s="239">
        <f t="shared" si="1"/>
        <v>0</v>
      </c>
      <c r="DH9" s="239">
        <f t="shared" si="1"/>
        <v>0</v>
      </c>
      <c r="DI9" s="239">
        <f t="shared" si="1"/>
        <v>0</v>
      </c>
      <c r="DJ9" s="239">
        <f t="shared" si="1"/>
        <v>0</v>
      </c>
      <c r="DK9" s="239">
        <f t="shared" si="1"/>
        <v>0</v>
      </c>
      <c r="DL9" s="239">
        <f t="shared" si="1"/>
        <v>0</v>
      </c>
      <c r="DM9" s="239">
        <f t="shared" si="1"/>
        <v>0</v>
      </c>
      <c r="DN9" s="239">
        <f t="shared" si="1"/>
        <v>0</v>
      </c>
      <c r="DO9" s="239">
        <f t="shared" si="1"/>
        <v>0</v>
      </c>
      <c r="DP9" s="239">
        <f t="shared" si="1"/>
        <v>0</v>
      </c>
      <c r="DQ9" s="239">
        <f t="shared" si="1"/>
        <v>0</v>
      </c>
      <c r="DR9" s="239">
        <f t="shared" si="1"/>
        <v>0</v>
      </c>
      <c r="DS9" s="239">
        <f t="shared" si="1"/>
        <v>0</v>
      </c>
      <c r="DT9" s="239">
        <f t="shared" si="1"/>
        <v>0</v>
      </c>
      <c r="DU9" s="239">
        <f t="shared" si="1"/>
        <v>0</v>
      </c>
      <c r="DV9" s="239">
        <f t="shared" si="1"/>
        <v>0</v>
      </c>
      <c r="DW9" s="239">
        <f t="shared" si="1"/>
        <v>0</v>
      </c>
      <c r="DX9" s="239">
        <f t="shared" si="1"/>
        <v>0</v>
      </c>
      <c r="DY9" s="239">
        <f t="shared" si="1"/>
        <v>0</v>
      </c>
      <c r="DZ9" s="239">
        <f t="shared" si="1"/>
        <v>0</v>
      </c>
      <c r="EA9" s="239">
        <f t="shared" si="1"/>
        <v>0</v>
      </c>
      <c r="EB9" s="239">
        <f t="shared" si="1"/>
        <v>0</v>
      </c>
      <c r="EC9" s="239">
        <f t="shared" si="1"/>
        <v>0</v>
      </c>
      <c r="ED9" s="239">
        <f t="shared" si="1"/>
        <v>0</v>
      </c>
      <c r="EE9" s="239">
        <f t="shared" si="1"/>
        <v>0</v>
      </c>
      <c r="EF9" s="239">
        <f t="shared" si="1"/>
        <v>0</v>
      </c>
      <c r="EI9" s="222">
        <f>SUM(EI10:EI40)</f>
        <v>0</v>
      </c>
      <c r="EJ9" s="222">
        <f>SUM(EJ10:EJ40)</f>
        <v>3691382</v>
      </c>
      <c r="EK9" s="222">
        <f>SUM(EK10:EK40)</f>
        <v>0</v>
      </c>
      <c r="EL9" s="222">
        <f>SUM(EL10:EL40)</f>
        <v>0</v>
      </c>
      <c r="EM9" s="77">
        <f>SUM(EM10:EM40)</f>
        <v>0</v>
      </c>
    </row>
    <row r="10" spans="1:144" ht="14.1" customHeight="1">
      <c r="A10" s="250" t="s">
        <v>276</v>
      </c>
      <c r="B10" s="251">
        <v>27</v>
      </c>
      <c r="C10" s="192" t="str">
        <f>VLOOKUP($A10&amp;$B10,Insumos!$A:$I,4,0)</f>
        <v>ANALISTA TÉCNICO</v>
      </c>
      <c r="D10" s="86" t="str">
        <f>VLOOKUP($A10&amp;$B10,Insumos!$A:$I,6,0)</f>
        <v>HH</v>
      </c>
      <c r="E10" s="238">
        <f>M10</f>
        <v>63888</v>
      </c>
      <c r="F10" s="86">
        <v>1</v>
      </c>
      <c r="G10" s="80">
        <f>VLOOKUP($A10&amp;$B10,Insumos!$A:$I,9,0)</f>
        <v>41.590909090909093</v>
      </c>
      <c r="H10" s="80">
        <f t="shared" ref="H10:H24" si="2">G10*F10*E10</f>
        <v>2657160</v>
      </c>
      <c r="I10" s="599" t="s">
        <v>277</v>
      </c>
      <c r="J10" s="593">
        <v>33</v>
      </c>
      <c r="K10" s="423" t="str">
        <f>$C10</f>
        <v>ANALISTA TÉCNICO</v>
      </c>
      <c r="L10" s="83" t="str">
        <f t="shared" ref="L10:L24" si="3">$D10</f>
        <v>HH</v>
      </c>
      <c r="M10" s="206">
        <f t="shared" ref="M10:M24" si="4">SUM(N10:BU10)</f>
        <v>63888</v>
      </c>
      <c r="N10" s="252">
        <f>J10*176</f>
        <v>5808</v>
      </c>
      <c r="O10" s="252">
        <f>N10</f>
        <v>5808</v>
      </c>
      <c r="P10" s="252">
        <f t="shared" ref="P10:X10" si="5">O10</f>
        <v>5808</v>
      </c>
      <c r="Q10" s="252">
        <f t="shared" si="5"/>
        <v>5808</v>
      </c>
      <c r="R10" s="252">
        <f t="shared" si="5"/>
        <v>5808</v>
      </c>
      <c r="S10" s="252">
        <f t="shared" si="5"/>
        <v>5808</v>
      </c>
      <c r="T10" s="252">
        <f t="shared" si="5"/>
        <v>5808</v>
      </c>
      <c r="U10" s="252">
        <f t="shared" si="5"/>
        <v>5808</v>
      </c>
      <c r="V10" s="252">
        <f t="shared" si="5"/>
        <v>5808</v>
      </c>
      <c r="W10" s="252">
        <f t="shared" si="5"/>
        <v>5808</v>
      </c>
      <c r="X10" s="252">
        <f t="shared" si="5"/>
        <v>5808</v>
      </c>
      <c r="Y10" s="252"/>
      <c r="Z10" s="252"/>
      <c r="AA10" s="252"/>
      <c r="AB10" s="252"/>
      <c r="AC10" s="252"/>
      <c r="AD10" s="252"/>
      <c r="AE10" s="252"/>
      <c r="AF10" s="252"/>
      <c r="AG10" s="252"/>
      <c r="AH10" s="252"/>
      <c r="AI10" s="252"/>
      <c r="AJ10" s="252"/>
      <c r="AK10" s="252"/>
      <c r="AL10" s="252"/>
      <c r="AM10" s="252"/>
      <c r="AN10" s="252"/>
      <c r="AO10" s="252"/>
      <c r="AP10" s="252"/>
      <c r="AQ10" s="252"/>
      <c r="AR10" s="252"/>
      <c r="AS10" s="252"/>
      <c r="AT10" s="252"/>
      <c r="AU10" s="252"/>
      <c r="AV10" s="252"/>
      <c r="AW10" s="252"/>
      <c r="AX10" s="252"/>
      <c r="AY10" s="252"/>
      <c r="AZ10" s="252"/>
      <c r="BA10" s="252"/>
      <c r="BB10" s="252"/>
      <c r="BC10" s="252"/>
      <c r="BD10" s="252"/>
      <c r="BE10" s="252"/>
      <c r="BF10" s="252"/>
      <c r="BG10" s="252"/>
      <c r="BH10" s="252"/>
      <c r="BI10" s="252"/>
      <c r="BJ10" s="252"/>
      <c r="BK10" s="252"/>
      <c r="BL10" s="252"/>
      <c r="BM10" s="252"/>
      <c r="BN10" s="252"/>
      <c r="BO10" s="252"/>
      <c r="BP10" s="252"/>
      <c r="BQ10" s="252"/>
      <c r="BR10" s="252"/>
      <c r="BS10" s="252"/>
      <c r="BT10" s="252"/>
      <c r="BU10" s="252"/>
      <c r="BV10" s="78"/>
      <c r="BW10" s="206" t="str">
        <f t="shared" ref="BW10:BW24" si="6">$C10</f>
        <v>ANALISTA TÉCNICO</v>
      </c>
      <c r="BX10" s="240">
        <f t="shared" ref="BX10:BX24" si="7">SUM(BY10:EF10)</f>
        <v>2657160.0000000005</v>
      </c>
      <c r="BY10" s="240">
        <f t="shared" ref="BY10:BY24" si="8">N10*$G10</f>
        <v>241560.00000000003</v>
      </c>
      <c r="BZ10" s="240">
        <f t="shared" ref="BZ10:BZ24" si="9">O10*$G10</f>
        <v>241560.00000000003</v>
      </c>
      <c r="CA10" s="240">
        <f t="shared" ref="CA10:CA24" si="10">P10*$G10</f>
        <v>241560.00000000003</v>
      </c>
      <c r="CB10" s="240">
        <f t="shared" ref="CB10:CB24" si="11">Q10*$G10</f>
        <v>241560.00000000003</v>
      </c>
      <c r="CC10" s="240">
        <f t="shared" ref="CC10:CC24" si="12">R10*$G10</f>
        <v>241560.00000000003</v>
      </c>
      <c r="CD10" s="240">
        <f t="shared" ref="CD10:CD24" si="13">S10*$G10</f>
        <v>241560.00000000003</v>
      </c>
      <c r="CE10" s="240">
        <f t="shared" ref="CE10:CE24" si="14">T10*$G10</f>
        <v>241560.00000000003</v>
      </c>
      <c r="CF10" s="240">
        <f t="shared" ref="CF10:CF24" si="15">U10*$G10</f>
        <v>241560.00000000003</v>
      </c>
      <c r="CG10" s="240">
        <f t="shared" ref="CG10:CG24" si="16">V10*$G10</f>
        <v>241560.00000000003</v>
      </c>
      <c r="CH10" s="240">
        <f t="shared" ref="CH10:CH24" si="17">W10*$G10</f>
        <v>241560.00000000003</v>
      </c>
      <c r="CI10" s="240">
        <f t="shared" ref="CI10:CI24" si="18">X10*$G10</f>
        <v>241560.00000000003</v>
      </c>
      <c r="CJ10" s="240">
        <f t="shared" ref="CJ10:CJ24" si="19">Y10*$G10</f>
        <v>0</v>
      </c>
      <c r="CK10" s="240">
        <f t="shared" ref="CK10:CK24" si="20">Z10*$G10</f>
        <v>0</v>
      </c>
      <c r="CL10" s="240">
        <f t="shared" ref="CL10:CL24" si="21">AA10*$G10</f>
        <v>0</v>
      </c>
      <c r="CM10" s="240">
        <f t="shared" ref="CM10:CM24" si="22">AB10*$G10</f>
        <v>0</v>
      </c>
      <c r="CN10" s="240">
        <f t="shared" ref="CN10:CN24" si="23">AC10*$G10</f>
        <v>0</v>
      </c>
      <c r="CO10" s="240">
        <f t="shared" ref="CO10:CO24" si="24">AD10*$G10</f>
        <v>0</v>
      </c>
      <c r="CP10" s="240">
        <f t="shared" ref="CP10:CP24" si="25">AE10*$G10</f>
        <v>0</v>
      </c>
      <c r="CQ10" s="240">
        <f t="shared" ref="CQ10:CQ24" si="26">AF10*$G10</f>
        <v>0</v>
      </c>
      <c r="CR10" s="240">
        <f t="shared" ref="CR10:CR24" si="27">AG10*$G10</f>
        <v>0</v>
      </c>
      <c r="CS10" s="240">
        <f t="shared" ref="CS10:CS24" si="28">AH10*$G10</f>
        <v>0</v>
      </c>
      <c r="CT10" s="240">
        <f t="shared" ref="CT10:CT24" si="29">AI10*$G10</f>
        <v>0</v>
      </c>
      <c r="CU10" s="240">
        <f t="shared" ref="CU10:CU24" si="30">AJ10*$G10</f>
        <v>0</v>
      </c>
      <c r="CV10" s="240">
        <f t="shared" ref="CV10:CV24" si="31">AK10*$G10</f>
        <v>0</v>
      </c>
      <c r="CW10" s="240">
        <f t="shared" ref="CW10:CW24" si="32">AL10*$G10</f>
        <v>0</v>
      </c>
      <c r="CX10" s="240">
        <f t="shared" ref="CX10:CX24" si="33">AM10*$G10</f>
        <v>0</v>
      </c>
      <c r="CY10" s="240">
        <f t="shared" ref="CY10:CY24" si="34">AN10*$G10</f>
        <v>0</v>
      </c>
      <c r="CZ10" s="240">
        <f t="shared" ref="CZ10:CZ24" si="35">AO10*$G10</f>
        <v>0</v>
      </c>
      <c r="DA10" s="240">
        <f t="shared" ref="DA10:DA24" si="36">AP10*$G10</f>
        <v>0</v>
      </c>
      <c r="DB10" s="240">
        <f t="shared" ref="DB10:DB24" si="37">AQ10*$G10</f>
        <v>0</v>
      </c>
      <c r="DC10" s="240">
        <f t="shared" ref="DC10:DC24" si="38">AR10*$G10</f>
        <v>0</v>
      </c>
      <c r="DD10" s="240">
        <f t="shared" ref="DD10:DD24" si="39">AS10*$G10</f>
        <v>0</v>
      </c>
      <c r="DE10" s="240">
        <f t="shared" ref="DE10:DE24" si="40">AT10*$G10</f>
        <v>0</v>
      </c>
      <c r="DF10" s="240">
        <f t="shared" ref="DF10:DF24" si="41">AU10*$G10</f>
        <v>0</v>
      </c>
      <c r="DG10" s="240">
        <f t="shared" ref="DG10:DG24" si="42">AV10*$G10</f>
        <v>0</v>
      </c>
      <c r="DH10" s="240">
        <f t="shared" ref="DH10:DH24" si="43">AW10*$G10</f>
        <v>0</v>
      </c>
      <c r="DI10" s="240">
        <f t="shared" ref="DI10:DI24" si="44">AX10*$G10</f>
        <v>0</v>
      </c>
      <c r="DJ10" s="240">
        <f t="shared" ref="DJ10:DJ24" si="45">AY10*$G10</f>
        <v>0</v>
      </c>
      <c r="DK10" s="240">
        <f t="shared" ref="DK10:DK24" si="46">AZ10*$G10</f>
        <v>0</v>
      </c>
      <c r="DL10" s="240">
        <f t="shared" ref="DL10:DL24" si="47">BA10*$G10</f>
        <v>0</v>
      </c>
      <c r="DM10" s="240">
        <f t="shared" ref="DM10:DM24" si="48">BB10*$G10</f>
        <v>0</v>
      </c>
      <c r="DN10" s="240">
        <f t="shared" ref="DN10:DN24" si="49">BC10*$G10</f>
        <v>0</v>
      </c>
      <c r="DO10" s="240">
        <f t="shared" ref="DO10:DO24" si="50">BD10*$G10</f>
        <v>0</v>
      </c>
      <c r="DP10" s="240">
        <f t="shared" ref="DP10:DP24" si="51">BE10*$G10</f>
        <v>0</v>
      </c>
      <c r="DQ10" s="240">
        <f t="shared" ref="DQ10:DQ24" si="52">BF10*$G10</f>
        <v>0</v>
      </c>
      <c r="DR10" s="240">
        <f t="shared" ref="DR10:DR24" si="53">BG10*$G10</f>
        <v>0</v>
      </c>
      <c r="DS10" s="240">
        <f t="shared" ref="DS10:DS24" si="54">BH10*$G10</f>
        <v>0</v>
      </c>
      <c r="DT10" s="240">
        <f t="shared" ref="DT10:DT24" si="55">BI10*$G10</f>
        <v>0</v>
      </c>
      <c r="DU10" s="240">
        <f t="shared" ref="DU10:DU24" si="56">BJ10*$G10</f>
        <v>0</v>
      </c>
      <c r="DV10" s="240">
        <f t="shared" ref="DV10:DV24" si="57">BK10*$G10</f>
        <v>0</v>
      </c>
      <c r="DW10" s="240">
        <f t="shared" ref="DW10:DW24" si="58">BL10*$G10</f>
        <v>0</v>
      </c>
      <c r="DX10" s="240">
        <f t="shared" ref="DX10:DX24" si="59">BM10*$G10</f>
        <v>0</v>
      </c>
      <c r="DY10" s="240">
        <f t="shared" ref="DY10:DY24" si="60">BN10*$G10</f>
        <v>0</v>
      </c>
      <c r="DZ10" s="240">
        <f t="shared" ref="DZ10:DZ24" si="61">BO10*$G10</f>
        <v>0</v>
      </c>
      <c r="EA10" s="240">
        <f t="shared" ref="EA10:EA24" si="62">BP10*$G10</f>
        <v>0</v>
      </c>
      <c r="EB10" s="240">
        <f t="shared" ref="EB10:EB24" si="63">BQ10*$G10</f>
        <v>0</v>
      </c>
      <c r="EC10" s="240">
        <f t="shared" ref="EC10:EC24" si="64">BR10*$G10</f>
        <v>0</v>
      </c>
      <c r="ED10" s="240">
        <f t="shared" ref="ED10:ED24" si="65">BS10*$G10</f>
        <v>0</v>
      </c>
      <c r="EE10" s="240">
        <f t="shared" ref="EE10:EE24" si="66">BT10*$G10</f>
        <v>0</v>
      </c>
      <c r="EF10" s="240">
        <f t="shared" ref="EF10:EF24" si="67">BU10*$G10</f>
        <v>0</v>
      </c>
      <c r="EI10" s="223">
        <f>SUM(EK10:EM10)</f>
        <v>0</v>
      </c>
      <c r="EJ10" s="223">
        <f t="shared" ref="EJ10:EJ24" si="68">H10-EI10</f>
        <v>2657160</v>
      </c>
      <c r="EK10" s="235">
        <v>0</v>
      </c>
      <c r="EL10" s="235">
        <v>0</v>
      </c>
      <c r="EM10" s="235">
        <v>0</v>
      </c>
    </row>
    <row r="11" spans="1:144" ht="14.1" customHeight="1">
      <c r="A11" s="250" t="s">
        <v>276</v>
      </c>
      <c r="B11" s="597">
        <v>28</v>
      </c>
      <c r="C11" s="598" t="str">
        <f>VLOOKUP($A11&amp;$B11,Insumos!$A:$I,4,0)</f>
        <v>ASSISTENTE ADMINISTRATIVO</v>
      </c>
      <c r="D11" s="86" t="str">
        <f>VLOOKUP($A11&amp;$B11,Insumos!$A:$I,6,0)</f>
        <v>HH</v>
      </c>
      <c r="E11" s="238">
        <f>M11</f>
        <v>1936</v>
      </c>
      <c r="F11" s="86">
        <v>1</v>
      </c>
      <c r="G11" s="80">
        <f>VLOOKUP($A11&amp;$B11,Insumos!$A:$I,9,0)</f>
        <v>25.295454545454547</v>
      </c>
      <c r="H11" s="80">
        <f t="shared" si="2"/>
        <v>48972</v>
      </c>
      <c r="I11" s="599" t="s">
        <v>278</v>
      </c>
      <c r="J11" s="594">
        <v>1</v>
      </c>
      <c r="K11" s="423" t="str">
        <f>$C11</f>
        <v>ASSISTENTE ADMINISTRATIVO</v>
      </c>
      <c r="L11" s="83" t="str">
        <f t="shared" si="3"/>
        <v>HH</v>
      </c>
      <c r="M11" s="206">
        <f t="shared" si="4"/>
        <v>1936</v>
      </c>
      <c r="N11" s="252">
        <f>J11*176</f>
        <v>176</v>
      </c>
      <c r="O11" s="252">
        <f t="shared" ref="O11:X11" si="69">N11</f>
        <v>176</v>
      </c>
      <c r="P11" s="252">
        <f t="shared" si="69"/>
        <v>176</v>
      </c>
      <c r="Q11" s="252">
        <f t="shared" si="69"/>
        <v>176</v>
      </c>
      <c r="R11" s="252">
        <f t="shared" si="69"/>
        <v>176</v>
      </c>
      <c r="S11" s="252">
        <f t="shared" si="69"/>
        <v>176</v>
      </c>
      <c r="T11" s="252">
        <f t="shared" si="69"/>
        <v>176</v>
      </c>
      <c r="U11" s="252">
        <f t="shared" si="69"/>
        <v>176</v>
      </c>
      <c r="V11" s="252">
        <f t="shared" si="69"/>
        <v>176</v>
      </c>
      <c r="W11" s="252">
        <f t="shared" si="69"/>
        <v>176</v>
      </c>
      <c r="X11" s="252">
        <f t="shared" si="69"/>
        <v>176</v>
      </c>
      <c r="Y11" s="252"/>
      <c r="Z11" s="252"/>
      <c r="AA11" s="252"/>
      <c r="AB11" s="252"/>
      <c r="AC11" s="252"/>
      <c r="AD11" s="252"/>
      <c r="AE11" s="252"/>
      <c r="AF11" s="252"/>
      <c r="AG11" s="252"/>
      <c r="AH11" s="252"/>
      <c r="AI11" s="252"/>
      <c r="AJ11" s="252"/>
      <c r="AK11" s="252"/>
      <c r="AL11" s="252"/>
      <c r="AM11" s="252"/>
      <c r="AN11" s="252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  <c r="AY11" s="252"/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252"/>
      <c r="BM11" s="252"/>
      <c r="BN11" s="252"/>
      <c r="BO11" s="252"/>
      <c r="BP11" s="252"/>
      <c r="BQ11" s="252"/>
      <c r="BR11" s="252"/>
      <c r="BS11" s="252"/>
      <c r="BT11" s="252"/>
      <c r="BU11" s="252"/>
      <c r="BW11" s="206" t="str">
        <f t="shared" si="6"/>
        <v>ASSISTENTE ADMINISTRATIVO</v>
      </c>
      <c r="BX11" s="240">
        <f t="shared" si="7"/>
        <v>48972</v>
      </c>
      <c r="BY11" s="240">
        <f t="shared" si="8"/>
        <v>4452</v>
      </c>
      <c r="BZ11" s="240">
        <f t="shared" si="9"/>
        <v>4452</v>
      </c>
      <c r="CA11" s="240">
        <f t="shared" si="10"/>
        <v>4452</v>
      </c>
      <c r="CB11" s="240">
        <f t="shared" si="11"/>
        <v>4452</v>
      </c>
      <c r="CC11" s="240">
        <f t="shared" si="12"/>
        <v>4452</v>
      </c>
      <c r="CD11" s="240">
        <f t="shared" si="13"/>
        <v>4452</v>
      </c>
      <c r="CE11" s="240">
        <f t="shared" si="14"/>
        <v>4452</v>
      </c>
      <c r="CF11" s="240">
        <f t="shared" si="15"/>
        <v>4452</v>
      </c>
      <c r="CG11" s="240">
        <f t="shared" si="16"/>
        <v>4452</v>
      </c>
      <c r="CH11" s="240">
        <f t="shared" si="17"/>
        <v>4452</v>
      </c>
      <c r="CI11" s="240">
        <f t="shared" si="18"/>
        <v>4452</v>
      </c>
      <c r="CJ11" s="240">
        <f t="shared" si="19"/>
        <v>0</v>
      </c>
      <c r="CK11" s="240">
        <f t="shared" si="20"/>
        <v>0</v>
      </c>
      <c r="CL11" s="240">
        <f t="shared" si="21"/>
        <v>0</v>
      </c>
      <c r="CM11" s="240">
        <f t="shared" si="22"/>
        <v>0</v>
      </c>
      <c r="CN11" s="240">
        <f t="shared" si="23"/>
        <v>0</v>
      </c>
      <c r="CO11" s="240">
        <f t="shared" si="24"/>
        <v>0</v>
      </c>
      <c r="CP11" s="240">
        <f t="shared" si="25"/>
        <v>0</v>
      </c>
      <c r="CQ11" s="240">
        <f t="shared" si="26"/>
        <v>0</v>
      </c>
      <c r="CR11" s="240">
        <f t="shared" si="27"/>
        <v>0</v>
      </c>
      <c r="CS11" s="240">
        <f t="shared" si="28"/>
        <v>0</v>
      </c>
      <c r="CT11" s="240">
        <f t="shared" si="29"/>
        <v>0</v>
      </c>
      <c r="CU11" s="240">
        <f t="shared" si="30"/>
        <v>0</v>
      </c>
      <c r="CV11" s="240">
        <f t="shared" si="31"/>
        <v>0</v>
      </c>
      <c r="CW11" s="240">
        <f t="shared" si="32"/>
        <v>0</v>
      </c>
      <c r="CX11" s="240">
        <f t="shared" si="33"/>
        <v>0</v>
      </c>
      <c r="CY11" s="240">
        <f t="shared" si="34"/>
        <v>0</v>
      </c>
      <c r="CZ11" s="240">
        <f t="shared" si="35"/>
        <v>0</v>
      </c>
      <c r="DA11" s="240">
        <f t="shared" si="36"/>
        <v>0</v>
      </c>
      <c r="DB11" s="240">
        <f t="shared" si="37"/>
        <v>0</v>
      </c>
      <c r="DC11" s="240">
        <f t="shared" si="38"/>
        <v>0</v>
      </c>
      <c r="DD11" s="240">
        <f t="shared" si="39"/>
        <v>0</v>
      </c>
      <c r="DE11" s="240">
        <f t="shared" si="40"/>
        <v>0</v>
      </c>
      <c r="DF11" s="240">
        <f t="shared" si="41"/>
        <v>0</v>
      </c>
      <c r="DG11" s="240">
        <f t="shared" si="42"/>
        <v>0</v>
      </c>
      <c r="DH11" s="240">
        <f t="shared" si="43"/>
        <v>0</v>
      </c>
      <c r="DI11" s="240">
        <f t="shared" si="44"/>
        <v>0</v>
      </c>
      <c r="DJ11" s="240">
        <f t="shared" si="45"/>
        <v>0</v>
      </c>
      <c r="DK11" s="240">
        <f t="shared" si="46"/>
        <v>0</v>
      </c>
      <c r="DL11" s="240">
        <f t="shared" si="47"/>
        <v>0</v>
      </c>
      <c r="DM11" s="240">
        <f t="shared" si="48"/>
        <v>0</v>
      </c>
      <c r="DN11" s="240">
        <f t="shared" si="49"/>
        <v>0</v>
      </c>
      <c r="DO11" s="240">
        <f t="shared" si="50"/>
        <v>0</v>
      </c>
      <c r="DP11" s="240">
        <f t="shared" si="51"/>
        <v>0</v>
      </c>
      <c r="DQ11" s="240">
        <f t="shared" si="52"/>
        <v>0</v>
      </c>
      <c r="DR11" s="240">
        <f t="shared" si="53"/>
        <v>0</v>
      </c>
      <c r="DS11" s="240">
        <f t="shared" si="54"/>
        <v>0</v>
      </c>
      <c r="DT11" s="240">
        <f t="shared" si="55"/>
        <v>0</v>
      </c>
      <c r="DU11" s="240">
        <f t="shared" si="56"/>
        <v>0</v>
      </c>
      <c r="DV11" s="240">
        <f t="shared" si="57"/>
        <v>0</v>
      </c>
      <c r="DW11" s="240">
        <f t="shared" si="58"/>
        <v>0</v>
      </c>
      <c r="DX11" s="240">
        <f t="shared" si="59"/>
        <v>0</v>
      </c>
      <c r="DY11" s="240">
        <f t="shared" si="60"/>
        <v>0</v>
      </c>
      <c r="DZ11" s="240">
        <f t="shared" si="61"/>
        <v>0</v>
      </c>
      <c r="EA11" s="240">
        <f t="shared" si="62"/>
        <v>0</v>
      </c>
      <c r="EB11" s="240">
        <f t="shared" si="63"/>
        <v>0</v>
      </c>
      <c r="EC11" s="240">
        <f t="shared" si="64"/>
        <v>0</v>
      </c>
      <c r="ED11" s="240">
        <f t="shared" si="65"/>
        <v>0</v>
      </c>
      <c r="EE11" s="240">
        <f t="shared" si="66"/>
        <v>0</v>
      </c>
      <c r="EF11" s="240">
        <f t="shared" si="67"/>
        <v>0</v>
      </c>
      <c r="EI11" s="223">
        <f>SUM(EK11:EM11)</f>
        <v>0</v>
      </c>
      <c r="EJ11" s="223">
        <f t="shared" si="68"/>
        <v>48972</v>
      </c>
      <c r="EK11" s="235">
        <v>0</v>
      </c>
      <c r="EL11" s="235">
        <v>0</v>
      </c>
      <c r="EM11" s="235">
        <v>0</v>
      </c>
    </row>
    <row r="12" spans="1:144" ht="14.1" customHeight="1">
      <c r="A12" s="250" t="s">
        <v>276</v>
      </c>
      <c r="B12" s="597">
        <v>29</v>
      </c>
      <c r="C12" s="598" t="str">
        <f>VLOOKUP($A12&amp;$B12,Insumos!$A:$I,4,0)</f>
        <v>TÉCNICO DE SEGURANÇA</v>
      </c>
      <c r="D12" s="86" t="str">
        <f>VLOOKUP($A12&amp;$B12,Insumos!$A:$I,6,0)</f>
        <v>HH</v>
      </c>
      <c r="E12" s="238">
        <f t="shared" ref="E12:E24" si="70">M12</f>
        <v>1936</v>
      </c>
      <c r="F12" s="86">
        <v>1</v>
      </c>
      <c r="G12" s="80">
        <f>VLOOKUP($A12&amp;$B12,Insumos!$A:$I,9,0)</f>
        <v>41.590909090909093</v>
      </c>
      <c r="H12" s="80">
        <f t="shared" si="2"/>
        <v>80520</v>
      </c>
      <c r="I12" s="599" t="s">
        <v>279</v>
      </c>
      <c r="J12" s="594">
        <v>1</v>
      </c>
      <c r="K12" s="423" t="str">
        <f t="shared" ref="K12:K24" si="71">$C12</f>
        <v>TÉCNICO DE SEGURANÇA</v>
      </c>
      <c r="L12" s="83" t="str">
        <f t="shared" si="3"/>
        <v>HH</v>
      </c>
      <c r="M12" s="206">
        <f t="shared" si="4"/>
        <v>1936</v>
      </c>
      <c r="N12" s="252">
        <f t="shared" ref="N12:N16" si="72">J12*176</f>
        <v>176</v>
      </c>
      <c r="O12" s="252">
        <f t="shared" ref="O12:X12" si="73">N12</f>
        <v>176</v>
      </c>
      <c r="P12" s="252">
        <f t="shared" si="73"/>
        <v>176</v>
      </c>
      <c r="Q12" s="252">
        <f t="shared" si="73"/>
        <v>176</v>
      </c>
      <c r="R12" s="252">
        <f t="shared" si="73"/>
        <v>176</v>
      </c>
      <c r="S12" s="252">
        <f t="shared" si="73"/>
        <v>176</v>
      </c>
      <c r="T12" s="252">
        <f t="shared" si="73"/>
        <v>176</v>
      </c>
      <c r="U12" s="252">
        <f t="shared" si="73"/>
        <v>176</v>
      </c>
      <c r="V12" s="252">
        <f t="shared" si="73"/>
        <v>176</v>
      </c>
      <c r="W12" s="252">
        <f t="shared" si="73"/>
        <v>176</v>
      </c>
      <c r="X12" s="252">
        <f t="shared" si="73"/>
        <v>176</v>
      </c>
      <c r="Y12" s="252"/>
      <c r="Z12" s="252"/>
      <c r="AA12" s="252"/>
      <c r="AB12" s="252"/>
      <c r="AC12" s="252"/>
      <c r="AD12" s="252"/>
      <c r="AE12" s="252"/>
      <c r="AF12" s="252"/>
      <c r="AG12" s="252"/>
      <c r="AH12" s="252"/>
      <c r="AI12" s="252"/>
      <c r="AJ12" s="252"/>
      <c r="AK12" s="252"/>
      <c r="AL12" s="252"/>
      <c r="AM12" s="252"/>
      <c r="AN12" s="252"/>
      <c r="AO12" s="252"/>
      <c r="AP12" s="252"/>
      <c r="AQ12" s="252"/>
      <c r="AR12" s="252"/>
      <c r="AS12" s="252"/>
      <c r="AT12" s="252"/>
      <c r="AU12" s="252"/>
      <c r="AV12" s="252"/>
      <c r="AW12" s="252"/>
      <c r="AX12" s="252"/>
      <c r="AY12" s="252"/>
      <c r="AZ12" s="252"/>
      <c r="BA12" s="252"/>
      <c r="BB12" s="252"/>
      <c r="BC12" s="252"/>
      <c r="BD12" s="252"/>
      <c r="BE12" s="252"/>
      <c r="BF12" s="252"/>
      <c r="BG12" s="252"/>
      <c r="BH12" s="252"/>
      <c r="BI12" s="252"/>
      <c r="BJ12" s="252"/>
      <c r="BK12" s="252"/>
      <c r="BL12" s="252"/>
      <c r="BM12" s="252"/>
      <c r="BN12" s="252"/>
      <c r="BO12" s="252"/>
      <c r="BP12" s="252"/>
      <c r="BQ12" s="252"/>
      <c r="BR12" s="252"/>
      <c r="BS12" s="252"/>
      <c r="BT12" s="252"/>
      <c r="BU12" s="252"/>
      <c r="BW12" s="206" t="str">
        <f t="shared" si="6"/>
        <v>TÉCNICO DE SEGURANÇA</v>
      </c>
      <c r="BX12" s="240">
        <f t="shared" si="7"/>
        <v>80520</v>
      </c>
      <c r="BY12" s="240">
        <f t="shared" si="8"/>
        <v>7320</v>
      </c>
      <c r="BZ12" s="240">
        <f t="shared" si="9"/>
        <v>7320</v>
      </c>
      <c r="CA12" s="240">
        <f t="shared" si="10"/>
        <v>7320</v>
      </c>
      <c r="CB12" s="240">
        <f t="shared" si="11"/>
        <v>7320</v>
      </c>
      <c r="CC12" s="240">
        <f t="shared" si="12"/>
        <v>7320</v>
      </c>
      <c r="CD12" s="240">
        <f t="shared" si="13"/>
        <v>7320</v>
      </c>
      <c r="CE12" s="240">
        <f t="shared" si="14"/>
        <v>7320</v>
      </c>
      <c r="CF12" s="240">
        <f t="shared" si="15"/>
        <v>7320</v>
      </c>
      <c r="CG12" s="240">
        <f t="shared" si="16"/>
        <v>7320</v>
      </c>
      <c r="CH12" s="240">
        <f t="shared" si="17"/>
        <v>7320</v>
      </c>
      <c r="CI12" s="240">
        <f t="shared" si="18"/>
        <v>7320</v>
      </c>
      <c r="CJ12" s="240">
        <f t="shared" si="19"/>
        <v>0</v>
      </c>
      <c r="CK12" s="240">
        <f t="shared" si="20"/>
        <v>0</v>
      </c>
      <c r="CL12" s="240">
        <f t="shared" si="21"/>
        <v>0</v>
      </c>
      <c r="CM12" s="240">
        <f t="shared" si="22"/>
        <v>0</v>
      </c>
      <c r="CN12" s="240">
        <f t="shared" si="23"/>
        <v>0</v>
      </c>
      <c r="CO12" s="240">
        <f t="shared" si="24"/>
        <v>0</v>
      </c>
      <c r="CP12" s="240">
        <f t="shared" si="25"/>
        <v>0</v>
      </c>
      <c r="CQ12" s="240">
        <f t="shared" si="26"/>
        <v>0</v>
      </c>
      <c r="CR12" s="240">
        <f t="shared" si="27"/>
        <v>0</v>
      </c>
      <c r="CS12" s="240">
        <f t="shared" si="28"/>
        <v>0</v>
      </c>
      <c r="CT12" s="240">
        <f t="shared" si="29"/>
        <v>0</v>
      </c>
      <c r="CU12" s="240">
        <f t="shared" si="30"/>
        <v>0</v>
      </c>
      <c r="CV12" s="240">
        <f t="shared" si="31"/>
        <v>0</v>
      </c>
      <c r="CW12" s="240">
        <f t="shared" si="32"/>
        <v>0</v>
      </c>
      <c r="CX12" s="240">
        <f t="shared" si="33"/>
        <v>0</v>
      </c>
      <c r="CY12" s="240">
        <f t="shared" si="34"/>
        <v>0</v>
      </c>
      <c r="CZ12" s="240">
        <f t="shared" si="35"/>
        <v>0</v>
      </c>
      <c r="DA12" s="240">
        <f t="shared" si="36"/>
        <v>0</v>
      </c>
      <c r="DB12" s="240">
        <f t="shared" si="37"/>
        <v>0</v>
      </c>
      <c r="DC12" s="240">
        <f t="shared" si="38"/>
        <v>0</v>
      </c>
      <c r="DD12" s="240">
        <f t="shared" si="39"/>
        <v>0</v>
      </c>
      <c r="DE12" s="240">
        <f t="shared" si="40"/>
        <v>0</v>
      </c>
      <c r="DF12" s="240">
        <f t="shared" si="41"/>
        <v>0</v>
      </c>
      <c r="DG12" s="240">
        <f t="shared" si="42"/>
        <v>0</v>
      </c>
      <c r="DH12" s="240">
        <f t="shared" si="43"/>
        <v>0</v>
      </c>
      <c r="DI12" s="240">
        <f t="shared" si="44"/>
        <v>0</v>
      </c>
      <c r="DJ12" s="240">
        <f t="shared" si="45"/>
        <v>0</v>
      </c>
      <c r="DK12" s="240">
        <f t="shared" si="46"/>
        <v>0</v>
      </c>
      <c r="DL12" s="240">
        <f t="shared" si="47"/>
        <v>0</v>
      </c>
      <c r="DM12" s="240">
        <f t="shared" si="48"/>
        <v>0</v>
      </c>
      <c r="DN12" s="240">
        <f t="shared" si="49"/>
        <v>0</v>
      </c>
      <c r="DO12" s="240">
        <f t="shared" si="50"/>
        <v>0</v>
      </c>
      <c r="DP12" s="240">
        <f t="shared" si="51"/>
        <v>0</v>
      </c>
      <c r="DQ12" s="240">
        <f t="shared" si="52"/>
        <v>0</v>
      </c>
      <c r="DR12" s="240">
        <f t="shared" si="53"/>
        <v>0</v>
      </c>
      <c r="DS12" s="240">
        <f t="shared" si="54"/>
        <v>0</v>
      </c>
      <c r="DT12" s="240">
        <f t="shared" si="55"/>
        <v>0</v>
      </c>
      <c r="DU12" s="240">
        <f t="shared" si="56"/>
        <v>0</v>
      </c>
      <c r="DV12" s="240">
        <f t="shared" si="57"/>
        <v>0</v>
      </c>
      <c r="DW12" s="240">
        <f t="shared" si="58"/>
        <v>0</v>
      </c>
      <c r="DX12" s="240">
        <f t="shared" si="59"/>
        <v>0</v>
      </c>
      <c r="DY12" s="240">
        <f t="shared" si="60"/>
        <v>0</v>
      </c>
      <c r="DZ12" s="240">
        <f t="shared" si="61"/>
        <v>0</v>
      </c>
      <c r="EA12" s="240">
        <f t="shared" si="62"/>
        <v>0</v>
      </c>
      <c r="EB12" s="240">
        <f t="shared" si="63"/>
        <v>0</v>
      </c>
      <c r="EC12" s="240">
        <f t="shared" si="64"/>
        <v>0</v>
      </c>
      <c r="ED12" s="240">
        <f t="shared" si="65"/>
        <v>0</v>
      </c>
      <c r="EE12" s="240">
        <f t="shared" si="66"/>
        <v>0</v>
      </c>
      <c r="EF12" s="240">
        <f t="shared" si="67"/>
        <v>0</v>
      </c>
      <c r="EI12" s="223">
        <f t="shared" ref="EI12:EI14" si="74">SUM(EK12:EM12)</f>
        <v>0</v>
      </c>
      <c r="EJ12" s="223">
        <f t="shared" si="68"/>
        <v>80520</v>
      </c>
      <c r="EK12" s="235">
        <v>0</v>
      </c>
      <c r="EL12" s="235">
        <v>0</v>
      </c>
      <c r="EM12" s="235">
        <v>0</v>
      </c>
    </row>
    <row r="13" spans="1:144" ht="14.1" customHeight="1">
      <c r="A13" s="250" t="s">
        <v>276</v>
      </c>
      <c r="B13" s="597">
        <v>30</v>
      </c>
      <c r="C13" s="598" t="str">
        <f>VLOOKUP($A13&amp;$B13,Insumos!$A:$I,4,0)</f>
        <v>PREPOSTO</v>
      </c>
      <c r="D13" s="86" t="str">
        <f>VLOOKUP($A13&amp;$B13,Insumos!$A:$I,6,0)</f>
        <v>HH</v>
      </c>
      <c r="E13" s="238">
        <f t="shared" si="70"/>
        <v>0</v>
      </c>
      <c r="F13" s="86">
        <v>1</v>
      </c>
      <c r="G13" s="80">
        <f>VLOOKUP($A13&amp;$B13,Insumos!$A:$I,9,0)</f>
        <v>53.4375</v>
      </c>
      <c r="H13" s="80">
        <f t="shared" si="2"/>
        <v>0</v>
      </c>
      <c r="I13" s="599" t="s">
        <v>280</v>
      </c>
      <c r="J13" s="593">
        <v>0</v>
      </c>
      <c r="K13" s="423" t="str">
        <f t="shared" si="71"/>
        <v>PREPOSTO</v>
      </c>
      <c r="L13" s="83" t="str">
        <f t="shared" si="3"/>
        <v>HH</v>
      </c>
      <c r="M13" s="206">
        <f t="shared" si="4"/>
        <v>0</v>
      </c>
      <c r="N13" s="252">
        <f>J13*176</f>
        <v>0</v>
      </c>
      <c r="O13" s="252">
        <f t="shared" ref="O13:X13" si="75">N13</f>
        <v>0</v>
      </c>
      <c r="P13" s="252">
        <f t="shared" si="75"/>
        <v>0</v>
      </c>
      <c r="Q13" s="252">
        <f t="shared" si="75"/>
        <v>0</v>
      </c>
      <c r="R13" s="252">
        <f t="shared" si="75"/>
        <v>0</v>
      </c>
      <c r="S13" s="252">
        <f t="shared" si="75"/>
        <v>0</v>
      </c>
      <c r="T13" s="252">
        <f t="shared" si="75"/>
        <v>0</v>
      </c>
      <c r="U13" s="252">
        <f t="shared" si="75"/>
        <v>0</v>
      </c>
      <c r="V13" s="252">
        <f t="shared" si="75"/>
        <v>0</v>
      </c>
      <c r="W13" s="252">
        <f t="shared" si="75"/>
        <v>0</v>
      </c>
      <c r="X13" s="252">
        <f t="shared" si="75"/>
        <v>0</v>
      </c>
      <c r="Y13" s="252"/>
      <c r="Z13" s="252"/>
      <c r="AA13" s="252"/>
      <c r="AB13" s="252"/>
      <c r="AC13" s="252"/>
      <c r="AD13" s="252"/>
      <c r="AE13" s="252"/>
      <c r="AF13" s="252"/>
      <c r="AG13" s="252"/>
      <c r="AH13" s="252"/>
      <c r="AI13" s="252"/>
      <c r="AJ13" s="252"/>
      <c r="AK13" s="252"/>
      <c r="AL13" s="252"/>
      <c r="AM13" s="252"/>
      <c r="AN13" s="252"/>
      <c r="AO13" s="252"/>
      <c r="AP13" s="252"/>
      <c r="AQ13" s="252"/>
      <c r="AR13" s="252"/>
      <c r="AS13" s="252"/>
      <c r="AT13" s="252"/>
      <c r="AU13" s="252"/>
      <c r="AV13" s="252"/>
      <c r="AW13" s="252"/>
      <c r="AX13" s="252"/>
      <c r="AY13" s="252"/>
      <c r="AZ13" s="252"/>
      <c r="BA13" s="252"/>
      <c r="BB13" s="252"/>
      <c r="BC13" s="252"/>
      <c r="BD13" s="252"/>
      <c r="BE13" s="252"/>
      <c r="BF13" s="252"/>
      <c r="BG13" s="252"/>
      <c r="BH13" s="252"/>
      <c r="BI13" s="252"/>
      <c r="BJ13" s="252"/>
      <c r="BK13" s="252"/>
      <c r="BL13" s="252"/>
      <c r="BM13" s="252"/>
      <c r="BN13" s="252"/>
      <c r="BO13" s="252"/>
      <c r="BP13" s="252"/>
      <c r="BQ13" s="252"/>
      <c r="BR13" s="252"/>
      <c r="BS13" s="252"/>
      <c r="BT13" s="252"/>
      <c r="BU13" s="252"/>
      <c r="BW13" s="206" t="str">
        <f t="shared" si="6"/>
        <v>PREPOSTO</v>
      </c>
      <c r="BX13" s="240">
        <f t="shared" si="7"/>
        <v>0</v>
      </c>
      <c r="BY13" s="240">
        <f t="shared" si="8"/>
        <v>0</v>
      </c>
      <c r="BZ13" s="240">
        <f t="shared" si="9"/>
        <v>0</v>
      </c>
      <c r="CA13" s="240">
        <f t="shared" si="10"/>
        <v>0</v>
      </c>
      <c r="CB13" s="240">
        <f t="shared" si="11"/>
        <v>0</v>
      </c>
      <c r="CC13" s="240">
        <f t="shared" si="12"/>
        <v>0</v>
      </c>
      <c r="CD13" s="240">
        <f t="shared" si="13"/>
        <v>0</v>
      </c>
      <c r="CE13" s="240">
        <f t="shared" si="14"/>
        <v>0</v>
      </c>
      <c r="CF13" s="240">
        <f t="shared" si="15"/>
        <v>0</v>
      </c>
      <c r="CG13" s="240">
        <f t="shared" si="16"/>
        <v>0</v>
      </c>
      <c r="CH13" s="240">
        <f t="shared" si="17"/>
        <v>0</v>
      </c>
      <c r="CI13" s="240">
        <f t="shared" si="18"/>
        <v>0</v>
      </c>
      <c r="CJ13" s="240">
        <f t="shared" si="19"/>
        <v>0</v>
      </c>
      <c r="CK13" s="240">
        <f t="shared" si="20"/>
        <v>0</v>
      </c>
      <c r="CL13" s="240">
        <f t="shared" si="21"/>
        <v>0</v>
      </c>
      <c r="CM13" s="240">
        <f t="shared" si="22"/>
        <v>0</v>
      </c>
      <c r="CN13" s="240">
        <f t="shared" si="23"/>
        <v>0</v>
      </c>
      <c r="CO13" s="240">
        <f t="shared" si="24"/>
        <v>0</v>
      </c>
      <c r="CP13" s="240">
        <f t="shared" si="25"/>
        <v>0</v>
      </c>
      <c r="CQ13" s="240">
        <f t="shared" si="26"/>
        <v>0</v>
      </c>
      <c r="CR13" s="240">
        <f t="shared" si="27"/>
        <v>0</v>
      </c>
      <c r="CS13" s="240">
        <f t="shared" si="28"/>
        <v>0</v>
      </c>
      <c r="CT13" s="240">
        <f t="shared" si="29"/>
        <v>0</v>
      </c>
      <c r="CU13" s="240">
        <f t="shared" si="30"/>
        <v>0</v>
      </c>
      <c r="CV13" s="240">
        <f t="shared" si="31"/>
        <v>0</v>
      </c>
      <c r="CW13" s="240">
        <f t="shared" si="32"/>
        <v>0</v>
      </c>
      <c r="CX13" s="240">
        <f t="shared" si="33"/>
        <v>0</v>
      </c>
      <c r="CY13" s="240">
        <f t="shared" si="34"/>
        <v>0</v>
      </c>
      <c r="CZ13" s="240">
        <f t="shared" si="35"/>
        <v>0</v>
      </c>
      <c r="DA13" s="240">
        <f t="shared" si="36"/>
        <v>0</v>
      </c>
      <c r="DB13" s="240">
        <f t="shared" si="37"/>
        <v>0</v>
      </c>
      <c r="DC13" s="240">
        <f t="shared" si="38"/>
        <v>0</v>
      </c>
      <c r="DD13" s="240">
        <f t="shared" si="39"/>
        <v>0</v>
      </c>
      <c r="DE13" s="240">
        <f t="shared" si="40"/>
        <v>0</v>
      </c>
      <c r="DF13" s="240">
        <f t="shared" si="41"/>
        <v>0</v>
      </c>
      <c r="DG13" s="240">
        <f t="shared" si="42"/>
        <v>0</v>
      </c>
      <c r="DH13" s="240">
        <f t="shared" si="43"/>
        <v>0</v>
      </c>
      <c r="DI13" s="240">
        <f t="shared" si="44"/>
        <v>0</v>
      </c>
      <c r="DJ13" s="240">
        <f t="shared" si="45"/>
        <v>0</v>
      </c>
      <c r="DK13" s="240">
        <f t="shared" si="46"/>
        <v>0</v>
      </c>
      <c r="DL13" s="240">
        <f t="shared" si="47"/>
        <v>0</v>
      </c>
      <c r="DM13" s="240">
        <f t="shared" si="48"/>
        <v>0</v>
      </c>
      <c r="DN13" s="240">
        <f t="shared" si="49"/>
        <v>0</v>
      </c>
      <c r="DO13" s="240">
        <f t="shared" si="50"/>
        <v>0</v>
      </c>
      <c r="DP13" s="240">
        <f t="shared" si="51"/>
        <v>0</v>
      </c>
      <c r="DQ13" s="240">
        <f t="shared" si="52"/>
        <v>0</v>
      </c>
      <c r="DR13" s="240">
        <f t="shared" si="53"/>
        <v>0</v>
      </c>
      <c r="DS13" s="240">
        <f t="shared" si="54"/>
        <v>0</v>
      </c>
      <c r="DT13" s="240">
        <f t="shared" si="55"/>
        <v>0</v>
      </c>
      <c r="DU13" s="240">
        <f t="shared" si="56"/>
        <v>0</v>
      </c>
      <c r="DV13" s="240">
        <f t="shared" si="57"/>
        <v>0</v>
      </c>
      <c r="DW13" s="240">
        <f t="shared" si="58"/>
        <v>0</v>
      </c>
      <c r="DX13" s="240">
        <f t="shared" si="59"/>
        <v>0</v>
      </c>
      <c r="DY13" s="240">
        <f t="shared" si="60"/>
        <v>0</v>
      </c>
      <c r="DZ13" s="240">
        <f t="shared" si="61"/>
        <v>0</v>
      </c>
      <c r="EA13" s="240">
        <f t="shared" si="62"/>
        <v>0</v>
      </c>
      <c r="EB13" s="240">
        <f t="shared" si="63"/>
        <v>0</v>
      </c>
      <c r="EC13" s="240">
        <f t="shared" si="64"/>
        <v>0</v>
      </c>
      <c r="ED13" s="240">
        <f t="shared" si="65"/>
        <v>0</v>
      </c>
      <c r="EE13" s="240">
        <f t="shared" si="66"/>
        <v>0</v>
      </c>
      <c r="EF13" s="240">
        <f t="shared" si="67"/>
        <v>0</v>
      </c>
      <c r="EI13" s="223">
        <f t="shared" si="74"/>
        <v>0</v>
      </c>
      <c r="EJ13" s="223">
        <f t="shared" si="68"/>
        <v>0</v>
      </c>
      <c r="EK13" s="235">
        <v>0</v>
      </c>
      <c r="EL13" s="235">
        <v>0</v>
      </c>
      <c r="EM13" s="235">
        <v>0</v>
      </c>
    </row>
    <row r="14" spans="1:144" ht="38.25">
      <c r="A14" s="250" t="s">
        <v>276</v>
      </c>
      <c r="B14" s="597">
        <v>31</v>
      </c>
      <c r="C14" s="598" t="str">
        <f>VLOOKUP($A14&amp;$B14,Insumos!$A:$I,4,0)</f>
        <v>COORDENADOR PEAC</v>
      </c>
      <c r="D14" s="86" t="str">
        <f>VLOOKUP($A14&amp;$B14,Insumos!$A:$I,6,0)</f>
        <v>HH</v>
      </c>
      <c r="E14" s="238">
        <f t="shared" si="70"/>
        <v>3872</v>
      </c>
      <c r="F14" s="86">
        <v>1</v>
      </c>
      <c r="G14" s="80">
        <f>VLOOKUP($A14&amp;$B14,Insumos!$A:$I,9,0)</f>
        <v>53.4375</v>
      </c>
      <c r="H14" s="80">
        <f t="shared" si="2"/>
        <v>206910</v>
      </c>
      <c r="I14" s="600" t="s">
        <v>281</v>
      </c>
      <c r="J14" s="593">
        <v>2</v>
      </c>
      <c r="K14" s="423" t="str">
        <f t="shared" si="71"/>
        <v>COORDENADOR PEAC</v>
      </c>
      <c r="L14" s="83" t="str">
        <f t="shared" si="3"/>
        <v>HH</v>
      </c>
      <c r="M14" s="206">
        <f t="shared" si="4"/>
        <v>3872</v>
      </c>
      <c r="N14" s="252">
        <f>J14*176</f>
        <v>352</v>
      </c>
      <c r="O14" s="252">
        <f t="shared" ref="O14:X14" si="76">N14</f>
        <v>352</v>
      </c>
      <c r="P14" s="252">
        <f t="shared" si="76"/>
        <v>352</v>
      </c>
      <c r="Q14" s="252">
        <f t="shared" si="76"/>
        <v>352</v>
      </c>
      <c r="R14" s="252">
        <f t="shared" si="76"/>
        <v>352</v>
      </c>
      <c r="S14" s="252">
        <f t="shared" si="76"/>
        <v>352</v>
      </c>
      <c r="T14" s="252">
        <f t="shared" si="76"/>
        <v>352</v>
      </c>
      <c r="U14" s="252">
        <f t="shared" si="76"/>
        <v>352</v>
      </c>
      <c r="V14" s="252">
        <f t="shared" si="76"/>
        <v>352</v>
      </c>
      <c r="W14" s="252">
        <f t="shared" si="76"/>
        <v>352</v>
      </c>
      <c r="X14" s="252">
        <f t="shared" si="76"/>
        <v>352</v>
      </c>
      <c r="Y14" s="252"/>
      <c r="Z14" s="252"/>
      <c r="AA14" s="252"/>
      <c r="AB14" s="252"/>
      <c r="AC14" s="252"/>
      <c r="AD14" s="252"/>
      <c r="AE14" s="252"/>
      <c r="AF14" s="252"/>
      <c r="AG14" s="252"/>
      <c r="AH14" s="252"/>
      <c r="AI14" s="252"/>
      <c r="AJ14" s="252"/>
      <c r="AK14" s="252"/>
      <c r="AL14" s="252"/>
      <c r="AM14" s="252"/>
      <c r="AN14" s="252"/>
      <c r="AO14" s="252"/>
      <c r="AP14" s="252"/>
      <c r="AQ14" s="252"/>
      <c r="AR14" s="252"/>
      <c r="AS14" s="252"/>
      <c r="AT14" s="252"/>
      <c r="AU14" s="252"/>
      <c r="AV14" s="252"/>
      <c r="AW14" s="252"/>
      <c r="AX14" s="252"/>
      <c r="AY14" s="252"/>
      <c r="AZ14" s="252"/>
      <c r="BA14" s="252"/>
      <c r="BB14" s="252"/>
      <c r="BC14" s="252"/>
      <c r="BD14" s="252"/>
      <c r="BE14" s="252"/>
      <c r="BF14" s="252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/>
      <c r="BQ14" s="252"/>
      <c r="BR14" s="252"/>
      <c r="BS14" s="252"/>
      <c r="BT14" s="252"/>
      <c r="BU14" s="252"/>
      <c r="BW14" s="206" t="str">
        <f t="shared" si="6"/>
        <v>COORDENADOR PEAC</v>
      </c>
      <c r="BX14" s="240">
        <f t="shared" si="7"/>
        <v>206910</v>
      </c>
      <c r="BY14" s="240">
        <f t="shared" si="8"/>
        <v>18810</v>
      </c>
      <c r="BZ14" s="240">
        <f t="shared" si="9"/>
        <v>18810</v>
      </c>
      <c r="CA14" s="240">
        <f t="shared" si="10"/>
        <v>18810</v>
      </c>
      <c r="CB14" s="240">
        <f t="shared" si="11"/>
        <v>18810</v>
      </c>
      <c r="CC14" s="240">
        <f t="shared" si="12"/>
        <v>18810</v>
      </c>
      <c r="CD14" s="240">
        <f t="shared" si="13"/>
        <v>18810</v>
      </c>
      <c r="CE14" s="240">
        <f t="shared" si="14"/>
        <v>18810</v>
      </c>
      <c r="CF14" s="240">
        <f t="shared" si="15"/>
        <v>18810</v>
      </c>
      <c r="CG14" s="240">
        <f t="shared" si="16"/>
        <v>18810</v>
      </c>
      <c r="CH14" s="240">
        <f t="shared" si="17"/>
        <v>18810</v>
      </c>
      <c r="CI14" s="240">
        <f t="shared" si="18"/>
        <v>18810</v>
      </c>
      <c r="CJ14" s="240">
        <f t="shared" si="19"/>
        <v>0</v>
      </c>
      <c r="CK14" s="240">
        <f t="shared" si="20"/>
        <v>0</v>
      </c>
      <c r="CL14" s="240">
        <f t="shared" si="21"/>
        <v>0</v>
      </c>
      <c r="CM14" s="240">
        <f t="shared" si="22"/>
        <v>0</v>
      </c>
      <c r="CN14" s="240">
        <f t="shared" si="23"/>
        <v>0</v>
      </c>
      <c r="CO14" s="240">
        <f t="shared" si="24"/>
        <v>0</v>
      </c>
      <c r="CP14" s="240">
        <f t="shared" si="25"/>
        <v>0</v>
      </c>
      <c r="CQ14" s="240">
        <f t="shared" si="26"/>
        <v>0</v>
      </c>
      <c r="CR14" s="240">
        <f t="shared" si="27"/>
        <v>0</v>
      </c>
      <c r="CS14" s="240">
        <f t="shared" si="28"/>
        <v>0</v>
      </c>
      <c r="CT14" s="240">
        <f t="shared" si="29"/>
        <v>0</v>
      </c>
      <c r="CU14" s="240">
        <f t="shared" si="30"/>
        <v>0</v>
      </c>
      <c r="CV14" s="240">
        <f t="shared" si="31"/>
        <v>0</v>
      </c>
      <c r="CW14" s="240">
        <f t="shared" si="32"/>
        <v>0</v>
      </c>
      <c r="CX14" s="240">
        <f t="shared" si="33"/>
        <v>0</v>
      </c>
      <c r="CY14" s="240">
        <f t="shared" si="34"/>
        <v>0</v>
      </c>
      <c r="CZ14" s="240">
        <f t="shared" si="35"/>
        <v>0</v>
      </c>
      <c r="DA14" s="240">
        <f t="shared" si="36"/>
        <v>0</v>
      </c>
      <c r="DB14" s="240">
        <f t="shared" si="37"/>
        <v>0</v>
      </c>
      <c r="DC14" s="240">
        <f t="shared" si="38"/>
        <v>0</v>
      </c>
      <c r="DD14" s="240">
        <f t="shared" si="39"/>
        <v>0</v>
      </c>
      <c r="DE14" s="240">
        <f t="shared" si="40"/>
        <v>0</v>
      </c>
      <c r="DF14" s="240">
        <f t="shared" si="41"/>
        <v>0</v>
      </c>
      <c r="DG14" s="240">
        <f t="shared" si="42"/>
        <v>0</v>
      </c>
      <c r="DH14" s="240">
        <f t="shared" si="43"/>
        <v>0</v>
      </c>
      <c r="DI14" s="240">
        <f t="shared" si="44"/>
        <v>0</v>
      </c>
      <c r="DJ14" s="240">
        <f t="shared" si="45"/>
        <v>0</v>
      </c>
      <c r="DK14" s="240">
        <f t="shared" si="46"/>
        <v>0</v>
      </c>
      <c r="DL14" s="240">
        <f t="shared" si="47"/>
        <v>0</v>
      </c>
      <c r="DM14" s="240">
        <f t="shared" si="48"/>
        <v>0</v>
      </c>
      <c r="DN14" s="240">
        <f t="shared" si="49"/>
        <v>0</v>
      </c>
      <c r="DO14" s="240">
        <f t="shared" si="50"/>
        <v>0</v>
      </c>
      <c r="DP14" s="240">
        <f t="shared" si="51"/>
        <v>0</v>
      </c>
      <c r="DQ14" s="240">
        <f t="shared" si="52"/>
        <v>0</v>
      </c>
      <c r="DR14" s="240">
        <f t="shared" si="53"/>
        <v>0</v>
      </c>
      <c r="DS14" s="240">
        <f t="shared" si="54"/>
        <v>0</v>
      </c>
      <c r="DT14" s="240">
        <f t="shared" si="55"/>
        <v>0</v>
      </c>
      <c r="DU14" s="240">
        <f t="shared" si="56"/>
        <v>0</v>
      </c>
      <c r="DV14" s="240">
        <f t="shared" si="57"/>
        <v>0</v>
      </c>
      <c r="DW14" s="240">
        <f t="shared" si="58"/>
        <v>0</v>
      </c>
      <c r="DX14" s="240">
        <f t="shared" si="59"/>
        <v>0</v>
      </c>
      <c r="DY14" s="240">
        <f t="shared" si="60"/>
        <v>0</v>
      </c>
      <c r="DZ14" s="240">
        <f t="shared" si="61"/>
        <v>0</v>
      </c>
      <c r="EA14" s="240">
        <f t="shared" si="62"/>
        <v>0</v>
      </c>
      <c r="EB14" s="240">
        <f t="shared" si="63"/>
        <v>0</v>
      </c>
      <c r="EC14" s="240">
        <f t="shared" si="64"/>
        <v>0</v>
      </c>
      <c r="ED14" s="240">
        <f t="shared" si="65"/>
        <v>0</v>
      </c>
      <c r="EE14" s="240">
        <f t="shared" si="66"/>
        <v>0</v>
      </c>
      <c r="EF14" s="240">
        <f t="shared" si="67"/>
        <v>0</v>
      </c>
      <c r="EI14" s="223">
        <f t="shared" si="74"/>
        <v>0</v>
      </c>
      <c r="EJ14" s="223">
        <f t="shared" si="68"/>
        <v>206910</v>
      </c>
      <c r="EK14" s="235">
        <v>0</v>
      </c>
      <c r="EL14" s="235">
        <v>0</v>
      </c>
      <c r="EM14" s="235">
        <v>0</v>
      </c>
    </row>
    <row r="15" spans="1:144" ht="14.1" customHeight="1">
      <c r="A15" s="250" t="s">
        <v>276</v>
      </c>
      <c r="B15" s="251">
        <v>32</v>
      </c>
      <c r="C15" s="192" t="str">
        <f>VLOOKUP($A15&amp;$B15,Insumos!$A:$I,4,0)</f>
        <v>COORDENADOR PEAC</v>
      </c>
      <c r="D15" s="86" t="str">
        <f>VLOOKUP($A15&amp;$B15,Insumos!$A:$I,6,0)</f>
        <v>HH</v>
      </c>
      <c r="E15" s="238">
        <f t="shared" si="70"/>
        <v>0</v>
      </c>
      <c r="F15" s="86">
        <v>1</v>
      </c>
      <c r="G15" s="80">
        <f>VLOOKUP($A15&amp;$B15,Insumos!$A:$I,9,0)</f>
        <v>53.4375</v>
      </c>
      <c r="H15" s="80">
        <f t="shared" si="2"/>
        <v>0</v>
      </c>
      <c r="I15" s="247"/>
      <c r="J15" s="593">
        <v>0</v>
      </c>
      <c r="K15" s="423" t="str">
        <f t="shared" si="71"/>
        <v>COORDENADOR PEAC</v>
      </c>
      <c r="L15" s="83" t="str">
        <f t="shared" si="3"/>
        <v>HH</v>
      </c>
      <c r="M15" s="206">
        <f t="shared" si="4"/>
        <v>0</v>
      </c>
      <c r="N15" s="252">
        <f t="shared" si="72"/>
        <v>0</v>
      </c>
      <c r="O15" s="252">
        <f t="shared" ref="O15:X15" si="77">N15</f>
        <v>0</v>
      </c>
      <c r="P15" s="252">
        <f t="shared" si="77"/>
        <v>0</v>
      </c>
      <c r="Q15" s="252">
        <f t="shared" si="77"/>
        <v>0</v>
      </c>
      <c r="R15" s="252">
        <f t="shared" si="77"/>
        <v>0</v>
      </c>
      <c r="S15" s="252">
        <f t="shared" si="77"/>
        <v>0</v>
      </c>
      <c r="T15" s="252">
        <f t="shared" si="77"/>
        <v>0</v>
      </c>
      <c r="U15" s="252">
        <f t="shared" si="77"/>
        <v>0</v>
      </c>
      <c r="V15" s="252">
        <f t="shared" si="77"/>
        <v>0</v>
      </c>
      <c r="W15" s="252">
        <f t="shared" si="77"/>
        <v>0</v>
      </c>
      <c r="X15" s="252">
        <f t="shared" si="77"/>
        <v>0</v>
      </c>
      <c r="Y15" s="252"/>
      <c r="Z15" s="252"/>
      <c r="AA15" s="252"/>
      <c r="AB15" s="252"/>
      <c r="AC15" s="252"/>
      <c r="AD15" s="252"/>
      <c r="AE15" s="252"/>
      <c r="AF15" s="252"/>
      <c r="AG15" s="252"/>
      <c r="AH15" s="252"/>
      <c r="AI15" s="252"/>
      <c r="AJ15" s="252"/>
      <c r="AK15" s="252"/>
      <c r="AL15" s="252"/>
      <c r="AM15" s="252"/>
      <c r="AN15" s="252"/>
      <c r="AO15" s="252"/>
      <c r="AP15" s="252"/>
      <c r="AQ15" s="252"/>
      <c r="AR15" s="252"/>
      <c r="AS15" s="252"/>
      <c r="AT15" s="252"/>
      <c r="AU15" s="252"/>
      <c r="AV15" s="252"/>
      <c r="AW15" s="252"/>
      <c r="AX15" s="252"/>
      <c r="AY15" s="252"/>
      <c r="AZ15" s="252"/>
      <c r="BA15" s="252"/>
      <c r="BB15" s="252"/>
      <c r="BC15" s="252"/>
      <c r="BD15" s="252"/>
      <c r="BE15" s="252"/>
      <c r="BF15" s="252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/>
      <c r="BQ15" s="252"/>
      <c r="BR15" s="252"/>
      <c r="BS15" s="252"/>
      <c r="BT15" s="252"/>
      <c r="BU15" s="252"/>
      <c r="BV15" s="78"/>
      <c r="BW15" s="206" t="str">
        <f t="shared" si="6"/>
        <v>COORDENADOR PEAC</v>
      </c>
      <c r="BX15" s="240">
        <f t="shared" si="7"/>
        <v>0</v>
      </c>
      <c r="BY15" s="240">
        <f t="shared" si="8"/>
        <v>0</v>
      </c>
      <c r="BZ15" s="240">
        <f t="shared" si="9"/>
        <v>0</v>
      </c>
      <c r="CA15" s="240">
        <f t="shared" si="10"/>
        <v>0</v>
      </c>
      <c r="CB15" s="240">
        <f t="shared" si="11"/>
        <v>0</v>
      </c>
      <c r="CC15" s="240">
        <f t="shared" si="12"/>
        <v>0</v>
      </c>
      <c r="CD15" s="240">
        <f t="shared" si="13"/>
        <v>0</v>
      </c>
      <c r="CE15" s="240">
        <f t="shared" si="14"/>
        <v>0</v>
      </c>
      <c r="CF15" s="240">
        <f t="shared" si="15"/>
        <v>0</v>
      </c>
      <c r="CG15" s="240">
        <f t="shared" si="16"/>
        <v>0</v>
      </c>
      <c r="CH15" s="240">
        <f t="shared" si="17"/>
        <v>0</v>
      </c>
      <c r="CI15" s="240">
        <f t="shared" si="18"/>
        <v>0</v>
      </c>
      <c r="CJ15" s="240">
        <f t="shared" si="19"/>
        <v>0</v>
      </c>
      <c r="CK15" s="240">
        <f t="shared" si="20"/>
        <v>0</v>
      </c>
      <c r="CL15" s="240">
        <f t="shared" si="21"/>
        <v>0</v>
      </c>
      <c r="CM15" s="240">
        <f t="shared" si="22"/>
        <v>0</v>
      </c>
      <c r="CN15" s="240">
        <f t="shared" si="23"/>
        <v>0</v>
      </c>
      <c r="CO15" s="240">
        <f t="shared" si="24"/>
        <v>0</v>
      </c>
      <c r="CP15" s="240">
        <f t="shared" si="25"/>
        <v>0</v>
      </c>
      <c r="CQ15" s="240">
        <f t="shared" si="26"/>
        <v>0</v>
      </c>
      <c r="CR15" s="240">
        <f t="shared" si="27"/>
        <v>0</v>
      </c>
      <c r="CS15" s="240">
        <f t="shared" si="28"/>
        <v>0</v>
      </c>
      <c r="CT15" s="240">
        <f t="shared" si="29"/>
        <v>0</v>
      </c>
      <c r="CU15" s="240">
        <f t="shared" si="30"/>
        <v>0</v>
      </c>
      <c r="CV15" s="240">
        <f t="shared" si="31"/>
        <v>0</v>
      </c>
      <c r="CW15" s="240">
        <f t="shared" si="32"/>
        <v>0</v>
      </c>
      <c r="CX15" s="240">
        <f t="shared" si="33"/>
        <v>0</v>
      </c>
      <c r="CY15" s="240">
        <f t="shared" si="34"/>
        <v>0</v>
      </c>
      <c r="CZ15" s="240">
        <f t="shared" si="35"/>
        <v>0</v>
      </c>
      <c r="DA15" s="240">
        <f t="shared" si="36"/>
        <v>0</v>
      </c>
      <c r="DB15" s="240">
        <f t="shared" si="37"/>
        <v>0</v>
      </c>
      <c r="DC15" s="240">
        <f t="shared" si="38"/>
        <v>0</v>
      </c>
      <c r="DD15" s="240">
        <f t="shared" si="39"/>
        <v>0</v>
      </c>
      <c r="DE15" s="240">
        <f t="shared" si="40"/>
        <v>0</v>
      </c>
      <c r="DF15" s="240">
        <f t="shared" si="41"/>
        <v>0</v>
      </c>
      <c r="DG15" s="240">
        <f t="shared" si="42"/>
        <v>0</v>
      </c>
      <c r="DH15" s="240">
        <f t="shared" si="43"/>
        <v>0</v>
      </c>
      <c r="DI15" s="240">
        <f t="shared" si="44"/>
        <v>0</v>
      </c>
      <c r="DJ15" s="240">
        <f t="shared" si="45"/>
        <v>0</v>
      </c>
      <c r="DK15" s="240">
        <f t="shared" si="46"/>
        <v>0</v>
      </c>
      <c r="DL15" s="240">
        <f t="shared" si="47"/>
        <v>0</v>
      </c>
      <c r="DM15" s="240">
        <f t="shared" si="48"/>
        <v>0</v>
      </c>
      <c r="DN15" s="240">
        <f t="shared" si="49"/>
        <v>0</v>
      </c>
      <c r="DO15" s="240">
        <f t="shared" si="50"/>
        <v>0</v>
      </c>
      <c r="DP15" s="240">
        <f t="shared" si="51"/>
        <v>0</v>
      </c>
      <c r="DQ15" s="240">
        <f t="shared" si="52"/>
        <v>0</v>
      </c>
      <c r="DR15" s="240">
        <f t="shared" si="53"/>
        <v>0</v>
      </c>
      <c r="DS15" s="240">
        <f t="shared" si="54"/>
        <v>0</v>
      </c>
      <c r="DT15" s="240">
        <f t="shared" si="55"/>
        <v>0</v>
      </c>
      <c r="DU15" s="240">
        <f t="shared" si="56"/>
        <v>0</v>
      </c>
      <c r="DV15" s="240">
        <f t="shared" si="57"/>
        <v>0</v>
      </c>
      <c r="DW15" s="240">
        <f t="shared" si="58"/>
        <v>0</v>
      </c>
      <c r="DX15" s="240">
        <f t="shared" si="59"/>
        <v>0</v>
      </c>
      <c r="DY15" s="240">
        <f t="shared" si="60"/>
        <v>0</v>
      </c>
      <c r="DZ15" s="240">
        <f t="shared" si="61"/>
        <v>0</v>
      </c>
      <c r="EA15" s="240">
        <f t="shared" si="62"/>
        <v>0</v>
      </c>
      <c r="EB15" s="240">
        <f t="shared" si="63"/>
        <v>0</v>
      </c>
      <c r="EC15" s="240">
        <f t="shared" si="64"/>
        <v>0</v>
      </c>
      <c r="ED15" s="240">
        <f t="shared" si="65"/>
        <v>0</v>
      </c>
      <c r="EE15" s="240">
        <f t="shared" si="66"/>
        <v>0</v>
      </c>
      <c r="EF15" s="240">
        <f t="shared" si="67"/>
        <v>0</v>
      </c>
      <c r="EI15" s="223">
        <f t="shared" ref="EI15:EI23" si="78">SUM(EK15:EM15)</f>
        <v>0</v>
      </c>
      <c r="EJ15" s="223">
        <f t="shared" si="68"/>
        <v>0</v>
      </c>
      <c r="EK15" s="235">
        <v>0</v>
      </c>
      <c r="EL15" s="235">
        <v>0</v>
      </c>
      <c r="EM15" s="235">
        <v>0</v>
      </c>
    </row>
    <row r="16" spans="1:144" ht="25.5">
      <c r="A16" s="250" t="s">
        <v>276</v>
      </c>
      <c r="B16" s="251">
        <v>33</v>
      </c>
      <c r="C16" s="192" t="str">
        <f>VLOOKUP($A16&amp;$B16,Insumos!$A:$I,4,0)</f>
        <v>PRODUÇÃO AUDIOVISUAL (DESIGNER GRÁFICO)</v>
      </c>
      <c r="D16" s="86" t="str">
        <f>VLOOKUP($A16&amp;$B16,Insumos!$A:$I,6,0)</f>
        <v>HH</v>
      </c>
      <c r="E16" s="238">
        <f t="shared" si="70"/>
        <v>1936</v>
      </c>
      <c r="F16" s="86">
        <v>1</v>
      </c>
      <c r="G16" s="80">
        <f>VLOOKUP($A16&amp;$B16,Insumos!$A:$I,9,0)</f>
        <v>33.238636363636367</v>
      </c>
      <c r="H16" s="80">
        <f t="shared" si="2"/>
        <v>64350.000000000007</v>
      </c>
      <c r="I16" s="449"/>
      <c r="J16" s="594">
        <v>1</v>
      </c>
      <c r="K16" s="423" t="str">
        <f t="shared" si="71"/>
        <v>PRODUÇÃO AUDIOVISUAL (DESIGNER GRÁFICO)</v>
      </c>
      <c r="L16" s="83" t="str">
        <f t="shared" si="3"/>
        <v>HH</v>
      </c>
      <c r="M16" s="206">
        <f t="shared" si="4"/>
        <v>1936</v>
      </c>
      <c r="N16" s="252">
        <f t="shared" si="72"/>
        <v>176</v>
      </c>
      <c r="O16" s="252">
        <f t="shared" ref="O16:X16" si="79">N16</f>
        <v>176</v>
      </c>
      <c r="P16" s="252">
        <f t="shared" si="79"/>
        <v>176</v>
      </c>
      <c r="Q16" s="252">
        <f t="shared" si="79"/>
        <v>176</v>
      </c>
      <c r="R16" s="252">
        <f t="shared" si="79"/>
        <v>176</v>
      </c>
      <c r="S16" s="252">
        <f t="shared" si="79"/>
        <v>176</v>
      </c>
      <c r="T16" s="252">
        <f t="shared" si="79"/>
        <v>176</v>
      </c>
      <c r="U16" s="252">
        <f t="shared" si="79"/>
        <v>176</v>
      </c>
      <c r="V16" s="252">
        <f t="shared" si="79"/>
        <v>176</v>
      </c>
      <c r="W16" s="252">
        <f t="shared" si="79"/>
        <v>176</v>
      </c>
      <c r="X16" s="252">
        <f t="shared" si="79"/>
        <v>176</v>
      </c>
      <c r="Y16" s="252"/>
      <c r="Z16" s="252"/>
      <c r="AA16" s="252"/>
      <c r="AB16" s="252"/>
      <c r="AC16" s="252"/>
      <c r="AD16" s="252"/>
      <c r="AE16" s="252"/>
      <c r="AF16" s="252"/>
      <c r="AG16" s="252"/>
      <c r="AH16" s="252"/>
      <c r="AI16" s="252"/>
      <c r="AJ16" s="252"/>
      <c r="AK16" s="252"/>
      <c r="AL16" s="252"/>
      <c r="AM16" s="252"/>
      <c r="AN16" s="252"/>
      <c r="AO16" s="252"/>
      <c r="AP16" s="252"/>
      <c r="AQ16" s="252"/>
      <c r="AR16" s="252"/>
      <c r="AS16" s="252"/>
      <c r="AT16" s="25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252"/>
      <c r="BJ16" s="252"/>
      <c r="BK16" s="252"/>
      <c r="BL16" s="252"/>
      <c r="BM16" s="252"/>
      <c r="BN16" s="252"/>
      <c r="BO16" s="252"/>
      <c r="BP16" s="252"/>
      <c r="BQ16" s="252"/>
      <c r="BR16" s="252"/>
      <c r="BS16" s="252"/>
      <c r="BT16" s="252"/>
      <c r="BU16" s="252"/>
      <c r="BV16" s="78"/>
      <c r="BW16" s="206" t="str">
        <f t="shared" si="6"/>
        <v>PRODUÇÃO AUDIOVISUAL (DESIGNER GRÁFICO)</v>
      </c>
      <c r="BX16" s="240">
        <f t="shared" si="7"/>
        <v>64350.000000000007</v>
      </c>
      <c r="BY16" s="240">
        <f t="shared" si="8"/>
        <v>5850.0000000000009</v>
      </c>
      <c r="BZ16" s="240">
        <f t="shared" si="9"/>
        <v>5850.0000000000009</v>
      </c>
      <c r="CA16" s="240">
        <f t="shared" si="10"/>
        <v>5850.0000000000009</v>
      </c>
      <c r="CB16" s="240">
        <f t="shared" si="11"/>
        <v>5850.0000000000009</v>
      </c>
      <c r="CC16" s="240">
        <f t="shared" si="12"/>
        <v>5850.0000000000009</v>
      </c>
      <c r="CD16" s="240">
        <f t="shared" si="13"/>
        <v>5850.0000000000009</v>
      </c>
      <c r="CE16" s="240">
        <f t="shared" si="14"/>
        <v>5850.0000000000009</v>
      </c>
      <c r="CF16" s="240">
        <f t="shared" si="15"/>
        <v>5850.0000000000009</v>
      </c>
      <c r="CG16" s="240">
        <f t="shared" si="16"/>
        <v>5850.0000000000009</v>
      </c>
      <c r="CH16" s="240">
        <f t="shared" si="17"/>
        <v>5850.0000000000009</v>
      </c>
      <c r="CI16" s="240">
        <f t="shared" si="18"/>
        <v>5850.0000000000009</v>
      </c>
      <c r="CJ16" s="240">
        <f t="shared" si="19"/>
        <v>0</v>
      </c>
      <c r="CK16" s="240">
        <f t="shared" si="20"/>
        <v>0</v>
      </c>
      <c r="CL16" s="240">
        <f t="shared" si="21"/>
        <v>0</v>
      </c>
      <c r="CM16" s="240">
        <f t="shared" si="22"/>
        <v>0</v>
      </c>
      <c r="CN16" s="240">
        <f t="shared" si="23"/>
        <v>0</v>
      </c>
      <c r="CO16" s="240">
        <f t="shared" si="24"/>
        <v>0</v>
      </c>
      <c r="CP16" s="240">
        <f t="shared" si="25"/>
        <v>0</v>
      </c>
      <c r="CQ16" s="240">
        <f t="shared" si="26"/>
        <v>0</v>
      </c>
      <c r="CR16" s="240">
        <f t="shared" si="27"/>
        <v>0</v>
      </c>
      <c r="CS16" s="240">
        <f t="shared" si="28"/>
        <v>0</v>
      </c>
      <c r="CT16" s="240">
        <f t="shared" si="29"/>
        <v>0</v>
      </c>
      <c r="CU16" s="240">
        <f t="shared" si="30"/>
        <v>0</v>
      </c>
      <c r="CV16" s="240">
        <f t="shared" si="31"/>
        <v>0</v>
      </c>
      <c r="CW16" s="240">
        <f t="shared" si="32"/>
        <v>0</v>
      </c>
      <c r="CX16" s="240">
        <f t="shared" si="33"/>
        <v>0</v>
      </c>
      <c r="CY16" s="240">
        <f t="shared" si="34"/>
        <v>0</v>
      </c>
      <c r="CZ16" s="240">
        <f t="shared" si="35"/>
        <v>0</v>
      </c>
      <c r="DA16" s="240">
        <f t="shared" si="36"/>
        <v>0</v>
      </c>
      <c r="DB16" s="240">
        <f t="shared" si="37"/>
        <v>0</v>
      </c>
      <c r="DC16" s="240">
        <f t="shared" si="38"/>
        <v>0</v>
      </c>
      <c r="DD16" s="240">
        <f t="shared" si="39"/>
        <v>0</v>
      </c>
      <c r="DE16" s="240">
        <f t="shared" si="40"/>
        <v>0</v>
      </c>
      <c r="DF16" s="240">
        <f t="shared" si="41"/>
        <v>0</v>
      </c>
      <c r="DG16" s="240">
        <f t="shared" si="42"/>
        <v>0</v>
      </c>
      <c r="DH16" s="240">
        <f t="shared" si="43"/>
        <v>0</v>
      </c>
      <c r="DI16" s="240">
        <f t="shared" si="44"/>
        <v>0</v>
      </c>
      <c r="DJ16" s="240">
        <f t="shared" si="45"/>
        <v>0</v>
      </c>
      <c r="DK16" s="240">
        <f t="shared" si="46"/>
        <v>0</v>
      </c>
      <c r="DL16" s="240">
        <f t="shared" si="47"/>
        <v>0</v>
      </c>
      <c r="DM16" s="240">
        <f t="shared" si="48"/>
        <v>0</v>
      </c>
      <c r="DN16" s="240">
        <f t="shared" si="49"/>
        <v>0</v>
      </c>
      <c r="DO16" s="240">
        <f t="shared" si="50"/>
        <v>0</v>
      </c>
      <c r="DP16" s="240">
        <f t="shared" si="51"/>
        <v>0</v>
      </c>
      <c r="DQ16" s="240">
        <f t="shared" si="52"/>
        <v>0</v>
      </c>
      <c r="DR16" s="240">
        <f t="shared" si="53"/>
        <v>0</v>
      </c>
      <c r="DS16" s="240">
        <f t="shared" si="54"/>
        <v>0</v>
      </c>
      <c r="DT16" s="240">
        <f t="shared" si="55"/>
        <v>0</v>
      </c>
      <c r="DU16" s="240">
        <f t="shared" si="56"/>
        <v>0</v>
      </c>
      <c r="DV16" s="240">
        <f t="shared" si="57"/>
        <v>0</v>
      </c>
      <c r="DW16" s="240">
        <f t="shared" si="58"/>
        <v>0</v>
      </c>
      <c r="DX16" s="240">
        <f t="shared" si="59"/>
        <v>0</v>
      </c>
      <c r="DY16" s="240">
        <f t="shared" si="60"/>
        <v>0</v>
      </c>
      <c r="DZ16" s="240">
        <f t="shared" si="61"/>
        <v>0</v>
      </c>
      <c r="EA16" s="240">
        <f t="shared" si="62"/>
        <v>0</v>
      </c>
      <c r="EB16" s="240">
        <f t="shared" si="63"/>
        <v>0</v>
      </c>
      <c r="EC16" s="240">
        <f t="shared" si="64"/>
        <v>0</v>
      </c>
      <c r="ED16" s="240">
        <f t="shared" si="65"/>
        <v>0</v>
      </c>
      <c r="EE16" s="240">
        <f t="shared" si="66"/>
        <v>0</v>
      </c>
      <c r="EF16" s="240">
        <f t="shared" si="67"/>
        <v>0</v>
      </c>
      <c r="EI16" s="223">
        <f t="shared" si="78"/>
        <v>0</v>
      </c>
      <c r="EJ16" s="223">
        <f t="shared" si="68"/>
        <v>64350.000000000007</v>
      </c>
      <c r="EK16" s="235">
        <v>0</v>
      </c>
      <c r="EL16" s="235">
        <v>0</v>
      </c>
      <c r="EM16" s="235">
        <v>0</v>
      </c>
    </row>
    <row r="17" spans="1:143" ht="14.1" customHeight="1">
      <c r="A17" s="250" t="s">
        <v>282</v>
      </c>
      <c r="B17" s="251">
        <v>17</v>
      </c>
      <c r="C17" s="192" t="str">
        <f>VLOOKUP($A17&amp;$B17,Insumos!$A:$I,4,0)</f>
        <v>AJUDA DE CUSTO - CAJU - NÍVEL 1</v>
      </c>
      <c r="D17" s="86" t="str">
        <f>VLOOKUP($A17&amp;$B17,Insumos!$A:$I,6,0)</f>
        <v>VB</v>
      </c>
      <c r="E17" s="238">
        <f t="shared" si="70"/>
        <v>33</v>
      </c>
      <c r="F17" s="86">
        <v>1</v>
      </c>
      <c r="G17" s="80">
        <f>VLOOKUP($A17&amp;$B17,Insumos!$A:$I,9,0)</f>
        <v>500</v>
      </c>
      <c r="H17" s="80">
        <f t="shared" si="2"/>
        <v>16500</v>
      </c>
      <c r="I17" s="247"/>
      <c r="J17" s="595">
        <f>SUM(J11:J12,J16)</f>
        <v>3</v>
      </c>
      <c r="K17" s="423" t="str">
        <f t="shared" si="71"/>
        <v>AJUDA DE CUSTO - CAJU - NÍVEL 1</v>
      </c>
      <c r="L17" s="83" t="str">
        <f t="shared" si="3"/>
        <v>VB</v>
      </c>
      <c r="M17" s="206">
        <f t="shared" si="4"/>
        <v>33</v>
      </c>
      <c r="N17" s="252">
        <f>J17</f>
        <v>3</v>
      </c>
      <c r="O17" s="252">
        <f t="shared" ref="O17:X17" si="80">N17</f>
        <v>3</v>
      </c>
      <c r="P17" s="252">
        <f t="shared" si="80"/>
        <v>3</v>
      </c>
      <c r="Q17" s="252">
        <f t="shared" si="80"/>
        <v>3</v>
      </c>
      <c r="R17" s="252">
        <f t="shared" si="80"/>
        <v>3</v>
      </c>
      <c r="S17" s="252">
        <f t="shared" si="80"/>
        <v>3</v>
      </c>
      <c r="T17" s="252">
        <f t="shared" si="80"/>
        <v>3</v>
      </c>
      <c r="U17" s="252">
        <f t="shared" si="80"/>
        <v>3</v>
      </c>
      <c r="V17" s="252">
        <f t="shared" si="80"/>
        <v>3</v>
      </c>
      <c r="W17" s="252">
        <f t="shared" si="80"/>
        <v>3</v>
      </c>
      <c r="X17" s="252">
        <f t="shared" si="80"/>
        <v>3</v>
      </c>
      <c r="Y17" s="252"/>
      <c r="Z17" s="252"/>
      <c r="AA17" s="252"/>
      <c r="AB17" s="252"/>
      <c r="AC17" s="252"/>
      <c r="AD17" s="252"/>
      <c r="AE17" s="252"/>
      <c r="AF17" s="252"/>
      <c r="AG17" s="252"/>
      <c r="AH17" s="252"/>
      <c r="AI17" s="252"/>
      <c r="AJ17" s="252"/>
      <c r="AK17" s="252"/>
      <c r="AL17" s="252"/>
      <c r="AM17" s="252"/>
      <c r="AN17" s="252"/>
      <c r="AO17" s="252"/>
      <c r="AP17" s="252"/>
      <c r="AQ17" s="252"/>
      <c r="AR17" s="252"/>
      <c r="AS17" s="252"/>
      <c r="AT17" s="252"/>
      <c r="AU17" s="252"/>
      <c r="AV17" s="252"/>
      <c r="AW17" s="252"/>
      <c r="AX17" s="252"/>
      <c r="AY17" s="252"/>
      <c r="AZ17" s="252"/>
      <c r="BA17" s="252"/>
      <c r="BB17" s="252"/>
      <c r="BC17" s="252"/>
      <c r="BD17" s="252"/>
      <c r="BE17" s="252"/>
      <c r="BF17" s="252"/>
      <c r="BG17" s="252"/>
      <c r="BH17" s="252"/>
      <c r="BI17" s="252"/>
      <c r="BJ17" s="252"/>
      <c r="BK17" s="252"/>
      <c r="BL17" s="252"/>
      <c r="BM17" s="252"/>
      <c r="BN17" s="252"/>
      <c r="BO17" s="252"/>
      <c r="BP17" s="252"/>
      <c r="BQ17" s="252"/>
      <c r="BR17" s="252"/>
      <c r="BS17" s="252"/>
      <c r="BT17" s="252"/>
      <c r="BU17" s="252"/>
      <c r="BV17" s="78"/>
      <c r="BW17" s="206" t="str">
        <f t="shared" si="6"/>
        <v>AJUDA DE CUSTO - CAJU - NÍVEL 1</v>
      </c>
      <c r="BX17" s="240">
        <f t="shared" si="7"/>
        <v>16500</v>
      </c>
      <c r="BY17" s="240">
        <f t="shared" si="8"/>
        <v>1500</v>
      </c>
      <c r="BZ17" s="240">
        <f t="shared" si="9"/>
        <v>1500</v>
      </c>
      <c r="CA17" s="240">
        <f t="shared" si="10"/>
        <v>1500</v>
      </c>
      <c r="CB17" s="240">
        <f t="shared" si="11"/>
        <v>1500</v>
      </c>
      <c r="CC17" s="240">
        <f t="shared" si="12"/>
        <v>1500</v>
      </c>
      <c r="CD17" s="240">
        <f t="shared" si="13"/>
        <v>1500</v>
      </c>
      <c r="CE17" s="240">
        <f t="shared" si="14"/>
        <v>1500</v>
      </c>
      <c r="CF17" s="240">
        <f t="shared" si="15"/>
        <v>1500</v>
      </c>
      <c r="CG17" s="240">
        <f t="shared" si="16"/>
        <v>1500</v>
      </c>
      <c r="CH17" s="240">
        <f t="shared" si="17"/>
        <v>1500</v>
      </c>
      <c r="CI17" s="240">
        <f t="shared" si="18"/>
        <v>1500</v>
      </c>
      <c r="CJ17" s="240">
        <f t="shared" si="19"/>
        <v>0</v>
      </c>
      <c r="CK17" s="240">
        <f t="shared" si="20"/>
        <v>0</v>
      </c>
      <c r="CL17" s="240">
        <f t="shared" si="21"/>
        <v>0</v>
      </c>
      <c r="CM17" s="240">
        <f t="shared" si="22"/>
        <v>0</v>
      </c>
      <c r="CN17" s="240">
        <f t="shared" si="23"/>
        <v>0</v>
      </c>
      <c r="CO17" s="240">
        <f t="shared" si="24"/>
        <v>0</v>
      </c>
      <c r="CP17" s="240">
        <f t="shared" si="25"/>
        <v>0</v>
      </c>
      <c r="CQ17" s="240">
        <f t="shared" si="26"/>
        <v>0</v>
      </c>
      <c r="CR17" s="240">
        <f t="shared" si="27"/>
        <v>0</v>
      </c>
      <c r="CS17" s="240">
        <f t="shared" si="28"/>
        <v>0</v>
      </c>
      <c r="CT17" s="240">
        <f t="shared" si="29"/>
        <v>0</v>
      </c>
      <c r="CU17" s="240">
        <f t="shared" si="30"/>
        <v>0</v>
      </c>
      <c r="CV17" s="240">
        <f t="shared" si="31"/>
        <v>0</v>
      </c>
      <c r="CW17" s="240">
        <f t="shared" si="32"/>
        <v>0</v>
      </c>
      <c r="CX17" s="240">
        <f t="shared" si="33"/>
        <v>0</v>
      </c>
      <c r="CY17" s="240">
        <f t="shared" si="34"/>
        <v>0</v>
      </c>
      <c r="CZ17" s="240">
        <f t="shared" si="35"/>
        <v>0</v>
      </c>
      <c r="DA17" s="240">
        <f t="shared" si="36"/>
        <v>0</v>
      </c>
      <c r="DB17" s="240">
        <f t="shared" si="37"/>
        <v>0</v>
      </c>
      <c r="DC17" s="240">
        <f t="shared" si="38"/>
        <v>0</v>
      </c>
      <c r="DD17" s="240">
        <f t="shared" si="39"/>
        <v>0</v>
      </c>
      <c r="DE17" s="240">
        <f t="shared" si="40"/>
        <v>0</v>
      </c>
      <c r="DF17" s="240">
        <f t="shared" si="41"/>
        <v>0</v>
      </c>
      <c r="DG17" s="240">
        <f t="shared" si="42"/>
        <v>0</v>
      </c>
      <c r="DH17" s="240">
        <f t="shared" si="43"/>
        <v>0</v>
      </c>
      <c r="DI17" s="240">
        <f t="shared" si="44"/>
        <v>0</v>
      </c>
      <c r="DJ17" s="240">
        <f t="shared" si="45"/>
        <v>0</v>
      </c>
      <c r="DK17" s="240">
        <f t="shared" si="46"/>
        <v>0</v>
      </c>
      <c r="DL17" s="240">
        <f t="shared" si="47"/>
        <v>0</v>
      </c>
      <c r="DM17" s="240">
        <f t="shared" si="48"/>
        <v>0</v>
      </c>
      <c r="DN17" s="240">
        <f t="shared" si="49"/>
        <v>0</v>
      </c>
      <c r="DO17" s="240">
        <f t="shared" si="50"/>
        <v>0</v>
      </c>
      <c r="DP17" s="240">
        <f t="shared" si="51"/>
        <v>0</v>
      </c>
      <c r="DQ17" s="240">
        <f t="shared" si="52"/>
        <v>0</v>
      </c>
      <c r="DR17" s="240">
        <f t="shared" si="53"/>
        <v>0</v>
      </c>
      <c r="DS17" s="240">
        <f t="shared" si="54"/>
        <v>0</v>
      </c>
      <c r="DT17" s="240">
        <f t="shared" si="55"/>
        <v>0</v>
      </c>
      <c r="DU17" s="240">
        <f t="shared" si="56"/>
        <v>0</v>
      </c>
      <c r="DV17" s="240">
        <f t="shared" si="57"/>
        <v>0</v>
      </c>
      <c r="DW17" s="240">
        <f t="shared" si="58"/>
        <v>0</v>
      </c>
      <c r="DX17" s="240">
        <f t="shared" si="59"/>
        <v>0</v>
      </c>
      <c r="DY17" s="240">
        <f t="shared" si="60"/>
        <v>0</v>
      </c>
      <c r="DZ17" s="240">
        <f t="shared" si="61"/>
        <v>0</v>
      </c>
      <c r="EA17" s="240">
        <f t="shared" si="62"/>
        <v>0</v>
      </c>
      <c r="EB17" s="240">
        <f t="shared" si="63"/>
        <v>0</v>
      </c>
      <c r="EC17" s="240">
        <f t="shared" si="64"/>
        <v>0</v>
      </c>
      <c r="ED17" s="240">
        <f t="shared" si="65"/>
        <v>0</v>
      </c>
      <c r="EE17" s="240">
        <f t="shared" si="66"/>
        <v>0</v>
      </c>
      <c r="EF17" s="240">
        <f t="shared" si="67"/>
        <v>0</v>
      </c>
      <c r="EI17" s="223">
        <f t="shared" si="78"/>
        <v>0</v>
      </c>
      <c r="EJ17" s="223">
        <f t="shared" si="68"/>
        <v>16500</v>
      </c>
      <c r="EK17" s="235">
        <v>0</v>
      </c>
      <c r="EL17" s="235">
        <v>0</v>
      </c>
      <c r="EM17" s="235">
        <v>0</v>
      </c>
    </row>
    <row r="18" spans="1:143" ht="14.1" customHeight="1">
      <c r="A18" s="250" t="s">
        <v>282</v>
      </c>
      <c r="B18" s="251">
        <v>18</v>
      </c>
      <c r="C18" s="192" t="str">
        <f>VLOOKUP($A18&amp;$B18,Insumos!$A:$I,4,0)</f>
        <v>AJUDA DE CUSTO - CAJU - NÍVEL 2</v>
      </c>
      <c r="D18" s="86" t="str">
        <f>VLOOKUP($A18&amp;$B18,Insumos!$A:$I,6,0)</f>
        <v>VB</v>
      </c>
      <c r="E18" s="238">
        <f t="shared" si="70"/>
        <v>385</v>
      </c>
      <c r="F18" s="86">
        <v>1</v>
      </c>
      <c r="G18" s="80">
        <f>VLOOKUP($A18&amp;$B18,Insumos!$A:$I,9,0)</f>
        <v>1000</v>
      </c>
      <c r="H18" s="80">
        <f t="shared" si="2"/>
        <v>385000</v>
      </c>
      <c r="I18" s="247" t="s">
        <v>283</v>
      </c>
      <c r="J18" s="596">
        <f>SUM(J10,J13,J14:J15)</f>
        <v>35</v>
      </c>
      <c r="K18" s="423" t="str">
        <f t="shared" si="71"/>
        <v>AJUDA DE CUSTO - CAJU - NÍVEL 2</v>
      </c>
      <c r="L18" s="83" t="str">
        <f t="shared" si="3"/>
        <v>VB</v>
      </c>
      <c r="M18" s="206">
        <f t="shared" si="4"/>
        <v>385</v>
      </c>
      <c r="N18" s="252">
        <f>J18-J13</f>
        <v>35</v>
      </c>
      <c r="O18" s="252">
        <f t="shared" ref="O18:X18" si="81">N18</f>
        <v>35</v>
      </c>
      <c r="P18" s="252">
        <f t="shared" si="81"/>
        <v>35</v>
      </c>
      <c r="Q18" s="252">
        <f t="shared" si="81"/>
        <v>35</v>
      </c>
      <c r="R18" s="252">
        <f t="shared" si="81"/>
        <v>35</v>
      </c>
      <c r="S18" s="252">
        <f t="shared" si="81"/>
        <v>35</v>
      </c>
      <c r="T18" s="252">
        <f t="shared" si="81"/>
        <v>35</v>
      </c>
      <c r="U18" s="252">
        <f t="shared" si="81"/>
        <v>35</v>
      </c>
      <c r="V18" s="252">
        <f t="shared" si="81"/>
        <v>35</v>
      </c>
      <c r="W18" s="252">
        <f t="shared" si="81"/>
        <v>35</v>
      </c>
      <c r="X18" s="252">
        <f t="shared" si="81"/>
        <v>35</v>
      </c>
      <c r="Y18" s="252"/>
      <c r="Z18" s="252"/>
      <c r="AA18" s="252"/>
      <c r="AB18" s="252"/>
      <c r="AC18" s="252"/>
      <c r="AD18" s="252"/>
      <c r="AE18" s="252"/>
      <c r="AF18" s="252"/>
      <c r="AG18" s="252"/>
      <c r="AH18" s="252"/>
      <c r="AI18" s="252"/>
      <c r="AJ18" s="252"/>
      <c r="AK18" s="252"/>
      <c r="AL18" s="252"/>
      <c r="AM18" s="252"/>
      <c r="AN18" s="252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2"/>
      <c r="BD18" s="252"/>
      <c r="BE18" s="252"/>
      <c r="BF18" s="252"/>
      <c r="BG18" s="252"/>
      <c r="BH18" s="252"/>
      <c r="BI18" s="252"/>
      <c r="BJ18" s="252"/>
      <c r="BK18" s="252"/>
      <c r="BL18" s="252"/>
      <c r="BM18" s="252"/>
      <c r="BN18" s="252"/>
      <c r="BO18" s="252"/>
      <c r="BP18" s="252"/>
      <c r="BQ18" s="252"/>
      <c r="BR18" s="252"/>
      <c r="BS18" s="252"/>
      <c r="BT18" s="252"/>
      <c r="BU18" s="252"/>
      <c r="BV18" s="78"/>
      <c r="BW18" s="206" t="str">
        <f t="shared" si="6"/>
        <v>AJUDA DE CUSTO - CAJU - NÍVEL 2</v>
      </c>
      <c r="BX18" s="240">
        <f t="shared" si="7"/>
        <v>385000</v>
      </c>
      <c r="BY18" s="240">
        <f t="shared" si="8"/>
        <v>35000</v>
      </c>
      <c r="BZ18" s="240">
        <f t="shared" si="9"/>
        <v>35000</v>
      </c>
      <c r="CA18" s="240">
        <f t="shared" si="10"/>
        <v>35000</v>
      </c>
      <c r="CB18" s="240">
        <f t="shared" si="11"/>
        <v>35000</v>
      </c>
      <c r="CC18" s="240">
        <f t="shared" si="12"/>
        <v>35000</v>
      </c>
      <c r="CD18" s="240">
        <f t="shared" si="13"/>
        <v>35000</v>
      </c>
      <c r="CE18" s="240">
        <f t="shared" si="14"/>
        <v>35000</v>
      </c>
      <c r="CF18" s="240">
        <f t="shared" si="15"/>
        <v>35000</v>
      </c>
      <c r="CG18" s="240">
        <f t="shared" si="16"/>
        <v>35000</v>
      </c>
      <c r="CH18" s="240">
        <f t="shared" si="17"/>
        <v>35000</v>
      </c>
      <c r="CI18" s="240">
        <f t="shared" si="18"/>
        <v>35000</v>
      </c>
      <c r="CJ18" s="240">
        <f t="shared" si="19"/>
        <v>0</v>
      </c>
      <c r="CK18" s="240">
        <f t="shared" si="20"/>
        <v>0</v>
      </c>
      <c r="CL18" s="240">
        <f t="shared" si="21"/>
        <v>0</v>
      </c>
      <c r="CM18" s="240">
        <f t="shared" si="22"/>
        <v>0</v>
      </c>
      <c r="CN18" s="240">
        <f t="shared" si="23"/>
        <v>0</v>
      </c>
      <c r="CO18" s="240">
        <f t="shared" si="24"/>
        <v>0</v>
      </c>
      <c r="CP18" s="240">
        <f t="shared" si="25"/>
        <v>0</v>
      </c>
      <c r="CQ18" s="240">
        <f t="shared" si="26"/>
        <v>0</v>
      </c>
      <c r="CR18" s="240">
        <f t="shared" si="27"/>
        <v>0</v>
      </c>
      <c r="CS18" s="240">
        <f t="shared" si="28"/>
        <v>0</v>
      </c>
      <c r="CT18" s="240">
        <f t="shared" si="29"/>
        <v>0</v>
      </c>
      <c r="CU18" s="240">
        <f t="shared" si="30"/>
        <v>0</v>
      </c>
      <c r="CV18" s="240">
        <f t="shared" si="31"/>
        <v>0</v>
      </c>
      <c r="CW18" s="240">
        <f t="shared" si="32"/>
        <v>0</v>
      </c>
      <c r="CX18" s="240">
        <f t="shared" si="33"/>
        <v>0</v>
      </c>
      <c r="CY18" s="240">
        <f t="shared" si="34"/>
        <v>0</v>
      </c>
      <c r="CZ18" s="240">
        <f t="shared" si="35"/>
        <v>0</v>
      </c>
      <c r="DA18" s="240">
        <f t="shared" si="36"/>
        <v>0</v>
      </c>
      <c r="DB18" s="240">
        <f t="shared" si="37"/>
        <v>0</v>
      </c>
      <c r="DC18" s="240">
        <f t="shared" si="38"/>
        <v>0</v>
      </c>
      <c r="DD18" s="240">
        <f t="shared" si="39"/>
        <v>0</v>
      </c>
      <c r="DE18" s="240">
        <f t="shared" si="40"/>
        <v>0</v>
      </c>
      <c r="DF18" s="240">
        <f t="shared" si="41"/>
        <v>0</v>
      </c>
      <c r="DG18" s="240">
        <f t="shared" si="42"/>
        <v>0</v>
      </c>
      <c r="DH18" s="240">
        <f t="shared" si="43"/>
        <v>0</v>
      </c>
      <c r="DI18" s="240">
        <f t="shared" si="44"/>
        <v>0</v>
      </c>
      <c r="DJ18" s="240">
        <f t="shared" si="45"/>
        <v>0</v>
      </c>
      <c r="DK18" s="240">
        <f t="shared" si="46"/>
        <v>0</v>
      </c>
      <c r="DL18" s="240">
        <f t="shared" si="47"/>
        <v>0</v>
      </c>
      <c r="DM18" s="240">
        <f t="shared" si="48"/>
        <v>0</v>
      </c>
      <c r="DN18" s="240">
        <f t="shared" si="49"/>
        <v>0</v>
      </c>
      <c r="DO18" s="240">
        <f t="shared" si="50"/>
        <v>0</v>
      </c>
      <c r="DP18" s="240">
        <f t="shared" si="51"/>
        <v>0</v>
      </c>
      <c r="DQ18" s="240">
        <f t="shared" si="52"/>
        <v>0</v>
      </c>
      <c r="DR18" s="240">
        <f t="shared" si="53"/>
        <v>0</v>
      </c>
      <c r="DS18" s="240">
        <f t="shared" si="54"/>
        <v>0</v>
      </c>
      <c r="DT18" s="240">
        <f t="shared" si="55"/>
        <v>0</v>
      </c>
      <c r="DU18" s="240">
        <f t="shared" si="56"/>
        <v>0</v>
      </c>
      <c r="DV18" s="240">
        <f t="shared" si="57"/>
        <v>0</v>
      </c>
      <c r="DW18" s="240">
        <f t="shared" si="58"/>
        <v>0</v>
      </c>
      <c r="DX18" s="240">
        <f t="shared" si="59"/>
        <v>0</v>
      </c>
      <c r="DY18" s="240">
        <f t="shared" si="60"/>
        <v>0</v>
      </c>
      <c r="DZ18" s="240">
        <f t="shared" si="61"/>
        <v>0</v>
      </c>
      <c r="EA18" s="240">
        <f t="shared" si="62"/>
        <v>0</v>
      </c>
      <c r="EB18" s="240">
        <f t="shared" si="63"/>
        <v>0</v>
      </c>
      <c r="EC18" s="240">
        <f t="shared" si="64"/>
        <v>0</v>
      </c>
      <c r="ED18" s="240">
        <f t="shared" si="65"/>
        <v>0</v>
      </c>
      <c r="EE18" s="240">
        <f t="shared" si="66"/>
        <v>0</v>
      </c>
      <c r="EF18" s="240">
        <f t="shared" si="67"/>
        <v>0</v>
      </c>
      <c r="EI18" s="223">
        <f t="shared" si="78"/>
        <v>0</v>
      </c>
      <c r="EJ18" s="223">
        <f t="shared" si="68"/>
        <v>385000</v>
      </c>
      <c r="EK18" s="235">
        <v>0</v>
      </c>
      <c r="EL18" s="235">
        <v>0</v>
      </c>
      <c r="EM18" s="235">
        <v>0</v>
      </c>
    </row>
    <row r="19" spans="1:143" ht="14.1" customHeight="1">
      <c r="A19" s="250" t="s">
        <v>284</v>
      </c>
      <c r="B19" s="251">
        <v>5</v>
      </c>
      <c r="C19" s="192" t="str">
        <f>VLOOKUP($A19&amp;$B19,Insumos!$A:$I,4,0)</f>
        <v>UNIFORME/EPI</v>
      </c>
      <c r="D19" s="86" t="str">
        <f>VLOOKUP($A19&amp;$B19,Insumos!$A:$I,6,0)</f>
        <v>VB</v>
      </c>
      <c r="E19" s="238">
        <f t="shared" si="70"/>
        <v>203</v>
      </c>
      <c r="F19" s="86">
        <v>1</v>
      </c>
      <c r="G19" s="80">
        <f>VLOOKUP($A19&amp;$B19,Insumos!$A:$I,9,0)</f>
        <v>250</v>
      </c>
      <c r="H19" s="80">
        <f t="shared" si="2"/>
        <v>50750</v>
      </c>
      <c r="I19" s="247"/>
      <c r="K19" s="423" t="str">
        <f t="shared" si="71"/>
        <v>UNIFORME/EPI</v>
      </c>
      <c r="L19" s="83" t="str">
        <f t="shared" si="3"/>
        <v>VB</v>
      </c>
      <c r="M19" s="206">
        <f t="shared" si="4"/>
        <v>203</v>
      </c>
      <c r="N19" s="252">
        <f>SUM(J10:J16)-J13</f>
        <v>38</v>
      </c>
      <c r="O19" s="252"/>
      <c r="P19" s="252"/>
      <c r="Q19" s="252"/>
      <c r="R19" s="252"/>
      <c r="S19" s="252"/>
      <c r="T19" s="252">
        <f>J10</f>
        <v>33</v>
      </c>
      <c r="U19" s="252">
        <f t="shared" ref="U19:X19" si="82">T19</f>
        <v>33</v>
      </c>
      <c r="V19" s="252">
        <f t="shared" si="82"/>
        <v>33</v>
      </c>
      <c r="W19" s="252">
        <f t="shared" si="82"/>
        <v>33</v>
      </c>
      <c r="X19" s="252">
        <f t="shared" si="82"/>
        <v>33</v>
      </c>
      <c r="Y19" s="252"/>
      <c r="Z19" s="252"/>
      <c r="AA19" s="252"/>
      <c r="AB19" s="252"/>
      <c r="AC19" s="252"/>
      <c r="AD19" s="252"/>
      <c r="AE19" s="252"/>
      <c r="AF19" s="252"/>
      <c r="AG19" s="252"/>
      <c r="AH19" s="252"/>
      <c r="AI19" s="252"/>
      <c r="AJ19" s="252"/>
      <c r="AK19" s="252"/>
      <c r="AL19" s="252"/>
      <c r="AM19" s="252"/>
      <c r="AN19" s="252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  <c r="AY19" s="252"/>
      <c r="AZ19" s="252"/>
      <c r="BA19" s="252"/>
      <c r="BB19" s="252"/>
      <c r="BC19" s="252"/>
      <c r="BD19" s="252"/>
      <c r="BE19" s="252"/>
      <c r="BF19" s="252"/>
      <c r="BG19" s="252"/>
      <c r="BH19" s="252"/>
      <c r="BI19" s="252"/>
      <c r="BJ19" s="252"/>
      <c r="BK19" s="252"/>
      <c r="BL19" s="252"/>
      <c r="BM19" s="252"/>
      <c r="BN19" s="252"/>
      <c r="BO19" s="252"/>
      <c r="BP19" s="252"/>
      <c r="BQ19" s="252"/>
      <c r="BR19" s="252"/>
      <c r="BS19" s="252"/>
      <c r="BT19" s="252"/>
      <c r="BU19" s="252"/>
      <c r="BV19" s="78"/>
      <c r="BW19" s="206" t="str">
        <f t="shared" si="6"/>
        <v>UNIFORME/EPI</v>
      </c>
      <c r="BX19" s="240">
        <f t="shared" si="7"/>
        <v>50750</v>
      </c>
      <c r="BY19" s="240">
        <f t="shared" si="8"/>
        <v>9500</v>
      </c>
      <c r="BZ19" s="240">
        <f t="shared" si="9"/>
        <v>0</v>
      </c>
      <c r="CA19" s="240">
        <f t="shared" si="10"/>
        <v>0</v>
      </c>
      <c r="CB19" s="240">
        <f t="shared" si="11"/>
        <v>0</v>
      </c>
      <c r="CC19" s="240">
        <f t="shared" si="12"/>
        <v>0</v>
      </c>
      <c r="CD19" s="240">
        <f t="shared" si="13"/>
        <v>0</v>
      </c>
      <c r="CE19" s="240">
        <f t="shared" si="14"/>
        <v>8250</v>
      </c>
      <c r="CF19" s="240">
        <f t="shared" si="15"/>
        <v>8250</v>
      </c>
      <c r="CG19" s="240">
        <f t="shared" si="16"/>
        <v>8250</v>
      </c>
      <c r="CH19" s="240">
        <f t="shared" si="17"/>
        <v>8250</v>
      </c>
      <c r="CI19" s="240">
        <f t="shared" si="18"/>
        <v>8250</v>
      </c>
      <c r="CJ19" s="240">
        <f t="shared" si="19"/>
        <v>0</v>
      </c>
      <c r="CK19" s="240">
        <f t="shared" si="20"/>
        <v>0</v>
      </c>
      <c r="CL19" s="240">
        <f t="shared" si="21"/>
        <v>0</v>
      </c>
      <c r="CM19" s="240">
        <f t="shared" si="22"/>
        <v>0</v>
      </c>
      <c r="CN19" s="240">
        <f t="shared" si="23"/>
        <v>0</v>
      </c>
      <c r="CO19" s="240">
        <f t="shared" si="24"/>
        <v>0</v>
      </c>
      <c r="CP19" s="240">
        <f t="shared" si="25"/>
        <v>0</v>
      </c>
      <c r="CQ19" s="240">
        <f t="shared" si="26"/>
        <v>0</v>
      </c>
      <c r="CR19" s="240">
        <f t="shared" si="27"/>
        <v>0</v>
      </c>
      <c r="CS19" s="240">
        <f t="shared" si="28"/>
        <v>0</v>
      </c>
      <c r="CT19" s="240">
        <f t="shared" si="29"/>
        <v>0</v>
      </c>
      <c r="CU19" s="240">
        <f t="shared" si="30"/>
        <v>0</v>
      </c>
      <c r="CV19" s="240">
        <f t="shared" si="31"/>
        <v>0</v>
      </c>
      <c r="CW19" s="240">
        <f t="shared" si="32"/>
        <v>0</v>
      </c>
      <c r="CX19" s="240">
        <f t="shared" si="33"/>
        <v>0</v>
      </c>
      <c r="CY19" s="240">
        <f t="shared" si="34"/>
        <v>0</v>
      </c>
      <c r="CZ19" s="240">
        <f t="shared" si="35"/>
        <v>0</v>
      </c>
      <c r="DA19" s="240">
        <f t="shared" si="36"/>
        <v>0</v>
      </c>
      <c r="DB19" s="240">
        <f t="shared" si="37"/>
        <v>0</v>
      </c>
      <c r="DC19" s="240">
        <f t="shared" si="38"/>
        <v>0</v>
      </c>
      <c r="DD19" s="240">
        <f t="shared" si="39"/>
        <v>0</v>
      </c>
      <c r="DE19" s="240">
        <f t="shared" si="40"/>
        <v>0</v>
      </c>
      <c r="DF19" s="240">
        <f t="shared" si="41"/>
        <v>0</v>
      </c>
      <c r="DG19" s="240">
        <f t="shared" si="42"/>
        <v>0</v>
      </c>
      <c r="DH19" s="240">
        <f t="shared" si="43"/>
        <v>0</v>
      </c>
      <c r="DI19" s="240">
        <f t="shared" si="44"/>
        <v>0</v>
      </c>
      <c r="DJ19" s="240">
        <f t="shared" si="45"/>
        <v>0</v>
      </c>
      <c r="DK19" s="240">
        <f t="shared" si="46"/>
        <v>0</v>
      </c>
      <c r="DL19" s="240">
        <f t="shared" si="47"/>
        <v>0</v>
      </c>
      <c r="DM19" s="240">
        <f t="shared" si="48"/>
        <v>0</v>
      </c>
      <c r="DN19" s="240">
        <f t="shared" si="49"/>
        <v>0</v>
      </c>
      <c r="DO19" s="240">
        <f t="shared" si="50"/>
        <v>0</v>
      </c>
      <c r="DP19" s="240">
        <f t="shared" si="51"/>
        <v>0</v>
      </c>
      <c r="DQ19" s="240">
        <f t="shared" si="52"/>
        <v>0</v>
      </c>
      <c r="DR19" s="240">
        <f t="shared" si="53"/>
        <v>0</v>
      </c>
      <c r="DS19" s="240">
        <f t="shared" si="54"/>
        <v>0</v>
      </c>
      <c r="DT19" s="240">
        <f t="shared" si="55"/>
        <v>0</v>
      </c>
      <c r="DU19" s="240">
        <f t="shared" si="56"/>
        <v>0</v>
      </c>
      <c r="DV19" s="240">
        <f t="shared" si="57"/>
        <v>0</v>
      </c>
      <c r="DW19" s="240">
        <f t="shared" si="58"/>
        <v>0</v>
      </c>
      <c r="DX19" s="240">
        <f t="shared" si="59"/>
        <v>0</v>
      </c>
      <c r="DY19" s="240">
        <f t="shared" si="60"/>
        <v>0</v>
      </c>
      <c r="DZ19" s="240">
        <f t="shared" si="61"/>
        <v>0</v>
      </c>
      <c r="EA19" s="240">
        <f t="shared" si="62"/>
        <v>0</v>
      </c>
      <c r="EB19" s="240">
        <f t="shared" si="63"/>
        <v>0</v>
      </c>
      <c r="EC19" s="240">
        <f t="shared" si="64"/>
        <v>0</v>
      </c>
      <c r="ED19" s="240">
        <f t="shared" si="65"/>
        <v>0</v>
      </c>
      <c r="EE19" s="240">
        <f t="shared" si="66"/>
        <v>0</v>
      </c>
      <c r="EF19" s="240">
        <f t="shared" si="67"/>
        <v>0</v>
      </c>
      <c r="EI19" s="223">
        <f t="shared" si="78"/>
        <v>0</v>
      </c>
      <c r="EJ19" s="223">
        <f t="shared" si="68"/>
        <v>50750</v>
      </c>
      <c r="EK19" s="235">
        <v>0</v>
      </c>
      <c r="EL19" s="235">
        <v>0</v>
      </c>
      <c r="EM19" s="235">
        <v>0</v>
      </c>
    </row>
    <row r="20" spans="1:143" ht="14.1" customHeight="1">
      <c r="A20" s="250" t="s">
        <v>285</v>
      </c>
      <c r="B20" s="251">
        <v>6</v>
      </c>
      <c r="C20" s="192" t="str">
        <f>VLOOKUP($A20&amp;$B20,Insumos!$A:$I,4,0)</f>
        <v>ASO</v>
      </c>
      <c r="D20" s="86" t="str">
        <f>VLOOKUP($A20&amp;$B20,Insumos!$A:$I,6,0)</f>
        <v>VB</v>
      </c>
      <c r="E20" s="238">
        <f t="shared" si="70"/>
        <v>114</v>
      </c>
      <c r="F20" s="86">
        <v>1</v>
      </c>
      <c r="G20" s="80">
        <f>VLOOKUP($A20&amp;$B20,Insumos!$A:$I,9,0)</f>
        <v>180</v>
      </c>
      <c r="H20" s="80">
        <f t="shared" si="2"/>
        <v>20520</v>
      </c>
      <c r="I20" s="247"/>
      <c r="K20" s="423" t="str">
        <f t="shared" si="71"/>
        <v>ASO</v>
      </c>
      <c r="L20" s="83" t="str">
        <f t="shared" si="3"/>
        <v>VB</v>
      </c>
      <c r="M20" s="206">
        <f t="shared" si="4"/>
        <v>114</v>
      </c>
      <c r="N20" s="252">
        <f>N19</f>
        <v>38</v>
      </c>
      <c r="O20" s="252"/>
      <c r="P20" s="252"/>
      <c r="Q20" s="252"/>
      <c r="R20" s="252"/>
      <c r="S20" s="252">
        <f>N20</f>
        <v>38</v>
      </c>
      <c r="T20" s="252"/>
      <c r="U20" s="252"/>
      <c r="V20" s="252"/>
      <c r="W20" s="252"/>
      <c r="X20" s="252">
        <f>N19</f>
        <v>38</v>
      </c>
      <c r="Y20" s="252"/>
      <c r="Z20" s="252"/>
      <c r="AA20" s="252"/>
      <c r="AB20" s="252"/>
      <c r="AC20" s="252"/>
      <c r="AD20" s="252"/>
      <c r="AE20" s="252"/>
      <c r="AF20" s="252"/>
      <c r="AG20" s="252"/>
      <c r="AH20" s="252"/>
      <c r="AI20" s="252"/>
      <c r="AJ20" s="252"/>
      <c r="AK20" s="252"/>
      <c r="AL20" s="252"/>
      <c r="AM20" s="252"/>
      <c r="AN20" s="252"/>
      <c r="AO20" s="252"/>
      <c r="AP20" s="252"/>
      <c r="AQ20" s="252"/>
      <c r="AR20" s="252"/>
      <c r="AS20" s="252"/>
      <c r="AT20" s="252"/>
      <c r="AU20" s="252"/>
      <c r="AV20" s="252"/>
      <c r="AW20" s="252"/>
      <c r="AX20" s="252"/>
      <c r="AY20" s="252"/>
      <c r="AZ20" s="252"/>
      <c r="BA20" s="252"/>
      <c r="BB20" s="252"/>
      <c r="BC20" s="252"/>
      <c r="BD20" s="252"/>
      <c r="BE20" s="252"/>
      <c r="BF20" s="252"/>
      <c r="BG20" s="252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2"/>
      <c r="BU20" s="252"/>
      <c r="BV20" s="78"/>
      <c r="BW20" s="206" t="str">
        <f t="shared" si="6"/>
        <v>ASO</v>
      </c>
      <c r="BX20" s="240">
        <f t="shared" si="7"/>
        <v>20520</v>
      </c>
      <c r="BY20" s="240">
        <f t="shared" si="8"/>
        <v>6840</v>
      </c>
      <c r="BZ20" s="240">
        <f t="shared" si="9"/>
        <v>0</v>
      </c>
      <c r="CA20" s="240">
        <f t="shared" si="10"/>
        <v>0</v>
      </c>
      <c r="CB20" s="240">
        <f t="shared" si="11"/>
        <v>0</v>
      </c>
      <c r="CC20" s="240">
        <f t="shared" si="12"/>
        <v>0</v>
      </c>
      <c r="CD20" s="240">
        <f t="shared" si="13"/>
        <v>6840</v>
      </c>
      <c r="CE20" s="240">
        <f t="shared" si="14"/>
        <v>0</v>
      </c>
      <c r="CF20" s="240">
        <f t="shared" si="15"/>
        <v>0</v>
      </c>
      <c r="CG20" s="240">
        <f t="shared" si="16"/>
        <v>0</v>
      </c>
      <c r="CH20" s="240">
        <f t="shared" si="17"/>
        <v>0</v>
      </c>
      <c r="CI20" s="240">
        <f t="shared" si="18"/>
        <v>6840</v>
      </c>
      <c r="CJ20" s="240">
        <f t="shared" si="19"/>
        <v>0</v>
      </c>
      <c r="CK20" s="240">
        <f t="shared" si="20"/>
        <v>0</v>
      </c>
      <c r="CL20" s="240">
        <f t="shared" si="21"/>
        <v>0</v>
      </c>
      <c r="CM20" s="240">
        <f t="shared" si="22"/>
        <v>0</v>
      </c>
      <c r="CN20" s="240">
        <f t="shared" si="23"/>
        <v>0</v>
      </c>
      <c r="CO20" s="240">
        <f t="shared" si="24"/>
        <v>0</v>
      </c>
      <c r="CP20" s="240">
        <f t="shared" si="25"/>
        <v>0</v>
      </c>
      <c r="CQ20" s="240">
        <f t="shared" si="26"/>
        <v>0</v>
      </c>
      <c r="CR20" s="240">
        <f t="shared" si="27"/>
        <v>0</v>
      </c>
      <c r="CS20" s="240">
        <f t="shared" si="28"/>
        <v>0</v>
      </c>
      <c r="CT20" s="240">
        <f t="shared" si="29"/>
        <v>0</v>
      </c>
      <c r="CU20" s="240">
        <f t="shared" si="30"/>
        <v>0</v>
      </c>
      <c r="CV20" s="240">
        <f t="shared" si="31"/>
        <v>0</v>
      </c>
      <c r="CW20" s="240">
        <f t="shared" si="32"/>
        <v>0</v>
      </c>
      <c r="CX20" s="240">
        <f t="shared" si="33"/>
        <v>0</v>
      </c>
      <c r="CY20" s="240">
        <f t="shared" si="34"/>
        <v>0</v>
      </c>
      <c r="CZ20" s="240">
        <f t="shared" si="35"/>
        <v>0</v>
      </c>
      <c r="DA20" s="240">
        <f t="shared" si="36"/>
        <v>0</v>
      </c>
      <c r="DB20" s="240">
        <f t="shared" si="37"/>
        <v>0</v>
      </c>
      <c r="DC20" s="240">
        <f t="shared" si="38"/>
        <v>0</v>
      </c>
      <c r="DD20" s="240">
        <f t="shared" si="39"/>
        <v>0</v>
      </c>
      <c r="DE20" s="240">
        <f t="shared" si="40"/>
        <v>0</v>
      </c>
      <c r="DF20" s="240">
        <f t="shared" si="41"/>
        <v>0</v>
      </c>
      <c r="DG20" s="240">
        <f t="shared" si="42"/>
        <v>0</v>
      </c>
      <c r="DH20" s="240">
        <f t="shared" si="43"/>
        <v>0</v>
      </c>
      <c r="DI20" s="240">
        <f t="shared" si="44"/>
        <v>0</v>
      </c>
      <c r="DJ20" s="240">
        <f t="shared" si="45"/>
        <v>0</v>
      </c>
      <c r="DK20" s="240">
        <f t="shared" si="46"/>
        <v>0</v>
      </c>
      <c r="DL20" s="240">
        <f t="shared" si="47"/>
        <v>0</v>
      </c>
      <c r="DM20" s="240">
        <f t="shared" si="48"/>
        <v>0</v>
      </c>
      <c r="DN20" s="240">
        <f t="shared" si="49"/>
        <v>0</v>
      </c>
      <c r="DO20" s="240">
        <f t="shared" si="50"/>
        <v>0</v>
      </c>
      <c r="DP20" s="240">
        <f t="shared" si="51"/>
        <v>0</v>
      </c>
      <c r="DQ20" s="240">
        <f t="shared" si="52"/>
        <v>0</v>
      </c>
      <c r="DR20" s="240">
        <f t="shared" si="53"/>
        <v>0</v>
      </c>
      <c r="DS20" s="240">
        <f t="shared" si="54"/>
        <v>0</v>
      </c>
      <c r="DT20" s="240">
        <f t="shared" si="55"/>
        <v>0</v>
      </c>
      <c r="DU20" s="240">
        <f t="shared" si="56"/>
        <v>0</v>
      </c>
      <c r="DV20" s="240">
        <f t="shared" si="57"/>
        <v>0</v>
      </c>
      <c r="DW20" s="240">
        <f t="shared" si="58"/>
        <v>0</v>
      </c>
      <c r="DX20" s="240">
        <f t="shared" si="59"/>
        <v>0</v>
      </c>
      <c r="DY20" s="240">
        <f t="shared" si="60"/>
        <v>0</v>
      </c>
      <c r="DZ20" s="240">
        <f t="shared" si="61"/>
        <v>0</v>
      </c>
      <c r="EA20" s="240">
        <f t="shared" si="62"/>
        <v>0</v>
      </c>
      <c r="EB20" s="240">
        <f t="shared" si="63"/>
        <v>0</v>
      </c>
      <c r="EC20" s="240">
        <f t="shared" si="64"/>
        <v>0</v>
      </c>
      <c r="ED20" s="240">
        <f t="shared" si="65"/>
        <v>0</v>
      </c>
      <c r="EE20" s="240">
        <f t="shared" si="66"/>
        <v>0</v>
      </c>
      <c r="EF20" s="240">
        <f t="shared" si="67"/>
        <v>0</v>
      </c>
      <c r="EI20" s="223">
        <f t="shared" si="78"/>
        <v>0</v>
      </c>
      <c r="EJ20" s="223">
        <f t="shared" si="68"/>
        <v>20520</v>
      </c>
      <c r="EK20" s="235">
        <v>0</v>
      </c>
      <c r="EL20" s="235">
        <v>0</v>
      </c>
      <c r="EM20" s="235">
        <v>0</v>
      </c>
    </row>
    <row r="21" spans="1:143" ht="14.1" customHeight="1">
      <c r="A21" s="250" t="s">
        <v>286</v>
      </c>
      <c r="B21" s="251">
        <v>2</v>
      </c>
      <c r="C21" s="192" t="str">
        <f>VLOOKUP($A21&amp;$B21,Insumos!$A:$I,4,0)</f>
        <v>NOTEBOOK</v>
      </c>
      <c r="D21" s="86" t="str">
        <f>VLOOKUP($A21&amp;$B21,Insumos!$A:$I,6,0)</f>
        <v>VB</v>
      </c>
      <c r="E21" s="238">
        <f t="shared" si="70"/>
        <v>10</v>
      </c>
      <c r="F21" s="86">
        <v>1</v>
      </c>
      <c r="G21" s="80">
        <f>VLOOKUP($A21&amp;$B21,Insumos!$A:$I,9,0)</f>
        <v>4500</v>
      </c>
      <c r="H21" s="80">
        <f t="shared" si="2"/>
        <v>45000</v>
      </c>
      <c r="I21" s="247" t="s">
        <v>287</v>
      </c>
      <c r="K21" s="423" t="str">
        <f t="shared" si="71"/>
        <v>NOTEBOOK</v>
      </c>
      <c r="L21" s="83" t="str">
        <f t="shared" si="3"/>
        <v>VB</v>
      </c>
      <c r="M21" s="206">
        <f t="shared" si="4"/>
        <v>10</v>
      </c>
      <c r="N21" s="252">
        <f>N20-28</f>
        <v>10</v>
      </c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  <c r="AA21" s="252"/>
      <c r="AB21" s="252"/>
      <c r="AC21" s="252"/>
      <c r="AD21" s="252"/>
      <c r="AE21" s="252"/>
      <c r="AF21" s="252"/>
      <c r="AG21" s="252"/>
      <c r="AH21" s="252"/>
      <c r="AI21" s="252"/>
      <c r="AJ21" s="252"/>
      <c r="AK21" s="252"/>
      <c r="AL21" s="252"/>
      <c r="AM21" s="252"/>
      <c r="AN21" s="252"/>
      <c r="AO21" s="252"/>
      <c r="AP21" s="252"/>
      <c r="AQ21" s="252"/>
      <c r="AR21" s="252"/>
      <c r="AS21" s="252"/>
      <c r="AT21" s="252"/>
      <c r="AU21" s="252"/>
      <c r="AV21" s="252"/>
      <c r="AW21" s="252"/>
      <c r="AX21" s="252"/>
      <c r="AY21" s="252"/>
      <c r="AZ21" s="252"/>
      <c r="BA21" s="252"/>
      <c r="BB21" s="252"/>
      <c r="BC21" s="252"/>
      <c r="BD21" s="252"/>
      <c r="BE21" s="252"/>
      <c r="BF21" s="252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/>
      <c r="BR21" s="252"/>
      <c r="BS21" s="252"/>
      <c r="BT21" s="252"/>
      <c r="BU21" s="252"/>
      <c r="BV21" s="78"/>
      <c r="BW21" s="206" t="str">
        <f t="shared" si="6"/>
        <v>NOTEBOOK</v>
      </c>
      <c r="BX21" s="240">
        <f t="shared" si="7"/>
        <v>45000</v>
      </c>
      <c r="BY21" s="240">
        <f t="shared" si="8"/>
        <v>45000</v>
      </c>
      <c r="BZ21" s="240">
        <f t="shared" si="9"/>
        <v>0</v>
      </c>
      <c r="CA21" s="240">
        <f t="shared" si="10"/>
        <v>0</v>
      </c>
      <c r="CB21" s="240">
        <f t="shared" si="11"/>
        <v>0</v>
      </c>
      <c r="CC21" s="240">
        <f t="shared" si="12"/>
        <v>0</v>
      </c>
      <c r="CD21" s="240">
        <f t="shared" si="13"/>
        <v>0</v>
      </c>
      <c r="CE21" s="240">
        <f t="shared" si="14"/>
        <v>0</v>
      </c>
      <c r="CF21" s="240">
        <f t="shared" si="15"/>
        <v>0</v>
      </c>
      <c r="CG21" s="240">
        <f t="shared" si="16"/>
        <v>0</v>
      </c>
      <c r="CH21" s="240">
        <f t="shared" si="17"/>
        <v>0</v>
      </c>
      <c r="CI21" s="240">
        <f t="shared" si="18"/>
        <v>0</v>
      </c>
      <c r="CJ21" s="240">
        <f t="shared" si="19"/>
        <v>0</v>
      </c>
      <c r="CK21" s="240">
        <f t="shared" si="20"/>
        <v>0</v>
      </c>
      <c r="CL21" s="240">
        <f t="shared" si="21"/>
        <v>0</v>
      </c>
      <c r="CM21" s="240">
        <f t="shared" si="22"/>
        <v>0</v>
      </c>
      <c r="CN21" s="240">
        <f t="shared" si="23"/>
        <v>0</v>
      </c>
      <c r="CO21" s="240">
        <f t="shared" si="24"/>
        <v>0</v>
      </c>
      <c r="CP21" s="240">
        <f t="shared" si="25"/>
        <v>0</v>
      </c>
      <c r="CQ21" s="240">
        <f t="shared" si="26"/>
        <v>0</v>
      </c>
      <c r="CR21" s="240">
        <f t="shared" si="27"/>
        <v>0</v>
      </c>
      <c r="CS21" s="240">
        <f t="shared" si="28"/>
        <v>0</v>
      </c>
      <c r="CT21" s="240">
        <f t="shared" si="29"/>
        <v>0</v>
      </c>
      <c r="CU21" s="240">
        <f t="shared" si="30"/>
        <v>0</v>
      </c>
      <c r="CV21" s="240">
        <f t="shared" si="31"/>
        <v>0</v>
      </c>
      <c r="CW21" s="240">
        <f t="shared" si="32"/>
        <v>0</v>
      </c>
      <c r="CX21" s="240">
        <f t="shared" si="33"/>
        <v>0</v>
      </c>
      <c r="CY21" s="240">
        <f t="shared" si="34"/>
        <v>0</v>
      </c>
      <c r="CZ21" s="240">
        <f t="shared" si="35"/>
        <v>0</v>
      </c>
      <c r="DA21" s="240">
        <f t="shared" si="36"/>
        <v>0</v>
      </c>
      <c r="DB21" s="240">
        <f t="shared" si="37"/>
        <v>0</v>
      </c>
      <c r="DC21" s="240">
        <f t="shared" si="38"/>
        <v>0</v>
      </c>
      <c r="DD21" s="240">
        <f t="shared" si="39"/>
        <v>0</v>
      </c>
      <c r="DE21" s="240">
        <f t="shared" si="40"/>
        <v>0</v>
      </c>
      <c r="DF21" s="240">
        <f t="shared" si="41"/>
        <v>0</v>
      </c>
      <c r="DG21" s="240">
        <f t="shared" si="42"/>
        <v>0</v>
      </c>
      <c r="DH21" s="240">
        <f t="shared" si="43"/>
        <v>0</v>
      </c>
      <c r="DI21" s="240">
        <f t="shared" si="44"/>
        <v>0</v>
      </c>
      <c r="DJ21" s="240">
        <f t="shared" si="45"/>
        <v>0</v>
      </c>
      <c r="DK21" s="240">
        <f t="shared" si="46"/>
        <v>0</v>
      </c>
      <c r="DL21" s="240">
        <f t="shared" si="47"/>
        <v>0</v>
      </c>
      <c r="DM21" s="240">
        <f t="shared" si="48"/>
        <v>0</v>
      </c>
      <c r="DN21" s="240">
        <f t="shared" si="49"/>
        <v>0</v>
      </c>
      <c r="DO21" s="240">
        <f t="shared" si="50"/>
        <v>0</v>
      </c>
      <c r="DP21" s="240">
        <f t="shared" si="51"/>
        <v>0</v>
      </c>
      <c r="DQ21" s="240">
        <f t="shared" si="52"/>
        <v>0</v>
      </c>
      <c r="DR21" s="240">
        <f t="shared" si="53"/>
        <v>0</v>
      </c>
      <c r="DS21" s="240">
        <f t="shared" si="54"/>
        <v>0</v>
      </c>
      <c r="DT21" s="240">
        <f t="shared" si="55"/>
        <v>0</v>
      </c>
      <c r="DU21" s="240">
        <f t="shared" si="56"/>
        <v>0</v>
      </c>
      <c r="DV21" s="240">
        <f t="shared" si="57"/>
        <v>0</v>
      </c>
      <c r="DW21" s="240">
        <f t="shared" si="58"/>
        <v>0</v>
      </c>
      <c r="DX21" s="240">
        <f t="shared" si="59"/>
        <v>0</v>
      </c>
      <c r="DY21" s="240">
        <f t="shared" si="60"/>
        <v>0</v>
      </c>
      <c r="DZ21" s="240">
        <f t="shared" si="61"/>
        <v>0</v>
      </c>
      <c r="EA21" s="240">
        <f t="shared" si="62"/>
        <v>0</v>
      </c>
      <c r="EB21" s="240">
        <f t="shared" si="63"/>
        <v>0</v>
      </c>
      <c r="EC21" s="240">
        <f t="shared" si="64"/>
        <v>0</v>
      </c>
      <c r="ED21" s="240">
        <f t="shared" si="65"/>
        <v>0</v>
      </c>
      <c r="EE21" s="240">
        <f t="shared" si="66"/>
        <v>0</v>
      </c>
      <c r="EF21" s="240">
        <f t="shared" si="67"/>
        <v>0</v>
      </c>
      <c r="EI21" s="223">
        <f t="shared" si="78"/>
        <v>0</v>
      </c>
      <c r="EJ21" s="223">
        <f t="shared" si="68"/>
        <v>45000</v>
      </c>
      <c r="EK21" s="235">
        <v>0</v>
      </c>
      <c r="EL21" s="235">
        <v>0</v>
      </c>
      <c r="EM21" s="235">
        <v>0</v>
      </c>
    </row>
    <row r="22" spans="1:143">
      <c r="A22" s="250" t="s">
        <v>286</v>
      </c>
      <c r="B22" s="251">
        <v>8</v>
      </c>
      <c r="C22" s="192" t="str">
        <f>VLOOKUP($A22&amp;$B22,Insumos!$A:$I,4,0)</f>
        <v>KIT MULTIMÍDIA</v>
      </c>
      <c r="D22" s="86" t="str">
        <f>VLOOKUP($A22&amp;$B22,Insumos!$A:$I,6,0)</f>
        <v>VB</v>
      </c>
      <c r="E22" s="238">
        <f t="shared" si="70"/>
        <v>0</v>
      </c>
      <c r="F22" s="86">
        <v>1</v>
      </c>
      <c r="G22" s="80">
        <f>VLOOKUP($A22&amp;$B22,Insumos!$A:$I,9,0)</f>
        <v>5000</v>
      </c>
      <c r="H22" s="80">
        <f t="shared" si="2"/>
        <v>0</v>
      </c>
      <c r="I22" s="449" t="s">
        <v>288</v>
      </c>
      <c r="K22" s="423" t="str">
        <f t="shared" si="71"/>
        <v>KIT MULTIMÍDIA</v>
      </c>
      <c r="L22" s="83" t="str">
        <f t="shared" si="3"/>
        <v>VB</v>
      </c>
      <c r="M22" s="206">
        <f t="shared" si="4"/>
        <v>0</v>
      </c>
      <c r="N22" s="252">
        <v>0</v>
      </c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  <c r="AH22" s="252"/>
      <c r="AI22" s="252"/>
      <c r="AJ22" s="252"/>
      <c r="AK22" s="252"/>
      <c r="AL22" s="252"/>
      <c r="AM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252"/>
      <c r="BR22" s="252"/>
      <c r="BS22" s="252"/>
      <c r="BT22" s="252"/>
      <c r="BU22" s="252"/>
      <c r="BV22" s="78"/>
      <c r="BW22" s="206" t="str">
        <f t="shared" si="6"/>
        <v>KIT MULTIMÍDIA</v>
      </c>
      <c r="BX22" s="240">
        <f t="shared" si="7"/>
        <v>0</v>
      </c>
      <c r="BY22" s="240">
        <f t="shared" si="8"/>
        <v>0</v>
      </c>
      <c r="BZ22" s="240">
        <f t="shared" si="9"/>
        <v>0</v>
      </c>
      <c r="CA22" s="240">
        <f t="shared" si="10"/>
        <v>0</v>
      </c>
      <c r="CB22" s="240">
        <f t="shared" si="11"/>
        <v>0</v>
      </c>
      <c r="CC22" s="240">
        <f t="shared" si="12"/>
        <v>0</v>
      </c>
      <c r="CD22" s="240">
        <f t="shared" si="13"/>
        <v>0</v>
      </c>
      <c r="CE22" s="240">
        <f t="shared" si="14"/>
        <v>0</v>
      </c>
      <c r="CF22" s="240">
        <f t="shared" si="15"/>
        <v>0</v>
      </c>
      <c r="CG22" s="240">
        <f t="shared" si="16"/>
        <v>0</v>
      </c>
      <c r="CH22" s="240">
        <f t="shared" si="17"/>
        <v>0</v>
      </c>
      <c r="CI22" s="240">
        <f t="shared" si="18"/>
        <v>0</v>
      </c>
      <c r="CJ22" s="240">
        <f t="shared" si="19"/>
        <v>0</v>
      </c>
      <c r="CK22" s="240">
        <f t="shared" si="20"/>
        <v>0</v>
      </c>
      <c r="CL22" s="240">
        <f t="shared" si="21"/>
        <v>0</v>
      </c>
      <c r="CM22" s="240">
        <f t="shared" si="22"/>
        <v>0</v>
      </c>
      <c r="CN22" s="240">
        <f t="shared" si="23"/>
        <v>0</v>
      </c>
      <c r="CO22" s="240">
        <f t="shared" si="24"/>
        <v>0</v>
      </c>
      <c r="CP22" s="240">
        <f t="shared" si="25"/>
        <v>0</v>
      </c>
      <c r="CQ22" s="240">
        <f t="shared" si="26"/>
        <v>0</v>
      </c>
      <c r="CR22" s="240">
        <f t="shared" si="27"/>
        <v>0</v>
      </c>
      <c r="CS22" s="240">
        <f t="shared" si="28"/>
        <v>0</v>
      </c>
      <c r="CT22" s="240">
        <f t="shared" si="29"/>
        <v>0</v>
      </c>
      <c r="CU22" s="240">
        <f t="shared" si="30"/>
        <v>0</v>
      </c>
      <c r="CV22" s="240">
        <f t="shared" si="31"/>
        <v>0</v>
      </c>
      <c r="CW22" s="240">
        <f t="shared" si="32"/>
        <v>0</v>
      </c>
      <c r="CX22" s="240">
        <f t="shared" si="33"/>
        <v>0</v>
      </c>
      <c r="CY22" s="240">
        <f t="shared" si="34"/>
        <v>0</v>
      </c>
      <c r="CZ22" s="240">
        <f t="shared" si="35"/>
        <v>0</v>
      </c>
      <c r="DA22" s="240">
        <f t="shared" si="36"/>
        <v>0</v>
      </c>
      <c r="DB22" s="240">
        <f t="shared" si="37"/>
        <v>0</v>
      </c>
      <c r="DC22" s="240">
        <f t="shared" si="38"/>
        <v>0</v>
      </c>
      <c r="DD22" s="240">
        <f t="shared" si="39"/>
        <v>0</v>
      </c>
      <c r="DE22" s="240">
        <f t="shared" si="40"/>
        <v>0</v>
      </c>
      <c r="DF22" s="240">
        <f t="shared" si="41"/>
        <v>0</v>
      </c>
      <c r="DG22" s="240">
        <f t="shared" si="42"/>
        <v>0</v>
      </c>
      <c r="DH22" s="240">
        <f t="shared" si="43"/>
        <v>0</v>
      </c>
      <c r="DI22" s="240">
        <f t="shared" si="44"/>
        <v>0</v>
      </c>
      <c r="DJ22" s="240">
        <f t="shared" si="45"/>
        <v>0</v>
      </c>
      <c r="DK22" s="240">
        <f t="shared" si="46"/>
        <v>0</v>
      </c>
      <c r="DL22" s="240">
        <f t="shared" si="47"/>
        <v>0</v>
      </c>
      <c r="DM22" s="240">
        <f t="shared" si="48"/>
        <v>0</v>
      </c>
      <c r="DN22" s="240">
        <f t="shared" si="49"/>
        <v>0</v>
      </c>
      <c r="DO22" s="240">
        <f t="shared" si="50"/>
        <v>0</v>
      </c>
      <c r="DP22" s="240">
        <f t="shared" si="51"/>
        <v>0</v>
      </c>
      <c r="DQ22" s="240">
        <f t="shared" si="52"/>
        <v>0</v>
      </c>
      <c r="DR22" s="240">
        <f t="shared" si="53"/>
        <v>0</v>
      </c>
      <c r="DS22" s="240">
        <f t="shared" si="54"/>
        <v>0</v>
      </c>
      <c r="DT22" s="240">
        <f t="shared" si="55"/>
        <v>0</v>
      </c>
      <c r="DU22" s="240">
        <f t="shared" si="56"/>
        <v>0</v>
      </c>
      <c r="DV22" s="240">
        <f t="shared" si="57"/>
        <v>0</v>
      </c>
      <c r="DW22" s="240">
        <f t="shared" si="58"/>
        <v>0</v>
      </c>
      <c r="DX22" s="240">
        <f t="shared" si="59"/>
        <v>0</v>
      </c>
      <c r="DY22" s="240">
        <f t="shared" si="60"/>
        <v>0</v>
      </c>
      <c r="DZ22" s="240">
        <f t="shared" si="61"/>
        <v>0</v>
      </c>
      <c r="EA22" s="240">
        <f t="shared" si="62"/>
        <v>0</v>
      </c>
      <c r="EB22" s="240">
        <f t="shared" si="63"/>
        <v>0</v>
      </c>
      <c r="EC22" s="240">
        <f t="shared" si="64"/>
        <v>0</v>
      </c>
      <c r="ED22" s="240">
        <f t="shared" si="65"/>
        <v>0</v>
      </c>
      <c r="EE22" s="240">
        <f t="shared" si="66"/>
        <v>0</v>
      </c>
      <c r="EF22" s="240">
        <f t="shared" si="67"/>
        <v>0</v>
      </c>
      <c r="EI22" s="223">
        <f t="shared" si="78"/>
        <v>0</v>
      </c>
      <c r="EJ22" s="223">
        <f t="shared" si="68"/>
        <v>0</v>
      </c>
      <c r="EK22" s="235">
        <v>0</v>
      </c>
      <c r="EL22" s="235">
        <v>0</v>
      </c>
      <c r="EM22" s="235">
        <v>0</v>
      </c>
    </row>
    <row r="23" spans="1:143" ht="18.75" customHeight="1">
      <c r="A23" s="250" t="s">
        <v>285</v>
      </c>
      <c r="B23" s="251">
        <v>8</v>
      </c>
      <c r="C23" s="192" t="str">
        <f>VLOOKUP($A23&amp;$B23,Insumos!$A:$I,4,0)</f>
        <v>TREINAMENTO RAC02 (VALE)</v>
      </c>
      <c r="D23" s="86" t="str">
        <f>VLOOKUP($A23&amp;$B23,Insumos!$A:$I,6,0)</f>
        <v>VB/COLABORADOR</v>
      </c>
      <c r="E23" s="238">
        <f t="shared" si="70"/>
        <v>38</v>
      </c>
      <c r="F23" s="86">
        <v>1</v>
      </c>
      <c r="G23" s="80">
        <f>VLOOKUP($A23&amp;$B23,Insumos!$A:$I,9,0)</f>
        <v>150</v>
      </c>
      <c r="H23" s="80">
        <f t="shared" si="2"/>
        <v>5700</v>
      </c>
      <c r="I23" s="449"/>
      <c r="K23" s="423" t="str">
        <f t="shared" si="71"/>
        <v>TREINAMENTO RAC02 (VALE)</v>
      </c>
      <c r="L23" s="83" t="str">
        <f t="shared" si="3"/>
        <v>VB/COLABORADOR</v>
      </c>
      <c r="M23" s="206">
        <f t="shared" si="4"/>
        <v>38</v>
      </c>
      <c r="N23" s="252">
        <f>N19</f>
        <v>38</v>
      </c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  <c r="AA23" s="252"/>
      <c r="AB23" s="252"/>
      <c r="AC23" s="252"/>
      <c r="AD23" s="252"/>
      <c r="AE23" s="252"/>
      <c r="AF23" s="252"/>
      <c r="AG23" s="252"/>
      <c r="AH23" s="252"/>
      <c r="AI23" s="252"/>
      <c r="AJ23" s="252"/>
      <c r="AK23" s="252"/>
      <c r="AL23" s="252"/>
      <c r="AM23" s="252"/>
      <c r="AN23" s="252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  <c r="AY23" s="252"/>
      <c r="AZ23" s="252"/>
      <c r="BA23" s="252"/>
      <c r="BB23" s="252"/>
      <c r="BC23" s="252"/>
      <c r="BD23" s="252"/>
      <c r="BE23" s="252"/>
      <c r="BF23" s="252"/>
      <c r="BG23" s="252"/>
      <c r="BH23" s="252"/>
      <c r="BI23" s="252"/>
      <c r="BJ23" s="252"/>
      <c r="BK23" s="252"/>
      <c r="BL23" s="252"/>
      <c r="BM23" s="252"/>
      <c r="BN23" s="252"/>
      <c r="BO23" s="252"/>
      <c r="BP23" s="252"/>
      <c r="BQ23" s="252"/>
      <c r="BR23" s="252"/>
      <c r="BS23" s="252"/>
      <c r="BT23" s="252"/>
      <c r="BU23" s="252"/>
      <c r="BV23" s="78"/>
      <c r="BW23" s="206" t="str">
        <f t="shared" si="6"/>
        <v>TREINAMENTO RAC02 (VALE)</v>
      </c>
      <c r="BX23" s="240">
        <f t="shared" si="7"/>
        <v>5700</v>
      </c>
      <c r="BY23" s="240">
        <f t="shared" si="8"/>
        <v>5700</v>
      </c>
      <c r="BZ23" s="240">
        <f t="shared" si="9"/>
        <v>0</v>
      </c>
      <c r="CA23" s="240">
        <f t="shared" si="10"/>
        <v>0</v>
      </c>
      <c r="CB23" s="240">
        <f t="shared" si="11"/>
        <v>0</v>
      </c>
      <c r="CC23" s="240">
        <f t="shared" si="12"/>
        <v>0</v>
      </c>
      <c r="CD23" s="240">
        <f t="shared" si="13"/>
        <v>0</v>
      </c>
      <c r="CE23" s="240">
        <f t="shared" si="14"/>
        <v>0</v>
      </c>
      <c r="CF23" s="240">
        <f t="shared" si="15"/>
        <v>0</v>
      </c>
      <c r="CG23" s="240">
        <f t="shared" si="16"/>
        <v>0</v>
      </c>
      <c r="CH23" s="240">
        <f t="shared" si="17"/>
        <v>0</v>
      </c>
      <c r="CI23" s="240">
        <f t="shared" si="18"/>
        <v>0</v>
      </c>
      <c r="CJ23" s="240">
        <f t="shared" si="19"/>
        <v>0</v>
      </c>
      <c r="CK23" s="240">
        <f t="shared" si="20"/>
        <v>0</v>
      </c>
      <c r="CL23" s="240">
        <f t="shared" si="21"/>
        <v>0</v>
      </c>
      <c r="CM23" s="240">
        <f t="shared" si="22"/>
        <v>0</v>
      </c>
      <c r="CN23" s="240">
        <f t="shared" si="23"/>
        <v>0</v>
      </c>
      <c r="CO23" s="240">
        <f t="shared" si="24"/>
        <v>0</v>
      </c>
      <c r="CP23" s="240">
        <f t="shared" si="25"/>
        <v>0</v>
      </c>
      <c r="CQ23" s="240">
        <f t="shared" si="26"/>
        <v>0</v>
      </c>
      <c r="CR23" s="240">
        <f t="shared" si="27"/>
        <v>0</v>
      </c>
      <c r="CS23" s="240">
        <f t="shared" si="28"/>
        <v>0</v>
      </c>
      <c r="CT23" s="240">
        <f t="shared" si="29"/>
        <v>0</v>
      </c>
      <c r="CU23" s="240">
        <f t="shared" si="30"/>
        <v>0</v>
      </c>
      <c r="CV23" s="240">
        <f t="shared" si="31"/>
        <v>0</v>
      </c>
      <c r="CW23" s="240">
        <f t="shared" si="32"/>
        <v>0</v>
      </c>
      <c r="CX23" s="240">
        <f t="shared" si="33"/>
        <v>0</v>
      </c>
      <c r="CY23" s="240">
        <f t="shared" si="34"/>
        <v>0</v>
      </c>
      <c r="CZ23" s="240">
        <f t="shared" si="35"/>
        <v>0</v>
      </c>
      <c r="DA23" s="240">
        <f t="shared" si="36"/>
        <v>0</v>
      </c>
      <c r="DB23" s="240">
        <f t="shared" si="37"/>
        <v>0</v>
      </c>
      <c r="DC23" s="240">
        <f t="shared" si="38"/>
        <v>0</v>
      </c>
      <c r="DD23" s="240">
        <f t="shared" si="39"/>
        <v>0</v>
      </c>
      <c r="DE23" s="240">
        <f t="shared" si="40"/>
        <v>0</v>
      </c>
      <c r="DF23" s="240">
        <f t="shared" si="41"/>
        <v>0</v>
      </c>
      <c r="DG23" s="240">
        <f t="shared" si="42"/>
        <v>0</v>
      </c>
      <c r="DH23" s="240">
        <f t="shared" si="43"/>
        <v>0</v>
      </c>
      <c r="DI23" s="240">
        <f t="shared" si="44"/>
        <v>0</v>
      </c>
      <c r="DJ23" s="240">
        <f t="shared" si="45"/>
        <v>0</v>
      </c>
      <c r="DK23" s="240">
        <f t="shared" si="46"/>
        <v>0</v>
      </c>
      <c r="DL23" s="240">
        <f t="shared" si="47"/>
        <v>0</v>
      </c>
      <c r="DM23" s="240">
        <f t="shared" si="48"/>
        <v>0</v>
      </c>
      <c r="DN23" s="240">
        <f t="shared" si="49"/>
        <v>0</v>
      </c>
      <c r="DO23" s="240">
        <f t="shared" si="50"/>
        <v>0</v>
      </c>
      <c r="DP23" s="240">
        <f t="shared" si="51"/>
        <v>0</v>
      </c>
      <c r="DQ23" s="240">
        <f t="shared" si="52"/>
        <v>0</v>
      </c>
      <c r="DR23" s="240">
        <f t="shared" si="53"/>
        <v>0</v>
      </c>
      <c r="DS23" s="240">
        <f t="shared" si="54"/>
        <v>0</v>
      </c>
      <c r="DT23" s="240">
        <f t="shared" si="55"/>
        <v>0</v>
      </c>
      <c r="DU23" s="240">
        <f t="shared" si="56"/>
        <v>0</v>
      </c>
      <c r="DV23" s="240">
        <f t="shared" si="57"/>
        <v>0</v>
      </c>
      <c r="DW23" s="240">
        <f t="shared" si="58"/>
        <v>0</v>
      </c>
      <c r="DX23" s="240">
        <f t="shared" si="59"/>
        <v>0</v>
      </c>
      <c r="DY23" s="240">
        <f t="shared" si="60"/>
        <v>0</v>
      </c>
      <c r="DZ23" s="240">
        <f t="shared" si="61"/>
        <v>0</v>
      </c>
      <c r="EA23" s="240">
        <f t="shared" si="62"/>
        <v>0</v>
      </c>
      <c r="EB23" s="240">
        <f t="shared" si="63"/>
        <v>0</v>
      </c>
      <c r="EC23" s="240">
        <f t="shared" si="64"/>
        <v>0</v>
      </c>
      <c r="ED23" s="240">
        <f t="shared" si="65"/>
        <v>0</v>
      </c>
      <c r="EE23" s="240">
        <f t="shared" si="66"/>
        <v>0</v>
      </c>
      <c r="EF23" s="240">
        <f t="shared" si="67"/>
        <v>0</v>
      </c>
      <c r="EI23" s="223">
        <f t="shared" si="78"/>
        <v>0</v>
      </c>
      <c r="EJ23" s="223">
        <f t="shared" si="68"/>
        <v>5700</v>
      </c>
      <c r="EK23" s="235">
        <v>0</v>
      </c>
      <c r="EL23" s="235">
        <v>0</v>
      </c>
      <c r="EM23" s="235">
        <v>0</v>
      </c>
    </row>
    <row r="24" spans="1:143" ht="14.1" customHeight="1">
      <c r="A24" s="250" t="s">
        <v>289</v>
      </c>
      <c r="B24" s="251">
        <v>1</v>
      </c>
      <c r="C24" s="192" t="str">
        <f>VLOOKUP($A24&amp;$B24,Insumos!$A:$I,4,0)</f>
        <v>ESPECIALISTA - 44h/MÊS</v>
      </c>
      <c r="D24" s="86" t="str">
        <f>VLOOKUP($A24&amp;$B24,Insumos!$A:$I,6,0)</f>
        <v>VB/mês</v>
      </c>
      <c r="E24" s="238">
        <f t="shared" si="70"/>
        <v>11</v>
      </c>
      <c r="F24" s="86">
        <v>1</v>
      </c>
      <c r="G24" s="80">
        <f>VLOOKUP($A24&amp;$B24,Insumos!$A:$I,9,0)</f>
        <v>10000</v>
      </c>
      <c r="H24" s="80">
        <f t="shared" si="2"/>
        <v>110000</v>
      </c>
      <c r="I24" s="247"/>
      <c r="K24" s="423" t="str">
        <f t="shared" si="71"/>
        <v>ESPECIALISTA - 44h/MÊS</v>
      </c>
      <c r="L24" s="83" t="str">
        <f t="shared" si="3"/>
        <v>VB/mês</v>
      </c>
      <c r="M24" s="206">
        <f t="shared" si="4"/>
        <v>11</v>
      </c>
      <c r="N24" s="252">
        <v>1</v>
      </c>
      <c r="O24" s="252">
        <f t="shared" ref="O24" si="83">N24</f>
        <v>1</v>
      </c>
      <c r="P24" s="252">
        <f t="shared" ref="P24" si="84">O24</f>
        <v>1</v>
      </c>
      <c r="Q24" s="252">
        <f t="shared" ref="Q24" si="85">P24</f>
        <v>1</v>
      </c>
      <c r="R24" s="252">
        <f t="shared" ref="R24" si="86">Q24</f>
        <v>1</v>
      </c>
      <c r="S24" s="252">
        <f t="shared" ref="S24" si="87">R24</f>
        <v>1</v>
      </c>
      <c r="T24" s="252">
        <f t="shared" ref="T24" si="88">S24</f>
        <v>1</v>
      </c>
      <c r="U24" s="252">
        <f t="shared" ref="U24" si="89">T24</f>
        <v>1</v>
      </c>
      <c r="V24" s="252">
        <f t="shared" ref="V24" si="90">U24</f>
        <v>1</v>
      </c>
      <c r="W24" s="252">
        <f t="shared" ref="W24" si="91">V24</f>
        <v>1</v>
      </c>
      <c r="X24" s="252">
        <f t="shared" ref="X24" si="92">W24</f>
        <v>1</v>
      </c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252"/>
      <c r="BR24" s="252"/>
      <c r="BS24" s="252"/>
      <c r="BT24" s="252"/>
      <c r="BU24" s="252"/>
      <c r="BV24" s="78"/>
      <c r="BW24" s="206" t="str">
        <f t="shared" si="6"/>
        <v>ESPECIALISTA - 44h/MÊS</v>
      </c>
      <c r="BX24" s="240">
        <f t="shared" si="7"/>
        <v>110000</v>
      </c>
      <c r="BY24" s="240">
        <f t="shared" si="8"/>
        <v>10000</v>
      </c>
      <c r="BZ24" s="240">
        <f t="shared" si="9"/>
        <v>10000</v>
      </c>
      <c r="CA24" s="240">
        <f t="shared" si="10"/>
        <v>10000</v>
      </c>
      <c r="CB24" s="240">
        <f t="shared" si="11"/>
        <v>10000</v>
      </c>
      <c r="CC24" s="240">
        <f t="shared" si="12"/>
        <v>10000</v>
      </c>
      <c r="CD24" s="240">
        <f t="shared" si="13"/>
        <v>10000</v>
      </c>
      <c r="CE24" s="240">
        <f t="shared" si="14"/>
        <v>10000</v>
      </c>
      <c r="CF24" s="240">
        <f t="shared" si="15"/>
        <v>10000</v>
      </c>
      <c r="CG24" s="240">
        <f t="shared" si="16"/>
        <v>10000</v>
      </c>
      <c r="CH24" s="240">
        <f t="shared" si="17"/>
        <v>10000</v>
      </c>
      <c r="CI24" s="240">
        <f t="shared" si="18"/>
        <v>10000</v>
      </c>
      <c r="CJ24" s="240">
        <f t="shared" si="19"/>
        <v>0</v>
      </c>
      <c r="CK24" s="240">
        <f t="shared" si="20"/>
        <v>0</v>
      </c>
      <c r="CL24" s="240">
        <f t="shared" si="21"/>
        <v>0</v>
      </c>
      <c r="CM24" s="240">
        <f t="shared" si="22"/>
        <v>0</v>
      </c>
      <c r="CN24" s="240">
        <f t="shared" si="23"/>
        <v>0</v>
      </c>
      <c r="CO24" s="240">
        <f t="shared" si="24"/>
        <v>0</v>
      </c>
      <c r="CP24" s="240">
        <f t="shared" si="25"/>
        <v>0</v>
      </c>
      <c r="CQ24" s="240">
        <f t="shared" si="26"/>
        <v>0</v>
      </c>
      <c r="CR24" s="240">
        <f t="shared" si="27"/>
        <v>0</v>
      </c>
      <c r="CS24" s="240">
        <f t="shared" si="28"/>
        <v>0</v>
      </c>
      <c r="CT24" s="240">
        <f t="shared" si="29"/>
        <v>0</v>
      </c>
      <c r="CU24" s="240">
        <f t="shared" si="30"/>
        <v>0</v>
      </c>
      <c r="CV24" s="240">
        <f t="shared" si="31"/>
        <v>0</v>
      </c>
      <c r="CW24" s="240">
        <f t="shared" si="32"/>
        <v>0</v>
      </c>
      <c r="CX24" s="240">
        <f t="shared" si="33"/>
        <v>0</v>
      </c>
      <c r="CY24" s="240">
        <f t="shared" si="34"/>
        <v>0</v>
      </c>
      <c r="CZ24" s="240">
        <f t="shared" si="35"/>
        <v>0</v>
      </c>
      <c r="DA24" s="240">
        <f t="shared" si="36"/>
        <v>0</v>
      </c>
      <c r="DB24" s="240">
        <f t="shared" si="37"/>
        <v>0</v>
      </c>
      <c r="DC24" s="240">
        <f t="shared" si="38"/>
        <v>0</v>
      </c>
      <c r="DD24" s="240">
        <f t="shared" si="39"/>
        <v>0</v>
      </c>
      <c r="DE24" s="240">
        <f t="shared" si="40"/>
        <v>0</v>
      </c>
      <c r="DF24" s="240">
        <f t="shared" si="41"/>
        <v>0</v>
      </c>
      <c r="DG24" s="240">
        <f t="shared" si="42"/>
        <v>0</v>
      </c>
      <c r="DH24" s="240">
        <f t="shared" si="43"/>
        <v>0</v>
      </c>
      <c r="DI24" s="240">
        <f t="shared" si="44"/>
        <v>0</v>
      </c>
      <c r="DJ24" s="240">
        <f t="shared" si="45"/>
        <v>0</v>
      </c>
      <c r="DK24" s="240">
        <f t="shared" si="46"/>
        <v>0</v>
      </c>
      <c r="DL24" s="240">
        <f t="shared" si="47"/>
        <v>0</v>
      </c>
      <c r="DM24" s="240">
        <f t="shared" si="48"/>
        <v>0</v>
      </c>
      <c r="DN24" s="240">
        <f t="shared" si="49"/>
        <v>0</v>
      </c>
      <c r="DO24" s="240">
        <f t="shared" si="50"/>
        <v>0</v>
      </c>
      <c r="DP24" s="240">
        <f t="shared" si="51"/>
        <v>0</v>
      </c>
      <c r="DQ24" s="240">
        <f t="shared" si="52"/>
        <v>0</v>
      </c>
      <c r="DR24" s="240">
        <f t="shared" si="53"/>
        <v>0</v>
      </c>
      <c r="DS24" s="240">
        <f t="shared" si="54"/>
        <v>0</v>
      </c>
      <c r="DT24" s="240">
        <f t="shared" si="55"/>
        <v>0</v>
      </c>
      <c r="DU24" s="240">
        <f t="shared" si="56"/>
        <v>0</v>
      </c>
      <c r="DV24" s="240">
        <f t="shared" si="57"/>
        <v>0</v>
      </c>
      <c r="DW24" s="240">
        <f t="shared" si="58"/>
        <v>0</v>
      </c>
      <c r="DX24" s="240">
        <f t="shared" si="59"/>
        <v>0</v>
      </c>
      <c r="DY24" s="240">
        <f t="shared" si="60"/>
        <v>0</v>
      </c>
      <c r="DZ24" s="240">
        <f t="shared" si="61"/>
        <v>0</v>
      </c>
      <c r="EA24" s="240">
        <f t="shared" si="62"/>
        <v>0</v>
      </c>
      <c r="EB24" s="240">
        <f t="shared" si="63"/>
        <v>0</v>
      </c>
      <c r="EC24" s="240">
        <f t="shared" si="64"/>
        <v>0</v>
      </c>
      <c r="ED24" s="240">
        <f t="shared" si="65"/>
        <v>0</v>
      </c>
      <c r="EE24" s="240">
        <f t="shared" si="66"/>
        <v>0</v>
      </c>
      <c r="EF24" s="240">
        <f t="shared" si="67"/>
        <v>0</v>
      </c>
      <c r="EI24" s="223">
        <f t="shared" ref="EI24" si="93">SUM(EK24:EM24)</f>
        <v>0</v>
      </c>
      <c r="EJ24" s="223">
        <f t="shared" si="68"/>
        <v>110000</v>
      </c>
      <c r="EK24" s="235">
        <v>0</v>
      </c>
      <c r="EL24" s="235">
        <v>0</v>
      </c>
      <c r="EM24" s="235">
        <v>0</v>
      </c>
    </row>
    <row r="25" spans="1:143" ht="14.1" customHeight="1">
      <c r="A25" s="250"/>
      <c r="B25" s="251"/>
      <c r="C25" s="192"/>
      <c r="D25" s="86"/>
      <c r="E25" s="238"/>
      <c r="F25" s="86"/>
      <c r="G25" s="80"/>
      <c r="H25" s="80"/>
      <c r="I25" s="247"/>
      <c r="K25" s="423"/>
      <c r="L25" s="83"/>
      <c r="M25" s="206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252"/>
      <c r="AH25" s="252"/>
      <c r="AI25" s="252"/>
      <c r="AJ25" s="252"/>
      <c r="AK25" s="252"/>
      <c r="AL25" s="252"/>
      <c r="AM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252"/>
      <c r="BR25" s="252"/>
      <c r="BS25" s="252"/>
      <c r="BT25" s="252"/>
      <c r="BU25" s="252"/>
      <c r="BV25" s="78"/>
      <c r="BW25" s="206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0"/>
      <c r="DP25" s="240"/>
      <c r="DQ25" s="240"/>
      <c r="DR25" s="240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I25" s="223"/>
      <c r="EJ25" s="223"/>
      <c r="EK25" s="235"/>
      <c r="EL25" s="235"/>
      <c r="EM25" s="235"/>
    </row>
    <row r="26" spans="1:143" ht="14.1" customHeight="1">
      <c r="A26" s="250"/>
      <c r="B26" s="251"/>
      <c r="C26" s="192"/>
      <c r="D26" s="86"/>
      <c r="E26" s="238"/>
      <c r="F26" s="86"/>
      <c r="G26" s="80"/>
      <c r="H26" s="80"/>
      <c r="I26" s="247"/>
      <c r="K26" s="423"/>
      <c r="L26" s="83"/>
      <c r="M26" s="206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  <c r="AA26" s="252"/>
      <c r="AB26" s="252"/>
      <c r="AC26" s="252"/>
      <c r="AD26" s="252"/>
      <c r="AE26" s="252"/>
      <c r="AF26" s="252"/>
      <c r="AG26" s="252"/>
      <c r="AH26" s="252"/>
      <c r="AI26" s="252"/>
      <c r="AJ26" s="252"/>
      <c r="AK26" s="252"/>
      <c r="AL26" s="252"/>
      <c r="AM26" s="252"/>
      <c r="AN26" s="252"/>
      <c r="AO26" s="252"/>
      <c r="AP26" s="252"/>
      <c r="AQ26" s="252"/>
      <c r="AR26" s="252"/>
      <c r="AS26" s="252"/>
      <c r="AT26" s="252"/>
      <c r="AU26" s="252"/>
      <c r="AV26" s="252"/>
      <c r="AW26" s="252"/>
      <c r="AX26" s="252"/>
      <c r="AY26" s="252"/>
      <c r="AZ26" s="252"/>
      <c r="BA26" s="252"/>
      <c r="BB26" s="252"/>
      <c r="BC26" s="252"/>
      <c r="BD26" s="252"/>
      <c r="BE26" s="252"/>
      <c r="BF26" s="252"/>
      <c r="BG26" s="252"/>
      <c r="BH26" s="252"/>
      <c r="BI26" s="252"/>
      <c r="BJ26" s="252"/>
      <c r="BK26" s="252"/>
      <c r="BL26" s="252"/>
      <c r="BM26" s="252"/>
      <c r="BN26" s="252"/>
      <c r="BO26" s="252"/>
      <c r="BP26" s="252"/>
      <c r="BQ26" s="252"/>
      <c r="BR26" s="252"/>
      <c r="BS26" s="252"/>
      <c r="BT26" s="252"/>
      <c r="BU26" s="252"/>
      <c r="BV26" s="78"/>
      <c r="BW26" s="206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0"/>
      <c r="DP26" s="240"/>
      <c r="DQ26" s="240"/>
      <c r="DR26" s="240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I26" s="223"/>
      <c r="EJ26" s="223"/>
      <c r="EK26" s="235"/>
      <c r="EL26" s="235"/>
      <c r="EM26" s="235"/>
    </row>
    <row r="27" spans="1:143" ht="14.1" customHeight="1">
      <c r="A27" s="250"/>
      <c r="B27" s="251"/>
      <c r="C27" s="192"/>
      <c r="D27" s="86"/>
      <c r="E27" s="238"/>
      <c r="F27" s="86"/>
      <c r="G27" s="80"/>
      <c r="H27" s="80"/>
      <c r="I27" s="247"/>
      <c r="K27" s="423"/>
      <c r="L27" s="83"/>
      <c r="M27" s="206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78"/>
      <c r="BW27" s="206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0"/>
      <c r="DP27" s="240"/>
      <c r="DQ27" s="240"/>
      <c r="DR27" s="240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I27" s="223"/>
      <c r="EJ27" s="223"/>
      <c r="EK27" s="235"/>
      <c r="EL27" s="235"/>
      <c r="EM27" s="235"/>
    </row>
    <row r="28" spans="1:143" ht="14.1" customHeight="1">
      <c r="A28" s="250"/>
      <c r="B28" s="251"/>
      <c r="C28" s="192"/>
      <c r="D28" s="86"/>
      <c r="E28" s="238"/>
      <c r="F28" s="86"/>
      <c r="G28" s="80"/>
      <c r="H28" s="80"/>
      <c r="I28" s="247"/>
      <c r="K28" s="423"/>
      <c r="L28" s="83"/>
      <c r="M28" s="206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  <c r="AK28" s="252"/>
      <c r="AL28" s="252"/>
      <c r="AM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  <c r="BR28" s="252"/>
      <c r="BS28" s="252"/>
      <c r="BT28" s="252"/>
      <c r="BU28" s="252"/>
      <c r="BV28" s="78"/>
      <c r="BW28" s="206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0"/>
      <c r="DP28" s="240"/>
      <c r="DQ28" s="240"/>
      <c r="DR28" s="240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I28" s="223"/>
      <c r="EJ28" s="223"/>
      <c r="EK28" s="235"/>
      <c r="EL28" s="235"/>
      <c r="EM28" s="235"/>
    </row>
    <row r="29" spans="1:143" ht="14.1" customHeight="1">
      <c r="A29" s="250"/>
      <c r="B29" s="251"/>
      <c r="C29" s="192"/>
      <c r="D29" s="86"/>
      <c r="E29" s="238"/>
      <c r="F29" s="86"/>
      <c r="G29" s="80"/>
      <c r="H29" s="80"/>
      <c r="I29" s="247"/>
      <c r="K29" s="423"/>
      <c r="L29" s="83"/>
      <c r="M29" s="206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2"/>
      <c r="BI29" s="252"/>
      <c r="BJ29" s="252"/>
      <c r="BK29" s="252"/>
      <c r="BL29" s="252"/>
      <c r="BM29" s="252"/>
      <c r="BN29" s="252"/>
      <c r="BO29" s="252"/>
      <c r="BP29" s="252"/>
      <c r="BQ29" s="252"/>
      <c r="BR29" s="252"/>
      <c r="BS29" s="252"/>
      <c r="BT29" s="252"/>
      <c r="BU29" s="252"/>
      <c r="BV29" s="78"/>
      <c r="BW29" s="206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0"/>
      <c r="DP29" s="240"/>
      <c r="DQ29" s="240"/>
      <c r="DR29" s="240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I29" s="223"/>
      <c r="EJ29" s="223"/>
      <c r="EK29" s="235"/>
      <c r="EL29" s="235"/>
      <c r="EM29" s="235"/>
    </row>
    <row r="30" spans="1:143" ht="14.1" customHeight="1">
      <c r="A30" s="250"/>
      <c r="B30" s="251"/>
      <c r="C30" s="192"/>
      <c r="D30" s="86"/>
      <c r="E30" s="238"/>
      <c r="F30" s="86"/>
      <c r="G30" s="80"/>
      <c r="H30" s="80"/>
      <c r="I30" s="247"/>
      <c r="K30" s="423"/>
      <c r="L30" s="83"/>
      <c r="M30" s="206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52"/>
      <c r="AK30" s="252"/>
      <c r="AL30" s="252"/>
      <c r="AM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  <c r="AY30" s="252"/>
      <c r="AZ30" s="252"/>
      <c r="BA30" s="252"/>
      <c r="BB30" s="252"/>
      <c r="BC30" s="252"/>
      <c r="BD30" s="252"/>
      <c r="BE30" s="252"/>
      <c r="BF30" s="252"/>
      <c r="BG30" s="252"/>
      <c r="BH30" s="252"/>
      <c r="BI30" s="252"/>
      <c r="BJ30" s="252"/>
      <c r="BK30" s="252"/>
      <c r="BL30" s="252"/>
      <c r="BM30" s="252"/>
      <c r="BN30" s="252"/>
      <c r="BO30" s="252"/>
      <c r="BP30" s="252"/>
      <c r="BQ30" s="252"/>
      <c r="BR30" s="252"/>
      <c r="BS30" s="252"/>
      <c r="BT30" s="252"/>
      <c r="BU30" s="252"/>
      <c r="BV30" s="78"/>
      <c r="BW30" s="206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0"/>
      <c r="DP30" s="240"/>
      <c r="DQ30" s="240"/>
      <c r="DR30" s="240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I30" s="223"/>
      <c r="EJ30" s="223"/>
      <c r="EK30" s="235"/>
      <c r="EL30" s="235"/>
      <c r="EM30" s="235"/>
    </row>
    <row r="31" spans="1:143" ht="14.1" customHeight="1">
      <c r="A31" s="250"/>
      <c r="B31" s="251"/>
      <c r="C31" s="192"/>
      <c r="D31" s="86"/>
      <c r="E31" s="238"/>
      <c r="F31" s="86"/>
      <c r="G31" s="80"/>
      <c r="H31" s="80"/>
      <c r="I31" s="247"/>
      <c r="K31" s="423"/>
      <c r="L31" s="83"/>
      <c r="M31" s="206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2"/>
      <c r="BI31" s="252"/>
      <c r="BJ31" s="252"/>
      <c r="BK31" s="252"/>
      <c r="BL31" s="252"/>
      <c r="BM31" s="252"/>
      <c r="BN31" s="252"/>
      <c r="BO31" s="252"/>
      <c r="BP31" s="252"/>
      <c r="BQ31" s="252"/>
      <c r="BR31" s="252"/>
      <c r="BS31" s="252"/>
      <c r="BT31" s="252"/>
      <c r="BU31" s="252"/>
      <c r="BV31" s="78"/>
      <c r="BW31" s="206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0"/>
      <c r="DP31" s="240"/>
      <c r="DQ31" s="240"/>
      <c r="DR31" s="240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I31" s="223"/>
      <c r="EJ31" s="223"/>
      <c r="EK31" s="235"/>
      <c r="EL31" s="235"/>
      <c r="EM31" s="235"/>
    </row>
    <row r="32" spans="1:143" ht="14.1" customHeight="1">
      <c r="A32" s="250"/>
      <c r="B32" s="251"/>
      <c r="C32" s="192"/>
      <c r="D32" s="86"/>
      <c r="E32" s="238"/>
      <c r="F32" s="86"/>
      <c r="G32" s="80"/>
      <c r="H32" s="80"/>
      <c r="I32" s="247"/>
      <c r="K32" s="423"/>
      <c r="L32" s="83"/>
      <c r="M32" s="206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  <c r="BR32" s="252"/>
      <c r="BS32" s="252"/>
      <c r="BT32" s="252"/>
      <c r="BU32" s="252"/>
      <c r="BV32" s="78"/>
      <c r="BW32" s="206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0"/>
      <c r="DP32" s="240"/>
      <c r="DQ32" s="240"/>
      <c r="DR32" s="240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I32" s="223"/>
      <c r="EJ32" s="223"/>
      <c r="EK32" s="235"/>
      <c r="EL32" s="235"/>
      <c r="EM32" s="235"/>
    </row>
    <row r="33" spans="1:143" ht="14.1" customHeight="1">
      <c r="A33" s="250"/>
      <c r="B33" s="251"/>
      <c r="C33" s="192"/>
      <c r="D33" s="86"/>
      <c r="E33" s="238"/>
      <c r="F33" s="86"/>
      <c r="G33" s="80"/>
      <c r="H33" s="80"/>
      <c r="I33" s="247"/>
      <c r="K33" s="423"/>
      <c r="L33" s="83"/>
      <c r="M33" s="206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  <c r="AY33" s="252"/>
      <c r="AZ33" s="252"/>
      <c r="BA33" s="252"/>
      <c r="BB33" s="252"/>
      <c r="BC33" s="252"/>
      <c r="BD33" s="252"/>
      <c r="BE33" s="252"/>
      <c r="BF33" s="252"/>
      <c r="BG33" s="252"/>
      <c r="BH33" s="252"/>
      <c r="BI33" s="252"/>
      <c r="BJ33" s="252"/>
      <c r="BK33" s="252"/>
      <c r="BL33" s="252"/>
      <c r="BM33" s="252"/>
      <c r="BN33" s="252"/>
      <c r="BO33" s="252"/>
      <c r="BP33" s="252"/>
      <c r="BQ33" s="252"/>
      <c r="BR33" s="252"/>
      <c r="BS33" s="252"/>
      <c r="BT33" s="252"/>
      <c r="BU33" s="252"/>
      <c r="BV33" s="78"/>
      <c r="BW33" s="206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0"/>
      <c r="DP33" s="240"/>
      <c r="DQ33" s="240"/>
      <c r="DR33" s="240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I33" s="223"/>
      <c r="EJ33" s="223"/>
      <c r="EK33" s="235"/>
      <c r="EL33" s="235"/>
      <c r="EM33" s="235"/>
    </row>
    <row r="34" spans="1:143" ht="14.1" customHeight="1">
      <c r="A34" s="250"/>
      <c r="B34" s="251"/>
      <c r="C34" s="192"/>
      <c r="D34" s="86"/>
      <c r="E34" s="238"/>
      <c r="F34" s="86"/>
      <c r="G34" s="80"/>
      <c r="H34" s="80"/>
      <c r="I34" s="247"/>
      <c r="K34" s="423"/>
      <c r="L34" s="83"/>
      <c r="M34" s="206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  <c r="AH34" s="252"/>
      <c r="AI34" s="252"/>
      <c r="AJ34" s="252"/>
      <c r="AK34" s="252"/>
      <c r="AL34" s="252"/>
      <c r="AM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  <c r="BR34" s="252"/>
      <c r="BS34" s="252"/>
      <c r="BT34" s="252"/>
      <c r="BU34" s="252"/>
      <c r="BV34" s="78"/>
      <c r="BW34" s="206"/>
      <c r="BX34" s="240"/>
      <c r="BY34" s="240"/>
      <c r="BZ34" s="240"/>
      <c r="CA34" s="240"/>
      <c r="CB34" s="240"/>
      <c r="CC34" s="240"/>
      <c r="CD34" s="240"/>
      <c r="CE34" s="240"/>
      <c r="CF34" s="240"/>
      <c r="CG34" s="240"/>
      <c r="CH34" s="240"/>
      <c r="CI34" s="240"/>
      <c r="CJ34" s="240"/>
      <c r="CK34" s="240"/>
      <c r="CL34" s="240"/>
      <c r="CM34" s="240"/>
      <c r="CN34" s="240"/>
      <c r="CO34" s="240"/>
      <c r="CP34" s="240"/>
      <c r="CQ34" s="240"/>
      <c r="CR34" s="240"/>
      <c r="CS34" s="240"/>
      <c r="CT34" s="240"/>
      <c r="CU34" s="240"/>
      <c r="CV34" s="240"/>
      <c r="CW34" s="240"/>
      <c r="CX34" s="240"/>
      <c r="CY34" s="240"/>
      <c r="CZ34" s="240"/>
      <c r="DA34" s="240"/>
      <c r="DB34" s="240"/>
      <c r="DC34" s="240"/>
      <c r="DD34" s="240"/>
      <c r="DE34" s="240"/>
      <c r="DF34" s="240"/>
      <c r="DG34" s="240"/>
      <c r="DH34" s="240"/>
      <c r="DI34" s="240"/>
      <c r="DJ34" s="240"/>
      <c r="DK34" s="240"/>
      <c r="DL34" s="240"/>
      <c r="DM34" s="240"/>
      <c r="DN34" s="240"/>
      <c r="DO34" s="240"/>
      <c r="DP34" s="240"/>
      <c r="DQ34" s="240"/>
      <c r="DR34" s="240"/>
      <c r="DS34" s="240"/>
      <c r="DT34" s="240"/>
      <c r="DU34" s="240"/>
      <c r="DV34" s="240"/>
      <c r="DW34" s="240"/>
      <c r="DX34" s="240"/>
      <c r="DY34" s="240"/>
      <c r="DZ34" s="240"/>
      <c r="EA34" s="240"/>
      <c r="EB34" s="240"/>
      <c r="EC34" s="240"/>
      <c r="ED34" s="240"/>
      <c r="EE34" s="240"/>
      <c r="EF34" s="240"/>
      <c r="EI34" s="223"/>
      <c r="EJ34" s="223"/>
      <c r="EK34" s="235"/>
      <c r="EL34" s="235"/>
      <c r="EM34" s="235"/>
    </row>
    <row r="35" spans="1:143" ht="14.1" customHeight="1">
      <c r="A35" s="250"/>
      <c r="B35" s="251"/>
      <c r="C35" s="192"/>
      <c r="D35" s="86"/>
      <c r="E35" s="238"/>
      <c r="F35" s="86"/>
      <c r="G35" s="80"/>
      <c r="H35" s="80"/>
      <c r="I35" s="247"/>
      <c r="K35" s="423"/>
      <c r="L35" s="83"/>
      <c r="M35" s="206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252"/>
      <c r="AH35" s="252"/>
      <c r="AI35" s="252"/>
      <c r="AJ35" s="252"/>
      <c r="AK35" s="252"/>
      <c r="AL35" s="252"/>
      <c r="AM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  <c r="AY35" s="252"/>
      <c r="AZ35" s="252"/>
      <c r="BA35" s="252"/>
      <c r="BB35" s="252"/>
      <c r="BC35" s="252"/>
      <c r="BD35" s="252"/>
      <c r="BE35" s="252"/>
      <c r="BF35" s="252"/>
      <c r="BG35" s="252"/>
      <c r="BH35" s="252"/>
      <c r="BI35" s="252"/>
      <c r="BJ35" s="252"/>
      <c r="BK35" s="252"/>
      <c r="BL35" s="252"/>
      <c r="BM35" s="252"/>
      <c r="BN35" s="252"/>
      <c r="BO35" s="252"/>
      <c r="BP35" s="252"/>
      <c r="BQ35" s="252"/>
      <c r="BR35" s="252"/>
      <c r="BS35" s="252"/>
      <c r="BT35" s="252"/>
      <c r="BU35" s="252"/>
      <c r="BV35" s="78"/>
      <c r="BW35" s="206"/>
      <c r="BX35" s="240"/>
      <c r="BY35" s="240"/>
      <c r="BZ35" s="240"/>
      <c r="CA35" s="240"/>
      <c r="CB35" s="240"/>
      <c r="CC35" s="240"/>
      <c r="CD35" s="240"/>
      <c r="CE35" s="240"/>
      <c r="CF35" s="240"/>
      <c r="CG35" s="240"/>
      <c r="CH35" s="240"/>
      <c r="CI35" s="240"/>
      <c r="CJ35" s="240"/>
      <c r="CK35" s="240"/>
      <c r="CL35" s="240"/>
      <c r="CM35" s="240"/>
      <c r="CN35" s="240"/>
      <c r="CO35" s="240"/>
      <c r="CP35" s="240"/>
      <c r="CQ35" s="240"/>
      <c r="CR35" s="240"/>
      <c r="CS35" s="240"/>
      <c r="CT35" s="240"/>
      <c r="CU35" s="240"/>
      <c r="CV35" s="240"/>
      <c r="CW35" s="240"/>
      <c r="CX35" s="240"/>
      <c r="CY35" s="240"/>
      <c r="CZ35" s="240"/>
      <c r="DA35" s="240"/>
      <c r="DB35" s="240"/>
      <c r="DC35" s="240"/>
      <c r="DD35" s="240"/>
      <c r="DE35" s="240"/>
      <c r="DF35" s="240"/>
      <c r="DG35" s="240"/>
      <c r="DH35" s="240"/>
      <c r="DI35" s="240"/>
      <c r="DJ35" s="240"/>
      <c r="DK35" s="240"/>
      <c r="DL35" s="240"/>
      <c r="DM35" s="240"/>
      <c r="DN35" s="240"/>
      <c r="DO35" s="240"/>
      <c r="DP35" s="240"/>
      <c r="DQ35" s="240"/>
      <c r="DR35" s="240"/>
      <c r="DS35" s="240"/>
      <c r="DT35" s="240"/>
      <c r="DU35" s="240"/>
      <c r="DV35" s="240"/>
      <c r="DW35" s="240"/>
      <c r="DX35" s="240"/>
      <c r="DY35" s="240"/>
      <c r="DZ35" s="240"/>
      <c r="EA35" s="240"/>
      <c r="EB35" s="240"/>
      <c r="EC35" s="240"/>
      <c r="ED35" s="240"/>
      <c r="EE35" s="240"/>
      <c r="EF35" s="240"/>
      <c r="EI35" s="223"/>
      <c r="EJ35" s="223"/>
      <c r="EK35" s="235"/>
      <c r="EL35" s="235"/>
      <c r="EM35" s="235"/>
    </row>
    <row r="36" spans="1:143" ht="14.1" customHeight="1">
      <c r="A36" s="250"/>
      <c r="B36" s="251"/>
      <c r="C36" s="192"/>
      <c r="D36" s="86"/>
      <c r="E36" s="238"/>
      <c r="F36" s="86"/>
      <c r="G36" s="80"/>
      <c r="H36" s="80"/>
      <c r="I36" s="247"/>
      <c r="K36" s="423"/>
      <c r="L36" s="83"/>
      <c r="M36" s="206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  <c r="AA36" s="252"/>
      <c r="AB36" s="252"/>
      <c r="AC36" s="252"/>
      <c r="AD36" s="252"/>
      <c r="AE36" s="252"/>
      <c r="AF36" s="252"/>
      <c r="AG36" s="252"/>
      <c r="AH36" s="252"/>
      <c r="AI36" s="252"/>
      <c r="AJ36" s="252"/>
      <c r="AK36" s="252"/>
      <c r="AL36" s="252"/>
      <c r="AM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2"/>
      <c r="BD36" s="252"/>
      <c r="BE36" s="252"/>
      <c r="BF36" s="252"/>
      <c r="BG36" s="252"/>
      <c r="BH36" s="252"/>
      <c r="BI36" s="252"/>
      <c r="BJ36" s="252"/>
      <c r="BK36" s="252"/>
      <c r="BL36" s="252"/>
      <c r="BM36" s="252"/>
      <c r="BN36" s="252"/>
      <c r="BO36" s="252"/>
      <c r="BP36" s="252"/>
      <c r="BQ36" s="252"/>
      <c r="BR36" s="252"/>
      <c r="BS36" s="252"/>
      <c r="BT36" s="252"/>
      <c r="BU36" s="252"/>
      <c r="BV36" s="78"/>
      <c r="BW36" s="206"/>
      <c r="BX36" s="240"/>
      <c r="BY36" s="240"/>
      <c r="BZ36" s="240"/>
      <c r="CA36" s="240"/>
      <c r="CB36" s="240"/>
      <c r="CC36" s="240"/>
      <c r="CD36" s="240"/>
      <c r="CE36" s="240"/>
      <c r="CF36" s="240"/>
      <c r="CG36" s="240"/>
      <c r="CH36" s="240"/>
      <c r="CI36" s="240"/>
      <c r="CJ36" s="240"/>
      <c r="CK36" s="240"/>
      <c r="CL36" s="240"/>
      <c r="CM36" s="240"/>
      <c r="CN36" s="240"/>
      <c r="CO36" s="240"/>
      <c r="CP36" s="240"/>
      <c r="CQ36" s="240"/>
      <c r="CR36" s="240"/>
      <c r="CS36" s="240"/>
      <c r="CT36" s="240"/>
      <c r="CU36" s="240"/>
      <c r="CV36" s="240"/>
      <c r="CW36" s="240"/>
      <c r="CX36" s="240"/>
      <c r="CY36" s="240"/>
      <c r="CZ36" s="240"/>
      <c r="DA36" s="240"/>
      <c r="DB36" s="240"/>
      <c r="DC36" s="240"/>
      <c r="DD36" s="240"/>
      <c r="DE36" s="240"/>
      <c r="DF36" s="240"/>
      <c r="DG36" s="240"/>
      <c r="DH36" s="240"/>
      <c r="DI36" s="240"/>
      <c r="DJ36" s="240"/>
      <c r="DK36" s="240"/>
      <c r="DL36" s="240"/>
      <c r="DM36" s="240"/>
      <c r="DN36" s="240"/>
      <c r="DO36" s="240"/>
      <c r="DP36" s="240"/>
      <c r="DQ36" s="240"/>
      <c r="DR36" s="240"/>
      <c r="DS36" s="240"/>
      <c r="DT36" s="240"/>
      <c r="DU36" s="240"/>
      <c r="DV36" s="240"/>
      <c r="DW36" s="240"/>
      <c r="DX36" s="240"/>
      <c r="DY36" s="240"/>
      <c r="DZ36" s="240"/>
      <c r="EA36" s="240"/>
      <c r="EB36" s="240"/>
      <c r="EC36" s="240"/>
      <c r="ED36" s="240"/>
      <c r="EE36" s="240"/>
      <c r="EF36" s="240"/>
      <c r="EI36" s="223"/>
      <c r="EJ36" s="223"/>
      <c r="EK36" s="235"/>
      <c r="EL36" s="235"/>
      <c r="EM36" s="235"/>
    </row>
    <row r="37" spans="1:143" ht="14.1" customHeight="1">
      <c r="A37" s="250"/>
      <c r="B37" s="251"/>
      <c r="C37" s="192"/>
      <c r="D37" s="86"/>
      <c r="E37" s="238"/>
      <c r="F37" s="86"/>
      <c r="G37" s="80"/>
      <c r="H37" s="80"/>
      <c r="I37" s="247"/>
      <c r="K37" s="423"/>
      <c r="L37" s="83"/>
      <c r="M37" s="206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52"/>
      <c r="AK37" s="252"/>
      <c r="AL37" s="252"/>
      <c r="AM37" s="252"/>
      <c r="AN37" s="252"/>
      <c r="AO37" s="252"/>
      <c r="AP37" s="252"/>
      <c r="AQ37" s="252"/>
      <c r="AR37" s="252"/>
      <c r="AS37" s="252"/>
      <c r="AT37" s="252"/>
      <c r="AU37" s="252"/>
      <c r="AV37" s="252"/>
      <c r="AW37" s="252"/>
      <c r="AX37" s="252"/>
      <c r="AY37" s="252"/>
      <c r="AZ37" s="252"/>
      <c r="BA37" s="252"/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252"/>
      <c r="BM37" s="252"/>
      <c r="BN37" s="252"/>
      <c r="BO37" s="252"/>
      <c r="BP37" s="252"/>
      <c r="BQ37" s="252"/>
      <c r="BR37" s="252"/>
      <c r="BS37" s="252"/>
      <c r="BT37" s="252"/>
      <c r="BU37" s="252"/>
      <c r="BV37" s="78"/>
      <c r="BW37" s="206"/>
      <c r="BX37" s="240"/>
      <c r="BY37" s="240"/>
      <c r="BZ37" s="240"/>
      <c r="CA37" s="240"/>
      <c r="CB37" s="240"/>
      <c r="CC37" s="240"/>
      <c r="CD37" s="240"/>
      <c r="CE37" s="240"/>
      <c r="CF37" s="240"/>
      <c r="CG37" s="240"/>
      <c r="CH37" s="240"/>
      <c r="CI37" s="240"/>
      <c r="CJ37" s="240"/>
      <c r="CK37" s="240"/>
      <c r="CL37" s="240"/>
      <c r="CM37" s="240"/>
      <c r="CN37" s="240"/>
      <c r="CO37" s="240"/>
      <c r="CP37" s="240"/>
      <c r="CQ37" s="240"/>
      <c r="CR37" s="240"/>
      <c r="CS37" s="240"/>
      <c r="CT37" s="240"/>
      <c r="CU37" s="240"/>
      <c r="CV37" s="240"/>
      <c r="CW37" s="240"/>
      <c r="CX37" s="240"/>
      <c r="CY37" s="240"/>
      <c r="CZ37" s="240"/>
      <c r="DA37" s="240"/>
      <c r="DB37" s="240"/>
      <c r="DC37" s="240"/>
      <c r="DD37" s="240"/>
      <c r="DE37" s="240"/>
      <c r="DF37" s="240"/>
      <c r="DG37" s="240"/>
      <c r="DH37" s="240"/>
      <c r="DI37" s="240"/>
      <c r="DJ37" s="240"/>
      <c r="DK37" s="240"/>
      <c r="DL37" s="240"/>
      <c r="DM37" s="240"/>
      <c r="DN37" s="240"/>
      <c r="DO37" s="240"/>
      <c r="DP37" s="240"/>
      <c r="DQ37" s="240"/>
      <c r="DR37" s="240"/>
      <c r="DS37" s="240"/>
      <c r="DT37" s="240"/>
      <c r="DU37" s="240"/>
      <c r="DV37" s="240"/>
      <c r="DW37" s="240"/>
      <c r="DX37" s="240"/>
      <c r="DY37" s="240"/>
      <c r="DZ37" s="240"/>
      <c r="EA37" s="240"/>
      <c r="EB37" s="240"/>
      <c r="EC37" s="240"/>
      <c r="ED37" s="240"/>
      <c r="EE37" s="240"/>
      <c r="EF37" s="240"/>
      <c r="EI37" s="223"/>
      <c r="EJ37" s="223"/>
      <c r="EK37" s="235"/>
      <c r="EL37" s="235"/>
      <c r="EM37" s="235"/>
    </row>
    <row r="38" spans="1:143" ht="14.1" customHeight="1">
      <c r="A38" s="250"/>
      <c r="B38" s="251"/>
      <c r="C38" s="192"/>
      <c r="D38" s="86"/>
      <c r="E38" s="238"/>
      <c r="F38" s="86"/>
      <c r="G38" s="80"/>
      <c r="H38" s="80"/>
      <c r="I38" s="247"/>
      <c r="K38" s="423"/>
      <c r="L38" s="83"/>
      <c r="M38" s="206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2"/>
      <c r="AK38" s="252"/>
      <c r="AL38" s="252"/>
      <c r="AM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  <c r="AY38" s="252"/>
      <c r="AZ38" s="252"/>
      <c r="BA38" s="252"/>
      <c r="BB38" s="252"/>
      <c r="BC38" s="252"/>
      <c r="BD38" s="252"/>
      <c r="BE38" s="252"/>
      <c r="BF38" s="252"/>
      <c r="BG38" s="252"/>
      <c r="BH38" s="252"/>
      <c r="BI38" s="252"/>
      <c r="BJ38" s="252"/>
      <c r="BK38" s="252"/>
      <c r="BL38" s="252"/>
      <c r="BM38" s="252"/>
      <c r="BN38" s="252"/>
      <c r="BO38" s="252"/>
      <c r="BP38" s="252"/>
      <c r="BQ38" s="252"/>
      <c r="BR38" s="252"/>
      <c r="BS38" s="252"/>
      <c r="BT38" s="252"/>
      <c r="BU38" s="252"/>
      <c r="BV38" s="78"/>
      <c r="BW38" s="206"/>
      <c r="BX38" s="240"/>
      <c r="BY38" s="240"/>
      <c r="BZ38" s="240"/>
      <c r="CA38" s="240"/>
      <c r="CB38" s="240"/>
      <c r="CC38" s="240"/>
      <c r="CD38" s="240"/>
      <c r="CE38" s="240"/>
      <c r="CF38" s="240"/>
      <c r="CG38" s="240"/>
      <c r="CH38" s="240"/>
      <c r="CI38" s="240"/>
      <c r="CJ38" s="240"/>
      <c r="CK38" s="240"/>
      <c r="CL38" s="240"/>
      <c r="CM38" s="240"/>
      <c r="CN38" s="240"/>
      <c r="CO38" s="240"/>
      <c r="CP38" s="240"/>
      <c r="CQ38" s="240"/>
      <c r="CR38" s="240"/>
      <c r="CS38" s="240"/>
      <c r="CT38" s="240"/>
      <c r="CU38" s="240"/>
      <c r="CV38" s="240"/>
      <c r="CW38" s="240"/>
      <c r="CX38" s="240"/>
      <c r="CY38" s="240"/>
      <c r="CZ38" s="240"/>
      <c r="DA38" s="240"/>
      <c r="DB38" s="240"/>
      <c r="DC38" s="240"/>
      <c r="DD38" s="240"/>
      <c r="DE38" s="240"/>
      <c r="DF38" s="240"/>
      <c r="DG38" s="240"/>
      <c r="DH38" s="240"/>
      <c r="DI38" s="240"/>
      <c r="DJ38" s="240"/>
      <c r="DK38" s="240"/>
      <c r="DL38" s="240"/>
      <c r="DM38" s="240"/>
      <c r="DN38" s="240"/>
      <c r="DO38" s="240"/>
      <c r="DP38" s="240"/>
      <c r="DQ38" s="240"/>
      <c r="DR38" s="240"/>
      <c r="DS38" s="240"/>
      <c r="DT38" s="240"/>
      <c r="DU38" s="240"/>
      <c r="DV38" s="240"/>
      <c r="DW38" s="240"/>
      <c r="DX38" s="240"/>
      <c r="DY38" s="240"/>
      <c r="DZ38" s="240"/>
      <c r="EA38" s="240"/>
      <c r="EB38" s="240"/>
      <c r="EC38" s="240"/>
      <c r="ED38" s="240"/>
      <c r="EE38" s="240"/>
      <c r="EF38" s="240"/>
      <c r="EI38" s="223"/>
      <c r="EJ38" s="223"/>
      <c r="EK38" s="235"/>
      <c r="EL38" s="235"/>
      <c r="EM38" s="235"/>
    </row>
    <row r="39" spans="1:143" ht="14.1" customHeight="1">
      <c r="A39" s="250"/>
      <c r="B39" s="251"/>
      <c r="C39" s="192"/>
      <c r="D39" s="86"/>
      <c r="E39" s="238"/>
      <c r="F39" s="86"/>
      <c r="G39" s="80"/>
      <c r="H39" s="80"/>
      <c r="I39" s="247"/>
      <c r="K39" s="423"/>
      <c r="L39" s="83"/>
      <c r="M39" s="206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52"/>
      <c r="AJ39" s="252"/>
      <c r="AK39" s="252"/>
      <c r="AL39" s="252"/>
      <c r="AM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  <c r="AY39" s="252"/>
      <c r="AZ39" s="252"/>
      <c r="BA39" s="252"/>
      <c r="BB39" s="252"/>
      <c r="BC39" s="252"/>
      <c r="BD39" s="252"/>
      <c r="BE39" s="252"/>
      <c r="BF39" s="252"/>
      <c r="BG39" s="252"/>
      <c r="BH39" s="252"/>
      <c r="BI39" s="252"/>
      <c r="BJ39" s="252"/>
      <c r="BK39" s="252"/>
      <c r="BL39" s="252"/>
      <c r="BM39" s="252"/>
      <c r="BN39" s="252"/>
      <c r="BO39" s="252"/>
      <c r="BP39" s="252"/>
      <c r="BQ39" s="252"/>
      <c r="BR39" s="252"/>
      <c r="BS39" s="252"/>
      <c r="BT39" s="252"/>
      <c r="BU39" s="252"/>
      <c r="BV39" s="78"/>
      <c r="BW39" s="206"/>
      <c r="BX39" s="240"/>
      <c r="BY39" s="240"/>
      <c r="BZ39" s="240"/>
      <c r="CA39" s="240"/>
      <c r="CB39" s="240"/>
      <c r="CC39" s="240"/>
      <c r="CD39" s="240"/>
      <c r="CE39" s="240"/>
      <c r="CF39" s="240"/>
      <c r="CG39" s="240"/>
      <c r="CH39" s="240"/>
      <c r="CI39" s="240"/>
      <c r="CJ39" s="240"/>
      <c r="CK39" s="240"/>
      <c r="CL39" s="240"/>
      <c r="CM39" s="240"/>
      <c r="CN39" s="240"/>
      <c r="CO39" s="240"/>
      <c r="CP39" s="240"/>
      <c r="CQ39" s="240"/>
      <c r="CR39" s="240"/>
      <c r="CS39" s="240"/>
      <c r="CT39" s="240"/>
      <c r="CU39" s="240"/>
      <c r="CV39" s="240"/>
      <c r="CW39" s="240"/>
      <c r="CX39" s="240"/>
      <c r="CY39" s="240"/>
      <c r="CZ39" s="240"/>
      <c r="DA39" s="240"/>
      <c r="DB39" s="240"/>
      <c r="DC39" s="240"/>
      <c r="DD39" s="240"/>
      <c r="DE39" s="240"/>
      <c r="DF39" s="240"/>
      <c r="DG39" s="240"/>
      <c r="DH39" s="240"/>
      <c r="DI39" s="240"/>
      <c r="DJ39" s="240"/>
      <c r="DK39" s="240"/>
      <c r="DL39" s="240"/>
      <c r="DM39" s="240"/>
      <c r="DN39" s="240"/>
      <c r="DO39" s="240"/>
      <c r="DP39" s="240"/>
      <c r="DQ39" s="240"/>
      <c r="DR39" s="240"/>
      <c r="DS39" s="240"/>
      <c r="DT39" s="240"/>
      <c r="DU39" s="240"/>
      <c r="DV39" s="240"/>
      <c r="DW39" s="240"/>
      <c r="DX39" s="240"/>
      <c r="DY39" s="240"/>
      <c r="DZ39" s="240"/>
      <c r="EA39" s="240"/>
      <c r="EB39" s="240"/>
      <c r="EC39" s="240"/>
      <c r="ED39" s="240"/>
      <c r="EE39" s="240"/>
      <c r="EF39" s="240"/>
      <c r="EI39" s="223"/>
      <c r="EJ39" s="223"/>
      <c r="EK39" s="235"/>
      <c r="EL39" s="235"/>
      <c r="EM39" s="235"/>
    </row>
    <row r="40" spans="1:143" ht="14.1" customHeight="1">
      <c r="A40" s="250"/>
      <c r="B40" s="251"/>
      <c r="C40" s="192"/>
      <c r="D40" s="86"/>
      <c r="E40" s="238"/>
      <c r="F40" s="86"/>
      <c r="G40" s="80"/>
      <c r="H40" s="80"/>
      <c r="I40" s="508"/>
      <c r="J40" s="485"/>
      <c r="K40" s="423"/>
      <c r="L40" s="83"/>
      <c r="M40" s="206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52"/>
      <c r="AJ40" s="252"/>
      <c r="AK40" s="252"/>
      <c r="AL40" s="252"/>
      <c r="AM40" s="252"/>
      <c r="AN40" s="252"/>
      <c r="AO40" s="252"/>
      <c r="AP40" s="252"/>
      <c r="AQ40" s="252"/>
      <c r="AR40" s="252"/>
      <c r="AS40" s="252"/>
      <c r="AT40" s="252"/>
      <c r="AU40" s="252"/>
      <c r="AV40" s="252"/>
      <c r="AW40" s="252"/>
      <c r="AX40" s="252"/>
      <c r="AY40" s="252"/>
      <c r="AZ40" s="252"/>
      <c r="BA40" s="252"/>
      <c r="BB40" s="252"/>
      <c r="BC40" s="252"/>
      <c r="BD40" s="252"/>
      <c r="BE40" s="252"/>
      <c r="BF40" s="252"/>
      <c r="BG40" s="252"/>
      <c r="BH40" s="252"/>
      <c r="BI40" s="252"/>
      <c r="BJ40" s="252"/>
      <c r="BK40" s="252"/>
      <c r="BL40" s="252"/>
      <c r="BM40" s="252"/>
      <c r="BN40" s="252"/>
      <c r="BO40" s="252"/>
      <c r="BP40" s="252"/>
      <c r="BQ40" s="252"/>
      <c r="BR40" s="252"/>
      <c r="BS40" s="252"/>
      <c r="BT40" s="252"/>
      <c r="BU40" s="252"/>
      <c r="BV40" s="78"/>
      <c r="BW40" s="206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0"/>
      <c r="DP40" s="240"/>
      <c r="DQ40" s="240"/>
      <c r="DR40" s="240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I40" s="223"/>
      <c r="EJ40" s="223"/>
      <c r="EK40" s="235"/>
      <c r="EL40" s="235"/>
      <c r="EM40" s="235"/>
    </row>
    <row r="41" spans="1:143">
      <c r="A41" s="248"/>
      <c r="B41" s="249" t="s">
        <v>132</v>
      </c>
      <c r="C41" s="191" t="str">
        <f>VLOOKUP($B41,'Preços Unitários'!$C:$F,2,0)</f>
        <v>DESPESAS TRIBUTÁVEIS</v>
      </c>
      <c r="D41" s="73" t="str">
        <f>VLOOKUP($B41,'Preços Unitários'!$C:$F,3,0)</f>
        <v>VB</v>
      </c>
      <c r="E41" s="73">
        <f>VLOOKUP($B41,'Preços Unitários'!$C:$F,4,0)</f>
        <v>1</v>
      </c>
      <c r="F41" s="85"/>
      <c r="G41" s="77">
        <f>H41/E41</f>
        <v>982020</v>
      </c>
      <c r="H41" s="77">
        <f>SUM(H42:H72)</f>
        <v>982020</v>
      </c>
      <c r="I41" s="509">
        <f>H41*1.44</f>
        <v>1414108.8</v>
      </c>
      <c r="J41" s="485">
        <f>H41/11</f>
        <v>89274.545454545456</v>
      </c>
      <c r="K41" s="422" t="str">
        <f>C41</f>
        <v>DESPESAS TRIBUTÁVEIS</v>
      </c>
      <c r="L41" s="82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4"/>
      <c r="AH41" s="204"/>
      <c r="AI41" s="204"/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4"/>
      <c r="AX41" s="204"/>
      <c r="AY41" s="204"/>
      <c r="AZ41" s="204"/>
      <c r="BA41" s="204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4"/>
      <c r="BT41" s="204"/>
      <c r="BU41" s="204"/>
      <c r="BV41" s="78"/>
      <c r="BW41" s="204" t="str">
        <f>C41</f>
        <v>DESPESAS TRIBUTÁVEIS</v>
      </c>
      <c r="BX41" s="239">
        <f t="shared" ref="BX41:DC41" si="94">SUM(BX42:BX72)</f>
        <v>982020</v>
      </c>
      <c r="BY41" s="239">
        <f t="shared" si="94"/>
        <v>117300</v>
      </c>
      <c r="BZ41" s="239">
        <f t="shared" si="94"/>
        <v>85620</v>
      </c>
      <c r="CA41" s="239">
        <f t="shared" si="94"/>
        <v>85620</v>
      </c>
      <c r="CB41" s="239">
        <f t="shared" si="94"/>
        <v>85620</v>
      </c>
      <c r="CC41" s="239">
        <f t="shared" si="94"/>
        <v>85620</v>
      </c>
      <c r="CD41" s="239">
        <f t="shared" si="94"/>
        <v>85620</v>
      </c>
      <c r="CE41" s="239">
        <f t="shared" si="94"/>
        <v>85620</v>
      </c>
      <c r="CF41" s="239">
        <f t="shared" si="94"/>
        <v>85620</v>
      </c>
      <c r="CG41" s="239">
        <f t="shared" si="94"/>
        <v>85620</v>
      </c>
      <c r="CH41" s="239">
        <f t="shared" si="94"/>
        <v>85620</v>
      </c>
      <c r="CI41" s="239">
        <f t="shared" si="94"/>
        <v>94140</v>
      </c>
      <c r="CJ41" s="239">
        <f t="shared" si="94"/>
        <v>0</v>
      </c>
      <c r="CK41" s="239">
        <f t="shared" si="94"/>
        <v>0</v>
      </c>
      <c r="CL41" s="239">
        <f t="shared" si="94"/>
        <v>0</v>
      </c>
      <c r="CM41" s="239">
        <f t="shared" si="94"/>
        <v>0</v>
      </c>
      <c r="CN41" s="239">
        <f t="shared" si="94"/>
        <v>0</v>
      </c>
      <c r="CO41" s="239">
        <f t="shared" si="94"/>
        <v>0</v>
      </c>
      <c r="CP41" s="239">
        <f t="shared" si="94"/>
        <v>0</v>
      </c>
      <c r="CQ41" s="239">
        <f t="shared" si="94"/>
        <v>0</v>
      </c>
      <c r="CR41" s="239">
        <f t="shared" si="94"/>
        <v>0</v>
      </c>
      <c r="CS41" s="239">
        <f t="shared" si="94"/>
        <v>0</v>
      </c>
      <c r="CT41" s="239">
        <f t="shared" si="94"/>
        <v>0</v>
      </c>
      <c r="CU41" s="239">
        <f t="shared" si="94"/>
        <v>0</v>
      </c>
      <c r="CV41" s="239">
        <f t="shared" si="94"/>
        <v>0</v>
      </c>
      <c r="CW41" s="239">
        <f t="shared" si="94"/>
        <v>0</v>
      </c>
      <c r="CX41" s="239">
        <f t="shared" si="94"/>
        <v>0</v>
      </c>
      <c r="CY41" s="239">
        <f t="shared" si="94"/>
        <v>0</v>
      </c>
      <c r="CZ41" s="239">
        <f t="shared" si="94"/>
        <v>0</v>
      </c>
      <c r="DA41" s="239">
        <f t="shared" si="94"/>
        <v>0</v>
      </c>
      <c r="DB41" s="239">
        <f t="shared" si="94"/>
        <v>0</v>
      </c>
      <c r="DC41" s="239">
        <f t="shared" si="94"/>
        <v>0</v>
      </c>
      <c r="DD41" s="239">
        <f t="shared" ref="DD41:EF41" si="95">SUM(DD42:DD72)</f>
        <v>0</v>
      </c>
      <c r="DE41" s="239">
        <f t="shared" si="95"/>
        <v>0</v>
      </c>
      <c r="DF41" s="239">
        <f t="shared" si="95"/>
        <v>0</v>
      </c>
      <c r="DG41" s="239">
        <f t="shared" si="95"/>
        <v>0</v>
      </c>
      <c r="DH41" s="239">
        <f t="shared" si="95"/>
        <v>0</v>
      </c>
      <c r="DI41" s="239">
        <f t="shared" si="95"/>
        <v>0</v>
      </c>
      <c r="DJ41" s="239">
        <f t="shared" si="95"/>
        <v>0</v>
      </c>
      <c r="DK41" s="239">
        <f t="shared" si="95"/>
        <v>0</v>
      </c>
      <c r="DL41" s="239">
        <f t="shared" si="95"/>
        <v>0</v>
      </c>
      <c r="DM41" s="239">
        <f t="shared" si="95"/>
        <v>0</v>
      </c>
      <c r="DN41" s="239">
        <f t="shared" si="95"/>
        <v>0</v>
      </c>
      <c r="DO41" s="239">
        <f t="shared" si="95"/>
        <v>0</v>
      </c>
      <c r="DP41" s="239">
        <f t="shared" si="95"/>
        <v>0</v>
      </c>
      <c r="DQ41" s="239">
        <f t="shared" si="95"/>
        <v>0</v>
      </c>
      <c r="DR41" s="239">
        <f t="shared" si="95"/>
        <v>0</v>
      </c>
      <c r="DS41" s="239">
        <f t="shared" si="95"/>
        <v>0</v>
      </c>
      <c r="DT41" s="239">
        <f t="shared" si="95"/>
        <v>0</v>
      </c>
      <c r="DU41" s="239">
        <f t="shared" si="95"/>
        <v>0</v>
      </c>
      <c r="DV41" s="239">
        <f t="shared" si="95"/>
        <v>0</v>
      </c>
      <c r="DW41" s="239">
        <f t="shared" si="95"/>
        <v>0</v>
      </c>
      <c r="DX41" s="239">
        <f t="shared" si="95"/>
        <v>0</v>
      </c>
      <c r="DY41" s="239">
        <f t="shared" si="95"/>
        <v>0</v>
      </c>
      <c r="DZ41" s="239">
        <f t="shared" si="95"/>
        <v>0</v>
      </c>
      <c r="EA41" s="239">
        <f t="shared" si="95"/>
        <v>0</v>
      </c>
      <c r="EB41" s="239">
        <f t="shared" si="95"/>
        <v>0</v>
      </c>
      <c r="EC41" s="239">
        <f t="shared" si="95"/>
        <v>0</v>
      </c>
      <c r="ED41" s="239">
        <f t="shared" si="95"/>
        <v>0</v>
      </c>
      <c r="EE41" s="239">
        <f t="shared" si="95"/>
        <v>0</v>
      </c>
      <c r="EF41" s="239">
        <f t="shared" si="95"/>
        <v>0</v>
      </c>
      <c r="EI41" s="222">
        <f>SUM(EI42:EI72)</f>
        <v>0</v>
      </c>
      <c r="EJ41" s="222">
        <f>SUM(EJ42:EJ72)</f>
        <v>982020</v>
      </c>
      <c r="EK41" s="222">
        <f>SUM(EK42:EK72)</f>
        <v>0</v>
      </c>
      <c r="EL41" s="222">
        <f>SUM(EL42:EL72)</f>
        <v>0</v>
      </c>
      <c r="EM41" s="77">
        <f>SUM(EM42:EM72)</f>
        <v>0</v>
      </c>
    </row>
    <row r="42" spans="1:143" ht="14.1" customHeight="1">
      <c r="A42" s="250" t="s">
        <v>282</v>
      </c>
      <c r="B42" s="251">
        <v>9</v>
      </c>
      <c r="C42" s="192" t="str">
        <f>VLOOKUP($A42&amp;$B42,Insumos!$A:$I,4,0)</f>
        <v>ALUGUEL DE VEÍCULO SUV</v>
      </c>
      <c r="D42" s="86" t="str">
        <f>VLOOKUP($A42&amp;$B42,Insumos!$A:$I,6,0)</f>
        <v>MÊS</v>
      </c>
      <c r="E42" s="238">
        <f t="shared" ref="E42:E58" si="96">M42</f>
        <v>132</v>
      </c>
      <c r="F42" s="86">
        <v>1</v>
      </c>
      <c r="G42" s="80">
        <f>VLOOKUP($A42&amp;$B42,Insumos!$A:$I,9,0)</f>
        <v>3200</v>
      </c>
      <c r="H42" s="80">
        <f t="shared" ref="H42:H58" si="97">G42*F42*E42</f>
        <v>422400</v>
      </c>
      <c r="I42" s="247"/>
      <c r="K42" s="423" t="str">
        <f t="shared" ref="K42:K58" si="98">$C42</f>
        <v>ALUGUEL DE VEÍCULO SUV</v>
      </c>
      <c r="L42" s="83" t="str">
        <f t="shared" ref="L42:L58" si="99">$D42</f>
        <v>MÊS</v>
      </c>
      <c r="M42" s="206">
        <f t="shared" ref="M42:M58" si="100">SUM(N42:BU42)</f>
        <v>132</v>
      </c>
      <c r="N42" s="252">
        <f>EQUIPE!C95</f>
        <v>12</v>
      </c>
      <c r="O42" s="252">
        <f t="shared" ref="O42:O44" si="101">N42</f>
        <v>12</v>
      </c>
      <c r="P42" s="252">
        <f t="shared" ref="P42:P44" si="102">O42</f>
        <v>12</v>
      </c>
      <c r="Q42" s="252">
        <f t="shared" ref="Q42:Q44" si="103">P42</f>
        <v>12</v>
      </c>
      <c r="R42" s="252">
        <f t="shared" ref="R42:R44" si="104">Q42</f>
        <v>12</v>
      </c>
      <c r="S42" s="252">
        <f t="shared" ref="S42:S44" si="105">R42</f>
        <v>12</v>
      </c>
      <c r="T42" s="252">
        <f t="shared" ref="T42:T44" si="106">S42</f>
        <v>12</v>
      </c>
      <c r="U42" s="252">
        <f t="shared" ref="U42:U44" si="107">T42</f>
        <v>12</v>
      </c>
      <c r="V42" s="252">
        <f t="shared" ref="V42:V44" si="108">U42</f>
        <v>12</v>
      </c>
      <c r="W42" s="252">
        <f t="shared" ref="W42:W44" si="109">V42</f>
        <v>12</v>
      </c>
      <c r="X42" s="252">
        <f t="shared" ref="X42:X44" si="110">W42</f>
        <v>12</v>
      </c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252"/>
      <c r="AR42" s="252"/>
      <c r="AS42" s="252"/>
      <c r="AT42" s="252"/>
      <c r="AU42" s="252"/>
      <c r="AV42" s="252"/>
      <c r="AW42" s="252"/>
      <c r="AX42" s="252"/>
      <c r="AY42" s="252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252"/>
      <c r="BM42" s="252"/>
      <c r="BN42" s="252"/>
      <c r="BO42" s="252"/>
      <c r="BP42" s="252"/>
      <c r="BQ42" s="252"/>
      <c r="BR42" s="252"/>
      <c r="BS42" s="252"/>
      <c r="BT42" s="252"/>
      <c r="BU42" s="252"/>
      <c r="BV42" s="78"/>
      <c r="BW42" s="206" t="str">
        <f t="shared" ref="BW42:BW58" si="111">$C42</f>
        <v>ALUGUEL DE VEÍCULO SUV</v>
      </c>
      <c r="BX42" s="240">
        <f t="shared" ref="BX42:BX48" si="112">SUM(BY42:EF42)</f>
        <v>422400</v>
      </c>
      <c r="BY42" s="240">
        <f t="shared" ref="BY42:BY58" si="113">N42*$G42</f>
        <v>38400</v>
      </c>
      <c r="BZ42" s="240">
        <f t="shared" ref="BZ42:BZ58" si="114">O42*$G42</f>
        <v>38400</v>
      </c>
      <c r="CA42" s="240">
        <f t="shared" ref="CA42:CA58" si="115">P42*$G42</f>
        <v>38400</v>
      </c>
      <c r="CB42" s="240">
        <f t="shared" ref="CB42:CB58" si="116">Q42*$G42</f>
        <v>38400</v>
      </c>
      <c r="CC42" s="240">
        <f t="shared" ref="CC42:CC58" si="117">R42*$G42</f>
        <v>38400</v>
      </c>
      <c r="CD42" s="240">
        <f t="shared" ref="CD42:CD58" si="118">S42*$G42</f>
        <v>38400</v>
      </c>
      <c r="CE42" s="240">
        <f t="shared" ref="CE42:CE58" si="119">T42*$G42</f>
        <v>38400</v>
      </c>
      <c r="CF42" s="240">
        <f t="shared" ref="CF42:CF58" si="120">U42*$G42</f>
        <v>38400</v>
      </c>
      <c r="CG42" s="240">
        <f t="shared" ref="CG42:CG58" si="121">V42*$G42</f>
        <v>38400</v>
      </c>
      <c r="CH42" s="240">
        <f t="shared" ref="CH42:CH58" si="122">W42*$G42</f>
        <v>38400</v>
      </c>
      <c r="CI42" s="240">
        <f t="shared" ref="CI42:CI58" si="123">X42*$G42</f>
        <v>38400</v>
      </c>
      <c r="CJ42" s="240">
        <f t="shared" ref="CJ42:CJ58" si="124">Y42*$G42</f>
        <v>0</v>
      </c>
      <c r="CK42" s="240">
        <f t="shared" ref="CK42:CK58" si="125">Z42*$G42</f>
        <v>0</v>
      </c>
      <c r="CL42" s="240">
        <f t="shared" ref="CL42:CL58" si="126">AA42*$G42</f>
        <v>0</v>
      </c>
      <c r="CM42" s="240">
        <f t="shared" ref="CM42:CM58" si="127">AB42*$G42</f>
        <v>0</v>
      </c>
      <c r="CN42" s="240">
        <f t="shared" ref="CN42:CN58" si="128">AC42*$G42</f>
        <v>0</v>
      </c>
      <c r="CO42" s="240">
        <f t="shared" ref="CO42:CO58" si="129">AD42*$G42</f>
        <v>0</v>
      </c>
      <c r="CP42" s="240">
        <f t="shared" ref="CP42:CP58" si="130">AE42*$G42</f>
        <v>0</v>
      </c>
      <c r="CQ42" s="240">
        <f t="shared" ref="CQ42:CQ58" si="131">AF42*$G42</f>
        <v>0</v>
      </c>
      <c r="CR42" s="240">
        <f t="shared" ref="CR42:CR58" si="132">AG42*$G42</f>
        <v>0</v>
      </c>
      <c r="CS42" s="240">
        <f t="shared" ref="CS42:CS58" si="133">AH42*$G42</f>
        <v>0</v>
      </c>
      <c r="CT42" s="240">
        <f t="shared" ref="CT42:CT58" si="134">AI42*$G42</f>
        <v>0</v>
      </c>
      <c r="CU42" s="240">
        <f t="shared" ref="CU42:CU58" si="135">AJ42*$G42</f>
        <v>0</v>
      </c>
      <c r="CV42" s="240">
        <f t="shared" ref="CV42:CV58" si="136">AK42*$G42</f>
        <v>0</v>
      </c>
      <c r="CW42" s="240">
        <f t="shared" ref="CW42:CW58" si="137">AL42*$G42</f>
        <v>0</v>
      </c>
      <c r="CX42" s="240">
        <f t="shared" ref="CX42:CX58" si="138">AM42*$G42</f>
        <v>0</v>
      </c>
      <c r="CY42" s="240">
        <f t="shared" ref="CY42:CY58" si="139">AN42*$G42</f>
        <v>0</v>
      </c>
      <c r="CZ42" s="240">
        <f t="shared" ref="CZ42:CZ58" si="140">AO42*$G42</f>
        <v>0</v>
      </c>
      <c r="DA42" s="240">
        <f t="shared" ref="DA42:DA58" si="141">AP42*$G42</f>
        <v>0</v>
      </c>
      <c r="DB42" s="240">
        <f t="shared" ref="DB42:DB58" si="142">AQ42*$G42</f>
        <v>0</v>
      </c>
      <c r="DC42" s="240">
        <f t="shared" ref="DC42:DC58" si="143">AR42*$G42</f>
        <v>0</v>
      </c>
      <c r="DD42" s="240">
        <f t="shared" ref="DD42:DD58" si="144">AS42*$G42</f>
        <v>0</v>
      </c>
      <c r="DE42" s="240">
        <f t="shared" ref="DE42:DE58" si="145">AT42*$G42</f>
        <v>0</v>
      </c>
      <c r="DF42" s="240">
        <f t="shared" ref="DF42:DF58" si="146">AU42*$G42</f>
        <v>0</v>
      </c>
      <c r="DG42" s="240">
        <f t="shared" ref="DG42:DG58" si="147">AV42*$G42</f>
        <v>0</v>
      </c>
      <c r="DH42" s="240">
        <f t="shared" ref="DH42:DH58" si="148">AW42*$G42</f>
        <v>0</v>
      </c>
      <c r="DI42" s="240">
        <f t="shared" ref="DI42:DI58" si="149">AX42*$G42</f>
        <v>0</v>
      </c>
      <c r="DJ42" s="240">
        <f t="shared" ref="DJ42:DJ58" si="150">AY42*$G42</f>
        <v>0</v>
      </c>
      <c r="DK42" s="240">
        <f t="shared" ref="DK42:DK58" si="151">AZ42*$G42</f>
        <v>0</v>
      </c>
      <c r="DL42" s="240">
        <f t="shared" ref="DL42:DL58" si="152">BA42*$G42</f>
        <v>0</v>
      </c>
      <c r="DM42" s="240">
        <f t="shared" ref="DM42:DM58" si="153">BB42*$G42</f>
        <v>0</v>
      </c>
      <c r="DN42" s="240">
        <f t="shared" ref="DN42:DN58" si="154">BC42*$G42</f>
        <v>0</v>
      </c>
      <c r="DO42" s="240">
        <f t="shared" ref="DO42:DO58" si="155">BD42*$G42</f>
        <v>0</v>
      </c>
      <c r="DP42" s="240">
        <f t="shared" ref="DP42:DP58" si="156">BE42*$G42</f>
        <v>0</v>
      </c>
      <c r="DQ42" s="240">
        <f t="shared" ref="DQ42:DQ58" si="157">BF42*$G42</f>
        <v>0</v>
      </c>
      <c r="DR42" s="240">
        <f t="shared" ref="DR42:DR58" si="158">BG42*$G42</f>
        <v>0</v>
      </c>
      <c r="DS42" s="240">
        <f t="shared" ref="DS42:DS58" si="159">BH42*$G42</f>
        <v>0</v>
      </c>
      <c r="DT42" s="240">
        <f t="shared" ref="DT42:DT58" si="160">BI42*$G42</f>
        <v>0</v>
      </c>
      <c r="DU42" s="240">
        <f t="shared" ref="DU42:DU58" si="161">BJ42*$G42</f>
        <v>0</v>
      </c>
      <c r="DV42" s="240">
        <f t="shared" ref="DV42:DV58" si="162">BK42*$G42</f>
        <v>0</v>
      </c>
      <c r="DW42" s="240">
        <f t="shared" ref="DW42:DW58" si="163">BL42*$G42</f>
        <v>0</v>
      </c>
      <c r="DX42" s="240">
        <f t="shared" ref="DX42:DX58" si="164">BM42*$G42</f>
        <v>0</v>
      </c>
      <c r="DY42" s="240">
        <f t="shared" ref="DY42:DY58" si="165">BN42*$G42</f>
        <v>0</v>
      </c>
      <c r="DZ42" s="240">
        <f t="shared" ref="DZ42:DZ58" si="166">BO42*$G42</f>
        <v>0</v>
      </c>
      <c r="EA42" s="240">
        <f t="shared" ref="EA42:EA58" si="167">BP42*$G42</f>
        <v>0</v>
      </c>
      <c r="EB42" s="240">
        <f t="shared" ref="EB42:EB58" si="168">BQ42*$G42</f>
        <v>0</v>
      </c>
      <c r="EC42" s="240">
        <f t="shared" ref="EC42:EC58" si="169">BR42*$G42</f>
        <v>0</v>
      </c>
      <c r="ED42" s="240">
        <f t="shared" ref="ED42:ED58" si="170">BS42*$G42</f>
        <v>0</v>
      </c>
      <c r="EE42" s="240">
        <f t="shared" ref="EE42:EE58" si="171">BT42*$G42</f>
        <v>0</v>
      </c>
      <c r="EF42" s="240">
        <f t="shared" ref="EF42:EF58" si="172">BU42*$G42</f>
        <v>0</v>
      </c>
      <c r="EI42" s="223">
        <f t="shared" ref="EI42:EI58" si="173">SUM(EK42:EM42)</f>
        <v>0</v>
      </c>
      <c r="EJ42" s="223">
        <f t="shared" ref="EJ42:EJ58" si="174">H42-EI42</f>
        <v>422400</v>
      </c>
      <c r="EK42" s="235">
        <v>0</v>
      </c>
      <c r="EL42" s="235">
        <v>0</v>
      </c>
      <c r="EM42" s="235">
        <v>0</v>
      </c>
    </row>
    <row r="43" spans="1:143" ht="14.1" customHeight="1">
      <c r="A43" s="250" t="s">
        <v>282</v>
      </c>
      <c r="B43" s="251">
        <v>13</v>
      </c>
      <c r="C43" s="192" t="str">
        <f>VLOOKUP($A43&amp;$B43,Insumos!$A:$I,4,0)</f>
        <v>COMBUSTÍVEL - GASOLINA</v>
      </c>
      <c r="D43" s="86" t="str">
        <f>VLOOKUP($A43&amp;$B43,Insumos!$A:$I,6,0)</f>
        <v>VB/mês</v>
      </c>
      <c r="E43" s="238">
        <f t="shared" si="96"/>
        <v>132</v>
      </c>
      <c r="F43" s="86">
        <v>1</v>
      </c>
      <c r="G43" s="80">
        <f>VLOOKUP($A43&amp;$B43,Insumos!$A:$I,9,0)</f>
        <v>700</v>
      </c>
      <c r="H43" s="80">
        <f t="shared" si="97"/>
        <v>92400</v>
      </c>
      <c r="I43" s="247"/>
      <c r="K43" s="423" t="str">
        <f t="shared" si="98"/>
        <v>COMBUSTÍVEL - GASOLINA</v>
      </c>
      <c r="L43" s="83" t="str">
        <f t="shared" si="99"/>
        <v>VB/mês</v>
      </c>
      <c r="M43" s="206">
        <f t="shared" si="100"/>
        <v>132</v>
      </c>
      <c r="N43" s="252">
        <f>N42</f>
        <v>12</v>
      </c>
      <c r="O43" s="252">
        <f t="shared" si="101"/>
        <v>12</v>
      </c>
      <c r="P43" s="252">
        <f t="shared" si="102"/>
        <v>12</v>
      </c>
      <c r="Q43" s="252">
        <f t="shared" si="103"/>
        <v>12</v>
      </c>
      <c r="R43" s="252">
        <f t="shared" si="104"/>
        <v>12</v>
      </c>
      <c r="S43" s="252">
        <f t="shared" si="105"/>
        <v>12</v>
      </c>
      <c r="T43" s="252">
        <f t="shared" si="106"/>
        <v>12</v>
      </c>
      <c r="U43" s="252">
        <f t="shared" si="107"/>
        <v>12</v>
      </c>
      <c r="V43" s="252">
        <f t="shared" si="108"/>
        <v>12</v>
      </c>
      <c r="W43" s="252">
        <f t="shared" si="109"/>
        <v>12</v>
      </c>
      <c r="X43" s="252">
        <f t="shared" si="110"/>
        <v>12</v>
      </c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52"/>
      <c r="AK43" s="252"/>
      <c r="AL43" s="252"/>
      <c r="AM43" s="252"/>
      <c r="AN43" s="252"/>
      <c r="AO43" s="252"/>
      <c r="AP43" s="252"/>
      <c r="AQ43" s="252"/>
      <c r="AR43" s="252"/>
      <c r="AS43" s="252"/>
      <c r="AT43" s="252"/>
      <c r="AU43" s="252"/>
      <c r="AV43" s="252"/>
      <c r="AW43" s="252"/>
      <c r="AX43" s="252"/>
      <c r="AY43" s="252"/>
      <c r="AZ43" s="252"/>
      <c r="BA43" s="252"/>
      <c r="BB43" s="252"/>
      <c r="BC43" s="252"/>
      <c r="BD43" s="252"/>
      <c r="BE43" s="252"/>
      <c r="BF43" s="252"/>
      <c r="BG43" s="252"/>
      <c r="BH43" s="252"/>
      <c r="BI43" s="252"/>
      <c r="BJ43" s="252"/>
      <c r="BK43" s="252"/>
      <c r="BL43" s="252"/>
      <c r="BM43" s="252"/>
      <c r="BN43" s="252"/>
      <c r="BO43" s="252"/>
      <c r="BP43" s="252"/>
      <c r="BQ43" s="252"/>
      <c r="BR43" s="252"/>
      <c r="BS43" s="252"/>
      <c r="BT43" s="252"/>
      <c r="BU43" s="252"/>
      <c r="BV43" s="78"/>
      <c r="BW43" s="206" t="str">
        <f t="shared" si="111"/>
        <v>COMBUSTÍVEL - GASOLINA</v>
      </c>
      <c r="BX43" s="240">
        <f t="shared" si="112"/>
        <v>92400</v>
      </c>
      <c r="BY43" s="240">
        <f t="shared" si="113"/>
        <v>8400</v>
      </c>
      <c r="BZ43" s="240">
        <f t="shared" si="114"/>
        <v>8400</v>
      </c>
      <c r="CA43" s="240">
        <f t="shared" si="115"/>
        <v>8400</v>
      </c>
      <c r="CB43" s="240">
        <f t="shared" si="116"/>
        <v>8400</v>
      </c>
      <c r="CC43" s="240">
        <f t="shared" si="117"/>
        <v>8400</v>
      </c>
      <c r="CD43" s="240">
        <f t="shared" si="118"/>
        <v>8400</v>
      </c>
      <c r="CE43" s="240">
        <f t="shared" si="119"/>
        <v>8400</v>
      </c>
      <c r="CF43" s="240">
        <f t="shared" si="120"/>
        <v>8400</v>
      </c>
      <c r="CG43" s="240">
        <f t="shared" si="121"/>
        <v>8400</v>
      </c>
      <c r="CH43" s="240">
        <f t="shared" si="122"/>
        <v>8400</v>
      </c>
      <c r="CI43" s="240">
        <f t="shared" si="123"/>
        <v>8400</v>
      </c>
      <c r="CJ43" s="240">
        <f t="shared" si="124"/>
        <v>0</v>
      </c>
      <c r="CK43" s="240">
        <f t="shared" si="125"/>
        <v>0</v>
      </c>
      <c r="CL43" s="240">
        <f t="shared" si="126"/>
        <v>0</v>
      </c>
      <c r="CM43" s="240">
        <f t="shared" si="127"/>
        <v>0</v>
      </c>
      <c r="CN43" s="240">
        <f t="shared" si="128"/>
        <v>0</v>
      </c>
      <c r="CO43" s="240">
        <f t="shared" si="129"/>
        <v>0</v>
      </c>
      <c r="CP43" s="240">
        <f t="shared" si="130"/>
        <v>0</v>
      </c>
      <c r="CQ43" s="240">
        <f t="shared" si="131"/>
        <v>0</v>
      </c>
      <c r="CR43" s="240">
        <f t="shared" si="132"/>
        <v>0</v>
      </c>
      <c r="CS43" s="240">
        <f t="shared" si="133"/>
        <v>0</v>
      </c>
      <c r="CT43" s="240">
        <f t="shared" si="134"/>
        <v>0</v>
      </c>
      <c r="CU43" s="240">
        <f t="shared" si="135"/>
        <v>0</v>
      </c>
      <c r="CV43" s="240">
        <f t="shared" si="136"/>
        <v>0</v>
      </c>
      <c r="CW43" s="240">
        <f t="shared" si="137"/>
        <v>0</v>
      </c>
      <c r="CX43" s="240">
        <f t="shared" si="138"/>
        <v>0</v>
      </c>
      <c r="CY43" s="240">
        <f t="shared" si="139"/>
        <v>0</v>
      </c>
      <c r="CZ43" s="240">
        <f t="shared" si="140"/>
        <v>0</v>
      </c>
      <c r="DA43" s="240">
        <f t="shared" si="141"/>
        <v>0</v>
      </c>
      <c r="DB43" s="240">
        <f t="shared" si="142"/>
        <v>0</v>
      </c>
      <c r="DC43" s="240">
        <f t="shared" si="143"/>
        <v>0</v>
      </c>
      <c r="DD43" s="240">
        <f t="shared" si="144"/>
        <v>0</v>
      </c>
      <c r="DE43" s="240">
        <f t="shared" si="145"/>
        <v>0</v>
      </c>
      <c r="DF43" s="240">
        <f t="shared" si="146"/>
        <v>0</v>
      </c>
      <c r="DG43" s="240">
        <f t="shared" si="147"/>
        <v>0</v>
      </c>
      <c r="DH43" s="240">
        <f t="shared" si="148"/>
        <v>0</v>
      </c>
      <c r="DI43" s="240">
        <f t="shared" si="149"/>
        <v>0</v>
      </c>
      <c r="DJ43" s="240">
        <f t="shared" si="150"/>
        <v>0</v>
      </c>
      <c r="DK43" s="240">
        <f t="shared" si="151"/>
        <v>0</v>
      </c>
      <c r="DL43" s="240">
        <f t="shared" si="152"/>
        <v>0</v>
      </c>
      <c r="DM43" s="240">
        <f t="shared" si="153"/>
        <v>0</v>
      </c>
      <c r="DN43" s="240">
        <f t="shared" si="154"/>
        <v>0</v>
      </c>
      <c r="DO43" s="240">
        <f t="shared" si="155"/>
        <v>0</v>
      </c>
      <c r="DP43" s="240">
        <f t="shared" si="156"/>
        <v>0</v>
      </c>
      <c r="DQ43" s="240">
        <f t="shared" si="157"/>
        <v>0</v>
      </c>
      <c r="DR43" s="240">
        <f t="shared" si="158"/>
        <v>0</v>
      </c>
      <c r="DS43" s="240">
        <f t="shared" si="159"/>
        <v>0</v>
      </c>
      <c r="DT43" s="240">
        <f t="shared" si="160"/>
        <v>0</v>
      </c>
      <c r="DU43" s="240">
        <f t="shared" si="161"/>
        <v>0</v>
      </c>
      <c r="DV43" s="240">
        <f t="shared" si="162"/>
        <v>0</v>
      </c>
      <c r="DW43" s="240">
        <f t="shared" si="163"/>
        <v>0</v>
      </c>
      <c r="DX43" s="240">
        <f t="shared" si="164"/>
        <v>0</v>
      </c>
      <c r="DY43" s="240">
        <f t="shared" si="165"/>
        <v>0</v>
      </c>
      <c r="DZ43" s="240">
        <f t="shared" si="166"/>
        <v>0</v>
      </c>
      <c r="EA43" s="240">
        <f t="shared" si="167"/>
        <v>0</v>
      </c>
      <c r="EB43" s="240">
        <f t="shared" si="168"/>
        <v>0</v>
      </c>
      <c r="EC43" s="240">
        <f t="shared" si="169"/>
        <v>0</v>
      </c>
      <c r="ED43" s="240">
        <f t="shared" si="170"/>
        <v>0</v>
      </c>
      <c r="EE43" s="240">
        <f t="shared" si="171"/>
        <v>0</v>
      </c>
      <c r="EF43" s="240">
        <f t="shared" si="172"/>
        <v>0</v>
      </c>
      <c r="EI43" s="223">
        <f t="shared" si="173"/>
        <v>0</v>
      </c>
      <c r="EJ43" s="223">
        <f t="shared" si="174"/>
        <v>92400</v>
      </c>
      <c r="EK43" s="235">
        <v>0</v>
      </c>
      <c r="EL43" s="235">
        <v>0</v>
      </c>
      <c r="EM43" s="235">
        <v>0</v>
      </c>
    </row>
    <row r="44" spans="1:143" ht="25.5">
      <c r="A44" s="250" t="s">
        <v>282</v>
      </c>
      <c r="B44" s="251">
        <v>21</v>
      </c>
      <c r="C44" s="192" t="str">
        <f>VLOOKUP($A44&amp;$B44,Insumos!$A:$I,4,0)</f>
        <v>EQUIPAMENTOS VEÍCULO (SENSOR DE FADIGA + TELEMETRIA)</v>
      </c>
      <c r="D44" s="86" t="str">
        <f>VLOOKUP($A44&amp;$B44,Insumos!$A:$I,6,0)</f>
        <v>VB/mês</v>
      </c>
      <c r="E44" s="238">
        <f t="shared" si="96"/>
        <v>132</v>
      </c>
      <c r="F44" s="86">
        <v>1</v>
      </c>
      <c r="G44" s="80">
        <f>VLOOKUP($A44&amp;$B44,Insumos!$A:$I,9,0)</f>
        <v>500</v>
      </c>
      <c r="H44" s="80">
        <f t="shared" si="97"/>
        <v>66000</v>
      </c>
      <c r="I44" s="247"/>
      <c r="K44" s="423" t="str">
        <f t="shared" si="98"/>
        <v>EQUIPAMENTOS VEÍCULO (SENSOR DE FADIGA + TELEMETRIA)</v>
      </c>
      <c r="L44" s="83" t="str">
        <f t="shared" si="99"/>
        <v>VB/mês</v>
      </c>
      <c r="M44" s="206">
        <f t="shared" si="100"/>
        <v>132</v>
      </c>
      <c r="N44" s="252">
        <f>N42</f>
        <v>12</v>
      </c>
      <c r="O44" s="252">
        <f t="shared" si="101"/>
        <v>12</v>
      </c>
      <c r="P44" s="252">
        <f t="shared" si="102"/>
        <v>12</v>
      </c>
      <c r="Q44" s="252">
        <f t="shared" si="103"/>
        <v>12</v>
      </c>
      <c r="R44" s="252">
        <f t="shared" si="104"/>
        <v>12</v>
      </c>
      <c r="S44" s="252">
        <f t="shared" si="105"/>
        <v>12</v>
      </c>
      <c r="T44" s="252">
        <f t="shared" si="106"/>
        <v>12</v>
      </c>
      <c r="U44" s="252">
        <f t="shared" si="107"/>
        <v>12</v>
      </c>
      <c r="V44" s="252">
        <f t="shared" si="108"/>
        <v>12</v>
      </c>
      <c r="W44" s="252">
        <f t="shared" si="109"/>
        <v>12</v>
      </c>
      <c r="X44" s="252">
        <f t="shared" si="110"/>
        <v>12</v>
      </c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52"/>
      <c r="AJ44" s="252"/>
      <c r="AK44" s="252"/>
      <c r="AL44" s="252"/>
      <c r="AM44" s="252"/>
      <c r="AN44" s="252"/>
      <c r="AO44" s="252"/>
      <c r="AP44" s="252"/>
      <c r="AQ44" s="252"/>
      <c r="AR44" s="252"/>
      <c r="AS44" s="252"/>
      <c r="AT44" s="252"/>
      <c r="AU44" s="252"/>
      <c r="AV44" s="252"/>
      <c r="AW44" s="252"/>
      <c r="AX44" s="252"/>
      <c r="AY44" s="252"/>
      <c r="AZ44" s="252"/>
      <c r="BA44" s="252"/>
      <c r="BB44" s="252"/>
      <c r="BC44" s="252"/>
      <c r="BD44" s="252"/>
      <c r="BE44" s="252"/>
      <c r="BF44" s="252"/>
      <c r="BG44" s="252"/>
      <c r="BH44" s="252"/>
      <c r="BI44" s="252"/>
      <c r="BJ44" s="252"/>
      <c r="BK44" s="252"/>
      <c r="BL44" s="252"/>
      <c r="BM44" s="252"/>
      <c r="BN44" s="252"/>
      <c r="BO44" s="252"/>
      <c r="BP44" s="252"/>
      <c r="BQ44" s="252"/>
      <c r="BR44" s="252"/>
      <c r="BS44" s="252"/>
      <c r="BT44" s="252"/>
      <c r="BU44" s="252"/>
      <c r="BV44" s="78"/>
      <c r="BW44" s="206" t="str">
        <f t="shared" si="111"/>
        <v>EQUIPAMENTOS VEÍCULO (SENSOR DE FADIGA + TELEMETRIA)</v>
      </c>
      <c r="BX44" s="240">
        <f t="shared" si="112"/>
        <v>66000</v>
      </c>
      <c r="BY44" s="240">
        <f t="shared" si="113"/>
        <v>6000</v>
      </c>
      <c r="BZ44" s="240">
        <f t="shared" si="114"/>
        <v>6000</v>
      </c>
      <c r="CA44" s="240">
        <f t="shared" si="115"/>
        <v>6000</v>
      </c>
      <c r="CB44" s="240">
        <f t="shared" si="116"/>
        <v>6000</v>
      </c>
      <c r="CC44" s="240">
        <f t="shared" si="117"/>
        <v>6000</v>
      </c>
      <c r="CD44" s="240">
        <f t="shared" si="118"/>
        <v>6000</v>
      </c>
      <c r="CE44" s="240">
        <f t="shared" si="119"/>
        <v>6000</v>
      </c>
      <c r="CF44" s="240">
        <f t="shared" si="120"/>
        <v>6000</v>
      </c>
      <c r="CG44" s="240">
        <f t="shared" si="121"/>
        <v>6000</v>
      </c>
      <c r="CH44" s="240">
        <f t="shared" si="122"/>
        <v>6000</v>
      </c>
      <c r="CI44" s="240">
        <f t="shared" si="123"/>
        <v>6000</v>
      </c>
      <c r="CJ44" s="240">
        <f t="shared" si="124"/>
        <v>0</v>
      </c>
      <c r="CK44" s="240">
        <f t="shared" si="125"/>
        <v>0</v>
      </c>
      <c r="CL44" s="240">
        <f t="shared" si="126"/>
        <v>0</v>
      </c>
      <c r="CM44" s="240">
        <f t="shared" si="127"/>
        <v>0</v>
      </c>
      <c r="CN44" s="240">
        <f t="shared" si="128"/>
        <v>0</v>
      </c>
      <c r="CO44" s="240">
        <f t="shared" si="129"/>
        <v>0</v>
      </c>
      <c r="CP44" s="240">
        <f t="shared" si="130"/>
        <v>0</v>
      </c>
      <c r="CQ44" s="240">
        <f t="shared" si="131"/>
        <v>0</v>
      </c>
      <c r="CR44" s="240">
        <f t="shared" si="132"/>
        <v>0</v>
      </c>
      <c r="CS44" s="240">
        <f t="shared" si="133"/>
        <v>0</v>
      </c>
      <c r="CT44" s="240">
        <f t="shared" si="134"/>
        <v>0</v>
      </c>
      <c r="CU44" s="240">
        <f t="shared" si="135"/>
        <v>0</v>
      </c>
      <c r="CV44" s="240">
        <f t="shared" si="136"/>
        <v>0</v>
      </c>
      <c r="CW44" s="240">
        <f t="shared" si="137"/>
        <v>0</v>
      </c>
      <c r="CX44" s="240">
        <f t="shared" si="138"/>
        <v>0</v>
      </c>
      <c r="CY44" s="240">
        <f t="shared" si="139"/>
        <v>0</v>
      </c>
      <c r="CZ44" s="240">
        <f t="shared" si="140"/>
        <v>0</v>
      </c>
      <c r="DA44" s="240">
        <f t="shared" si="141"/>
        <v>0</v>
      </c>
      <c r="DB44" s="240">
        <f t="shared" si="142"/>
        <v>0</v>
      </c>
      <c r="DC44" s="240">
        <f t="shared" si="143"/>
        <v>0</v>
      </c>
      <c r="DD44" s="240">
        <f t="shared" si="144"/>
        <v>0</v>
      </c>
      <c r="DE44" s="240">
        <f t="shared" si="145"/>
        <v>0</v>
      </c>
      <c r="DF44" s="240">
        <f t="shared" si="146"/>
        <v>0</v>
      </c>
      <c r="DG44" s="240">
        <f t="shared" si="147"/>
        <v>0</v>
      </c>
      <c r="DH44" s="240">
        <f t="shared" si="148"/>
        <v>0</v>
      </c>
      <c r="DI44" s="240">
        <f t="shared" si="149"/>
        <v>0</v>
      </c>
      <c r="DJ44" s="240">
        <f t="shared" si="150"/>
        <v>0</v>
      </c>
      <c r="DK44" s="240">
        <f t="shared" si="151"/>
        <v>0</v>
      </c>
      <c r="DL44" s="240">
        <f t="shared" si="152"/>
        <v>0</v>
      </c>
      <c r="DM44" s="240">
        <f t="shared" si="153"/>
        <v>0</v>
      </c>
      <c r="DN44" s="240">
        <f t="shared" si="154"/>
        <v>0</v>
      </c>
      <c r="DO44" s="240">
        <f t="shared" si="155"/>
        <v>0</v>
      </c>
      <c r="DP44" s="240">
        <f t="shared" si="156"/>
        <v>0</v>
      </c>
      <c r="DQ44" s="240">
        <f t="shared" si="157"/>
        <v>0</v>
      </c>
      <c r="DR44" s="240">
        <f t="shared" si="158"/>
        <v>0</v>
      </c>
      <c r="DS44" s="240">
        <f t="shared" si="159"/>
        <v>0</v>
      </c>
      <c r="DT44" s="240">
        <f t="shared" si="160"/>
        <v>0</v>
      </c>
      <c r="DU44" s="240">
        <f t="shared" si="161"/>
        <v>0</v>
      </c>
      <c r="DV44" s="240">
        <f t="shared" si="162"/>
        <v>0</v>
      </c>
      <c r="DW44" s="240">
        <f t="shared" si="163"/>
        <v>0</v>
      </c>
      <c r="DX44" s="240">
        <f t="shared" si="164"/>
        <v>0</v>
      </c>
      <c r="DY44" s="240">
        <f t="shared" si="165"/>
        <v>0</v>
      </c>
      <c r="DZ44" s="240">
        <f t="shared" si="166"/>
        <v>0</v>
      </c>
      <c r="EA44" s="240">
        <f t="shared" si="167"/>
        <v>0</v>
      </c>
      <c r="EB44" s="240">
        <f t="shared" si="168"/>
        <v>0</v>
      </c>
      <c r="EC44" s="240">
        <f t="shared" si="169"/>
        <v>0</v>
      </c>
      <c r="ED44" s="240">
        <f t="shared" si="170"/>
        <v>0</v>
      </c>
      <c r="EE44" s="240">
        <f t="shared" si="171"/>
        <v>0</v>
      </c>
      <c r="EF44" s="240">
        <f t="shared" si="172"/>
        <v>0</v>
      </c>
      <c r="EI44" s="223">
        <f t="shared" si="173"/>
        <v>0</v>
      </c>
      <c r="EJ44" s="223">
        <f t="shared" si="174"/>
        <v>66000</v>
      </c>
      <c r="EK44" s="235">
        <v>0</v>
      </c>
      <c r="EL44" s="235">
        <v>0</v>
      </c>
      <c r="EM44" s="235">
        <v>0</v>
      </c>
    </row>
    <row r="45" spans="1:143" ht="14.1" customHeight="1">
      <c r="A45" s="250" t="s">
        <v>282</v>
      </c>
      <c r="B45" s="251">
        <v>22</v>
      </c>
      <c r="C45" s="192" t="str">
        <f>VLOOKUP($A45&amp;$B45,Insumos!$A:$I,4,0)</f>
        <v>INSTALAÇÃO SENSOR FADIGA</v>
      </c>
      <c r="D45" s="86" t="str">
        <f>VLOOKUP($A45&amp;$B45,Insumos!$A:$I,6,0)</f>
        <v>VB</v>
      </c>
      <c r="E45" s="238">
        <f t="shared" si="96"/>
        <v>12</v>
      </c>
      <c r="F45" s="86">
        <v>1</v>
      </c>
      <c r="G45" s="80">
        <f>VLOOKUP($A45&amp;$B45,Insumos!$A:$I,9,0)</f>
        <v>2200</v>
      </c>
      <c r="H45" s="80">
        <f t="shared" si="97"/>
        <v>26400</v>
      </c>
      <c r="I45" s="247"/>
      <c r="K45" s="423" t="str">
        <f t="shared" si="98"/>
        <v>INSTALAÇÃO SENSOR FADIGA</v>
      </c>
      <c r="L45" s="83" t="str">
        <f t="shared" si="99"/>
        <v>VB</v>
      </c>
      <c r="M45" s="206">
        <f t="shared" si="100"/>
        <v>12</v>
      </c>
      <c r="N45" s="252">
        <f>N42</f>
        <v>12</v>
      </c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252"/>
      <c r="BV45" s="78"/>
      <c r="BW45" s="206" t="str">
        <f t="shared" si="111"/>
        <v>INSTALAÇÃO SENSOR FADIGA</v>
      </c>
      <c r="BX45" s="240">
        <f t="shared" si="112"/>
        <v>26400</v>
      </c>
      <c r="BY45" s="240">
        <f t="shared" si="113"/>
        <v>26400</v>
      </c>
      <c r="BZ45" s="240">
        <f t="shared" si="114"/>
        <v>0</v>
      </c>
      <c r="CA45" s="240">
        <f t="shared" si="115"/>
        <v>0</v>
      </c>
      <c r="CB45" s="240">
        <f t="shared" si="116"/>
        <v>0</v>
      </c>
      <c r="CC45" s="240">
        <f t="shared" si="117"/>
        <v>0</v>
      </c>
      <c r="CD45" s="240">
        <f t="shared" si="118"/>
        <v>0</v>
      </c>
      <c r="CE45" s="240">
        <f t="shared" si="119"/>
        <v>0</v>
      </c>
      <c r="CF45" s="240">
        <f t="shared" si="120"/>
        <v>0</v>
      </c>
      <c r="CG45" s="240">
        <f t="shared" si="121"/>
        <v>0</v>
      </c>
      <c r="CH45" s="240">
        <f t="shared" si="122"/>
        <v>0</v>
      </c>
      <c r="CI45" s="240">
        <f t="shared" si="123"/>
        <v>0</v>
      </c>
      <c r="CJ45" s="240">
        <f t="shared" si="124"/>
        <v>0</v>
      </c>
      <c r="CK45" s="240">
        <f t="shared" si="125"/>
        <v>0</v>
      </c>
      <c r="CL45" s="240">
        <f t="shared" si="126"/>
        <v>0</v>
      </c>
      <c r="CM45" s="240">
        <f t="shared" si="127"/>
        <v>0</v>
      </c>
      <c r="CN45" s="240">
        <f t="shared" si="128"/>
        <v>0</v>
      </c>
      <c r="CO45" s="240">
        <f t="shared" si="129"/>
        <v>0</v>
      </c>
      <c r="CP45" s="240">
        <f t="shared" si="130"/>
        <v>0</v>
      </c>
      <c r="CQ45" s="240">
        <f t="shared" si="131"/>
        <v>0</v>
      </c>
      <c r="CR45" s="240">
        <f t="shared" si="132"/>
        <v>0</v>
      </c>
      <c r="CS45" s="240">
        <f t="shared" si="133"/>
        <v>0</v>
      </c>
      <c r="CT45" s="240">
        <f t="shared" si="134"/>
        <v>0</v>
      </c>
      <c r="CU45" s="240">
        <f t="shared" si="135"/>
        <v>0</v>
      </c>
      <c r="CV45" s="240">
        <f t="shared" si="136"/>
        <v>0</v>
      </c>
      <c r="CW45" s="240">
        <f t="shared" si="137"/>
        <v>0</v>
      </c>
      <c r="CX45" s="240">
        <f t="shared" si="138"/>
        <v>0</v>
      </c>
      <c r="CY45" s="240">
        <f t="shared" si="139"/>
        <v>0</v>
      </c>
      <c r="CZ45" s="240">
        <f t="shared" si="140"/>
        <v>0</v>
      </c>
      <c r="DA45" s="240">
        <f t="shared" si="141"/>
        <v>0</v>
      </c>
      <c r="DB45" s="240">
        <f t="shared" si="142"/>
        <v>0</v>
      </c>
      <c r="DC45" s="240">
        <f t="shared" si="143"/>
        <v>0</v>
      </c>
      <c r="DD45" s="240">
        <f t="shared" si="144"/>
        <v>0</v>
      </c>
      <c r="DE45" s="240">
        <f t="shared" si="145"/>
        <v>0</v>
      </c>
      <c r="DF45" s="240">
        <f t="shared" si="146"/>
        <v>0</v>
      </c>
      <c r="DG45" s="240">
        <f t="shared" si="147"/>
        <v>0</v>
      </c>
      <c r="DH45" s="240">
        <f t="shared" si="148"/>
        <v>0</v>
      </c>
      <c r="DI45" s="240">
        <f t="shared" si="149"/>
        <v>0</v>
      </c>
      <c r="DJ45" s="240">
        <f t="shared" si="150"/>
        <v>0</v>
      </c>
      <c r="DK45" s="240">
        <f t="shared" si="151"/>
        <v>0</v>
      </c>
      <c r="DL45" s="240">
        <f t="shared" si="152"/>
        <v>0</v>
      </c>
      <c r="DM45" s="240">
        <f t="shared" si="153"/>
        <v>0</v>
      </c>
      <c r="DN45" s="240">
        <f t="shared" si="154"/>
        <v>0</v>
      </c>
      <c r="DO45" s="240">
        <f t="shared" si="155"/>
        <v>0</v>
      </c>
      <c r="DP45" s="240">
        <f t="shared" si="156"/>
        <v>0</v>
      </c>
      <c r="DQ45" s="240">
        <f t="shared" si="157"/>
        <v>0</v>
      </c>
      <c r="DR45" s="240">
        <f t="shared" si="158"/>
        <v>0</v>
      </c>
      <c r="DS45" s="240">
        <f t="shared" si="159"/>
        <v>0</v>
      </c>
      <c r="DT45" s="240">
        <f t="shared" si="160"/>
        <v>0</v>
      </c>
      <c r="DU45" s="240">
        <f t="shared" si="161"/>
        <v>0</v>
      </c>
      <c r="DV45" s="240">
        <f t="shared" si="162"/>
        <v>0</v>
      </c>
      <c r="DW45" s="240">
        <f t="shared" si="163"/>
        <v>0</v>
      </c>
      <c r="DX45" s="240">
        <f t="shared" si="164"/>
        <v>0</v>
      </c>
      <c r="DY45" s="240">
        <f t="shared" si="165"/>
        <v>0</v>
      </c>
      <c r="DZ45" s="240">
        <f t="shared" si="166"/>
        <v>0</v>
      </c>
      <c r="EA45" s="240">
        <f t="shared" si="167"/>
        <v>0</v>
      </c>
      <c r="EB45" s="240">
        <f t="shared" si="168"/>
        <v>0</v>
      </c>
      <c r="EC45" s="240">
        <f t="shared" si="169"/>
        <v>0</v>
      </c>
      <c r="ED45" s="240">
        <f t="shared" si="170"/>
        <v>0</v>
      </c>
      <c r="EE45" s="240">
        <f t="shared" si="171"/>
        <v>0</v>
      </c>
      <c r="EF45" s="240">
        <f t="shared" si="172"/>
        <v>0</v>
      </c>
      <c r="EI45" s="223">
        <f t="shared" si="173"/>
        <v>0</v>
      </c>
      <c r="EJ45" s="223">
        <f t="shared" si="174"/>
        <v>26400</v>
      </c>
      <c r="EK45" s="235">
        <v>0</v>
      </c>
      <c r="EL45" s="235">
        <v>0</v>
      </c>
      <c r="EM45" s="235">
        <v>0</v>
      </c>
    </row>
    <row r="46" spans="1:143" ht="14.1" customHeight="1">
      <c r="A46" s="250" t="s">
        <v>282</v>
      </c>
      <c r="B46" s="251">
        <v>23</v>
      </c>
      <c r="C46" s="192" t="str">
        <f>VLOOKUP($A46&amp;$B46,Insumos!$A:$I,4,0)</f>
        <v>DESINSTALAÇÃO SENSOR FADIGA</v>
      </c>
      <c r="D46" s="86" t="str">
        <f>VLOOKUP($A46&amp;$B46,Insumos!$A:$I,6,0)</f>
        <v>VB</v>
      </c>
      <c r="E46" s="238">
        <f t="shared" si="96"/>
        <v>12</v>
      </c>
      <c r="F46" s="86">
        <v>1</v>
      </c>
      <c r="G46" s="80">
        <f>VLOOKUP($A46&amp;$B46,Insumos!$A:$I,9,0)</f>
        <v>500</v>
      </c>
      <c r="H46" s="80">
        <f t="shared" si="97"/>
        <v>6000</v>
      </c>
      <c r="I46" s="247"/>
      <c r="K46" s="423" t="str">
        <f t="shared" si="98"/>
        <v>DESINSTALAÇÃO SENSOR FADIGA</v>
      </c>
      <c r="L46" s="83" t="str">
        <f t="shared" si="99"/>
        <v>VB</v>
      </c>
      <c r="M46" s="206">
        <f t="shared" si="100"/>
        <v>12</v>
      </c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>
        <f>N45</f>
        <v>12</v>
      </c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52"/>
      <c r="AJ46" s="252"/>
      <c r="AK46" s="252"/>
      <c r="AL46" s="252"/>
      <c r="AM46" s="252"/>
      <c r="AN46" s="252"/>
      <c r="AO46" s="252"/>
      <c r="AP46" s="252"/>
      <c r="AQ46" s="252"/>
      <c r="AR46" s="252"/>
      <c r="AS46" s="252"/>
      <c r="AT46" s="252"/>
      <c r="AU46" s="252"/>
      <c r="AV46" s="252"/>
      <c r="AW46" s="252"/>
      <c r="AX46" s="252"/>
      <c r="AY46" s="252"/>
      <c r="AZ46" s="252"/>
      <c r="BA46" s="252"/>
      <c r="BB46" s="252"/>
      <c r="BC46" s="252"/>
      <c r="BD46" s="252"/>
      <c r="BE46" s="252"/>
      <c r="BF46" s="252"/>
      <c r="BG46" s="252"/>
      <c r="BH46" s="252"/>
      <c r="BI46" s="252"/>
      <c r="BJ46" s="252"/>
      <c r="BK46" s="252"/>
      <c r="BL46" s="252"/>
      <c r="BM46" s="252"/>
      <c r="BN46" s="252"/>
      <c r="BO46" s="252"/>
      <c r="BP46" s="252"/>
      <c r="BQ46" s="252"/>
      <c r="BR46" s="252"/>
      <c r="BS46" s="252"/>
      <c r="BT46" s="252"/>
      <c r="BU46" s="252"/>
      <c r="BV46" s="78"/>
      <c r="BW46" s="206" t="str">
        <f t="shared" si="111"/>
        <v>DESINSTALAÇÃO SENSOR FADIGA</v>
      </c>
      <c r="BX46" s="240">
        <f t="shared" si="112"/>
        <v>6000</v>
      </c>
      <c r="BY46" s="240">
        <f t="shared" si="113"/>
        <v>0</v>
      </c>
      <c r="BZ46" s="240">
        <f t="shared" si="114"/>
        <v>0</v>
      </c>
      <c r="CA46" s="240">
        <f t="shared" si="115"/>
        <v>0</v>
      </c>
      <c r="CB46" s="240">
        <f t="shared" si="116"/>
        <v>0</v>
      </c>
      <c r="CC46" s="240">
        <f t="shared" si="117"/>
        <v>0</v>
      </c>
      <c r="CD46" s="240">
        <f t="shared" si="118"/>
        <v>0</v>
      </c>
      <c r="CE46" s="240">
        <f t="shared" si="119"/>
        <v>0</v>
      </c>
      <c r="CF46" s="240">
        <f t="shared" si="120"/>
        <v>0</v>
      </c>
      <c r="CG46" s="240">
        <f t="shared" si="121"/>
        <v>0</v>
      </c>
      <c r="CH46" s="240">
        <f t="shared" si="122"/>
        <v>0</v>
      </c>
      <c r="CI46" s="240">
        <f t="shared" si="123"/>
        <v>6000</v>
      </c>
      <c r="CJ46" s="240">
        <f t="shared" si="124"/>
        <v>0</v>
      </c>
      <c r="CK46" s="240">
        <f t="shared" si="125"/>
        <v>0</v>
      </c>
      <c r="CL46" s="240">
        <f t="shared" si="126"/>
        <v>0</v>
      </c>
      <c r="CM46" s="240">
        <f t="shared" si="127"/>
        <v>0</v>
      </c>
      <c r="CN46" s="240">
        <f t="shared" si="128"/>
        <v>0</v>
      </c>
      <c r="CO46" s="240">
        <f t="shared" si="129"/>
        <v>0</v>
      </c>
      <c r="CP46" s="240">
        <f t="shared" si="130"/>
        <v>0</v>
      </c>
      <c r="CQ46" s="240">
        <f t="shared" si="131"/>
        <v>0</v>
      </c>
      <c r="CR46" s="240">
        <f t="shared" si="132"/>
        <v>0</v>
      </c>
      <c r="CS46" s="240">
        <f t="shared" si="133"/>
        <v>0</v>
      </c>
      <c r="CT46" s="240">
        <f t="shared" si="134"/>
        <v>0</v>
      </c>
      <c r="CU46" s="240">
        <f t="shared" si="135"/>
        <v>0</v>
      </c>
      <c r="CV46" s="240">
        <f t="shared" si="136"/>
        <v>0</v>
      </c>
      <c r="CW46" s="240">
        <f t="shared" si="137"/>
        <v>0</v>
      </c>
      <c r="CX46" s="240">
        <f t="shared" si="138"/>
        <v>0</v>
      </c>
      <c r="CY46" s="240">
        <f t="shared" si="139"/>
        <v>0</v>
      </c>
      <c r="CZ46" s="240">
        <f t="shared" si="140"/>
        <v>0</v>
      </c>
      <c r="DA46" s="240">
        <f t="shared" si="141"/>
        <v>0</v>
      </c>
      <c r="DB46" s="240">
        <f t="shared" si="142"/>
        <v>0</v>
      </c>
      <c r="DC46" s="240">
        <f t="shared" si="143"/>
        <v>0</v>
      </c>
      <c r="DD46" s="240">
        <f t="shared" si="144"/>
        <v>0</v>
      </c>
      <c r="DE46" s="240">
        <f t="shared" si="145"/>
        <v>0</v>
      </c>
      <c r="DF46" s="240">
        <f t="shared" si="146"/>
        <v>0</v>
      </c>
      <c r="DG46" s="240">
        <f t="shared" si="147"/>
        <v>0</v>
      </c>
      <c r="DH46" s="240">
        <f t="shared" si="148"/>
        <v>0</v>
      </c>
      <c r="DI46" s="240">
        <f t="shared" si="149"/>
        <v>0</v>
      </c>
      <c r="DJ46" s="240">
        <f t="shared" si="150"/>
        <v>0</v>
      </c>
      <c r="DK46" s="240">
        <f t="shared" si="151"/>
        <v>0</v>
      </c>
      <c r="DL46" s="240">
        <f t="shared" si="152"/>
        <v>0</v>
      </c>
      <c r="DM46" s="240">
        <f t="shared" si="153"/>
        <v>0</v>
      </c>
      <c r="DN46" s="240">
        <f t="shared" si="154"/>
        <v>0</v>
      </c>
      <c r="DO46" s="240">
        <f t="shared" si="155"/>
        <v>0</v>
      </c>
      <c r="DP46" s="240">
        <f t="shared" si="156"/>
        <v>0</v>
      </c>
      <c r="DQ46" s="240">
        <f t="shared" si="157"/>
        <v>0</v>
      </c>
      <c r="DR46" s="240">
        <f t="shared" si="158"/>
        <v>0</v>
      </c>
      <c r="DS46" s="240">
        <f t="shared" si="159"/>
        <v>0</v>
      </c>
      <c r="DT46" s="240">
        <f t="shared" si="160"/>
        <v>0</v>
      </c>
      <c r="DU46" s="240">
        <f t="shared" si="161"/>
        <v>0</v>
      </c>
      <c r="DV46" s="240">
        <f t="shared" si="162"/>
        <v>0</v>
      </c>
      <c r="DW46" s="240">
        <f t="shared" si="163"/>
        <v>0</v>
      </c>
      <c r="DX46" s="240">
        <f t="shared" si="164"/>
        <v>0</v>
      </c>
      <c r="DY46" s="240">
        <f t="shared" si="165"/>
        <v>0</v>
      </c>
      <c r="DZ46" s="240">
        <f t="shared" si="166"/>
        <v>0</v>
      </c>
      <c r="EA46" s="240">
        <f t="shared" si="167"/>
        <v>0</v>
      </c>
      <c r="EB46" s="240">
        <f t="shared" si="168"/>
        <v>0</v>
      </c>
      <c r="EC46" s="240">
        <f t="shared" si="169"/>
        <v>0</v>
      </c>
      <c r="ED46" s="240">
        <f t="shared" si="170"/>
        <v>0</v>
      </c>
      <c r="EE46" s="240">
        <f t="shared" si="171"/>
        <v>0</v>
      </c>
      <c r="EF46" s="240">
        <f t="shared" si="172"/>
        <v>0</v>
      </c>
      <c r="EI46" s="223">
        <f t="shared" si="173"/>
        <v>0</v>
      </c>
      <c r="EJ46" s="223">
        <f t="shared" si="174"/>
        <v>6000</v>
      </c>
      <c r="EK46" s="235">
        <v>0</v>
      </c>
      <c r="EL46" s="235">
        <v>0</v>
      </c>
      <c r="EM46" s="235">
        <v>0</v>
      </c>
    </row>
    <row r="47" spans="1:143" ht="14.1" customHeight="1">
      <c r="A47" s="250" t="s">
        <v>282</v>
      </c>
      <c r="B47" s="251">
        <v>24</v>
      </c>
      <c r="C47" s="192" t="str">
        <f>VLOOKUP($A47&amp;$B47,Insumos!$A:$I,4,0)</f>
        <v>INSTALAÇÃO TELEMETRIA</v>
      </c>
      <c r="D47" s="86" t="str">
        <f>VLOOKUP($A47&amp;$B47,Insumos!$A:$I,6,0)</f>
        <v>VB</v>
      </c>
      <c r="E47" s="238">
        <f t="shared" si="96"/>
        <v>12</v>
      </c>
      <c r="F47" s="86">
        <v>1</v>
      </c>
      <c r="G47" s="80">
        <f>VLOOKUP($A47&amp;$B47,Insumos!$A:$I,9,0)</f>
        <v>380</v>
      </c>
      <c r="H47" s="80">
        <f t="shared" si="97"/>
        <v>4560</v>
      </c>
      <c r="I47" s="247"/>
      <c r="K47" s="423" t="str">
        <f t="shared" si="98"/>
        <v>INSTALAÇÃO TELEMETRIA</v>
      </c>
      <c r="L47" s="83" t="str">
        <f t="shared" si="99"/>
        <v>VB</v>
      </c>
      <c r="M47" s="206">
        <f t="shared" si="100"/>
        <v>12</v>
      </c>
      <c r="N47" s="252">
        <f>N42</f>
        <v>12</v>
      </c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2"/>
      <c r="AK47" s="252"/>
      <c r="AL47" s="252"/>
      <c r="AM47" s="252"/>
      <c r="AN47" s="252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2"/>
      <c r="BN47" s="252"/>
      <c r="BO47" s="252"/>
      <c r="BP47" s="252"/>
      <c r="BQ47" s="252"/>
      <c r="BR47" s="252"/>
      <c r="BS47" s="252"/>
      <c r="BT47" s="252"/>
      <c r="BU47" s="252"/>
      <c r="BV47" s="78"/>
      <c r="BW47" s="206" t="str">
        <f t="shared" si="111"/>
        <v>INSTALAÇÃO TELEMETRIA</v>
      </c>
      <c r="BX47" s="240">
        <f t="shared" si="112"/>
        <v>4560</v>
      </c>
      <c r="BY47" s="240">
        <f t="shared" si="113"/>
        <v>4560</v>
      </c>
      <c r="BZ47" s="240">
        <f t="shared" si="114"/>
        <v>0</v>
      </c>
      <c r="CA47" s="240">
        <f t="shared" si="115"/>
        <v>0</v>
      </c>
      <c r="CB47" s="240">
        <f t="shared" si="116"/>
        <v>0</v>
      </c>
      <c r="CC47" s="240">
        <f t="shared" si="117"/>
        <v>0</v>
      </c>
      <c r="CD47" s="240">
        <f t="shared" si="118"/>
        <v>0</v>
      </c>
      <c r="CE47" s="240">
        <f t="shared" si="119"/>
        <v>0</v>
      </c>
      <c r="CF47" s="240">
        <f t="shared" si="120"/>
        <v>0</v>
      </c>
      <c r="CG47" s="240">
        <f t="shared" si="121"/>
        <v>0</v>
      </c>
      <c r="CH47" s="240">
        <f t="shared" si="122"/>
        <v>0</v>
      </c>
      <c r="CI47" s="240">
        <f t="shared" si="123"/>
        <v>0</v>
      </c>
      <c r="CJ47" s="240">
        <f t="shared" si="124"/>
        <v>0</v>
      </c>
      <c r="CK47" s="240">
        <f t="shared" si="125"/>
        <v>0</v>
      </c>
      <c r="CL47" s="240">
        <f t="shared" si="126"/>
        <v>0</v>
      </c>
      <c r="CM47" s="240">
        <f t="shared" si="127"/>
        <v>0</v>
      </c>
      <c r="CN47" s="240">
        <f t="shared" si="128"/>
        <v>0</v>
      </c>
      <c r="CO47" s="240">
        <f t="shared" si="129"/>
        <v>0</v>
      </c>
      <c r="CP47" s="240">
        <f t="shared" si="130"/>
        <v>0</v>
      </c>
      <c r="CQ47" s="240">
        <f t="shared" si="131"/>
        <v>0</v>
      </c>
      <c r="CR47" s="240">
        <f t="shared" si="132"/>
        <v>0</v>
      </c>
      <c r="CS47" s="240">
        <f t="shared" si="133"/>
        <v>0</v>
      </c>
      <c r="CT47" s="240">
        <f t="shared" si="134"/>
        <v>0</v>
      </c>
      <c r="CU47" s="240">
        <f t="shared" si="135"/>
        <v>0</v>
      </c>
      <c r="CV47" s="240">
        <f t="shared" si="136"/>
        <v>0</v>
      </c>
      <c r="CW47" s="240">
        <f t="shared" si="137"/>
        <v>0</v>
      </c>
      <c r="CX47" s="240">
        <f t="shared" si="138"/>
        <v>0</v>
      </c>
      <c r="CY47" s="240">
        <f t="shared" si="139"/>
        <v>0</v>
      </c>
      <c r="CZ47" s="240">
        <f t="shared" si="140"/>
        <v>0</v>
      </c>
      <c r="DA47" s="240">
        <f t="shared" si="141"/>
        <v>0</v>
      </c>
      <c r="DB47" s="240">
        <f t="shared" si="142"/>
        <v>0</v>
      </c>
      <c r="DC47" s="240">
        <f t="shared" si="143"/>
        <v>0</v>
      </c>
      <c r="DD47" s="240">
        <f t="shared" si="144"/>
        <v>0</v>
      </c>
      <c r="DE47" s="240">
        <f t="shared" si="145"/>
        <v>0</v>
      </c>
      <c r="DF47" s="240">
        <f t="shared" si="146"/>
        <v>0</v>
      </c>
      <c r="DG47" s="240">
        <f t="shared" si="147"/>
        <v>0</v>
      </c>
      <c r="DH47" s="240">
        <f t="shared" si="148"/>
        <v>0</v>
      </c>
      <c r="DI47" s="240">
        <f t="shared" si="149"/>
        <v>0</v>
      </c>
      <c r="DJ47" s="240">
        <f t="shared" si="150"/>
        <v>0</v>
      </c>
      <c r="DK47" s="240">
        <f t="shared" si="151"/>
        <v>0</v>
      </c>
      <c r="DL47" s="240">
        <f t="shared" si="152"/>
        <v>0</v>
      </c>
      <c r="DM47" s="240">
        <f t="shared" si="153"/>
        <v>0</v>
      </c>
      <c r="DN47" s="240">
        <f t="shared" si="154"/>
        <v>0</v>
      </c>
      <c r="DO47" s="240">
        <f t="shared" si="155"/>
        <v>0</v>
      </c>
      <c r="DP47" s="240">
        <f t="shared" si="156"/>
        <v>0</v>
      </c>
      <c r="DQ47" s="240">
        <f t="shared" si="157"/>
        <v>0</v>
      </c>
      <c r="DR47" s="240">
        <f t="shared" si="158"/>
        <v>0</v>
      </c>
      <c r="DS47" s="240">
        <f t="shared" si="159"/>
        <v>0</v>
      </c>
      <c r="DT47" s="240">
        <f t="shared" si="160"/>
        <v>0</v>
      </c>
      <c r="DU47" s="240">
        <f t="shared" si="161"/>
        <v>0</v>
      </c>
      <c r="DV47" s="240">
        <f t="shared" si="162"/>
        <v>0</v>
      </c>
      <c r="DW47" s="240">
        <f t="shared" si="163"/>
        <v>0</v>
      </c>
      <c r="DX47" s="240">
        <f t="shared" si="164"/>
        <v>0</v>
      </c>
      <c r="DY47" s="240">
        <f t="shared" si="165"/>
        <v>0</v>
      </c>
      <c r="DZ47" s="240">
        <f t="shared" si="166"/>
        <v>0</v>
      </c>
      <c r="EA47" s="240">
        <f t="shared" si="167"/>
        <v>0</v>
      </c>
      <c r="EB47" s="240">
        <f t="shared" si="168"/>
        <v>0</v>
      </c>
      <c r="EC47" s="240">
        <f t="shared" si="169"/>
        <v>0</v>
      </c>
      <c r="ED47" s="240">
        <f t="shared" si="170"/>
        <v>0</v>
      </c>
      <c r="EE47" s="240">
        <f t="shared" si="171"/>
        <v>0</v>
      </c>
      <c r="EF47" s="240">
        <f t="shared" si="172"/>
        <v>0</v>
      </c>
      <c r="EI47" s="223">
        <f t="shared" si="173"/>
        <v>0</v>
      </c>
      <c r="EJ47" s="223">
        <f t="shared" si="174"/>
        <v>4560</v>
      </c>
      <c r="EK47" s="235">
        <v>0</v>
      </c>
      <c r="EL47" s="235">
        <v>0</v>
      </c>
      <c r="EM47" s="235">
        <v>0</v>
      </c>
    </row>
    <row r="48" spans="1:143" ht="14.1" customHeight="1">
      <c r="A48" s="250" t="s">
        <v>282</v>
      </c>
      <c r="B48" s="251">
        <v>25</v>
      </c>
      <c r="C48" s="192" t="str">
        <f>VLOOKUP($A48&amp;$B48,Insumos!$A:$I,4,0)</f>
        <v>DESINSTALAÇÃO TELEMETRIA</v>
      </c>
      <c r="D48" s="86" t="str">
        <f>VLOOKUP($A48&amp;$B48,Insumos!$A:$I,6,0)</f>
        <v>VB</v>
      </c>
      <c r="E48" s="238">
        <f t="shared" si="96"/>
        <v>12</v>
      </c>
      <c r="F48" s="86">
        <v>1</v>
      </c>
      <c r="G48" s="80">
        <f>VLOOKUP($A48&amp;$B48,Insumos!$A:$I,9,0)</f>
        <v>150</v>
      </c>
      <c r="H48" s="80">
        <f t="shared" si="97"/>
        <v>1800</v>
      </c>
      <c r="I48" s="247"/>
      <c r="K48" s="423" t="str">
        <f t="shared" si="98"/>
        <v>DESINSTALAÇÃO TELEMETRIA</v>
      </c>
      <c r="L48" s="83" t="str">
        <f t="shared" si="99"/>
        <v>VB</v>
      </c>
      <c r="M48" s="206">
        <f t="shared" si="100"/>
        <v>12</v>
      </c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>
        <f>N47</f>
        <v>12</v>
      </c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52"/>
      <c r="AK48" s="252"/>
      <c r="AL48" s="252"/>
      <c r="AM48" s="252"/>
      <c r="AN48" s="252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252"/>
      <c r="BR48" s="252"/>
      <c r="BS48" s="252"/>
      <c r="BT48" s="252"/>
      <c r="BU48" s="252"/>
      <c r="BV48" s="78"/>
      <c r="BW48" s="206" t="str">
        <f t="shared" si="111"/>
        <v>DESINSTALAÇÃO TELEMETRIA</v>
      </c>
      <c r="BX48" s="240">
        <f t="shared" si="112"/>
        <v>1800</v>
      </c>
      <c r="BY48" s="240">
        <f t="shared" si="113"/>
        <v>0</v>
      </c>
      <c r="BZ48" s="240">
        <f t="shared" si="114"/>
        <v>0</v>
      </c>
      <c r="CA48" s="240">
        <f t="shared" si="115"/>
        <v>0</v>
      </c>
      <c r="CB48" s="240">
        <f t="shared" si="116"/>
        <v>0</v>
      </c>
      <c r="CC48" s="240">
        <f t="shared" si="117"/>
        <v>0</v>
      </c>
      <c r="CD48" s="240">
        <f t="shared" si="118"/>
        <v>0</v>
      </c>
      <c r="CE48" s="240">
        <f t="shared" si="119"/>
        <v>0</v>
      </c>
      <c r="CF48" s="240">
        <f t="shared" si="120"/>
        <v>0</v>
      </c>
      <c r="CG48" s="240">
        <f t="shared" si="121"/>
        <v>0</v>
      </c>
      <c r="CH48" s="240">
        <f t="shared" si="122"/>
        <v>0</v>
      </c>
      <c r="CI48" s="240">
        <f t="shared" si="123"/>
        <v>1800</v>
      </c>
      <c r="CJ48" s="240">
        <f t="shared" si="124"/>
        <v>0</v>
      </c>
      <c r="CK48" s="240">
        <f t="shared" si="125"/>
        <v>0</v>
      </c>
      <c r="CL48" s="240">
        <f t="shared" si="126"/>
        <v>0</v>
      </c>
      <c r="CM48" s="240">
        <f t="shared" si="127"/>
        <v>0</v>
      </c>
      <c r="CN48" s="240">
        <f t="shared" si="128"/>
        <v>0</v>
      </c>
      <c r="CO48" s="240">
        <f t="shared" si="129"/>
        <v>0</v>
      </c>
      <c r="CP48" s="240">
        <f t="shared" si="130"/>
        <v>0</v>
      </c>
      <c r="CQ48" s="240">
        <f t="shared" si="131"/>
        <v>0</v>
      </c>
      <c r="CR48" s="240">
        <f t="shared" si="132"/>
        <v>0</v>
      </c>
      <c r="CS48" s="240">
        <f t="shared" si="133"/>
        <v>0</v>
      </c>
      <c r="CT48" s="240">
        <f t="shared" si="134"/>
        <v>0</v>
      </c>
      <c r="CU48" s="240">
        <f t="shared" si="135"/>
        <v>0</v>
      </c>
      <c r="CV48" s="240">
        <f t="shared" si="136"/>
        <v>0</v>
      </c>
      <c r="CW48" s="240">
        <f t="shared" si="137"/>
        <v>0</v>
      </c>
      <c r="CX48" s="240">
        <f t="shared" si="138"/>
        <v>0</v>
      </c>
      <c r="CY48" s="240">
        <f t="shared" si="139"/>
        <v>0</v>
      </c>
      <c r="CZ48" s="240">
        <f t="shared" si="140"/>
        <v>0</v>
      </c>
      <c r="DA48" s="240">
        <f t="shared" si="141"/>
        <v>0</v>
      </c>
      <c r="DB48" s="240">
        <f t="shared" si="142"/>
        <v>0</v>
      </c>
      <c r="DC48" s="240">
        <f t="shared" si="143"/>
        <v>0</v>
      </c>
      <c r="DD48" s="240">
        <f t="shared" si="144"/>
        <v>0</v>
      </c>
      <c r="DE48" s="240">
        <f t="shared" si="145"/>
        <v>0</v>
      </c>
      <c r="DF48" s="240">
        <f t="shared" si="146"/>
        <v>0</v>
      </c>
      <c r="DG48" s="240">
        <f t="shared" si="147"/>
        <v>0</v>
      </c>
      <c r="DH48" s="240">
        <f t="shared" si="148"/>
        <v>0</v>
      </c>
      <c r="DI48" s="240">
        <f t="shared" si="149"/>
        <v>0</v>
      </c>
      <c r="DJ48" s="240">
        <f t="shared" si="150"/>
        <v>0</v>
      </c>
      <c r="DK48" s="240">
        <f t="shared" si="151"/>
        <v>0</v>
      </c>
      <c r="DL48" s="240">
        <f t="shared" si="152"/>
        <v>0</v>
      </c>
      <c r="DM48" s="240">
        <f t="shared" si="153"/>
        <v>0</v>
      </c>
      <c r="DN48" s="240">
        <f t="shared" si="154"/>
        <v>0</v>
      </c>
      <c r="DO48" s="240">
        <f t="shared" si="155"/>
        <v>0</v>
      </c>
      <c r="DP48" s="240">
        <f t="shared" si="156"/>
        <v>0</v>
      </c>
      <c r="DQ48" s="240">
        <f t="shared" si="157"/>
        <v>0</v>
      </c>
      <c r="DR48" s="240">
        <f t="shared" si="158"/>
        <v>0</v>
      </c>
      <c r="DS48" s="240">
        <f t="shared" si="159"/>
        <v>0</v>
      </c>
      <c r="DT48" s="240">
        <f t="shared" si="160"/>
        <v>0</v>
      </c>
      <c r="DU48" s="240">
        <f t="shared" si="161"/>
        <v>0</v>
      </c>
      <c r="DV48" s="240">
        <f t="shared" si="162"/>
        <v>0</v>
      </c>
      <c r="DW48" s="240">
        <f t="shared" si="163"/>
        <v>0</v>
      </c>
      <c r="DX48" s="240">
        <f t="shared" si="164"/>
        <v>0</v>
      </c>
      <c r="DY48" s="240">
        <f t="shared" si="165"/>
        <v>0</v>
      </c>
      <c r="DZ48" s="240">
        <f t="shared" si="166"/>
        <v>0</v>
      </c>
      <c r="EA48" s="240">
        <f t="shared" si="167"/>
        <v>0</v>
      </c>
      <c r="EB48" s="240">
        <f t="shared" si="168"/>
        <v>0</v>
      </c>
      <c r="EC48" s="240">
        <f t="shared" si="169"/>
        <v>0</v>
      </c>
      <c r="ED48" s="240">
        <f t="shared" si="170"/>
        <v>0</v>
      </c>
      <c r="EE48" s="240">
        <f t="shared" si="171"/>
        <v>0</v>
      </c>
      <c r="EF48" s="240">
        <f t="shared" si="172"/>
        <v>0</v>
      </c>
      <c r="EI48" s="223">
        <f t="shared" si="173"/>
        <v>0</v>
      </c>
      <c r="EJ48" s="223">
        <f t="shared" si="174"/>
        <v>1800</v>
      </c>
      <c r="EK48" s="235">
        <v>0</v>
      </c>
      <c r="EL48" s="235">
        <v>0</v>
      </c>
      <c r="EM48" s="235">
        <v>0</v>
      </c>
    </row>
    <row r="49" spans="1:143" ht="25.5">
      <c r="A49" s="250" t="s">
        <v>282</v>
      </c>
      <c r="B49" s="251">
        <v>26</v>
      </c>
      <c r="C49" s="192" t="str">
        <f>VLOOKUP($A49&amp;$B49,Insumos!$A:$I,4,0)</f>
        <v>INSTALAÇÃO E DESINSTALAÇÃO DE SIRENE DE RÉ</v>
      </c>
      <c r="D49" s="86" t="str">
        <f>VLOOKUP($A49&amp;$B49,Insumos!$A:$I,6,0)</f>
        <v>VB</v>
      </c>
      <c r="E49" s="238">
        <f t="shared" si="96"/>
        <v>12</v>
      </c>
      <c r="F49" s="86">
        <v>1</v>
      </c>
      <c r="G49" s="80">
        <f>VLOOKUP($A49&amp;$B49,Insumos!$A:$I,9,0)</f>
        <v>120</v>
      </c>
      <c r="H49" s="80">
        <f t="shared" si="97"/>
        <v>1440</v>
      </c>
      <c r="I49" s="247"/>
      <c r="K49" s="423" t="str">
        <f t="shared" si="98"/>
        <v>INSTALAÇÃO E DESINSTALAÇÃO DE SIRENE DE RÉ</v>
      </c>
      <c r="L49" s="83" t="str">
        <f t="shared" si="99"/>
        <v>VB</v>
      </c>
      <c r="M49" s="206">
        <f t="shared" si="100"/>
        <v>12</v>
      </c>
      <c r="N49" s="252">
        <f>N42*0.5</f>
        <v>6</v>
      </c>
      <c r="O49" s="252"/>
      <c r="P49" s="252"/>
      <c r="Q49" s="252"/>
      <c r="R49" s="252"/>
      <c r="S49" s="252"/>
      <c r="T49" s="252"/>
      <c r="U49" s="252"/>
      <c r="V49" s="252"/>
      <c r="W49" s="252"/>
      <c r="X49" s="252">
        <f>N49</f>
        <v>6</v>
      </c>
      <c r="Y49" s="252"/>
      <c r="Z49" s="252"/>
      <c r="AA49" s="252"/>
      <c r="AB49" s="252"/>
      <c r="AC49" s="252"/>
      <c r="AD49" s="252"/>
      <c r="AE49" s="252"/>
      <c r="AF49" s="252"/>
      <c r="AG49" s="252"/>
      <c r="AH49" s="252"/>
      <c r="AI49" s="252"/>
      <c r="AJ49" s="252"/>
      <c r="AK49" s="252"/>
      <c r="AL49" s="25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X49" s="252"/>
      <c r="AY49" s="252"/>
      <c r="AZ49" s="252"/>
      <c r="BA49" s="252"/>
      <c r="BB49" s="252"/>
      <c r="BC49" s="252"/>
      <c r="BD49" s="252"/>
      <c r="BE49" s="252"/>
      <c r="BF49" s="252"/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252"/>
      <c r="BR49" s="252"/>
      <c r="BS49" s="252"/>
      <c r="BT49" s="252"/>
      <c r="BU49" s="252"/>
      <c r="BV49" s="78"/>
      <c r="BW49" s="206" t="str">
        <f t="shared" si="111"/>
        <v>INSTALAÇÃO E DESINSTALAÇÃO DE SIRENE DE RÉ</v>
      </c>
      <c r="BX49" s="240">
        <f t="shared" ref="BX49:BX50" si="175">SUM(BY49:EF49)</f>
        <v>1440</v>
      </c>
      <c r="BY49" s="240">
        <f t="shared" si="113"/>
        <v>720</v>
      </c>
      <c r="BZ49" s="240">
        <f t="shared" si="114"/>
        <v>0</v>
      </c>
      <c r="CA49" s="240">
        <f t="shared" si="115"/>
        <v>0</v>
      </c>
      <c r="CB49" s="240">
        <f t="shared" si="116"/>
        <v>0</v>
      </c>
      <c r="CC49" s="240">
        <f t="shared" si="117"/>
        <v>0</v>
      </c>
      <c r="CD49" s="240">
        <f t="shared" si="118"/>
        <v>0</v>
      </c>
      <c r="CE49" s="240">
        <f t="shared" si="119"/>
        <v>0</v>
      </c>
      <c r="CF49" s="240">
        <f t="shared" si="120"/>
        <v>0</v>
      </c>
      <c r="CG49" s="240">
        <f t="shared" si="121"/>
        <v>0</v>
      </c>
      <c r="CH49" s="240">
        <f t="shared" si="122"/>
        <v>0</v>
      </c>
      <c r="CI49" s="240">
        <f t="shared" si="123"/>
        <v>720</v>
      </c>
      <c r="CJ49" s="240">
        <f t="shared" si="124"/>
        <v>0</v>
      </c>
      <c r="CK49" s="240">
        <f t="shared" si="125"/>
        <v>0</v>
      </c>
      <c r="CL49" s="240">
        <f t="shared" si="126"/>
        <v>0</v>
      </c>
      <c r="CM49" s="240">
        <f t="shared" si="127"/>
        <v>0</v>
      </c>
      <c r="CN49" s="240">
        <f t="shared" si="128"/>
        <v>0</v>
      </c>
      <c r="CO49" s="240">
        <f t="shared" si="129"/>
        <v>0</v>
      </c>
      <c r="CP49" s="240">
        <f t="shared" si="130"/>
        <v>0</v>
      </c>
      <c r="CQ49" s="240">
        <f t="shared" si="131"/>
        <v>0</v>
      </c>
      <c r="CR49" s="240">
        <f t="shared" si="132"/>
        <v>0</v>
      </c>
      <c r="CS49" s="240">
        <f t="shared" si="133"/>
        <v>0</v>
      </c>
      <c r="CT49" s="240">
        <f t="shared" si="134"/>
        <v>0</v>
      </c>
      <c r="CU49" s="240">
        <f t="shared" si="135"/>
        <v>0</v>
      </c>
      <c r="CV49" s="240">
        <f t="shared" si="136"/>
        <v>0</v>
      </c>
      <c r="CW49" s="240">
        <f t="shared" si="137"/>
        <v>0</v>
      </c>
      <c r="CX49" s="240">
        <f t="shared" si="138"/>
        <v>0</v>
      </c>
      <c r="CY49" s="240">
        <f t="shared" si="139"/>
        <v>0</v>
      </c>
      <c r="CZ49" s="240">
        <f t="shared" si="140"/>
        <v>0</v>
      </c>
      <c r="DA49" s="240">
        <f t="shared" si="141"/>
        <v>0</v>
      </c>
      <c r="DB49" s="240">
        <f t="shared" si="142"/>
        <v>0</v>
      </c>
      <c r="DC49" s="240">
        <f t="shared" si="143"/>
        <v>0</v>
      </c>
      <c r="DD49" s="240">
        <f t="shared" si="144"/>
        <v>0</v>
      </c>
      <c r="DE49" s="240">
        <f t="shared" si="145"/>
        <v>0</v>
      </c>
      <c r="DF49" s="240">
        <f t="shared" si="146"/>
        <v>0</v>
      </c>
      <c r="DG49" s="240">
        <f t="shared" si="147"/>
        <v>0</v>
      </c>
      <c r="DH49" s="240">
        <f t="shared" si="148"/>
        <v>0</v>
      </c>
      <c r="DI49" s="240">
        <f t="shared" si="149"/>
        <v>0</v>
      </c>
      <c r="DJ49" s="240">
        <f t="shared" si="150"/>
        <v>0</v>
      </c>
      <c r="DK49" s="240">
        <f t="shared" si="151"/>
        <v>0</v>
      </c>
      <c r="DL49" s="240">
        <f t="shared" si="152"/>
        <v>0</v>
      </c>
      <c r="DM49" s="240">
        <f t="shared" si="153"/>
        <v>0</v>
      </c>
      <c r="DN49" s="240">
        <f t="shared" si="154"/>
        <v>0</v>
      </c>
      <c r="DO49" s="240">
        <f t="shared" si="155"/>
        <v>0</v>
      </c>
      <c r="DP49" s="240">
        <f t="shared" si="156"/>
        <v>0</v>
      </c>
      <c r="DQ49" s="240">
        <f t="shared" si="157"/>
        <v>0</v>
      </c>
      <c r="DR49" s="240">
        <f t="shared" si="158"/>
        <v>0</v>
      </c>
      <c r="DS49" s="240">
        <f t="shared" si="159"/>
        <v>0</v>
      </c>
      <c r="DT49" s="240">
        <f t="shared" si="160"/>
        <v>0</v>
      </c>
      <c r="DU49" s="240">
        <f t="shared" si="161"/>
        <v>0</v>
      </c>
      <c r="DV49" s="240">
        <f t="shared" si="162"/>
        <v>0</v>
      </c>
      <c r="DW49" s="240">
        <f t="shared" si="163"/>
        <v>0</v>
      </c>
      <c r="DX49" s="240">
        <f t="shared" si="164"/>
        <v>0</v>
      </c>
      <c r="DY49" s="240">
        <f t="shared" si="165"/>
        <v>0</v>
      </c>
      <c r="DZ49" s="240">
        <f t="shared" si="166"/>
        <v>0</v>
      </c>
      <c r="EA49" s="240">
        <f t="shared" si="167"/>
        <v>0</v>
      </c>
      <c r="EB49" s="240">
        <f t="shared" si="168"/>
        <v>0</v>
      </c>
      <c r="EC49" s="240">
        <f t="shared" si="169"/>
        <v>0</v>
      </c>
      <c r="ED49" s="240">
        <f t="shared" si="170"/>
        <v>0</v>
      </c>
      <c r="EE49" s="240">
        <f t="shared" si="171"/>
        <v>0</v>
      </c>
      <c r="EF49" s="240">
        <f t="shared" si="172"/>
        <v>0</v>
      </c>
      <c r="EI49" s="223">
        <f t="shared" si="173"/>
        <v>0</v>
      </c>
      <c r="EJ49" s="223">
        <f t="shared" si="174"/>
        <v>1440</v>
      </c>
      <c r="EK49" s="235">
        <v>0</v>
      </c>
      <c r="EL49" s="235">
        <v>0</v>
      </c>
      <c r="EM49" s="235">
        <v>0</v>
      </c>
    </row>
    <row r="50" spans="1:143">
      <c r="A50" s="250" t="s">
        <v>282</v>
      </c>
      <c r="B50" s="251">
        <v>27</v>
      </c>
      <c r="C50" s="192" t="str">
        <f>VLOOKUP($A50&amp;$B50,Insumos!$A:$I,4,0)</f>
        <v>LAVAGEM DE VEÍCULO</v>
      </c>
      <c r="D50" s="86" t="str">
        <f>VLOOKUP($A50&amp;$B50,Insumos!$A:$I,6,0)</f>
        <v>VB</v>
      </c>
      <c r="E50" s="238">
        <f t="shared" si="96"/>
        <v>132</v>
      </c>
      <c r="F50" s="86">
        <v>1</v>
      </c>
      <c r="G50" s="80">
        <f>VLOOKUP($A50&amp;$B50,Insumos!$A:$I,9,0)</f>
        <v>100</v>
      </c>
      <c r="H50" s="80">
        <f t="shared" si="97"/>
        <v>13200</v>
      </c>
      <c r="I50" s="247"/>
      <c r="K50" s="423" t="str">
        <f t="shared" si="98"/>
        <v>LAVAGEM DE VEÍCULO</v>
      </c>
      <c r="L50" s="83" t="str">
        <f t="shared" si="99"/>
        <v>VB</v>
      </c>
      <c r="M50" s="206">
        <f t="shared" si="100"/>
        <v>132</v>
      </c>
      <c r="N50" s="252">
        <f>N42</f>
        <v>12</v>
      </c>
      <c r="O50" s="252">
        <f t="shared" ref="O50:O58" si="176">N50</f>
        <v>12</v>
      </c>
      <c r="P50" s="252">
        <f t="shared" ref="P50:P58" si="177">O50</f>
        <v>12</v>
      </c>
      <c r="Q50" s="252">
        <f t="shared" ref="Q50:Q58" si="178">P50</f>
        <v>12</v>
      </c>
      <c r="R50" s="252">
        <f t="shared" ref="R50:R58" si="179">Q50</f>
        <v>12</v>
      </c>
      <c r="S50" s="252">
        <f t="shared" ref="S50:S58" si="180">R50</f>
        <v>12</v>
      </c>
      <c r="T50" s="252">
        <f t="shared" ref="T50:T58" si="181">S50</f>
        <v>12</v>
      </c>
      <c r="U50" s="252">
        <f t="shared" ref="U50:U58" si="182">T50</f>
        <v>12</v>
      </c>
      <c r="V50" s="252">
        <f t="shared" ref="V50:V58" si="183">U50</f>
        <v>12</v>
      </c>
      <c r="W50" s="252">
        <f t="shared" ref="W50:W58" si="184">V50</f>
        <v>12</v>
      </c>
      <c r="X50" s="252">
        <f t="shared" ref="X50:X58" si="185">W50</f>
        <v>12</v>
      </c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X50" s="252"/>
      <c r="AY50" s="252"/>
      <c r="AZ50" s="252"/>
      <c r="BA50" s="252"/>
      <c r="BB50" s="252"/>
      <c r="BC50" s="252"/>
      <c r="BD50" s="252"/>
      <c r="BE50" s="252"/>
      <c r="BF50" s="252"/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252"/>
      <c r="BR50" s="252"/>
      <c r="BS50" s="252"/>
      <c r="BT50" s="252"/>
      <c r="BU50" s="252"/>
      <c r="BV50" s="78"/>
      <c r="BW50" s="206" t="str">
        <f t="shared" si="111"/>
        <v>LAVAGEM DE VEÍCULO</v>
      </c>
      <c r="BX50" s="240">
        <f t="shared" si="175"/>
        <v>13200</v>
      </c>
      <c r="BY50" s="240">
        <f t="shared" si="113"/>
        <v>1200</v>
      </c>
      <c r="BZ50" s="240">
        <f t="shared" si="114"/>
        <v>1200</v>
      </c>
      <c r="CA50" s="240">
        <f t="shared" si="115"/>
        <v>1200</v>
      </c>
      <c r="CB50" s="240">
        <f t="shared" si="116"/>
        <v>1200</v>
      </c>
      <c r="CC50" s="240">
        <f t="shared" si="117"/>
        <v>1200</v>
      </c>
      <c r="CD50" s="240">
        <f t="shared" si="118"/>
        <v>1200</v>
      </c>
      <c r="CE50" s="240">
        <f t="shared" si="119"/>
        <v>1200</v>
      </c>
      <c r="CF50" s="240">
        <f t="shared" si="120"/>
        <v>1200</v>
      </c>
      <c r="CG50" s="240">
        <f t="shared" si="121"/>
        <v>1200</v>
      </c>
      <c r="CH50" s="240">
        <f t="shared" si="122"/>
        <v>1200</v>
      </c>
      <c r="CI50" s="240">
        <f t="shared" si="123"/>
        <v>1200</v>
      </c>
      <c r="CJ50" s="240">
        <f t="shared" si="124"/>
        <v>0</v>
      </c>
      <c r="CK50" s="240">
        <f t="shared" si="125"/>
        <v>0</v>
      </c>
      <c r="CL50" s="240">
        <f t="shared" si="126"/>
        <v>0</v>
      </c>
      <c r="CM50" s="240">
        <f t="shared" si="127"/>
        <v>0</v>
      </c>
      <c r="CN50" s="240">
        <f t="shared" si="128"/>
        <v>0</v>
      </c>
      <c r="CO50" s="240">
        <f t="shared" si="129"/>
        <v>0</v>
      </c>
      <c r="CP50" s="240">
        <f t="shared" si="130"/>
        <v>0</v>
      </c>
      <c r="CQ50" s="240">
        <f t="shared" si="131"/>
        <v>0</v>
      </c>
      <c r="CR50" s="240">
        <f t="shared" si="132"/>
        <v>0</v>
      </c>
      <c r="CS50" s="240">
        <f t="shared" si="133"/>
        <v>0</v>
      </c>
      <c r="CT50" s="240">
        <f t="shared" si="134"/>
        <v>0</v>
      </c>
      <c r="CU50" s="240">
        <f t="shared" si="135"/>
        <v>0</v>
      </c>
      <c r="CV50" s="240">
        <f t="shared" si="136"/>
        <v>0</v>
      </c>
      <c r="CW50" s="240">
        <f t="shared" si="137"/>
        <v>0</v>
      </c>
      <c r="CX50" s="240">
        <f t="shared" si="138"/>
        <v>0</v>
      </c>
      <c r="CY50" s="240">
        <f t="shared" si="139"/>
        <v>0</v>
      </c>
      <c r="CZ50" s="240">
        <f t="shared" si="140"/>
        <v>0</v>
      </c>
      <c r="DA50" s="240">
        <f t="shared" si="141"/>
        <v>0</v>
      </c>
      <c r="DB50" s="240">
        <f t="shared" si="142"/>
        <v>0</v>
      </c>
      <c r="DC50" s="240">
        <f t="shared" si="143"/>
        <v>0</v>
      </c>
      <c r="DD50" s="240">
        <f t="shared" si="144"/>
        <v>0</v>
      </c>
      <c r="DE50" s="240">
        <f t="shared" si="145"/>
        <v>0</v>
      </c>
      <c r="DF50" s="240">
        <f t="shared" si="146"/>
        <v>0</v>
      </c>
      <c r="DG50" s="240">
        <f t="shared" si="147"/>
        <v>0</v>
      </c>
      <c r="DH50" s="240">
        <f t="shared" si="148"/>
        <v>0</v>
      </c>
      <c r="DI50" s="240">
        <f t="shared" si="149"/>
        <v>0</v>
      </c>
      <c r="DJ50" s="240">
        <f t="shared" si="150"/>
        <v>0</v>
      </c>
      <c r="DK50" s="240">
        <f t="shared" si="151"/>
        <v>0</v>
      </c>
      <c r="DL50" s="240">
        <f t="shared" si="152"/>
        <v>0</v>
      </c>
      <c r="DM50" s="240">
        <f t="shared" si="153"/>
        <v>0</v>
      </c>
      <c r="DN50" s="240">
        <f t="shared" si="154"/>
        <v>0</v>
      </c>
      <c r="DO50" s="240">
        <f t="shared" si="155"/>
        <v>0</v>
      </c>
      <c r="DP50" s="240">
        <f t="shared" si="156"/>
        <v>0</v>
      </c>
      <c r="DQ50" s="240">
        <f t="shared" si="157"/>
        <v>0</v>
      </c>
      <c r="DR50" s="240">
        <f t="shared" si="158"/>
        <v>0</v>
      </c>
      <c r="DS50" s="240">
        <f t="shared" si="159"/>
        <v>0</v>
      </c>
      <c r="DT50" s="240">
        <f t="shared" si="160"/>
        <v>0</v>
      </c>
      <c r="DU50" s="240">
        <f t="shared" si="161"/>
        <v>0</v>
      </c>
      <c r="DV50" s="240">
        <f t="shared" si="162"/>
        <v>0</v>
      </c>
      <c r="DW50" s="240">
        <f t="shared" si="163"/>
        <v>0</v>
      </c>
      <c r="DX50" s="240">
        <f t="shared" si="164"/>
        <v>0</v>
      </c>
      <c r="DY50" s="240">
        <f t="shared" si="165"/>
        <v>0</v>
      </c>
      <c r="DZ50" s="240">
        <f t="shared" si="166"/>
        <v>0</v>
      </c>
      <c r="EA50" s="240">
        <f t="shared" si="167"/>
        <v>0</v>
      </c>
      <c r="EB50" s="240">
        <f t="shared" si="168"/>
        <v>0</v>
      </c>
      <c r="EC50" s="240">
        <f t="shared" si="169"/>
        <v>0</v>
      </c>
      <c r="ED50" s="240">
        <f t="shared" si="170"/>
        <v>0</v>
      </c>
      <c r="EE50" s="240">
        <f t="shared" si="171"/>
        <v>0</v>
      </c>
      <c r="EF50" s="240">
        <f t="shared" si="172"/>
        <v>0</v>
      </c>
      <c r="EI50" s="223">
        <f t="shared" si="173"/>
        <v>0</v>
      </c>
      <c r="EJ50" s="223">
        <f t="shared" si="174"/>
        <v>13200</v>
      </c>
      <c r="EK50" s="235">
        <v>0</v>
      </c>
      <c r="EL50" s="235">
        <v>0</v>
      </c>
      <c r="EM50" s="235">
        <v>0</v>
      </c>
    </row>
    <row r="51" spans="1:143" ht="38.25">
      <c r="A51" s="250" t="s">
        <v>284</v>
      </c>
      <c r="B51" s="251">
        <v>6</v>
      </c>
      <c r="C51" s="192" t="str">
        <f>VLOOKUP($A51&amp;$B51,Insumos!$A:$I,4,0)</f>
        <v>MATERIAIS GRÁFICOS (CARTILHAS, FOLDERS, BANNER, CADERNO, OUTDOOR, PLACAS, E ETC)</v>
      </c>
      <c r="D51" s="86" t="str">
        <f>VLOOKUP($A51&amp;$B51,Insumos!$A:$I,6,0)</f>
        <v>VB/mês</v>
      </c>
      <c r="E51" s="238">
        <f t="shared" si="96"/>
        <v>11</v>
      </c>
      <c r="F51" s="86">
        <v>1</v>
      </c>
      <c r="G51" s="80">
        <f>VLOOKUP($A51&amp;$B51,Insumos!$A:$I,9,0)</f>
        <v>25000</v>
      </c>
      <c r="H51" s="80">
        <f t="shared" si="97"/>
        <v>275000</v>
      </c>
      <c r="I51" s="247"/>
      <c r="K51" s="423" t="str">
        <f t="shared" si="98"/>
        <v>MATERIAIS GRÁFICOS (CARTILHAS, FOLDERS, BANNER, CADERNO, OUTDOOR, PLACAS, E ETC)</v>
      </c>
      <c r="L51" s="83" t="str">
        <f t="shared" si="99"/>
        <v>VB/mês</v>
      </c>
      <c r="M51" s="206">
        <f t="shared" si="100"/>
        <v>11</v>
      </c>
      <c r="N51" s="252">
        <v>1</v>
      </c>
      <c r="O51" s="252">
        <f t="shared" si="176"/>
        <v>1</v>
      </c>
      <c r="P51" s="252">
        <f t="shared" si="177"/>
        <v>1</v>
      </c>
      <c r="Q51" s="252">
        <f t="shared" si="178"/>
        <v>1</v>
      </c>
      <c r="R51" s="252">
        <f t="shared" si="179"/>
        <v>1</v>
      </c>
      <c r="S51" s="252">
        <f t="shared" si="180"/>
        <v>1</v>
      </c>
      <c r="T51" s="252">
        <f t="shared" si="181"/>
        <v>1</v>
      </c>
      <c r="U51" s="252">
        <f t="shared" si="182"/>
        <v>1</v>
      </c>
      <c r="V51" s="252">
        <f t="shared" si="183"/>
        <v>1</v>
      </c>
      <c r="W51" s="252">
        <f t="shared" si="184"/>
        <v>1</v>
      </c>
      <c r="X51" s="252">
        <f t="shared" si="185"/>
        <v>1</v>
      </c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252"/>
      <c r="BR51" s="252"/>
      <c r="BS51" s="252"/>
      <c r="BT51" s="252"/>
      <c r="BU51" s="252"/>
      <c r="BV51" s="78"/>
      <c r="BW51" s="206" t="str">
        <f t="shared" si="111"/>
        <v>MATERIAIS GRÁFICOS (CARTILHAS, FOLDERS, BANNER, CADERNO, OUTDOOR, PLACAS, E ETC)</v>
      </c>
      <c r="BX51" s="240">
        <f t="shared" ref="BX51:BX58" si="186">SUM(BY51:EF51)</f>
        <v>275000</v>
      </c>
      <c r="BY51" s="240">
        <f t="shared" si="113"/>
        <v>25000</v>
      </c>
      <c r="BZ51" s="240">
        <f t="shared" si="114"/>
        <v>25000</v>
      </c>
      <c r="CA51" s="240">
        <f t="shared" si="115"/>
        <v>25000</v>
      </c>
      <c r="CB51" s="240">
        <f t="shared" si="116"/>
        <v>25000</v>
      </c>
      <c r="CC51" s="240">
        <f t="shared" si="117"/>
        <v>25000</v>
      </c>
      <c r="CD51" s="240">
        <f t="shared" si="118"/>
        <v>25000</v>
      </c>
      <c r="CE51" s="240">
        <f t="shared" si="119"/>
        <v>25000</v>
      </c>
      <c r="CF51" s="240">
        <f t="shared" si="120"/>
        <v>25000</v>
      </c>
      <c r="CG51" s="240">
        <f t="shared" si="121"/>
        <v>25000</v>
      </c>
      <c r="CH51" s="240">
        <f t="shared" si="122"/>
        <v>25000</v>
      </c>
      <c r="CI51" s="240">
        <f t="shared" si="123"/>
        <v>25000</v>
      </c>
      <c r="CJ51" s="240">
        <f t="shared" si="124"/>
        <v>0</v>
      </c>
      <c r="CK51" s="240">
        <f t="shared" si="125"/>
        <v>0</v>
      </c>
      <c r="CL51" s="240">
        <f t="shared" si="126"/>
        <v>0</v>
      </c>
      <c r="CM51" s="240">
        <f t="shared" si="127"/>
        <v>0</v>
      </c>
      <c r="CN51" s="240">
        <f t="shared" si="128"/>
        <v>0</v>
      </c>
      <c r="CO51" s="240">
        <f t="shared" si="129"/>
        <v>0</v>
      </c>
      <c r="CP51" s="240">
        <f t="shared" si="130"/>
        <v>0</v>
      </c>
      <c r="CQ51" s="240">
        <f t="shared" si="131"/>
        <v>0</v>
      </c>
      <c r="CR51" s="240">
        <f t="shared" si="132"/>
        <v>0</v>
      </c>
      <c r="CS51" s="240">
        <f t="shared" si="133"/>
        <v>0</v>
      </c>
      <c r="CT51" s="240">
        <f t="shared" si="134"/>
        <v>0</v>
      </c>
      <c r="CU51" s="240">
        <f t="shared" si="135"/>
        <v>0</v>
      </c>
      <c r="CV51" s="240">
        <f t="shared" si="136"/>
        <v>0</v>
      </c>
      <c r="CW51" s="240">
        <f t="shared" si="137"/>
        <v>0</v>
      </c>
      <c r="CX51" s="240">
        <f t="shared" si="138"/>
        <v>0</v>
      </c>
      <c r="CY51" s="240">
        <f t="shared" si="139"/>
        <v>0</v>
      </c>
      <c r="CZ51" s="240">
        <f t="shared" si="140"/>
        <v>0</v>
      </c>
      <c r="DA51" s="240">
        <f t="shared" si="141"/>
        <v>0</v>
      </c>
      <c r="DB51" s="240">
        <f t="shared" si="142"/>
        <v>0</v>
      </c>
      <c r="DC51" s="240">
        <f t="shared" si="143"/>
        <v>0</v>
      </c>
      <c r="DD51" s="240">
        <f t="shared" si="144"/>
        <v>0</v>
      </c>
      <c r="DE51" s="240">
        <f t="shared" si="145"/>
        <v>0</v>
      </c>
      <c r="DF51" s="240">
        <f t="shared" si="146"/>
        <v>0</v>
      </c>
      <c r="DG51" s="240">
        <f t="shared" si="147"/>
        <v>0</v>
      </c>
      <c r="DH51" s="240">
        <f t="shared" si="148"/>
        <v>0</v>
      </c>
      <c r="DI51" s="240">
        <f t="shared" si="149"/>
        <v>0</v>
      </c>
      <c r="DJ51" s="240">
        <f t="shared" si="150"/>
        <v>0</v>
      </c>
      <c r="DK51" s="240">
        <f t="shared" si="151"/>
        <v>0</v>
      </c>
      <c r="DL51" s="240">
        <f t="shared" si="152"/>
        <v>0</v>
      </c>
      <c r="DM51" s="240">
        <f t="shared" si="153"/>
        <v>0</v>
      </c>
      <c r="DN51" s="240">
        <f t="shared" si="154"/>
        <v>0</v>
      </c>
      <c r="DO51" s="240">
        <f t="shared" si="155"/>
        <v>0</v>
      </c>
      <c r="DP51" s="240">
        <f t="shared" si="156"/>
        <v>0</v>
      </c>
      <c r="DQ51" s="240">
        <f t="shared" si="157"/>
        <v>0</v>
      </c>
      <c r="DR51" s="240">
        <f t="shared" si="158"/>
        <v>0</v>
      </c>
      <c r="DS51" s="240">
        <f t="shared" si="159"/>
        <v>0</v>
      </c>
      <c r="DT51" s="240">
        <f t="shared" si="160"/>
        <v>0</v>
      </c>
      <c r="DU51" s="240">
        <f t="shared" si="161"/>
        <v>0</v>
      </c>
      <c r="DV51" s="240">
        <f t="shared" si="162"/>
        <v>0</v>
      </c>
      <c r="DW51" s="240">
        <f t="shared" si="163"/>
        <v>0</v>
      </c>
      <c r="DX51" s="240">
        <f t="shared" si="164"/>
        <v>0</v>
      </c>
      <c r="DY51" s="240">
        <f t="shared" si="165"/>
        <v>0</v>
      </c>
      <c r="DZ51" s="240">
        <f t="shared" si="166"/>
        <v>0</v>
      </c>
      <c r="EA51" s="240">
        <f t="shared" si="167"/>
        <v>0</v>
      </c>
      <c r="EB51" s="240">
        <f t="shared" si="168"/>
        <v>0</v>
      </c>
      <c r="EC51" s="240">
        <f t="shared" si="169"/>
        <v>0</v>
      </c>
      <c r="ED51" s="240">
        <f t="shared" si="170"/>
        <v>0</v>
      </c>
      <c r="EE51" s="240">
        <f t="shared" si="171"/>
        <v>0</v>
      </c>
      <c r="EF51" s="240">
        <f t="shared" si="172"/>
        <v>0</v>
      </c>
      <c r="EI51" s="223">
        <f t="shared" si="173"/>
        <v>0</v>
      </c>
      <c r="EJ51" s="223">
        <f t="shared" si="174"/>
        <v>275000</v>
      </c>
      <c r="EK51" s="235">
        <v>0</v>
      </c>
      <c r="EL51" s="235">
        <v>0</v>
      </c>
      <c r="EM51" s="235">
        <v>0</v>
      </c>
    </row>
    <row r="52" spans="1:143">
      <c r="A52" s="250" t="s">
        <v>282</v>
      </c>
      <c r="B52" s="251">
        <v>28</v>
      </c>
      <c r="C52" s="192" t="str">
        <f>VLOOKUP($A52&amp;$B52,Insumos!$A:$I,4,0)</f>
        <v>LANCHES OFICINAS / EVENTOS / REUNIÕES</v>
      </c>
      <c r="D52" s="86" t="str">
        <f>VLOOKUP($A52&amp;$B52,Insumos!$A:$I,6,0)</f>
        <v>VB</v>
      </c>
      <c r="E52" s="238">
        <f t="shared" si="96"/>
        <v>11</v>
      </c>
      <c r="F52" s="86">
        <v>1</v>
      </c>
      <c r="G52" s="80">
        <f>VLOOKUP($A52&amp;$B52,Insumos!$A:$I,9,0)</f>
        <v>3000</v>
      </c>
      <c r="H52" s="80">
        <f t="shared" si="97"/>
        <v>33000</v>
      </c>
      <c r="I52" s="247"/>
      <c r="K52" s="423" t="str">
        <f t="shared" si="98"/>
        <v>LANCHES OFICINAS / EVENTOS / REUNIÕES</v>
      </c>
      <c r="L52" s="83" t="str">
        <f t="shared" si="99"/>
        <v>VB</v>
      </c>
      <c r="M52" s="206">
        <f t="shared" si="100"/>
        <v>11</v>
      </c>
      <c r="N52" s="252">
        <v>1</v>
      </c>
      <c r="O52" s="252">
        <f t="shared" si="176"/>
        <v>1</v>
      </c>
      <c r="P52" s="252">
        <f t="shared" si="177"/>
        <v>1</v>
      </c>
      <c r="Q52" s="252">
        <f t="shared" si="178"/>
        <v>1</v>
      </c>
      <c r="R52" s="252">
        <f t="shared" si="179"/>
        <v>1</v>
      </c>
      <c r="S52" s="252">
        <f t="shared" si="180"/>
        <v>1</v>
      </c>
      <c r="T52" s="252">
        <f t="shared" si="181"/>
        <v>1</v>
      </c>
      <c r="U52" s="252">
        <f t="shared" si="182"/>
        <v>1</v>
      </c>
      <c r="V52" s="252">
        <f t="shared" si="183"/>
        <v>1</v>
      </c>
      <c r="W52" s="252">
        <f t="shared" si="184"/>
        <v>1</v>
      </c>
      <c r="X52" s="252">
        <f t="shared" si="185"/>
        <v>1</v>
      </c>
      <c r="Y52" s="252"/>
      <c r="Z52" s="252"/>
      <c r="AA52" s="252"/>
      <c r="AB52" s="252"/>
      <c r="AC52" s="252"/>
      <c r="AD52" s="252"/>
      <c r="AE52" s="252"/>
      <c r="AF52" s="252"/>
      <c r="AG52" s="252"/>
      <c r="AH52" s="252"/>
      <c r="AI52" s="252"/>
      <c r="AJ52" s="252"/>
      <c r="AK52" s="252"/>
      <c r="AL52" s="252"/>
      <c r="AM52" s="252"/>
      <c r="AN52" s="252"/>
      <c r="AO52" s="252"/>
      <c r="AP52" s="252"/>
      <c r="AQ52" s="252"/>
      <c r="AR52" s="252"/>
      <c r="AS52" s="252"/>
      <c r="AT52" s="252"/>
      <c r="AU52" s="252"/>
      <c r="AV52" s="252"/>
      <c r="AW52" s="252"/>
      <c r="AX52" s="252"/>
      <c r="AY52" s="252"/>
      <c r="AZ52" s="252"/>
      <c r="BA52" s="252"/>
      <c r="BB52" s="252"/>
      <c r="BC52" s="252"/>
      <c r="BD52" s="252"/>
      <c r="BE52" s="252"/>
      <c r="BF52" s="252"/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252"/>
      <c r="BR52" s="252"/>
      <c r="BS52" s="252"/>
      <c r="BT52" s="252"/>
      <c r="BU52" s="252"/>
      <c r="BV52" s="78"/>
      <c r="BW52" s="206" t="str">
        <f t="shared" si="111"/>
        <v>LANCHES OFICINAS / EVENTOS / REUNIÕES</v>
      </c>
      <c r="BX52" s="240">
        <f t="shared" si="186"/>
        <v>33000</v>
      </c>
      <c r="BY52" s="240">
        <f t="shared" si="113"/>
        <v>3000</v>
      </c>
      <c r="BZ52" s="240">
        <f t="shared" si="114"/>
        <v>3000</v>
      </c>
      <c r="CA52" s="240">
        <f t="shared" si="115"/>
        <v>3000</v>
      </c>
      <c r="CB52" s="240">
        <f t="shared" si="116"/>
        <v>3000</v>
      </c>
      <c r="CC52" s="240">
        <f t="shared" si="117"/>
        <v>3000</v>
      </c>
      <c r="CD52" s="240">
        <f t="shared" si="118"/>
        <v>3000</v>
      </c>
      <c r="CE52" s="240">
        <f t="shared" si="119"/>
        <v>3000</v>
      </c>
      <c r="CF52" s="240">
        <f t="shared" si="120"/>
        <v>3000</v>
      </c>
      <c r="CG52" s="240">
        <f t="shared" si="121"/>
        <v>3000</v>
      </c>
      <c r="CH52" s="240">
        <f t="shared" si="122"/>
        <v>3000</v>
      </c>
      <c r="CI52" s="240">
        <f t="shared" si="123"/>
        <v>3000</v>
      </c>
      <c r="CJ52" s="240">
        <f t="shared" si="124"/>
        <v>0</v>
      </c>
      <c r="CK52" s="240">
        <f t="shared" si="125"/>
        <v>0</v>
      </c>
      <c r="CL52" s="240">
        <f t="shared" si="126"/>
        <v>0</v>
      </c>
      <c r="CM52" s="240">
        <f t="shared" si="127"/>
        <v>0</v>
      </c>
      <c r="CN52" s="240">
        <f t="shared" si="128"/>
        <v>0</v>
      </c>
      <c r="CO52" s="240">
        <f t="shared" si="129"/>
        <v>0</v>
      </c>
      <c r="CP52" s="240">
        <f t="shared" si="130"/>
        <v>0</v>
      </c>
      <c r="CQ52" s="240">
        <f t="shared" si="131"/>
        <v>0</v>
      </c>
      <c r="CR52" s="240">
        <f t="shared" si="132"/>
        <v>0</v>
      </c>
      <c r="CS52" s="240">
        <f t="shared" si="133"/>
        <v>0</v>
      </c>
      <c r="CT52" s="240">
        <f t="shared" si="134"/>
        <v>0</v>
      </c>
      <c r="CU52" s="240">
        <f t="shared" si="135"/>
        <v>0</v>
      </c>
      <c r="CV52" s="240">
        <f t="shared" si="136"/>
        <v>0</v>
      </c>
      <c r="CW52" s="240">
        <f t="shared" si="137"/>
        <v>0</v>
      </c>
      <c r="CX52" s="240">
        <f t="shared" si="138"/>
        <v>0</v>
      </c>
      <c r="CY52" s="240">
        <f t="shared" si="139"/>
        <v>0</v>
      </c>
      <c r="CZ52" s="240">
        <f t="shared" si="140"/>
        <v>0</v>
      </c>
      <c r="DA52" s="240">
        <f t="shared" si="141"/>
        <v>0</v>
      </c>
      <c r="DB52" s="240">
        <f t="shared" si="142"/>
        <v>0</v>
      </c>
      <c r="DC52" s="240">
        <f t="shared" si="143"/>
        <v>0</v>
      </c>
      <c r="DD52" s="240">
        <f t="shared" si="144"/>
        <v>0</v>
      </c>
      <c r="DE52" s="240">
        <f t="shared" si="145"/>
        <v>0</v>
      </c>
      <c r="DF52" s="240">
        <f t="shared" si="146"/>
        <v>0</v>
      </c>
      <c r="DG52" s="240">
        <f t="shared" si="147"/>
        <v>0</v>
      </c>
      <c r="DH52" s="240">
        <f t="shared" si="148"/>
        <v>0</v>
      </c>
      <c r="DI52" s="240">
        <f t="shared" si="149"/>
        <v>0</v>
      </c>
      <c r="DJ52" s="240">
        <f t="shared" si="150"/>
        <v>0</v>
      </c>
      <c r="DK52" s="240">
        <f t="shared" si="151"/>
        <v>0</v>
      </c>
      <c r="DL52" s="240">
        <f t="shared" si="152"/>
        <v>0</v>
      </c>
      <c r="DM52" s="240">
        <f t="shared" si="153"/>
        <v>0</v>
      </c>
      <c r="DN52" s="240">
        <f t="shared" si="154"/>
        <v>0</v>
      </c>
      <c r="DO52" s="240">
        <f t="shared" si="155"/>
        <v>0</v>
      </c>
      <c r="DP52" s="240">
        <f t="shared" si="156"/>
        <v>0</v>
      </c>
      <c r="DQ52" s="240">
        <f t="shared" si="157"/>
        <v>0</v>
      </c>
      <c r="DR52" s="240">
        <f t="shared" si="158"/>
        <v>0</v>
      </c>
      <c r="DS52" s="240">
        <f t="shared" si="159"/>
        <v>0</v>
      </c>
      <c r="DT52" s="240">
        <f t="shared" si="160"/>
        <v>0</v>
      </c>
      <c r="DU52" s="240">
        <f t="shared" si="161"/>
        <v>0</v>
      </c>
      <c r="DV52" s="240">
        <f t="shared" si="162"/>
        <v>0</v>
      </c>
      <c r="DW52" s="240">
        <f t="shared" si="163"/>
        <v>0</v>
      </c>
      <c r="DX52" s="240">
        <f t="shared" si="164"/>
        <v>0</v>
      </c>
      <c r="DY52" s="240">
        <f t="shared" si="165"/>
        <v>0</v>
      </c>
      <c r="DZ52" s="240">
        <f t="shared" si="166"/>
        <v>0</v>
      </c>
      <c r="EA52" s="240">
        <f t="shared" si="167"/>
        <v>0</v>
      </c>
      <c r="EB52" s="240">
        <f t="shared" si="168"/>
        <v>0</v>
      </c>
      <c r="EC52" s="240">
        <f t="shared" si="169"/>
        <v>0</v>
      </c>
      <c r="ED52" s="240">
        <f t="shared" si="170"/>
        <v>0</v>
      </c>
      <c r="EE52" s="240">
        <f t="shared" si="171"/>
        <v>0</v>
      </c>
      <c r="EF52" s="240">
        <f t="shared" si="172"/>
        <v>0</v>
      </c>
      <c r="EI52" s="223">
        <f t="shared" si="173"/>
        <v>0</v>
      </c>
      <c r="EJ52" s="223">
        <f t="shared" si="174"/>
        <v>33000</v>
      </c>
      <c r="EK52" s="235">
        <v>0</v>
      </c>
      <c r="EL52" s="235">
        <v>0</v>
      </c>
      <c r="EM52" s="235">
        <v>0</v>
      </c>
    </row>
    <row r="53" spans="1:143">
      <c r="A53" s="250" t="s">
        <v>282</v>
      </c>
      <c r="B53" s="251">
        <v>29</v>
      </c>
      <c r="C53" s="192" t="str">
        <f>VLOOKUP($A53&amp;$B53,Insumos!$A:$I,4,0)</f>
        <v>TRANSPORTE PARTICIPANTES</v>
      </c>
      <c r="D53" s="86" t="str">
        <f>VLOOKUP($A53&amp;$B53,Insumos!$A:$I,6,0)</f>
        <v>VB</v>
      </c>
      <c r="E53" s="238">
        <f t="shared" si="96"/>
        <v>11</v>
      </c>
      <c r="F53" s="86">
        <v>1</v>
      </c>
      <c r="G53" s="80">
        <f>VLOOKUP($A53&amp;$B53,Insumos!$A:$I,9,0)</f>
        <v>500</v>
      </c>
      <c r="H53" s="80">
        <f t="shared" si="97"/>
        <v>5500</v>
      </c>
      <c r="I53" s="247"/>
      <c r="K53" s="423" t="str">
        <f t="shared" si="98"/>
        <v>TRANSPORTE PARTICIPANTES</v>
      </c>
      <c r="L53" s="83" t="str">
        <f t="shared" si="99"/>
        <v>VB</v>
      </c>
      <c r="M53" s="206">
        <f t="shared" si="100"/>
        <v>11</v>
      </c>
      <c r="N53" s="252">
        <v>1</v>
      </c>
      <c r="O53" s="252">
        <f t="shared" si="176"/>
        <v>1</v>
      </c>
      <c r="P53" s="252">
        <f t="shared" si="177"/>
        <v>1</v>
      </c>
      <c r="Q53" s="252">
        <f t="shared" si="178"/>
        <v>1</v>
      </c>
      <c r="R53" s="252">
        <f t="shared" si="179"/>
        <v>1</v>
      </c>
      <c r="S53" s="252">
        <f t="shared" si="180"/>
        <v>1</v>
      </c>
      <c r="T53" s="252">
        <f t="shared" si="181"/>
        <v>1</v>
      </c>
      <c r="U53" s="252">
        <f t="shared" si="182"/>
        <v>1</v>
      </c>
      <c r="V53" s="252">
        <f t="shared" si="183"/>
        <v>1</v>
      </c>
      <c r="W53" s="252">
        <f t="shared" si="184"/>
        <v>1</v>
      </c>
      <c r="X53" s="252">
        <f t="shared" si="185"/>
        <v>1</v>
      </c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X53" s="252"/>
      <c r="AY53" s="252"/>
      <c r="AZ53" s="252"/>
      <c r="BA53" s="252"/>
      <c r="BB53" s="252"/>
      <c r="BC53" s="252"/>
      <c r="BD53" s="252"/>
      <c r="BE53" s="252"/>
      <c r="BF53" s="252"/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252"/>
      <c r="BR53" s="252"/>
      <c r="BS53" s="252"/>
      <c r="BT53" s="252"/>
      <c r="BU53" s="252"/>
      <c r="BV53" s="78"/>
      <c r="BW53" s="206" t="str">
        <f t="shared" si="111"/>
        <v>TRANSPORTE PARTICIPANTES</v>
      </c>
      <c r="BX53" s="240">
        <f t="shared" si="186"/>
        <v>5500</v>
      </c>
      <c r="BY53" s="240">
        <f t="shared" si="113"/>
        <v>500</v>
      </c>
      <c r="BZ53" s="240">
        <f t="shared" si="114"/>
        <v>500</v>
      </c>
      <c r="CA53" s="240">
        <f t="shared" si="115"/>
        <v>500</v>
      </c>
      <c r="CB53" s="240">
        <f t="shared" si="116"/>
        <v>500</v>
      </c>
      <c r="CC53" s="240">
        <f t="shared" si="117"/>
        <v>500</v>
      </c>
      <c r="CD53" s="240">
        <f t="shared" si="118"/>
        <v>500</v>
      </c>
      <c r="CE53" s="240">
        <f t="shared" si="119"/>
        <v>500</v>
      </c>
      <c r="CF53" s="240">
        <f t="shared" si="120"/>
        <v>500</v>
      </c>
      <c r="CG53" s="240">
        <f t="shared" si="121"/>
        <v>500</v>
      </c>
      <c r="CH53" s="240">
        <f t="shared" si="122"/>
        <v>500</v>
      </c>
      <c r="CI53" s="240">
        <f t="shared" si="123"/>
        <v>500</v>
      </c>
      <c r="CJ53" s="240">
        <f t="shared" si="124"/>
        <v>0</v>
      </c>
      <c r="CK53" s="240">
        <f t="shared" si="125"/>
        <v>0</v>
      </c>
      <c r="CL53" s="240">
        <f t="shared" si="126"/>
        <v>0</v>
      </c>
      <c r="CM53" s="240">
        <f t="shared" si="127"/>
        <v>0</v>
      </c>
      <c r="CN53" s="240">
        <f t="shared" si="128"/>
        <v>0</v>
      </c>
      <c r="CO53" s="240">
        <f t="shared" si="129"/>
        <v>0</v>
      </c>
      <c r="CP53" s="240">
        <f t="shared" si="130"/>
        <v>0</v>
      </c>
      <c r="CQ53" s="240">
        <f t="shared" si="131"/>
        <v>0</v>
      </c>
      <c r="CR53" s="240">
        <f t="shared" si="132"/>
        <v>0</v>
      </c>
      <c r="CS53" s="240">
        <f t="shared" si="133"/>
        <v>0</v>
      </c>
      <c r="CT53" s="240">
        <f t="shared" si="134"/>
        <v>0</v>
      </c>
      <c r="CU53" s="240">
        <f t="shared" si="135"/>
        <v>0</v>
      </c>
      <c r="CV53" s="240">
        <f t="shared" si="136"/>
        <v>0</v>
      </c>
      <c r="CW53" s="240">
        <f t="shared" si="137"/>
        <v>0</v>
      </c>
      <c r="CX53" s="240">
        <f t="shared" si="138"/>
        <v>0</v>
      </c>
      <c r="CY53" s="240">
        <f t="shared" si="139"/>
        <v>0</v>
      </c>
      <c r="CZ53" s="240">
        <f t="shared" si="140"/>
        <v>0</v>
      </c>
      <c r="DA53" s="240">
        <f t="shared" si="141"/>
        <v>0</v>
      </c>
      <c r="DB53" s="240">
        <f t="shared" si="142"/>
        <v>0</v>
      </c>
      <c r="DC53" s="240">
        <f t="shared" si="143"/>
        <v>0</v>
      </c>
      <c r="DD53" s="240">
        <f t="shared" si="144"/>
        <v>0</v>
      </c>
      <c r="DE53" s="240">
        <f t="shared" si="145"/>
        <v>0</v>
      </c>
      <c r="DF53" s="240">
        <f t="shared" si="146"/>
        <v>0</v>
      </c>
      <c r="DG53" s="240">
        <f t="shared" si="147"/>
        <v>0</v>
      </c>
      <c r="DH53" s="240">
        <f t="shared" si="148"/>
        <v>0</v>
      </c>
      <c r="DI53" s="240">
        <f t="shared" si="149"/>
        <v>0</v>
      </c>
      <c r="DJ53" s="240">
        <f t="shared" si="150"/>
        <v>0</v>
      </c>
      <c r="DK53" s="240">
        <f t="shared" si="151"/>
        <v>0</v>
      </c>
      <c r="DL53" s="240">
        <f t="shared" si="152"/>
        <v>0</v>
      </c>
      <c r="DM53" s="240">
        <f t="shared" si="153"/>
        <v>0</v>
      </c>
      <c r="DN53" s="240">
        <f t="shared" si="154"/>
        <v>0</v>
      </c>
      <c r="DO53" s="240">
        <f t="shared" si="155"/>
        <v>0</v>
      </c>
      <c r="DP53" s="240">
        <f t="shared" si="156"/>
        <v>0</v>
      </c>
      <c r="DQ53" s="240">
        <f t="shared" si="157"/>
        <v>0</v>
      </c>
      <c r="DR53" s="240">
        <f t="shared" si="158"/>
        <v>0</v>
      </c>
      <c r="DS53" s="240">
        <f t="shared" si="159"/>
        <v>0</v>
      </c>
      <c r="DT53" s="240">
        <f t="shared" si="160"/>
        <v>0</v>
      </c>
      <c r="DU53" s="240">
        <f t="shared" si="161"/>
        <v>0</v>
      </c>
      <c r="DV53" s="240">
        <f t="shared" si="162"/>
        <v>0</v>
      </c>
      <c r="DW53" s="240">
        <f t="shared" si="163"/>
        <v>0</v>
      </c>
      <c r="DX53" s="240">
        <f t="shared" si="164"/>
        <v>0</v>
      </c>
      <c r="DY53" s="240">
        <f t="shared" si="165"/>
        <v>0</v>
      </c>
      <c r="DZ53" s="240">
        <f t="shared" si="166"/>
        <v>0</v>
      </c>
      <c r="EA53" s="240">
        <f t="shared" si="167"/>
        <v>0</v>
      </c>
      <c r="EB53" s="240">
        <f t="shared" si="168"/>
        <v>0</v>
      </c>
      <c r="EC53" s="240">
        <f t="shared" si="169"/>
        <v>0</v>
      </c>
      <c r="ED53" s="240">
        <f t="shared" si="170"/>
        <v>0</v>
      </c>
      <c r="EE53" s="240">
        <f t="shared" si="171"/>
        <v>0</v>
      </c>
      <c r="EF53" s="240">
        <f t="shared" si="172"/>
        <v>0</v>
      </c>
      <c r="EI53" s="223">
        <f t="shared" si="173"/>
        <v>0</v>
      </c>
      <c r="EJ53" s="223">
        <f t="shared" si="174"/>
        <v>5500</v>
      </c>
      <c r="EK53" s="235">
        <v>0</v>
      </c>
      <c r="EL53" s="235">
        <v>0</v>
      </c>
      <c r="EM53" s="235">
        <v>0</v>
      </c>
    </row>
    <row r="54" spans="1:143" ht="51">
      <c r="A54" s="250" t="s">
        <v>284</v>
      </c>
      <c r="B54" s="251">
        <v>7</v>
      </c>
      <c r="C54" s="192" t="str">
        <f>VLOOKUP($A54&amp;$B54,Insumos!$A:$I,4,0)</f>
        <v>MATERIAIS DE ESCRITÓRIO (CARTOLINA, PAPEL, TESOURA, CANETA, LÁPIS, GRAMPEADOR, DUREX, FITA ADESIVA, E ETC.)</v>
      </c>
      <c r="D54" s="86" t="str">
        <f>VLOOKUP($A54&amp;$B54,Insumos!$A:$I,6,0)</f>
        <v>VB</v>
      </c>
      <c r="E54" s="238">
        <f t="shared" si="96"/>
        <v>11</v>
      </c>
      <c r="F54" s="86">
        <v>1</v>
      </c>
      <c r="G54" s="80">
        <f>VLOOKUP($A54&amp;$B54,Insumos!$A:$I,9,0)</f>
        <v>800</v>
      </c>
      <c r="H54" s="80">
        <f t="shared" si="97"/>
        <v>8800</v>
      </c>
      <c r="I54" s="247"/>
      <c r="K54" s="423" t="str">
        <f t="shared" si="98"/>
        <v>MATERIAIS DE ESCRITÓRIO (CARTOLINA, PAPEL, TESOURA, CANETA, LÁPIS, GRAMPEADOR, DUREX, FITA ADESIVA, E ETC.)</v>
      </c>
      <c r="L54" s="83" t="str">
        <f t="shared" si="99"/>
        <v>VB</v>
      </c>
      <c r="M54" s="206">
        <f t="shared" si="100"/>
        <v>11</v>
      </c>
      <c r="N54" s="252">
        <v>1</v>
      </c>
      <c r="O54" s="252">
        <f t="shared" si="176"/>
        <v>1</v>
      </c>
      <c r="P54" s="252">
        <f t="shared" si="177"/>
        <v>1</v>
      </c>
      <c r="Q54" s="252">
        <f t="shared" si="178"/>
        <v>1</v>
      </c>
      <c r="R54" s="252">
        <f t="shared" si="179"/>
        <v>1</v>
      </c>
      <c r="S54" s="252">
        <f t="shared" si="180"/>
        <v>1</v>
      </c>
      <c r="T54" s="252">
        <f t="shared" si="181"/>
        <v>1</v>
      </c>
      <c r="U54" s="252">
        <f t="shared" si="182"/>
        <v>1</v>
      </c>
      <c r="V54" s="252">
        <f t="shared" si="183"/>
        <v>1</v>
      </c>
      <c r="W54" s="252">
        <f t="shared" si="184"/>
        <v>1</v>
      </c>
      <c r="X54" s="252">
        <f t="shared" si="185"/>
        <v>1</v>
      </c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52"/>
      <c r="AK54" s="252"/>
      <c r="AL54" s="252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X54" s="252"/>
      <c r="AY54" s="252"/>
      <c r="AZ54" s="252"/>
      <c r="BA54" s="252"/>
      <c r="BB54" s="252"/>
      <c r="BC54" s="252"/>
      <c r="BD54" s="252"/>
      <c r="BE54" s="252"/>
      <c r="BF54" s="252"/>
      <c r="BG54" s="252"/>
      <c r="BH54" s="252"/>
      <c r="BI54" s="252"/>
      <c r="BJ54" s="252"/>
      <c r="BK54" s="252"/>
      <c r="BL54" s="252"/>
      <c r="BM54" s="252"/>
      <c r="BN54" s="252"/>
      <c r="BO54" s="252"/>
      <c r="BP54" s="252"/>
      <c r="BQ54" s="252"/>
      <c r="BR54" s="252"/>
      <c r="BS54" s="252"/>
      <c r="BT54" s="252"/>
      <c r="BU54" s="252"/>
      <c r="BV54" s="78"/>
      <c r="BW54" s="206" t="str">
        <f t="shared" si="111"/>
        <v>MATERIAIS DE ESCRITÓRIO (CARTOLINA, PAPEL, TESOURA, CANETA, LÁPIS, GRAMPEADOR, DUREX, FITA ADESIVA, E ETC.)</v>
      </c>
      <c r="BX54" s="240">
        <f t="shared" si="186"/>
        <v>8800</v>
      </c>
      <c r="BY54" s="240">
        <f t="shared" si="113"/>
        <v>800</v>
      </c>
      <c r="BZ54" s="240">
        <f t="shared" si="114"/>
        <v>800</v>
      </c>
      <c r="CA54" s="240">
        <f t="shared" si="115"/>
        <v>800</v>
      </c>
      <c r="CB54" s="240">
        <f t="shared" si="116"/>
        <v>800</v>
      </c>
      <c r="CC54" s="240">
        <f t="shared" si="117"/>
        <v>800</v>
      </c>
      <c r="CD54" s="240">
        <f t="shared" si="118"/>
        <v>800</v>
      </c>
      <c r="CE54" s="240">
        <f t="shared" si="119"/>
        <v>800</v>
      </c>
      <c r="CF54" s="240">
        <f t="shared" si="120"/>
        <v>800</v>
      </c>
      <c r="CG54" s="240">
        <f t="shared" si="121"/>
        <v>800</v>
      </c>
      <c r="CH54" s="240">
        <f t="shared" si="122"/>
        <v>800</v>
      </c>
      <c r="CI54" s="240">
        <f t="shared" si="123"/>
        <v>800</v>
      </c>
      <c r="CJ54" s="240">
        <f t="shared" si="124"/>
        <v>0</v>
      </c>
      <c r="CK54" s="240">
        <f t="shared" si="125"/>
        <v>0</v>
      </c>
      <c r="CL54" s="240">
        <f t="shared" si="126"/>
        <v>0</v>
      </c>
      <c r="CM54" s="240">
        <f t="shared" si="127"/>
        <v>0</v>
      </c>
      <c r="CN54" s="240">
        <f t="shared" si="128"/>
        <v>0</v>
      </c>
      <c r="CO54" s="240">
        <f t="shared" si="129"/>
        <v>0</v>
      </c>
      <c r="CP54" s="240">
        <f t="shared" si="130"/>
        <v>0</v>
      </c>
      <c r="CQ54" s="240">
        <f t="shared" si="131"/>
        <v>0</v>
      </c>
      <c r="CR54" s="240">
        <f t="shared" si="132"/>
        <v>0</v>
      </c>
      <c r="CS54" s="240">
        <f t="shared" si="133"/>
        <v>0</v>
      </c>
      <c r="CT54" s="240">
        <f t="shared" si="134"/>
        <v>0</v>
      </c>
      <c r="CU54" s="240">
        <f t="shared" si="135"/>
        <v>0</v>
      </c>
      <c r="CV54" s="240">
        <f t="shared" si="136"/>
        <v>0</v>
      </c>
      <c r="CW54" s="240">
        <f t="shared" si="137"/>
        <v>0</v>
      </c>
      <c r="CX54" s="240">
        <f t="shared" si="138"/>
        <v>0</v>
      </c>
      <c r="CY54" s="240">
        <f t="shared" si="139"/>
        <v>0</v>
      </c>
      <c r="CZ54" s="240">
        <f t="shared" si="140"/>
        <v>0</v>
      </c>
      <c r="DA54" s="240">
        <f t="shared" si="141"/>
        <v>0</v>
      </c>
      <c r="DB54" s="240">
        <f t="shared" si="142"/>
        <v>0</v>
      </c>
      <c r="DC54" s="240">
        <f t="shared" si="143"/>
        <v>0</v>
      </c>
      <c r="DD54" s="240">
        <f t="shared" si="144"/>
        <v>0</v>
      </c>
      <c r="DE54" s="240">
        <f t="shared" si="145"/>
        <v>0</v>
      </c>
      <c r="DF54" s="240">
        <f t="shared" si="146"/>
        <v>0</v>
      </c>
      <c r="DG54" s="240">
        <f t="shared" si="147"/>
        <v>0</v>
      </c>
      <c r="DH54" s="240">
        <f t="shared" si="148"/>
        <v>0</v>
      </c>
      <c r="DI54" s="240">
        <f t="shared" si="149"/>
        <v>0</v>
      </c>
      <c r="DJ54" s="240">
        <f t="shared" si="150"/>
        <v>0</v>
      </c>
      <c r="DK54" s="240">
        <f t="shared" si="151"/>
        <v>0</v>
      </c>
      <c r="DL54" s="240">
        <f t="shared" si="152"/>
        <v>0</v>
      </c>
      <c r="DM54" s="240">
        <f t="shared" si="153"/>
        <v>0</v>
      </c>
      <c r="DN54" s="240">
        <f t="shared" si="154"/>
        <v>0</v>
      </c>
      <c r="DO54" s="240">
        <f t="shared" si="155"/>
        <v>0</v>
      </c>
      <c r="DP54" s="240">
        <f t="shared" si="156"/>
        <v>0</v>
      </c>
      <c r="DQ54" s="240">
        <f t="shared" si="157"/>
        <v>0</v>
      </c>
      <c r="DR54" s="240">
        <f t="shared" si="158"/>
        <v>0</v>
      </c>
      <c r="DS54" s="240">
        <f t="shared" si="159"/>
        <v>0</v>
      </c>
      <c r="DT54" s="240">
        <f t="shared" si="160"/>
        <v>0</v>
      </c>
      <c r="DU54" s="240">
        <f t="shared" si="161"/>
        <v>0</v>
      </c>
      <c r="DV54" s="240">
        <f t="shared" si="162"/>
        <v>0</v>
      </c>
      <c r="DW54" s="240">
        <f t="shared" si="163"/>
        <v>0</v>
      </c>
      <c r="DX54" s="240">
        <f t="shared" si="164"/>
        <v>0</v>
      </c>
      <c r="DY54" s="240">
        <f t="shared" si="165"/>
        <v>0</v>
      </c>
      <c r="DZ54" s="240">
        <f t="shared" si="166"/>
        <v>0</v>
      </c>
      <c r="EA54" s="240">
        <f t="shared" si="167"/>
        <v>0</v>
      </c>
      <c r="EB54" s="240">
        <f t="shared" si="168"/>
        <v>0</v>
      </c>
      <c r="EC54" s="240">
        <f t="shared" si="169"/>
        <v>0</v>
      </c>
      <c r="ED54" s="240">
        <f t="shared" si="170"/>
        <v>0</v>
      </c>
      <c r="EE54" s="240">
        <f t="shared" si="171"/>
        <v>0</v>
      </c>
      <c r="EF54" s="240">
        <f t="shared" si="172"/>
        <v>0</v>
      </c>
      <c r="EI54" s="223">
        <f t="shared" si="173"/>
        <v>0</v>
      </c>
      <c r="EJ54" s="223">
        <f t="shared" si="174"/>
        <v>8800</v>
      </c>
      <c r="EK54" s="235">
        <v>0</v>
      </c>
      <c r="EL54" s="235">
        <v>0</v>
      </c>
      <c r="EM54" s="235">
        <v>0</v>
      </c>
    </row>
    <row r="55" spans="1:143" ht="38.25">
      <c r="A55" s="250" t="s">
        <v>284</v>
      </c>
      <c r="B55" s="251">
        <v>8</v>
      </c>
      <c r="C55" s="192" t="str">
        <f>VLOOKUP($A55&amp;$B55,Insumos!$A:$I,4,0)</f>
        <v>MATERIAIS ACESSÓRIOS PARA AS CAMPANHAS/OFICINAS (BRINDES, CAMISETAS, E ETC.)</v>
      </c>
      <c r="D55" s="86" t="str">
        <f>VLOOKUP($A55&amp;$B55,Insumos!$A:$I,6,0)</f>
        <v>VB</v>
      </c>
      <c r="E55" s="238">
        <f t="shared" si="96"/>
        <v>11</v>
      </c>
      <c r="F55" s="86">
        <v>1</v>
      </c>
      <c r="G55" s="80">
        <f>VLOOKUP($A55&amp;$B55,Insumos!$A:$I,9,0)</f>
        <v>1000</v>
      </c>
      <c r="H55" s="80">
        <f t="shared" si="97"/>
        <v>11000</v>
      </c>
      <c r="I55" s="247"/>
      <c r="K55" s="423" t="str">
        <f t="shared" si="98"/>
        <v>MATERIAIS ACESSÓRIOS PARA AS CAMPANHAS/OFICINAS (BRINDES, CAMISETAS, E ETC.)</v>
      </c>
      <c r="L55" s="83" t="str">
        <f t="shared" si="99"/>
        <v>VB</v>
      </c>
      <c r="M55" s="206">
        <f t="shared" si="100"/>
        <v>11</v>
      </c>
      <c r="N55" s="252">
        <v>1</v>
      </c>
      <c r="O55" s="252">
        <f t="shared" si="176"/>
        <v>1</v>
      </c>
      <c r="P55" s="252">
        <f t="shared" si="177"/>
        <v>1</v>
      </c>
      <c r="Q55" s="252">
        <f t="shared" si="178"/>
        <v>1</v>
      </c>
      <c r="R55" s="252">
        <f t="shared" si="179"/>
        <v>1</v>
      </c>
      <c r="S55" s="252">
        <f t="shared" si="180"/>
        <v>1</v>
      </c>
      <c r="T55" s="252">
        <f t="shared" si="181"/>
        <v>1</v>
      </c>
      <c r="U55" s="252">
        <f t="shared" si="182"/>
        <v>1</v>
      </c>
      <c r="V55" s="252">
        <f t="shared" si="183"/>
        <v>1</v>
      </c>
      <c r="W55" s="252">
        <f t="shared" si="184"/>
        <v>1</v>
      </c>
      <c r="X55" s="252">
        <f t="shared" si="185"/>
        <v>1</v>
      </c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X55" s="252"/>
      <c r="AY55" s="252"/>
      <c r="AZ55" s="252"/>
      <c r="BA55" s="252"/>
      <c r="BB55" s="252"/>
      <c r="BC55" s="252"/>
      <c r="BD55" s="252"/>
      <c r="BE55" s="252"/>
      <c r="BF55" s="252"/>
      <c r="BG55" s="252"/>
      <c r="BH55" s="252"/>
      <c r="BI55" s="252"/>
      <c r="BJ55" s="252"/>
      <c r="BK55" s="252"/>
      <c r="BL55" s="252"/>
      <c r="BM55" s="252"/>
      <c r="BN55" s="252"/>
      <c r="BO55" s="252"/>
      <c r="BP55" s="252"/>
      <c r="BQ55" s="252"/>
      <c r="BR55" s="252"/>
      <c r="BS55" s="252"/>
      <c r="BT55" s="252"/>
      <c r="BU55" s="252"/>
      <c r="BV55" s="78"/>
      <c r="BW55" s="206" t="str">
        <f t="shared" si="111"/>
        <v>MATERIAIS ACESSÓRIOS PARA AS CAMPANHAS/OFICINAS (BRINDES, CAMISETAS, E ETC.)</v>
      </c>
      <c r="BX55" s="240">
        <f t="shared" si="186"/>
        <v>11000</v>
      </c>
      <c r="BY55" s="240">
        <f t="shared" si="113"/>
        <v>1000</v>
      </c>
      <c r="BZ55" s="240">
        <f t="shared" si="114"/>
        <v>1000</v>
      </c>
      <c r="CA55" s="240">
        <f t="shared" si="115"/>
        <v>1000</v>
      </c>
      <c r="CB55" s="240">
        <f t="shared" si="116"/>
        <v>1000</v>
      </c>
      <c r="CC55" s="240">
        <f t="shared" si="117"/>
        <v>1000</v>
      </c>
      <c r="CD55" s="240">
        <f t="shared" si="118"/>
        <v>1000</v>
      </c>
      <c r="CE55" s="240">
        <f t="shared" si="119"/>
        <v>1000</v>
      </c>
      <c r="CF55" s="240">
        <f t="shared" si="120"/>
        <v>1000</v>
      </c>
      <c r="CG55" s="240">
        <f t="shared" si="121"/>
        <v>1000</v>
      </c>
      <c r="CH55" s="240">
        <f t="shared" si="122"/>
        <v>1000</v>
      </c>
      <c r="CI55" s="240">
        <f t="shared" si="123"/>
        <v>1000</v>
      </c>
      <c r="CJ55" s="240">
        <f t="shared" si="124"/>
        <v>0</v>
      </c>
      <c r="CK55" s="240">
        <f t="shared" si="125"/>
        <v>0</v>
      </c>
      <c r="CL55" s="240">
        <f t="shared" si="126"/>
        <v>0</v>
      </c>
      <c r="CM55" s="240">
        <f t="shared" si="127"/>
        <v>0</v>
      </c>
      <c r="CN55" s="240">
        <f t="shared" si="128"/>
        <v>0</v>
      </c>
      <c r="CO55" s="240">
        <f t="shared" si="129"/>
        <v>0</v>
      </c>
      <c r="CP55" s="240">
        <f t="shared" si="130"/>
        <v>0</v>
      </c>
      <c r="CQ55" s="240">
        <f t="shared" si="131"/>
        <v>0</v>
      </c>
      <c r="CR55" s="240">
        <f t="shared" si="132"/>
        <v>0</v>
      </c>
      <c r="CS55" s="240">
        <f t="shared" si="133"/>
        <v>0</v>
      </c>
      <c r="CT55" s="240">
        <f t="shared" si="134"/>
        <v>0</v>
      </c>
      <c r="CU55" s="240">
        <f t="shared" si="135"/>
        <v>0</v>
      </c>
      <c r="CV55" s="240">
        <f t="shared" si="136"/>
        <v>0</v>
      </c>
      <c r="CW55" s="240">
        <f t="shared" si="137"/>
        <v>0</v>
      </c>
      <c r="CX55" s="240">
        <f t="shared" si="138"/>
        <v>0</v>
      </c>
      <c r="CY55" s="240">
        <f t="shared" si="139"/>
        <v>0</v>
      </c>
      <c r="CZ55" s="240">
        <f t="shared" si="140"/>
        <v>0</v>
      </c>
      <c r="DA55" s="240">
        <f t="shared" si="141"/>
        <v>0</v>
      </c>
      <c r="DB55" s="240">
        <f t="shared" si="142"/>
        <v>0</v>
      </c>
      <c r="DC55" s="240">
        <f t="shared" si="143"/>
        <v>0</v>
      </c>
      <c r="DD55" s="240">
        <f t="shared" si="144"/>
        <v>0</v>
      </c>
      <c r="DE55" s="240">
        <f t="shared" si="145"/>
        <v>0</v>
      </c>
      <c r="DF55" s="240">
        <f t="shared" si="146"/>
        <v>0</v>
      </c>
      <c r="DG55" s="240">
        <f t="shared" si="147"/>
        <v>0</v>
      </c>
      <c r="DH55" s="240">
        <f t="shared" si="148"/>
        <v>0</v>
      </c>
      <c r="DI55" s="240">
        <f t="shared" si="149"/>
        <v>0</v>
      </c>
      <c r="DJ55" s="240">
        <f t="shared" si="150"/>
        <v>0</v>
      </c>
      <c r="DK55" s="240">
        <f t="shared" si="151"/>
        <v>0</v>
      </c>
      <c r="DL55" s="240">
        <f t="shared" si="152"/>
        <v>0</v>
      </c>
      <c r="DM55" s="240">
        <f t="shared" si="153"/>
        <v>0</v>
      </c>
      <c r="DN55" s="240">
        <f t="shared" si="154"/>
        <v>0</v>
      </c>
      <c r="DO55" s="240">
        <f t="shared" si="155"/>
        <v>0</v>
      </c>
      <c r="DP55" s="240">
        <f t="shared" si="156"/>
        <v>0</v>
      </c>
      <c r="DQ55" s="240">
        <f t="shared" si="157"/>
        <v>0</v>
      </c>
      <c r="DR55" s="240">
        <f t="shared" si="158"/>
        <v>0</v>
      </c>
      <c r="DS55" s="240">
        <f t="shared" si="159"/>
        <v>0</v>
      </c>
      <c r="DT55" s="240">
        <f t="shared" si="160"/>
        <v>0</v>
      </c>
      <c r="DU55" s="240">
        <f t="shared" si="161"/>
        <v>0</v>
      </c>
      <c r="DV55" s="240">
        <f t="shared" si="162"/>
        <v>0</v>
      </c>
      <c r="DW55" s="240">
        <f t="shared" si="163"/>
        <v>0</v>
      </c>
      <c r="DX55" s="240">
        <f t="shared" si="164"/>
        <v>0</v>
      </c>
      <c r="DY55" s="240">
        <f t="shared" si="165"/>
        <v>0</v>
      </c>
      <c r="DZ55" s="240">
        <f t="shared" si="166"/>
        <v>0</v>
      </c>
      <c r="EA55" s="240">
        <f t="shared" si="167"/>
        <v>0</v>
      </c>
      <c r="EB55" s="240">
        <f t="shared" si="168"/>
        <v>0</v>
      </c>
      <c r="EC55" s="240">
        <f t="shared" si="169"/>
        <v>0</v>
      </c>
      <c r="ED55" s="240">
        <f t="shared" si="170"/>
        <v>0</v>
      </c>
      <c r="EE55" s="240">
        <f t="shared" si="171"/>
        <v>0</v>
      </c>
      <c r="EF55" s="240">
        <f t="shared" si="172"/>
        <v>0</v>
      </c>
      <c r="EI55" s="223">
        <f t="shared" si="173"/>
        <v>0</v>
      </c>
      <c r="EJ55" s="223">
        <f t="shared" si="174"/>
        <v>11000</v>
      </c>
      <c r="EK55" s="235">
        <v>0</v>
      </c>
      <c r="EL55" s="235">
        <v>0</v>
      </c>
      <c r="EM55" s="235">
        <v>0</v>
      </c>
    </row>
    <row r="56" spans="1:143">
      <c r="A56" s="250" t="s">
        <v>282</v>
      </c>
      <c r="B56" s="251">
        <v>1</v>
      </c>
      <c r="C56" s="192" t="str">
        <f>VLOOKUP($A56&amp;$B56,Insumos!$A:$I,4,0)</f>
        <v>HOSPEDAGEM VIAGEM</v>
      </c>
      <c r="D56" s="86" t="str">
        <f>VLOOKUP($A56&amp;$B56,Insumos!$A:$I,6,0)</f>
        <v>DIA</v>
      </c>
      <c r="E56" s="238">
        <f t="shared" si="96"/>
        <v>44</v>
      </c>
      <c r="F56" s="86">
        <v>1</v>
      </c>
      <c r="G56" s="80">
        <f>VLOOKUP($A56&amp;$B56,Insumos!$A:$I,9,0)</f>
        <v>150</v>
      </c>
      <c r="H56" s="80">
        <f t="shared" si="97"/>
        <v>6600</v>
      </c>
      <c r="I56" s="247"/>
      <c r="K56" s="423" t="str">
        <f t="shared" si="98"/>
        <v>HOSPEDAGEM VIAGEM</v>
      </c>
      <c r="L56" s="83" t="str">
        <f t="shared" si="99"/>
        <v>DIA</v>
      </c>
      <c r="M56" s="206">
        <f t="shared" si="100"/>
        <v>44</v>
      </c>
      <c r="N56" s="252">
        <v>4</v>
      </c>
      <c r="O56" s="252">
        <f t="shared" si="176"/>
        <v>4</v>
      </c>
      <c r="P56" s="252">
        <f t="shared" si="177"/>
        <v>4</v>
      </c>
      <c r="Q56" s="252">
        <f t="shared" si="178"/>
        <v>4</v>
      </c>
      <c r="R56" s="252">
        <f t="shared" si="179"/>
        <v>4</v>
      </c>
      <c r="S56" s="252">
        <f t="shared" si="180"/>
        <v>4</v>
      </c>
      <c r="T56" s="252">
        <f t="shared" si="181"/>
        <v>4</v>
      </c>
      <c r="U56" s="252">
        <f t="shared" si="182"/>
        <v>4</v>
      </c>
      <c r="V56" s="252">
        <f t="shared" si="183"/>
        <v>4</v>
      </c>
      <c r="W56" s="252">
        <f t="shared" si="184"/>
        <v>4</v>
      </c>
      <c r="X56" s="252">
        <f t="shared" si="185"/>
        <v>4</v>
      </c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52"/>
      <c r="AK56" s="252"/>
      <c r="AL56" s="252"/>
      <c r="AM56" s="252"/>
      <c r="AN56" s="252"/>
      <c r="AO56" s="252"/>
      <c r="AP56" s="252"/>
      <c r="AQ56" s="252"/>
      <c r="AR56" s="252"/>
      <c r="AS56" s="252"/>
      <c r="AT56" s="252"/>
      <c r="AU56" s="252"/>
      <c r="AV56" s="252"/>
      <c r="AW56" s="252"/>
      <c r="AX56" s="252"/>
      <c r="AY56" s="252"/>
      <c r="AZ56" s="252"/>
      <c r="BA56" s="252"/>
      <c r="BB56" s="252"/>
      <c r="BC56" s="252"/>
      <c r="BD56" s="252"/>
      <c r="BE56" s="252"/>
      <c r="BF56" s="252"/>
      <c r="BG56" s="252"/>
      <c r="BH56" s="252"/>
      <c r="BI56" s="252"/>
      <c r="BJ56" s="252"/>
      <c r="BK56" s="252"/>
      <c r="BL56" s="252"/>
      <c r="BM56" s="252"/>
      <c r="BN56" s="252"/>
      <c r="BO56" s="252"/>
      <c r="BP56" s="252"/>
      <c r="BQ56" s="252"/>
      <c r="BR56" s="252"/>
      <c r="BS56" s="252"/>
      <c r="BT56" s="252"/>
      <c r="BU56" s="252"/>
      <c r="BV56" s="78"/>
      <c r="BW56" s="206" t="str">
        <f t="shared" si="111"/>
        <v>HOSPEDAGEM VIAGEM</v>
      </c>
      <c r="BX56" s="240">
        <f t="shared" si="186"/>
        <v>6600</v>
      </c>
      <c r="BY56" s="240">
        <f t="shared" si="113"/>
        <v>600</v>
      </c>
      <c r="BZ56" s="240">
        <f t="shared" si="114"/>
        <v>600</v>
      </c>
      <c r="CA56" s="240">
        <f t="shared" si="115"/>
        <v>600</v>
      </c>
      <c r="CB56" s="240">
        <f t="shared" si="116"/>
        <v>600</v>
      </c>
      <c r="CC56" s="240">
        <f t="shared" si="117"/>
        <v>600</v>
      </c>
      <c r="CD56" s="240">
        <f t="shared" si="118"/>
        <v>600</v>
      </c>
      <c r="CE56" s="240">
        <f t="shared" si="119"/>
        <v>600</v>
      </c>
      <c r="CF56" s="240">
        <f t="shared" si="120"/>
        <v>600</v>
      </c>
      <c r="CG56" s="240">
        <f t="shared" si="121"/>
        <v>600</v>
      </c>
      <c r="CH56" s="240">
        <f t="shared" si="122"/>
        <v>600</v>
      </c>
      <c r="CI56" s="240">
        <f t="shared" si="123"/>
        <v>600</v>
      </c>
      <c r="CJ56" s="240">
        <f t="shared" si="124"/>
        <v>0</v>
      </c>
      <c r="CK56" s="240">
        <f t="shared" si="125"/>
        <v>0</v>
      </c>
      <c r="CL56" s="240">
        <f t="shared" si="126"/>
        <v>0</v>
      </c>
      <c r="CM56" s="240">
        <f t="shared" si="127"/>
        <v>0</v>
      </c>
      <c r="CN56" s="240">
        <f t="shared" si="128"/>
        <v>0</v>
      </c>
      <c r="CO56" s="240">
        <f t="shared" si="129"/>
        <v>0</v>
      </c>
      <c r="CP56" s="240">
        <f t="shared" si="130"/>
        <v>0</v>
      </c>
      <c r="CQ56" s="240">
        <f t="shared" si="131"/>
        <v>0</v>
      </c>
      <c r="CR56" s="240">
        <f t="shared" si="132"/>
        <v>0</v>
      </c>
      <c r="CS56" s="240">
        <f t="shared" si="133"/>
        <v>0</v>
      </c>
      <c r="CT56" s="240">
        <f t="shared" si="134"/>
        <v>0</v>
      </c>
      <c r="CU56" s="240">
        <f t="shared" si="135"/>
        <v>0</v>
      </c>
      <c r="CV56" s="240">
        <f t="shared" si="136"/>
        <v>0</v>
      </c>
      <c r="CW56" s="240">
        <f t="shared" si="137"/>
        <v>0</v>
      </c>
      <c r="CX56" s="240">
        <f t="shared" si="138"/>
        <v>0</v>
      </c>
      <c r="CY56" s="240">
        <f t="shared" si="139"/>
        <v>0</v>
      </c>
      <c r="CZ56" s="240">
        <f t="shared" si="140"/>
        <v>0</v>
      </c>
      <c r="DA56" s="240">
        <f t="shared" si="141"/>
        <v>0</v>
      </c>
      <c r="DB56" s="240">
        <f t="shared" si="142"/>
        <v>0</v>
      </c>
      <c r="DC56" s="240">
        <f t="shared" si="143"/>
        <v>0</v>
      </c>
      <c r="DD56" s="240">
        <f t="shared" si="144"/>
        <v>0</v>
      </c>
      <c r="DE56" s="240">
        <f t="shared" si="145"/>
        <v>0</v>
      </c>
      <c r="DF56" s="240">
        <f t="shared" si="146"/>
        <v>0</v>
      </c>
      <c r="DG56" s="240">
        <f t="shared" si="147"/>
        <v>0</v>
      </c>
      <c r="DH56" s="240">
        <f t="shared" si="148"/>
        <v>0</v>
      </c>
      <c r="DI56" s="240">
        <f t="shared" si="149"/>
        <v>0</v>
      </c>
      <c r="DJ56" s="240">
        <f t="shared" si="150"/>
        <v>0</v>
      </c>
      <c r="DK56" s="240">
        <f t="shared" si="151"/>
        <v>0</v>
      </c>
      <c r="DL56" s="240">
        <f t="shared" si="152"/>
        <v>0</v>
      </c>
      <c r="DM56" s="240">
        <f t="shared" si="153"/>
        <v>0</v>
      </c>
      <c r="DN56" s="240">
        <f t="shared" si="154"/>
        <v>0</v>
      </c>
      <c r="DO56" s="240">
        <f t="shared" si="155"/>
        <v>0</v>
      </c>
      <c r="DP56" s="240">
        <f t="shared" si="156"/>
        <v>0</v>
      </c>
      <c r="DQ56" s="240">
        <f t="shared" si="157"/>
        <v>0</v>
      </c>
      <c r="DR56" s="240">
        <f t="shared" si="158"/>
        <v>0</v>
      </c>
      <c r="DS56" s="240">
        <f t="shared" si="159"/>
        <v>0</v>
      </c>
      <c r="DT56" s="240">
        <f t="shared" si="160"/>
        <v>0</v>
      </c>
      <c r="DU56" s="240">
        <f t="shared" si="161"/>
        <v>0</v>
      </c>
      <c r="DV56" s="240">
        <f t="shared" si="162"/>
        <v>0</v>
      </c>
      <c r="DW56" s="240">
        <f t="shared" si="163"/>
        <v>0</v>
      </c>
      <c r="DX56" s="240">
        <f t="shared" si="164"/>
        <v>0</v>
      </c>
      <c r="DY56" s="240">
        <f t="shared" si="165"/>
        <v>0</v>
      </c>
      <c r="DZ56" s="240">
        <f t="shared" si="166"/>
        <v>0</v>
      </c>
      <c r="EA56" s="240">
        <f t="shared" si="167"/>
        <v>0</v>
      </c>
      <c r="EB56" s="240">
        <f t="shared" si="168"/>
        <v>0</v>
      </c>
      <c r="EC56" s="240">
        <f t="shared" si="169"/>
        <v>0</v>
      </c>
      <c r="ED56" s="240">
        <f t="shared" si="170"/>
        <v>0</v>
      </c>
      <c r="EE56" s="240">
        <f t="shared" si="171"/>
        <v>0</v>
      </c>
      <c r="EF56" s="240">
        <f t="shared" si="172"/>
        <v>0</v>
      </c>
      <c r="EI56" s="223">
        <f t="shared" si="173"/>
        <v>0</v>
      </c>
      <c r="EJ56" s="223">
        <f t="shared" si="174"/>
        <v>6600</v>
      </c>
      <c r="EK56" s="235">
        <v>0</v>
      </c>
      <c r="EL56" s="235">
        <v>0</v>
      </c>
      <c r="EM56" s="235">
        <v>0</v>
      </c>
    </row>
    <row r="57" spans="1:143" ht="25.5">
      <c r="A57" s="250" t="s">
        <v>282</v>
      </c>
      <c r="B57" s="251">
        <v>5</v>
      </c>
      <c r="C57" s="192" t="str">
        <f>VLOOKUP($A57&amp;$B57,Insumos!$A:$I,4,0)</f>
        <v>ALIMENTAÇÃO VIAGEM (CAFÉ / ALMOÇO OU JANTA)</v>
      </c>
      <c r="D57" s="86" t="str">
        <f>VLOOKUP($A57&amp;$B57,Insumos!$A:$I,6,0)</f>
        <v>VB</v>
      </c>
      <c r="E57" s="238">
        <f t="shared" si="96"/>
        <v>44</v>
      </c>
      <c r="F57" s="86">
        <v>1</v>
      </c>
      <c r="G57" s="80">
        <f>VLOOKUP($A57&amp;$B57,Insumos!$A:$I,9,0)</f>
        <v>30</v>
      </c>
      <c r="H57" s="80">
        <f t="shared" si="97"/>
        <v>1320</v>
      </c>
      <c r="I57" s="247"/>
      <c r="K57" s="423" t="str">
        <f t="shared" si="98"/>
        <v>ALIMENTAÇÃO VIAGEM (CAFÉ / ALMOÇO OU JANTA)</v>
      </c>
      <c r="L57" s="83" t="str">
        <f t="shared" si="99"/>
        <v>VB</v>
      </c>
      <c r="M57" s="206">
        <f t="shared" si="100"/>
        <v>44</v>
      </c>
      <c r="N57" s="252">
        <v>4</v>
      </c>
      <c r="O57" s="252">
        <f t="shared" si="176"/>
        <v>4</v>
      </c>
      <c r="P57" s="252">
        <f t="shared" si="177"/>
        <v>4</v>
      </c>
      <c r="Q57" s="252">
        <f t="shared" si="178"/>
        <v>4</v>
      </c>
      <c r="R57" s="252">
        <f t="shared" si="179"/>
        <v>4</v>
      </c>
      <c r="S57" s="252">
        <f t="shared" si="180"/>
        <v>4</v>
      </c>
      <c r="T57" s="252">
        <f t="shared" si="181"/>
        <v>4</v>
      </c>
      <c r="U57" s="252">
        <f t="shared" si="182"/>
        <v>4</v>
      </c>
      <c r="V57" s="252">
        <f t="shared" si="183"/>
        <v>4</v>
      </c>
      <c r="W57" s="252">
        <f t="shared" si="184"/>
        <v>4</v>
      </c>
      <c r="X57" s="252">
        <f t="shared" si="185"/>
        <v>4</v>
      </c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52"/>
      <c r="AK57" s="252"/>
      <c r="AL57" s="252"/>
      <c r="AM57" s="252"/>
      <c r="AN57" s="252"/>
      <c r="AO57" s="252"/>
      <c r="AP57" s="252"/>
      <c r="AQ57" s="252"/>
      <c r="AR57" s="252"/>
      <c r="AS57" s="252"/>
      <c r="AT57" s="252"/>
      <c r="AU57" s="252"/>
      <c r="AV57" s="252"/>
      <c r="AW57" s="252"/>
      <c r="AX57" s="252"/>
      <c r="AY57" s="252"/>
      <c r="AZ57" s="252"/>
      <c r="BA57" s="252"/>
      <c r="BB57" s="252"/>
      <c r="BC57" s="252"/>
      <c r="BD57" s="252"/>
      <c r="BE57" s="252"/>
      <c r="BF57" s="252"/>
      <c r="BG57" s="252"/>
      <c r="BH57" s="252"/>
      <c r="BI57" s="252"/>
      <c r="BJ57" s="252"/>
      <c r="BK57" s="252"/>
      <c r="BL57" s="252"/>
      <c r="BM57" s="252"/>
      <c r="BN57" s="252"/>
      <c r="BO57" s="252"/>
      <c r="BP57" s="252"/>
      <c r="BQ57" s="252"/>
      <c r="BR57" s="252"/>
      <c r="BS57" s="252"/>
      <c r="BT57" s="252"/>
      <c r="BU57" s="252"/>
      <c r="BV57" s="78"/>
      <c r="BW57" s="206" t="str">
        <f t="shared" si="111"/>
        <v>ALIMENTAÇÃO VIAGEM (CAFÉ / ALMOÇO OU JANTA)</v>
      </c>
      <c r="BX57" s="240">
        <f t="shared" si="186"/>
        <v>1320</v>
      </c>
      <c r="BY57" s="240">
        <f t="shared" si="113"/>
        <v>120</v>
      </c>
      <c r="BZ57" s="240">
        <f t="shared" si="114"/>
        <v>120</v>
      </c>
      <c r="CA57" s="240">
        <f t="shared" si="115"/>
        <v>120</v>
      </c>
      <c r="CB57" s="240">
        <f t="shared" si="116"/>
        <v>120</v>
      </c>
      <c r="CC57" s="240">
        <f t="shared" si="117"/>
        <v>120</v>
      </c>
      <c r="CD57" s="240">
        <f t="shared" si="118"/>
        <v>120</v>
      </c>
      <c r="CE57" s="240">
        <f t="shared" si="119"/>
        <v>120</v>
      </c>
      <c r="CF57" s="240">
        <f t="shared" si="120"/>
        <v>120</v>
      </c>
      <c r="CG57" s="240">
        <f t="shared" si="121"/>
        <v>120</v>
      </c>
      <c r="CH57" s="240">
        <f t="shared" si="122"/>
        <v>120</v>
      </c>
      <c r="CI57" s="240">
        <f t="shared" si="123"/>
        <v>120</v>
      </c>
      <c r="CJ57" s="240">
        <f t="shared" si="124"/>
        <v>0</v>
      </c>
      <c r="CK57" s="240">
        <f t="shared" si="125"/>
        <v>0</v>
      </c>
      <c r="CL57" s="240">
        <f t="shared" si="126"/>
        <v>0</v>
      </c>
      <c r="CM57" s="240">
        <f t="shared" si="127"/>
        <v>0</v>
      </c>
      <c r="CN57" s="240">
        <f t="shared" si="128"/>
        <v>0</v>
      </c>
      <c r="CO57" s="240">
        <f t="shared" si="129"/>
        <v>0</v>
      </c>
      <c r="CP57" s="240">
        <f t="shared" si="130"/>
        <v>0</v>
      </c>
      <c r="CQ57" s="240">
        <f t="shared" si="131"/>
        <v>0</v>
      </c>
      <c r="CR57" s="240">
        <f t="shared" si="132"/>
        <v>0</v>
      </c>
      <c r="CS57" s="240">
        <f t="shared" si="133"/>
        <v>0</v>
      </c>
      <c r="CT57" s="240">
        <f t="shared" si="134"/>
        <v>0</v>
      </c>
      <c r="CU57" s="240">
        <f t="shared" si="135"/>
        <v>0</v>
      </c>
      <c r="CV57" s="240">
        <f t="shared" si="136"/>
        <v>0</v>
      </c>
      <c r="CW57" s="240">
        <f t="shared" si="137"/>
        <v>0</v>
      </c>
      <c r="CX57" s="240">
        <f t="shared" si="138"/>
        <v>0</v>
      </c>
      <c r="CY57" s="240">
        <f t="shared" si="139"/>
        <v>0</v>
      </c>
      <c r="CZ57" s="240">
        <f t="shared" si="140"/>
        <v>0</v>
      </c>
      <c r="DA57" s="240">
        <f t="shared" si="141"/>
        <v>0</v>
      </c>
      <c r="DB57" s="240">
        <f t="shared" si="142"/>
        <v>0</v>
      </c>
      <c r="DC57" s="240">
        <f t="shared" si="143"/>
        <v>0</v>
      </c>
      <c r="DD57" s="240">
        <f t="shared" si="144"/>
        <v>0</v>
      </c>
      <c r="DE57" s="240">
        <f t="shared" si="145"/>
        <v>0</v>
      </c>
      <c r="DF57" s="240">
        <f t="shared" si="146"/>
        <v>0</v>
      </c>
      <c r="DG57" s="240">
        <f t="shared" si="147"/>
        <v>0</v>
      </c>
      <c r="DH57" s="240">
        <f t="shared" si="148"/>
        <v>0</v>
      </c>
      <c r="DI57" s="240">
        <f t="shared" si="149"/>
        <v>0</v>
      </c>
      <c r="DJ57" s="240">
        <f t="shared" si="150"/>
        <v>0</v>
      </c>
      <c r="DK57" s="240">
        <f t="shared" si="151"/>
        <v>0</v>
      </c>
      <c r="DL57" s="240">
        <f t="shared" si="152"/>
        <v>0</v>
      </c>
      <c r="DM57" s="240">
        <f t="shared" si="153"/>
        <v>0</v>
      </c>
      <c r="DN57" s="240">
        <f t="shared" si="154"/>
        <v>0</v>
      </c>
      <c r="DO57" s="240">
        <f t="shared" si="155"/>
        <v>0</v>
      </c>
      <c r="DP57" s="240">
        <f t="shared" si="156"/>
        <v>0</v>
      </c>
      <c r="DQ57" s="240">
        <f t="shared" si="157"/>
        <v>0</v>
      </c>
      <c r="DR57" s="240">
        <f t="shared" si="158"/>
        <v>0</v>
      </c>
      <c r="DS57" s="240">
        <f t="shared" si="159"/>
        <v>0</v>
      </c>
      <c r="DT57" s="240">
        <f t="shared" si="160"/>
        <v>0</v>
      </c>
      <c r="DU57" s="240">
        <f t="shared" si="161"/>
        <v>0</v>
      </c>
      <c r="DV57" s="240">
        <f t="shared" si="162"/>
        <v>0</v>
      </c>
      <c r="DW57" s="240">
        <f t="shared" si="163"/>
        <v>0</v>
      </c>
      <c r="DX57" s="240">
        <f t="shared" si="164"/>
        <v>0</v>
      </c>
      <c r="DY57" s="240">
        <f t="shared" si="165"/>
        <v>0</v>
      </c>
      <c r="DZ57" s="240">
        <f t="shared" si="166"/>
        <v>0</v>
      </c>
      <c r="EA57" s="240">
        <f t="shared" si="167"/>
        <v>0</v>
      </c>
      <c r="EB57" s="240">
        <f t="shared" si="168"/>
        <v>0</v>
      </c>
      <c r="EC57" s="240">
        <f t="shared" si="169"/>
        <v>0</v>
      </c>
      <c r="ED57" s="240">
        <f t="shared" si="170"/>
        <v>0</v>
      </c>
      <c r="EE57" s="240">
        <f t="shared" si="171"/>
        <v>0</v>
      </c>
      <c r="EF57" s="240">
        <f t="shared" si="172"/>
        <v>0</v>
      </c>
      <c r="EI57" s="223">
        <f t="shared" si="173"/>
        <v>0</v>
      </c>
      <c r="EJ57" s="223">
        <f t="shared" si="174"/>
        <v>1320</v>
      </c>
      <c r="EK57" s="235">
        <v>0</v>
      </c>
      <c r="EL57" s="235">
        <v>0</v>
      </c>
      <c r="EM57" s="235">
        <v>0</v>
      </c>
    </row>
    <row r="58" spans="1:143">
      <c r="A58" s="250" t="s">
        <v>282</v>
      </c>
      <c r="B58" s="251">
        <v>30</v>
      </c>
      <c r="C58" s="192" t="str">
        <f>VLOOKUP($A58&amp;$B58,Insumos!$A:$I,4,0)</f>
        <v>PASSAGEM TERRESTRE / TRANSLADO</v>
      </c>
      <c r="D58" s="86" t="str">
        <f>VLOOKUP($A58&amp;$B58,Insumos!$A:$I,6,0)</f>
        <v>VB</v>
      </c>
      <c r="E58" s="238">
        <f t="shared" si="96"/>
        <v>22</v>
      </c>
      <c r="F58" s="86">
        <v>1</v>
      </c>
      <c r="G58" s="80">
        <f>VLOOKUP($A58&amp;$B58,Insumos!$A:$I,9,0)</f>
        <v>300</v>
      </c>
      <c r="H58" s="80">
        <f t="shared" si="97"/>
        <v>6600</v>
      </c>
      <c r="I58" s="247"/>
      <c r="K58" s="423" t="str">
        <f t="shared" si="98"/>
        <v>PASSAGEM TERRESTRE / TRANSLADO</v>
      </c>
      <c r="L58" s="83" t="str">
        <f t="shared" si="99"/>
        <v>VB</v>
      </c>
      <c r="M58" s="206">
        <f t="shared" si="100"/>
        <v>22</v>
      </c>
      <c r="N58" s="252">
        <v>2</v>
      </c>
      <c r="O58" s="252">
        <f t="shared" si="176"/>
        <v>2</v>
      </c>
      <c r="P58" s="252">
        <f t="shared" si="177"/>
        <v>2</v>
      </c>
      <c r="Q58" s="252">
        <f t="shared" si="178"/>
        <v>2</v>
      </c>
      <c r="R58" s="252">
        <f t="shared" si="179"/>
        <v>2</v>
      </c>
      <c r="S58" s="252">
        <f t="shared" si="180"/>
        <v>2</v>
      </c>
      <c r="T58" s="252">
        <f t="shared" si="181"/>
        <v>2</v>
      </c>
      <c r="U58" s="252">
        <f t="shared" si="182"/>
        <v>2</v>
      </c>
      <c r="V58" s="252">
        <f t="shared" si="183"/>
        <v>2</v>
      </c>
      <c r="W58" s="252">
        <f t="shared" si="184"/>
        <v>2</v>
      </c>
      <c r="X58" s="252">
        <f t="shared" si="185"/>
        <v>2</v>
      </c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52"/>
      <c r="AK58" s="252"/>
      <c r="AL58" s="252"/>
      <c r="AM58" s="252"/>
      <c r="AN58" s="252"/>
      <c r="AO58" s="252"/>
      <c r="AP58" s="252"/>
      <c r="AQ58" s="252"/>
      <c r="AR58" s="252"/>
      <c r="AS58" s="25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52"/>
      <c r="BI58" s="252"/>
      <c r="BJ58" s="252"/>
      <c r="BK58" s="252"/>
      <c r="BL58" s="252"/>
      <c r="BM58" s="252"/>
      <c r="BN58" s="252"/>
      <c r="BO58" s="252"/>
      <c r="BP58" s="252"/>
      <c r="BQ58" s="252"/>
      <c r="BR58" s="252"/>
      <c r="BS58" s="252"/>
      <c r="BT58" s="252"/>
      <c r="BU58" s="252"/>
      <c r="BV58" s="78"/>
      <c r="BW58" s="206" t="str">
        <f t="shared" si="111"/>
        <v>PASSAGEM TERRESTRE / TRANSLADO</v>
      </c>
      <c r="BX58" s="240">
        <f t="shared" si="186"/>
        <v>6600</v>
      </c>
      <c r="BY58" s="240">
        <f t="shared" si="113"/>
        <v>600</v>
      </c>
      <c r="BZ58" s="240">
        <f t="shared" si="114"/>
        <v>600</v>
      </c>
      <c r="CA58" s="240">
        <f t="shared" si="115"/>
        <v>600</v>
      </c>
      <c r="CB58" s="240">
        <f t="shared" si="116"/>
        <v>600</v>
      </c>
      <c r="CC58" s="240">
        <f t="shared" si="117"/>
        <v>600</v>
      </c>
      <c r="CD58" s="240">
        <f t="shared" si="118"/>
        <v>600</v>
      </c>
      <c r="CE58" s="240">
        <f t="shared" si="119"/>
        <v>600</v>
      </c>
      <c r="CF58" s="240">
        <f t="shared" si="120"/>
        <v>600</v>
      </c>
      <c r="CG58" s="240">
        <f t="shared" si="121"/>
        <v>600</v>
      </c>
      <c r="CH58" s="240">
        <f t="shared" si="122"/>
        <v>600</v>
      </c>
      <c r="CI58" s="240">
        <f t="shared" si="123"/>
        <v>600</v>
      </c>
      <c r="CJ58" s="240">
        <f t="shared" si="124"/>
        <v>0</v>
      </c>
      <c r="CK58" s="240">
        <f t="shared" si="125"/>
        <v>0</v>
      </c>
      <c r="CL58" s="240">
        <f t="shared" si="126"/>
        <v>0</v>
      </c>
      <c r="CM58" s="240">
        <f t="shared" si="127"/>
        <v>0</v>
      </c>
      <c r="CN58" s="240">
        <f t="shared" si="128"/>
        <v>0</v>
      </c>
      <c r="CO58" s="240">
        <f t="shared" si="129"/>
        <v>0</v>
      </c>
      <c r="CP58" s="240">
        <f t="shared" si="130"/>
        <v>0</v>
      </c>
      <c r="CQ58" s="240">
        <f t="shared" si="131"/>
        <v>0</v>
      </c>
      <c r="CR58" s="240">
        <f t="shared" si="132"/>
        <v>0</v>
      </c>
      <c r="CS58" s="240">
        <f t="shared" si="133"/>
        <v>0</v>
      </c>
      <c r="CT58" s="240">
        <f t="shared" si="134"/>
        <v>0</v>
      </c>
      <c r="CU58" s="240">
        <f t="shared" si="135"/>
        <v>0</v>
      </c>
      <c r="CV58" s="240">
        <f t="shared" si="136"/>
        <v>0</v>
      </c>
      <c r="CW58" s="240">
        <f t="shared" si="137"/>
        <v>0</v>
      </c>
      <c r="CX58" s="240">
        <f t="shared" si="138"/>
        <v>0</v>
      </c>
      <c r="CY58" s="240">
        <f t="shared" si="139"/>
        <v>0</v>
      </c>
      <c r="CZ58" s="240">
        <f t="shared" si="140"/>
        <v>0</v>
      </c>
      <c r="DA58" s="240">
        <f t="shared" si="141"/>
        <v>0</v>
      </c>
      <c r="DB58" s="240">
        <f t="shared" si="142"/>
        <v>0</v>
      </c>
      <c r="DC58" s="240">
        <f t="shared" si="143"/>
        <v>0</v>
      </c>
      <c r="DD58" s="240">
        <f t="shared" si="144"/>
        <v>0</v>
      </c>
      <c r="DE58" s="240">
        <f t="shared" si="145"/>
        <v>0</v>
      </c>
      <c r="DF58" s="240">
        <f t="shared" si="146"/>
        <v>0</v>
      </c>
      <c r="DG58" s="240">
        <f t="shared" si="147"/>
        <v>0</v>
      </c>
      <c r="DH58" s="240">
        <f t="shared" si="148"/>
        <v>0</v>
      </c>
      <c r="DI58" s="240">
        <f t="shared" si="149"/>
        <v>0</v>
      </c>
      <c r="DJ58" s="240">
        <f t="shared" si="150"/>
        <v>0</v>
      </c>
      <c r="DK58" s="240">
        <f t="shared" si="151"/>
        <v>0</v>
      </c>
      <c r="DL58" s="240">
        <f t="shared" si="152"/>
        <v>0</v>
      </c>
      <c r="DM58" s="240">
        <f t="shared" si="153"/>
        <v>0</v>
      </c>
      <c r="DN58" s="240">
        <f t="shared" si="154"/>
        <v>0</v>
      </c>
      <c r="DO58" s="240">
        <f t="shared" si="155"/>
        <v>0</v>
      </c>
      <c r="DP58" s="240">
        <f t="shared" si="156"/>
        <v>0</v>
      </c>
      <c r="DQ58" s="240">
        <f t="shared" si="157"/>
        <v>0</v>
      </c>
      <c r="DR58" s="240">
        <f t="shared" si="158"/>
        <v>0</v>
      </c>
      <c r="DS58" s="240">
        <f t="shared" si="159"/>
        <v>0</v>
      </c>
      <c r="DT58" s="240">
        <f t="shared" si="160"/>
        <v>0</v>
      </c>
      <c r="DU58" s="240">
        <f t="shared" si="161"/>
        <v>0</v>
      </c>
      <c r="DV58" s="240">
        <f t="shared" si="162"/>
        <v>0</v>
      </c>
      <c r="DW58" s="240">
        <f t="shared" si="163"/>
        <v>0</v>
      </c>
      <c r="DX58" s="240">
        <f t="shared" si="164"/>
        <v>0</v>
      </c>
      <c r="DY58" s="240">
        <f t="shared" si="165"/>
        <v>0</v>
      </c>
      <c r="DZ58" s="240">
        <f t="shared" si="166"/>
        <v>0</v>
      </c>
      <c r="EA58" s="240">
        <f t="shared" si="167"/>
        <v>0</v>
      </c>
      <c r="EB58" s="240">
        <f t="shared" si="168"/>
        <v>0</v>
      </c>
      <c r="EC58" s="240">
        <f t="shared" si="169"/>
        <v>0</v>
      </c>
      <c r="ED58" s="240">
        <f t="shared" si="170"/>
        <v>0</v>
      </c>
      <c r="EE58" s="240">
        <f t="shared" si="171"/>
        <v>0</v>
      </c>
      <c r="EF58" s="240">
        <f t="shared" si="172"/>
        <v>0</v>
      </c>
      <c r="EI58" s="223">
        <f t="shared" si="173"/>
        <v>0</v>
      </c>
      <c r="EJ58" s="223">
        <f t="shared" si="174"/>
        <v>6600</v>
      </c>
      <c r="EK58" s="235">
        <v>0</v>
      </c>
      <c r="EL58" s="235">
        <v>0</v>
      </c>
      <c r="EM58" s="235">
        <v>0</v>
      </c>
    </row>
    <row r="59" spans="1:143" ht="14.1" customHeight="1">
      <c r="A59" s="250"/>
      <c r="B59" s="251"/>
      <c r="C59" s="192"/>
      <c r="D59" s="86"/>
      <c r="E59" s="238"/>
      <c r="F59" s="86"/>
      <c r="G59" s="80"/>
      <c r="H59" s="80"/>
      <c r="I59" s="247"/>
      <c r="K59" s="423"/>
      <c r="L59" s="83"/>
      <c r="M59" s="206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52"/>
      <c r="AK59" s="252"/>
      <c r="AL59" s="252"/>
      <c r="AM59" s="252"/>
      <c r="AN59" s="252"/>
      <c r="AO59" s="252"/>
      <c r="AP59" s="252"/>
      <c r="AQ59" s="252"/>
      <c r="AR59" s="252"/>
      <c r="AS59" s="25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52"/>
      <c r="BI59" s="252"/>
      <c r="BJ59" s="252"/>
      <c r="BK59" s="252"/>
      <c r="BL59" s="252"/>
      <c r="BM59" s="252"/>
      <c r="BN59" s="252"/>
      <c r="BO59" s="252"/>
      <c r="BP59" s="252"/>
      <c r="BQ59" s="252"/>
      <c r="BR59" s="252"/>
      <c r="BS59" s="252"/>
      <c r="BT59" s="252"/>
      <c r="BU59" s="252"/>
      <c r="BV59" s="78"/>
      <c r="BW59" s="206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0"/>
      <c r="DP59" s="240"/>
      <c r="DQ59" s="240"/>
      <c r="DR59" s="240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I59" s="223"/>
      <c r="EJ59" s="223"/>
      <c r="EK59" s="235"/>
      <c r="EL59" s="235"/>
      <c r="EM59" s="235"/>
    </row>
    <row r="60" spans="1:143" ht="14.1" customHeight="1">
      <c r="A60" s="250"/>
      <c r="B60" s="251"/>
      <c r="C60" s="192"/>
      <c r="D60" s="86"/>
      <c r="E60" s="238"/>
      <c r="F60" s="86"/>
      <c r="G60" s="80"/>
      <c r="H60" s="80"/>
      <c r="I60" s="247"/>
      <c r="K60" s="423"/>
      <c r="L60" s="83"/>
      <c r="M60" s="206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52"/>
      <c r="AJ60" s="252"/>
      <c r="AK60" s="252"/>
      <c r="AL60" s="252"/>
      <c r="AM60" s="252"/>
      <c r="AN60" s="252"/>
      <c r="AO60" s="252"/>
      <c r="AP60" s="252"/>
      <c r="AQ60" s="252"/>
      <c r="AR60" s="252"/>
      <c r="AS60" s="25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252"/>
      <c r="BJ60" s="252"/>
      <c r="BK60" s="252"/>
      <c r="BL60" s="252"/>
      <c r="BM60" s="252"/>
      <c r="BN60" s="252"/>
      <c r="BO60" s="252"/>
      <c r="BP60" s="252"/>
      <c r="BQ60" s="252"/>
      <c r="BR60" s="252"/>
      <c r="BS60" s="252"/>
      <c r="BT60" s="252"/>
      <c r="BU60" s="252"/>
      <c r="BV60" s="78"/>
      <c r="BW60" s="206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0"/>
      <c r="DP60" s="240"/>
      <c r="DQ60" s="240"/>
      <c r="DR60" s="240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I60" s="223"/>
      <c r="EJ60" s="223"/>
      <c r="EK60" s="235"/>
      <c r="EL60" s="235"/>
      <c r="EM60" s="235"/>
    </row>
    <row r="61" spans="1:143" ht="14.1" customHeight="1">
      <c r="A61" s="250"/>
      <c r="B61" s="251"/>
      <c r="C61" s="192"/>
      <c r="D61" s="86"/>
      <c r="E61" s="238"/>
      <c r="F61" s="86"/>
      <c r="G61" s="80"/>
      <c r="H61" s="80"/>
      <c r="I61" s="247"/>
      <c r="K61" s="423"/>
      <c r="L61" s="83"/>
      <c r="M61" s="206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52"/>
      <c r="AJ61" s="252"/>
      <c r="AK61" s="252"/>
      <c r="AL61" s="252"/>
      <c r="AM61" s="252"/>
      <c r="AN61" s="252"/>
      <c r="AO61" s="252"/>
      <c r="AP61" s="252"/>
      <c r="AQ61" s="252"/>
      <c r="AR61" s="252"/>
      <c r="AS61" s="25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252"/>
      <c r="BJ61" s="252"/>
      <c r="BK61" s="252"/>
      <c r="BL61" s="252"/>
      <c r="BM61" s="252"/>
      <c r="BN61" s="252"/>
      <c r="BO61" s="252"/>
      <c r="BP61" s="252"/>
      <c r="BQ61" s="252"/>
      <c r="BR61" s="252"/>
      <c r="BS61" s="252"/>
      <c r="BT61" s="252"/>
      <c r="BU61" s="252"/>
      <c r="BV61" s="78"/>
      <c r="BW61" s="206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0"/>
      <c r="DP61" s="240"/>
      <c r="DQ61" s="240"/>
      <c r="DR61" s="240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I61" s="223"/>
      <c r="EJ61" s="223"/>
      <c r="EK61" s="235"/>
      <c r="EL61" s="235"/>
      <c r="EM61" s="235"/>
    </row>
    <row r="62" spans="1:143" ht="14.1" customHeight="1">
      <c r="A62" s="250"/>
      <c r="B62" s="251"/>
      <c r="C62" s="192"/>
      <c r="D62" s="86"/>
      <c r="E62" s="238"/>
      <c r="F62" s="86"/>
      <c r="G62" s="80"/>
      <c r="H62" s="80"/>
      <c r="I62" s="247"/>
      <c r="K62" s="423"/>
      <c r="L62" s="83"/>
      <c r="M62" s="206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52"/>
      <c r="AJ62" s="252"/>
      <c r="AK62" s="252"/>
      <c r="AL62" s="252"/>
      <c r="AM62" s="252"/>
      <c r="AN62" s="252"/>
      <c r="AO62" s="252"/>
      <c r="AP62" s="252"/>
      <c r="AQ62" s="252"/>
      <c r="AR62" s="252"/>
      <c r="AS62" s="25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252"/>
      <c r="BJ62" s="252"/>
      <c r="BK62" s="252"/>
      <c r="BL62" s="252"/>
      <c r="BM62" s="252"/>
      <c r="BN62" s="252"/>
      <c r="BO62" s="252"/>
      <c r="BP62" s="252"/>
      <c r="BQ62" s="252"/>
      <c r="BR62" s="252"/>
      <c r="BS62" s="252"/>
      <c r="BT62" s="252"/>
      <c r="BU62" s="252"/>
      <c r="BV62" s="78"/>
      <c r="BW62" s="206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0"/>
      <c r="DP62" s="240"/>
      <c r="DQ62" s="240"/>
      <c r="DR62" s="240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I62" s="223"/>
      <c r="EJ62" s="223"/>
      <c r="EK62" s="235"/>
      <c r="EL62" s="235"/>
      <c r="EM62" s="235"/>
    </row>
    <row r="63" spans="1:143" ht="14.1" customHeight="1">
      <c r="A63" s="250"/>
      <c r="B63" s="251"/>
      <c r="C63" s="192"/>
      <c r="D63" s="86"/>
      <c r="E63" s="238"/>
      <c r="F63" s="86"/>
      <c r="G63" s="80"/>
      <c r="H63" s="80"/>
      <c r="I63" s="247"/>
      <c r="K63" s="423"/>
      <c r="L63" s="83"/>
      <c r="M63" s="206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252"/>
      <c r="AH63" s="252"/>
      <c r="AI63" s="252"/>
      <c r="AJ63" s="252"/>
      <c r="AK63" s="252"/>
      <c r="AL63" s="252"/>
      <c r="AM63" s="252"/>
      <c r="AN63" s="252"/>
      <c r="AO63" s="252"/>
      <c r="AP63" s="252"/>
      <c r="AQ63" s="252"/>
      <c r="AR63" s="252"/>
      <c r="AS63" s="25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252"/>
      <c r="BJ63" s="252"/>
      <c r="BK63" s="252"/>
      <c r="BL63" s="252"/>
      <c r="BM63" s="252"/>
      <c r="BN63" s="252"/>
      <c r="BO63" s="252"/>
      <c r="BP63" s="252"/>
      <c r="BQ63" s="252"/>
      <c r="BR63" s="252"/>
      <c r="BS63" s="252"/>
      <c r="BT63" s="252"/>
      <c r="BU63" s="252"/>
      <c r="BV63" s="78"/>
      <c r="BW63" s="206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0"/>
      <c r="DP63" s="240"/>
      <c r="DQ63" s="240"/>
      <c r="DR63" s="240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I63" s="223"/>
      <c r="EJ63" s="223"/>
      <c r="EK63" s="235"/>
      <c r="EL63" s="235"/>
      <c r="EM63" s="235"/>
    </row>
    <row r="64" spans="1:143" ht="14.1" customHeight="1">
      <c r="A64" s="250"/>
      <c r="B64" s="251"/>
      <c r="C64" s="192"/>
      <c r="D64" s="86"/>
      <c r="E64" s="238"/>
      <c r="F64" s="86"/>
      <c r="G64" s="80"/>
      <c r="H64" s="80"/>
      <c r="I64" s="247"/>
      <c r="K64" s="423"/>
      <c r="L64" s="83"/>
      <c r="M64" s="206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  <c r="AH64" s="252"/>
      <c r="AI64" s="252"/>
      <c r="AJ64" s="252"/>
      <c r="AK64" s="252"/>
      <c r="AL64" s="252"/>
      <c r="AM64" s="252"/>
      <c r="AN64" s="252"/>
      <c r="AO64" s="252"/>
      <c r="AP64" s="252"/>
      <c r="AQ64" s="252"/>
      <c r="AR64" s="252"/>
      <c r="AS64" s="25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252"/>
      <c r="BJ64" s="252"/>
      <c r="BK64" s="252"/>
      <c r="BL64" s="252"/>
      <c r="BM64" s="252"/>
      <c r="BN64" s="252"/>
      <c r="BO64" s="252"/>
      <c r="BP64" s="252"/>
      <c r="BQ64" s="252"/>
      <c r="BR64" s="252"/>
      <c r="BS64" s="252"/>
      <c r="BT64" s="252"/>
      <c r="BU64" s="252"/>
      <c r="BV64" s="78"/>
      <c r="BW64" s="206"/>
      <c r="BX64" s="240"/>
      <c r="BY64" s="240"/>
      <c r="BZ64" s="240"/>
      <c r="CA64" s="240"/>
      <c r="CB64" s="240"/>
      <c r="CC64" s="240"/>
      <c r="CD64" s="240"/>
      <c r="CE64" s="240"/>
      <c r="CF64" s="240"/>
      <c r="CG64" s="240"/>
      <c r="CH64" s="240"/>
      <c r="CI64" s="240"/>
      <c r="CJ64" s="240"/>
      <c r="CK64" s="240"/>
      <c r="CL64" s="240"/>
      <c r="CM64" s="240"/>
      <c r="CN64" s="240"/>
      <c r="CO64" s="240"/>
      <c r="CP64" s="240"/>
      <c r="CQ64" s="240"/>
      <c r="CR64" s="240"/>
      <c r="CS64" s="240"/>
      <c r="CT64" s="240"/>
      <c r="CU64" s="240"/>
      <c r="CV64" s="240"/>
      <c r="CW64" s="240"/>
      <c r="CX64" s="240"/>
      <c r="CY64" s="240"/>
      <c r="CZ64" s="240"/>
      <c r="DA64" s="240"/>
      <c r="DB64" s="240"/>
      <c r="DC64" s="240"/>
      <c r="DD64" s="240"/>
      <c r="DE64" s="240"/>
      <c r="DF64" s="240"/>
      <c r="DG64" s="240"/>
      <c r="DH64" s="240"/>
      <c r="DI64" s="240"/>
      <c r="DJ64" s="240"/>
      <c r="DK64" s="240"/>
      <c r="DL64" s="240"/>
      <c r="DM64" s="240"/>
      <c r="DN64" s="240"/>
      <c r="DO64" s="240"/>
      <c r="DP64" s="240"/>
      <c r="DQ64" s="240"/>
      <c r="DR64" s="240"/>
      <c r="DS64" s="240"/>
      <c r="DT64" s="240"/>
      <c r="DU64" s="240"/>
      <c r="DV64" s="240"/>
      <c r="DW64" s="240"/>
      <c r="DX64" s="240"/>
      <c r="DY64" s="240"/>
      <c r="DZ64" s="240"/>
      <c r="EA64" s="240"/>
      <c r="EB64" s="240"/>
      <c r="EC64" s="240"/>
      <c r="ED64" s="240"/>
      <c r="EE64" s="240"/>
      <c r="EF64" s="240"/>
      <c r="EI64" s="223"/>
      <c r="EJ64" s="223"/>
      <c r="EK64" s="235"/>
      <c r="EL64" s="235"/>
      <c r="EM64" s="235"/>
    </row>
    <row r="65" spans="1:143" ht="14.1" customHeight="1">
      <c r="A65" s="250"/>
      <c r="B65" s="251"/>
      <c r="C65" s="192"/>
      <c r="D65" s="86"/>
      <c r="E65" s="238"/>
      <c r="F65" s="86"/>
      <c r="G65" s="80"/>
      <c r="H65" s="80"/>
      <c r="I65" s="247"/>
      <c r="K65" s="423"/>
      <c r="L65" s="83"/>
      <c r="M65" s="206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  <c r="AA65" s="252"/>
      <c r="AB65" s="252"/>
      <c r="AC65" s="252"/>
      <c r="AD65" s="252"/>
      <c r="AE65" s="252"/>
      <c r="AF65" s="252"/>
      <c r="AG65" s="252"/>
      <c r="AH65" s="252"/>
      <c r="AI65" s="252"/>
      <c r="AJ65" s="252"/>
      <c r="AK65" s="252"/>
      <c r="AL65" s="252"/>
      <c r="AM65" s="252"/>
      <c r="AN65" s="252"/>
      <c r="AO65" s="252"/>
      <c r="AP65" s="252"/>
      <c r="AQ65" s="252"/>
      <c r="AR65" s="252"/>
      <c r="AS65" s="25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252"/>
      <c r="BJ65" s="252"/>
      <c r="BK65" s="252"/>
      <c r="BL65" s="252"/>
      <c r="BM65" s="252"/>
      <c r="BN65" s="252"/>
      <c r="BO65" s="252"/>
      <c r="BP65" s="252"/>
      <c r="BQ65" s="252"/>
      <c r="BR65" s="252"/>
      <c r="BS65" s="252"/>
      <c r="BT65" s="252"/>
      <c r="BU65" s="252"/>
      <c r="BV65" s="78"/>
      <c r="BW65" s="206"/>
      <c r="BX65" s="240"/>
      <c r="BY65" s="240"/>
      <c r="BZ65" s="240"/>
      <c r="CA65" s="240"/>
      <c r="CB65" s="240"/>
      <c r="CC65" s="240"/>
      <c r="CD65" s="240"/>
      <c r="CE65" s="240"/>
      <c r="CF65" s="240"/>
      <c r="CG65" s="240"/>
      <c r="CH65" s="240"/>
      <c r="CI65" s="240"/>
      <c r="CJ65" s="240"/>
      <c r="CK65" s="240"/>
      <c r="CL65" s="240"/>
      <c r="CM65" s="240"/>
      <c r="CN65" s="240"/>
      <c r="CO65" s="240"/>
      <c r="CP65" s="240"/>
      <c r="CQ65" s="240"/>
      <c r="CR65" s="240"/>
      <c r="CS65" s="240"/>
      <c r="CT65" s="240"/>
      <c r="CU65" s="240"/>
      <c r="CV65" s="240"/>
      <c r="CW65" s="240"/>
      <c r="CX65" s="240"/>
      <c r="CY65" s="240"/>
      <c r="CZ65" s="240"/>
      <c r="DA65" s="240"/>
      <c r="DB65" s="240"/>
      <c r="DC65" s="240"/>
      <c r="DD65" s="240"/>
      <c r="DE65" s="240"/>
      <c r="DF65" s="240"/>
      <c r="DG65" s="240"/>
      <c r="DH65" s="240"/>
      <c r="DI65" s="240"/>
      <c r="DJ65" s="240"/>
      <c r="DK65" s="240"/>
      <c r="DL65" s="240"/>
      <c r="DM65" s="240"/>
      <c r="DN65" s="240"/>
      <c r="DO65" s="240"/>
      <c r="DP65" s="240"/>
      <c r="DQ65" s="240"/>
      <c r="DR65" s="240"/>
      <c r="DS65" s="240"/>
      <c r="DT65" s="240"/>
      <c r="DU65" s="240"/>
      <c r="DV65" s="240"/>
      <c r="DW65" s="240"/>
      <c r="DX65" s="240"/>
      <c r="DY65" s="240"/>
      <c r="DZ65" s="240"/>
      <c r="EA65" s="240"/>
      <c r="EB65" s="240"/>
      <c r="EC65" s="240"/>
      <c r="ED65" s="240"/>
      <c r="EE65" s="240"/>
      <c r="EF65" s="240"/>
      <c r="EI65" s="223"/>
      <c r="EJ65" s="223"/>
      <c r="EK65" s="235"/>
      <c r="EL65" s="235"/>
      <c r="EM65" s="235"/>
    </row>
    <row r="66" spans="1:143" ht="14.1" customHeight="1">
      <c r="A66" s="250"/>
      <c r="B66" s="251"/>
      <c r="C66" s="192"/>
      <c r="D66" s="86"/>
      <c r="E66" s="238"/>
      <c r="F66" s="86"/>
      <c r="G66" s="80"/>
      <c r="H66" s="80"/>
      <c r="I66" s="247"/>
      <c r="K66" s="423"/>
      <c r="L66" s="83"/>
      <c r="M66" s="206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2"/>
      <c r="AM66" s="252"/>
      <c r="AN66" s="252"/>
      <c r="AO66" s="252"/>
      <c r="AP66" s="252"/>
      <c r="AQ66" s="252"/>
      <c r="AR66" s="252"/>
      <c r="AS66" s="25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252"/>
      <c r="BJ66" s="252"/>
      <c r="BK66" s="252"/>
      <c r="BL66" s="252"/>
      <c r="BM66" s="252"/>
      <c r="BN66" s="252"/>
      <c r="BO66" s="252"/>
      <c r="BP66" s="252"/>
      <c r="BQ66" s="252"/>
      <c r="BR66" s="252"/>
      <c r="BS66" s="252"/>
      <c r="BT66" s="252"/>
      <c r="BU66" s="252"/>
      <c r="BV66" s="78"/>
      <c r="BW66" s="206"/>
      <c r="BX66" s="240"/>
      <c r="BY66" s="240"/>
      <c r="BZ66" s="240"/>
      <c r="CA66" s="240"/>
      <c r="CB66" s="240"/>
      <c r="CC66" s="240"/>
      <c r="CD66" s="240"/>
      <c r="CE66" s="240"/>
      <c r="CF66" s="240"/>
      <c r="CG66" s="240"/>
      <c r="CH66" s="240"/>
      <c r="CI66" s="240"/>
      <c r="CJ66" s="240"/>
      <c r="CK66" s="240"/>
      <c r="CL66" s="240"/>
      <c r="CM66" s="240"/>
      <c r="CN66" s="240"/>
      <c r="CO66" s="240"/>
      <c r="CP66" s="240"/>
      <c r="CQ66" s="240"/>
      <c r="CR66" s="240"/>
      <c r="CS66" s="240"/>
      <c r="CT66" s="240"/>
      <c r="CU66" s="240"/>
      <c r="CV66" s="240"/>
      <c r="CW66" s="240"/>
      <c r="CX66" s="240"/>
      <c r="CY66" s="240"/>
      <c r="CZ66" s="240"/>
      <c r="DA66" s="240"/>
      <c r="DB66" s="240"/>
      <c r="DC66" s="240"/>
      <c r="DD66" s="240"/>
      <c r="DE66" s="240"/>
      <c r="DF66" s="240"/>
      <c r="DG66" s="240"/>
      <c r="DH66" s="240"/>
      <c r="DI66" s="240"/>
      <c r="DJ66" s="240"/>
      <c r="DK66" s="240"/>
      <c r="DL66" s="240"/>
      <c r="DM66" s="240"/>
      <c r="DN66" s="240"/>
      <c r="DO66" s="240"/>
      <c r="DP66" s="240"/>
      <c r="DQ66" s="240"/>
      <c r="DR66" s="240"/>
      <c r="DS66" s="240"/>
      <c r="DT66" s="240"/>
      <c r="DU66" s="240"/>
      <c r="DV66" s="240"/>
      <c r="DW66" s="240"/>
      <c r="DX66" s="240"/>
      <c r="DY66" s="240"/>
      <c r="DZ66" s="240"/>
      <c r="EA66" s="240"/>
      <c r="EB66" s="240"/>
      <c r="EC66" s="240"/>
      <c r="ED66" s="240"/>
      <c r="EE66" s="240"/>
      <c r="EF66" s="240"/>
      <c r="EI66" s="223"/>
      <c r="EJ66" s="223"/>
      <c r="EK66" s="235"/>
      <c r="EL66" s="235"/>
      <c r="EM66" s="235"/>
    </row>
    <row r="67" spans="1:143" ht="14.1" customHeight="1">
      <c r="A67" s="250"/>
      <c r="B67" s="251"/>
      <c r="C67" s="192"/>
      <c r="D67" s="86"/>
      <c r="E67" s="238"/>
      <c r="F67" s="86"/>
      <c r="G67" s="80"/>
      <c r="H67" s="80"/>
      <c r="I67" s="247"/>
      <c r="K67" s="423"/>
      <c r="L67" s="83"/>
      <c r="M67" s="206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  <c r="AA67" s="252"/>
      <c r="AB67" s="252"/>
      <c r="AC67" s="252"/>
      <c r="AD67" s="252"/>
      <c r="AE67" s="252"/>
      <c r="AF67" s="252"/>
      <c r="AG67" s="252"/>
      <c r="AH67" s="252"/>
      <c r="AI67" s="252"/>
      <c r="AJ67" s="252"/>
      <c r="AK67" s="252"/>
      <c r="AL67" s="252"/>
      <c r="AM67" s="252"/>
      <c r="AN67" s="252"/>
      <c r="AO67" s="252"/>
      <c r="AP67" s="252"/>
      <c r="AQ67" s="252"/>
      <c r="AR67" s="252"/>
      <c r="AS67" s="25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252"/>
      <c r="BJ67" s="252"/>
      <c r="BK67" s="252"/>
      <c r="BL67" s="252"/>
      <c r="BM67" s="252"/>
      <c r="BN67" s="252"/>
      <c r="BO67" s="252"/>
      <c r="BP67" s="252"/>
      <c r="BQ67" s="252"/>
      <c r="BR67" s="252"/>
      <c r="BS67" s="252"/>
      <c r="BT67" s="252"/>
      <c r="BU67" s="252"/>
      <c r="BV67" s="78"/>
      <c r="BW67" s="206"/>
      <c r="BX67" s="240"/>
      <c r="BY67" s="240"/>
      <c r="BZ67" s="240"/>
      <c r="CA67" s="240"/>
      <c r="CB67" s="240"/>
      <c r="CC67" s="240"/>
      <c r="CD67" s="240"/>
      <c r="CE67" s="240"/>
      <c r="CF67" s="240"/>
      <c r="CG67" s="240"/>
      <c r="CH67" s="240"/>
      <c r="CI67" s="240"/>
      <c r="CJ67" s="240"/>
      <c r="CK67" s="240"/>
      <c r="CL67" s="240"/>
      <c r="CM67" s="240"/>
      <c r="CN67" s="240"/>
      <c r="CO67" s="240"/>
      <c r="CP67" s="240"/>
      <c r="CQ67" s="240"/>
      <c r="CR67" s="240"/>
      <c r="CS67" s="240"/>
      <c r="CT67" s="240"/>
      <c r="CU67" s="240"/>
      <c r="CV67" s="240"/>
      <c r="CW67" s="240"/>
      <c r="CX67" s="240"/>
      <c r="CY67" s="240"/>
      <c r="CZ67" s="240"/>
      <c r="DA67" s="240"/>
      <c r="DB67" s="240"/>
      <c r="DC67" s="240"/>
      <c r="DD67" s="240"/>
      <c r="DE67" s="240"/>
      <c r="DF67" s="240"/>
      <c r="DG67" s="240"/>
      <c r="DH67" s="240"/>
      <c r="DI67" s="240"/>
      <c r="DJ67" s="240"/>
      <c r="DK67" s="240"/>
      <c r="DL67" s="240"/>
      <c r="DM67" s="240"/>
      <c r="DN67" s="240"/>
      <c r="DO67" s="240"/>
      <c r="DP67" s="240"/>
      <c r="DQ67" s="240"/>
      <c r="DR67" s="240"/>
      <c r="DS67" s="240"/>
      <c r="DT67" s="240"/>
      <c r="DU67" s="240"/>
      <c r="DV67" s="240"/>
      <c r="DW67" s="240"/>
      <c r="DX67" s="240"/>
      <c r="DY67" s="240"/>
      <c r="DZ67" s="240"/>
      <c r="EA67" s="240"/>
      <c r="EB67" s="240"/>
      <c r="EC67" s="240"/>
      <c r="ED67" s="240"/>
      <c r="EE67" s="240"/>
      <c r="EF67" s="240"/>
      <c r="EI67" s="223"/>
      <c r="EJ67" s="223"/>
      <c r="EK67" s="235"/>
      <c r="EL67" s="235"/>
      <c r="EM67" s="235"/>
    </row>
    <row r="68" spans="1:143" ht="14.1" customHeight="1">
      <c r="A68" s="250"/>
      <c r="B68" s="251"/>
      <c r="C68" s="192"/>
      <c r="D68" s="86"/>
      <c r="E68" s="238"/>
      <c r="F68" s="86"/>
      <c r="G68" s="80"/>
      <c r="H68" s="80"/>
      <c r="I68" s="247"/>
      <c r="K68" s="423"/>
      <c r="L68" s="83"/>
      <c r="M68" s="206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  <c r="AA68" s="252"/>
      <c r="AB68" s="252"/>
      <c r="AC68" s="252"/>
      <c r="AD68" s="252"/>
      <c r="AE68" s="252"/>
      <c r="AF68" s="252"/>
      <c r="AG68" s="252"/>
      <c r="AH68" s="252"/>
      <c r="AI68" s="252"/>
      <c r="AJ68" s="252"/>
      <c r="AK68" s="252"/>
      <c r="AL68" s="252"/>
      <c r="AM68" s="252"/>
      <c r="AN68" s="252"/>
      <c r="AO68" s="252"/>
      <c r="AP68" s="252"/>
      <c r="AQ68" s="252"/>
      <c r="AR68" s="252"/>
      <c r="AS68" s="252"/>
      <c r="AT68" s="252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252"/>
      <c r="BN68" s="252"/>
      <c r="BO68" s="252"/>
      <c r="BP68" s="252"/>
      <c r="BQ68" s="252"/>
      <c r="BR68" s="252"/>
      <c r="BS68" s="252"/>
      <c r="BT68" s="252"/>
      <c r="BU68" s="252"/>
      <c r="BV68" s="78"/>
      <c r="BW68" s="206"/>
      <c r="BX68" s="240"/>
      <c r="BY68" s="240"/>
      <c r="BZ68" s="240"/>
      <c r="CA68" s="240"/>
      <c r="CB68" s="240"/>
      <c r="CC68" s="240"/>
      <c r="CD68" s="240"/>
      <c r="CE68" s="240"/>
      <c r="CF68" s="240"/>
      <c r="CG68" s="240"/>
      <c r="CH68" s="240"/>
      <c r="CI68" s="240"/>
      <c r="CJ68" s="240"/>
      <c r="CK68" s="240"/>
      <c r="CL68" s="240"/>
      <c r="CM68" s="240"/>
      <c r="CN68" s="240"/>
      <c r="CO68" s="240"/>
      <c r="CP68" s="240"/>
      <c r="CQ68" s="240"/>
      <c r="CR68" s="240"/>
      <c r="CS68" s="240"/>
      <c r="CT68" s="240"/>
      <c r="CU68" s="240"/>
      <c r="CV68" s="240"/>
      <c r="CW68" s="240"/>
      <c r="CX68" s="240"/>
      <c r="CY68" s="240"/>
      <c r="CZ68" s="240"/>
      <c r="DA68" s="240"/>
      <c r="DB68" s="240"/>
      <c r="DC68" s="240"/>
      <c r="DD68" s="240"/>
      <c r="DE68" s="240"/>
      <c r="DF68" s="240"/>
      <c r="DG68" s="240"/>
      <c r="DH68" s="240"/>
      <c r="DI68" s="240"/>
      <c r="DJ68" s="240"/>
      <c r="DK68" s="240"/>
      <c r="DL68" s="240"/>
      <c r="DM68" s="240"/>
      <c r="DN68" s="240"/>
      <c r="DO68" s="240"/>
      <c r="DP68" s="240"/>
      <c r="DQ68" s="240"/>
      <c r="DR68" s="240"/>
      <c r="DS68" s="240"/>
      <c r="DT68" s="240"/>
      <c r="DU68" s="240"/>
      <c r="DV68" s="240"/>
      <c r="DW68" s="240"/>
      <c r="DX68" s="240"/>
      <c r="DY68" s="240"/>
      <c r="DZ68" s="240"/>
      <c r="EA68" s="240"/>
      <c r="EB68" s="240"/>
      <c r="EC68" s="240"/>
      <c r="ED68" s="240"/>
      <c r="EE68" s="240"/>
      <c r="EF68" s="240"/>
      <c r="EI68" s="223"/>
      <c r="EJ68" s="223"/>
      <c r="EK68" s="235"/>
      <c r="EL68" s="235"/>
      <c r="EM68" s="235"/>
    </row>
    <row r="69" spans="1:143" ht="14.1" customHeight="1">
      <c r="A69" s="250"/>
      <c r="B69" s="251"/>
      <c r="C69" s="192"/>
      <c r="D69" s="86"/>
      <c r="E69" s="238"/>
      <c r="F69" s="86"/>
      <c r="G69" s="80"/>
      <c r="H69" s="80"/>
      <c r="I69" s="247"/>
      <c r="K69" s="423"/>
      <c r="L69" s="83"/>
      <c r="M69" s="206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  <c r="AA69" s="252"/>
      <c r="AB69" s="252"/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52"/>
      <c r="AW69" s="252"/>
      <c r="AX69" s="252"/>
      <c r="AY69" s="252"/>
      <c r="AZ69" s="252"/>
      <c r="BA69" s="252"/>
      <c r="BB69" s="252"/>
      <c r="BC69" s="252"/>
      <c r="BD69" s="252"/>
      <c r="BE69" s="252"/>
      <c r="BF69" s="252"/>
      <c r="BG69" s="252"/>
      <c r="BH69" s="252"/>
      <c r="BI69" s="252"/>
      <c r="BJ69" s="252"/>
      <c r="BK69" s="252"/>
      <c r="BL69" s="252"/>
      <c r="BM69" s="252"/>
      <c r="BN69" s="252"/>
      <c r="BO69" s="252"/>
      <c r="BP69" s="252"/>
      <c r="BQ69" s="252"/>
      <c r="BR69" s="252"/>
      <c r="BS69" s="252"/>
      <c r="BT69" s="252"/>
      <c r="BU69" s="252"/>
      <c r="BV69" s="78"/>
      <c r="BW69" s="206"/>
      <c r="BX69" s="240"/>
      <c r="BY69" s="240"/>
      <c r="BZ69" s="240"/>
      <c r="CA69" s="240"/>
      <c r="CB69" s="240"/>
      <c r="CC69" s="240"/>
      <c r="CD69" s="240"/>
      <c r="CE69" s="240"/>
      <c r="CF69" s="240"/>
      <c r="CG69" s="240"/>
      <c r="CH69" s="240"/>
      <c r="CI69" s="240"/>
      <c r="CJ69" s="240"/>
      <c r="CK69" s="240"/>
      <c r="CL69" s="240"/>
      <c r="CM69" s="240"/>
      <c r="CN69" s="240"/>
      <c r="CO69" s="240"/>
      <c r="CP69" s="240"/>
      <c r="CQ69" s="240"/>
      <c r="CR69" s="240"/>
      <c r="CS69" s="240"/>
      <c r="CT69" s="240"/>
      <c r="CU69" s="240"/>
      <c r="CV69" s="240"/>
      <c r="CW69" s="240"/>
      <c r="CX69" s="240"/>
      <c r="CY69" s="240"/>
      <c r="CZ69" s="240"/>
      <c r="DA69" s="240"/>
      <c r="DB69" s="240"/>
      <c r="DC69" s="240"/>
      <c r="DD69" s="240"/>
      <c r="DE69" s="240"/>
      <c r="DF69" s="240"/>
      <c r="DG69" s="240"/>
      <c r="DH69" s="240"/>
      <c r="DI69" s="240"/>
      <c r="DJ69" s="240"/>
      <c r="DK69" s="240"/>
      <c r="DL69" s="240"/>
      <c r="DM69" s="240"/>
      <c r="DN69" s="240"/>
      <c r="DO69" s="240"/>
      <c r="DP69" s="240"/>
      <c r="DQ69" s="240"/>
      <c r="DR69" s="240"/>
      <c r="DS69" s="240"/>
      <c r="DT69" s="240"/>
      <c r="DU69" s="240"/>
      <c r="DV69" s="240"/>
      <c r="DW69" s="240"/>
      <c r="DX69" s="240"/>
      <c r="DY69" s="240"/>
      <c r="DZ69" s="240"/>
      <c r="EA69" s="240"/>
      <c r="EB69" s="240"/>
      <c r="EC69" s="240"/>
      <c r="ED69" s="240"/>
      <c r="EE69" s="240"/>
      <c r="EF69" s="240"/>
      <c r="EI69" s="223"/>
      <c r="EJ69" s="223"/>
      <c r="EK69" s="235"/>
      <c r="EL69" s="235"/>
      <c r="EM69" s="235"/>
    </row>
    <row r="70" spans="1:143" ht="14.1" customHeight="1">
      <c r="A70" s="250"/>
      <c r="B70" s="251"/>
      <c r="C70" s="192"/>
      <c r="D70" s="86"/>
      <c r="E70" s="238"/>
      <c r="F70" s="86"/>
      <c r="G70" s="80"/>
      <c r="H70" s="80"/>
      <c r="I70" s="247"/>
      <c r="K70" s="423"/>
      <c r="L70" s="83"/>
      <c r="M70" s="206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  <c r="AA70" s="252"/>
      <c r="AB70" s="252"/>
      <c r="AC70" s="252"/>
      <c r="AD70" s="252"/>
      <c r="AE70" s="252"/>
      <c r="AF70" s="252"/>
      <c r="AG70" s="252"/>
      <c r="AH70" s="252"/>
      <c r="AI70" s="252"/>
      <c r="AJ70" s="252"/>
      <c r="AK70" s="252"/>
      <c r="AL70" s="252"/>
      <c r="AM70" s="252"/>
      <c r="AN70" s="252"/>
      <c r="AO70" s="252"/>
      <c r="AP70" s="252"/>
      <c r="AQ70" s="252"/>
      <c r="AR70" s="252"/>
      <c r="AS70" s="252"/>
      <c r="AT70" s="252"/>
      <c r="AU70" s="252"/>
      <c r="AV70" s="252"/>
      <c r="AW70" s="252"/>
      <c r="AX70" s="252"/>
      <c r="AY70" s="252"/>
      <c r="AZ70" s="252"/>
      <c r="BA70" s="252"/>
      <c r="BB70" s="252"/>
      <c r="BC70" s="252"/>
      <c r="BD70" s="252"/>
      <c r="BE70" s="252"/>
      <c r="BF70" s="252"/>
      <c r="BG70" s="252"/>
      <c r="BH70" s="252"/>
      <c r="BI70" s="252"/>
      <c r="BJ70" s="252"/>
      <c r="BK70" s="252"/>
      <c r="BL70" s="252"/>
      <c r="BM70" s="252"/>
      <c r="BN70" s="252"/>
      <c r="BO70" s="252"/>
      <c r="BP70" s="252"/>
      <c r="BQ70" s="252"/>
      <c r="BR70" s="252"/>
      <c r="BS70" s="252"/>
      <c r="BT70" s="252"/>
      <c r="BU70" s="252"/>
      <c r="BV70" s="78"/>
      <c r="BW70" s="206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0"/>
      <c r="DP70" s="240"/>
      <c r="DQ70" s="240"/>
      <c r="DR70" s="240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I70" s="223"/>
      <c r="EJ70" s="223"/>
      <c r="EK70" s="235"/>
      <c r="EL70" s="235"/>
      <c r="EM70" s="235"/>
    </row>
    <row r="71" spans="1:143" ht="14.1" customHeight="1">
      <c r="A71" s="250"/>
      <c r="B71" s="251"/>
      <c r="C71" s="192"/>
      <c r="D71" s="86"/>
      <c r="E71" s="238"/>
      <c r="F71" s="86"/>
      <c r="G71" s="80"/>
      <c r="H71" s="80"/>
      <c r="I71" s="247"/>
      <c r="K71" s="423"/>
      <c r="L71" s="83"/>
      <c r="M71" s="206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  <c r="AA71" s="252"/>
      <c r="AB71" s="252"/>
      <c r="AC71" s="252"/>
      <c r="AD71" s="252"/>
      <c r="AE71" s="252"/>
      <c r="AF71" s="252"/>
      <c r="AG71" s="252"/>
      <c r="AH71" s="252"/>
      <c r="AI71" s="252"/>
      <c r="AJ71" s="252"/>
      <c r="AK71" s="252"/>
      <c r="AL71" s="252"/>
      <c r="AM71" s="252"/>
      <c r="AN71" s="252"/>
      <c r="AO71" s="252"/>
      <c r="AP71" s="252"/>
      <c r="AQ71" s="252"/>
      <c r="AR71" s="252"/>
      <c r="AS71" s="252"/>
      <c r="AT71" s="252"/>
      <c r="AU71" s="252"/>
      <c r="AV71" s="252"/>
      <c r="AW71" s="252"/>
      <c r="AX71" s="252"/>
      <c r="AY71" s="252"/>
      <c r="AZ71" s="252"/>
      <c r="BA71" s="252"/>
      <c r="BB71" s="252"/>
      <c r="BC71" s="252"/>
      <c r="BD71" s="252"/>
      <c r="BE71" s="252"/>
      <c r="BF71" s="252"/>
      <c r="BG71" s="252"/>
      <c r="BH71" s="252"/>
      <c r="BI71" s="252"/>
      <c r="BJ71" s="252"/>
      <c r="BK71" s="252"/>
      <c r="BL71" s="252"/>
      <c r="BM71" s="252"/>
      <c r="BN71" s="252"/>
      <c r="BO71" s="252"/>
      <c r="BP71" s="252"/>
      <c r="BQ71" s="252"/>
      <c r="BR71" s="252"/>
      <c r="BS71" s="252"/>
      <c r="BT71" s="252"/>
      <c r="BU71" s="252"/>
      <c r="BV71" s="78"/>
      <c r="BW71" s="206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0"/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I71" s="223"/>
      <c r="EJ71" s="223"/>
      <c r="EK71" s="235"/>
      <c r="EL71" s="235"/>
      <c r="EM71" s="235"/>
    </row>
    <row r="72" spans="1:143" ht="14.1" customHeight="1">
      <c r="A72" s="250"/>
      <c r="B72" s="251"/>
      <c r="C72" s="192"/>
      <c r="D72" s="86"/>
      <c r="E72" s="238"/>
      <c r="F72" s="86"/>
      <c r="G72" s="80"/>
      <c r="H72" s="80"/>
      <c r="I72" s="508"/>
      <c r="J72" s="485"/>
      <c r="K72" s="423"/>
      <c r="L72" s="83"/>
      <c r="M72" s="206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  <c r="AA72" s="252"/>
      <c r="AB72" s="252"/>
      <c r="AC72" s="252"/>
      <c r="AD72" s="252"/>
      <c r="AE72" s="252"/>
      <c r="AF72" s="252"/>
      <c r="AG72" s="252"/>
      <c r="AH72" s="252"/>
      <c r="AI72" s="252"/>
      <c r="AJ72" s="252"/>
      <c r="AK72" s="252"/>
      <c r="AL72" s="252"/>
      <c r="AM72" s="252"/>
      <c r="AN72" s="252"/>
      <c r="AO72" s="252"/>
      <c r="AP72" s="252"/>
      <c r="AQ72" s="252"/>
      <c r="AR72" s="252"/>
      <c r="AS72" s="252"/>
      <c r="AT72" s="252"/>
      <c r="AU72" s="252"/>
      <c r="AV72" s="252"/>
      <c r="AW72" s="252"/>
      <c r="AX72" s="252"/>
      <c r="AY72" s="252"/>
      <c r="AZ72" s="252"/>
      <c r="BA72" s="252"/>
      <c r="BB72" s="252"/>
      <c r="BC72" s="252"/>
      <c r="BD72" s="252"/>
      <c r="BE72" s="252"/>
      <c r="BF72" s="252"/>
      <c r="BG72" s="252"/>
      <c r="BH72" s="252"/>
      <c r="BI72" s="252"/>
      <c r="BJ72" s="252"/>
      <c r="BK72" s="252"/>
      <c r="BL72" s="252"/>
      <c r="BM72" s="252"/>
      <c r="BN72" s="252"/>
      <c r="BO72" s="252"/>
      <c r="BP72" s="252"/>
      <c r="BQ72" s="252"/>
      <c r="BR72" s="252"/>
      <c r="BS72" s="252"/>
      <c r="BT72" s="252"/>
      <c r="BU72" s="252"/>
      <c r="BV72" s="78"/>
      <c r="BW72" s="206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0"/>
      <c r="DP72" s="240"/>
      <c r="DQ72" s="240"/>
      <c r="DR72" s="240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I72" s="223"/>
      <c r="EJ72" s="223"/>
      <c r="EK72" s="235"/>
      <c r="EL72" s="235"/>
      <c r="EM72" s="235"/>
    </row>
  </sheetData>
  <autoFilter ref="A4:H15" xr:uid="{00000000-0009-0000-0000-000004000000}"/>
  <customSheetViews>
    <customSheetView guid="{CEB2E329-645A-4035-9025-2F628EC18F0C}" scale="85" showGridLines="0">
      <pane ySplit="3" topLeftCell="A65504" activePane="bottomLeft" state="frozen"/>
      <selection pane="bottomLeft" activeCell="C65522" sqref="C65522"/>
      <pageMargins left="0" right="0" top="0" bottom="0" header="0" footer="0"/>
      <pageSetup paperSize="9" orientation="landscape" horizontalDpi="4294967293" verticalDpi="4294967293"/>
    </customSheetView>
  </customSheetViews>
  <mergeCells count="4">
    <mergeCell ref="F5:G5"/>
    <mergeCell ref="EI1:EM1"/>
    <mergeCell ref="EI2:EM2"/>
    <mergeCell ref="I4:I5"/>
  </mergeCells>
  <pageMargins left="0.25" right="0.25" top="0.75" bottom="0.75" header="0.3" footer="0.3"/>
  <pageSetup paperSize="9" orientation="landscape" horizontalDpi="4294967293" verticalDpi="4294967293" r:id="rId1"/>
  <ignoredErrors>
    <ignoredError sqref="EI9:EJ9 EI41:EJ41 A41:H41 L41:M41 O41:X41 BX41:EF41 Z41:BV41" 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FC112"/>
  <sheetViews>
    <sheetView showGridLines="0" zoomScale="85" zoomScaleNormal="85" workbookViewId="0">
      <pane xSplit="3" ySplit="7" topLeftCell="D8" activePane="bottomRight" state="frozen"/>
      <selection pane="bottomRight" activeCell="BX7" sqref="BX7:EE7"/>
      <selection pane="bottomLeft" activeCell="A8" sqref="A8"/>
      <selection pane="topRight" activeCell="D1" sqref="D1"/>
    </sheetView>
  </sheetViews>
  <sheetFormatPr defaultColWidth="8.85546875" defaultRowHeight="15"/>
  <cols>
    <col min="1" max="2" width="8.85546875" style="10" customWidth="1"/>
    <col min="3" max="3" width="40.7109375" style="10" bestFit="1" customWidth="1"/>
    <col min="4" max="4" width="11.28515625" style="10" customWidth="1"/>
    <col min="5" max="6" width="8.85546875" style="10" customWidth="1"/>
    <col min="7" max="8" width="16.28515625" style="10" customWidth="1"/>
    <col min="9" max="9" width="12.140625" style="71" customWidth="1"/>
    <col min="10" max="10" width="46.42578125" style="484" customWidth="1"/>
    <col min="11" max="11" width="8" style="10" customWidth="1"/>
    <col min="12" max="12" width="8.85546875" style="10" customWidth="1"/>
    <col min="13" max="72" width="12.85546875" style="10" customWidth="1"/>
    <col min="73" max="73" width="8.85546875" style="10" customWidth="1"/>
    <col min="74" max="74" width="31.42578125" style="10" customWidth="1"/>
    <col min="75" max="75" width="23.42578125" style="71" customWidth="1"/>
    <col min="76" max="134" width="12.7109375" style="10" customWidth="1"/>
    <col min="135" max="135" width="15.28515625" style="10" bestFit="1" customWidth="1"/>
    <col min="136" max="16384" width="8.85546875" style="10"/>
  </cols>
  <sheetData>
    <row r="1" spans="1:135" ht="61.5" customHeight="1">
      <c r="A1" s="190"/>
      <c r="B1" s="75"/>
      <c r="C1" s="190"/>
      <c r="D1" s="75"/>
      <c r="E1" s="75"/>
      <c r="F1" s="84"/>
      <c r="G1" s="201"/>
      <c r="H1" s="201"/>
      <c r="I1" s="450"/>
      <c r="J1" s="479"/>
      <c r="K1" s="201"/>
      <c r="BV1" s="201"/>
    </row>
    <row r="2" spans="1:135" ht="14.25" customHeight="1">
      <c r="A2" s="190"/>
      <c r="B2" s="75"/>
      <c r="C2" s="190"/>
      <c r="D2" s="75"/>
      <c r="E2" s="75"/>
      <c r="F2" s="84"/>
      <c r="G2" s="201"/>
      <c r="H2" s="201"/>
      <c r="I2" s="450"/>
      <c r="J2" s="479"/>
      <c r="K2" s="201"/>
      <c r="BV2" s="201"/>
    </row>
    <row r="3" spans="1:135" ht="26.25" customHeight="1">
      <c r="A3" s="224" t="s">
        <v>254</v>
      </c>
      <c r="B3" s="224" t="s">
        <v>255</v>
      </c>
      <c r="C3" s="224" t="s">
        <v>123</v>
      </c>
      <c r="D3" s="224" t="s">
        <v>256</v>
      </c>
      <c r="E3" s="224" t="s">
        <v>257</v>
      </c>
      <c r="F3" s="224" t="s">
        <v>258</v>
      </c>
      <c r="G3" s="225" t="s">
        <v>259</v>
      </c>
      <c r="H3" s="226" t="s">
        <v>260</v>
      </c>
      <c r="I3" s="659" t="s">
        <v>261</v>
      </c>
      <c r="J3" s="660"/>
      <c r="K3" s="201"/>
      <c r="BV3" s="259"/>
      <c r="BW3" s="237"/>
      <c r="BX3" s="237"/>
      <c r="BY3" s="237"/>
      <c r="BZ3" s="237"/>
      <c r="CA3" s="237"/>
      <c r="CB3" s="237"/>
      <c r="CC3" s="237"/>
      <c r="CD3" s="237"/>
      <c r="CE3" s="237"/>
      <c r="CF3" s="237"/>
      <c r="CG3" s="237"/>
      <c r="CH3" s="237"/>
      <c r="CI3" s="237"/>
      <c r="CJ3" s="237"/>
      <c r="CK3" s="237"/>
      <c r="CL3" s="237"/>
      <c r="CM3" s="237"/>
      <c r="CN3" s="237"/>
      <c r="CO3" s="237"/>
      <c r="CP3" s="237"/>
      <c r="CQ3" s="237"/>
      <c r="CR3" s="237"/>
      <c r="CS3" s="237"/>
      <c r="CT3" s="237"/>
      <c r="CU3" s="237"/>
      <c r="CV3" s="237"/>
      <c r="CW3" s="237"/>
      <c r="CX3" s="237"/>
      <c r="CY3" s="237"/>
      <c r="CZ3" s="237"/>
      <c r="DA3" s="237"/>
      <c r="DB3" s="237"/>
      <c r="DC3" s="237"/>
      <c r="DD3" s="237"/>
      <c r="DE3" s="237"/>
      <c r="DF3" s="237"/>
      <c r="DG3" s="237"/>
      <c r="DH3" s="237"/>
      <c r="DI3" s="237"/>
      <c r="DJ3" s="237"/>
      <c r="DK3" s="237"/>
      <c r="DL3" s="237"/>
      <c r="DM3" s="237"/>
      <c r="DN3" s="237"/>
      <c r="DO3" s="237"/>
      <c r="DP3" s="237"/>
      <c r="DQ3" s="237"/>
      <c r="DR3" s="237"/>
      <c r="DS3" s="237"/>
      <c r="DT3" s="237"/>
      <c r="DU3" s="237"/>
      <c r="DV3" s="237"/>
      <c r="DW3" s="237"/>
      <c r="DX3" s="237"/>
      <c r="DY3" s="237"/>
      <c r="DZ3" s="237"/>
      <c r="EA3" s="237"/>
      <c r="EB3" s="237"/>
      <c r="EC3" s="237"/>
      <c r="ED3" s="237"/>
      <c r="EE3" s="237"/>
    </row>
    <row r="4" spans="1:135" ht="26.25" customHeight="1">
      <c r="A4" s="243"/>
      <c r="B4" s="244"/>
      <c r="C4" s="244"/>
      <c r="D4" s="244"/>
      <c r="E4" s="244"/>
      <c r="F4" s="654" t="s">
        <v>290</v>
      </c>
      <c r="G4" s="654"/>
      <c r="H4" s="245">
        <f>SUM(H8:H112)/2</f>
        <v>89100.17</v>
      </c>
      <c r="I4" s="661"/>
      <c r="J4" s="662"/>
      <c r="K4" s="201"/>
      <c r="BV4" s="260"/>
      <c r="BW4" s="257" t="s">
        <v>3</v>
      </c>
      <c r="BX4" s="230">
        <f t="shared" ref="BX4:DC4" si="0">SUM(BX8:BX112)/2</f>
        <v>15295.470000000001</v>
      </c>
      <c r="BY4" s="230">
        <f t="shared" si="0"/>
        <v>7380.47</v>
      </c>
      <c r="BZ4" s="230">
        <f t="shared" si="0"/>
        <v>7380.47</v>
      </c>
      <c r="CA4" s="230">
        <f t="shared" si="0"/>
        <v>7380.47</v>
      </c>
      <c r="CB4" s="230">
        <f t="shared" si="0"/>
        <v>7380.47</v>
      </c>
      <c r="CC4" s="230">
        <f t="shared" si="0"/>
        <v>7380.47</v>
      </c>
      <c r="CD4" s="230">
        <f t="shared" si="0"/>
        <v>7380.47</v>
      </c>
      <c r="CE4" s="230">
        <f t="shared" si="0"/>
        <v>7380.47</v>
      </c>
      <c r="CF4" s="230">
        <f t="shared" si="0"/>
        <v>7380.47</v>
      </c>
      <c r="CG4" s="230">
        <f t="shared" si="0"/>
        <v>7380.47</v>
      </c>
      <c r="CH4" s="230">
        <f t="shared" si="0"/>
        <v>7380.47</v>
      </c>
      <c r="CI4" s="230">
        <f t="shared" si="0"/>
        <v>0</v>
      </c>
      <c r="CJ4" s="230">
        <f t="shared" si="0"/>
        <v>0</v>
      </c>
      <c r="CK4" s="230">
        <f t="shared" si="0"/>
        <v>0</v>
      </c>
      <c r="CL4" s="230">
        <f t="shared" si="0"/>
        <v>0</v>
      </c>
      <c r="CM4" s="230">
        <f t="shared" si="0"/>
        <v>0</v>
      </c>
      <c r="CN4" s="230">
        <f t="shared" si="0"/>
        <v>0</v>
      </c>
      <c r="CO4" s="230">
        <f t="shared" si="0"/>
        <v>0</v>
      </c>
      <c r="CP4" s="230">
        <f t="shared" si="0"/>
        <v>0</v>
      </c>
      <c r="CQ4" s="230">
        <f t="shared" si="0"/>
        <v>0</v>
      </c>
      <c r="CR4" s="230">
        <f t="shared" si="0"/>
        <v>0</v>
      </c>
      <c r="CS4" s="230">
        <f t="shared" si="0"/>
        <v>0</v>
      </c>
      <c r="CT4" s="230">
        <f t="shared" si="0"/>
        <v>0</v>
      </c>
      <c r="CU4" s="230">
        <f t="shared" si="0"/>
        <v>0</v>
      </c>
      <c r="CV4" s="230">
        <f t="shared" si="0"/>
        <v>0</v>
      </c>
      <c r="CW4" s="230">
        <f t="shared" si="0"/>
        <v>0</v>
      </c>
      <c r="CX4" s="230">
        <f t="shared" si="0"/>
        <v>0</v>
      </c>
      <c r="CY4" s="230">
        <f t="shared" si="0"/>
        <v>0</v>
      </c>
      <c r="CZ4" s="230">
        <f t="shared" si="0"/>
        <v>0</v>
      </c>
      <c r="DA4" s="230">
        <f t="shared" si="0"/>
        <v>0</v>
      </c>
      <c r="DB4" s="230">
        <f t="shared" si="0"/>
        <v>0</v>
      </c>
      <c r="DC4" s="230">
        <f t="shared" si="0"/>
        <v>0</v>
      </c>
      <c r="DD4" s="230">
        <f t="shared" ref="DD4:EE4" si="1">SUM(DD8:DD112)/2</f>
        <v>0</v>
      </c>
      <c r="DE4" s="230">
        <f t="shared" si="1"/>
        <v>0</v>
      </c>
      <c r="DF4" s="230">
        <f t="shared" si="1"/>
        <v>0</v>
      </c>
      <c r="DG4" s="230">
        <f t="shared" si="1"/>
        <v>0</v>
      </c>
      <c r="DH4" s="230">
        <f t="shared" si="1"/>
        <v>0</v>
      </c>
      <c r="DI4" s="230">
        <f t="shared" si="1"/>
        <v>0</v>
      </c>
      <c r="DJ4" s="230">
        <f t="shared" si="1"/>
        <v>0</v>
      </c>
      <c r="DK4" s="230">
        <f t="shared" si="1"/>
        <v>0</v>
      </c>
      <c r="DL4" s="230">
        <f t="shared" si="1"/>
        <v>0</v>
      </c>
      <c r="DM4" s="230">
        <f t="shared" si="1"/>
        <v>0</v>
      </c>
      <c r="DN4" s="230">
        <f t="shared" si="1"/>
        <v>0</v>
      </c>
      <c r="DO4" s="230">
        <f t="shared" si="1"/>
        <v>0</v>
      </c>
      <c r="DP4" s="230">
        <f t="shared" si="1"/>
        <v>0</v>
      </c>
      <c r="DQ4" s="230">
        <f t="shared" si="1"/>
        <v>0</v>
      </c>
      <c r="DR4" s="230">
        <f t="shared" si="1"/>
        <v>0</v>
      </c>
      <c r="DS4" s="230">
        <f t="shared" si="1"/>
        <v>0</v>
      </c>
      <c r="DT4" s="230">
        <f t="shared" si="1"/>
        <v>0</v>
      </c>
      <c r="DU4" s="230">
        <f t="shared" si="1"/>
        <v>0</v>
      </c>
      <c r="DV4" s="230">
        <f t="shared" si="1"/>
        <v>0</v>
      </c>
      <c r="DW4" s="230">
        <f t="shared" si="1"/>
        <v>0</v>
      </c>
      <c r="DX4" s="230">
        <f t="shared" si="1"/>
        <v>0</v>
      </c>
      <c r="DY4" s="230">
        <f t="shared" si="1"/>
        <v>0</v>
      </c>
      <c r="DZ4" s="230">
        <f t="shared" si="1"/>
        <v>0</v>
      </c>
      <c r="EA4" s="230">
        <f t="shared" si="1"/>
        <v>0</v>
      </c>
      <c r="EB4" s="230">
        <f t="shared" si="1"/>
        <v>0</v>
      </c>
      <c r="EC4" s="230">
        <f t="shared" si="1"/>
        <v>0</v>
      </c>
      <c r="ED4" s="230">
        <f t="shared" si="1"/>
        <v>0</v>
      </c>
      <c r="EE4" s="230">
        <f t="shared" si="1"/>
        <v>0</v>
      </c>
    </row>
    <row r="5" spans="1:135" ht="26.25" customHeight="1">
      <c r="A5" s="190"/>
      <c r="B5" s="75"/>
      <c r="C5" s="190"/>
      <c r="D5" s="75"/>
      <c r="E5" s="75"/>
      <c r="F5" s="84"/>
      <c r="G5" s="201"/>
      <c r="H5" s="201"/>
      <c r="I5" s="450"/>
      <c r="J5" s="479"/>
      <c r="K5" s="201"/>
      <c r="BV5" s="261"/>
      <c r="BW5" s="258" t="s">
        <v>4</v>
      </c>
      <c r="BX5" s="242">
        <f>BX4</f>
        <v>15295.470000000001</v>
      </c>
      <c r="BY5" s="242">
        <f>BX5+BY4</f>
        <v>22675.940000000002</v>
      </c>
      <c r="BZ5" s="242">
        <f t="shared" ref="BZ5:EE5" si="2">BY5+BZ4</f>
        <v>30056.410000000003</v>
      </c>
      <c r="CA5" s="242">
        <f t="shared" si="2"/>
        <v>37436.880000000005</v>
      </c>
      <c r="CB5" s="242">
        <f t="shared" si="2"/>
        <v>44817.350000000006</v>
      </c>
      <c r="CC5" s="242">
        <f t="shared" si="2"/>
        <v>52197.820000000007</v>
      </c>
      <c r="CD5" s="242">
        <f t="shared" si="2"/>
        <v>59578.290000000008</v>
      </c>
      <c r="CE5" s="242">
        <f t="shared" si="2"/>
        <v>66958.760000000009</v>
      </c>
      <c r="CF5" s="242">
        <f t="shared" si="2"/>
        <v>74339.23000000001</v>
      </c>
      <c r="CG5" s="242">
        <f t="shared" si="2"/>
        <v>81719.700000000012</v>
      </c>
      <c r="CH5" s="242">
        <f t="shared" si="2"/>
        <v>89100.170000000013</v>
      </c>
      <c r="CI5" s="242">
        <f t="shared" si="2"/>
        <v>89100.170000000013</v>
      </c>
      <c r="CJ5" s="242">
        <f t="shared" si="2"/>
        <v>89100.170000000013</v>
      </c>
      <c r="CK5" s="242">
        <f t="shared" si="2"/>
        <v>89100.170000000013</v>
      </c>
      <c r="CL5" s="242">
        <f t="shared" si="2"/>
        <v>89100.170000000013</v>
      </c>
      <c r="CM5" s="242">
        <f t="shared" si="2"/>
        <v>89100.170000000013</v>
      </c>
      <c r="CN5" s="242">
        <f t="shared" si="2"/>
        <v>89100.170000000013</v>
      </c>
      <c r="CO5" s="242">
        <f t="shared" si="2"/>
        <v>89100.170000000013</v>
      </c>
      <c r="CP5" s="242">
        <f t="shared" si="2"/>
        <v>89100.170000000013</v>
      </c>
      <c r="CQ5" s="242">
        <f t="shared" si="2"/>
        <v>89100.170000000013</v>
      </c>
      <c r="CR5" s="242">
        <f t="shared" si="2"/>
        <v>89100.170000000013</v>
      </c>
      <c r="CS5" s="242">
        <f t="shared" si="2"/>
        <v>89100.170000000013</v>
      </c>
      <c r="CT5" s="242">
        <f t="shared" si="2"/>
        <v>89100.170000000013</v>
      </c>
      <c r="CU5" s="242">
        <f t="shared" si="2"/>
        <v>89100.170000000013</v>
      </c>
      <c r="CV5" s="242">
        <f t="shared" si="2"/>
        <v>89100.170000000013</v>
      </c>
      <c r="CW5" s="242">
        <f t="shared" si="2"/>
        <v>89100.170000000013</v>
      </c>
      <c r="CX5" s="242">
        <f t="shared" si="2"/>
        <v>89100.170000000013</v>
      </c>
      <c r="CY5" s="242">
        <f t="shared" si="2"/>
        <v>89100.170000000013</v>
      </c>
      <c r="CZ5" s="242">
        <f t="shared" si="2"/>
        <v>89100.170000000013</v>
      </c>
      <c r="DA5" s="242">
        <f t="shared" si="2"/>
        <v>89100.170000000013</v>
      </c>
      <c r="DB5" s="242">
        <f t="shared" si="2"/>
        <v>89100.170000000013</v>
      </c>
      <c r="DC5" s="242">
        <f t="shared" si="2"/>
        <v>89100.170000000013</v>
      </c>
      <c r="DD5" s="242">
        <f t="shared" si="2"/>
        <v>89100.170000000013</v>
      </c>
      <c r="DE5" s="242">
        <f t="shared" si="2"/>
        <v>89100.170000000013</v>
      </c>
      <c r="DF5" s="242">
        <f t="shared" si="2"/>
        <v>89100.170000000013</v>
      </c>
      <c r="DG5" s="242">
        <f t="shared" si="2"/>
        <v>89100.170000000013</v>
      </c>
      <c r="DH5" s="242">
        <f t="shared" si="2"/>
        <v>89100.170000000013</v>
      </c>
      <c r="DI5" s="242">
        <f t="shared" si="2"/>
        <v>89100.170000000013</v>
      </c>
      <c r="DJ5" s="242">
        <f t="shared" si="2"/>
        <v>89100.170000000013</v>
      </c>
      <c r="DK5" s="242">
        <f t="shared" si="2"/>
        <v>89100.170000000013</v>
      </c>
      <c r="DL5" s="242">
        <f t="shared" si="2"/>
        <v>89100.170000000013</v>
      </c>
      <c r="DM5" s="242">
        <f t="shared" si="2"/>
        <v>89100.170000000013</v>
      </c>
      <c r="DN5" s="242">
        <f t="shared" si="2"/>
        <v>89100.170000000013</v>
      </c>
      <c r="DO5" s="242">
        <f t="shared" si="2"/>
        <v>89100.170000000013</v>
      </c>
      <c r="DP5" s="242">
        <f t="shared" si="2"/>
        <v>89100.170000000013</v>
      </c>
      <c r="DQ5" s="242">
        <f t="shared" si="2"/>
        <v>89100.170000000013</v>
      </c>
      <c r="DR5" s="242">
        <f t="shared" si="2"/>
        <v>89100.170000000013</v>
      </c>
      <c r="DS5" s="242">
        <f t="shared" si="2"/>
        <v>89100.170000000013</v>
      </c>
      <c r="DT5" s="242">
        <f t="shared" si="2"/>
        <v>89100.170000000013</v>
      </c>
      <c r="DU5" s="242">
        <f t="shared" si="2"/>
        <v>89100.170000000013</v>
      </c>
      <c r="DV5" s="242">
        <f t="shared" si="2"/>
        <v>89100.170000000013</v>
      </c>
      <c r="DW5" s="242">
        <f t="shared" si="2"/>
        <v>89100.170000000013</v>
      </c>
      <c r="DX5" s="242">
        <f t="shared" si="2"/>
        <v>89100.170000000013</v>
      </c>
      <c r="DY5" s="242">
        <f t="shared" si="2"/>
        <v>89100.170000000013</v>
      </c>
      <c r="DZ5" s="242">
        <f t="shared" si="2"/>
        <v>89100.170000000013</v>
      </c>
      <c r="EA5" s="242">
        <f t="shared" si="2"/>
        <v>89100.170000000013</v>
      </c>
      <c r="EB5" s="242">
        <f t="shared" si="2"/>
        <v>89100.170000000013</v>
      </c>
      <c r="EC5" s="242">
        <f t="shared" si="2"/>
        <v>89100.170000000013</v>
      </c>
      <c r="ED5" s="242">
        <f t="shared" si="2"/>
        <v>89100.170000000013</v>
      </c>
      <c r="EE5" s="242">
        <f t="shared" si="2"/>
        <v>89100.170000000013</v>
      </c>
    </row>
    <row r="6" spans="1:135">
      <c r="A6" s="121"/>
      <c r="B6" s="75"/>
      <c r="C6" s="190"/>
      <c r="D6" s="75"/>
      <c r="E6" s="75"/>
      <c r="F6" s="84"/>
      <c r="G6" s="201"/>
      <c r="H6" s="201"/>
      <c r="I6" s="450"/>
      <c r="J6" s="479"/>
      <c r="K6" s="201"/>
      <c r="BV6" s="201"/>
      <c r="BX6" s="285" t="s">
        <v>291</v>
      </c>
      <c r="BY6" s="284"/>
      <c r="BZ6" s="284"/>
      <c r="CA6" s="284"/>
      <c r="CB6" s="284"/>
      <c r="CC6" s="284"/>
      <c r="CD6" s="284"/>
      <c r="CE6" s="284"/>
      <c r="CF6" s="284"/>
    </row>
    <row r="7" spans="1:135">
      <c r="A7" s="189" t="s">
        <v>254</v>
      </c>
      <c r="B7" s="189" t="s">
        <v>255</v>
      </c>
      <c r="C7" s="189" t="s">
        <v>123</v>
      </c>
      <c r="D7" s="189" t="s">
        <v>256</v>
      </c>
      <c r="E7" s="189" t="s">
        <v>257</v>
      </c>
      <c r="F7" s="189" t="s">
        <v>266</v>
      </c>
      <c r="G7" s="9" t="s">
        <v>267</v>
      </c>
      <c r="H7" s="9" t="s">
        <v>268</v>
      </c>
      <c r="I7" s="202"/>
      <c r="J7" s="421" t="s">
        <v>123</v>
      </c>
      <c r="K7" s="9"/>
      <c r="L7" s="9" t="s">
        <v>270</v>
      </c>
      <c r="M7" s="280">
        <v>44958</v>
      </c>
      <c r="N7" s="280">
        <v>44986</v>
      </c>
      <c r="O7" s="280">
        <v>45017</v>
      </c>
      <c r="P7" s="280">
        <v>45047</v>
      </c>
      <c r="Q7" s="280">
        <v>45078</v>
      </c>
      <c r="R7" s="280">
        <v>45108</v>
      </c>
      <c r="S7" s="280">
        <v>45139</v>
      </c>
      <c r="T7" s="280">
        <v>45170</v>
      </c>
      <c r="U7" s="280">
        <v>45200</v>
      </c>
      <c r="V7" s="280">
        <v>45231</v>
      </c>
      <c r="W7" s="280">
        <v>45261</v>
      </c>
      <c r="X7" s="280">
        <v>45292</v>
      </c>
      <c r="Y7" s="280">
        <v>45323</v>
      </c>
      <c r="Z7" s="280">
        <v>45352</v>
      </c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  <c r="AO7" s="280"/>
      <c r="AP7" s="280"/>
      <c r="AQ7" s="280"/>
      <c r="AR7" s="280"/>
      <c r="AS7" s="280"/>
      <c r="AT7" s="280"/>
      <c r="AU7" s="280"/>
      <c r="AV7" s="280"/>
      <c r="AW7" s="280"/>
      <c r="AX7" s="280"/>
      <c r="AY7" s="280"/>
      <c r="AZ7" s="280"/>
      <c r="BA7" s="280"/>
      <c r="BB7" s="280"/>
      <c r="BC7" s="280"/>
      <c r="BD7" s="280"/>
      <c r="BE7" s="280"/>
      <c r="BF7" s="280"/>
      <c r="BG7" s="280"/>
      <c r="BH7" s="280"/>
      <c r="BI7" s="280"/>
      <c r="BJ7" s="280"/>
      <c r="BK7" s="280"/>
      <c r="BL7" s="280"/>
      <c r="BM7" s="280"/>
      <c r="BN7" s="280"/>
      <c r="BO7" s="280"/>
      <c r="BP7" s="280"/>
      <c r="BQ7" s="280"/>
      <c r="BR7" s="280"/>
      <c r="BS7" s="280"/>
      <c r="BT7" s="280"/>
      <c r="BV7" s="9" t="s">
        <v>123</v>
      </c>
      <c r="BW7" s="9" t="s">
        <v>270</v>
      </c>
      <c r="BX7" s="280">
        <v>44958</v>
      </c>
      <c r="BY7" s="280">
        <v>44986</v>
      </c>
      <c r="BZ7" s="280">
        <v>45017</v>
      </c>
      <c r="CA7" s="280">
        <v>45047</v>
      </c>
      <c r="CB7" s="280">
        <v>45078</v>
      </c>
      <c r="CC7" s="280">
        <v>45108</v>
      </c>
      <c r="CD7" s="280">
        <v>45139</v>
      </c>
      <c r="CE7" s="280">
        <v>45170</v>
      </c>
      <c r="CF7" s="280">
        <v>45200</v>
      </c>
      <c r="CG7" s="280">
        <v>45231</v>
      </c>
      <c r="CH7" s="280">
        <v>45261</v>
      </c>
      <c r="CI7" s="280">
        <v>45292</v>
      </c>
      <c r="CJ7" s="280">
        <v>45323</v>
      </c>
      <c r="CK7" s="280">
        <v>45352</v>
      </c>
      <c r="CL7" s="280"/>
      <c r="CM7" s="280"/>
      <c r="CN7" s="280"/>
      <c r="CO7" s="280"/>
      <c r="CP7" s="280"/>
      <c r="CQ7" s="280"/>
      <c r="CR7" s="280"/>
      <c r="CS7" s="280"/>
      <c r="CT7" s="280"/>
      <c r="CU7" s="280"/>
      <c r="CV7" s="280"/>
      <c r="CW7" s="280"/>
      <c r="CX7" s="280"/>
      <c r="CY7" s="280"/>
      <c r="CZ7" s="280"/>
      <c r="DA7" s="280"/>
      <c r="DB7" s="280"/>
      <c r="DC7" s="280"/>
      <c r="DD7" s="280"/>
      <c r="DE7" s="280"/>
      <c r="DF7" s="280"/>
      <c r="DG7" s="280"/>
      <c r="DH7" s="280"/>
      <c r="DI7" s="280"/>
      <c r="DJ7" s="280"/>
      <c r="DK7" s="280"/>
      <c r="DL7" s="280"/>
      <c r="DM7" s="280"/>
      <c r="DN7" s="280"/>
      <c r="DO7" s="280"/>
      <c r="DP7" s="280"/>
      <c r="DQ7" s="280"/>
      <c r="DR7" s="280"/>
      <c r="DS7" s="280"/>
      <c r="DT7" s="280"/>
      <c r="DU7" s="280"/>
      <c r="DV7" s="280"/>
      <c r="DW7" s="280"/>
      <c r="DX7" s="280"/>
      <c r="DY7" s="280"/>
      <c r="DZ7" s="280"/>
      <c r="EA7" s="280"/>
      <c r="EB7" s="280"/>
      <c r="EC7" s="280"/>
      <c r="ED7" s="280"/>
      <c r="EE7" s="280"/>
    </row>
    <row r="8" spans="1:135" ht="27.75" customHeight="1">
      <c r="A8" s="203"/>
      <c r="B8" s="85"/>
      <c r="C8" s="87" t="s">
        <v>292</v>
      </c>
      <c r="D8" s="73" t="s">
        <v>293</v>
      </c>
      <c r="E8" s="73">
        <v>1</v>
      </c>
      <c r="F8" s="85">
        <v>1</v>
      </c>
      <c r="G8" s="204">
        <f>H8/E8</f>
        <v>89100.17</v>
      </c>
      <c r="H8" s="204">
        <f>SUM(H9:H61)</f>
        <v>89100.17</v>
      </c>
      <c r="I8" s="451">
        <f>H8/12</f>
        <v>7425.0141666666668</v>
      </c>
      <c r="J8" s="480" t="str">
        <f>$C$8</f>
        <v>GERENCIAMENTO DO PROJETO - UNES</v>
      </c>
      <c r="K8" s="204"/>
      <c r="L8" s="204"/>
      <c r="M8" s="204" t="s">
        <v>294</v>
      </c>
      <c r="N8" s="204" t="str">
        <f>M8</f>
        <v>GESTÃO</v>
      </c>
      <c r="O8" s="204" t="str">
        <f t="shared" ref="O8:W8" si="3">N8</f>
        <v>GESTÃO</v>
      </c>
      <c r="P8" s="204" t="str">
        <f t="shared" si="3"/>
        <v>GESTÃO</v>
      </c>
      <c r="Q8" s="204" t="str">
        <f t="shared" si="3"/>
        <v>GESTÃO</v>
      </c>
      <c r="R8" s="204" t="str">
        <f t="shared" si="3"/>
        <v>GESTÃO</v>
      </c>
      <c r="S8" s="204" t="str">
        <f t="shared" si="3"/>
        <v>GESTÃO</v>
      </c>
      <c r="T8" s="204" t="str">
        <f t="shared" si="3"/>
        <v>GESTÃO</v>
      </c>
      <c r="U8" s="204" t="str">
        <f t="shared" si="3"/>
        <v>GESTÃO</v>
      </c>
      <c r="V8" s="204" t="str">
        <f t="shared" si="3"/>
        <v>GESTÃO</v>
      </c>
      <c r="W8" s="204" t="str">
        <f t="shared" si="3"/>
        <v>GESTÃO</v>
      </c>
      <c r="X8" s="204"/>
      <c r="Y8" s="204"/>
      <c r="Z8" s="204"/>
      <c r="AA8" s="204"/>
      <c r="AB8" s="204"/>
      <c r="AC8" s="204"/>
      <c r="AD8" s="204"/>
      <c r="AE8" s="204"/>
      <c r="AF8" s="204"/>
      <c r="AG8" s="204"/>
      <c r="AH8" s="204"/>
      <c r="AI8" s="204"/>
      <c r="AJ8" s="204"/>
      <c r="AK8" s="204"/>
      <c r="AL8" s="204"/>
      <c r="AM8" s="204"/>
      <c r="AN8" s="204"/>
      <c r="AO8" s="204"/>
      <c r="AP8" s="204"/>
      <c r="AQ8" s="204"/>
      <c r="AR8" s="204"/>
      <c r="AS8" s="204"/>
      <c r="AT8" s="204"/>
      <c r="AU8" s="204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H8" s="204"/>
      <c r="BI8" s="204"/>
      <c r="BJ8" s="204"/>
      <c r="BK8" s="204"/>
      <c r="BL8" s="204"/>
      <c r="BM8" s="204"/>
      <c r="BN8" s="204"/>
      <c r="BO8" s="204"/>
      <c r="BP8" s="204"/>
      <c r="BQ8" s="204"/>
      <c r="BR8" s="204"/>
      <c r="BS8" s="204"/>
      <c r="BT8" s="204"/>
      <c r="BV8" s="204" t="str">
        <f>$C$8</f>
        <v>GERENCIAMENTO DO PROJETO - UNES</v>
      </c>
      <c r="BW8" s="82"/>
      <c r="BX8" s="204">
        <f t="shared" ref="BX8:DC8" si="4">SUM(BX9:BX58)</f>
        <v>15295.470000000001</v>
      </c>
      <c r="BY8" s="204">
        <f t="shared" si="4"/>
        <v>7380.47</v>
      </c>
      <c r="BZ8" s="204">
        <f t="shared" si="4"/>
        <v>7380.47</v>
      </c>
      <c r="CA8" s="204">
        <f t="shared" si="4"/>
        <v>7380.47</v>
      </c>
      <c r="CB8" s="204">
        <f t="shared" si="4"/>
        <v>7380.47</v>
      </c>
      <c r="CC8" s="204">
        <f t="shared" si="4"/>
        <v>7380.47</v>
      </c>
      <c r="CD8" s="204">
        <f t="shared" si="4"/>
        <v>7380.47</v>
      </c>
      <c r="CE8" s="204">
        <f t="shared" si="4"/>
        <v>7380.47</v>
      </c>
      <c r="CF8" s="204">
        <f t="shared" si="4"/>
        <v>7380.47</v>
      </c>
      <c r="CG8" s="204">
        <f t="shared" si="4"/>
        <v>7380.47</v>
      </c>
      <c r="CH8" s="204">
        <f t="shared" si="4"/>
        <v>7380.47</v>
      </c>
      <c r="CI8" s="204">
        <f t="shared" si="4"/>
        <v>0</v>
      </c>
      <c r="CJ8" s="204">
        <f t="shared" si="4"/>
        <v>0</v>
      </c>
      <c r="CK8" s="204">
        <f t="shared" si="4"/>
        <v>0</v>
      </c>
      <c r="CL8" s="204">
        <f t="shared" si="4"/>
        <v>0</v>
      </c>
      <c r="CM8" s="204">
        <f t="shared" si="4"/>
        <v>0</v>
      </c>
      <c r="CN8" s="204">
        <f t="shared" si="4"/>
        <v>0</v>
      </c>
      <c r="CO8" s="204">
        <f t="shared" si="4"/>
        <v>0</v>
      </c>
      <c r="CP8" s="204">
        <f t="shared" si="4"/>
        <v>0</v>
      </c>
      <c r="CQ8" s="204">
        <f t="shared" si="4"/>
        <v>0</v>
      </c>
      <c r="CR8" s="204">
        <f t="shared" si="4"/>
        <v>0</v>
      </c>
      <c r="CS8" s="204">
        <f t="shared" si="4"/>
        <v>0</v>
      </c>
      <c r="CT8" s="204">
        <f t="shared" si="4"/>
        <v>0</v>
      </c>
      <c r="CU8" s="204">
        <f t="shared" si="4"/>
        <v>0</v>
      </c>
      <c r="CV8" s="204">
        <f t="shared" si="4"/>
        <v>0</v>
      </c>
      <c r="CW8" s="204">
        <f t="shared" si="4"/>
        <v>0</v>
      </c>
      <c r="CX8" s="204">
        <f t="shared" si="4"/>
        <v>0</v>
      </c>
      <c r="CY8" s="204">
        <f t="shared" si="4"/>
        <v>0</v>
      </c>
      <c r="CZ8" s="204">
        <f t="shared" si="4"/>
        <v>0</v>
      </c>
      <c r="DA8" s="204">
        <f t="shared" si="4"/>
        <v>0</v>
      </c>
      <c r="DB8" s="204">
        <f t="shared" si="4"/>
        <v>0</v>
      </c>
      <c r="DC8" s="204">
        <f t="shared" si="4"/>
        <v>0</v>
      </c>
      <c r="DD8" s="204">
        <f t="shared" ref="DD8:EE8" si="5">SUM(DD9:DD58)</f>
        <v>0</v>
      </c>
      <c r="DE8" s="204">
        <f t="shared" si="5"/>
        <v>0</v>
      </c>
      <c r="DF8" s="204">
        <f t="shared" si="5"/>
        <v>0</v>
      </c>
      <c r="DG8" s="204">
        <f t="shared" si="5"/>
        <v>0</v>
      </c>
      <c r="DH8" s="204">
        <f t="shared" si="5"/>
        <v>0</v>
      </c>
      <c r="DI8" s="204">
        <f t="shared" si="5"/>
        <v>0</v>
      </c>
      <c r="DJ8" s="204">
        <f t="shared" si="5"/>
        <v>0</v>
      </c>
      <c r="DK8" s="204">
        <f t="shared" si="5"/>
        <v>0</v>
      </c>
      <c r="DL8" s="204">
        <f t="shared" si="5"/>
        <v>0</v>
      </c>
      <c r="DM8" s="204">
        <f t="shared" si="5"/>
        <v>0</v>
      </c>
      <c r="DN8" s="204">
        <f t="shared" si="5"/>
        <v>0</v>
      </c>
      <c r="DO8" s="204">
        <f t="shared" si="5"/>
        <v>0</v>
      </c>
      <c r="DP8" s="204">
        <f t="shared" si="5"/>
        <v>0</v>
      </c>
      <c r="DQ8" s="204">
        <f t="shared" si="5"/>
        <v>0</v>
      </c>
      <c r="DR8" s="204">
        <f t="shared" si="5"/>
        <v>0</v>
      </c>
      <c r="DS8" s="204">
        <f t="shared" si="5"/>
        <v>0</v>
      </c>
      <c r="DT8" s="204">
        <f t="shared" si="5"/>
        <v>0</v>
      </c>
      <c r="DU8" s="204">
        <f t="shared" si="5"/>
        <v>0</v>
      </c>
      <c r="DV8" s="204">
        <f t="shared" si="5"/>
        <v>0</v>
      </c>
      <c r="DW8" s="204">
        <f t="shared" si="5"/>
        <v>0</v>
      </c>
      <c r="DX8" s="204">
        <f t="shared" si="5"/>
        <v>0</v>
      </c>
      <c r="DY8" s="204">
        <f t="shared" si="5"/>
        <v>0</v>
      </c>
      <c r="DZ8" s="204">
        <f t="shared" si="5"/>
        <v>0</v>
      </c>
      <c r="EA8" s="204">
        <f t="shared" si="5"/>
        <v>0</v>
      </c>
      <c r="EB8" s="204">
        <f t="shared" si="5"/>
        <v>0</v>
      </c>
      <c r="EC8" s="204">
        <f t="shared" si="5"/>
        <v>0</v>
      </c>
      <c r="ED8" s="204">
        <f t="shared" si="5"/>
        <v>0</v>
      </c>
      <c r="EE8" s="204">
        <f t="shared" si="5"/>
        <v>0</v>
      </c>
    </row>
    <row r="9" spans="1:135">
      <c r="A9" s="250" t="s">
        <v>295</v>
      </c>
      <c r="B9" s="253">
        <v>1</v>
      </c>
      <c r="C9" s="192" t="str">
        <f>VLOOKUP($A9&amp;$B9,Insumos!$A:$I,4,0)</f>
        <v>DIRETOR TÉCNICO</v>
      </c>
      <c r="D9" s="86" t="str">
        <f>VLOOKUP($A9&amp;$B9,Insumos!$A:$I,6,0)</f>
        <v>HH</v>
      </c>
      <c r="E9" s="205">
        <f>L9</f>
        <v>22</v>
      </c>
      <c r="F9" s="86">
        <v>1</v>
      </c>
      <c r="G9" s="206">
        <f>VLOOKUP($A9&amp;$B9,Insumos!$A:$I,9,0)</f>
        <v>55.234999999999999</v>
      </c>
      <c r="H9" s="206">
        <f>G9*E9</f>
        <v>1215.17</v>
      </c>
      <c r="I9" s="452"/>
      <c r="J9" s="423" t="str">
        <f t="shared" ref="J9:J112" si="6">$C9</f>
        <v>DIRETOR TÉCNICO</v>
      </c>
      <c r="K9" s="206" t="str">
        <f t="shared" ref="K9:K112" si="7">$D9</f>
        <v>HH</v>
      </c>
      <c r="L9" s="206">
        <f t="shared" ref="L9:L22" si="8">SUM(M9:BT9)</f>
        <v>22</v>
      </c>
      <c r="M9" s="252">
        <v>2</v>
      </c>
      <c r="N9" s="252">
        <f>M9</f>
        <v>2</v>
      </c>
      <c r="O9" s="252">
        <f t="shared" ref="O9:W9" si="9">N9</f>
        <v>2</v>
      </c>
      <c r="P9" s="252">
        <f t="shared" si="9"/>
        <v>2</v>
      </c>
      <c r="Q9" s="252">
        <f t="shared" si="9"/>
        <v>2</v>
      </c>
      <c r="R9" s="252">
        <f t="shared" si="9"/>
        <v>2</v>
      </c>
      <c r="S9" s="252">
        <f t="shared" si="9"/>
        <v>2</v>
      </c>
      <c r="T9" s="252">
        <f t="shared" si="9"/>
        <v>2</v>
      </c>
      <c r="U9" s="252">
        <f t="shared" si="9"/>
        <v>2</v>
      </c>
      <c r="V9" s="252">
        <f t="shared" si="9"/>
        <v>2</v>
      </c>
      <c r="W9" s="252">
        <f t="shared" si="9"/>
        <v>2</v>
      </c>
      <c r="X9" s="252"/>
      <c r="Y9" s="252">
        <v>0</v>
      </c>
      <c r="Z9" s="252">
        <v>0</v>
      </c>
      <c r="AA9" s="252">
        <v>0</v>
      </c>
      <c r="AB9" s="252">
        <v>0</v>
      </c>
      <c r="AC9" s="252">
        <v>0</v>
      </c>
      <c r="AD9" s="252">
        <v>0</v>
      </c>
      <c r="AE9" s="252">
        <v>0</v>
      </c>
      <c r="AF9" s="252">
        <v>0</v>
      </c>
      <c r="AG9" s="252">
        <v>0</v>
      </c>
      <c r="AH9" s="252">
        <v>0</v>
      </c>
      <c r="AI9" s="252">
        <v>0</v>
      </c>
      <c r="AJ9" s="252">
        <v>0</v>
      </c>
      <c r="AK9" s="252">
        <v>0</v>
      </c>
      <c r="AL9" s="252">
        <v>0</v>
      </c>
      <c r="AM9" s="252">
        <v>0</v>
      </c>
      <c r="AN9" s="252">
        <v>0</v>
      </c>
      <c r="AO9" s="252">
        <v>0</v>
      </c>
      <c r="AP9" s="252">
        <v>0</v>
      </c>
      <c r="AQ9" s="252">
        <v>0</v>
      </c>
      <c r="AR9" s="252">
        <v>0</v>
      </c>
      <c r="AS9" s="252">
        <v>0</v>
      </c>
      <c r="AT9" s="252">
        <v>0</v>
      </c>
      <c r="AU9" s="252">
        <v>0</v>
      </c>
      <c r="AV9" s="252">
        <v>0</v>
      </c>
      <c r="AW9" s="252">
        <v>0</v>
      </c>
      <c r="AX9" s="252">
        <v>0</v>
      </c>
      <c r="AY9" s="252">
        <v>0</v>
      </c>
      <c r="AZ9" s="252">
        <v>0</v>
      </c>
      <c r="BA9" s="252">
        <v>0</v>
      </c>
      <c r="BB9" s="252">
        <v>0</v>
      </c>
      <c r="BC9" s="252">
        <v>0</v>
      </c>
      <c r="BD9" s="252">
        <v>0</v>
      </c>
      <c r="BE9" s="252">
        <v>0</v>
      </c>
      <c r="BF9" s="252">
        <v>0</v>
      </c>
      <c r="BG9" s="252">
        <v>0</v>
      </c>
      <c r="BH9" s="252">
        <v>0</v>
      </c>
      <c r="BI9" s="252">
        <v>0</v>
      </c>
      <c r="BJ9" s="252">
        <v>0</v>
      </c>
      <c r="BK9" s="252">
        <v>0</v>
      </c>
      <c r="BL9" s="252">
        <v>0</v>
      </c>
      <c r="BM9" s="252">
        <v>0</v>
      </c>
      <c r="BN9" s="252">
        <v>0</v>
      </c>
      <c r="BO9" s="252">
        <v>0</v>
      </c>
      <c r="BP9" s="252">
        <v>0</v>
      </c>
      <c r="BQ9" s="252">
        <v>0</v>
      </c>
      <c r="BR9" s="252">
        <v>0</v>
      </c>
      <c r="BS9" s="252">
        <v>0</v>
      </c>
      <c r="BT9" s="252">
        <v>0</v>
      </c>
      <c r="BV9" s="206" t="str">
        <f t="shared" ref="BV9:BV112" si="10">$C9</f>
        <v>DIRETOR TÉCNICO</v>
      </c>
      <c r="BW9" s="83">
        <f t="shared" ref="BW9:BW22" si="11">SUM(BX9:EE9)</f>
        <v>1215.17</v>
      </c>
      <c r="BX9" s="206">
        <f t="shared" ref="BX9:DC9" si="12">M9*$G9</f>
        <v>110.47</v>
      </c>
      <c r="BY9" s="206">
        <f t="shared" si="12"/>
        <v>110.47</v>
      </c>
      <c r="BZ9" s="206">
        <f t="shared" si="12"/>
        <v>110.47</v>
      </c>
      <c r="CA9" s="206">
        <f t="shared" si="12"/>
        <v>110.47</v>
      </c>
      <c r="CB9" s="206">
        <f t="shared" si="12"/>
        <v>110.47</v>
      </c>
      <c r="CC9" s="206">
        <f t="shared" si="12"/>
        <v>110.47</v>
      </c>
      <c r="CD9" s="206">
        <f t="shared" si="12"/>
        <v>110.47</v>
      </c>
      <c r="CE9" s="206">
        <f t="shared" si="12"/>
        <v>110.47</v>
      </c>
      <c r="CF9" s="206">
        <f t="shared" si="12"/>
        <v>110.47</v>
      </c>
      <c r="CG9" s="206">
        <f t="shared" si="12"/>
        <v>110.47</v>
      </c>
      <c r="CH9" s="206">
        <f t="shared" si="12"/>
        <v>110.47</v>
      </c>
      <c r="CI9" s="206">
        <f t="shared" si="12"/>
        <v>0</v>
      </c>
      <c r="CJ9" s="206">
        <f t="shared" si="12"/>
        <v>0</v>
      </c>
      <c r="CK9" s="206">
        <f t="shared" si="12"/>
        <v>0</v>
      </c>
      <c r="CL9" s="206">
        <f t="shared" si="12"/>
        <v>0</v>
      </c>
      <c r="CM9" s="206">
        <f t="shared" si="12"/>
        <v>0</v>
      </c>
      <c r="CN9" s="206">
        <f t="shared" si="12"/>
        <v>0</v>
      </c>
      <c r="CO9" s="206">
        <f t="shared" si="12"/>
        <v>0</v>
      </c>
      <c r="CP9" s="206">
        <f t="shared" si="12"/>
        <v>0</v>
      </c>
      <c r="CQ9" s="206">
        <f t="shared" si="12"/>
        <v>0</v>
      </c>
      <c r="CR9" s="206">
        <f t="shared" si="12"/>
        <v>0</v>
      </c>
      <c r="CS9" s="206">
        <f t="shared" si="12"/>
        <v>0</v>
      </c>
      <c r="CT9" s="206">
        <f t="shared" si="12"/>
        <v>0</v>
      </c>
      <c r="CU9" s="206">
        <f t="shared" si="12"/>
        <v>0</v>
      </c>
      <c r="CV9" s="206">
        <f t="shared" si="12"/>
        <v>0</v>
      </c>
      <c r="CW9" s="206">
        <f t="shared" si="12"/>
        <v>0</v>
      </c>
      <c r="CX9" s="206">
        <f t="shared" si="12"/>
        <v>0</v>
      </c>
      <c r="CY9" s="206">
        <f t="shared" si="12"/>
        <v>0</v>
      </c>
      <c r="CZ9" s="206">
        <f t="shared" si="12"/>
        <v>0</v>
      </c>
      <c r="DA9" s="206">
        <f t="shared" si="12"/>
        <v>0</v>
      </c>
      <c r="DB9" s="206">
        <f t="shared" si="12"/>
        <v>0</v>
      </c>
      <c r="DC9" s="206">
        <f t="shared" si="12"/>
        <v>0</v>
      </c>
      <c r="DD9" s="206">
        <f t="shared" ref="DD9:EE9" si="13">AS9*$G9</f>
        <v>0</v>
      </c>
      <c r="DE9" s="206">
        <f t="shared" si="13"/>
        <v>0</v>
      </c>
      <c r="DF9" s="206">
        <f t="shared" si="13"/>
        <v>0</v>
      </c>
      <c r="DG9" s="206">
        <f t="shared" si="13"/>
        <v>0</v>
      </c>
      <c r="DH9" s="206">
        <f t="shared" si="13"/>
        <v>0</v>
      </c>
      <c r="DI9" s="206">
        <f t="shared" si="13"/>
        <v>0</v>
      </c>
      <c r="DJ9" s="206">
        <f t="shared" si="13"/>
        <v>0</v>
      </c>
      <c r="DK9" s="206">
        <f t="shared" si="13"/>
        <v>0</v>
      </c>
      <c r="DL9" s="206">
        <f t="shared" si="13"/>
        <v>0</v>
      </c>
      <c r="DM9" s="206">
        <f t="shared" si="13"/>
        <v>0</v>
      </c>
      <c r="DN9" s="206">
        <f t="shared" si="13"/>
        <v>0</v>
      </c>
      <c r="DO9" s="206">
        <f t="shared" si="13"/>
        <v>0</v>
      </c>
      <c r="DP9" s="206">
        <f t="shared" si="13"/>
        <v>0</v>
      </c>
      <c r="DQ9" s="206">
        <f t="shared" si="13"/>
        <v>0</v>
      </c>
      <c r="DR9" s="206">
        <f t="shared" si="13"/>
        <v>0</v>
      </c>
      <c r="DS9" s="206">
        <f t="shared" si="13"/>
        <v>0</v>
      </c>
      <c r="DT9" s="206">
        <f t="shared" si="13"/>
        <v>0</v>
      </c>
      <c r="DU9" s="206">
        <f t="shared" si="13"/>
        <v>0</v>
      </c>
      <c r="DV9" s="206">
        <f t="shared" si="13"/>
        <v>0</v>
      </c>
      <c r="DW9" s="206">
        <f t="shared" si="13"/>
        <v>0</v>
      </c>
      <c r="DX9" s="206">
        <f t="shared" si="13"/>
        <v>0</v>
      </c>
      <c r="DY9" s="206">
        <f t="shared" si="13"/>
        <v>0</v>
      </c>
      <c r="DZ9" s="206">
        <f t="shared" si="13"/>
        <v>0</v>
      </c>
      <c r="EA9" s="206">
        <f t="shared" si="13"/>
        <v>0</v>
      </c>
      <c r="EB9" s="206">
        <f t="shared" si="13"/>
        <v>0</v>
      </c>
      <c r="EC9" s="206">
        <f t="shared" si="13"/>
        <v>0</v>
      </c>
      <c r="ED9" s="206">
        <f t="shared" si="13"/>
        <v>0</v>
      </c>
      <c r="EE9" s="206">
        <f t="shared" si="13"/>
        <v>0</v>
      </c>
    </row>
    <row r="10" spans="1:135">
      <c r="A10" s="250" t="s">
        <v>295</v>
      </c>
      <c r="B10" s="253">
        <v>2</v>
      </c>
      <c r="C10" s="192" t="str">
        <f>VLOOKUP($A10&amp;$B10,Insumos!$A:$I,4,0)</f>
        <v>GERENTE DE PROJETO</v>
      </c>
      <c r="D10" s="86" t="str">
        <f>VLOOKUP($A10&amp;$B10,Insumos!$A:$I,6,0)</f>
        <v>HH</v>
      </c>
      <c r="E10" s="205">
        <f t="shared" ref="E10:E22" si="14">L10</f>
        <v>88</v>
      </c>
      <c r="F10" s="86">
        <v>1</v>
      </c>
      <c r="G10" s="206">
        <f>VLOOKUP($A10&amp;$B10,Insumos!$A:$I,9,0)</f>
        <v>73.86363636363636</v>
      </c>
      <c r="H10" s="206">
        <f t="shared" ref="H10:H22" si="15">G10*E10</f>
        <v>6500</v>
      </c>
      <c r="I10" s="452" t="s">
        <v>296</v>
      </c>
      <c r="J10" s="423" t="str">
        <f t="shared" si="6"/>
        <v>GERENTE DE PROJETO</v>
      </c>
      <c r="K10" s="206" t="str">
        <f t="shared" si="7"/>
        <v>HH</v>
      </c>
      <c r="L10" s="206">
        <f t="shared" si="8"/>
        <v>88</v>
      </c>
      <c r="M10" s="252">
        <v>8</v>
      </c>
      <c r="N10" s="252">
        <f t="shared" ref="N10:W18" si="16">M10</f>
        <v>8</v>
      </c>
      <c r="O10" s="252">
        <f t="shared" si="16"/>
        <v>8</v>
      </c>
      <c r="P10" s="252">
        <f t="shared" si="16"/>
        <v>8</v>
      </c>
      <c r="Q10" s="252">
        <f t="shared" si="16"/>
        <v>8</v>
      </c>
      <c r="R10" s="252">
        <f t="shared" si="16"/>
        <v>8</v>
      </c>
      <c r="S10" s="252">
        <f t="shared" si="16"/>
        <v>8</v>
      </c>
      <c r="T10" s="252">
        <f t="shared" si="16"/>
        <v>8</v>
      </c>
      <c r="U10" s="252">
        <f t="shared" si="16"/>
        <v>8</v>
      </c>
      <c r="V10" s="252">
        <f t="shared" si="16"/>
        <v>8</v>
      </c>
      <c r="W10" s="252">
        <f t="shared" si="16"/>
        <v>8</v>
      </c>
      <c r="X10" s="252"/>
      <c r="Y10" s="252">
        <v>0</v>
      </c>
      <c r="Z10" s="252">
        <v>0</v>
      </c>
      <c r="AA10" s="252">
        <v>0</v>
      </c>
      <c r="AB10" s="252">
        <v>0</v>
      </c>
      <c r="AC10" s="252">
        <v>0</v>
      </c>
      <c r="AD10" s="252">
        <v>0</v>
      </c>
      <c r="AE10" s="252">
        <v>0</v>
      </c>
      <c r="AF10" s="252">
        <v>0</v>
      </c>
      <c r="AG10" s="252">
        <v>0</v>
      </c>
      <c r="AH10" s="252">
        <v>0</v>
      </c>
      <c r="AI10" s="252">
        <v>0</v>
      </c>
      <c r="AJ10" s="252">
        <v>0</v>
      </c>
      <c r="AK10" s="252">
        <v>0</v>
      </c>
      <c r="AL10" s="252">
        <v>0</v>
      </c>
      <c r="AM10" s="252">
        <v>0</v>
      </c>
      <c r="AN10" s="252">
        <v>0</v>
      </c>
      <c r="AO10" s="252">
        <v>0</v>
      </c>
      <c r="AP10" s="252">
        <v>0</v>
      </c>
      <c r="AQ10" s="252">
        <v>0</v>
      </c>
      <c r="AR10" s="252">
        <v>0</v>
      </c>
      <c r="AS10" s="252">
        <v>0</v>
      </c>
      <c r="AT10" s="252">
        <v>0</v>
      </c>
      <c r="AU10" s="252">
        <v>0</v>
      </c>
      <c r="AV10" s="252">
        <v>0</v>
      </c>
      <c r="AW10" s="252">
        <v>0</v>
      </c>
      <c r="AX10" s="252">
        <v>0</v>
      </c>
      <c r="AY10" s="252">
        <v>0</v>
      </c>
      <c r="AZ10" s="252">
        <v>0</v>
      </c>
      <c r="BA10" s="252">
        <v>0</v>
      </c>
      <c r="BB10" s="252">
        <v>0</v>
      </c>
      <c r="BC10" s="252">
        <v>0</v>
      </c>
      <c r="BD10" s="252">
        <v>0</v>
      </c>
      <c r="BE10" s="252">
        <v>0</v>
      </c>
      <c r="BF10" s="252">
        <v>0</v>
      </c>
      <c r="BG10" s="252">
        <v>0</v>
      </c>
      <c r="BH10" s="252">
        <v>0</v>
      </c>
      <c r="BI10" s="252">
        <v>0</v>
      </c>
      <c r="BJ10" s="252">
        <v>0</v>
      </c>
      <c r="BK10" s="252">
        <v>0</v>
      </c>
      <c r="BL10" s="252">
        <v>0</v>
      </c>
      <c r="BM10" s="252">
        <v>0</v>
      </c>
      <c r="BN10" s="252">
        <v>0</v>
      </c>
      <c r="BO10" s="252">
        <v>0</v>
      </c>
      <c r="BP10" s="252">
        <v>0</v>
      </c>
      <c r="BQ10" s="252">
        <v>0</v>
      </c>
      <c r="BR10" s="252">
        <v>0</v>
      </c>
      <c r="BS10" s="252">
        <v>0</v>
      </c>
      <c r="BT10" s="252">
        <v>0</v>
      </c>
      <c r="BV10" s="206" t="str">
        <f t="shared" si="10"/>
        <v>GERENTE DE PROJETO</v>
      </c>
      <c r="BW10" s="83">
        <f t="shared" si="11"/>
        <v>6500</v>
      </c>
      <c r="BX10" s="206">
        <f t="shared" ref="BX10:BX60" si="17">M10*$G10</f>
        <v>590.90909090909088</v>
      </c>
      <c r="BY10" s="206">
        <f t="shared" ref="BY10:BY22" si="18">N10*$G10</f>
        <v>590.90909090909088</v>
      </c>
      <c r="BZ10" s="206">
        <f t="shared" ref="BZ10:BZ22" si="19">O10*$G10</f>
        <v>590.90909090909088</v>
      </c>
      <c r="CA10" s="206">
        <f t="shared" ref="CA10:CA22" si="20">P10*$G10</f>
        <v>590.90909090909088</v>
      </c>
      <c r="CB10" s="206">
        <f t="shared" ref="CB10:CB22" si="21">Q10*$G10</f>
        <v>590.90909090909088</v>
      </c>
      <c r="CC10" s="206">
        <f t="shared" ref="CC10:CC22" si="22">R10*$G10</f>
        <v>590.90909090909088</v>
      </c>
      <c r="CD10" s="206">
        <f t="shared" ref="CD10:CD22" si="23">S10*$G10</f>
        <v>590.90909090909088</v>
      </c>
      <c r="CE10" s="206">
        <f t="shared" ref="CE10:CE22" si="24">T10*$G10</f>
        <v>590.90909090909088</v>
      </c>
      <c r="CF10" s="206">
        <f t="shared" ref="CF10:CF22" si="25">U10*$G10</f>
        <v>590.90909090909088</v>
      </c>
      <c r="CG10" s="206">
        <f t="shared" ref="CG10:CG22" si="26">V10*$G10</f>
        <v>590.90909090909088</v>
      </c>
      <c r="CH10" s="206">
        <f t="shared" ref="CH10:CH22" si="27">W10*$G10</f>
        <v>590.90909090909088</v>
      </c>
      <c r="CI10" s="206">
        <f t="shared" ref="CI10:CI22" si="28">X10*$G10</f>
        <v>0</v>
      </c>
      <c r="CJ10" s="206">
        <f t="shared" ref="CJ10:CJ22" si="29">Y10*$G10</f>
        <v>0</v>
      </c>
      <c r="CK10" s="206">
        <f t="shared" ref="CK10:CK22" si="30">Z10*$G10</f>
        <v>0</v>
      </c>
      <c r="CL10" s="206">
        <f t="shared" ref="CL10:CL22" si="31">AA10*$G10</f>
        <v>0</v>
      </c>
      <c r="CM10" s="206">
        <f t="shared" ref="CM10:CM22" si="32">AB10*$G10</f>
        <v>0</v>
      </c>
      <c r="CN10" s="206">
        <f t="shared" ref="CN10:CN22" si="33">AC10*$G10</f>
        <v>0</v>
      </c>
      <c r="CO10" s="206">
        <f t="shared" ref="CO10:CO22" si="34">AD10*$G10</f>
        <v>0</v>
      </c>
      <c r="CP10" s="206">
        <f t="shared" ref="CP10:CP22" si="35">AE10*$G10</f>
        <v>0</v>
      </c>
      <c r="CQ10" s="206">
        <f t="shared" ref="CQ10:CQ22" si="36">AF10*$G10</f>
        <v>0</v>
      </c>
      <c r="CR10" s="206">
        <f t="shared" ref="CR10:CR22" si="37">AG10*$G10</f>
        <v>0</v>
      </c>
      <c r="CS10" s="206">
        <f t="shared" ref="CS10:CS22" si="38">AH10*$G10</f>
        <v>0</v>
      </c>
      <c r="CT10" s="206">
        <f t="shared" ref="CT10:CT22" si="39">AI10*$G10</f>
        <v>0</v>
      </c>
      <c r="CU10" s="206">
        <f t="shared" ref="CU10:CU22" si="40">AJ10*$G10</f>
        <v>0</v>
      </c>
      <c r="CV10" s="206">
        <f t="shared" ref="CV10:CV22" si="41">AK10*$G10</f>
        <v>0</v>
      </c>
      <c r="CW10" s="206">
        <f t="shared" ref="CW10:CW22" si="42">AL10*$G10</f>
        <v>0</v>
      </c>
      <c r="CX10" s="206">
        <f t="shared" ref="CX10:CX22" si="43">AM10*$G10</f>
        <v>0</v>
      </c>
      <c r="CY10" s="206">
        <f t="shared" ref="CY10:CY22" si="44">AN10*$G10</f>
        <v>0</v>
      </c>
      <c r="CZ10" s="206">
        <f t="shared" ref="CZ10:CZ22" si="45">AO10*$G10</f>
        <v>0</v>
      </c>
      <c r="DA10" s="206">
        <f t="shared" ref="DA10:DA22" si="46">AP10*$G10</f>
        <v>0</v>
      </c>
      <c r="DB10" s="206">
        <f t="shared" ref="DB10:DB22" si="47">AQ10*$G10</f>
        <v>0</v>
      </c>
      <c r="DC10" s="206">
        <f t="shared" ref="DC10:DC22" si="48">AR10*$G10</f>
        <v>0</v>
      </c>
      <c r="DD10" s="206">
        <f t="shared" ref="DD10:DD22" si="49">AS10*$G10</f>
        <v>0</v>
      </c>
      <c r="DE10" s="206">
        <f t="shared" ref="DE10:DE22" si="50">AT10*$G10</f>
        <v>0</v>
      </c>
      <c r="DF10" s="206">
        <f t="shared" ref="DF10:DF22" si="51">AU10*$G10</f>
        <v>0</v>
      </c>
      <c r="DG10" s="206">
        <f t="shared" ref="DG10:DG22" si="52">AV10*$G10</f>
        <v>0</v>
      </c>
      <c r="DH10" s="206">
        <f t="shared" ref="DH10:DH22" si="53">AW10*$G10</f>
        <v>0</v>
      </c>
      <c r="DI10" s="206">
        <f t="shared" ref="DI10:DI22" si="54">AX10*$G10</f>
        <v>0</v>
      </c>
      <c r="DJ10" s="206">
        <f t="shared" ref="DJ10:DJ22" si="55">AY10*$G10</f>
        <v>0</v>
      </c>
      <c r="DK10" s="206">
        <f t="shared" ref="DK10:DK22" si="56">AZ10*$G10</f>
        <v>0</v>
      </c>
      <c r="DL10" s="206">
        <f t="shared" ref="DL10:DL22" si="57">BA10*$G10</f>
        <v>0</v>
      </c>
      <c r="DM10" s="206">
        <f t="shared" ref="DM10:DM22" si="58">BB10*$G10</f>
        <v>0</v>
      </c>
      <c r="DN10" s="206">
        <f t="shared" ref="DN10:DN22" si="59">BC10*$G10</f>
        <v>0</v>
      </c>
      <c r="DO10" s="206">
        <f t="shared" ref="DO10:DO22" si="60">BD10*$G10</f>
        <v>0</v>
      </c>
      <c r="DP10" s="206">
        <f t="shared" ref="DP10:DP22" si="61">BE10*$G10</f>
        <v>0</v>
      </c>
      <c r="DQ10" s="206">
        <f t="shared" ref="DQ10:DQ22" si="62">BF10*$G10</f>
        <v>0</v>
      </c>
      <c r="DR10" s="206">
        <f t="shared" ref="DR10:DR22" si="63">BG10*$G10</f>
        <v>0</v>
      </c>
      <c r="DS10" s="206">
        <f t="shared" ref="DS10:DS22" si="64">BH10*$G10</f>
        <v>0</v>
      </c>
      <c r="DT10" s="206">
        <f t="shared" ref="DT10:DT22" si="65">BI10*$G10</f>
        <v>0</v>
      </c>
      <c r="DU10" s="206">
        <f t="shared" ref="DU10:DU22" si="66">BJ10*$G10</f>
        <v>0</v>
      </c>
      <c r="DV10" s="206">
        <f t="shared" ref="DV10:DV22" si="67">BK10*$G10</f>
        <v>0</v>
      </c>
      <c r="DW10" s="206">
        <f t="shared" ref="DW10:DW22" si="68">BL10*$G10</f>
        <v>0</v>
      </c>
      <c r="DX10" s="206">
        <f t="shared" ref="DX10:DX22" si="69">BM10*$G10</f>
        <v>0</v>
      </c>
      <c r="DY10" s="206">
        <f t="shared" ref="DY10:DY22" si="70">BN10*$G10</f>
        <v>0</v>
      </c>
      <c r="DZ10" s="206">
        <f t="shared" ref="DZ10:DZ22" si="71">BO10*$G10</f>
        <v>0</v>
      </c>
      <c r="EA10" s="206">
        <f t="shared" ref="EA10:EA22" si="72">BP10*$G10</f>
        <v>0</v>
      </c>
      <c r="EB10" s="206">
        <f t="shared" ref="EB10:EB22" si="73">BQ10*$G10</f>
        <v>0</v>
      </c>
      <c r="EC10" s="206">
        <f t="shared" ref="EC10:EC22" si="74">BR10*$G10</f>
        <v>0</v>
      </c>
      <c r="ED10" s="206">
        <f t="shared" ref="ED10:ED22" si="75">BS10*$G10</f>
        <v>0</v>
      </c>
      <c r="EE10" s="206">
        <f t="shared" ref="EE10:EE22" si="76">BT10*$G10</f>
        <v>0</v>
      </c>
    </row>
    <row r="11" spans="1:135">
      <c r="A11" s="250" t="s">
        <v>295</v>
      </c>
      <c r="B11" s="253">
        <v>3</v>
      </c>
      <c r="C11" s="192" t="str">
        <f>VLOOKUP($A11&amp;$B11,Insumos!$A:$I,4,0)</f>
        <v>COORD. DE PROJETO</v>
      </c>
      <c r="D11" s="86" t="str">
        <f>VLOOKUP($A11&amp;$B11,Insumos!$A:$I,6,0)</f>
        <v>HH</v>
      </c>
      <c r="E11" s="205">
        <f t="shared" si="14"/>
        <v>264</v>
      </c>
      <c r="F11" s="86">
        <v>1</v>
      </c>
      <c r="G11" s="206">
        <f>VLOOKUP($A11&amp;$B11,Insumos!$A:$I,9,0)</f>
        <v>51.136363636363633</v>
      </c>
      <c r="H11" s="206">
        <f t="shared" si="15"/>
        <v>13500</v>
      </c>
      <c r="I11" s="452" t="s">
        <v>297</v>
      </c>
      <c r="J11" s="423" t="str">
        <f t="shared" si="6"/>
        <v>COORD. DE PROJETO</v>
      </c>
      <c r="K11" s="206" t="str">
        <f t="shared" si="7"/>
        <v>HH</v>
      </c>
      <c r="L11" s="206">
        <f t="shared" si="8"/>
        <v>264</v>
      </c>
      <c r="M11" s="252">
        <v>24</v>
      </c>
      <c r="N11" s="252">
        <f t="shared" si="16"/>
        <v>24</v>
      </c>
      <c r="O11" s="252">
        <f t="shared" si="16"/>
        <v>24</v>
      </c>
      <c r="P11" s="252">
        <f t="shared" si="16"/>
        <v>24</v>
      </c>
      <c r="Q11" s="252">
        <f t="shared" si="16"/>
        <v>24</v>
      </c>
      <c r="R11" s="252">
        <f t="shared" si="16"/>
        <v>24</v>
      </c>
      <c r="S11" s="252">
        <f t="shared" si="16"/>
        <v>24</v>
      </c>
      <c r="T11" s="252">
        <f t="shared" si="16"/>
        <v>24</v>
      </c>
      <c r="U11" s="252">
        <f t="shared" si="16"/>
        <v>24</v>
      </c>
      <c r="V11" s="252">
        <f t="shared" si="16"/>
        <v>24</v>
      </c>
      <c r="W11" s="252">
        <f t="shared" si="16"/>
        <v>24</v>
      </c>
      <c r="X11" s="252"/>
      <c r="Y11" s="252">
        <v>0</v>
      </c>
      <c r="Z11" s="252">
        <v>0</v>
      </c>
      <c r="AA11" s="252">
        <v>0</v>
      </c>
      <c r="AB11" s="252">
        <v>0</v>
      </c>
      <c r="AC11" s="252">
        <v>0</v>
      </c>
      <c r="AD11" s="252">
        <v>0</v>
      </c>
      <c r="AE11" s="252">
        <v>0</v>
      </c>
      <c r="AF11" s="252">
        <v>0</v>
      </c>
      <c r="AG11" s="252">
        <v>0</v>
      </c>
      <c r="AH11" s="252">
        <v>0</v>
      </c>
      <c r="AI11" s="252">
        <v>0</v>
      </c>
      <c r="AJ11" s="252">
        <v>0</v>
      </c>
      <c r="AK11" s="252">
        <v>0</v>
      </c>
      <c r="AL11" s="252">
        <v>0</v>
      </c>
      <c r="AM11" s="252">
        <v>0</v>
      </c>
      <c r="AN11" s="252">
        <v>0</v>
      </c>
      <c r="AO11" s="252">
        <v>0</v>
      </c>
      <c r="AP11" s="252">
        <v>0</v>
      </c>
      <c r="AQ11" s="252">
        <v>0</v>
      </c>
      <c r="AR11" s="252">
        <v>0</v>
      </c>
      <c r="AS11" s="252">
        <v>0</v>
      </c>
      <c r="AT11" s="252">
        <v>0</v>
      </c>
      <c r="AU11" s="252">
        <v>0</v>
      </c>
      <c r="AV11" s="252">
        <v>0</v>
      </c>
      <c r="AW11" s="252">
        <v>0</v>
      </c>
      <c r="AX11" s="252">
        <v>0</v>
      </c>
      <c r="AY11" s="252">
        <v>0</v>
      </c>
      <c r="AZ11" s="252">
        <v>0</v>
      </c>
      <c r="BA11" s="252">
        <v>0</v>
      </c>
      <c r="BB11" s="252">
        <v>0</v>
      </c>
      <c r="BC11" s="252">
        <v>0</v>
      </c>
      <c r="BD11" s="252">
        <v>0</v>
      </c>
      <c r="BE11" s="252">
        <v>0</v>
      </c>
      <c r="BF11" s="252">
        <v>0</v>
      </c>
      <c r="BG11" s="252">
        <v>0</v>
      </c>
      <c r="BH11" s="252">
        <v>0</v>
      </c>
      <c r="BI11" s="252">
        <v>0</v>
      </c>
      <c r="BJ11" s="252">
        <v>0</v>
      </c>
      <c r="BK11" s="252">
        <v>0</v>
      </c>
      <c r="BL11" s="252">
        <v>0</v>
      </c>
      <c r="BM11" s="252">
        <v>0</v>
      </c>
      <c r="BN11" s="252">
        <v>0</v>
      </c>
      <c r="BO11" s="252">
        <v>0</v>
      </c>
      <c r="BP11" s="252">
        <v>0</v>
      </c>
      <c r="BQ11" s="252">
        <v>0</v>
      </c>
      <c r="BR11" s="252">
        <v>0</v>
      </c>
      <c r="BS11" s="252">
        <v>0</v>
      </c>
      <c r="BT11" s="252">
        <v>0</v>
      </c>
      <c r="BV11" s="206" t="str">
        <f t="shared" si="10"/>
        <v>COORD. DE PROJETO</v>
      </c>
      <c r="BW11" s="83">
        <f t="shared" si="11"/>
        <v>13500.000000000002</v>
      </c>
      <c r="BX11" s="206">
        <f t="shared" si="17"/>
        <v>1227.2727272727273</v>
      </c>
      <c r="BY11" s="206">
        <f t="shared" si="18"/>
        <v>1227.2727272727273</v>
      </c>
      <c r="BZ11" s="206">
        <f t="shared" si="19"/>
        <v>1227.2727272727273</v>
      </c>
      <c r="CA11" s="206">
        <f t="shared" si="20"/>
        <v>1227.2727272727273</v>
      </c>
      <c r="CB11" s="206">
        <f t="shared" si="21"/>
        <v>1227.2727272727273</v>
      </c>
      <c r="CC11" s="206">
        <f t="shared" si="22"/>
        <v>1227.2727272727273</v>
      </c>
      <c r="CD11" s="206">
        <f t="shared" si="23"/>
        <v>1227.2727272727273</v>
      </c>
      <c r="CE11" s="206">
        <f t="shared" si="24"/>
        <v>1227.2727272727273</v>
      </c>
      <c r="CF11" s="206">
        <f t="shared" si="25"/>
        <v>1227.2727272727273</v>
      </c>
      <c r="CG11" s="206">
        <f t="shared" si="26"/>
        <v>1227.2727272727273</v>
      </c>
      <c r="CH11" s="206">
        <f t="shared" si="27"/>
        <v>1227.2727272727273</v>
      </c>
      <c r="CI11" s="206">
        <f t="shared" si="28"/>
        <v>0</v>
      </c>
      <c r="CJ11" s="206">
        <f t="shared" si="29"/>
        <v>0</v>
      </c>
      <c r="CK11" s="206">
        <f t="shared" si="30"/>
        <v>0</v>
      </c>
      <c r="CL11" s="206">
        <f t="shared" si="31"/>
        <v>0</v>
      </c>
      <c r="CM11" s="206">
        <f t="shared" si="32"/>
        <v>0</v>
      </c>
      <c r="CN11" s="206">
        <f t="shared" si="33"/>
        <v>0</v>
      </c>
      <c r="CO11" s="206">
        <f t="shared" si="34"/>
        <v>0</v>
      </c>
      <c r="CP11" s="206">
        <f t="shared" si="35"/>
        <v>0</v>
      </c>
      <c r="CQ11" s="206">
        <f t="shared" si="36"/>
        <v>0</v>
      </c>
      <c r="CR11" s="206">
        <f t="shared" si="37"/>
        <v>0</v>
      </c>
      <c r="CS11" s="206">
        <f t="shared" si="38"/>
        <v>0</v>
      </c>
      <c r="CT11" s="206">
        <f t="shared" si="39"/>
        <v>0</v>
      </c>
      <c r="CU11" s="206">
        <f t="shared" si="40"/>
        <v>0</v>
      </c>
      <c r="CV11" s="206">
        <f t="shared" si="41"/>
        <v>0</v>
      </c>
      <c r="CW11" s="206">
        <f t="shared" si="42"/>
        <v>0</v>
      </c>
      <c r="CX11" s="206">
        <f t="shared" si="43"/>
        <v>0</v>
      </c>
      <c r="CY11" s="206">
        <f t="shared" si="44"/>
        <v>0</v>
      </c>
      <c r="CZ11" s="206">
        <f t="shared" si="45"/>
        <v>0</v>
      </c>
      <c r="DA11" s="206">
        <f t="shared" si="46"/>
        <v>0</v>
      </c>
      <c r="DB11" s="206">
        <f t="shared" si="47"/>
        <v>0</v>
      </c>
      <c r="DC11" s="206">
        <f t="shared" si="48"/>
        <v>0</v>
      </c>
      <c r="DD11" s="206">
        <f t="shared" si="49"/>
        <v>0</v>
      </c>
      <c r="DE11" s="206">
        <f t="shared" si="50"/>
        <v>0</v>
      </c>
      <c r="DF11" s="206">
        <f t="shared" si="51"/>
        <v>0</v>
      </c>
      <c r="DG11" s="206">
        <f t="shared" si="52"/>
        <v>0</v>
      </c>
      <c r="DH11" s="206">
        <f t="shared" si="53"/>
        <v>0</v>
      </c>
      <c r="DI11" s="206">
        <f t="shared" si="54"/>
        <v>0</v>
      </c>
      <c r="DJ11" s="206">
        <f t="shared" si="55"/>
        <v>0</v>
      </c>
      <c r="DK11" s="206">
        <f t="shared" si="56"/>
        <v>0</v>
      </c>
      <c r="DL11" s="206">
        <f t="shared" si="57"/>
        <v>0</v>
      </c>
      <c r="DM11" s="206">
        <f t="shared" si="58"/>
        <v>0</v>
      </c>
      <c r="DN11" s="206">
        <f t="shared" si="59"/>
        <v>0</v>
      </c>
      <c r="DO11" s="206">
        <f t="shared" si="60"/>
        <v>0</v>
      </c>
      <c r="DP11" s="206">
        <f t="shared" si="61"/>
        <v>0</v>
      </c>
      <c r="DQ11" s="206">
        <f t="shared" si="62"/>
        <v>0</v>
      </c>
      <c r="DR11" s="206">
        <f t="shared" si="63"/>
        <v>0</v>
      </c>
      <c r="DS11" s="206">
        <f t="shared" si="64"/>
        <v>0</v>
      </c>
      <c r="DT11" s="206">
        <f t="shared" si="65"/>
        <v>0</v>
      </c>
      <c r="DU11" s="206">
        <f t="shared" si="66"/>
        <v>0</v>
      </c>
      <c r="DV11" s="206">
        <f t="shared" si="67"/>
        <v>0</v>
      </c>
      <c r="DW11" s="206">
        <f t="shared" si="68"/>
        <v>0</v>
      </c>
      <c r="DX11" s="206">
        <f t="shared" si="69"/>
        <v>0</v>
      </c>
      <c r="DY11" s="206">
        <f t="shared" si="70"/>
        <v>0</v>
      </c>
      <c r="DZ11" s="206">
        <f t="shared" si="71"/>
        <v>0</v>
      </c>
      <c r="EA11" s="206">
        <f t="shared" si="72"/>
        <v>0</v>
      </c>
      <c r="EB11" s="206">
        <f t="shared" si="73"/>
        <v>0</v>
      </c>
      <c r="EC11" s="206">
        <f t="shared" si="74"/>
        <v>0</v>
      </c>
      <c r="ED11" s="206">
        <f t="shared" si="75"/>
        <v>0</v>
      </c>
      <c r="EE11" s="206">
        <f t="shared" si="76"/>
        <v>0</v>
      </c>
    </row>
    <row r="12" spans="1:135">
      <c r="A12" s="250" t="s">
        <v>295</v>
      </c>
      <c r="B12" s="253">
        <v>4</v>
      </c>
      <c r="C12" s="192" t="str">
        <f>VLOOKUP($A12&amp;$B12,Insumos!$A:$I,4,0)</f>
        <v>COORD. OPERACIONAL</v>
      </c>
      <c r="D12" s="86" t="str">
        <f>VLOOKUP($A12&amp;$B12,Insumos!$A:$I,6,0)</f>
        <v>HH</v>
      </c>
      <c r="E12" s="205">
        <f t="shared" si="14"/>
        <v>0</v>
      </c>
      <c r="F12" s="86">
        <v>1</v>
      </c>
      <c r="G12" s="206">
        <f>VLOOKUP($A12&amp;$B12,Insumos!$A:$I,9,0)</f>
        <v>51.136363636363633</v>
      </c>
      <c r="H12" s="206">
        <f t="shared" si="15"/>
        <v>0</v>
      </c>
      <c r="I12" s="452"/>
      <c r="J12" s="423" t="str">
        <f t="shared" si="6"/>
        <v>COORD. OPERACIONAL</v>
      </c>
      <c r="K12" s="206" t="str">
        <f t="shared" si="7"/>
        <v>HH</v>
      </c>
      <c r="L12" s="206">
        <f t="shared" si="8"/>
        <v>0</v>
      </c>
      <c r="M12" s="252">
        <v>0</v>
      </c>
      <c r="N12" s="252">
        <f t="shared" si="16"/>
        <v>0</v>
      </c>
      <c r="O12" s="252">
        <f t="shared" si="16"/>
        <v>0</v>
      </c>
      <c r="P12" s="252">
        <f t="shared" si="16"/>
        <v>0</v>
      </c>
      <c r="Q12" s="252">
        <f t="shared" si="16"/>
        <v>0</v>
      </c>
      <c r="R12" s="252">
        <f t="shared" si="16"/>
        <v>0</v>
      </c>
      <c r="S12" s="252">
        <f t="shared" si="16"/>
        <v>0</v>
      </c>
      <c r="T12" s="252">
        <f t="shared" si="16"/>
        <v>0</v>
      </c>
      <c r="U12" s="252">
        <f t="shared" si="16"/>
        <v>0</v>
      </c>
      <c r="V12" s="252">
        <f t="shared" si="16"/>
        <v>0</v>
      </c>
      <c r="W12" s="252">
        <f t="shared" si="16"/>
        <v>0</v>
      </c>
      <c r="X12" s="252"/>
      <c r="Y12" s="252">
        <v>0</v>
      </c>
      <c r="Z12" s="252">
        <v>0</v>
      </c>
      <c r="AA12" s="252">
        <v>0</v>
      </c>
      <c r="AB12" s="252">
        <v>0</v>
      </c>
      <c r="AC12" s="252">
        <v>0</v>
      </c>
      <c r="AD12" s="252">
        <v>0</v>
      </c>
      <c r="AE12" s="252">
        <v>0</v>
      </c>
      <c r="AF12" s="252">
        <v>0</v>
      </c>
      <c r="AG12" s="252">
        <v>0</v>
      </c>
      <c r="AH12" s="252">
        <v>0</v>
      </c>
      <c r="AI12" s="252">
        <v>0</v>
      </c>
      <c r="AJ12" s="252">
        <v>0</v>
      </c>
      <c r="AK12" s="252">
        <v>0</v>
      </c>
      <c r="AL12" s="252">
        <v>0</v>
      </c>
      <c r="AM12" s="252">
        <v>0</v>
      </c>
      <c r="AN12" s="252">
        <v>0</v>
      </c>
      <c r="AO12" s="252">
        <v>0</v>
      </c>
      <c r="AP12" s="252">
        <v>0</v>
      </c>
      <c r="AQ12" s="252">
        <v>0</v>
      </c>
      <c r="AR12" s="252">
        <v>0</v>
      </c>
      <c r="AS12" s="252">
        <v>0</v>
      </c>
      <c r="AT12" s="252">
        <v>0</v>
      </c>
      <c r="AU12" s="252">
        <v>0</v>
      </c>
      <c r="AV12" s="252">
        <v>0</v>
      </c>
      <c r="AW12" s="252">
        <v>0</v>
      </c>
      <c r="AX12" s="252">
        <v>0</v>
      </c>
      <c r="AY12" s="252">
        <v>0</v>
      </c>
      <c r="AZ12" s="252">
        <v>0</v>
      </c>
      <c r="BA12" s="252">
        <v>0</v>
      </c>
      <c r="BB12" s="252">
        <v>0</v>
      </c>
      <c r="BC12" s="252">
        <v>0</v>
      </c>
      <c r="BD12" s="252">
        <v>0</v>
      </c>
      <c r="BE12" s="252">
        <v>0</v>
      </c>
      <c r="BF12" s="252">
        <v>0</v>
      </c>
      <c r="BG12" s="252">
        <v>0</v>
      </c>
      <c r="BH12" s="252">
        <v>0</v>
      </c>
      <c r="BI12" s="252">
        <v>0</v>
      </c>
      <c r="BJ12" s="252">
        <v>0</v>
      </c>
      <c r="BK12" s="252">
        <v>0</v>
      </c>
      <c r="BL12" s="252">
        <v>0</v>
      </c>
      <c r="BM12" s="252">
        <v>0</v>
      </c>
      <c r="BN12" s="252">
        <v>0</v>
      </c>
      <c r="BO12" s="252">
        <v>0</v>
      </c>
      <c r="BP12" s="252">
        <v>0</v>
      </c>
      <c r="BQ12" s="252">
        <v>0</v>
      </c>
      <c r="BR12" s="252">
        <v>0</v>
      </c>
      <c r="BS12" s="252">
        <v>0</v>
      </c>
      <c r="BT12" s="252">
        <v>0</v>
      </c>
      <c r="BV12" s="206" t="str">
        <f t="shared" si="10"/>
        <v>COORD. OPERACIONAL</v>
      </c>
      <c r="BW12" s="83">
        <f t="shared" si="11"/>
        <v>0</v>
      </c>
      <c r="BX12" s="206">
        <f t="shared" si="17"/>
        <v>0</v>
      </c>
      <c r="BY12" s="206">
        <f t="shared" si="18"/>
        <v>0</v>
      </c>
      <c r="BZ12" s="206">
        <f t="shared" si="19"/>
        <v>0</v>
      </c>
      <c r="CA12" s="206">
        <f t="shared" si="20"/>
        <v>0</v>
      </c>
      <c r="CB12" s="206">
        <f t="shared" si="21"/>
        <v>0</v>
      </c>
      <c r="CC12" s="206">
        <f t="shared" si="22"/>
        <v>0</v>
      </c>
      <c r="CD12" s="206">
        <f t="shared" si="23"/>
        <v>0</v>
      </c>
      <c r="CE12" s="206">
        <f t="shared" si="24"/>
        <v>0</v>
      </c>
      <c r="CF12" s="206">
        <f t="shared" si="25"/>
        <v>0</v>
      </c>
      <c r="CG12" s="206">
        <f t="shared" si="26"/>
        <v>0</v>
      </c>
      <c r="CH12" s="206">
        <f t="shared" si="27"/>
        <v>0</v>
      </c>
      <c r="CI12" s="206">
        <f t="shared" si="28"/>
        <v>0</v>
      </c>
      <c r="CJ12" s="206">
        <f t="shared" si="29"/>
        <v>0</v>
      </c>
      <c r="CK12" s="206">
        <f t="shared" si="30"/>
        <v>0</v>
      </c>
      <c r="CL12" s="206">
        <f t="shared" si="31"/>
        <v>0</v>
      </c>
      <c r="CM12" s="206">
        <f t="shared" si="32"/>
        <v>0</v>
      </c>
      <c r="CN12" s="206">
        <f t="shared" si="33"/>
        <v>0</v>
      </c>
      <c r="CO12" s="206">
        <f t="shared" si="34"/>
        <v>0</v>
      </c>
      <c r="CP12" s="206">
        <f t="shared" si="35"/>
        <v>0</v>
      </c>
      <c r="CQ12" s="206">
        <f t="shared" si="36"/>
        <v>0</v>
      </c>
      <c r="CR12" s="206">
        <f t="shared" si="37"/>
        <v>0</v>
      </c>
      <c r="CS12" s="206">
        <f t="shared" si="38"/>
        <v>0</v>
      </c>
      <c r="CT12" s="206">
        <f t="shared" si="39"/>
        <v>0</v>
      </c>
      <c r="CU12" s="206">
        <f t="shared" si="40"/>
        <v>0</v>
      </c>
      <c r="CV12" s="206">
        <f t="shared" si="41"/>
        <v>0</v>
      </c>
      <c r="CW12" s="206">
        <f t="shared" si="42"/>
        <v>0</v>
      </c>
      <c r="CX12" s="206">
        <f t="shared" si="43"/>
        <v>0</v>
      </c>
      <c r="CY12" s="206">
        <f t="shared" si="44"/>
        <v>0</v>
      </c>
      <c r="CZ12" s="206">
        <f t="shared" si="45"/>
        <v>0</v>
      </c>
      <c r="DA12" s="206">
        <f t="shared" si="46"/>
        <v>0</v>
      </c>
      <c r="DB12" s="206">
        <f t="shared" si="47"/>
        <v>0</v>
      </c>
      <c r="DC12" s="206">
        <f t="shared" si="48"/>
        <v>0</v>
      </c>
      <c r="DD12" s="206">
        <f t="shared" si="49"/>
        <v>0</v>
      </c>
      <c r="DE12" s="206">
        <f t="shared" si="50"/>
        <v>0</v>
      </c>
      <c r="DF12" s="206">
        <f t="shared" si="51"/>
        <v>0</v>
      </c>
      <c r="DG12" s="206">
        <f t="shared" si="52"/>
        <v>0</v>
      </c>
      <c r="DH12" s="206">
        <f t="shared" si="53"/>
        <v>0</v>
      </c>
      <c r="DI12" s="206">
        <f t="shared" si="54"/>
        <v>0</v>
      </c>
      <c r="DJ12" s="206">
        <f t="shared" si="55"/>
        <v>0</v>
      </c>
      <c r="DK12" s="206">
        <f t="shared" si="56"/>
        <v>0</v>
      </c>
      <c r="DL12" s="206">
        <f t="shared" si="57"/>
        <v>0</v>
      </c>
      <c r="DM12" s="206">
        <f t="shared" si="58"/>
        <v>0</v>
      </c>
      <c r="DN12" s="206">
        <f t="shared" si="59"/>
        <v>0</v>
      </c>
      <c r="DO12" s="206">
        <f t="shared" si="60"/>
        <v>0</v>
      </c>
      <c r="DP12" s="206">
        <f t="shared" si="61"/>
        <v>0</v>
      </c>
      <c r="DQ12" s="206">
        <f t="shared" si="62"/>
        <v>0</v>
      </c>
      <c r="DR12" s="206">
        <f t="shared" si="63"/>
        <v>0</v>
      </c>
      <c r="DS12" s="206">
        <f t="shared" si="64"/>
        <v>0</v>
      </c>
      <c r="DT12" s="206">
        <f t="shared" si="65"/>
        <v>0</v>
      </c>
      <c r="DU12" s="206">
        <f t="shared" si="66"/>
        <v>0</v>
      </c>
      <c r="DV12" s="206">
        <f t="shared" si="67"/>
        <v>0</v>
      </c>
      <c r="DW12" s="206">
        <f t="shared" si="68"/>
        <v>0</v>
      </c>
      <c r="DX12" s="206">
        <f t="shared" si="69"/>
        <v>0</v>
      </c>
      <c r="DY12" s="206">
        <f t="shared" si="70"/>
        <v>0</v>
      </c>
      <c r="DZ12" s="206">
        <f t="shared" si="71"/>
        <v>0</v>
      </c>
      <c r="EA12" s="206">
        <f t="shared" si="72"/>
        <v>0</v>
      </c>
      <c r="EB12" s="206">
        <f t="shared" si="73"/>
        <v>0</v>
      </c>
      <c r="EC12" s="206">
        <f t="shared" si="74"/>
        <v>0</v>
      </c>
      <c r="ED12" s="206">
        <f t="shared" si="75"/>
        <v>0</v>
      </c>
      <c r="EE12" s="206">
        <f t="shared" si="76"/>
        <v>0</v>
      </c>
    </row>
    <row r="13" spans="1:135">
      <c r="A13" s="250" t="s">
        <v>295</v>
      </c>
      <c r="B13" s="253">
        <v>5</v>
      </c>
      <c r="C13" s="192" t="str">
        <f>VLOOKUP($A13&amp;$B13,Insumos!$A:$I,4,0)</f>
        <v>ANALISTA DE PROJETOS SENIOR</v>
      </c>
      <c r="D13" s="86" t="str">
        <f>VLOOKUP($A13&amp;$B13,Insumos!$A:$I,6,0)</f>
        <v>HH</v>
      </c>
      <c r="E13" s="205">
        <f t="shared" si="14"/>
        <v>0</v>
      </c>
      <c r="F13" s="86">
        <v>1</v>
      </c>
      <c r="G13" s="206">
        <f>VLOOKUP($A13&amp;$B13,Insumos!$A:$I,9,0)</f>
        <v>45.454545454545453</v>
      </c>
      <c r="H13" s="206">
        <f t="shared" si="15"/>
        <v>0</v>
      </c>
      <c r="I13" s="452"/>
      <c r="J13" s="423" t="str">
        <f t="shared" si="6"/>
        <v>ANALISTA DE PROJETOS SENIOR</v>
      </c>
      <c r="K13" s="206" t="str">
        <f t="shared" si="7"/>
        <v>HH</v>
      </c>
      <c r="L13" s="206">
        <f t="shared" si="8"/>
        <v>0</v>
      </c>
      <c r="M13" s="252">
        <v>0</v>
      </c>
      <c r="N13" s="252">
        <f t="shared" si="16"/>
        <v>0</v>
      </c>
      <c r="O13" s="252">
        <f t="shared" si="16"/>
        <v>0</v>
      </c>
      <c r="P13" s="252">
        <f t="shared" si="16"/>
        <v>0</v>
      </c>
      <c r="Q13" s="252">
        <f t="shared" si="16"/>
        <v>0</v>
      </c>
      <c r="R13" s="252">
        <f t="shared" si="16"/>
        <v>0</v>
      </c>
      <c r="S13" s="252">
        <f t="shared" si="16"/>
        <v>0</v>
      </c>
      <c r="T13" s="252">
        <f t="shared" si="16"/>
        <v>0</v>
      </c>
      <c r="U13" s="252">
        <f t="shared" si="16"/>
        <v>0</v>
      </c>
      <c r="V13" s="252">
        <f t="shared" si="16"/>
        <v>0</v>
      </c>
      <c r="W13" s="252">
        <f t="shared" si="16"/>
        <v>0</v>
      </c>
      <c r="X13" s="252"/>
      <c r="Y13" s="252">
        <v>0</v>
      </c>
      <c r="Z13" s="252">
        <v>0</v>
      </c>
      <c r="AA13" s="252">
        <v>0</v>
      </c>
      <c r="AB13" s="252">
        <v>0</v>
      </c>
      <c r="AC13" s="252">
        <v>0</v>
      </c>
      <c r="AD13" s="252">
        <v>0</v>
      </c>
      <c r="AE13" s="252">
        <v>0</v>
      </c>
      <c r="AF13" s="252">
        <v>0</v>
      </c>
      <c r="AG13" s="252">
        <v>0</v>
      </c>
      <c r="AH13" s="252">
        <v>0</v>
      </c>
      <c r="AI13" s="252">
        <v>0</v>
      </c>
      <c r="AJ13" s="252">
        <v>0</v>
      </c>
      <c r="AK13" s="252">
        <v>0</v>
      </c>
      <c r="AL13" s="252">
        <v>0</v>
      </c>
      <c r="AM13" s="252">
        <v>0</v>
      </c>
      <c r="AN13" s="252">
        <v>0</v>
      </c>
      <c r="AO13" s="252">
        <v>0</v>
      </c>
      <c r="AP13" s="252">
        <v>0</v>
      </c>
      <c r="AQ13" s="252">
        <v>0</v>
      </c>
      <c r="AR13" s="252">
        <v>0</v>
      </c>
      <c r="AS13" s="252">
        <v>0</v>
      </c>
      <c r="AT13" s="252">
        <v>0</v>
      </c>
      <c r="AU13" s="252">
        <v>0</v>
      </c>
      <c r="AV13" s="252">
        <v>0</v>
      </c>
      <c r="AW13" s="252"/>
      <c r="AX13" s="252">
        <v>0</v>
      </c>
      <c r="AY13" s="252">
        <v>0</v>
      </c>
      <c r="AZ13" s="252">
        <v>0</v>
      </c>
      <c r="BA13" s="252">
        <v>0</v>
      </c>
      <c r="BB13" s="252">
        <v>0</v>
      </c>
      <c r="BC13" s="252">
        <v>0</v>
      </c>
      <c r="BD13" s="252">
        <v>0</v>
      </c>
      <c r="BE13" s="252">
        <v>0</v>
      </c>
      <c r="BF13" s="252">
        <v>0</v>
      </c>
      <c r="BG13" s="252">
        <v>0</v>
      </c>
      <c r="BH13" s="252">
        <v>0</v>
      </c>
      <c r="BI13" s="252">
        <v>0</v>
      </c>
      <c r="BJ13" s="252">
        <v>0</v>
      </c>
      <c r="BK13" s="252">
        <v>0</v>
      </c>
      <c r="BL13" s="252">
        <v>0</v>
      </c>
      <c r="BM13" s="252">
        <v>0</v>
      </c>
      <c r="BN13" s="252">
        <v>0</v>
      </c>
      <c r="BO13" s="252">
        <v>0</v>
      </c>
      <c r="BP13" s="252">
        <v>0</v>
      </c>
      <c r="BQ13" s="252">
        <v>0</v>
      </c>
      <c r="BR13" s="252">
        <v>0</v>
      </c>
      <c r="BS13" s="252">
        <v>0</v>
      </c>
      <c r="BT13" s="252">
        <v>0</v>
      </c>
      <c r="BV13" s="206" t="str">
        <f t="shared" si="10"/>
        <v>ANALISTA DE PROJETOS SENIOR</v>
      </c>
      <c r="BW13" s="83">
        <f t="shared" si="11"/>
        <v>0</v>
      </c>
      <c r="BX13" s="206">
        <f t="shared" si="17"/>
        <v>0</v>
      </c>
      <c r="BY13" s="206">
        <f t="shared" si="18"/>
        <v>0</v>
      </c>
      <c r="BZ13" s="206">
        <f t="shared" si="19"/>
        <v>0</v>
      </c>
      <c r="CA13" s="206">
        <f t="shared" si="20"/>
        <v>0</v>
      </c>
      <c r="CB13" s="206">
        <f t="shared" si="21"/>
        <v>0</v>
      </c>
      <c r="CC13" s="206">
        <f t="shared" si="22"/>
        <v>0</v>
      </c>
      <c r="CD13" s="206">
        <f t="shared" si="23"/>
        <v>0</v>
      </c>
      <c r="CE13" s="206">
        <f t="shared" si="24"/>
        <v>0</v>
      </c>
      <c r="CF13" s="206">
        <f t="shared" si="25"/>
        <v>0</v>
      </c>
      <c r="CG13" s="206">
        <f t="shared" si="26"/>
        <v>0</v>
      </c>
      <c r="CH13" s="206">
        <f t="shared" si="27"/>
        <v>0</v>
      </c>
      <c r="CI13" s="206">
        <f t="shared" si="28"/>
        <v>0</v>
      </c>
      <c r="CJ13" s="206">
        <f t="shared" si="29"/>
        <v>0</v>
      </c>
      <c r="CK13" s="206">
        <f t="shared" si="30"/>
        <v>0</v>
      </c>
      <c r="CL13" s="206">
        <f t="shared" si="31"/>
        <v>0</v>
      </c>
      <c r="CM13" s="206">
        <f t="shared" si="32"/>
        <v>0</v>
      </c>
      <c r="CN13" s="206">
        <f t="shared" si="33"/>
        <v>0</v>
      </c>
      <c r="CO13" s="206">
        <f t="shared" si="34"/>
        <v>0</v>
      </c>
      <c r="CP13" s="206">
        <f t="shared" si="35"/>
        <v>0</v>
      </c>
      <c r="CQ13" s="206">
        <f t="shared" si="36"/>
        <v>0</v>
      </c>
      <c r="CR13" s="206">
        <f t="shared" si="37"/>
        <v>0</v>
      </c>
      <c r="CS13" s="206">
        <f t="shared" si="38"/>
        <v>0</v>
      </c>
      <c r="CT13" s="206">
        <f t="shared" si="39"/>
        <v>0</v>
      </c>
      <c r="CU13" s="206">
        <f t="shared" si="40"/>
        <v>0</v>
      </c>
      <c r="CV13" s="206">
        <f t="shared" si="41"/>
        <v>0</v>
      </c>
      <c r="CW13" s="206">
        <f t="shared" si="42"/>
        <v>0</v>
      </c>
      <c r="CX13" s="206">
        <f t="shared" si="43"/>
        <v>0</v>
      </c>
      <c r="CY13" s="206">
        <f t="shared" si="44"/>
        <v>0</v>
      </c>
      <c r="CZ13" s="206">
        <f t="shared" si="45"/>
        <v>0</v>
      </c>
      <c r="DA13" s="206">
        <f t="shared" si="46"/>
        <v>0</v>
      </c>
      <c r="DB13" s="206">
        <f t="shared" si="47"/>
        <v>0</v>
      </c>
      <c r="DC13" s="206">
        <f t="shared" si="48"/>
        <v>0</v>
      </c>
      <c r="DD13" s="206">
        <f t="shared" si="49"/>
        <v>0</v>
      </c>
      <c r="DE13" s="206">
        <f t="shared" si="50"/>
        <v>0</v>
      </c>
      <c r="DF13" s="206">
        <f t="shared" si="51"/>
        <v>0</v>
      </c>
      <c r="DG13" s="206">
        <f t="shared" si="52"/>
        <v>0</v>
      </c>
      <c r="DH13" s="206">
        <f t="shared" si="53"/>
        <v>0</v>
      </c>
      <c r="DI13" s="206">
        <f t="shared" si="54"/>
        <v>0</v>
      </c>
      <c r="DJ13" s="206">
        <f t="shared" si="55"/>
        <v>0</v>
      </c>
      <c r="DK13" s="206">
        <f t="shared" si="56"/>
        <v>0</v>
      </c>
      <c r="DL13" s="206">
        <f t="shared" si="57"/>
        <v>0</v>
      </c>
      <c r="DM13" s="206">
        <f t="shared" si="58"/>
        <v>0</v>
      </c>
      <c r="DN13" s="206">
        <f t="shared" si="59"/>
        <v>0</v>
      </c>
      <c r="DO13" s="206">
        <f t="shared" si="60"/>
        <v>0</v>
      </c>
      <c r="DP13" s="206">
        <f t="shared" si="61"/>
        <v>0</v>
      </c>
      <c r="DQ13" s="206">
        <f t="shared" si="62"/>
        <v>0</v>
      </c>
      <c r="DR13" s="206">
        <f t="shared" si="63"/>
        <v>0</v>
      </c>
      <c r="DS13" s="206">
        <f t="shared" si="64"/>
        <v>0</v>
      </c>
      <c r="DT13" s="206">
        <f t="shared" si="65"/>
        <v>0</v>
      </c>
      <c r="DU13" s="206">
        <f t="shared" si="66"/>
        <v>0</v>
      </c>
      <c r="DV13" s="206">
        <f t="shared" si="67"/>
        <v>0</v>
      </c>
      <c r="DW13" s="206">
        <f t="shared" si="68"/>
        <v>0</v>
      </c>
      <c r="DX13" s="206">
        <f t="shared" si="69"/>
        <v>0</v>
      </c>
      <c r="DY13" s="206">
        <f t="shared" si="70"/>
        <v>0</v>
      </c>
      <c r="DZ13" s="206">
        <f t="shared" si="71"/>
        <v>0</v>
      </c>
      <c r="EA13" s="206">
        <f t="shared" si="72"/>
        <v>0</v>
      </c>
      <c r="EB13" s="206">
        <f t="shared" si="73"/>
        <v>0</v>
      </c>
      <c r="EC13" s="206">
        <f t="shared" si="74"/>
        <v>0</v>
      </c>
      <c r="ED13" s="206">
        <f t="shared" si="75"/>
        <v>0</v>
      </c>
      <c r="EE13" s="206">
        <f t="shared" si="76"/>
        <v>0</v>
      </c>
    </row>
    <row r="14" spans="1:135" ht="25.5">
      <c r="A14" s="250" t="s">
        <v>295</v>
      </c>
      <c r="B14" s="253">
        <v>6</v>
      </c>
      <c r="C14" s="192" t="str">
        <f>VLOOKUP($A14&amp;$B14,Insumos!$A:$I,4,0)</f>
        <v>ANALISTA DE PROJETOS PLENO</v>
      </c>
      <c r="D14" s="86" t="str">
        <f>VLOOKUP($A14&amp;$B14,Insumos!$A:$I,6,0)</f>
        <v>HH</v>
      </c>
      <c r="E14" s="205">
        <f t="shared" ref="E14:E20" si="77">L14</f>
        <v>440</v>
      </c>
      <c r="F14" s="86">
        <v>1</v>
      </c>
      <c r="G14" s="206">
        <f>VLOOKUP($A14&amp;$B14,Insumos!$A:$I,9,0)</f>
        <v>39.772727272727273</v>
      </c>
      <c r="H14" s="206">
        <f t="shared" ref="H14:H20" si="78">G14*E14</f>
        <v>17500</v>
      </c>
      <c r="I14" s="512" t="s">
        <v>298</v>
      </c>
      <c r="J14" s="423" t="str">
        <f t="shared" si="6"/>
        <v>ANALISTA DE PROJETOS PLENO</v>
      </c>
      <c r="K14" s="206" t="str">
        <f t="shared" si="7"/>
        <v>HH</v>
      </c>
      <c r="L14" s="206">
        <f t="shared" si="8"/>
        <v>440</v>
      </c>
      <c r="M14" s="252">
        <v>40</v>
      </c>
      <c r="N14" s="252">
        <f t="shared" si="16"/>
        <v>40</v>
      </c>
      <c r="O14" s="252">
        <f t="shared" si="16"/>
        <v>40</v>
      </c>
      <c r="P14" s="252">
        <f t="shared" si="16"/>
        <v>40</v>
      </c>
      <c r="Q14" s="252">
        <f t="shared" si="16"/>
        <v>40</v>
      </c>
      <c r="R14" s="252">
        <f t="shared" si="16"/>
        <v>40</v>
      </c>
      <c r="S14" s="252">
        <f t="shared" si="16"/>
        <v>40</v>
      </c>
      <c r="T14" s="252">
        <f t="shared" si="16"/>
        <v>40</v>
      </c>
      <c r="U14" s="252">
        <f t="shared" si="16"/>
        <v>40</v>
      </c>
      <c r="V14" s="252">
        <f t="shared" si="16"/>
        <v>40</v>
      </c>
      <c r="W14" s="252">
        <f t="shared" si="16"/>
        <v>40</v>
      </c>
      <c r="X14" s="252"/>
      <c r="Y14" s="252">
        <v>0</v>
      </c>
      <c r="Z14" s="252">
        <v>0</v>
      </c>
      <c r="AA14" s="252">
        <v>0</v>
      </c>
      <c r="AB14" s="252">
        <v>0</v>
      </c>
      <c r="AC14" s="252">
        <v>0</v>
      </c>
      <c r="AD14" s="252">
        <v>0</v>
      </c>
      <c r="AE14" s="252">
        <v>0</v>
      </c>
      <c r="AF14" s="252">
        <v>0</v>
      </c>
      <c r="AG14" s="252">
        <v>0</v>
      </c>
      <c r="AH14" s="252">
        <v>0</v>
      </c>
      <c r="AI14" s="252">
        <v>0</v>
      </c>
      <c r="AJ14" s="252">
        <v>0</v>
      </c>
      <c r="AK14" s="252">
        <v>0</v>
      </c>
      <c r="AL14" s="252">
        <v>0</v>
      </c>
      <c r="AM14" s="252">
        <v>0</v>
      </c>
      <c r="AN14" s="252">
        <v>0</v>
      </c>
      <c r="AO14" s="252">
        <v>0</v>
      </c>
      <c r="AP14" s="252">
        <v>0</v>
      </c>
      <c r="AQ14" s="252">
        <v>0</v>
      </c>
      <c r="AR14" s="252">
        <v>0</v>
      </c>
      <c r="AS14" s="252">
        <v>0</v>
      </c>
      <c r="AT14" s="252">
        <v>0</v>
      </c>
      <c r="AU14" s="252">
        <v>0</v>
      </c>
      <c r="AV14" s="252">
        <v>0</v>
      </c>
      <c r="AW14" s="252">
        <v>0</v>
      </c>
      <c r="AX14" s="252">
        <v>0</v>
      </c>
      <c r="AY14" s="252">
        <v>0</v>
      </c>
      <c r="AZ14" s="252">
        <v>0</v>
      </c>
      <c r="BA14" s="252">
        <v>0</v>
      </c>
      <c r="BB14" s="252">
        <v>0</v>
      </c>
      <c r="BC14" s="252">
        <v>0</v>
      </c>
      <c r="BD14" s="252">
        <v>0</v>
      </c>
      <c r="BE14" s="252">
        <v>0</v>
      </c>
      <c r="BF14" s="252">
        <v>0</v>
      </c>
      <c r="BG14" s="252">
        <v>0</v>
      </c>
      <c r="BH14" s="252">
        <v>0</v>
      </c>
      <c r="BI14" s="252">
        <v>0</v>
      </c>
      <c r="BJ14" s="252">
        <v>0</v>
      </c>
      <c r="BK14" s="252">
        <v>0</v>
      </c>
      <c r="BL14" s="252">
        <v>0</v>
      </c>
      <c r="BM14" s="252">
        <v>0</v>
      </c>
      <c r="BN14" s="252">
        <v>0</v>
      </c>
      <c r="BO14" s="252">
        <v>0</v>
      </c>
      <c r="BP14" s="252">
        <v>0</v>
      </c>
      <c r="BQ14" s="252">
        <v>0</v>
      </c>
      <c r="BR14" s="252">
        <v>0</v>
      </c>
      <c r="BS14" s="252">
        <v>0</v>
      </c>
      <c r="BT14" s="252">
        <v>0</v>
      </c>
      <c r="BV14" s="206" t="str">
        <f t="shared" si="10"/>
        <v>ANALISTA DE PROJETOS PLENO</v>
      </c>
      <c r="BW14" s="83">
        <f t="shared" si="11"/>
        <v>17500.000000000004</v>
      </c>
      <c r="BX14" s="206">
        <f t="shared" si="17"/>
        <v>1590.909090909091</v>
      </c>
      <c r="BY14" s="206">
        <f t="shared" si="18"/>
        <v>1590.909090909091</v>
      </c>
      <c r="BZ14" s="206">
        <f t="shared" si="19"/>
        <v>1590.909090909091</v>
      </c>
      <c r="CA14" s="206">
        <f t="shared" si="20"/>
        <v>1590.909090909091</v>
      </c>
      <c r="CB14" s="206">
        <f t="shared" si="21"/>
        <v>1590.909090909091</v>
      </c>
      <c r="CC14" s="206">
        <f t="shared" si="22"/>
        <v>1590.909090909091</v>
      </c>
      <c r="CD14" s="206">
        <f t="shared" si="23"/>
        <v>1590.909090909091</v>
      </c>
      <c r="CE14" s="206">
        <f t="shared" si="24"/>
        <v>1590.909090909091</v>
      </c>
      <c r="CF14" s="206">
        <f t="shared" si="25"/>
        <v>1590.909090909091</v>
      </c>
      <c r="CG14" s="206">
        <f t="shared" si="26"/>
        <v>1590.909090909091</v>
      </c>
      <c r="CH14" s="206">
        <f t="shared" si="27"/>
        <v>1590.909090909091</v>
      </c>
      <c r="CI14" s="206">
        <f t="shared" si="28"/>
        <v>0</v>
      </c>
      <c r="CJ14" s="206">
        <f t="shared" si="29"/>
        <v>0</v>
      </c>
      <c r="CK14" s="206">
        <f t="shared" si="30"/>
        <v>0</v>
      </c>
      <c r="CL14" s="206">
        <f t="shared" si="31"/>
        <v>0</v>
      </c>
      <c r="CM14" s="206">
        <f t="shared" si="32"/>
        <v>0</v>
      </c>
      <c r="CN14" s="206">
        <f t="shared" si="33"/>
        <v>0</v>
      </c>
      <c r="CO14" s="206">
        <f t="shared" si="34"/>
        <v>0</v>
      </c>
      <c r="CP14" s="206">
        <f t="shared" si="35"/>
        <v>0</v>
      </c>
      <c r="CQ14" s="206">
        <f t="shared" si="36"/>
        <v>0</v>
      </c>
      <c r="CR14" s="206">
        <f t="shared" si="37"/>
        <v>0</v>
      </c>
      <c r="CS14" s="206">
        <f t="shared" si="38"/>
        <v>0</v>
      </c>
      <c r="CT14" s="206">
        <f t="shared" si="39"/>
        <v>0</v>
      </c>
      <c r="CU14" s="206">
        <f t="shared" si="40"/>
        <v>0</v>
      </c>
      <c r="CV14" s="206">
        <f t="shared" si="41"/>
        <v>0</v>
      </c>
      <c r="CW14" s="206">
        <f t="shared" si="42"/>
        <v>0</v>
      </c>
      <c r="CX14" s="206">
        <f t="shared" si="43"/>
        <v>0</v>
      </c>
      <c r="CY14" s="206">
        <f t="shared" si="44"/>
        <v>0</v>
      </c>
      <c r="CZ14" s="206">
        <f t="shared" si="45"/>
        <v>0</v>
      </c>
      <c r="DA14" s="206">
        <f t="shared" si="46"/>
        <v>0</v>
      </c>
      <c r="DB14" s="206">
        <f t="shared" si="47"/>
        <v>0</v>
      </c>
      <c r="DC14" s="206">
        <f t="shared" si="48"/>
        <v>0</v>
      </c>
      <c r="DD14" s="206">
        <f t="shared" si="49"/>
        <v>0</v>
      </c>
      <c r="DE14" s="206">
        <f t="shared" si="50"/>
        <v>0</v>
      </c>
      <c r="DF14" s="206">
        <f t="shared" si="51"/>
        <v>0</v>
      </c>
      <c r="DG14" s="206">
        <f t="shared" si="52"/>
        <v>0</v>
      </c>
      <c r="DH14" s="206">
        <f t="shared" si="53"/>
        <v>0</v>
      </c>
      <c r="DI14" s="206">
        <f t="shared" si="54"/>
        <v>0</v>
      </c>
      <c r="DJ14" s="206">
        <f t="shared" si="55"/>
        <v>0</v>
      </c>
      <c r="DK14" s="206">
        <f t="shared" si="56"/>
        <v>0</v>
      </c>
      <c r="DL14" s="206">
        <f t="shared" si="57"/>
        <v>0</v>
      </c>
      <c r="DM14" s="206">
        <f t="shared" si="58"/>
        <v>0</v>
      </c>
      <c r="DN14" s="206">
        <f t="shared" si="59"/>
        <v>0</v>
      </c>
      <c r="DO14" s="206">
        <f t="shared" si="60"/>
        <v>0</v>
      </c>
      <c r="DP14" s="206">
        <f t="shared" si="61"/>
        <v>0</v>
      </c>
      <c r="DQ14" s="206">
        <f t="shared" si="62"/>
        <v>0</v>
      </c>
      <c r="DR14" s="206">
        <f t="shared" si="63"/>
        <v>0</v>
      </c>
      <c r="DS14" s="206">
        <f t="shared" si="64"/>
        <v>0</v>
      </c>
      <c r="DT14" s="206">
        <f t="shared" si="65"/>
        <v>0</v>
      </c>
      <c r="DU14" s="206">
        <f t="shared" si="66"/>
        <v>0</v>
      </c>
      <c r="DV14" s="206">
        <f t="shared" si="67"/>
        <v>0</v>
      </c>
      <c r="DW14" s="206">
        <f t="shared" si="68"/>
        <v>0</v>
      </c>
      <c r="DX14" s="206">
        <f t="shared" si="69"/>
        <v>0</v>
      </c>
      <c r="DY14" s="206">
        <f t="shared" si="70"/>
        <v>0</v>
      </c>
      <c r="DZ14" s="206">
        <f t="shared" si="71"/>
        <v>0</v>
      </c>
      <c r="EA14" s="206">
        <f t="shared" si="72"/>
        <v>0</v>
      </c>
      <c r="EB14" s="206">
        <f t="shared" si="73"/>
        <v>0</v>
      </c>
      <c r="EC14" s="206">
        <f t="shared" si="74"/>
        <v>0</v>
      </c>
      <c r="ED14" s="206">
        <f t="shared" si="75"/>
        <v>0</v>
      </c>
      <c r="EE14" s="206">
        <f t="shared" si="76"/>
        <v>0</v>
      </c>
    </row>
    <row r="15" spans="1:135">
      <c r="A15" s="250" t="s">
        <v>295</v>
      </c>
      <c r="B15" s="253">
        <v>7</v>
      </c>
      <c r="C15" s="192" t="str">
        <f>VLOOKUP($A15&amp;$B15,Insumos!$A:$I,4,0)</f>
        <v>ANALISTA DE PROJETOS JUNIOR</v>
      </c>
      <c r="D15" s="86" t="str">
        <f>VLOOKUP($A15&amp;$B15,Insumos!$A:$I,6,0)</f>
        <v>HH</v>
      </c>
      <c r="E15" s="205">
        <f t="shared" si="77"/>
        <v>0</v>
      </c>
      <c r="F15" s="86">
        <v>1</v>
      </c>
      <c r="G15" s="206">
        <f>VLOOKUP($A15&amp;$B15,Insumos!$A:$I,9,0)</f>
        <v>34.090909090909093</v>
      </c>
      <c r="H15" s="206">
        <f t="shared" si="78"/>
        <v>0</v>
      </c>
      <c r="I15" s="452"/>
      <c r="J15" s="423" t="str">
        <f t="shared" si="6"/>
        <v>ANALISTA DE PROJETOS JUNIOR</v>
      </c>
      <c r="K15" s="206" t="str">
        <f t="shared" si="7"/>
        <v>HH</v>
      </c>
      <c r="L15" s="206">
        <f t="shared" si="8"/>
        <v>0</v>
      </c>
      <c r="M15" s="252">
        <v>0</v>
      </c>
      <c r="N15" s="252">
        <f t="shared" si="16"/>
        <v>0</v>
      </c>
      <c r="O15" s="252">
        <f t="shared" si="16"/>
        <v>0</v>
      </c>
      <c r="P15" s="252">
        <f t="shared" si="16"/>
        <v>0</v>
      </c>
      <c r="Q15" s="252">
        <f t="shared" si="16"/>
        <v>0</v>
      </c>
      <c r="R15" s="252">
        <f t="shared" si="16"/>
        <v>0</v>
      </c>
      <c r="S15" s="252">
        <f t="shared" si="16"/>
        <v>0</v>
      </c>
      <c r="T15" s="252">
        <f t="shared" si="16"/>
        <v>0</v>
      </c>
      <c r="U15" s="252">
        <f t="shared" si="16"/>
        <v>0</v>
      </c>
      <c r="V15" s="252">
        <f t="shared" si="16"/>
        <v>0</v>
      </c>
      <c r="W15" s="252">
        <f t="shared" si="16"/>
        <v>0</v>
      </c>
      <c r="X15" s="252"/>
      <c r="Y15" s="252">
        <v>0</v>
      </c>
      <c r="Z15" s="252">
        <v>0</v>
      </c>
      <c r="AA15" s="252">
        <v>0</v>
      </c>
      <c r="AB15" s="252">
        <v>0</v>
      </c>
      <c r="AC15" s="252">
        <v>0</v>
      </c>
      <c r="AD15" s="252">
        <v>0</v>
      </c>
      <c r="AE15" s="252">
        <v>0</v>
      </c>
      <c r="AF15" s="252">
        <v>0</v>
      </c>
      <c r="AG15" s="252">
        <v>0</v>
      </c>
      <c r="AH15" s="252">
        <v>0</v>
      </c>
      <c r="AI15" s="252">
        <v>0</v>
      </c>
      <c r="AJ15" s="252">
        <v>0</v>
      </c>
      <c r="AK15" s="252">
        <v>0</v>
      </c>
      <c r="AL15" s="252">
        <v>0</v>
      </c>
      <c r="AM15" s="252">
        <v>0</v>
      </c>
      <c r="AN15" s="252">
        <v>0</v>
      </c>
      <c r="AO15" s="252">
        <v>0</v>
      </c>
      <c r="AP15" s="252">
        <v>0</v>
      </c>
      <c r="AQ15" s="252">
        <v>0</v>
      </c>
      <c r="AR15" s="252">
        <v>0</v>
      </c>
      <c r="AS15" s="252">
        <v>0</v>
      </c>
      <c r="AT15" s="252">
        <v>0</v>
      </c>
      <c r="AU15" s="252">
        <v>0</v>
      </c>
      <c r="AV15" s="252">
        <v>0</v>
      </c>
      <c r="AW15" s="252">
        <v>0</v>
      </c>
      <c r="AX15" s="252">
        <v>0</v>
      </c>
      <c r="AY15" s="252">
        <v>0</v>
      </c>
      <c r="AZ15" s="252">
        <v>0</v>
      </c>
      <c r="BA15" s="252">
        <v>0</v>
      </c>
      <c r="BB15" s="252">
        <v>0</v>
      </c>
      <c r="BC15" s="252">
        <v>0</v>
      </c>
      <c r="BD15" s="252">
        <v>0</v>
      </c>
      <c r="BE15" s="252">
        <v>0</v>
      </c>
      <c r="BF15" s="252">
        <v>0</v>
      </c>
      <c r="BG15" s="252">
        <v>0</v>
      </c>
      <c r="BH15" s="252">
        <v>0</v>
      </c>
      <c r="BI15" s="252">
        <v>0</v>
      </c>
      <c r="BJ15" s="252">
        <v>0</v>
      </c>
      <c r="BK15" s="252">
        <v>0</v>
      </c>
      <c r="BL15" s="252">
        <v>0</v>
      </c>
      <c r="BM15" s="252">
        <v>0</v>
      </c>
      <c r="BN15" s="252">
        <v>0</v>
      </c>
      <c r="BO15" s="252">
        <v>0</v>
      </c>
      <c r="BP15" s="252">
        <v>0</v>
      </c>
      <c r="BQ15" s="252">
        <v>0</v>
      </c>
      <c r="BR15" s="252">
        <v>0</v>
      </c>
      <c r="BS15" s="252">
        <v>0</v>
      </c>
      <c r="BT15" s="252">
        <v>0</v>
      </c>
      <c r="BV15" s="206" t="str">
        <f t="shared" si="10"/>
        <v>ANALISTA DE PROJETOS JUNIOR</v>
      </c>
      <c r="BW15" s="83">
        <f t="shared" si="11"/>
        <v>0</v>
      </c>
      <c r="BX15" s="206">
        <f t="shared" si="17"/>
        <v>0</v>
      </c>
      <c r="BY15" s="206">
        <f t="shared" si="18"/>
        <v>0</v>
      </c>
      <c r="BZ15" s="206">
        <f t="shared" si="19"/>
        <v>0</v>
      </c>
      <c r="CA15" s="206">
        <f t="shared" si="20"/>
        <v>0</v>
      </c>
      <c r="CB15" s="206">
        <f t="shared" si="21"/>
        <v>0</v>
      </c>
      <c r="CC15" s="206">
        <f t="shared" si="22"/>
        <v>0</v>
      </c>
      <c r="CD15" s="206">
        <f t="shared" si="23"/>
        <v>0</v>
      </c>
      <c r="CE15" s="206">
        <f t="shared" si="24"/>
        <v>0</v>
      </c>
      <c r="CF15" s="206">
        <f t="shared" si="25"/>
        <v>0</v>
      </c>
      <c r="CG15" s="206">
        <f t="shared" si="26"/>
        <v>0</v>
      </c>
      <c r="CH15" s="206">
        <f t="shared" si="27"/>
        <v>0</v>
      </c>
      <c r="CI15" s="206">
        <f t="shared" si="28"/>
        <v>0</v>
      </c>
      <c r="CJ15" s="206">
        <f t="shared" si="29"/>
        <v>0</v>
      </c>
      <c r="CK15" s="206">
        <f t="shared" si="30"/>
        <v>0</v>
      </c>
      <c r="CL15" s="206">
        <f t="shared" si="31"/>
        <v>0</v>
      </c>
      <c r="CM15" s="206">
        <f t="shared" si="32"/>
        <v>0</v>
      </c>
      <c r="CN15" s="206">
        <f t="shared" si="33"/>
        <v>0</v>
      </c>
      <c r="CO15" s="206">
        <f t="shared" si="34"/>
        <v>0</v>
      </c>
      <c r="CP15" s="206">
        <f t="shared" si="35"/>
        <v>0</v>
      </c>
      <c r="CQ15" s="206">
        <f t="shared" si="36"/>
        <v>0</v>
      </c>
      <c r="CR15" s="206">
        <f t="shared" si="37"/>
        <v>0</v>
      </c>
      <c r="CS15" s="206">
        <f t="shared" si="38"/>
        <v>0</v>
      </c>
      <c r="CT15" s="206">
        <f t="shared" si="39"/>
        <v>0</v>
      </c>
      <c r="CU15" s="206">
        <f t="shared" si="40"/>
        <v>0</v>
      </c>
      <c r="CV15" s="206">
        <f t="shared" si="41"/>
        <v>0</v>
      </c>
      <c r="CW15" s="206">
        <f t="shared" si="42"/>
        <v>0</v>
      </c>
      <c r="CX15" s="206">
        <f t="shared" si="43"/>
        <v>0</v>
      </c>
      <c r="CY15" s="206">
        <f t="shared" si="44"/>
        <v>0</v>
      </c>
      <c r="CZ15" s="206">
        <f t="shared" si="45"/>
        <v>0</v>
      </c>
      <c r="DA15" s="206">
        <f t="shared" si="46"/>
        <v>0</v>
      </c>
      <c r="DB15" s="206">
        <f t="shared" si="47"/>
        <v>0</v>
      </c>
      <c r="DC15" s="206">
        <f t="shared" si="48"/>
        <v>0</v>
      </c>
      <c r="DD15" s="206">
        <f t="shared" si="49"/>
        <v>0</v>
      </c>
      <c r="DE15" s="206">
        <f t="shared" si="50"/>
        <v>0</v>
      </c>
      <c r="DF15" s="206">
        <f t="shared" si="51"/>
        <v>0</v>
      </c>
      <c r="DG15" s="206">
        <f t="shared" si="52"/>
        <v>0</v>
      </c>
      <c r="DH15" s="206">
        <f t="shared" si="53"/>
        <v>0</v>
      </c>
      <c r="DI15" s="206">
        <f t="shared" si="54"/>
        <v>0</v>
      </c>
      <c r="DJ15" s="206">
        <f t="shared" si="55"/>
        <v>0</v>
      </c>
      <c r="DK15" s="206">
        <f t="shared" si="56"/>
        <v>0</v>
      </c>
      <c r="DL15" s="206">
        <f t="shared" si="57"/>
        <v>0</v>
      </c>
      <c r="DM15" s="206">
        <f t="shared" si="58"/>
        <v>0</v>
      </c>
      <c r="DN15" s="206">
        <f t="shared" si="59"/>
        <v>0</v>
      </c>
      <c r="DO15" s="206">
        <f t="shared" si="60"/>
        <v>0</v>
      </c>
      <c r="DP15" s="206">
        <f t="shared" si="61"/>
        <v>0</v>
      </c>
      <c r="DQ15" s="206">
        <f t="shared" si="62"/>
        <v>0</v>
      </c>
      <c r="DR15" s="206">
        <f t="shared" si="63"/>
        <v>0</v>
      </c>
      <c r="DS15" s="206">
        <f t="shared" si="64"/>
        <v>0</v>
      </c>
      <c r="DT15" s="206">
        <f t="shared" si="65"/>
        <v>0</v>
      </c>
      <c r="DU15" s="206">
        <f t="shared" si="66"/>
        <v>0</v>
      </c>
      <c r="DV15" s="206">
        <f t="shared" si="67"/>
        <v>0</v>
      </c>
      <c r="DW15" s="206">
        <f t="shared" si="68"/>
        <v>0</v>
      </c>
      <c r="DX15" s="206">
        <f t="shared" si="69"/>
        <v>0</v>
      </c>
      <c r="DY15" s="206">
        <f t="shared" si="70"/>
        <v>0</v>
      </c>
      <c r="DZ15" s="206">
        <f t="shared" si="71"/>
        <v>0</v>
      </c>
      <c r="EA15" s="206">
        <f t="shared" si="72"/>
        <v>0</v>
      </c>
      <c r="EB15" s="206">
        <f t="shared" si="73"/>
        <v>0</v>
      </c>
      <c r="EC15" s="206">
        <f t="shared" si="74"/>
        <v>0</v>
      </c>
      <c r="ED15" s="206">
        <f t="shared" si="75"/>
        <v>0</v>
      </c>
      <c r="EE15" s="206">
        <f t="shared" si="76"/>
        <v>0</v>
      </c>
    </row>
    <row r="16" spans="1:135">
      <c r="A16" s="250" t="s">
        <v>295</v>
      </c>
      <c r="B16" s="253">
        <v>8</v>
      </c>
      <c r="C16" s="192" t="str">
        <f>VLOOKUP($A16&amp;$B16,Insumos!$A:$I,4,0)</f>
        <v>TÉCNICO OPERACIONAL</v>
      </c>
      <c r="D16" s="86" t="str">
        <f>VLOOKUP($A16&amp;$B16,Insumos!$A:$I,6,0)</f>
        <v>HH</v>
      </c>
      <c r="E16" s="205">
        <f t="shared" si="77"/>
        <v>0</v>
      </c>
      <c r="F16" s="86">
        <v>1</v>
      </c>
      <c r="G16" s="206">
        <f>VLOOKUP($A16&amp;$B16,Insumos!$A:$I,9,0)</f>
        <v>23.125</v>
      </c>
      <c r="H16" s="206">
        <f t="shared" si="78"/>
        <v>0</v>
      </c>
      <c r="I16" s="452"/>
      <c r="J16" s="423" t="str">
        <f t="shared" si="6"/>
        <v>TÉCNICO OPERACIONAL</v>
      </c>
      <c r="K16" s="206" t="str">
        <f t="shared" si="7"/>
        <v>HH</v>
      </c>
      <c r="L16" s="206">
        <f t="shared" si="8"/>
        <v>0</v>
      </c>
      <c r="M16" s="252">
        <v>0</v>
      </c>
      <c r="N16" s="252">
        <f t="shared" si="16"/>
        <v>0</v>
      </c>
      <c r="O16" s="252">
        <f t="shared" si="16"/>
        <v>0</v>
      </c>
      <c r="P16" s="252">
        <f t="shared" si="16"/>
        <v>0</v>
      </c>
      <c r="Q16" s="252">
        <f t="shared" si="16"/>
        <v>0</v>
      </c>
      <c r="R16" s="252">
        <f t="shared" si="16"/>
        <v>0</v>
      </c>
      <c r="S16" s="252">
        <f t="shared" si="16"/>
        <v>0</v>
      </c>
      <c r="T16" s="252">
        <f t="shared" si="16"/>
        <v>0</v>
      </c>
      <c r="U16" s="252">
        <f t="shared" si="16"/>
        <v>0</v>
      </c>
      <c r="V16" s="252">
        <f t="shared" si="16"/>
        <v>0</v>
      </c>
      <c r="W16" s="252">
        <f t="shared" si="16"/>
        <v>0</v>
      </c>
      <c r="X16" s="252"/>
      <c r="Y16" s="252">
        <v>0</v>
      </c>
      <c r="Z16" s="252">
        <v>0</v>
      </c>
      <c r="AA16" s="252">
        <v>0</v>
      </c>
      <c r="AB16" s="252">
        <v>0</v>
      </c>
      <c r="AC16" s="252">
        <v>0</v>
      </c>
      <c r="AD16" s="252">
        <v>0</v>
      </c>
      <c r="AE16" s="252">
        <v>0</v>
      </c>
      <c r="AF16" s="252">
        <v>0</v>
      </c>
      <c r="AG16" s="252">
        <v>0</v>
      </c>
      <c r="AH16" s="252">
        <v>0</v>
      </c>
      <c r="AI16" s="252">
        <v>0</v>
      </c>
      <c r="AJ16" s="252">
        <v>0</v>
      </c>
      <c r="AK16" s="252">
        <v>0</v>
      </c>
      <c r="AL16" s="252">
        <v>0</v>
      </c>
      <c r="AM16" s="252">
        <v>0</v>
      </c>
      <c r="AN16" s="252">
        <v>0</v>
      </c>
      <c r="AO16" s="252">
        <v>0</v>
      </c>
      <c r="AP16" s="252">
        <v>0</v>
      </c>
      <c r="AQ16" s="252">
        <v>0</v>
      </c>
      <c r="AR16" s="252">
        <v>0</v>
      </c>
      <c r="AS16" s="252">
        <v>0</v>
      </c>
      <c r="AT16" s="252">
        <v>0</v>
      </c>
      <c r="AU16" s="252">
        <v>0</v>
      </c>
      <c r="AV16" s="252">
        <v>0</v>
      </c>
      <c r="AW16" s="252">
        <v>0</v>
      </c>
      <c r="AX16" s="252">
        <v>0</v>
      </c>
      <c r="AY16" s="252">
        <v>0</v>
      </c>
      <c r="AZ16" s="252">
        <v>0</v>
      </c>
      <c r="BA16" s="252">
        <v>0</v>
      </c>
      <c r="BB16" s="252">
        <v>0</v>
      </c>
      <c r="BC16" s="252">
        <v>0</v>
      </c>
      <c r="BD16" s="252">
        <v>0</v>
      </c>
      <c r="BE16" s="252">
        <v>0</v>
      </c>
      <c r="BF16" s="252">
        <v>0</v>
      </c>
      <c r="BG16" s="252">
        <v>0</v>
      </c>
      <c r="BH16" s="252">
        <v>0</v>
      </c>
      <c r="BI16" s="252">
        <v>0</v>
      </c>
      <c r="BJ16" s="252">
        <v>0</v>
      </c>
      <c r="BK16" s="252">
        <v>0</v>
      </c>
      <c r="BL16" s="252">
        <v>0</v>
      </c>
      <c r="BM16" s="252">
        <v>0</v>
      </c>
      <c r="BN16" s="252">
        <v>0</v>
      </c>
      <c r="BO16" s="252">
        <v>0</v>
      </c>
      <c r="BP16" s="252">
        <v>0</v>
      </c>
      <c r="BQ16" s="252">
        <v>0</v>
      </c>
      <c r="BR16" s="252">
        <v>0</v>
      </c>
      <c r="BS16" s="252">
        <v>0</v>
      </c>
      <c r="BT16" s="252">
        <v>0</v>
      </c>
      <c r="BV16" s="206" t="str">
        <f t="shared" si="10"/>
        <v>TÉCNICO OPERACIONAL</v>
      </c>
      <c r="BW16" s="83">
        <f t="shared" si="11"/>
        <v>0</v>
      </c>
      <c r="BX16" s="206">
        <f t="shared" si="17"/>
        <v>0</v>
      </c>
      <c r="BY16" s="206">
        <f t="shared" si="18"/>
        <v>0</v>
      </c>
      <c r="BZ16" s="206">
        <f t="shared" si="19"/>
        <v>0</v>
      </c>
      <c r="CA16" s="206">
        <f t="shared" si="20"/>
        <v>0</v>
      </c>
      <c r="CB16" s="206">
        <f t="shared" si="21"/>
        <v>0</v>
      </c>
      <c r="CC16" s="206">
        <f t="shared" si="22"/>
        <v>0</v>
      </c>
      <c r="CD16" s="206">
        <f t="shared" si="23"/>
        <v>0</v>
      </c>
      <c r="CE16" s="206">
        <f t="shared" si="24"/>
        <v>0</v>
      </c>
      <c r="CF16" s="206">
        <f t="shared" si="25"/>
        <v>0</v>
      </c>
      <c r="CG16" s="206">
        <f t="shared" si="26"/>
        <v>0</v>
      </c>
      <c r="CH16" s="206">
        <f t="shared" si="27"/>
        <v>0</v>
      </c>
      <c r="CI16" s="206">
        <f t="shared" si="28"/>
        <v>0</v>
      </c>
      <c r="CJ16" s="206">
        <f t="shared" si="29"/>
        <v>0</v>
      </c>
      <c r="CK16" s="206">
        <f t="shared" si="30"/>
        <v>0</v>
      </c>
      <c r="CL16" s="206">
        <f t="shared" si="31"/>
        <v>0</v>
      </c>
      <c r="CM16" s="206">
        <f t="shared" si="32"/>
        <v>0</v>
      </c>
      <c r="CN16" s="206">
        <f t="shared" si="33"/>
        <v>0</v>
      </c>
      <c r="CO16" s="206">
        <f t="shared" si="34"/>
        <v>0</v>
      </c>
      <c r="CP16" s="206">
        <f t="shared" si="35"/>
        <v>0</v>
      </c>
      <c r="CQ16" s="206">
        <f t="shared" si="36"/>
        <v>0</v>
      </c>
      <c r="CR16" s="206">
        <f t="shared" si="37"/>
        <v>0</v>
      </c>
      <c r="CS16" s="206">
        <f t="shared" si="38"/>
        <v>0</v>
      </c>
      <c r="CT16" s="206">
        <f t="shared" si="39"/>
        <v>0</v>
      </c>
      <c r="CU16" s="206">
        <f t="shared" si="40"/>
        <v>0</v>
      </c>
      <c r="CV16" s="206">
        <f t="shared" si="41"/>
        <v>0</v>
      </c>
      <c r="CW16" s="206">
        <f t="shared" si="42"/>
        <v>0</v>
      </c>
      <c r="CX16" s="206">
        <f t="shared" si="43"/>
        <v>0</v>
      </c>
      <c r="CY16" s="206">
        <f t="shared" si="44"/>
        <v>0</v>
      </c>
      <c r="CZ16" s="206">
        <f t="shared" si="45"/>
        <v>0</v>
      </c>
      <c r="DA16" s="206">
        <f t="shared" si="46"/>
        <v>0</v>
      </c>
      <c r="DB16" s="206">
        <f t="shared" si="47"/>
        <v>0</v>
      </c>
      <c r="DC16" s="206">
        <f t="shared" si="48"/>
        <v>0</v>
      </c>
      <c r="DD16" s="206">
        <f t="shared" si="49"/>
        <v>0</v>
      </c>
      <c r="DE16" s="206">
        <f t="shared" si="50"/>
        <v>0</v>
      </c>
      <c r="DF16" s="206">
        <f t="shared" si="51"/>
        <v>0</v>
      </c>
      <c r="DG16" s="206">
        <f t="shared" si="52"/>
        <v>0</v>
      </c>
      <c r="DH16" s="206">
        <f t="shared" si="53"/>
        <v>0</v>
      </c>
      <c r="DI16" s="206">
        <f t="shared" si="54"/>
        <v>0</v>
      </c>
      <c r="DJ16" s="206">
        <f t="shared" si="55"/>
        <v>0</v>
      </c>
      <c r="DK16" s="206">
        <f t="shared" si="56"/>
        <v>0</v>
      </c>
      <c r="DL16" s="206">
        <f t="shared" si="57"/>
        <v>0</v>
      </c>
      <c r="DM16" s="206">
        <f t="shared" si="58"/>
        <v>0</v>
      </c>
      <c r="DN16" s="206">
        <f t="shared" si="59"/>
        <v>0</v>
      </c>
      <c r="DO16" s="206">
        <f t="shared" si="60"/>
        <v>0</v>
      </c>
      <c r="DP16" s="206">
        <f t="shared" si="61"/>
        <v>0</v>
      </c>
      <c r="DQ16" s="206">
        <f t="shared" si="62"/>
        <v>0</v>
      </c>
      <c r="DR16" s="206">
        <f t="shared" si="63"/>
        <v>0</v>
      </c>
      <c r="DS16" s="206">
        <f t="shared" si="64"/>
        <v>0</v>
      </c>
      <c r="DT16" s="206">
        <f t="shared" si="65"/>
        <v>0</v>
      </c>
      <c r="DU16" s="206">
        <f t="shared" si="66"/>
        <v>0</v>
      </c>
      <c r="DV16" s="206">
        <f t="shared" si="67"/>
        <v>0</v>
      </c>
      <c r="DW16" s="206">
        <f t="shared" si="68"/>
        <v>0</v>
      </c>
      <c r="DX16" s="206">
        <f t="shared" si="69"/>
        <v>0</v>
      </c>
      <c r="DY16" s="206">
        <f t="shared" si="70"/>
        <v>0</v>
      </c>
      <c r="DZ16" s="206">
        <f t="shared" si="71"/>
        <v>0</v>
      </c>
      <c r="EA16" s="206">
        <f t="shared" si="72"/>
        <v>0</v>
      </c>
      <c r="EB16" s="206">
        <f t="shared" si="73"/>
        <v>0</v>
      </c>
      <c r="EC16" s="206">
        <f t="shared" si="74"/>
        <v>0</v>
      </c>
      <c r="ED16" s="206">
        <f t="shared" si="75"/>
        <v>0</v>
      </c>
      <c r="EE16" s="206">
        <f t="shared" si="76"/>
        <v>0</v>
      </c>
    </row>
    <row r="17" spans="1:135" ht="25.5">
      <c r="A17" s="250" t="s">
        <v>295</v>
      </c>
      <c r="B17" s="253">
        <v>9</v>
      </c>
      <c r="C17" s="192" t="str">
        <f>VLOOKUP($A17&amp;$B17,Insumos!$A:$I,4,0)</f>
        <v>TÉCNICO OPERACIONAL - C/ PERICULOSIDADE</v>
      </c>
      <c r="D17" s="86" t="str">
        <f>VLOOKUP($A17&amp;$B17,Insumos!$A:$I,6,0)</f>
        <v>HH</v>
      </c>
      <c r="E17" s="205">
        <f t="shared" si="77"/>
        <v>0</v>
      </c>
      <c r="F17" s="86">
        <v>1</v>
      </c>
      <c r="G17" s="206">
        <f>VLOOKUP($A17&amp;$B17,Insumos!$A:$I,9,0)</f>
        <v>26</v>
      </c>
      <c r="H17" s="206">
        <f t="shared" si="78"/>
        <v>0</v>
      </c>
      <c r="I17" s="452"/>
      <c r="J17" s="423" t="str">
        <f t="shared" si="6"/>
        <v>TÉCNICO OPERACIONAL - C/ PERICULOSIDADE</v>
      </c>
      <c r="K17" s="206" t="str">
        <f t="shared" si="7"/>
        <v>HH</v>
      </c>
      <c r="L17" s="206">
        <f t="shared" si="8"/>
        <v>0</v>
      </c>
      <c r="M17" s="252">
        <v>0</v>
      </c>
      <c r="N17" s="252">
        <f t="shared" si="16"/>
        <v>0</v>
      </c>
      <c r="O17" s="252">
        <f t="shared" si="16"/>
        <v>0</v>
      </c>
      <c r="P17" s="252">
        <f t="shared" si="16"/>
        <v>0</v>
      </c>
      <c r="Q17" s="252">
        <f t="shared" si="16"/>
        <v>0</v>
      </c>
      <c r="R17" s="252">
        <f t="shared" si="16"/>
        <v>0</v>
      </c>
      <c r="S17" s="252">
        <f t="shared" si="16"/>
        <v>0</v>
      </c>
      <c r="T17" s="252">
        <f t="shared" si="16"/>
        <v>0</v>
      </c>
      <c r="U17" s="252">
        <f t="shared" si="16"/>
        <v>0</v>
      </c>
      <c r="V17" s="252">
        <f t="shared" si="16"/>
        <v>0</v>
      </c>
      <c r="W17" s="252">
        <f t="shared" si="16"/>
        <v>0</v>
      </c>
      <c r="X17" s="252"/>
      <c r="Y17" s="252">
        <v>0</v>
      </c>
      <c r="Z17" s="252">
        <v>0</v>
      </c>
      <c r="AA17" s="252">
        <v>0</v>
      </c>
      <c r="AB17" s="252">
        <v>0</v>
      </c>
      <c r="AC17" s="252">
        <v>0</v>
      </c>
      <c r="AD17" s="252">
        <v>0</v>
      </c>
      <c r="AE17" s="252">
        <v>0</v>
      </c>
      <c r="AF17" s="252">
        <v>0</v>
      </c>
      <c r="AG17" s="252">
        <v>0</v>
      </c>
      <c r="AH17" s="252">
        <v>0</v>
      </c>
      <c r="AI17" s="252">
        <v>0</v>
      </c>
      <c r="AJ17" s="252">
        <v>0</v>
      </c>
      <c r="AK17" s="252">
        <v>0</v>
      </c>
      <c r="AL17" s="252">
        <v>0</v>
      </c>
      <c r="AM17" s="252">
        <v>0</v>
      </c>
      <c r="AN17" s="252">
        <v>0</v>
      </c>
      <c r="AO17" s="252">
        <v>0</v>
      </c>
      <c r="AP17" s="252">
        <v>0</v>
      </c>
      <c r="AQ17" s="252">
        <v>0</v>
      </c>
      <c r="AR17" s="252">
        <v>0</v>
      </c>
      <c r="AS17" s="252">
        <v>0</v>
      </c>
      <c r="AT17" s="252">
        <v>0</v>
      </c>
      <c r="AU17" s="252">
        <v>0</v>
      </c>
      <c r="AV17" s="252">
        <v>0</v>
      </c>
      <c r="AW17" s="252">
        <v>0</v>
      </c>
      <c r="AX17" s="252">
        <v>0</v>
      </c>
      <c r="AY17" s="252">
        <v>0</v>
      </c>
      <c r="AZ17" s="252">
        <v>0</v>
      </c>
      <c r="BA17" s="252">
        <v>0</v>
      </c>
      <c r="BB17" s="252">
        <v>0</v>
      </c>
      <c r="BC17" s="252">
        <v>0</v>
      </c>
      <c r="BD17" s="252">
        <v>0</v>
      </c>
      <c r="BE17" s="252">
        <v>0</v>
      </c>
      <c r="BF17" s="252">
        <v>0</v>
      </c>
      <c r="BG17" s="252">
        <v>0</v>
      </c>
      <c r="BH17" s="252">
        <v>0</v>
      </c>
      <c r="BI17" s="252">
        <v>0</v>
      </c>
      <c r="BJ17" s="252">
        <v>0</v>
      </c>
      <c r="BK17" s="252">
        <v>0</v>
      </c>
      <c r="BL17" s="252">
        <v>0</v>
      </c>
      <c r="BM17" s="252">
        <v>0</v>
      </c>
      <c r="BN17" s="252">
        <v>0</v>
      </c>
      <c r="BO17" s="252">
        <v>0</v>
      </c>
      <c r="BP17" s="252">
        <v>0</v>
      </c>
      <c r="BQ17" s="252">
        <v>0</v>
      </c>
      <c r="BR17" s="252">
        <v>0</v>
      </c>
      <c r="BS17" s="252">
        <v>0</v>
      </c>
      <c r="BT17" s="252">
        <v>0</v>
      </c>
      <c r="BV17" s="206" t="str">
        <f t="shared" si="10"/>
        <v>TÉCNICO OPERACIONAL - C/ PERICULOSIDADE</v>
      </c>
      <c r="BW17" s="83">
        <f t="shared" si="11"/>
        <v>0</v>
      </c>
      <c r="BX17" s="206">
        <f t="shared" si="17"/>
        <v>0</v>
      </c>
      <c r="BY17" s="206">
        <f t="shared" si="18"/>
        <v>0</v>
      </c>
      <c r="BZ17" s="206">
        <f t="shared" si="19"/>
        <v>0</v>
      </c>
      <c r="CA17" s="206">
        <f t="shared" si="20"/>
        <v>0</v>
      </c>
      <c r="CB17" s="206">
        <f t="shared" si="21"/>
        <v>0</v>
      </c>
      <c r="CC17" s="206">
        <f t="shared" si="22"/>
        <v>0</v>
      </c>
      <c r="CD17" s="206">
        <f t="shared" si="23"/>
        <v>0</v>
      </c>
      <c r="CE17" s="206">
        <f t="shared" si="24"/>
        <v>0</v>
      </c>
      <c r="CF17" s="206">
        <f t="shared" si="25"/>
        <v>0</v>
      </c>
      <c r="CG17" s="206">
        <f t="shared" si="26"/>
        <v>0</v>
      </c>
      <c r="CH17" s="206">
        <f t="shared" si="27"/>
        <v>0</v>
      </c>
      <c r="CI17" s="206">
        <f t="shared" si="28"/>
        <v>0</v>
      </c>
      <c r="CJ17" s="206">
        <f t="shared" si="29"/>
        <v>0</v>
      </c>
      <c r="CK17" s="206">
        <f t="shared" si="30"/>
        <v>0</v>
      </c>
      <c r="CL17" s="206">
        <f t="shared" si="31"/>
        <v>0</v>
      </c>
      <c r="CM17" s="206">
        <f t="shared" si="32"/>
        <v>0</v>
      </c>
      <c r="CN17" s="206">
        <f t="shared" si="33"/>
        <v>0</v>
      </c>
      <c r="CO17" s="206">
        <f t="shared" si="34"/>
        <v>0</v>
      </c>
      <c r="CP17" s="206">
        <f t="shared" si="35"/>
        <v>0</v>
      </c>
      <c r="CQ17" s="206">
        <f t="shared" si="36"/>
        <v>0</v>
      </c>
      <c r="CR17" s="206">
        <f t="shared" si="37"/>
        <v>0</v>
      </c>
      <c r="CS17" s="206">
        <f t="shared" si="38"/>
        <v>0</v>
      </c>
      <c r="CT17" s="206">
        <f t="shared" si="39"/>
        <v>0</v>
      </c>
      <c r="CU17" s="206">
        <f t="shared" si="40"/>
        <v>0</v>
      </c>
      <c r="CV17" s="206">
        <f t="shared" si="41"/>
        <v>0</v>
      </c>
      <c r="CW17" s="206">
        <f t="shared" si="42"/>
        <v>0</v>
      </c>
      <c r="CX17" s="206">
        <f t="shared" si="43"/>
        <v>0</v>
      </c>
      <c r="CY17" s="206">
        <f t="shared" si="44"/>
        <v>0</v>
      </c>
      <c r="CZ17" s="206">
        <f t="shared" si="45"/>
        <v>0</v>
      </c>
      <c r="DA17" s="206">
        <f t="shared" si="46"/>
        <v>0</v>
      </c>
      <c r="DB17" s="206">
        <f t="shared" si="47"/>
        <v>0</v>
      </c>
      <c r="DC17" s="206">
        <f t="shared" si="48"/>
        <v>0</v>
      </c>
      <c r="DD17" s="206">
        <f t="shared" si="49"/>
        <v>0</v>
      </c>
      <c r="DE17" s="206">
        <f t="shared" si="50"/>
        <v>0</v>
      </c>
      <c r="DF17" s="206">
        <f t="shared" si="51"/>
        <v>0</v>
      </c>
      <c r="DG17" s="206">
        <f t="shared" si="52"/>
        <v>0</v>
      </c>
      <c r="DH17" s="206">
        <f t="shared" si="53"/>
        <v>0</v>
      </c>
      <c r="DI17" s="206">
        <f t="shared" si="54"/>
        <v>0</v>
      </c>
      <c r="DJ17" s="206">
        <f t="shared" si="55"/>
        <v>0</v>
      </c>
      <c r="DK17" s="206">
        <f t="shared" si="56"/>
        <v>0</v>
      </c>
      <c r="DL17" s="206">
        <f t="shared" si="57"/>
        <v>0</v>
      </c>
      <c r="DM17" s="206">
        <f t="shared" si="58"/>
        <v>0</v>
      </c>
      <c r="DN17" s="206">
        <f t="shared" si="59"/>
        <v>0</v>
      </c>
      <c r="DO17" s="206">
        <f t="shared" si="60"/>
        <v>0</v>
      </c>
      <c r="DP17" s="206">
        <f t="shared" si="61"/>
        <v>0</v>
      </c>
      <c r="DQ17" s="206">
        <f t="shared" si="62"/>
        <v>0</v>
      </c>
      <c r="DR17" s="206">
        <f t="shared" si="63"/>
        <v>0</v>
      </c>
      <c r="DS17" s="206">
        <f t="shared" si="64"/>
        <v>0</v>
      </c>
      <c r="DT17" s="206">
        <f t="shared" si="65"/>
        <v>0</v>
      </c>
      <c r="DU17" s="206">
        <f t="shared" si="66"/>
        <v>0</v>
      </c>
      <c r="DV17" s="206">
        <f t="shared" si="67"/>
        <v>0</v>
      </c>
      <c r="DW17" s="206">
        <f t="shared" si="68"/>
        <v>0</v>
      </c>
      <c r="DX17" s="206">
        <f t="shared" si="69"/>
        <v>0</v>
      </c>
      <c r="DY17" s="206">
        <f t="shared" si="70"/>
        <v>0</v>
      </c>
      <c r="DZ17" s="206">
        <f t="shared" si="71"/>
        <v>0</v>
      </c>
      <c r="EA17" s="206">
        <f t="shared" si="72"/>
        <v>0</v>
      </c>
      <c r="EB17" s="206">
        <f t="shared" si="73"/>
        <v>0</v>
      </c>
      <c r="EC17" s="206">
        <f t="shared" si="74"/>
        <v>0</v>
      </c>
      <c r="ED17" s="206">
        <f t="shared" si="75"/>
        <v>0</v>
      </c>
      <c r="EE17" s="206">
        <f t="shared" si="76"/>
        <v>0</v>
      </c>
    </row>
    <row r="18" spans="1:135">
      <c r="A18" s="250" t="s">
        <v>295</v>
      </c>
      <c r="B18" s="253">
        <v>10</v>
      </c>
      <c r="C18" s="192" t="str">
        <f>VLOOKUP($A18&amp;$B18,Insumos!$A:$I,4,0)</f>
        <v>ANALISTA DE GEOPROCESSAMENTO</v>
      </c>
      <c r="D18" s="86" t="str">
        <f>VLOOKUP($A18&amp;$B18,Insumos!$A:$I,6,0)</f>
        <v>HH</v>
      </c>
      <c r="E18" s="205">
        <f t="shared" si="77"/>
        <v>0</v>
      </c>
      <c r="F18" s="86">
        <v>1</v>
      </c>
      <c r="G18" s="206">
        <f>VLOOKUP($A18&amp;$B18,Insumos!$A:$I,9,0)</f>
        <v>31.25</v>
      </c>
      <c r="H18" s="206">
        <f t="shared" si="78"/>
        <v>0</v>
      </c>
      <c r="I18" s="452"/>
      <c r="J18" s="423" t="str">
        <f t="shared" si="6"/>
        <v>ANALISTA DE GEOPROCESSAMENTO</v>
      </c>
      <c r="K18" s="206" t="str">
        <f t="shared" si="7"/>
        <v>HH</v>
      </c>
      <c r="L18" s="206">
        <f t="shared" si="8"/>
        <v>0</v>
      </c>
      <c r="M18" s="252">
        <v>0</v>
      </c>
      <c r="N18" s="252">
        <f t="shared" si="16"/>
        <v>0</v>
      </c>
      <c r="O18" s="252">
        <f t="shared" si="16"/>
        <v>0</v>
      </c>
      <c r="P18" s="252">
        <f t="shared" si="16"/>
        <v>0</v>
      </c>
      <c r="Q18" s="252">
        <f t="shared" si="16"/>
        <v>0</v>
      </c>
      <c r="R18" s="252">
        <f t="shared" si="16"/>
        <v>0</v>
      </c>
      <c r="S18" s="252">
        <f t="shared" si="16"/>
        <v>0</v>
      </c>
      <c r="T18" s="252">
        <f t="shared" si="16"/>
        <v>0</v>
      </c>
      <c r="U18" s="252">
        <f t="shared" si="16"/>
        <v>0</v>
      </c>
      <c r="V18" s="252">
        <f t="shared" si="16"/>
        <v>0</v>
      </c>
      <c r="W18" s="252">
        <f t="shared" si="16"/>
        <v>0</v>
      </c>
      <c r="X18" s="252"/>
      <c r="Y18" s="252">
        <v>0</v>
      </c>
      <c r="Z18" s="252">
        <v>0</v>
      </c>
      <c r="AA18" s="252">
        <v>0</v>
      </c>
      <c r="AB18" s="252">
        <v>0</v>
      </c>
      <c r="AC18" s="252">
        <v>0</v>
      </c>
      <c r="AD18" s="252">
        <v>0</v>
      </c>
      <c r="AE18" s="252">
        <v>0</v>
      </c>
      <c r="AF18" s="252">
        <v>0</v>
      </c>
      <c r="AG18" s="252">
        <v>0</v>
      </c>
      <c r="AH18" s="252">
        <v>0</v>
      </c>
      <c r="AI18" s="252">
        <v>0</v>
      </c>
      <c r="AJ18" s="252">
        <v>0</v>
      </c>
      <c r="AK18" s="252">
        <v>0</v>
      </c>
      <c r="AL18" s="252">
        <v>0</v>
      </c>
      <c r="AM18" s="252">
        <v>0</v>
      </c>
      <c r="AN18" s="252">
        <v>0</v>
      </c>
      <c r="AO18" s="252">
        <v>0</v>
      </c>
      <c r="AP18" s="252">
        <v>0</v>
      </c>
      <c r="AQ18" s="252">
        <v>0</v>
      </c>
      <c r="AR18" s="252">
        <v>0</v>
      </c>
      <c r="AS18" s="252">
        <v>0</v>
      </c>
      <c r="AT18" s="252">
        <v>0</v>
      </c>
      <c r="AU18" s="252">
        <v>0</v>
      </c>
      <c r="AV18" s="252">
        <v>0</v>
      </c>
      <c r="AW18" s="252">
        <v>0</v>
      </c>
      <c r="AX18" s="252">
        <v>0</v>
      </c>
      <c r="AY18" s="252">
        <v>0</v>
      </c>
      <c r="AZ18" s="252">
        <v>0</v>
      </c>
      <c r="BA18" s="252">
        <v>0</v>
      </c>
      <c r="BB18" s="252">
        <v>0</v>
      </c>
      <c r="BC18" s="252">
        <v>0</v>
      </c>
      <c r="BD18" s="252">
        <v>0</v>
      </c>
      <c r="BE18" s="252">
        <v>0</v>
      </c>
      <c r="BF18" s="252">
        <v>0</v>
      </c>
      <c r="BG18" s="252">
        <v>0</v>
      </c>
      <c r="BH18" s="252">
        <v>0</v>
      </c>
      <c r="BI18" s="252">
        <v>0</v>
      </c>
      <c r="BJ18" s="252">
        <v>0</v>
      </c>
      <c r="BK18" s="252">
        <v>0</v>
      </c>
      <c r="BL18" s="252">
        <v>0</v>
      </c>
      <c r="BM18" s="252">
        <v>0</v>
      </c>
      <c r="BN18" s="252">
        <v>0</v>
      </c>
      <c r="BO18" s="252">
        <v>0</v>
      </c>
      <c r="BP18" s="252">
        <v>0</v>
      </c>
      <c r="BQ18" s="252">
        <v>0</v>
      </c>
      <c r="BR18" s="252">
        <v>0</v>
      </c>
      <c r="BS18" s="252">
        <v>0</v>
      </c>
      <c r="BT18" s="252">
        <v>0</v>
      </c>
      <c r="BV18" s="206" t="str">
        <f t="shared" si="10"/>
        <v>ANALISTA DE GEOPROCESSAMENTO</v>
      </c>
      <c r="BW18" s="83">
        <f t="shared" si="11"/>
        <v>0</v>
      </c>
      <c r="BX18" s="206">
        <f t="shared" si="17"/>
        <v>0</v>
      </c>
      <c r="BY18" s="206">
        <f t="shared" si="18"/>
        <v>0</v>
      </c>
      <c r="BZ18" s="206">
        <f t="shared" si="19"/>
        <v>0</v>
      </c>
      <c r="CA18" s="206">
        <f t="shared" si="20"/>
        <v>0</v>
      </c>
      <c r="CB18" s="206">
        <f t="shared" si="21"/>
        <v>0</v>
      </c>
      <c r="CC18" s="206">
        <f t="shared" si="22"/>
        <v>0</v>
      </c>
      <c r="CD18" s="206">
        <f t="shared" si="23"/>
        <v>0</v>
      </c>
      <c r="CE18" s="206">
        <f t="shared" si="24"/>
        <v>0</v>
      </c>
      <c r="CF18" s="206">
        <f t="shared" si="25"/>
        <v>0</v>
      </c>
      <c r="CG18" s="206">
        <f t="shared" si="26"/>
        <v>0</v>
      </c>
      <c r="CH18" s="206">
        <f t="shared" si="27"/>
        <v>0</v>
      </c>
      <c r="CI18" s="206">
        <f t="shared" si="28"/>
        <v>0</v>
      </c>
      <c r="CJ18" s="206">
        <f t="shared" si="29"/>
        <v>0</v>
      </c>
      <c r="CK18" s="206">
        <f t="shared" si="30"/>
        <v>0</v>
      </c>
      <c r="CL18" s="206">
        <f t="shared" si="31"/>
        <v>0</v>
      </c>
      <c r="CM18" s="206">
        <f t="shared" si="32"/>
        <v>0</v>
      </c>
      <c r="CN18" s="206">
        <f t="shared" si="33"/>
        <v>0</v>
      </c>
      <c r="CO18" s="206">
        <f t="shared" si="34"/>
        <v>0</v>
      </c>
      <c r="CP18" s="206">
        <f t="shared" si="35"/>
        <v>0</v>
      </c>
      <c r="CQ18" s="206">
        <f t="shared" si="36"/>
        <v>0</v>
      </c>
      <c r="CR18" s="206">
        <f t="shared" si="37"/>
        <v>0</v>
      </c>
      <c r="CS18" s="206">
        <f t="shared" si="38"/>
        <v>0</v>
      </c>
      <c r="CT18" s="206">
        <f t="shared" si="39"/>
        <v>0</v>
      </c>
      <c r="CU18" s="206">
        <f t="shared" si="40"/>
        <v>0</v>
      </c>
      <c r="CV18" s="206">
        <f t="shared" si="41"/>
        <v>0</v>
      </c>
      <c r="CW18" s="206">
        <f t="shared" si="42"/>
        <v>0</v>
      </c>
      <c r="CX18" s="206">
        <f t="shared" si="43"/>
        <v>0</v>
      </c>
      <c r="CY18" s="206">
        <f t="shared" si="44"/>
        <v>0</v>
      </c>
      <c r="CZ18" s="206">
        <f t="shared" si="45"/>
        <v>0</v>
      </c>
      <c r="DA18" s="206">
        <f t="shared" si="46"/>
        <v>0</v>
      </c>
      <c r="DB18" s="206">
        <f t="shared" si="47"/>
        <v>0</v>
      </c>
      <c r="DC18" s="206">
        <f t="shared" si="48"/>
        <v>0</v>
      </c>
      <c r="DD18" s="206">
        <f t="shared" si="49"/>
        <v>0</v>
      </c>
      <c r="DE18" s="206">
        <f t="shared" si="50"/>
        <v>0</v>
      </c>
      <c r="DF18" s="206">
        <f t="shared" si="51"/>
        <v>0</v>
      </c>
      <c r="DG18" s="206">
        <f t="shared" si="52"/>
        <v>0</v>
      </c>
      <c r="DH18" s="206">
        <f t="shared" si="53"/>
        <v>0</v>
      </c>
      <c r="DI18" s="206">
        <f t="shared" si="54"/>
        <v>0</v>
      </c>
      <c r="DJ18" s="206">
        <f t="shared" si="55"/>
        <v>0</v>
      </c>
      <c r="DK18" s="206">
        <f t="shared" si="56"/>
        <v>0</v>
      </c>
      <c r="DL18" s="206">
        <f t="shared" si="57"/>
        <v>0</v>
      </c>
      <c r="DM18" s="206">
        <f t="shared" si="58"/>
        <v>0</v>
      </c>
      <c r="DN18" s="206">
        <f t="shared" si="59"/>
        <v>0</v>
      </c>
      <c r="DO18" s="206">
        <f t="shared" si="60"/>
        <v>0</v>
      </c>
      <c r="DP18" s="206">
        <f t="shared" si="61"/>
        <v>0</v>
      </c>
      <c r="DQ18" s="206">
        <f t="shared" si="62"/>
        <v>0</v>
      </c>
      <c r="DR18" s="206">
        <f t="shared" si="63"/>
        <v>0</v>
      </c>
      <c r="DS18" s="206">
        <f t="shared" si="64"/>
        <v>0</v>
      </c>
      <c r="DT18" s="206">
        <f t="shared" si="65"/>
        <v>0</v>
      </c>
      <c r="DU18" s="206">
        <f t="shared" si="66"/>
        <v>0</v>
      </c>
      <c r="DV18" s="206">
        <f t="shared" si="67"/>
        <v>0</v>
      </c>
      <c r="DW18" s="206">
        <f t="shared" si="68"/>
        <v>0</v>
      </c>
      <c r="DX18" s="206">
        <f t="shared" si="69"/>
        <v>0</v>
      </c>
      <c r="DY18" s="206">
        <f t="shared" si="70"/>
        <v>0</v>
      </c>
      <c r="DZ18" s="206">
        <f t="shared" si="71"/>
        <v>0</v>
      </c>
      <c r="EA18" s="206">
        <f t="shared" si="72"/>
        <v>0</v>
      </c>
      <c r="EB18" s="206">
        <f t="shared" si="73"/>
        <v>0</v>
      </c>
      <c r="EC18" s="206">
        <f t="shared" si="74"/>
        <v>0</v>
      </c>
      <c r="ED18" s="206">
        <f t="shared" si="75"/>
        <v>0</v>
      </c>
      <c r="EE18" s="206">
        <f t="shared" si="76"/>
        <v>0</v>
      </c>
    </row>
    <row r="19" spans="1:135">
      <c r="A19" s="250" t="s">
        <v>295</v>
      </c>
      <c r="B19" s="253">
        <v>11</v>
      </c>
      <c r="C19" s="192" t="str">
        <f>VLOOKUP($A19&amp;$B19,Insumos!$A:$I,4,0)</f>
        <v>ASSISTENTE DE PROJETOS</v>
      </c>
      <c r="D19" s="86" t="str">
        <f>VLOOKUP($A19&amp;$B19,Insumos!$A:$I,6,0)</f>
        <v>HH</v>
      </c>
      <c r="E19" s="205">
        <f t="shared" si="77"/>
        <v>0</v>
      </c>
      <c r="F19" s="86">
        <v>1</v>
      </c>
      <c r="G19" s="206">
        <f>VLOOKUP($A19&amp;$B19,Insumos!$A:$I,9,0)</f>
        <v>18.125</v>
      </c>
      <c r="H19" s="206">
        <f t="shared" si="78"/>
        <v>0</v>
      </c>
      <c r="I19" s="452"/>
      <c r="J19" s="423" t="str">
        <f t="shared" si="6"/>
        <v>ASSISTENTE DE PROJETOS</v>
      </c>
      <c r="K19" s="206" t="str">
        <f t="shared" si="7"/>
        <v>HH</v>
      </c>
      <c r="L19" s="206">
        <f t="shared" si="8"/>
        <v>0</v>
      </c>
      <c r="M19" s="252">
        <v>0</v>
      </c>
      <c r="N19" s="252">
        <v>0</v>
      </c>
      <c r="O19" s="252">
        <v>0</v>
      </c>
      <c r="P19" s="252">
        <v>0</v>
      </c>
      <c r="Q19" s="252">
        <v>0</v>
      </c>
      <c r="R19" s="252">
        <v>0</v>
      </c>
      <c r="S19" s="252">
        <v>0</v>
      </c>
      <c r="T19" s="252">
        <v>0</v>
      </c>
      <c r="U19" s="252">
        <v>0</v>
      </c>
      <c r="V19" s="252">
        <v>0</v>
      </c>
      <c r="W19" s="252">
        <v>0</v>
      </c>
      <c r="X19" s="252"/>
      <c r="Y19" s="252">
        <v>0</v>
      </c>
      <c r="Z19" s="252">
        <v>0</v>
      </c>
      <c r="AA19" s="252">
        <v>0</v>
      </c>
      <c r="AB19" s="252">
        <v>0</v>
      </c>
      <c r="AC19" s="252">
        <v>0</v>
      </c>
      <c r="AD19" s="252">
        <v>0</v>
      </c>
      <c r="AE19" s="252">
        <v>0</v>
      </c>
      <c r="AF19" s="252">
        <v>0</v>
      </c>
      <c r="AG19" s="252">
        <v>0</v>
      </c>
      <c r="AH19" s="252">
        <v>0</v>
      </c>
      <c r="AI19" s="252">
        <v>0</v>
      </c>
      <c r="AJ19" s="252">
        <v>0</v>
      </c>
      <c r="AK19" s="252">
        <v>0</v>
      </c>
      <c r="AL19" s="252">
        <v>0</v>
      </c>
      <c r="AM19" s="252">
        <v>0</v>
      </c>
      <c r="AN19" s="252">
        <v>0</v>
      </c>
      <c r="AO19" s="252">
        <v>0</v>
      </c>
      <c r="AP19" s="252">
        <v>0</v>
      </c>
      <c r="AQ19" s="252">
        <v>0</v>
      </c>
      <c r="AR19" s="252">
        <v>0</v>
      </c>
      <c r="AS19" s="252">
        <v>0</v>
      </c>
      <c r="AT19" s="252">
        <v>0</v>
      </c>
      <c r="AU19" s="252">
        <v>0</v>
      </c>
      <c r="AV19" s="252">
        <v>0</v>
      </c>
      <c r="AW19" s="252">
        <v>0</v>
      </c>
      <c r="AX19" s="252">
        <v>0</v>
      </c>
      <c r="AY19" s="252">
        <v>0</v>
      </c>
      <c r="AZ19" s="252">
        <v>0</v>
      </c>
      <c r="BA19" s="252">
        <v>0</v>
      </c>
      <c r="BB19" s="252">
        <v>0</v>
      </c>
      <c r="BC19" s="252">
        <v>0</v>
      </c>
      <c r="BD19" s="252">
        <v>0</v>
      </c>
      <c r="BE19" s="252">
        <v>0</v>
      </c>
      <c r="BF19" s="252">
        <v>0</v>
      </c>
      <c r="BG19" s="252">
        <v>0</v>
      </c>
      <c r="BH19" s="252">
        <v>0</v>
      </c>
      <c r="BI19" s="252">
        <v>0</v>
      </c>
      <c r="BJ19" s="252">
        <v>0</v>
      </c>
      <c r="BK19" s="252">
        <v>0</v>
      </c>
      <c r="BL19" s="252">
        <v>0</v>
      </c>
      <c r="BM19" s="252">
        <v>0</v>
      </c>
      <c r="BN19" s="252">
        <v>0</v>
      </c>
      <c r="BO19" s="252">
        <v>0</v>
      </c>
      <c r="BP19" s="252">
        <v>0</v>
      </c>
      <c r="BQ19" s="252">
        <v>0</v>
      </c>
      <c r="BR19" s="252">
        <v>0</v>
      </c>
      <c r="BS19" s="252">
        <v>0</v>
      </c>
      <c r="BT19" s="252">
        <v>0</v>
      </c>
      <c r="BV19" s="206" t="str">
        <f t="shared" si="10"/>
        <v>ASSISTENTE DE PROJETOS</v>
      </c>
      <c r="BW19" s="83">
        <f t="shared" si="11"/>
        <v>0</v>
      </c>
      <c r="BX19" s="206">
        <f t="shared" si="17"/>
        <v>0</v>
      </c>
      <c r="BY19" s="206">
        <f t="shared" si="18"/>
        <v>0</v>
      </c>
      <c r="BZ19" s="206">
        <f t="shared" si="19"/>
        <v>0</v>
      </c>
      <c r="CA19" s="206">
        <f t="shared" si="20"/>
        <v>0</v>
      </c>
      <c r="CB19" s="206">
        <f t="shared" si="21"/>
        <v>0</v>
      </c>
      <c r="CC19" s="206">
        <f t="shared" si="22"/>
        <v>0</v>
      </c>
      <c r="CD19" s="206">
        <f t="shared" si="23"/>
        <v>0</v>
      </c>
      <c r="CE19" s="206">
        <f t="shared" si="24"/>
        <v>0</v>
      </c>
      <c r="CF19" s="206">
        <f t="shared" si="25"/>
        <v>0</v>
      </c>
      <c r="CG19" s="206">
        <f t="shared" si="26"/>
        <v>0</v>
      </c>
      <c r="CH19" s="206">
        <f t="shared" si="27"/>
        <v>0</v>
      </c>
      <c r="CI19" s="206">
        <f t="shared" si="28"/>
        <v>0</v>
      </c>
      <c r="CJ19" s="206">
        <f t="shared" si="29"/>
        <v>0</v>
      </c>
      <c r="CK19" s="206">
        <f t="shared" si="30"/>
        <v>0</v>
      </c>
      <c r="CL19" s="206">
        <f t="shared" si="31"/>
        <v>0</v>
      </c>
      <c r="CM19" s="206">
        <f t="shared" si="32"/>
        <v>0</v>
      </c>
      <c r="CN19" s="206">
        <f t="shared" si="33"/>
        <v>0</v>
      </c>
      <c r="CO19" s="206">
        <f t="shared" si="34"/>
        <v>0</v>
      </c>
      <c r="CP19" s="206">
        <f t="shared" si="35"/>
        <v>0</v>
      </c>
      <c r="CQ19" s="206">
        <f t="shared" si="36"/>
        <v>0</v>
      </c>
      <c r="CR19" s="206">
        <f t="shared" si="37"/>
        <v>0</v>
      </c>
      <c r="CS19" s="206">
        <f t="shared" si="38"/>
        <v>0</v>
      </c>
      <c r="CT19" s="206">
        <f t="shared" si="39"/>
        <v>0</v>
      </c>
      <c r="CU19" s="206">
        <f t="shared" si="40"/>
        <v>0</v>
      </c>
      <c r="CV19" s="206">
        <f t="shared" si="41"/>
        <v>0</v>
      </c>
      <c r="CW19" s="206">
        <f t="shared" si="42"/>
        <v>0</v>
      </c>
      <c r="CX19" s="206">
        <f t="shared" si="43"/>
        <v>0</v>
      </c>
      <c r="CY19" s="206">
        <f t="shared" si="44"/>
        <v>0</v>
      </c>
      <c r="CZ19" s="206">
        <f t="shared" si="45"/>
        <v>0</v>
      </c>
      <c r="DA19" s="206">
        <f t="shared" si="46"/>
        <v>0</v>
      </c>
      <c r="DB19" s="206">
        <f t="shared" si="47"/>
        <v>0</v>
      </c>
      <c r="DC19" s="206">
        <f t="shared" si="48"/>
        <v>0</v>
      </c>
      <c r="DD19" s="206">
        <f t="shared" si="49"/>
        <v>0</v>
      </c>
      <c r="DE19" s="206">
        <f t="shared" si="50"/>
        <v>0</v>
      </c>
      <c r="DF19" s="206">
        <f t="shared" si="51"/>
        <v>0</v>
      </c>
      <c r="DG19" s="206">
        <f t="shared" si="52"/>
        <v>0</v>
      </c>
      <c r="DH19" s="206">
        <f t="shared" si="53"/>
        <v>0</v>
      </c>
      <c r="DI19" s="206">
        <f t="shared" si="54"/>
        <v>0</v>
      </c>
      <c r="DJ19" s="206">
        <f t="shared" si="55"/>
        <v>0</v>
      </c>
      <c r="DK19" s="206">
        <f t="shared" si="56"/>
        <v>0</v>
      </c>
      <c r="DL19" s="206">
        <f t="shared" si="57"/>
        <v>0</v>
      </c>
      <c r="DM19" s="206">
        <f t="shared" si="58"/>
        <v>0</v>
      </c>
      <c r="DN19" s="206">
        <f t="shared" si="59"/>
        <v>0</v>
      </c>
      <c r="DO19" s="206">
        <f t="shared" si="60"/>
        <v>0</v>
      </c>
      <c r="DP19" s="206">
        <f t="shared" si="61"/>
        <v>0</v>
      </c>
      <c r="DQ19" s="206">
        <f t="shared" si="62"/>
        <v>0</v>
      </c>
      <c r="DR19" s="206">
        <f t="shared" si="63"/>
        <v>0</v>
      </c>
      <c r="DS19" s="206">
        <f t="shared" si="64"/>
        <v>0</v>
      </c>
      <c r="DT19" s="206">
        <f t="shared" si="65"/>
        <v>0</v>
      </c>
      <c r="DU19" s="206">
        <f t="shared" si="66"/>
        <v>0</v>
      </c>
      <c r="DV19" s="206">
        <f t="shared" si="67"/>
        <v>0</v>
      </c>
      <c r="DW19" s="206">
        <f t="shared" si="68"/>
        <v>0</v>
      </c>
      <c r="DX19" s="206">
        <f t="shared" si="69"/>
        <v>0</v>
      </c>
      <c r="DY19" s="206">
        <f t="shared" si="70"/>
        <v>0</v>
      </c>
      <c r="DZ19" s="206">
        <f t="shared" si="71"/>
        <v>0</v>
      </c>
      <c r="EA19" s="206">
        <f t="shared" si="72"/>
        <v>0</v>
      </c>
      <c r="EB19" s="206">
        <f t="shared" si="73"/>
        <v>0</v>
      </c>
      <c r="EC19" s="206">
        <f t="shared" si="74"/>
        <v>0</v>
      </c>
      <c r="ED19" s="206">
        <f t="shared" si="75"/>
        <v>0</v>
      </c>
      <c r="EE19" s="206">
        <f t="shared" si="76"/>
        <v>0</v>
      </c>
    </row>
    <row r="20" spans="1:135">
      <c r="A20" s="250" t="s">
        <v>295</v>
      </c>
      <c r="B20" s="253">
        <v>12</v>
      </c>
      <c r="C20" s="192" t="str">
        <f>VLOOKUP($A20&amp;$B20,Insumos!$A:$I,4,0)</f>
        <v>ASSISTENTE ADMINISTRATIVO</v>
      </c>
      <c r="D20" s="86" t="str">
        <f>VLOOKUP($A20&amp;$B20,Insumos!$A:$I,6,0)</f>
        <v>HH</v>
      </c>
      <c r="E20" s="205">
        <f t="shared" si="77"/>
        <v>88</v>
      </c>
      <c r="F20" s="86">
        <v>1</v>
      </c>
      <c r="G20" s="206">
        <f>VLOOKUP($A20&amp;$B20,Insumos!$A:$I,9,0)</f>
        <v>23.863636363636363</v>
      </c>
      <c r="H20" s="206">
        <f t="shared" si="78"/>
        <v>2100</v>
      </c>
      <c r="I20" s="452"/>
      <c r="J20" s="423" t="str">
        <f t="shared" si="6"/>
        <v>ASSISTENTE ADMINISTRATIVO</v>
      </c>
      <c r="K20" s="206" t="str">
        <f t="shared" si="7"/>
        <v>HH</v>
      </c>
      <c r="L20" s="206">
        <f t="shared" ref="L20" si="79">SUM(M20:BT20)</f>
        <v>88</v>
      </c>
      <c r="M20" s="252">
        <v>8</v>
      </c>
      <c r="N20" s="252">
        <f t="shared" ref="N20" si="80">M20</f>
        <v>8</v>
      </c>
      <c r="O20" s="252">
        <f t="shared" ref="O20" si="81">N20</f>
        <v>8</v>
      </c>
      <c r="P20" s="252">
        <f t="shared" ref="P20" si="82">O20</f>
        <v>8</v>
      </c>
      <c r="Q20" s="252">
        <f t="shared" ref="Q20" si="83">P20</f>
        <v>8</v>
      </c>
      <c r="R20" s="252">
        <f t="shared" ref="R20" si="84">Q20</f>
        <v>8</v>
      </c>
      <c r="S20" s="252">
        <f t="shared" ref="S20" si="85">R20</f>
        <v>8</v>
      </c>
      <c r="T20" s="252">
        <f t="shared" ref="T20" si="86">S20</f>
        <v>8</v>
      </c>
      <c r="U20" s="252">
        <f t="shared" ref="U20" si="87">T20</f>
        <v>8</v>
      </c>
      <c r="V20" s="252">
        <f t="shared" ref="V20" si="88">U20</f>
        <v>8</v>
      </c>
      <c r="W20" s="252">
        <f t="shared" ref="W20" si="89">V20</f>
        <v>8</v>
      </c>
      <c r="X20" s="252"/>
      <c r="Y20" s="252">
        <v>0</v>
      </c>
      <c r="Z20" s="252">
        <v>0</v>
      </c>
      <c r="AA20" s="252">
        <v>0</v>
      </c>
      <c r="AB20" s="252">
        <v>0</v>
      </c>
      <c r="AC20" s="252">
        <v>0</v>
      </c>
      <c r="AD20" s="252">
        <v>0</v>
      </c>
      <c r="AE20" s="252">
        <v>0</v>
      </c>
      <c r="AF20" s="252">
        <v>0</v>
      </c>
      <c r="AG20" s="252">
        <v>0</v>
      </c>
      <c r="AH20" s="252">
        <v>0</v>
      </c>
      <c r="AI20" s="252">
        <v>0</v>
      </c>
      <c r="AJ20" s="252">
        <v>0</v>
      </c>
      <c r="AK20" s="252">
        <v>0</v>
      </c>
      <c r="AL20" s="252">
        <v>0</v>
      </c>
      <c r="AM20" s="252">
        <v>0</v>
      </c>
      <c r="AN20" s="252">
        <v>0</v>
      </c>
      <c r="AO20" s="252">
        <v>0</v>
      </c>
      <c r="AP20" s="252">
        <v>0</v>
      </c>
      <c r="AQ20" s="252">
        <v>0</v>
      </c>
      <c r="AR20" s="252">
        <v>0</v>
      </c>
      <c r="AS20" s="252">
        <v>0</v>
      </c>
      <c r="AT20" s="252">
        <v>0</v>
      </c>
      <c r="AU20" s="252">
        <v>0</v>
      </c>
      <c r="AV20" s="252">
        <v>0</v>
      </c>
      <c r="AW20" s="252">
        <v>0</v>
      </c>
      <c r="AX20" s="252">
        <v>0</v>
      </c>
      <c r="AY20" s="252">
        <v>0</v>
      </c>
      <c r="AZ20" s="252">
        <v>0</v>
      </c>
      <c r="BA20" s="252">
        <v>0</v>
      </c>
      <c r="BB20" s="252">
        <v>0</v>
      </c>
      <c r="BC20" s="252">
        <v>0</v>
      </c>
      <c r="BD20" s="252">
        <v>0</v>
      </c>
      <c r="BE20" s="252">
        <v>0</v>
      </c>
      <c r="BF20" s="252">
        <v>0</v>
      </c>
      <c r="BG20" s="252">
        <v>0</v>
      </c>
      <c r="BH20" s="252">
        <v>0</v>
      </c>
      <c r="BI20" s="252">
        <v>0</v>
      </c>
      <c r="BJ20" s="252">
        <v>0</v>
      </c>
      <c r="BK20" s="252">
        <v>0</v>
      </c>
      <c r="BL20" s="252">
        <v>0</v>
      </c>
      <c r="BM20" s="252">
        <v>0</v>
      </c>
      <c r="BN20" s="252">
        <v>0</v>
      </c>
      <c r="BO20" s="252">
        <v>0</v>
      </c>
      <c r="BP20" s="252">
        <v>0</v>
      </c>
      <c r="BQ20" s="252">
        <v>0</v>
      </c>
      <c r="BR20" s="252">
        <v>0</v>
      </c>
      <c r="BS20" s="252">
        <v>0</v>
      </c>
      <c r="BT20" s="252">
        <v>0</v>
      </c>
      <c r="BV20" s="206" t="str">
        <f t="shared" si="10"/>
        <v>ASSISTENTE ADMINISTRATIVO</v>
      </c>
      <c r="BW20" s="83">
        <f t="shared" ref="BW20" si="90">SUM(BX20:EE20)</f>
        <v>2100.0000000000005</v>
      </c>
      <c r="BX20" s="206">
        <f t="shared" ref="BX20" si="91">M20*$G20</f>
        <v>190.90909090909091</v>
      </c>
      <c r="BY20" s="206">
        <f t="shared" ref="BY20" si="92">N20*$G20</f>
        <v>190.90909090909091</v>
      </c>
      <c r="BZ20" s="206">
        <f t="shared" ref="BZ20" si="93">O20*$G20</f>
        <v>190.90909090909091</v>
      </c>
      <c r="CA20" s="206">
        <f t="shared" ref="CA20" si="94">P20*$G20</f>
        <v>190.90909090909091</v>
      </c>
      <c r="CB20" s="206">
        <f t="shared" ref="CB20" si="95">Q20*$G20</f>
        <v>190.90909090909091</v>
      </c>
      <c r="CC20" s="206">
        <f t="shared" ref="CC20" si="96">R20*$G20</f>
        <v>190.90909090909091</v>
      </c>
      <c r="CD20" s="206">
        <f t="shared" ref="CD20" si="97">S20*$G20</f>
        <v>190.90909090909091</v>
      </c>
      <c r="CE20" s="206">
        <f t="shared" ref="CE20" si="98">T20*$G20</f>
        <v>190.90909090909091</v>
      </c>
      <c r="CF20" s="206">
        <f t="shared" ref="CF20" si="99">U20*$G20</f>
        <v>190.90909090909091</v>
      </c>
      <c r="CG20" s="206">
        <f t="shared" ref="CG20" si="100">V20*$G20</f>
        <v>190.90909090909091</v>
      </c>
      <c r="CH20" s="206">
        <f t="shared" ref="CH20" si="101">W20*$G20</f>
        <v>190.90909090909091</v>
      </c>
      <c r="CI20" s="206">
        <f t="shared" ref="CI20" si="102">X20*$G20</f>
        <v>0</v>
      </c>
      <c r="CJ20" s="206">
        <f t="shared" ref="CJ20" si="103">Y20*$G20</f>
        <v>0</v>
      </c>
      <c r="CK20" s="206">
        <f t="shared" ref="CK20" si="104">Z20*$G20</f>
        <v>0</v>
      </c>
      <c r="CL20" s="206">
        <f t="shared" ref="CL20" si="105">AA20*$G20</f>
        <v>0</v>
      </c>
      <c r="CM20" s="206">
        <f t="shared" ref="CM20" si="106">AB20*$G20</f>
        <v>0</v>
      </c>
      <c r="CN20" s="206">
        <f t="shared" ref="CN20" si="107">AC20*$G20</f>
        <v>0</v>
      </c>
      <c r="CO20" s="206">
        <f t="shared" ref="CO20" si="108">AD20*$G20</f>
        <v>0</v>
      </c>
      <c r="CP20" s="206">
        <f t="shared" ref="CP20" si="109">AE20*$G20</f>
        <v>0</v>
      </c>
      <c r="CQ20" s="206">
        <f t="shared" ref="CQ20" si="110">AF20*$G20</f>
        <v>0</v>
      </c>
      <c r="CR20" s="206">
        <f t="shared" ref="CR20" si="111">AG20*$G20</f>
        <v>0</v>
      </c>
      <c r="CS20" s="206">
        <f t="shared" ref="CS20" si="112">AH20*$G20</f>
        <v>0</v>
      </c>
      <c r="CT20" s="206">
        <f t="shared" ref="CT20" si="113">AI20*$G20</f>
        <v>0</v>
      </c>
      <c r="CU20" s="206">
        <f t="shared" ref="CU20" si="114">AJ20*$G20</f>
        <v>0</v>
      </c>
      <c r="CV20" s="206">
        <f t="shared" ref="CV20" si="115">AK20*$G20</f>
        <v>0</v>
      </c>
      <c r="CW20" s="206">
        <f t="shared" ref="CW20" si="116">AL20*$G20</f>
        <v>0</v>
      </c>
      <c r="CX20" s="206">
        <f t="shared" ref="CX20" si="117">AM20*$G20</f>
        <v>0</v>
      </c>
      <c r="CY20" s="206">
        <f t="shared" ref="CY20" si="118">AN20*$G20</f>
        <v>0</v>
      </c>
      <c r="CZ20" s="206">
        <f t="shared" ref="CZ20" si="119">AO20*$G20</f>
        <v>0</v>
      </c>
      <c r="DA20" s="206">
        <f t="shared" ref="DA20" si="120">AP20*$G20</f>
        <v>0</v>
      </c>
      <c r="DB20" s="206">
        <f t="shared" ref="DB20" si="121">AQ20*$G20</f>
        <v>0</v>
      </c>
      <c r="DC20" s="206">
        <f t="shared" ref="DC20" si="122">AR20*$G20</f>
        <v>0</v>
      </c>
      <c r="DD20" s="206">
        <f t="shared" ref="DD20" si="123">AS20*$G20</f>
        <v>0</v>
      </c>
      <c r="DE20" s="206">
        <f t="shared" ref="DE20" si="124">AT20*$G20</f>
        <v>0</v>
      </c>
      <c r="DF20" s="206">
        <f t="shared" ref="DF20" si="125">AU20*$G20</f>
        <v>0</v>
      </c>
      <c r="DG20" s="206">
        <f t="shared" ref="DG20" si="126">AV20*$G20</f>
        <v>0</v>
      </c>
      <c r="DH20" s="206">
        <f t="shared" ref="DH20" si="127">AW20*$G20</f>
        <v>0</v>
      </c>
      <c r="DI20" s="206">
        <f t="shared" ref="DI20" si="128">AX20*$G20</f>
        <v>0</v>
      </c>
      <c r="DJ20" s="206">
        <f t="shared" ref="DJ20" si="129">AY20*$G20</f>
        <v>0</v>
      </c>
      <c r="DK20" s="206">
        <f t="shared" ref="DK20" si="130">AZ20*$G20</f>
        <v>0</v>
      </c>
      <c r="DL20" s="206">
        <f t="shared" ref="DL20" si="131">BA20*$G20</f>
        <v>0</v>
      </c>
      <c r="DM20" s="206">
        <f t="shared" ref="DM20" si="132">BB20*$G20</f>
        <v>0</v>
      </c>
      <c r="DN20" s="206">
        <f t="shared" ref="DN20" si="133">BC20*$G20</f>
        <v>0</v>
      </c>
      <c r="DO20" s="206">
        <f t="shared" ref="DO20" si="134">BD20*$G20</f>
        <v>0</v>
      </c>
      <c r="DP20" s="206">
        <f t="shared" ref="DP20" si="135">BE20*$G20</f>
        <v>0</v>
      </c>
      <c r="DQ20" s="206">
        <f t="shared" ref="DQ20" si="136">BF20*$G20</f>
        <v>0</v>
      </c>
      <c r="DR20" s="206">
        <f t="shared" ref="DR20" si="137">BG20*$G20</f>
        <v>0</v>
      </c>
      <c r="DS20" s="206">
        <f t="shared" ref="DS20" si="138">BH20*$G20</f>
        <v>0</v>
      </c>
      <c r="DT20" s="206">
        <f t="shared" ref="DT20" si="139">BI20*$G20</f>
        <v>0</v>
      </c>
      <c r="DU20" s="206">
        <f t="shared" ref="DU20" si="140">BJ20*$G20</f>
        <v>0</v>
      </c>
      <c r="DV20" s="206">
        <f t="shared" ref="DV20" si="141">BK20*$G20</f>
        <v>0</v>
      </c>
      <c r="DW20" s="206">
        <f t="shared" ref="DW20" si="142">BL20*$G20</f>
        <v>0</v>
      </c>
      <c r="DX20" s="206">
        <f t="shared" ref="DX20" si="143">BM20*$G20</f>
        <v>0</v>
      </c>
      <c r="DY20" s="206">
        <f t="shared" ref="DY20" si="144">BN20*$G20</f>
        <v>0</v>
      </c>
      <c r="DZ20" s="206">
        <f t="shared" ref="DZ20" si="145">BO20*$G20</f>
        <v>0</v>
      </c>
      <c r="EA20" s="206">
        <f t="shared" ref="EA20" si="146">BP20*$G20</f>
        <v>0</v>
      </c>
      <c r="EB20" s="206">
        <f t="shared" ref="EB20" si="147">BQ20*$G20</f>
        <v>0</v>
      </c>
      <c r="EC20" s="206">
        <f t="shared" ref="EC20" si="148">BR20*$G20</f>
        <v>0</v>
      </c>
      <c r="ED20" s="206">
        <f t="shared" ref="ED20" si="149">BS20*$G20</f>
        <v>0</v>
      </c>
      <c r="EE20" s="206">
        <f t="shared" ref="EE20" si="150">BT20*$G20</f>
        <v>0</v>
      </c>
    </row>
    <row r="21" spans="1:135">
      <c r="A21" s="250" t="s">
        <v>295</v>
      </c>
      <c r="B21" s="253">
        <v>13</v>
      </c>
      <c r="C21" s="192" t="str">
        <f>VLOOKUP($A21&amp;$B21,Insumos!$A:$I,4,0)</f>
        <v>ESTAGIÁRIO TÉCNICO</v>
      </c>
      <c r="D21" s="86" t="str">
        <f>VLOOKUP($A21&amp;$B21,Insumos!$A:$I,6,0)</f>
        <v>HH</v>
      </c>
      <c r="E21" s="205">
        <f t="shared" si="14"/>
        <v>0</v>
      </c>
      <c r="F21" s="86">
        <v>1</v>
      </c>
      <c r="G21" s="206">
        <f>VLOOKUP($A21&amp;$B21,Insumos!$A:$I,9,0)</f>
        <v>8.2852499999999996</v>
      </c>
      <c r="H21" s="206">
        <f t="shared" si="15"/>
        <v>0</v>
      </c>
      <c r="I21" s="452"/>
      <c r="J21" s="423" t="str">
        <f t="shared" si="6"/>
        <v>ESTAGIÁRIO TÉCNICO</v>
      </c>
      <c r="K21" s="206" t="str">
        <f t="shared" si="7"/>
        <v>HH</v>
      </c>
      <c r="L21" s="206">
        <f t="shared" si="8"/>
        <v>0</v>
      </c>
      <c r="M21" s="252">
        <v>0</v>
      </c>
      <c r="N21" s="252">
        <v>0</v>
      </c>
      <c r="O21" s="252">
        <v>0</v>
      </c>
      <c r="P21" s="252">
        <v>0</v>
      </c>
      <c r="Q21" s="252">
        <v>0</v>
      </c>
      <c r="R21" s="252">
        <v>0</v>
      </c>
      <c r="S21" s="252">
        <v>0</v>
      </c>
      <c r="T21" s="252">
        <v>0</v>
      </c>
      <c r="U21" s="252">
        <v>0</v>
      </c>
      <c r="V21" s="252">
        <v>0</v>
      </c>
      <c r="W21" s="252">
        <v>0</v>
      </c>
      <c r="X21" s="252"/>
      <c r="Y21" s="252">
        <v>0</v>
      </c>
      <c r="Z21" s="252">
        <v>0</v>
      </c>
      <c r="AA21" s="252">
        <v>0</v>
      </c>
      <c r="AB21" s="252">
        <v>0</v>
      </c>
      <c r="AC21" s="252">
        <v>0</v>
      </c>
      <c r="AD21" s="252">
        <v>0</v>
      </c>
      <c r="AE21" s="252">
        <v>0</v>
      </c>
      <c r="AF21" s="252">
        <v>0</v>
      </c>
      <c r="AG21" s="252">
        <v>0</v>
      </c>
      <c r="AH21" s="252">
        <v>0</v>
      </c>
      <c r="AI21" s="252">
        <v>0</v>
      </c>
      <c r="AJ21" s="252">
        <v>0</v>
      </c>
      <c r="AK21" s="252">
        <v>0</v>
      </c>
      <c r="AL21" s="252">
        <v>0</v>
      </c>
      <c r="AM21" s="252">
        <v>0</v>
      </c>
      <c r="AN21" s="252">
        <v>0</v>
      </c>
      <c r="AO21" s="252">
        <v>0</v>
      </c>
      <c r="AP21" s="252">
        <v>0</v>
      </c>
      <c r="AQ21" s="252">
        <v>0</v>
      </c>
      <c r="AR21" s="252">
        <v>0</v>
      </c>
      <c r="AS21" s="252">
        <v>0</v>
      </c>
      <c r="AT21" s="252">
        <v>0</v>
      </c>
      <c r="AU21" s="252">
        <v>0</v>
      </c>
      <c r="AV21" s="252">
        <v>0</v>
      </c>
      <c r="AW21" s="252">
        <v>0</v>
      </c>
      <c r="AX21" s="252">
        <v>0</v>
      </c>
      <c r="AY21" s="252">
        <v>0</v>
      </c>
      <c r="AZ21" s="252">
        <v>0</v>
      </c>
      <c r="BA21" s="252">
        <v>0</v>
      </c>
      <c r="BB21" s="252">
        <v>0</v>
      </c>
      <c r="BC21" s="252">
        <v>0</v>
      </c>
      <c r="BD21" s="252">
        <v>0</v>
      </c>
      <c r="BE21" s="252">
        <v>0</v>
      </c>
      <c r="BF21" s="252">
        <v>0</v>
      </c>
      <c r="BG21" s="252">
        <v>0</v>
      </c>
      <c r="BH21" s="252">
        <v>0</v>
      </c>
      <c r="BI21" s="252">
        <v>0</v>
      </c>
      <c r="BJ21" s="252">
        <v>0</v>
      </c>
      <c r="BK21" s="252">
        <v>0</v>
      </c>
      <c r="BL21" s="252">
        <v>0</v>
      </c>
      <c r="BM21" s="252">
        <v>0</v>
      </c>
      <c r="BN21" s="252">
        <v>0</v>
      </c>
      <c r="BO21" s="252">
        <v>0</v>
      </c>
      <c r="BP21" s="252">
        <v>0</v>
      </c>
      <c r="BQ21" s="252">
        <v>0</v>
      </c>
      <c r="BR21" s="252">
        <v>0</v>
      </c>
      <c r="BS21" s="252">
        <v>0</v>
      </c>
      <c r="BT21" s="252">
        <v>0</v>
      </c>
      <c r="BV21" s="206" t="str">
        <f t="shared" si="10"/>
        <v>ESTAGIÁRIO TÉCNICO</v>
      </c>
      <c r="BW21" s="83">
        <f t="shared" si="11"/>
        <v>0</v>
      </c>
      <c r="BX21" s="206">
        <f t="shared" si="17"/>
        <v>0</v>
      </c>
      <c r="BY21" s="206">
        <f t="shared" si="18"/>
        <v>0</v>
      </c>
      <c r="BZ21" s="206">
        <f t="shared" si="19"/>
        <v>0</v>
      </c>
      <c r="CA21" s="206">
        <f t="shared" si="20"/>
        <v>0</v>
      </c>
      <c r="CB21" s="206">
        <f t="shared" si="21"/>
        <v>0</v>
      </c>
      <c r="CC21" s="206">
        <f t="shared" si="22"/>
        <v>0</v>
      </c>
      <c r="CD21" s="206">
        <f t="shared" si="23"/>
        <v>0</v>
      </c>
      <c r="CE21" s="206">
        <f t="shared" si="24"/>
        <v>0</v>
      </c>
      <c r="CF21" s="206">
        <f t="shared" si="25"/>
        <v>0</v>
      </c>
      <c r="CG21" s="206">
        <f t="shared" si="26"/>
        <v>0</v>
      </c>
      <c r="CH21" s="206">
        <f t="shared" si="27"/>
        <v>0</v>
      </c>
      <c r="CI21" s="206">
        <f t="shared" si="28"/>
        <v>0</v>
      </c>
      <c r="CJ21" s="206">
        <f t="shared" si="29"/>
        <v>0</v>
      </c>
      <c r="CK21" s="206">
        <f t="shared" si="30"/>
        <v>0</v>
      </c>
      <c r="CL21" s="206">
        <f t="shared" si="31"/>
        <v>0</v>
      </c>
      <c r="CM21" s="206">
        <f t="shared" si="32"/>
        <v>0</v>
      </c>
      <c r="CN21" s="206">
        <f t="shared" si="33"/>
        <v>0</v>
      </c>
      <c r="CO21" s="206">
        <f t="shared" si="34"/>
        <v>0</v>
      </c>
      <c r="CP21" s="206">
        <f t="shared" si="35"/>
        <v>0</v>
      </c>
      <c r="CQ21" s="206">
        <f t="shared" si="36"/>
        <v>0</v>
      </c>
      <c r="CR21" s="206">
        <f t="shared" si="37"/>
        <v>0</v>
      </c>
      <c r="CS21" s="206">
        <f t="shared" si="38"/>
        <v>0</v>
      </c>
      <c r="CT21" s="206">
        <f t="shared" si="39"/>
        <v>0</v>
      </c>
      <c r="CU21" s="206">
        <f t="shared" si="40"/>
        <v>0</v>
      </c>
      <c r="CV21" s="206">
        <f t="shared" si="41"/>
        <v>0</v>
      </c>
      <c r="CW21" s="206">
        <f t="shared" si="42"/>
        <v>0</v>
      </c>
      <c r="CX21" s="206">
        <f t="shared" si="43"/>
        <v>0</v>
      </c>
      <c r="CY21" s="206">
        <f t="shared" si="44"/>
        <v>0</v>
      </c>
      <c r="CZ21" s="206">
        <f t="shared" si="45"/>
        <v>0</v>
      </c>
      <c r="DA21" s="206">
        <f t="shared" si="46"/>
        <v>0</v>
      </c>
      <c r="DB21" s="206">
        <f t="shared" si="47"/>
        <v>0</v>
      </c>
      <c r="DC21" s="206">
        <f t="shared" si="48"/>
        <v>0</v>
      </c>
      <c r="DD21" s="206">
        <f t="shared" si="49"/>
        <v>0</v>
      </c>
      <c r="DE21" s="206">
        <f t="shared" si="50"/>
        <v>0</v>
      </c>
      <c r="DF21" s="206">
        <f t="shared" si="51"/>
        <v>0</v>
      </c>
      <c r="DG21" s="206">
        <f t="shared" si="52"/>
        <v>0</v>
      </c>
      <c r="DH21" s="206">
        <f t="shared" si="53"/>
        <v>0</v>
      </c>
      <c r="DI21" s="206">
        <f t="shared" si="54"/>
        <v>0</v>
      </c>
      <c r="DJ21" s="206">
        <f t="shared" si="55"/>
        <v>0</v>
      </c>
      <c r="DK21" s="206">
        <f t="shared" si="56"/>
        <v>0</v>
      </c>
      <c r="DL21" s="206">
        <f t="shared" si="57"/>
        <v>0</v>
      </c>
      <c r="DM21" s="206">
        <f t="shared" si="58"/>
        <v>0</v>
      </c>
      <c r="DN21" s="206">
        <f t="shared" si="59"/>
        <v>0</v>
      </c>
      <c r="DO21" s="206">
        <f t="shared" si="60"/>
        <v>0</v>
      </c>
      <c r="DP21" s="206">
        <f t="shared" si="61"/>
        <v>0</v>
      </c>
      <c r="DQ21" s="206">
        <f t="shared" si="62"/>
        <v>0</v>
      </c>
      <c r="DR21" s="206">
        <f t="shared" si="63"/>
        <v>0</v>
      </c>
      <c r="DS21" s="206">
        <f t="shared" si="64"/>
        <v>0</v>
      </c>
      <c r="DT21" s="206">
        <f t="shared" si="65"/>
        <v>0</v>
      </c>
      <c r="DU21" s="206">
        <f t="shared" si="66"/>
        <v>0</v>
      </c>
      <c r="DV21" s="206">
        <f t="shared" si="67"/>
        <v>0</v>
      </c>
      <c r="DW21" s="206">
        <f t="shared" si="68"/>
        <v>0</v>
      </c>
      <c r="DX21" s="206">
        <f t="shared" si="69"/>
        <v>0</v>
      </c>
      <c r="DY21" s="206">
        <f t="shared" si="70"/>
        <v>0</v>
      </c>
      <c r="DZ21" s="206">
        <f t="shared" si="71"/>
        <v>0</v>
      </c>
      <c r="EA21" s="206">
        <f t="shared" si="72"/>
        <v>0</v>
      </c>
      <c r="EB21" s="206">
        <f t="shared" si="73"/>
        <v>0</v>
      </c>
      <c r="EC21" s="206">
        <f t="shared" si="74"/>
        <v>0</v>
      </c>
      <c r="ED21" s="206">
        <f t="shared" si="75"/>
        <v>0</v>
      </c>
      <c r="EE21" s="206">
        <f t="shared" si="76"/>
        <v>0</v>
      </c>
    </row>
    <row r="22" spans="1:135">
      <c r="A22" s="250" t="s">
        <v>295</v>
      </c>
      <c r="B22" s="253">
        <v>14</v>
      </c>
      <c r="C22" s="192" t="str">
        <f>VLOOKUP($A22&amp;$B22,Insumos!$A:$I,4,0)</f>
        <v>ANALISTA FINANCEIRO</v>
      </c>
      <c r="D22" s="86" t="str">
        <f>VLOOKUP($A22&amp;$B22,Insumos!$A:$I,6,0)</f>
        <v>HH</v>
      </c>
      <c r="E22" s="205">
        <f t="shared" si="14"/>
        <v>88</v>
      </c>
      <c r="F22" s="86">
        <v>1</v>
      </c>
      <c r="G22" s="206">
        <f>VLOOKUP($A22&amp;$B22,Insumos!$A:$I,9,0)</f>
        <v>27.5</v>
      </c>
      <c r="H22" s="206">
        <f t="shared" si="15"/>
        <v>2420</v>
      </c>
      <c r="I22" s="452"/>
      <c r="J22" s="423" t="str">
        <f t="shared" si="6"/>
        <v>ANALISTA FINANCEIRO</v>
      </c>
      <c r="K22" s="206" t="str">
        <f t="shared" si="7"/>
        <v>HH</v>
      </c>
      <c r="L22" s="206">
        <f t="shared" si="8"/>
        <v>88</v>
      </c>
      <c r="M22" s="252">
        <v>8</v>
      </c>
      <c r="N22" s="252">
        <f t="shared" ref="N22" si="151">M22</f>
        <v>8</v>
      </c>
      <c r="O22" s="252">
        <f t="shared" ref="O22" si="152">N22</f>
        <v>8</v>
      </c>
      <c r="P22" s="252">
        <f t="shared" ref="P22" si="153">O22</f>
        <v>8</v>
      </c>
      <c r="Q22" s="252">
        <f t="shared" ref="Q22" si="154">P22</f>
        <v>8</v>
      </c>
      <c r="R22" s="252">
        <f t="shared" ref="R22" si="155">Q22</f>
        <v>8</v>
      </c>
      <c r="S22" s="252">
        <f t="shared" ref="S22" si="156">R22</f>
        <v>8</v>
      </c>
      <c r="T22" s="252">
        <f t="shared" ref="T22" si="157">S22</f>
        <v>8</v>
      </c>
      <c r="U22" s="252">
        <f t="shared" ref="U22" si="158">T22</f>
        <v>8</v>
      </c>
      <c r="V22" s="252">
        <f t="shared" ref="V22" si="159">U22</f>
        <v>8</v>
      </c>
      <c r="W22" s="252">
        <f t="shared" ref="W22" si="160">V22</f>
        <v>8</v>
      </c>
      <c r="X22" s="252"/>
      <c r="Y22" s="252">
        <v>0</v>
      </c>
      <c r="Z22" s="252">
        <v>0</v>
      </c>
      <c r="AA22" s="252">
        <v>0</v>
      </c>
      <c r="AB22" s="252">
        <v>0</v>
      </c>
      <c r="AC22" s="252">
        <v>0</v>
      </c>
      <c r="AD22" s="252">
        <v>0</v>
      </c>
      <c r="AE22" s="252">
        <v>0</v>
      </c>
      <c r="AF22" s="252">
        <v>0</v>
      </c>
      <c r="AG22" s="252">
        <v>0</v>
      </c>
      <c r="AH22" s="252">
        <v>0</v>
      </c>
      <c r="AI22" s="252">
        <v>0</v>
      </c>
      <c r="AJ22" s="252">
        <v>0</v>
      </c>
      <c r="AK22" s="252">
        <v>0</v>
      </c>
      <c r="AL22" s="252">
        <v>0</v>
      </c>
      <c r="AM22" s="252">
        <v>0</v>
      </c>
      <c r="AN22" s="252">
        <v>0</v>
      </c>
      <c r="AO22" s="252">
        <v>0</v>
      </c>
      <c r="AP22" s="252">
        <v>0</v>
      </c>
      <c r="AQ22" s="252">
        <v>0</v>
      </c>
      <c r="AR22" s="252">
        <v>0</v>
      </c>
      <c r="AS22" s="252">
        <v>0</v>
      </c>
      <c r="AT22" s="252">
        <v>0</v>
      </c>
      <c r="AU22" s="252">
        <v>0</v>
      </c>
      <c r="AV22" s="252">
        <v>0</v>
      </c>
      <c r="AW22" s="252">
        <v>0</v>
      </c>
      <c r="AX22" s="252">
        <v>0</v>
      </c>
      <c r="AY22" s="252">
        <v>0</v>
      </c>
      <c r="AZ22" s="252">
        <v>0</v>
      </c>
      <c r="BA22" s="252">
        <v>0</v>
      </c>
      <c r="BB22" s="252">
        <v>0</v>
      </c>
      <c r="BC22" s="252">
        <v>0</v>
      </c>
      <c r="BD22" s="252">
        <v>0</v>
      </c>
      <c r="BE22" s="252">
        <v>0</v>
      </c>
      <c r="BF22" s="252">
        <v>0</v>
      </c>
      <c r="BG22" s="252">
        <v>0</v>
      </c>
      <c r="BH22" s="252">
        <v>0</v>
      </c>
      <c r="BI22" s="252">
        <v>0</v>
      </c>
      <c r="BJ22" s="252">
        <v>0</v>
      </c>
      <c r="BK22" s="252">
        <v>0</v>
      </c>
      <c r="BL22" s="252">
        <v>0</v>
      </c>
      <c r="BM22" s="252">
        <v>0</v>
      </c>
      <c r="BN22" s="252">
        <v>0</v>
      </c>
      <c r="BO22" s="252">
        <v>0</v>
      </c>
      <c r="BP22" s="252">
        <v>0</v>
      </c>
      <c r="BQ22" s="252">
        <v>0</v>
      </c>
      <c r="BR22" s="252">
        <v>0</v>
      </c>
      <c r="BS22" s="252">
        <v>0</v>
      </c>
      <c r="BT22" s="252">
        <v>0</v>
      </c>
      <c r="BV22" s="206" t="str">
        <f t="shared" si="10"/>
        <v>ANALISTA FINANCEIRO</v>
      </c>
      <c r="BW22" s="83">
        <f t="shared" si="11"/>
        <v>2420</v>
      </c>
      <c r="BX22" s="206">
        <f t="shared" si="17"/>
        <v>220</v>
      </c>
      <c r="BY22" s="206">
        <f t="shared" si="18"/>
        <v>220</v>
      </c>
      <c r="BZ22" s="206">
        <f t="shared" si="19"/>
        <v>220</v>
      </c>
      <c r="CA22" s="206">
        <f t="shared" si="20"/>
        <v>220</v>
      </c>
      <c r="CB22" s="206">
        <f t="shared" si="21"/>
        <v>220</v>
      </c>
      <c r="CC22" s="206">
        <f t="shared" si="22"/>
        <v>220</v>
      </c>
      <c r="CD22" s="206">
        <f t="shared" si="23"/>
        <v>220</v>
      </c>
      <c r="CE22" s="206">
        <f t="shared" si="24"/>
        <v>220</v>
      </c>
      <c r="CF22" s="206">
        <f t="shared" si="25"/>
        <v>220</v>
      </c>
      <c r="CG22" s="206">
        <f t="shared" si="26"/>
        <v>220</v>
      </c>
      <c r="CH22" s="206">
        <f t="shared" si="27"/>
        <v>220</v>
      </c>
      <c r="CI22" s="206">
        <f t="shared" si="28"/>
        <v>0</v>
      </c>
      <c r="CJ22" s="206">
        <f t="shared" si="29"/>
        <v>0</v>
      </c>
      <c r="CK22" s="206">
        <f t="shared" si="30"/>
        <v>0</v>
      </c>
      <c r="CL22" s="206">
        <f t="shared" si="31"/>
        <v>0</v>
      </c>
      <c r="CM22" s="206">
        <f t="shared" si="32"/>
        <v>0</v>
      </c>
      <c r="CN22" s="206">
        <f t="shared" si="33"/>
        <v>0</v>
      </c>
      <c r="CO22" s="206">
        <f t="shared" si="34"/>
        <v>0</v>
      </c>
      <c r="CP22" s="206">
        <f t="shared" si="35"/>
        <v>0</v>
      </c>
      <c r="CQ22" s="206">
        <f t="shared" si="36"/>
        <v>0</v>
      </c>
      <c r="CR22" s="206">
        <f t="shared" si="37"/>
        <v>0</v>
      </c>
      <c r="CS22" s="206">
        <f t="shared" si="38"/>
        <v>0</v>
      </c>
      <c r="CT22" s="206">
        <f t="shared" si="39"/>
        <v>0</v>
      </c>
      <c r="CU22" s="206">
        <f t="shared" si="40"/>
        <v>0</v>
      </c>
      <c r="CV22" s="206">
        <f t="shared" si="41"/>
        <v>0</v>
      </c>
      <c r="CW22" s="206">
        <f t="shared" si="42"/>
        <v>0</v>
      </c>
      <c r="CX22" s="206">
        <f t="shared" si="43"/>
        <v>0</v>
      </c>
      <c r="CY22" s="206">
        <f t="shared" si="44"/>
        <v>0</v>
      </c>
      <c r="CZ22" s="206">
        <f t="shared" si="45"/>
        <v>0</v>
      </c>
      <c r="DA22" s="206">
        <f t="shared" si="46"/>
        <v>0</v>
      </c>
      <c r="DB22" s="206">
        <f t="shared" si="47"/>
        <v>0</v>
      </c>
      <c r="DC22" s="206">
        <f t="shared" si="48"/>
        <v>0</v>
      </c>
      <c r="DD22" s="206">
        <f t="shared" si="49"/>
        <v>0</v>
      </c>
      <c r="DE22" s="206">
        <f t="shared" si="50"/>
        <v>0</v>
      </c>
      <c r="DF22" s="206">
        <f t="shared" si="51"/>
        <v>0</v>
      </c>
      <c r="DG22" s="206">
        <f t="shared" si="52"/>
        <v>0</v>
      </c>
      <c r="DH22" s="206">
        <f t="shared" si="53"/>
        <v>0</v>
      </c>
      <c r="DI22" s="206">
        <f t="shared" si="54"/>
        <v>0</v>
      </c>
      <c r="DJ22" s="206">
        <f t="shared" si="55"/>
        <v>0</v>
      </c>
      <c r="DK22" s="206">
        <f t="shared" si="56"/>
        <v>0</v>
      </c>
      <c r="DL22" s="206">
        <f t="shared" si="57"/>
        <v>0</v>
      </c>
      <c r="DM22" s="206">
        <f t="shared" si="58"/>
        <v>0</v>
      </c>
      <c r="DN22" s="206">
        <f t="shared" si="59"/>
        <v>0</v>
      </c>
      <c r="DO22" s="206">
        <f t="shared" si="60"/>
        <v>0</v>
      </c>
      <c r="DP22" s="206">
        <f t="shared" si="61"/>
        <v>0</v>
      </c>
      <c r="DQ22" s="206">
        <f t="shared" si="62"/>
        <v>0</v>
      </c>
      <c r="DR22" s="206">
        <f t="shared" si="63"/>
        <v>0</v>
      </c>
      <c r="DS22" s="206">
        <f t="shared" si="64"/>
        <v>0</v>
      </c>
      <c r="DT22" s="206">
        <f t="shared" si="65"/>
        <v>0</v>
      </c>
      <c r="DU22" s="206">
        <f t="shared" si="66"/>
        <v>0</v>
      </c>
      <c r="DV22" s="206">
        <f t="shared" si="67"/>
        <v>0</v>
      </c>
      <c r="DW22" s="206">
        <f t="shared" si="68"/>
        <v>0</v>
      </c>
      <c r="DX22" s="206">
        <f t="shared" si="69"/>
        <v>0</v>
      </c>
      <c r="DY22" s="206">
        <f t="shared" si="70"/>
        <v>0</v>
      </c>
      <c r="DZ22" s="206">
        <f t="shared" si="71"/>
        <v>0</v>
      </c>
      <c r="EA22" s="206">
        <f t="shared" si="72"/>
        <v>0</v>
      </c>
      <c r="EB22" s="206">
        <f t="shared" si="73"/>
        <v>0</v>
      </c>
      <c r="EC22" s="206">
        <f t="shared" si="74"/>
        <v>0</v>
      </c>
      <c r="ED22" s="206">
        <f t="shared" si="75"/>
        <v>0</v>
      </c>
      <c r="EE22" s="206">
        <f t="shared" si="76"/>
        <v>0</v>
      </c>
    </row>
    <row r="23" spans="1:135">
      <c r="A23" s="250" t="s">
        <v>295</v>
      </c>
      <c r="B23" s="253">
        <v>15</v>
      </c>
      <c r="C23" s="192" t="str">
        <f>VLOOKUP($A23&amp;$B23,Insumos!$A:$I,4,0)</f>
        <v>ANALISTA DE SUPRIMENTOS</v>
      </c>
      <c r="D23" s="86" t="str">
        <f>VLOOKUP($A23&amp;$B23,Insumos!$A:$I,6,0)</f>
        <v>HH</v>
      </c>
      <c r="E23" s="205">
        <f t="shared" ref="E23" si="161">L23</f>
        <v>88</v>
      </c>
      <c r="F23" s="86">
        <v>1</v>
      </c>
      <c r="G23" s="206">
        <f>VLOOKUP($A23&amp;$B23,Insumos!$A:$I,9,0)</f>
        <v>31.25</v>
      </c>
      <c r="H23" s="206">
        <f t="shared" ref="H23" si="162">G23*E23</f>
        <v>2750</v>
      </c>
      <c r="I23" s="452"/>
      <c r="J23" s="423" t="str">
        <f t="shared" si="6"/>
        <v>ANALISTA DE SUPRIMENTOS</v>
      </c>
      <c r="K23" s="206" t="str">
        <f t="shared" si="7"/>
        <v>HH</v>
      </c>
      <c r="L23" s="206">
        <f t="shared" ref="L23" si="163">SUM(M23:BT23)</f>
        <v>88</v>
      </c>
      <c r="M23" s="252">
        <v>8</v>
      </c>
      <c r="N23" s="252">
        <f t="shared" ref="N23" si="164">M23</f>
        <v>8</v>
      </c>
      <c r="O23" s="252">
        <f t="shared" ref="O23" si="165">N23</f>
        <v>8</v>
      </c>
      <c r="P23" s="252">
        <f t="shared" ref="P23" si="166">O23</f>
        <v>8</v>
      </c>
      <c r="Q23" s="252">
        <f t="shared" ref="Q23" si="167">P23</f>
        <v>8</v>
      </c>
      <c r="R23" s="252">
        <f t="shared" ref="R23" si="168">Q23</f>
        <v>8</v>
      </c>
      <c r="S23" s="252">
        <f t="shared" ref="S23" si="169">R23</f>
        <v>8</v>
      </c>
      <c r="T23" s="252">
        <f t="shared" ref="T23" si="170">S23</f>
        <v>8</v>
      </c>
      <c r="U23" s="252">
        <f t="shared" ref="U23" si="171">T23</f>
        <v>8</v>
      </c>
      <c r="V23" s="252">
        <f t="shared" ref="V23" si="172">U23</f>
        <v>8</v>
      </c>
      <c r="W23" s="252">
        <f t="shared" ref="W23" si="173">V23</f>
        <v>8</v>
      </c>
      <c r="X23" s="252"/>
      <c r="Y23" s="252">
        <v>0</v>
      </c>
      <c r="Z23" s="252">
        <v>0</v>
      </c>
      <c r="AA23" s="252">
        <v>0</v>
      </c>
      <c r="AB23" s="252">
        <v>0</v>
      </c>
      <c r="AC23" s="252">
        <v>0</v>
      </c>
      <c r="AD23" s="252">
        <v>0</v>
      </c>
      <c r="AE23" s="252">
        <v>0</v>
      </c>
      <c r="AF23" s="252">
        <v>0</v>
      </c>
      <c r="AG23" s="252">
        <v>0</v>
      </c>
      <c r="AH23" s="252">
        <v>0</v>
      </c>
      <c r="AI23" s="252">
        <v>0</v>
      </c>
      <c r="AJ23" s="252">
        <v>0</v>
      </c>
      <c r="AK23" s="252">
        <v>0</v>
      </c>
      <c r="AL23" s="252">
        <v>0</v>
      </c>
      <c r="AM23" s="252">
        <v>0</v>
      </c>
      <c r="AN23" s="252">
        <v>0</v>
      </c>
      <c r="AO23" s="252">
        <v>0</v>
      </c>
      <c r="AP23" s="252">
        <v>0</v>
      </c>
      <c r="AQ23" s="252">
        <v>0</v>
      </c>
      <c r="AR23" s="252">
        <v>0</v>
      </c>
      <c r="AS23" s="252">
        <v>0</v>
      </c>
      <c r="AT23" s="252">
        <v>0</v>
      </c>
      <c r="AU23" s="252">
        <v>0</v>
      </c>
      <c r="AV23" s="252">
        <v>0</v>
      </c>
      <c r="AW23" s="252">
        <v>0</v>
      </c>
      <c r="AX23" s="252">
        <v>0</v>
      </c>
      <c r="AY23" s="252">
        <v>0</v>
      </c>
      <c r="AZ23" s="252">
        <v>0</v>
      </c>
      <c r="BA23" s="252">
        <v>0</v>
      </c>
      <c r="BB23" s="252">
        <v>0</v>
      </c>
      <c r="BC23" s="252">
        <v>0</v>
      </c>
      <c r="BD23" s="252">
        <v>0</v>
      </c>
      <c r="BE23" s="252">
        <v>0</v>
      </c>
      <c r="BF23" s="252">
        <v>0</v>
      </c>
      <c r="BG23" s="252">
        <v>0</v>
      </c>
      <c r="BH23" s="252">
        <v>0</v>
      </c>
      <c r="BI23" s="252">
        <v>0</v>
      </c>
      <c r="BJ23" s="252">
        <v>0</v>
      </c>
      <c r="BK23" s="252">
        <v>0</v>
      </c>
      <c r="BL23" s="252">
        <v>0</v>
      </c>
      <c r="BM23" s="252">
        <v>0</v>
      </c>
      <c r="BN23" s="252">
        <v>0</v>
      </c>
      <c r="BO23" s="252">
        <v>0</v>
      </c>
      <c r="BP23" s="252">
        <v>0</v>
      </c>
      <c r="BQ23" s="252">
        <v>0</v>
      </c>
      <c r="BR23" s="252">
        <v>0</v>
      </c>
      <c r="BS23" s="252">
        <v>0</v>
      </c>
      <c r="BT23" s="252">
        <v>0</v>
      </c>
      <c r="BV23" s="206" t="str">
        <f t="shared" si="10"/>
        <v>ANALISTA DE SUPRIMENTOS</v>
      </c>
      <c r="BW23" s="83">
        <f t="shared" ref="BW23" si="174">SUM(BX23:EE23)</f>
        <v>2750</v>
      </c>
      <c r="BX23" s="206">
        <f t="shared" ref="BX23" si="175">M23*$G23</f>
        <v>250</v>
      </c>
      <c r="BY23" s="206">
        <f t="shared" ref="BY23" si="176">N23*$G23</f>
        <v>250</v>
      </c>
      <c r="BZ23" s="206">
        <f t="shared" ref="BZ23" si="177">O23*$G23</f>
        <v>250</v>
      </c>
      <c r="CA23" s="206">
        <f t="shared" ref="CA23" si="178">P23*$G23</f>
        <v>250</v>
      </c>
      <c r="CB23" s="206">
        <f t="shared" ref="CB23" si="179">Q23*$G23</f>
        <v>250</v>
      </c>
      <c r="CC23" s="206">
        <f t="shared" ref="CC23" si="180">R23*$G23</f>
        <v>250</v>
      </c>
      <c r="CD23" s="206">
        <f t="shared" ref="CD23" si="181">S23*$G23</f>
        <v>250</v>
      </c>
      <c r="CE23" s="206">
        <f t="shared" ref="CE23" si="182">T23*$G23</f>
        <v>250</v>
      </c>
      <c r="CF23" s="206">
        <f t="shared" ref="CF23" si="183">U23*$G23</f>
        <v>250</v>
      </c>
      <c r="CG23" s="206">
        <f t="shared" ref="CG23" si="184">V23*$G23</f>
        <v>250</v>
      </c>
      <c r="CH23" s="206">
        <f t="shared" ref="CH23" si="185">W23*$G23</f>
        <v>250</v>
      </c>
      <c r="CI23" s="206">
        <f t="shared" ref="CI23" si="186">X23*$G23</f>
        <v>0</v>
      </c>
      <c r="CJ23" s="206">
        <f t="shared" ref="CJ23" si="187">Y23*$G23</f>
        <v>0</v>
      </c>
      <c r="CK23" s="206">
        <f t="shared" ref="CK23" si="188">Z23*$G23</f>
        <v>0</v>
      </c>
      <c r="CL23" s="206">
        <f t="shared" ref="CL23" si="189">AA23*$G23</f>
        <v>0</v>
      </c>
      <c r="CM23" s="206">
        <f t="shared" ref="CM23" si="190">AB23*$G23</f>
        <v>0</v>
      </c>
      <c r="CN23" s="206">
        <f t="shared" ref="CN23" si="191">AC23*$G23</f>
        <v>0</v>
      </c>
      <c r="CO23" s="206">
        <f t="shared" ref="CO23" si="192">AD23*$G23</f>
        <v>0</v>
      </c>
      <c r="CP23" s="206">
        <f t="shared" ref="CP23" si="193">AE23*$G23</f>
        <v>0</v>
      </c>
      <c r="CQ23" s="206">
        <f t="shared" ref="CQ23" si="194">AF23*$G23</f>
        <v>0</v>
      </c>
      <c r="CR23" s="206">
        <f t="shared" ref="CR23" si="195">AG23*$G23</f>
        <v>0</v>
      </c>
      <c r="CS23" s="206">
        <f t="shared" ref="CS23" si="196">AH23*$G23</f>
        <v>0</v>
      </c>
      <c r="CT23" s="206">
        <f t="shared" ref="CT23" si="197">AI23*$G23</f>
        <v>0</v>
      </c>
      <c r="CU23" s="206">
        <f t="shared" ref="CU23" si="198">AJ23*$G23</f>
        <v>0</v>
      </c>
      <c r="CV23" s="206">
        <f t="shared" ref="CV23" si="199">AK23*$G23</f>
        <v>0</v>
      </c>
      <c r="CW23" s="206">
        <f t="shared" ref="CW23" si="200">AL23*$G23</f>
        <v>0</v>
      </c>
      <c r="CX23" s="206">
        <f t="shared" ref="CX23" si="201">AM23*$G23</f>
        <v>0</v>
      </c>
      <c r="CY23" s="206">
        <f t="shared" ref="CY23" si="202">AN23*$G23</f>
        <v>0</v>
      </c>
      <c r="CZ23" s="206">
        <f t="shared" ref="CZ23" si="203">AO23*$G23</f>
        <v>0</v>
      </c>
      <c r="DA23" s="206">
        <f t="shared" ref="DA23" si="204">AP23*$G23</f>
        <v>0</v>
      </c>
      <c r="DB23" s="206">
        <f t="shared" ref="DB23" si="205">AQ23*$G23</f>
        <v>0</v>
      </c>
      <c r="DC23" s="206">
        <f t="shared" ref="DC23" si="206">AR23*$G23</f>
        <v>0</v>
      </c>
      <c r="DD23" s="206">
        <f t="shared" ref="DD23" si="207">AS23*$G23</f>
        <v>0</v>
      </c>
      <c r="DE23" s="206">
        <f t="shared" ref="DE23" si="208">AT23*$G23</f>
        <v>0</v>
      </c>
      <c r="DF23" s="206">
        <f t="shared" ref="DF23" si="209">AU23*$G23</f>
        <v>0</v>
      </c>
      <c r="DG23" s="206">
        <f t="shared" ref="DG23" si="210">AV23*$G23</f>
        <v>0</v>
      </c>
      <c r="DH23" s="206">
        <f t="shared" ref="DH23" si="211">AW23*$G23</f>
        <v>0</v>
      </c>
      <c r="DI23" s="206">
        <f t="shared" ref="DI23" si="212">AX23*$G23</f>
        <v>0</v>
      </c>
      <c r="DJ23" s="206">
        <f t="shared" ref="DJ23" si="213">AY23*$G23</f>
        <v>0</v>
      </c>
      <c r="DK23" s="206">
        <f t="shared" ref="DK23" si="214">AZ23*$G23</f>
        <v>0</v>
      </c>
      <c r="DL23" s="206">
        <f t="shared" ref="DL23" si="215">BA23*$G23</f>
        <v>0</v>
      </c>
      <c r="DM23" s="206">
        <f t="shared" ref="DM23" si="216">BB23*$G23</f>
        <v>0</v>
      </c>
      <c r="DN23" s="206">
        <f t="shared" ref="DN23" si="217">BC23*$G23</f>
        <v>0</v>
      </c>
      <c r="DO23" s="206">
        <f t="shared" ref="DO23" si="218">BD23*$G23</f>
        <v>0</v>
      </c>
      <c r="DP23" s="206">
        <f t="shared" ref="DP23" si="219">BE23*$G23</f>
        <v>0</v>
      </c>
      <c r="DQ23" s="206">
        <f t="shared" ref="DQ23" si="220">BF23*$G23</f>
        <v>0</v>
      </c>
      <c r="DR23" s="206">
        <f t="shared" ref="DR23" si="221">BG23*$G23</f>
        <v>0</v>
      </c>
      <c r="DS23" s="206">
        <f t="shared" ref="DS23" si="222">BH23*$G23</f>
        <v>0</v>
      </c>
      <c r="DT23" s="206">
        <f t="shared" ref="DT23" si="223">BI23*$G23</f>
        <v>0</v>
      </c>
      <c r="DU23" s="206">
        <f t="shared" ref="DU23" si="224">BJ23*$G23</f>
        <v>0</v>
      </c>
      <c r="DV23" s="206">
        <f t="shared" ref="DV23" si="225">BK23*$G23</f>
        <v>0</v>
      </c>
      <c r="DW23" s="206">
        <f t="shared" ref="DW23" si="226">BL23*$G23</f>
        <v>0</v>
      </c>
      <c r="DX23" s="206">
        <f t="shared" ref="DX23" si="227">BM23*$G23</f>
        <v>0</v>
      </c>
      <c r="DY23" s="206">
        <f t="shared" ref="DY23" si="228">BN23*$G23</f>
        <v>0</v>
      </c>
      <c r="DZ23" s="206">
        <f t="shared" ref="DZ23" si="229">BO23*$G23</f>
        <v>0</v>
      </c>
      <c r="EA23" s="206">
        <f t="shared" ref="EA23" si="230">BP23*$G23</f>
        <v>0</v>
      </c>
      <c r="EB23" s="206">
        <f t="shared" ref="EB23" si="231">BQ23*$G23</f>
        <v>0</v>
      </c>
      <c r="EC23" s="206">
        <f t="shared" ref="EC23" si="232">BR23*$G23</f>
        <v>0</v>
      </c>
      <c r="ED23" s="206">
        <f t="shared" ref="ED23" si="233">BS23*$G23</f>
        <v>0</v>
      </c>
      <c r="EE23" s="206">
        <f t="shared" ref="EE23" si="234">BT23*$G23</f>
        <v>0</v>
      </c>
    </row>
    <row r="24" spans="1:135">
      <c r="A24" s="250" t="s">
        <v>282</v>
      </c>
      <c r="B24" s="253">
        <v>1</v>
      </c>
      <c r="C24" s="192" t="str">
        <f>VLOOKUP($A24&amp;$B24,Insumos!$A:$I,4,0)</f>
        <v>HOSPEDAGEM VIAGEM</v>
      </c>
      <c r="D24" s="86" t="str">
        <f>VLOOKUP($A24&amp;$B24,Insumos!$A:$I,6,0)</f>
        <v>DIA</v>
      </c>
      <c r="E24" s="205">
        <f t="shared" ref="E24" si="235">L24</f>
        <v>0</v>
      </c>
      <c r="F24" s="86">
        <v>1</v>
      </c>
      <c r="G24" s="206">
        <f>VLOOKUP($A24&amp;$B24,Insumos!$A:$I,9,0)</f>
        <v>150</v>
      </c>
      <c r="H24" s="206">
        <f t="shared" ref="H24" si="236">G24*E24</f>
        <v>0</v>
      </c>
      <c r="I24" s="452"/>
      <c r="J24" s="423" t="str">
        <f t="shared" si="6"/>
        <v>HOSPEDAGEM VIAGEM</v>
      </c>
      <c r="K24" s="206" t="str">
        <f t="shared" si="7"/>
        <v>DIA</v>
      </c>
      <c r="L24" s="206">
        <f t="shared" ref="L24:L60" si="237">SUM(M24:BT24)</f>
        <v>0</v>
      </c>
      <c r="M24" s="252">
        <v>0</v>
      </c>
      <c r="N24" s="252">
        <v>0</v>
      </c>
      <c r="O24" s="252">
        <v>0</v>
      </c>
      <c r="P24" s="252">
        <v>0</v>
      </c>
      <c r="Q24" s="252">
        <v>0</v>
      </c>
      <c r="R24" s="252">
        <v>0</v>
      </c>
      <c r="S24" s="252">
        <v>0</v>
      </c>
      <c r="T24" s="252">
        <v>0</v>
      </c>
      <c r="U24" s="252">
        <v>0</v>
      </c>
      <c r="V24" s="252">
        <v>0</v>
      </c>
      <c r="W24" s="252">
        <v>0</v>
      </c>
      <c r="X24" s="252"/>
      <c r="Y24" s="252">
        <v>0</v>
      </c>
      <c r="Z24" s="252">
        <v>0</v>
      </c>
      <c r="AA24" s="252">
        <v>0</v>
      </c>
      <c r="AB24" s="252">
        <v>0</v>
      </c>
      <c r="AC24" s="252">
        <v>0</v>
      </c>
      <c r="AD24" s="252">
        <v>0</v>
      </c>
      <c r="AE24" s="252">
        <v>0</v>
      </c>
      <c r="AF24" s="252">
        <v>0</v>
      </c>
      <c r="AG24" s="252">
        <v>0</v>
      </c>
      <c r="AH24" s="252">
        <v>0</v>
      </c>
      <c r="AI24" s="252">
        <v>0</v>
      </c>
      <c r="AJ24" s="252">
        <v>0</v>
      </c>
      <c r="AK24" s="252">
        <v>0</v>
      </c>
      <c r="AL24" s="252">
        <v>0</v>
      </c>
      <c r="AM24" s="252">
        <v>0</v>
      </c>
      <c r="AN24" s="252">
        <v>0</v>
      </c>
      <c r="AO24" s="252">
        <v>0</v>
      </c>
      <c r="AP24" s="252">
        <v>0</v>
      </c>
      <c r="AQ24" s="252">
        <v>0</v>
      </c>
      <c r="AR24" s="252">
        <v>0</v>
      </c>
      <c r="AS24" s="252">
        <v>0</v>
      </c>
      <c r="AT24" s="252">
        <v>0</v>
      </c>
      <c r="AU24" s="252">
        <v>0</v>
      </c>
      <c r="AV24" s="252">
        <v>0</v>
      </c>
      <c r="AW24" s="252">
        <v>0</v>
      </c>
      <c r="AX24" s="252">
        <v>0</v>
      </c>
      <c r="AY24" s="252">
        <v>0</v>
      </c>
      <c r="AZ24" s="252">
        <v>0</v>
      </c>
      <c r="BA24" s="252">
        <v>0</v>
      </c>
      <c r="BB24" s="252">
        <v>0</v>
      </c>
      <c r="BC24" s="252">
        <v>0</v>
      </c>
      <c r="BD24" s="252">
        <v>0</v>
      </c>
      <c r="BE24" s="252">
        <v>0</v>
      </c>
      <c r="BF24" s="252">
        <v>0</v>
      </c>
      <c r="BG24" s="252">
        <v>0</v>
      </c>
      <c r="BH24" s="252">
        <v>0</v>
      </c>
      <c r="BI24" s="252">
        <v>0</v>
      </c>
      <c r="BJ24" s="252">
        <v>0</v>
      </c>
      <c r="BK24" s="252">
        <v>0</v>
      </c>
      <c r="BL24" s="252">
        <v>0</v>
      </c>
      <c r="BM24" s="252">
        <v>0</v>
      </c>
      <c r="BN24" s="252">
        <v>0</v>
      </c>
      <c r="BO24" s="252">
        <v>0</v>
      </c>
      <c r="BP24" s="252">
        <v>0</v>
      </c>
      <c r="BQ24" s="252">
        <v>0</v>
      </c>
      <c r="BR24" s="252">
        <v>0</v>
      </c>
      <c r="BS24" s="252">
        <v>0</v>
      </c>
      <c r="BT24" s="252">
        <v>0</v>
      </c>
      <c r="BV24" s="206" t="str">
        <f t="shared" si="10"/>
        <v>HOSPEDAGEM VIAGEM</v>
      </c>
      <c r="BW24" s="83">
        <f t="shared" ref="BW24:BW60" si="238">SUM(BX24:EE24)</f>
        <v>0</v>
      </c>
      <c r="BX24" s="206">
        <f t="shared" si="17"/>
        <v>0</v>
      </c>
      <c r="BY24" s="206">
        <f t="shared" ref="BY24:BY60" si="239">N24*$G24</f>
        <v>0</v>
      </c>
      <c r="BZ24" s="206">
        <f t="shared" ref="BZ24:BZ60" si="240">O24*$G24</f>
        <v>0</v>
      </c>
      <c r="CA24" s="206">
        <f t="shared" ref="CA24:CA60" si="241">P24*$G24</f>
        <v>0</v>
      </c>
      <c r="CB24" s="206">
        <f t="shared" ref="CB24:CB60" si="242">Q24*$G24</f>
        <v>0</v>
      </c>
      <c r="CC24" s="206">
        <f t="shared" ref="CC24:CC60" si="243">R24*$G24</f>
        <v>0</v>
      </c>
      <c r="CD24" s="206">
        <f t="shared" ref="CD24:CD60" si="244">S24*$G24</f>
        <v>0</v>
      </c>
      <c r="CE24" s="206">
        <f t="shared" ref="CE24:CE60" si="245">T24*$G24</f>
        <v>0</v>
      </c>
      <c r="CF24" s="206">
        <f t="shared" ref="CF24:CF60" si="246">U24*$G24</f>
        <v>0</v>
      </c>
      <c r="CG24" s="206">
        <f t="shared" ref="CG24:CG60" si="247">V24*$G24</f>
        <v>0</v>
      </c>
      <c r="CH24" s="206">
        <f t="shared" ref="CH24:CH60" si="248">W24*$G24</f>
        <v>0</v>
      </c>
      <c r="CI24" s="206">
        <f t="shared" ref="CI24:CI60" si="249">X24*$G24</f>
        <v>0</v>
      </c>
      <c r="CJ24" s="206">
        <f t="shared" ref="CJ24:CJ60" si="250">Y24*$G24</f>
        <v>0</v>
      </c>
      <c r="CK24" s="206">
        <f t="shared" ref="CK24:CK60" si="251">Z24*$G24</f>
        <v>0</v>
      </c>
      <c r="CL24" s="206">
        <f t="shared" ref="CL24:CL60" si="252">AA24*$G24</f>
        <v>0</v>
      </c>
      <c r="CM24" s="206">
        <f t="shared" ref="CM24:CM60" si="253">AB24*$G24</f>
        <v>0</v>
      </c>
      <c r="CN24" s="206">
        <f t="shared" ref="CN24:CN60" si="254">AC24*$G24</f>
        <v>0</v>
      </c>
      <c r="CO24" s="206">
        <f t="shared" ref="CO24:CO60" si="255">AD24*$G24</f>
        <v>0</v>
      </c>
      <c r="CP24" s="206">
        <f t="shared" ref="CP24:CP60" si="256">AE24*$G24</f>
        <v>0</v>
      </c>
      <c r="CQ24" s="206">
        <f t="shared" ref="CQ24:CQ60" si="257">AF24*$G24</f>
        <v>0</v>
      </c>
      <c r="CR24" s="206">
        <f t="shared" ref="CR24:CR60" si="258">AG24*$G24</f>
        <v>0</v>
      </c>
      <c r="CS24" s="206">
        <f t="shared" ref="CS24:CS60" si="259">AH24*$G24</f>
        <v>0</v>
      </c>
      <c r="CT24" s="206">
        <f t="shared" ref="CT24:CT60" si="260">AI24*$G24</f>
        <v>0</v>
      </c>
      <c r="CU24" s="206">
        <f t="shared" ref="CU24:CU60" si="261">AJ24*$G24</f>
        <v>0</v>
      </c>
      <c r="CV24" s="206">
        <f t="shared" ref="CV24:CV60" si="262">AK24*$G24</f>
        <v>0</v>
      </c>
      <c r="CW24" s="206">
        <f t="shared" ref="CW24:CW60" si="263">AL24*$G24</f>
        <v>0</v>
      </c>
      <c r="CX24" s="206">
        <f t="shared" ref="CX24:CX60" si="264">AM24*$G24</f>
        <v>0</v>
      </c>
      <c r="CY24" s="206">
        <f t="shared" ref="CY24:CY60" si="265">AN24*$G24</f>
        <v>0</v>
      </c>
      <c r="CZ24" s="206">
        <f t="shared" ref="CZ24:CZ60" si="266">AO24*$G24</f>
        <v>0</v>
      </c>
      <c r="DA24" s="206">
        <f t="shared" ref="DA24:DA60" si="267">AP24*$G24</f>
        <v>0</v>
      </c>
      <c r="DB24" s="206">
        <f t="shared" ref="DB24:DB60" si="268">AQ24*$G24</f>
        <v>0</v>
      </c>
      <c r="DC24" s="206">
        <f t="shared" ref="DC24:DC60" si="269">AR24*$G24</f>
        <v>0</v>
      </c>
      <c r="DD24" s="206">
        <f t="shared" ref="DD24:DD60" si="270">AS24*$G24</f>
        <v>0</v>
      </c>
      <c r="DE24" s="206">
        <f t="shared" ref="DE24:DE60" si="271">AT24*$G24</f>
        <v>0</v>
      </c>
      <c r="DF24" s="206">
        <f t="shared" ref="DF24:DF60" si="272">AU24*$G24</f>
        <v>0</v>
      </c>
      <c r="DG24" s="206">
        <f t="shared" ref="DG24:DG60" si="273">AV24*$G24</f>
        <v>0</v>
      </c>
      <c r="DH24" s="206">
        <f t="shared" ref="DH24:DH60" si="274">AW24*$G24</f>
        <v>0</v>
      </c>
      <c r="DI24" s="206">
        <f t="shared" ref="DI24:DI60" si="275">AX24*$G24</f>
        <v>0</v>
      </c>
      <c r="DJ24" s="206">
        <f t="shared" ref="DJ24:DJ60" si="276">AY24*$G24</f>
        <v>0</v>
      </c>
      <c r="DK24" s="206">
        <f t="shared" ref="DK24:DK60" si="277">AZ24*$G24</f>
        <v>0</v>
      </c>
      <c r="DL24" s="206">
        <f t="shared" ref="DL24:DL60" si="278">BA24*$G24</f>
        <v>0</v>
      </c>
      <c r="DM24" s="206">
        <f t="shared" ref="DM24:DM60" si="279">BB24*$G24</f>
        <v>0</v>
      </c>
      <c r="DN24" s="206">
        <f t="shared" ref="DN24:DN60" si="280">BC24*$G24</f>
        <v>0</v>
      </c>
      <c r="DO24" s="206">
        <f t="shared" ref="DO24:DO60" si="281">BD24*$G24</f>
        <v>0</v>
      </c>
      <c r="DP24" s="206">
        <f t="shared" ref="DP24:DP60" si="282">BE24*$G24</f>
        <v>0</v>
      </c>
      <c r="DQ24" s="206">
        <f t="shared" ref="DQ24:DQ60" si="283">BF24*$G24</f>
        <v>0</v>
      </c>
      <c r="DR24" s="206">
        <f t="shared" ref="DR24:DR60" si="284">BG24*$G24</f>
        <v>0</v>
      </c>
      <c r="DS24" s="206">
        <f t="shared" ref="DS24:DS60" si="285">BH24*$G24</f>
        <v>0</v>
      </c>
      <c r="DT24" s="206">
        <f t="shared" ref="DT24:DT60" si="286">BI24*$G24</f>
        <v>0</v>
      </c>
      <c r="DU24" s="206">
        <f t="shared" ref="DU24:DU60" si="287">BJ24*$G24</f>
        <v>0</v>
      </c>
      <c r="DV24" s="206">
        <f t="shared" ref="DV24:DV60" si="288">BK24*$G24</f>
        <v>0</v>
      </c>
      <c r="DW24" s="206">
        <f t="shared" ref="DW24:DW60" si="289">BL24*$G24</f>
        <v>0</v>
      </c>
      <c r="DX24" s="206">
        <f t="shared" ref="DX24:DX60" si="290">BM24*$G24</f>
        <v>0</v>
      </c>
      <c r="DY24" s="206">
        <f t="shared" ref="DY24:DY60" si="291">BN24*$G24</f>
        <v>0</v>
      </c>
      <c r="DZ24" s="206">
        <f t="shared" ref="DZ24:DZ60" si="292">BO24*$G24</f>
        <v>0</v>
      </c>
      <c r="EA24" s="206">
        <f t="shared" ref="EA24:EA60" si="293">BP24*$G24</f>
        <v>0</v>
      </c>
      <c r="EB24" s="206">
        <f t="shared" ref="EB24:EB60" si="294">BQ24*$G24</f>
        <v>0</v>
      </c>
      <c r="EC24" s="206">
        <f t="shared" ref="EC24:EC60" si="295">BR24*$G24</f>
        <v>0</v>
      </c>
      <c r="ED24" s="206">
        <f t="shared" ref="ED24:ED60" si="296">BS24*$G24</f>
        <v>0</v>
      </c>
      <c r="EE24" s="206">
        <f t="shared" ref="EE24:EE60" si="297">BT24*$G24</f>
        <v>0</v>
      </c>
    </row>
    <row r="25" spans="1:135">
      <c r="A25" s="250" t="s">
        <v>282</v>
      </c>
      <c r="B25" s="253">
        <v>2</v>
      </c>
      <c r="C25" s="192" t="str">
        <f>VLOOKUP($A25&amp;$B25,Insumos!$A:$I,4,0)</f>
        <v>HOSPEDAGEM - NIVEL 2</v>
      </c>
      <c r="D25" s="86" t="str">
        <f>VLOOKUP($A25&amp;$B25,Insumos!$A:$I,6,0)</f>
        <v>DIA</v>
      </c>
      <c r="E25" s="205">
        <f>L25</f>
        <v>0</v>
      </c>
      <c r="F25" s="86">
        <v>1</v>
      </c>
      <c r="G25" s="206">
        <f>VLOOKUP($A25&amp;$B25,Insumos!$A:$I,9,0)</f>
        <v>200</v>
      </c>
      <c r="H25" s="206">
        <f>G25*E25</f>
        <v>0</v>
      </c>
      <c r="I25" s="452"/>
      <c r="J25" s="423" t="str">
        <f t="shared" si="6"/>
        <v>HOSPEDAGEM - NIVEL 2</v>
      </c>
      <c r="K25" s="206" t="str">
        <f t="shared" si="7"/>
        <v>DIA</v>
      </c>
      <c r="L25" s="206">
        <f t="shared" si="237"/>
        <v>0</v>
      </c>
      <c r="M25" s="252">
        <v>0</v>
      </c>
      <c r="N25" s="252">
        <v>0</v>
      </c>
      <c r="O25" s="252">
        <v>0</v>
      </c>
      <c r="P25" s="252">
        <v>0</v>
      </c>
      <c r="Q25" s="252">
        <v>0</v>
      </c>
      <c r="R25" s="252">
        <v>0</v>
      </c>
      <c r="S25" s="252">
        <v>0</v>
      </c>
      <c r="T25" s="252">
        <v>0</v>
      </c>
      <c r="U25" s="252">
        <v>0</v>
      </c>
      <c r="V25" s="252">
        <v>0</v>
      </c>
      <c r="W25" s="252">
        <v>0</v>
      </c>
      <c r="X25" s="252"/>
      <c r="Y25" s="252">
        <v>0</v>
      </c>
      <c r="Z25" s="252">
        <v>0</v>
      </c>
      <c r="AA25" s="252">
        <v>0</v>
      </c>
      <c r="AB25" s="252">
        <v>0</v>
      </c>
      <c r="AC25" s="252">
        <v>0</v>
      </c>
      <c r="AD25" s="252">
        <v>0</v>
      </c>
      <c r="AE25" s="252">
        <v>0</v>
      </c>
      <c r="AF25" s="252">
        <v>0</v>
      </c>
      <c r="AG25" s="252">
        <v>0</v>
      </c>
      <c r="AH25" s="252">
        <v>0</v>
      </c>
      <c r="AI25" s="252">
        <v>0</v>
      </c>
      <c r="AJ25" s="252">
        <v>0</v>
      </c>
      <c r="AK25" s="252">
        <v>0</v>
      </c>
      <c r="AL25" s="252">
        <v>0</v>
      </c>
      <c r="AM25" s="252">
        <v>0</v>
      </c>
      <c r="AN25" s="252">
        <v>0</v>
      </c>
      <c r="AO25" s="252">
        <v>0</v>
      </c>
      <c r="AP25" s="252">
        <v>0</v>
      </c>
      <c r="AQ25" s="252">
        <v>0</v>
      </c>
      <c r="AR25" s="252">
        <v>0</v>
      </c>
      <c r="AS25" s="252">
        <v>0</v>
      </c>
      <c r="AT25" s="252">
        <v>0</v>
      </c>
      <c r="AU25" s="252">
        <v>0</v>
      </c>
      <c r="AV25" s="252">
        <v>0</v>
      </c>
      <c r="AW25" s="252">
        <v>0</v>
      </c>
      <c r="AX25" s="252">
        <v>0</v>
      </c>
      <c r="AY25" s="252">
        <v>0</v>
      </c>
      <c r="AZ25" s="252">
        <v>0</v>
      </c>
      <c r="BA25" s="252">
        <v>0</v>
      </c>
      <c r="BB25" s="252">
        <v>0</v>
      </c>
      <c r="BC25" s="252">
        <v>0</v>
      </c>
      <c r="BD25" s="252">
        <v>0</v>
      </c>
      <c r="BE25" s="252">
        <v>0</v>
      </c>
      <c r="BF25" s="252">
        <v>0</v>
      </c>
      <c r="BG25" s="252">
        <v>0</v>
      </c>
      <c r="BH25" s="252">
        <v>0</v>
      </c>
      <c r="BI25" s="252">
        <v>0</v>
      </c>
      <c r="BJ25" s="252">
        <v>0</v>
      </c>
      <c r="BK25" s="252">
        <v>0</v>
      </c>
      <c r="BL25" s="252">
        <v>0</v>
      </c>
      <c r="BM25" s="252">
        <v>0</v>
      </c>
      <c r="BN25" s="252">
        <v>0</v>
      </c>
      <c r="BO25" s="252">
        <v>0</v>
      </c>
      <c r="BP25" s="252">
        <v>0</v>
      </c>
      <c r="BQ25" s="252">
        <v>0</v>
      </c>
      <c r="BR25" s="252">
        <v>0</v>
      </c>
      <c r="BS25" s="252">
        <v>0</v>
      </c>
      <c r="BT25" s="252">
        <v>0</v>
      </c>
      <c r="BV25" s="206" t="str">
        <f t="shared" si="10"/>
        <v>HOSPEDAGEM - NIVEL 2</v>
      </c>
      <c r="BW25" s="83">
        <f t="shared" si="238"/>
        <v>0</v>
      </c>
      <c r="BX25" s="206">
        <f t="shared" si="17"/>
        <v>0</v>
      </c>
      <c r="BY25" s="206">
        <f t="shared" si="239"/>
        <v>0</v>
      </c>
      <c r="BZ25" s="206">
        <f t="shared" si="240"/>
        <v>0</v>
      </c>
      <c r="CA25" s="206">
        <f t="shared" si="241"/>
        <v>0</v>
      </c>
      <c r="CB25" s="206">
        <f t="shared" si="242"/>
        <v>0</v>
      </c>
      <c r="CC25" s="206">
        <f t="shared" si="243"/>
        <v>0</v>
      </c>
      <c r="CD25" s="206">
        <f t="shared" si="244"/>
        <v>0</v>
      </c>
      <c r="CE25" s="206">
        <f t="shared" si="245"/>
        <v>0</v>
      </c>
      <c r="CF25" s="206">
        <f t="shared" si="246"/>
        <v>0</v>
      </c>
      <c r="CG25" s="206">
        <f t="shared" si="247"/>
        <v>0</v>
      </c>
      <c r="CH25" s="206">
        <f t="shared" si="248"/>
        <v>0</v>
      </c>
      <c r="CI25" s="206">
        <f t="shared" si="249"/>
        <v>0</v>
      </c>
      <c r="CJ25" s="206">
        <f t="shared" si="250"/>
        <v>0</v>
      </c>
      <c r="CK25" s="206">
        <f t="shared" si="251"/>
        <v>0</v>
      </c>
      <c r="CL25" s="206">
        <f t="shared" si="252"/>
        <v>0</v>
      </c>
      <c r="CM25" s="206">
        <f t="shared" si="253"/>
        <v>0</v>
      </c>
      <c r="CN25" s="206">
        <f t="shared" si="254"/>
        <v>0</v>
      </c>
      <c r="CO25" s="206">
        <f t="shared" si="255"/>
        <v>0</v>
      </c>
      <c r="CP25" s="206">
        <f t="shared" si="256"/>
        <v>0</v>
      </c>
      <c r="CQ25" s="206">
        <f t="shared" si="257"/>
        <v>0</v>
      </c>
      <c r="CR25" s="206">
        <f t="shared" si="258"/>
        <v>0</v>
      </c>
      <c r="CS25" s="206">
        <f t="shared" si="259"/>
        <v>0</v>
      </c>
      <c r="CT25" s="206">
        <f t="shared" si="260"/>
        <v>0</v>
      </c>
      <c r="CU25" s="206">
        <f t="shared" si="261"/>
        <v>0</v>
      </c>
      <c r="CV25" s="206">
        <f t="shared" si="262"/>
        <v>0</v>
      </c>
      <c r="CW25" s="206">
        <f t="shared" si="263"/>
        <v>0</v>
      </c>
      <c r="CX25" s="206">
        <f t="shared" si="264"/>
        <v>0</v>
      </c>
      <c r="CY25" s="206">
        <f t="shared" si="265"/>
        <v>0</v>
      </c>
      <c r="CZ25" s="206">
        <f t="shared" si="266"/>
        <v>0</v>
      </c>
      <c r="DA25" s="206">
        <f t="shared" si="267"/>
        <v>0</v>
      </c>
      <c r="DB25" s="206">
        <f t="shared" si="268"/>
        <v>0</v>
      </c>
      <c r="DC25" s="206">
        <f t="shared" si="269"/>
        <v>0</v>
      </c>
      <c r="DD25" s="206">
        <f t="shared" si="270"/>
        <v>0</v>
      </c>
      <c r="DE25" s="206">
        <f t="shared" si="271"/>
        <v>0</v>
      </c>
      <c r="DF25" s="206">
        <f t="shared" si="272"/>
        <v>0</v>
      </c>
      <c r="DG25" s="206">
        <f t="shared" si="273"/>
        <v>0</v>
      </c>
      <c r="DH25" s="206">
        <f t="shared" si="274"/>
        <v>0</v>
      </c>
      <c r="DI25" s="206">
        <f t="shared" si="275"/>
        <v>0</v>
      </c>
      <c r="DJ25" s="206">
        <f t="shared" si="276"/>
        <v>0</v>
      </c>
      <c r="DK25" s="206">
        <f t="shared" si="277"/>
        <v>0</v>
      </c>
      <c r="DL25" s="206">
        <f t="shared" si="278"/>
        <v>0</v>
      </c>
      <c r="DM25" s="206">
        <f t="shared" si="279"/>
        <v>0</v>
      </c>
      <c r="DN25" s="206">
        <f t="shared" si="280"/>
        <v>0</v>
      </c>
      <c r="DO25" s="206">
        <f t="shared" si="281"/>
        <v>0</v>
      </c>
      <c r="DP25" s="206">
        <f t="shared" si="282"/>
        <v>0</v>
      </c>
      <c r="DQ25" s="206">
        <f t="shared" si="283"/>
        <v>0</v>
      </c>
      <c r="DR25" s="206">
        <f t="shared" si="284"/>
        <v>0</v>
      </c>
      <c r="DS25" s="206">
        <f t="shared" si="285"/>
        <v>0</v>
      </c>
      <c r="DT25" s="206">
        <f t="shared" si="286"/>
        <v>0</v>
      </c>
      <c r="DU25" s="206">
        <f t="shared" si="287"/>
        <v>0</v>
      </c>
      <c r="DV25" s="206">
        <f t="shared" si="288"/>
        <v>0</v>
      </c>
      <c r="DW25" s="206">
        <f t="shared" si="289"/>
        <v>0</v>
      </c>
      <c r="DX25" s="206">
        <f t="shared" si="290"/>
        <v>0</v>
      </c>
      <c r="DY25" s="206">
        <f t="shared" si="291"/>
        <v>0</v>
      </c>
      <c r="DZ25" s="206">
        <f t="shared" si="292"/>
        <v>0</v>
      </c>
      <c r="EA25" s="206">
        <f t="shared" si="293"/>
        <v>0</v>
      </c>
      <c r="EB25" s="206">
        <f t="shared" si="294"/>
        <v>0</v>
      </c>
      <c r="EC25" s="206">
        <f t="shared" si="295"/>
        <v>0</v>
      </c>
      <c r="ED25" s="206">
        <f t="shared" si="296"/>
        <v>0</v>
      </c>
      <c r="EE25" s="206">
        <f t="shared" si="297"/>
        <v>0</v>
      </c>
    </row>
    <row r="26" spans="1:135">
      <c r="A26" s="250" t="s">
        <v>282</v>
      </c>
      <c r="B26" s="253">
        <v>3</v>
      </c>
      <c r="C26" s="192" t="str">
        <f>VLOOKUP($A26&amp;$B26,Insumos!$A:$I,4,0)</f>
        <v>HOSPEDAGEM - NIVEL 3</v>
      </c>
      <c r="D26" s="86" t="str">
        <f>VLOOKUP($A26&amp;$B26,Insumos!$A:$I,6,0)</f>
        <v>DIA</v>
      </c>
      <c r="E26" s="205">
        <f t="shared" ref="E26" si="298">L26</f>
        <v>0</v>
      </c>
      <c r="F26" s="86">
        <v>1</v>
      </c>
      <c r="G26" s="206">
        <f>VLOOKUP($A26&amp;$B26,Insumos!$A:$I,9,0)</f>
        <v>250</v>
      </c>
      <c r="H26" s="206">
        <f t="shared" ref="H26" si="299">G26*E26</f>
        <v>0</v>
      </c>
      <c r="I26" s="452"/>
      <c r="J26" s="423" t="str">
        <f t="shared" si="6"/>
        <v>HOSPEDAGEM - NIVEL 3</v>
      </c>
      <c r="K26" s="206" t="str">
        <f t="shared" si="7"/>
        <v>DIA</v>
      </c>
      <c r="L26" s="206">
        <f t="shared" si="237"/>
        <v>0</v>
      </c>
      <c r="M26" s="252">
        <v>0</v>
      </c>
      <c r="N26" s="252">
        <v>0</v>
      </c>
      <c r="O26" s="252">
        <v>0</v>
      </c>
      <c r="P26" s="252">
        <v>0</v>
      </c>
      <c r="Q26" s="252">
        <v>0</v>
      </c>
      <c r="R26" s="252">
        <v>0</v>
      </c>
      <c r="S26" s="252">
        <v>0</v>
      </c>
      <c r="T26" s="252">
        <v>0</v>
      </c>
      <c r="U26" s="252">
        <v>0</v>
      </c>
      <c r="V26" s="252">
        <v>0</v>
      </c>
      <c r="W26" s="252">
        <v>0</v>
      </c>
      <c r="X26" s="252"/>
      <c r="Y26" s="252">
        <v>0</v>
      </c>
      <c r="Z26" s="252">
        <v>0</v>
      </c>
      <c r="AA26" s="252">
        <v>0</v>
      </c>
      <c r="AB26" s="252">
        <v>0</v>
      </c>
      <c r="AC26" s="252">
        <v>0</v>
      </c>
      <c r="AD26" s="252">
        <v>0</v>
      </c>
      <c r="AE26" s="252">
        <v>0</v>
      </c>
      <c r="AF26" s="252">
        <v>0</v>
      </c>
      <c r="AG26" s="252">
        <v>0</v>
      </c>
      <c r="AH26" s="252">
        <v>0</v>
      </c>
      <c r="AI26" s="252">
        <v>0</v>
      </c>
      <c r="AJ26" s="252">
        <v>0</v>
      </c>
      <c r="AK26" s="252">
        <v>0</v>
      </c>
      <c r="AL26" s="252">
        <v>0</v>
      </c>
      <c r="AM26" s="252">
        <v>0</v>
      </c>
      <c r="AN26" s="252">
        <v>0</v>
      </c>
      <c r="AO26" s="252">
        <v>0</v>
      </c>
      <c r="AP26" s="252">
        <v>0</v>
      </c>
      <c r="AQ26" s="252">
        <v>0</v>
      </c>
      <c r="AR26" s="252">
        <v>0</v>
      </c>
      <c r="AS26" s="252">
        <v>0</v>
      </c>
      <c r="AT26" s="252">
        <v>0</v>
      </c>
      <c r="AU26" s="252">
        <v>0</v>
      </c>
      <c r="AV26" s="252">
        <v>0</v>
      </c>
      <c r="AW26" s="252">
        <v>0</v>
      </c>
      <c r="AX26" s="252">
        <v>0</v>
      </c>
      <c r="AY26" s="252">
        <v>0</v>
      </c>
      <c r="AZ26" s="252">
        <v>0</v>
      </c>
      <c r="BA26" s="252">
        <v>0</v>
      </c>
      <c r="BB26" s="252">
        <v>0</v>
      </c>
      <c r="BC26" s="252">
        <v>0</v>
      </c>
      <c r="BD26" s="252">
        <v>0</v>
      </c>
      <c r="BE26" s="252">
        <v>0</v>
      </c>
      <c r="BF26" s="252">
        <v>0</v>
      </c>
      <c r="BG26" s="252">
        <v>0</v>
      </c>
      <c r="BH26" s="252">
        <v>0</v>
      </c>
      <c r="BI26" s="252">
        <v>0</v>
      </c>
      <c r="BJ26" s="252">
        <v>0</v>
      </c>
      <c r="BK26" s="252">
        <v>0</v>
      </c>
      <c r="BL26" s="252">
        <v>0</v>
      </c>
      <c r="BM26" s="252">
        <v>0</v>
      </c>
      <c r="BN26" s="252">
        <v>0</v>
      </c>
      <c r="BO26" s="252">
        <v>0</v>
      </c>
      <c r="BP26" s="252">
        <v>0</v>
      </c>
      <c r="BQ26" s="252">
        <v>0</v>
      </c>
      <c r="BR26" s="252">
        <v>0</v>
      </c>
      <c r="BS26" s="252">
        <v>0</v>
      </c>
      <c r="BT26" s="252">
        <v>0</v>
      </c>
      <c r="BV26" s="206" t="str">
        <f t="shared" si="10"/>
        <v>HOSPEDAGEM - NIVEL 3</v>
      </c>
      <c r="BW26" s="83">
        <f t="shared" si="238"/>
        <v>0</v>
      </c>
      <c r="BX26" s="206">
        <f t="shared" si="17"/>
        <v>0</v>
      </c>
      <c r="BY26" s="206">
        <f t="shared" si="239"/>
        <v>0</v>
      </c>
      <c r="BZ26" s="206">
        <f t="shared" si="240"/>
        <v>0</v>
      </c>
      <c r="CA26" s="206">
        <f t="shared" si="241"/>
        <v>0</v>
      </c>
      <c r="CB26" s="206">
        <f t="shared" si="242"/>
        <v>0</v>
      </c>
      <c r="CC26" s="206">
        <f t="shared" si="243"/>
        <v>0</v>
      </c>
      <c r="CD26" s="206">
        <f t="shared" si="244"/>
        <v>0</v>
      </c>
      <c r="CE26" s="206">
        <f t="shared" si="245"/>
        <v>0</v>
      </c>
      <c r="CF26" s="206">
        <f t="shared" si="246"/>
        <v>0</v>
      </c>
      <c r="CG26" s="206">
        <f t="shared" si="247"/>
        <v>0</v>
      </c>
      <c r="CH26" s="206">
        <f t="shared" si="248"/>
        <v>0</v>
      </c>
      <c r="CI26" s="206">
        <f t="shared" si="249"/>
        <v>0</v>
      </c>
      <c r="CJ26" s="206">
        <f t="shared" si="250"/>
        <v>0</v>
      </c>
      <c r="CK26" s="206">
        <f t="shared" si="251"/>
        <v>0</v>
      </c>
      <c r="CL26" s="206">
        <f t="shared" si="252"/>
        <v>0</v>
      </c>
      <c r="CM26" s="206">
        <f t="shared" si="253"/>
        <v>0</v>
      </c>
      <c r="CN26" s="206">
        <f t="shared" si="254"/>
        <v>0</v>
      </c>
      <c r="CO26" s="206">
        <f t="shared" si="255"/>
        <v>0</v>
      </c>
      <c r="CP26" s="206">
        <f t="shared" si="256"/>
        <v>0</v>
      </c>
      <c r="CQ26" s="206">
        <f t="shared" si="257"/>
        <v>0</v>
      </c>
      <c r="CR26" s="206">
        <f t="shared" si="258"/>
        <v>0</v>
      </c>
      <c r="CS26" s="206">
        <f t="shared" si="259"/>
        <v>0</v>
      </c>
      <c r="CT26" s="206">
        <f t="shared" si="260"/>
        <v>0</v>
      </c>
      <c r="CU26" s="206">
        <f t="shared" si="261"/>
        <v>0</v>
      </c>
      <c r="CV26" s="206">
        <f t="shared" si="262"/>
        <v>0</v>
      </c>
      <c r="CW26" s="206">
        <f t="shared" si="263"/>
        <v>0</v>
      </c>
      <c r="CX26" s="206">
        <f t="shared" si="264"/>
        <v>0</v>
      </c>
      <c r="CY26" s="206">
        <f t="shared" si="265"/>
        <v>0</v>
      </c>
      <c r="CZ26" s="206">
        <f t="shared" si="266"/>
        <v>0</v>
      </c>
      <c r="DA26" s="206">
        <f t="shared" si="267"/>
        <v>0</v>
      </c>
      <c r="DB26" s="206">
        <f t="shared" si="268"/>
        <v>0</v>
      </c>
      <c r="DC26" s="206">
        <f t="shared" si="269"/>
        <v>0</v>
      </c>
      <c r="DD26" s="206">
        <f t="shared" si="270"/>
        <v>0</v>
      </c>
      <c r="DE26" s="206">
        <f t="shared" si="271"/>
        <v>0</v>
      </c>
      <c r="DF26" s="206">
        <f t="shared" si="272"/>
        <v>0</v>
      </c>
      <c r="DG26" s="206">
        <f t="shared" si="273"/>
        <v>0</v>
      </c>
      <c r="DH26" s="206">
        <f t="shared" si="274"/>
        <v>0</v>
      </c>
      <c r="DI26" s="206">
        <f t="shared" si="275"/>
        <v>0</v>
      </c>
      <c r="DJ26" s="206">
        <f t="shared" si="276"/>
        <v>0</v>
      </c>
      <c r="DK26" s="206">
        <f t="shared" si="277"/>
        <v>0</v>
      </c>
      <c r="DL26" s="206">
        <f t="shared" si="278"/>
        <v>0</v>
      </c>
      <c r="DM26" s="206">
        <f t="shared" si="279"/>
        <v>0</v>
      </c>
      <c r="DN26" s="206">
        <f t="shared" si="280"/>
        <v>0</v>
      </c>
      <c r="DO26" s="206">
        <f t="shared" si="281"/>
        <v>0</v>
      </c>
      <c r="DP26" s="206">
        <f t="shared" si="282"/>
        <v>0</v>
      </c>
      <c r="DQ26" s="206">
        <f t="shared" si="283"/>
        <v>0</v>
      </c>
      <c r="DR26" s="206">
        <f t="shared" si="284"/>
        <v>0</v>
      </c>
      <c r="DS26" s="206">
        <f t="shared" si="285"/>
        <v>0</v>
      </c>
      <c r="DT26" s="206">
        <f t="shared" si="286"/>
        <v>0</v>
      </c>
      <c r="DU26" s="206">
        <f t="shared" si="287"/>
        <v>0</v>
      </c>
      <c r="DV26" s="206">
        <f t="shared" si="288"/>
        <v>0</v>
      </c>
      <c r="DW26" s="206">
        <f t="shared" si="289"/>
        <v>0</v>
      </c>
      <c r="DX26" s="206">
        <f t="shared" si="290"/>
        <v>0</v>
      </c>
      <c r="DY26" s="206">
        <f t="shared" si="291"/>
        <v>0</v>
      </c>
      <c r="DZ26" s="206">
        <f t="shared" si="292"/>
        <v>0</v>
      </c>
      <c r="EA26" s="206">
        <f t="shared" si="293"/>
        <v>0</v>
      </c>
      <c r="EB26" s="206">
        <f t="shared" si="294"/>
        <v>0</v>
      </c>
      <c r="EC26" s="206">
        <f t="shared" si="295"/>
        <v>0</v>
      </c>
      <c r="ED26" s="206">
        <f t="shared" si="296"/>
        <v>0</v>
      </c>
      <c r="EE26" s="206">
        <f t="shared" si="297"/>
        <v>0</v>
      </c>
    </row>
    <row r="27" spans="1:135" s="505" customFormat="1">
      <c r="A27" s="496" t="s">
        <v>282</v>
      </c>
      <c r="B27" s="497">
        <v>4</v>
      </c>
      <c r="C27" s="498" t="str">
        <f>VLOOKUP($A27&amp;$B27,Insumos!$A:$I,4,0)</f>
        <v>SALA COMERCIAL - PARAUAPEBAS/PA</v>
      </c>
      <c r="D27" s="499" t="str">
        <f>VLOOKUP($A27&amp;$B27,Insumos!$A:$I,6,0)</f>
        <v>VB/mês</v>
      </c>
      <c r="E27" s="500">
        <f>L27</f>
        <v>11</v>
      </c>
      <c r="F27" s="499">
        <v>1</v>
      </c>
      <c r="G27" s="501">
        <f>VLOOKUP($A27&amp;$B27,Insumos!$A:$I,9,0)</f>
        <v>2500</v>
      </c>
      <c r="H27" s="501">
        <f>G27*E27</f>
        <v>27500</v>
      </c>
      <c r="I27" s="502"/>
      <c r="J27" s="503" t="str">
        <f t="shared" si="6"/>
        <v>SALA COMERCIAL - PARAUAPEBAS/PA</v>
      </c>
      <c r="K27" s="501" t="str">
        <f t="shared" si="7"/>
        <v>VB/mês</v>
      </c>
      <c r="L27" s="501">
        <f t="shared" si="237"/>
        <v>11</v>
      </c>
      <c r="M27" s="504">
        <v>1</v>
      </c>
      <c r="N27" s="504">
        <f>M27</f>
        <v>1</v>
      </c>
      <c r="O27" s="504">
        <f t="shared" ref="O27:W27" si="300">N27</f>
        <v>1</v>
      </c>
      <c r="P27" s="504">
        <f t="shared" si="300"/>
        <v>1</v>
      </c>
      <c r="Q27" s="504">
        <f t="shared" si="300"/>
        <v>1</v>
      </c>
      <c r="R27" s="504">
        <f t="shared" si="300"/>
        <v>1</v>
      </c>
      <c r="S27" s="504">
        <f t="shared" si="300"/>
        <v>1</v>
      </c>
      <c r="T27" s="504">
        <f t="shared" si="300"/>
        <v>1</v>
      </c>
      <c r="U27" s="504">
        <f t="shared" si="300"/>
        <v>1</v>
      </c>
      <c r="V27" s="504">
        <f t="shared" si="300"/>
        <v>1</v>
      </c>
      <c r="W27" s="504">
        <f t="shared" si="300"/>
        <v>1</v>
      </c>
      <c r="X27" s="504"/>
      <c r="Y27" s="504">
        <v>0</v>
      </c>
      <c r="Z27" s="504">
        <v>0</v>
      </c>
      <c r="AA27" s="504">
        <v>0</v>
      </c>
      <c r="AB27" s="504">
        <v>0</v>
      </c>
      <c r="AC27" s="504">
        <v>0</v>
      </c>
      <c r="AD27" s="504">
        <v>0</v>
      </c>
      <c r="AE27" s="504">
        <v>0</v>
      </c>
      <c r="AF27" s="504">
        <v>0</v>
      </c>
      <c r="AG27" s="504">
        <v>0</v>
      </c>
      <c r="AH27" s="504">
        <v>0</v>
      </c>
      <c r="AI27" s="504">
        <v>0</v>
      </c>
      <c r="AJ27" s="504">
        <v>0</v>
      </c>
      <c r="AK27" s="504">
        <v>0</v>
      </c>
      <c r="AL27" s="504">
        <v>0</v>
      </c>
      <c r="AM27" s="504">
        <v>0</v>
      </c>
      <c r="AN27" s="504">
        <v>0</v>
      </c>
      <c r="AO27" s="504">
        <v>0</v>
      </c>
      <c r="AP27" s="504">
        <v>0</v>
      </c>
      <c r="AQ27" s="504">
        <v>0</v>
      </c>
      <c r="AR27" s="504">
        <v>0</v>
      </c>
      <c r="AS27" s="504">
        <v>0</v>
      </c>
      <c r="AT27" s="504">
        <v>0</v>
      </c>
      <c r="AU27" s="504">
        <v>0</v>
      </c>
      <c r="AV27" s="504">
        <v>0</v>
      </c>
      <c r="AW27" s="504">
        <v>0</v>
      </c>
      <c r="AX27" s="504">
        <v>0</v>
      </c>
      <c r="AY27" s="504">
        <v>0</v>
      </c>
      <c r="AZ27" s="504">
        <v>0</v>
      </c>
      <c r="BA27" s="504">
        <v>0</v>
      </c>
      <c r="BB27" s="504">
        <v>0</v>
      </c>
      <c r="BC27" s="504">
        <v>0</v>
      </c>
      <c r="BD27" s="504">
        <v>0</v>
      </c>
      <c r="BE27" s="504">
        <v>0</v>
      </c>
      <c r="BF27" s="504">
        <v>0</v>
      </c>
      <c r="BG27" s="504">
        <v>0</v>
      </c>
      <c r="BH27" s="504">
        <v>0</v>
      </c>
      <c r="BI27" s="504">
        <v>0</v>
      </c>
      <c r="BJ27" s="504">
        <v>0</v>
      </c>
      <c r="BK27" s="504">
        <v>0</v>
      </c>
      <c r="BL27" s="504">
        <v>0</v>
      </c>
      <c r="BM27" s="504">
        <v>0</v>
      </c>
      <c r="BN27" s="504">
        <v>0</v>
      </c>
      <c r="BO27" s="504">
        <v>0</v>
      </c>
      <c r="BP27" s="504">
        <v>0</v>
      </c>
      <c r="BQ27" s="504">
        <v>0</v>
      </c>
      <c r="BR27" s="504">
        <v>0</v>
      </c>
      <c r="BS27" s="504">
        <v>0</v>
      </c>
      <c r="BT27" s="504">
        <v>0</v>
      </c>
      <c r="BV27" s="501" t="str">
        <f t="shared" si="10"/>
        <v>SALA COMERCIAL - PARAUAPEBAS/PA</v>
      </c>
      <c r="BW27" s="506">
        <f t="shared" si="238"/>
        <v>27500</v>
      </c>
      <c r="BX27" s="501">
        <f t="shared" si="17"/>
        <v>2500</v>
      </c>
      <c r="BY27" s="501">
        <f t="shared" si="239"/>
        <v>2500</v>
      </c>
      <c r="BZ27" s="501">
        <f t="shared" si="240"/>
        <v>2500</v>
      </c>
      <c r="CA27" s="501">
        <f t="shared" si="241"/>
        <v>2500</v>
      </c>
      <c r="CB27" s="501">
        <f t="shared" si="242"/>
        <v>2500</v>
      </c>
      <c r="CC27" s="501">
        <f t="shared" si="243"/>
        <v>2500</v>
      </c>
      <c r="CD27" s="501">
        <f t="shared" si="244"/>
        <v>2500</v>
      </c>
      <c r="CE27" s="501">
        <f t="shared" si="245"/>
        <v>2500</v>
      </c>
      <c r="CF27" s="501">
        <f t="shared" si="246"/>
        <v>2500</v>
      </c>
      <c r="CG27" s="501">
        <f t="shared" si="247"/>
        <v>2500</v>
      </c>
      <c r="CH27" s="501">
        <f t="shared" si="248"/>
        <v>2500</v>
      </c>
      <c r="CI27" s="501">
        <f t="shared" si="249"/>
        <v>0</v>
      </c>
      <c r="CJ27" s="501">
        <f t="shared" si="250"/>
        <v>0</v>
      </c>
      <c r="CK27" s="501">
        <f t="shared" si="251"/>
        <v>0</v>
      </c>
      <c r="CL27" s="501">
        <f t="shared" si="252"/>
        <v>0</v>
      </c>
      <c r="CM27" s="501">
        <f t="shared" si="253"/>
        <v>0</v>
      </c>
      <c r="CN27" s="501">
        <f t="shared" si="254"/>
        <v>0</v>
      </c>
      <c r="CO27" s="501">
        <f t="shared" si="255"/>
        <v>0</v>
      </c>
      <c r="CP27" s="501">
        <f t="shared" si="256"/>
        <v>0</v>
      </c>
      <c r="CQ27" s="501">
        <f t="shared" si="257"/>
        <v>0</v>
      </c>
      <c r="CR27" s="501">
        <f t="shared" si="258"/>
        <v>0</v>
      </c>
      <c r="CS27" s="501">
        <f t="shared" si="259"/>
        <v>0</v>
      </c>
      <c r="CT27" s="501">
        <f t="shared" si="260"/>
        <v>0</v>
      </c>
      <c r="CU27" s="501">
        <f t="shared" si="261"/>
        <v>0</v>
      </c>
      <c r="CV27" s="501">
        <f t="shared" si="262"/>
        <v>0</v>
      </c>
      <c r="CW27" s="501">
        <f t="shared" si="263"/>
        <v>0</v>
      </c>
      <c r="CX27" s="501">
        <f t="shared" si="264"/>
        <v>0</v>
      </c>
      <c r="CY27" s="501">
        <f t="shared" si="265"/>
        <v>0</v>
      </c>
      <c r="CZ27" s="501">
        <f t="shared" si="266"/>
        <v>0</v>
      </c>
      <c r="DA27" s="501">
        <f t="shared" si="267"/>
        <v>0</v>
      </c>
      <c r="DB27" s="501">
        <f t="shared" si="268"/>
        <v>0</v>
      </c>
      <c r="DC27" s="501">
        <f t="shared" si="269"/>
        <v>0</v>
      </c>
      <c r="DD27" s="501">
        <f t="shared" si="270"/>
        <v>0</v>
      </c>
      <c r="DE27" s="501">
        <f t="shared" si="271"/>
        <v>0</v>
      </c>
      <c r="DF27" s="501">
        <f t="shared" si="272"/>
        <v>0</v>
      </c>
      <c r="DG27" s="501">
        <f t="shared" si="273"/>
        <v>0</v>
      </c>
      <c r="DH27" s="501">
        <f t="shared" si="274"/>
        <v>0</v>
      </c>
      <c r="DI27" s="501">
        <f t="shared" si="275"/>
        <v>0</v>
      </c>
      <c r="DJ27" s="501">
        <f t="shared" si="276"/>
        <v>0</v>
      </c>
      <c r="DK27" s="501">
        <f t="shared" si="277"/>
        <v>0</v>
      </c>
      <c r="DL27" s="501">
        <f t="shared" si="278"/>
        <v>0</v>
      </c>
      <c r="DM27" s="501">
        <f t="shared" si="279"/>
        <v>0</v>
      </c>
      <c r="DN27" s="501">
        <f t="shared" si="280"/>
        <v>0</v>
      </c>
      <c r="DO27" s="501">
        <f t="shared" si="281"/>
        <v>0</v>
      </c>
      <c r="DP27" s="501">
        <f t="shared" si="282"/>
        <v>0</v>
      </c>
      <c r="DQ27" s="501">
        <f t="shared" si="283"/>
        <v>0</v>
      </c>
      <c r="DR27" s="501">
        <f t="shared" si="284"/>
        <v>0</v>
      </c>
      <c r="DS27" s="501">
        <f t="shared" si="285"/>
        <v>0</v>
      </c>
      <c r="DT27" s="501">
        <f t="shared" si="286"/>
        <v>0</v>
      </c>
      <c r="DU27" s="501">
        <f t="shared" si="287"/>
        <v>0</v>
      </c>
      <c r="DV27" s="501">
        <f t="shared" si="288"/>
        <v>0</v>
      </c>
      <c r="DW27" s="501">
        <f t="shared" si="289"/>
        <v>0</v>
      </c>
      <c r="DX27" s="501">
        <f t="shared" si="290"/>
        <v>0</v>
      </c>
      <c r="DY27" s="501">
        <f t="shared" si="291"/>
        <v>0</v>
      </c>
      <c r="DZ27" s="501">
        <f t="shared" si="292"/>
        <v>0</v>
      </c>
      <c r="EA27" s="501">
        <f t="shared" si="293"/>
        <v>0</v>
      </c>
      <c r="EB27" s="501">
        <f t="shared" si="294"/>
        <v>0</v>
      </c>
      <c r="EC27" s="501">
        <f t="shared" si="295"/>
        <v>0</v>
      </c>
      <c r="ED27" s="501">
        <f t="shared" si="296"/>
        <v>0</v>
      </c>
      <c r="EE27" s="501">
        <f t="shared" si="297"/>
        <v>0</v>
      </c>
    </row>
    <row r="28" spans="1:135" s="505" customFormat="1" ht="38.25">
      <c r="A28" s="496" t="s">
        <v>282</v>
      </c>
      <c r="B28" s="497">
        <v>19</v>
      </c>
      <c r="C28" s="498" t="str">
        <f>VLOOKUP($A28&amp;$B28,Insumos!$A:$I,4,0)</f>
        <v>CUSTOS FIXOS - SALA COMERCIAL (INTERNET, TELEFONIA, ENERGIA, LIMPEZA, E ETC)</v>
      </c>
      <c r="D28" s="499" t="str">
        <f>VLOOKUP($A28&amp;$B28,Insumos!$A:$I,6,0)</f>
        <v>VB/mês</v>
      </c>
      <c r="E28" s="500">
        <f t="shared" ref="E28" si="301">L28</f>
        <v>11</v>
      </c>
      <c r="F28" s="499">
        <v>1</v>
      </c>
      <c r="G28" s="501">
        <f>VLOOKUP($A28&amp;$B28,Insumos!$A:$I,9,0)</f>
        <v>700</v>
      </c>
      <c r="H28" s="501">
        <f t="shared" ref="H28" si="302">G28*E28</f>
        <v>7700</v>
      </c>
      <c r="I28" s="502"/>
      <c r="J28" s="503" t="str">
        <f t="shared" si="6"/>
        <v>CUSTOS FIXOS - SALA COMERCIAL (INTERNET, TELEFONIA, ENERGIA, LIMPEZA, E ETC)</v>
      </c>
      <c r="K28" s="501" t="str">
        <f t="shared" si="7"/>
        <v>VB/mês</v>
      </c>
      <c r="L28" s="501">
        <f t="shared" si="237"/>
        <v>11</v>
      </c>
      <c r="M28" s="504">
        <v>1</v>
      </c>
      <c r="N28" s="504">
        <f>M28</f>
        <v>1</v>
      </c>
      <c r="O28" s="504">
        <f t="shared" ref="O28:W28" si="303">N28</f>
        <v>1</v>
      </c>
      <c r="P28" s="504">
        <f t="shared" si="303"/>
        <v>1</v>
      </c>
      <c r="Q28" s="504">
        <f t="shared" si="303"/>
        <v>1</v>
      </c>
      <c r="R28" s="504">
        <f t="shared" si="303"/>
        <v>1</v>
      </c>
      <c r="S28" s="504">
        <f t="shared" si="303"/>
        <v>1</v>
      </c>
      <c r="T28" s="504">
        <f t="shared" si="303"/>
        <v>1</v>
      </c>
      <c r="U28" s="504">
        <f t="shared" si="303"/>
        <v>1</v>
      </c>
      <c r="V28" s="504">
        <f t="shared" si="303"/>
        <v>1</v>
      </c>
      <c r="W28" s="504">
        <f t="shared" si="303"/>
        <v>1</v>
      </c>
      <c r="X28" s="504"/>
      <c r="Y28" s="504">
        <v>0</v>
      </c>
      <c r="Z28" s="504">
        <v>0</v>
      </c>
      <c r="AA28" s="504">
        <v>0</v>
      </c>
      <c r="AB28" s="504">
        <v>0</v>
      </c>
      <c r="AC28" s="504">
        <v>0</v>
      </c>
      <c r="AD28" s="504">
        <v>0</v>
      </c>
      <c r="AE28" s="504">
        <v>0</v>
      </c>
      <c r="AF28" s="504">
        <v>0</v>
      </c>
      <c r="AG28" s="504">
        <v>0</v>
      </c>
      <c r="AH28" s="504">
        <v>0</v>
      </c>
      <c r="AI28" s="504">
        <v>0</v>
      </c>
      <c r="AJ28" s="504">
        <v>0</v>
      </c>
      <c r="AK28" s="504">
        <v>0</v>
      </c>
      <c r="AL28" s="504">
        <v>0</v>
      </c>
      <c r="AM28" s="504">
        <v>0</v>
      </c>
      <c r="AN28" s="504">
        <v>0</v>
      </c>
      <c r="AO28" s="504">
        <v>0</v>
      </c>
      <c r="AP28" s="504">
        <v>0</v>
      </c>
      <c r="AQ28" s="504">
        <v>0</v>
      </c>
      <c r="AR28" s="504">
        <v>0</v>
      </c>
      <c r="AS28" s="504">
        <v>0</v>
      </c>
      <c r="AT28" s="504">
        <v>0</v>
      </c>
      <c r="AU28" s="504">
        <v>0</v>
      </c>
      <c r="AV28" s="504">
        <v>0</v>
      </c>
      <c r="AW28" s="504">
        <v>0</v>
      </c>
      <c r="AX28" s="504">
        <v>0</v>
      </c>
      <c r="AY28" s="504">
        <v>0</v>
      </c>
      <c r="AZ28" s="504">
        <v>0</v>
      </c>
      <c r="BA28" s="504">
        <v>0</v>
      </c>
      <c r="BB28" s="504">
        <v>0</v>
      </c>
      <c r="BC28" s="504">
        <v>0</v>
      </c>
      <c r="BD28" s="504">
        <v>0</v>
      </c>
      <c r="BE28" s="504">
        <v>0</v>
      </c>
      <c r="BF28" s="504">
        <v>0</v>
      </c>
      <c r="BG28" s="504">
        <v>0</v>
      </c>
      <c r="BH28" s="504">
        <v>0</v>
      </c>
      <c r="BI28" s="504">
        <v>0</v>
      </c>
      <c r="BJ28" s="504">
        <v>0</v>
      </c>
      <c r="BK28" s="504">
        <v>0</v>
      </c>
      <c r="BL28" s="504">
        <v>0</v>
      </c>
      <c r="BM28" s="504">
        <v>0</v>
      </c>
      <c r="BN28" s="504">
        <v>0</v>
      </c>
      <c r="BO28" s="504">
        <v>0</v>
      </c>
      <c r="BP28" s="504">
        <v>0</v>
      </c>
      <c r="BQ28" s="504">
        <v>0</v>
      </c>
      <c r="BR28" s="504">
        <v>0</v>
      </c>
      <c r="BS28" s="504">
        <v>0</v>
      </c>
      <c r="BT28" s="504">
        <v>0</v>
      </c>
      <c r="BV28" s="501" t="str">
        <f t="shared" si="10"/>
        <v>CUSTOS FIXOS - SALA COMERCIAL (INTERNET, TELEFONIA, ENERGIA, LIMPEZA, E ETC)</v>
      </c>
      <c r="BW28" s="506">
        <f t="shared" si="238"/>
        <v>7700</v>
      </c>
      <c r="BX28" s="501">
        <f t="shared" si="17"/>
        <v>700</v>
      </c>
      <c r="BY28" s="501">
        <f t="shared" si="239"/>
        <v>700</v>
      </c>
      <c r="BZ28" s="501">
        <f t="shared" si="240"/>
        <v>700</v>
      </c>
      <c r="CA28" s="501">
        <f t="shared" si="241"/>
        <v>700</v>
      </c>
      <c r="CB28" s="501">
        <f t="shared" si="242"/>
        <v>700</v>
      </c>
      <c r="CC28" s="501">
        <f t="shared" si="243"/>
        <v>700</v>
      </c>
      <c r="CD28" s="501">
        <f t="shared" si="244"/>
        <v>700</v>
      </c>
      <c r="CE28" s="501">
        <f t="shared" si="245"/>
        <v>700</v>
      </c>
      <c r="CF28" s="501">
        <f t="shared" si="246"/>
        <v>700</v>
      </c>
      <c r="CG28" s="501">
        <f t="shared" si="247"/>
        <v>700</v>
      </c>
      <c r="CH28" s="501">
        <f t="shared" si="248"/>
        <v>700</v>
      </c>
      <c r="CI28" s="501">
        <f t="shared" si="249"/>
        <v>0</v>
      </c>
      <c r="CJ28" s="501">
        <f t="shared" si="250"/>
        <v>0</v>
      </c>
      <c r="CK28" s="501">
        <f t="shared" si="251"/>
        <v>0</v>
      </c>
      <c r="CL28" s="501">
        <f t="shared" si="252"/>
        <v>0</v>
      </c>
      <c r="CM28" s="501">
        <f t="shared" si="253"/>
        <v>0</v>
      </c>
      <c r="CN28" s="501">
        <f t="shared" si="254"/>
        <v>0</v>
      </c>
      <c r="CO28" s="501">
        <f t="shared" si="255"/>
        <v>0</v>
      </c>
      <c r="CP28" s="501">
        <f t="shared" si="256"/>
        <v>0</v>
      </c>
      <c r="CQ28" s="501">
        <f t="shared" si="257"/>
        <v>0</v>
      </c>
      <c r="CR28" s="501">
        <f t="shared" si="258"/>
        <v>0</v>
      </c>
      <c r="CS28" s="501">
        <f t="shared" si="259"/>
        <v>0</v>
      </c>
      <c r="CT28" s="501">
        <f t="shared" si="260"/>
        <v>0</v>
      </c>
      <c r="CU28" s="501">
        <f t="shared" si="261"/>
        <v>0</v>
      </c>
      <c r="CV28" s="501">
        <f t="shared" si="262"/>
        <v>0</v>
      </c>
      <c r="CW28" s="501">
        <f t="shared" si="263"/>
        <v>0</v>
      </c>
      <c r="CX28" s="501">
        <f t="shared" si="264"/>
        <v>0</v>
      </c>
      <c r="CY28" s="501">
        <f t="shared" si="265"/>
        <v>0</v>
      </c>
      <c r="CZ28" s="501">
        <f t="shared" si="266"/>
        <v>0</v>
      </c>
      <c r="DA28" s="501">
        <f t="shared" si="267"/>
        <v>0</v>
      </c>
      <c r="DB28" s="501">
        <f t="shared" si="268"/>
        <v>0</v>
      </c>
      <c r="DC28" s="501">
        <f t="shared" si="269"/>
        <v>0</v>
      </c>
      <c r="DD28" s="501">
        <f t="shared" si="270"/>
        <v>0</v>
      </c>
      <c r="DE28" s="501">
        <f t="shared" si="271"/>
        <v>0</v>
      </c>
      <c r="DF28" s="501">
        <f t="shared" si="272"/>
        <v>0</v>
      </c>
      <c r="DG28" s="501">
        <f t="shared" si="273"/>
        <v>0</v>
      </c>
      <c r="DH28" s="501">
        <f t="shared" si="274"/>
        <v>0</v>
      </c>
      <c r="DI28" s="501">
        <f t="shared" si="275"/>
        <v>0</v>
      </c>
      <c r="DJ28" s="501">
        <f t="shared" si="276"/>
        <v>0</v>
      </c>
      <c r="DK28" s="501">
        <f t="shared" si="277"/>
        <v>0</v>
      </c>
      <c r="DL28" s="501">
        <f t="shared" si="278"/>
        <v>0</v>
      </c>
      <c r="DM28" s="501">
        <f t="shared" si="279"/>
        <v>0</v>
      </c>
      <c r="DN28" s="501">
        <f t="shared" si="280"/>
        <v>0</v>
      </c>
      <c r="DO28" s="501">
        <f t="shared" si="281"/>
        <v>0</v>
      </c>
      <c r="DP28" s="501">
        <f t="shared" si="282"/>
        <v>0</v>
      </c>
      <c r="DQ28" s="501">
        <f t="shared" si="283"/>
        <v>0</v>
      </c>
      <c r="DR28" s="501">
        <f t="shared" si="284"/>
        <v>0</v>
      </c>
      <c r="DS28" s="501">
        <f t="shared" si="285"/>
        <v>0</v>
      </c>
      <c r="DT28" s="501">
        <f t="shared" si="286"/>
        <v>0</v>
      </c>
      <c r="DU28" s="501">
        <f t="shared" si="287"/>
        <v>0</v>
      </c>
      <c r="DV28" s="501">
        <f t="shared" si="288"/>
        <v>0</v>
      </c>
      <c r="DW28" s="501">
        <f t="shared" si="289"/>
        <v>0</v>
      </c>
      <c r="DX28" s="501">
        <f t="shared" si="290"/>
        <v>0</v>
      </c>
      <c r="DY28" s="501">
        <f t="shared" si="291"/>
        <v>0</v>
      </c>
      <c r="DZ28" s="501">
        <f t="shared" si="292"/>
        <v>0</v>
      </c>
      <c r="EA28" s="501">
        <f t="shared" si="293"/>
        <v>0</v>
      </c>
      <c r="EB28" s="501">
        <f t="shared" si="294"/>
        <v>0</v>
      </c>
      <c r="EC28" s="501">
        <f t="shared" si="295"/>
        <v>0</v>
      </c>
      <c r="ED28" s="501">
        <f t="shared" si="296"/>
        <v>0</v>
      </c>
      <c r="EE28" s="501">
        <f t="shared" si="297"/>
        <v>0</v>
      </c>
    </row>
    <row r="29" spans="1:135" s="505" customFormat="1">
      <c r="A29" s="496" t="s">
        <v>282</v>
      </c>
      <c r="B29" s="497">
        <v>20</v>
      </c>
      <c r="C29" s="498" t="str">
        <f>VLOOKUP($A29&amp;$B29,Insumos!$A:$I,4,0)</f>
        <v>MOBILIA/FRETE - SALA COMERCIAL</v>
      </c>
      <c r="D29" s="499" t="str">
        <f>VLOOKUP($A29&amp;$B29,Insumos!$A:$I,6,0)</f>
        <v>VB</v>
      </c>
      <c r="E29" s="500">
        <f>L29</f>
        <v>1</v>
      </c>
      <c r="F29" s="499">
        <v>1</v>
      </c>
      <c r="G29" s="501">
        <f>VLOOKUP($A29&amp;$B29,Insumos!$A:$I,9,0)</f>
        <v>6000</v>
      </c>
      <c r="H29" s="501">
        <f>G29*E29</f>
        <v>6000</v>
      </c>
      <c r="I29" s="502"/>
      <c r="J29" s="503" t="str">
        <f t="shared" si="6"/>
        <v>MOBILIA/FRETE - SALA COMERCIAL</v>
      </c>
      <c r="K29" s="501" t="str">
        <f t="shared" si="7"/>
        <v>VB</v>
      </c>
      <c r="L29" s="501">
        <f t="shared" si="237"/>
        <v>1</v>
      </c>
      <c r="M29" s="504">
        <v>1</v>
      </c>
      <c r="N29" s="504">
        <v>0</v>
      </c>
      <c r="O29" s="504">
        <v>0</v>
      </c>
      <c r="P29" s="504">
        <v>0</v>
      </c>
      <c r="Q29" s="504">
        <v>0</v>
      </c>
      <c r="R29" s="504">
        <v>0</v>
      </c>
      <c r="S29" s="504">
        <v>0</v>
      </c>
      <c r="T29" s="504">
        <v>0</v>
      </c>
      <c r="U29" s="504">
        <v>0</v>
      </c>
      <c r="V29" s="504">
        <v>0</v>
      </c>
      <c r="W29" s="504">
        <v>0</v>
      </c>
      <c r="X29" s="504"/>
      <c r="Y29" s="504">
        <v>0</v>
      </c>
      <c r="Z29" s="504">
        <v>0</v>
      </c>
      <c r="AA29" s="504">
        <v>0</v>
      </c>
      <c r="AB29" s="504">
        <v>0</v>
      </c>
      <c r="AC29" s="504">
        <v>0</v>
      </c>
      <c r="AD29" s="504">
        <v>0</v>
      </c>
      <c r="AE29" s="504">
        <v>0</v>
      </c>
      <c r="AF29" s="504">
        <v>0</v>
      </c>
      <c r="AG29" s="504">
        <v>0</v>
      </c>
      <c r="AH29" s="504">
        <v>0</v>
      </c>
      <c r="AI29" s="504">
        <v>0</v>
      </c>
      <c r="AJ29" s="504">
        <v>0</v>
      </c>
      <c r="AK29" s="504">
        <v>0</v>
      </c>
      <c r="AL29" s="504">
        <v>0</v>
      </c>
      <c r="AM29" s="504">
        <v>0</v>
      </c>
      <c r="AN29" s="504">
        <v>0</v>
      </c>
      <c r="AO29" s="504">
        <v>0</v>
      </c>
      <c r="AP29" s="504">
        <v>0</v>
      </c>
      <c r="AQ29" s="504">
        <v>0</v>
      </c>
      <c r="AR29" s="504">
        <v>0</v>
      </c>
      <c r="AS29" s="504">
        <v>0</v>
      </c>
      <c r="AT29" s="504">
        <v>0</v>
      </c>
      <c r="AU29" s="504">
        <v>0</v>
      </c>
      <c r="AV29" s="504">
        <v>0</v>
      </c>
      <c r="AW29" s="504">
        <v>0</v>
      </c>
      <c r="AX29" s="504">
        <v>0</v>
      </c>
      <c r="AY29" s="504">
        <v>0</v>
      </c>
      <c r="AZ29" s="504">
        <v>0</v>
      </c>
      <c r="BA29" s="504">
        <v>0</v>
      </c>
      <c r="BB29" s="504">
        <v>0</v>
      </c>
      <c r="BC29" s="504">
        <v>0</v>
      </c>
      <c r="BD29" s="504">
        <v>0</v>
      </c>
      <c r="BE29" s="504">
        <v>0</v>
      </c>
      <c r="BF29" s="504">
        <v>0</v>
      </c>
      <c r="BG29" s="504">
        <v>0</v>
      </c>
      <c r="BH29" s="504">
        <v>0</v>
      </c>
      <c r="BI29" s="504">
        <v>0</v>
      </c>
      <c r="BJ29" s="504">
        <v>0</v>
      </c>
      <c r="BK29" s="504">
        <v>0</v>
      </c>
      <c r="BL29" s="504">
        <v>0</v>
      </c>
      <c r="BM29" s="504">
        <v>0</v>
      </c>
      <c r="BN29" s="504">
        <v>0</v>
      </c>
      <c r="BO29" s="504">
        <v>0</v>
      </c>
      <c r="BP29" s="504">
        <v>0</v>
      </c>
      <c r="BQ29" s="504">
        <v>0</v>
      </c>
      <c r="BR29" s="504">
        <v>0</v>
      </c>
      <c r="BS29" s="504">
        <v>0</v>
      </c>
      <c r="BT29" s="504">
        <v>0</v>
      </c>
      <c r="BV29" s="501" t="str">
        <f t="shared" si="10"/>
        <v>MOBILIA/FRETE - SALA COMERCIAL</v>
      </c>
      <c r="BW29" s="506">
        <f t="shared" si="238"/>
        <v>6000</v>
      </c>
      <c r="BX29" s="501">
        <f t="shared" si="17"/>
        <v>6000</v>
      </c>
      <c r="BY29" s="501">
        <f t="shared" si="239"/>
        <v>0</v>
      </c>
      <c r="BZ29" s="501">
        <f t="shared" si="240"/>
        <v>0</v>
      </c>
      <c r="CA29" s="501">
        <f t="shared" si="241"/>
        <v>0</v>
      </c>
      <c r="CB29" s="501">
        <f t="shared" si="242"/>
        <v>0</v>
      </c>
      <c r="CC29" s="501">
        <f t="shared" si="243"/>
        <v>0</v>
      </c>
      <c r="CD29" s="501">
        <f t="shared" si="244"/>
        <v>0</v>
      </c>
      <c r="CE29" s="501">
        <f t="shared" si="245"/>
        <v>0</v>
      </c>
      <c r="CF29" s="501">
        <f t="shared" si="246"/>
        <v>0</v>
      </c>
      <c r="CG29" s="501">
        <f t="shared" si="247"/>
        <v>0</v>
      </c>
      <c r="CH29" s="501">
        <f t="shared" si="248"/>
        <v>0</v>
      </c>
      <c r="CI29" s="501">
        <f t="shared" si="249"/>
        <v>0</v>
      </c>
      <c r="CJ29" s="501">
        <f t="shared" si="250"/>
        <v>0</v>
      </c>
      <c r="CK29" s="501">
        <f t="shared" si="251"/>
        <v>0</v>
      </c>
      <c r="CL29" s="501">
        <f t="shared" si="252"/>
        <v>0</v>
      </c>
      <c r="CM29" s="501">
        <f t="shared" si="253"/>
        <v>0</v>
      </c>
      <c r="CN29" s="501">
        <f t="shared" si="254"/>
        <v>0</v>
      </c>
      <c r="CO29" s="501">
        <f t="shared" si="255"/>
        <v>0</v>
      </c>
      <c r="CP29" s="501">
        <f t="shared" si="256"/>
        <v>0</v>
      </c>
      <c r="CQ29" s="501">
        <f t="shared" si="257"/>
        <v>0</v>
      </c>
      <c r="CR29" s="501">
        <f t="shared" si="258"/>
        <v>0</v>
      </c>
      <c r="CS29" s="501">
        <f t="shared" si="259"/>
        <v>0</v>
      </c>
      <c r="CT29" s="501">
        <f t="shared" si="260"/>
        <v>0</v>
      </c>
      <c r="CU29" s="501">
        <f t="shared" si="261"/>
        <v>0</v>
      </c>
      <c r="CV29" s="501">
        <f t="shared" si="262"/>
        <v>0</v>
      </c>
      <c r="CW29" s="501">
        <f t="shared" si="263"/>
        <v>0</v>
      </c>
      <c r="CX29" s="501">
        <f t="shared" si="264"/>
        <v>0</v>
      </c>
      <c r="CY29" s="501">
        <f t="shared" si="265"/>
        <v>0</v>
      </c>
      <c r="CZ29" s="501">
        <f t="shared" si="266"/>
        <v>0</v>
      </c>
      <c r="DA29" s="501">
        <f t="shared" si="267"/>
        <v>0</v>
      </c>
      <c r="DB29" s="501">
        <f t="shared" si="268"/>
        <v>0</v>
      </c>
      <c r="DC29" s="501">
        <f t="shared" si="269"/>
        <v>0</v>
      </c>
      <c r="DD29" s="501">
        <f t="shared" si="270"/>
        <v>0</v>
      </c>
      <c r="DE29" s="501">
        <f t="shared" si="271"/>
        <v>0</v>
      </c>
      <c r="DF29" s="501">
        <f t="shared" si="272"/>
        <v>0</v>
      </c>
      <c r="DG29" s="501">
        <f t="shared" si="273"/>
        <v>0</v>
      </c>
      <c r="DH29" s="501">
        <f t="shared" si="274"/>
        <v>0</v>
      </c>
      <c r="DI29" s="501">
        <f t="shared" si="275"/>
        <v>0</v>
      </c>
      <c r="DJ29" s="501">
        <f t="shared" si="276"/>
        <v>0</v>
      </c>
      <c r="DK29" s="501">
        <f t="shared" si="277"/>
        <v>0</v>
      </c>
      <c r="DL29" s="501">
        <f t="shared" si="278"/>
        <v>0</v>
      </c>
      <c r="DM29" s="501">
        <f t="shared" si="279"/>
        <v>0</v>
      </c>
      <c r="DN29" s="501">
        <f t="shared" si="280"/>
        <v>0</v>
      </c>
      <c r="DO29" s="501">
        <f t="shared" si="281"/>
        <v>0</v>
      </c>
      <c r="DP29" s="501">
        <f t="shared" si="282"/>
        <v>0</v>
      </c>
      <c r="DQ29" s="501">
        <f t="shared" si="283"/>
        <v>0</v>
      </c>
      <c r="DR29" s="501">
        <f t="shared" si="284"/>
        <v>0</v>
      </c>
      <c r="DS29" s="501">
        <f t="shared" si="285"/>
        <v>0</v>
      </c>
      <c r="DT29" s="501">
        <f t="shared" si="286"/>
        <v>0</v>
      </c>
      <c r="DU29" s="501">
        <f t="shared" si="287"/>
        <v>0</v>
      </c>
      <c r="DV29" s="501">
        <f t="shared" si="288"/>
        <v>0</v>
      </c>
      <c r="DW29" s="501">
        <f t="shared" si="289"/>
        <v>0</v>
      </c>
      <c r="DX29" s="501">
        <f t="shared" si="290"/>
        <v>0</v>
      </c>
      <c r="DY29" s="501">
        <f t="shared" si="291"/>
        <v>0</v>
      </c>
      <c r="DZ29" s="501">
        <f t="shared" si="292"/>
        <v>0</v>
      </c>
      <c r="EA29" s="501">
        <f t="shared" si="293"/>
        <v>0</v>
      </c>
      <c r="EB29" s="501">
        <f t="shared" si="294"/>
        <v>0</v>
      </c>
      <c r="EC29" s="501">
        <f t="shared" si="295"/>
        <v>0</v>
      </c>
      <c r="ED29" s="501">
        <f t="shared" si="296"/>
        <v>0</v>
      </c>
      <c r="EE29" s="501">
        <f t="shared" si="297"/>
        <v>0</v>
      </c>
    </row>
    <row r="30" spans="1:135">
      <c r="A30" s="250" t="s">
        <v>282</v>
      </c>
      <c r="B30" s="253">
        <v>7</v>
      </c>
      <c r="C30" s="192" t="str">
        <f>VLOOKUP($A30&amp;$B30,Insumos!$A:$I,4,0)</f>
        <v>ALIMENTAÇÃO - NIVEL 3</v>
      </c>
      <c r="D30" s="86" t="str">
        <f>VLOOKUP($A30&amp;$B30,Insumos!$A:$I,6,0)</f>
        <v>VB</v>
      </c>
      <c r="E30" s="205">
        <f t="shared" ref="E30:E34" si="304">L30</f>
        <v>0</v>
      </c>
      <c r="F30" s="86">
        <v>1</v>
      </c>
      <c r="G30" s="206">
        <f>VLOOKUP($A30&amp;$B30,Insumos!$A:$I,9,0)</f>
        <v>50</v>
      </c>
      <c r="H30" s="206">
        <f t="shared" ref="H30:H34" si="305">G30*E30</f>
        <v>0</v>
      </c>
      <c r="I30" s="452"/>
      <c r="J30" s="423" t="str">
        <f t="shared" si="6"/>
        <v>ALIMENTAÇÃO - NIVEL 3</v>
      </c>
      <c r="K30" s="206" t="str">
        <f t="shared" si="7"/>
        <v>VB</v>
      </c>
      <c r="L30" s="206">
        <f t="shared" si="237"/>
        <v>0</v>
      </c>
      <c r="M30" s="252">
        <v>0</v>
      </c>
      <c r="N30" s="252">
        <v>0</v>
      </c>
      <c r="O30" s="252">
        <v>0</v>
      </c>
      <c r="P30" s="252">
        <v>0</v>
      </c>
      <c r="Q30" s="252">
        <v>0</v>
      </c>
      <c r="R30" s="252">
        <v>0</v>
      </c>
      <c r="S30" s="252">
        <v>0</v>
      </c>
      <c r="T30" s="252">
        <v>0</v>
      </c>
      <c r="U30" s="252">
        <v>0</v>
      </c>
      <c r="V30" s="252">
        <v>0</v>
      </c>
      <c r="W30" s="252">
        <v>0</v>
      </c>
      <c r="X30" s="252"/>
      <c r="Y30" s="252">
        <v>0</v>
      </c>
      <c r="Z30" s="252">
        <v>0</v>
      </c>
      <c r="AA30" s="252">
        <v>0</v>
      </c>
      <c r="AB30" s="252">
        <v>0</v>
      </c>
      <c r="AC30" s="252">
        <v>0</v>
      </c>
      <c r="AD30" s="252">
        <v>0</v>
      </c>
      <c r="AE30" s="252">
        <v>0</v>
      </c>
      <c r="AF30" s="252">
        <v>0</v>
      </c>
      <c r="AG30" s="252">
        <v>0</v>
      </c>
      <c r="AH30" s="252">
        <v>0</v>
      </c>
      <c r="AI30" s="252">
        <v>0</v>
      </c>
      <c r="AJ30" s="252">
        <v>0</v>
      </c>
      <c r="AK30" s="252">
        <v>0</v>
      </c>
      <c r="AL30" s="252">
        <v>0</v>
      </c>
      <c r="AM30" s="252">
        <v>0</v>
      </c>
      <c r="AN30" s="252">
        <v>0</v>
      </c>
      <c r="AO30" s="252">
        <v>0</v>
      </c>
      <c r="AP30" s="252">
        <v>0</v>
      </c>
      <c r="AQ30" s="252">
        <v>0</v>
      </c>
      <c r="AR30" s="252">
        <v>0</v>
      </c>
      <c r="AS30" s="252">
        <v>0</v>
      </c>
      <c r="AT30" s="252">
        <v>0</v>
      </c>
      <c r="AU30" s="252">
        <v>0</v>
      </c>
      <c r="AV30" s="252">
        <v>0</v>
      </c>
      <c r="AW30" s="252">
        <v>0</v>
      </c>
      <c r="AX30" s="252">
        <v>0</v>
      </c>
      <c r="AY30" s="252">
        <v>0</v>
      </c>
      <c r="AZ30" s="252">
        <v>0</v>
      </c>
      <c r="BA30" s="252">
        <v>0</v>
      </c>
      <c r="BB30" s="252">
        <v>0</v>
      </c>
      <c r="BC30" s="252">
        <v>0</v>
      </c>
      <c r="BD30" s="252">
        <v>0</v>
      </c>
      <c r="BE30" s="252">
        <v>0</v>
      </c>
      <c r="BF30" s="252">
        <v>0</v>
      </c>
      <c r="BG30" s="252">
        <v>0</v>
      </c>
      <c r="BH30" s="252">
        <v>0</v>
      </c>
      <c r="BI30" s="252">
        <v>0</v>
      </c>
      <c r="BJ30" s="252">
        <v>0</v>
      </c>
      <c r="BK30" s="252">
        <v>0</v>
      </c>
      <c r="BL30" s="252">
        <v>0</v>
      </c>
      <c r="BM30" s="252">
        <v>0</v>
      </c>
      <c r="BN30" s="252">
        <v>0</v>
      </c>
      <c r="BO30" s="252">
        <v>0</v>
      </c>
      <c r="BP30" s="252">
        <v>0</v>
      </c>
      <c r="BQ30" s="252">
        <v>0</v>
      </c>
      <c r="BR30" s="252">
        <v>0</v>
      </c>
      <c r="BS30" s="252">
        <v>0</v>
      </c>
      <c r="BT30" s="252">
        <v>0</v>
      </c>
      <c r="BV30" s="206" t="str">
        <f t="shared" si="10"/>
        <v>ALIMENTAÇÃO - NIVEL 3</v>
      </c>
      <c r="BW30" s="83">
        <f t="shared" si="238"/>
        <v>0</v>
      </c>
      <c r="BX30" s="206">
        <f t="shared" si="17"/>
        <v>0</v>
      </c>
      <c r="BY30" s="206">
        <f t="shared" si="239"/>
        <v>0</v>
      </c>
      <c r="BZ30" s="206">
        <f t="shared" si="240"/>
        <v>0</v>
      </c>
      <c r="CA30" s="206">
        <f t="shared" si="241"/>
        <v>0</v>
      </c>
      <c r="CB30" s="206">
        <f t="shared" si="242"/>
        <v>0</v>
      </c>
      <c r="CC30" s="206">
        <f t="shared" si="243"/>
        <v>0</v>
      </c>
      <c r="CD30" s="206">
        <f t="shared" si="244"/>
        <v>0</v>
      </c>
      <c r="CE30" s="206">
        <f t="shared" si="245"/>
        <v>0</v>
      </c>
      <c r="CF30" s="206">
        <f t="shared" si="246"/>
        <v>0</v>
      </c>
      <c r="CG30" s="206">
        <f t="shared" si="247"/>
        <v>0</v>
      </c>
      <c r="CH30" s="206">
        <f t="shared" si="248"/>
        <v>0</v>
      </c>
      <c r="CI30" s="206">
        <f t="shared" si="249"/>
        <v>0</v>
      </c>
      <c r="CJ30" s="206">
        <f t="shared" si="250"/>
        <v>0</v>
      </c>
      <c r="CK30" s="206">
        <f t="shared" si="251"/>
        <v>0</v>
      </c>
      <c r="CL30" s="206">
        <f t="shared" si="252"/>
        <v>0</v>
      </c>
      <c r="CM30" s="206">
        <f t="shared" si="253"/>
        <v>0</v>
      </c>
      <c r="CN30" s="206">
        <f t="shared" si="254"/>
        <v>0</v>
      </c>
      <c r="CO30" s="206">
        <f t="shared" si="255"/>
        <v>0</v>
      </c>
      <c r="CP30" s="206">
        <f t="shared" si="256"/>
        <v>0</v>
      </c>
      <c r="CQ30" s="206">
        <f t="shared" si="257"/>
        <v>0</v>
      </c>
      <c r="CR30" s="206">
        <f t="shared" si="258"/>
        <v>0</v>
      </c>
      <c r="CS30" s="206">
        <f t="shared" si="259"/>
        <v>0</v>
      </c>
      <c r="CT30" s="206">
        <f t="shared" si="260"/>
        <v>0</v>
      </c>
      <c r="CU30" s="206">
        <f t="shared" si="261"/>
        <v>0</v>
      </c>
      <c r="CV30" s="206">
        <f t="shared" si="262"/>
        <v>0</v>
      </c>
      <c r="CW30" s="206">
        <f t="shared" si="263"/>
        <v>0</v>
      </c>
      <c r="CX30" s="206">
        <f t="shared" si="264"/>
        <v>0</v>
      </c>
      <c r="CY30" s="206">
        <f t="shared" si="265"/>
        <v>0</v>
      </c>
      <c r="CZ30" s="206">
        <f t="shared" si="266"/>
        <v>0</v>
      </c>
      <c r="DA30" s="206">
        <f t="shared" si="267"/>
        <v>0</v>
      </c>
      <c r="DB30" s="206">
        <f t="shared" si="268"/>
        <v>0</v>
      </c>
      <c r="DC30" s="206">
        <f t="shared" si="269"/>
        <v>0</v>
      </c>
      <c r="DD30" s="206">
        <f t="shared" si="270"/>
        <v>0</v>
      </c>
      <c r="DE30" s="206">
        <f t="shared" si="271"/>
        <v>0</v>
      </c>
      <c r="DF30" s="206">
        <f t="shared" si="272"/>
        <v>0</v>
      </c>
      <c r="DG30" s="206">
        <f t="shared" si="273"/>
        <v>0</v>
      </c>
      <c r="DH30" s="206">
        <f t="shared" si="274"/>
        <v>0</v>
      </c>
      <c r="DI30" s="206">
        <f t="shared" si="275"/>
        <v>0</v>
      </c>
      <c r="DJ30" s="206">
        <f t="shared" si="276"/>
        <v>0</v>
      </c>
      <c r="DK30" s="206">
        <f t="shared" si="277"/>
        <v>0</v>
      </c>
      <c r="DL30" s="206">
        <f t="shared" si="278"/>
        <v>0</v>
      </c>
      <c r="DM30" s="206">
        <f t="shared" si="279"/>
        <v>0</v>
      </c>
      <c r="DN30" s="206">
        <f t="shared" si="280"/>
        <v>0</v>
      </c>
      <c r="DO30" s="206">
        <f t="shared" si="281"/>
        <v>0</v>
      </c>
      <c r="DP30" s="206">
        <f t="shared" si="282"/>
        <v>0</v>
      </c>
      <c r="DQ30" s="206">
        <f t="shared" si="283"/>
        <v>0</v>
      </c>
      <c r="DR30" s="206">
        <f t="shared" si="284"/>
        <v>0</v>
      </c>
      <c r="DS30" s="206">
        <f t="shared" si="285"/>
        <v>0</v>
      </c>
      <c r="DT30" s="206">
        <f t="shared" si="286"/>
        <v>0</v>
      </c>
      <c r="DU30" s="206">
        <f t="shared" si="287"/>
        <v>0</v>
      </c>
      <c r="DV30" s="206">
        <f t="shared" si="288"/>
        <v>0</v>
      </c>
      <c r="DW30" s="206">
        <f t="shared" si="289"/>
        <v>0</v>
      </c>
      <c r="DX30" s="206">
        <f t="shared" si="290"/>
        <v>0</v>
      </c>
      <c r="DY30" s="206">
        <f t="shared" si="291"/>
        <v>0</v>
      </c>
      <c r="DZ30" s="206">
        <f t="shared" si="292"/>
        <v>0</v>
      </c>
      <c r="EA30" s="206">
        <f t="shared" si="293"/>
        <v>0</v>
      </c>
      <c r="EB30" s="206">
        <f t="shared" si="294"/>
        <v>0</v>
      </c>
      <c r="EC30" s="206">
        <f t="shared" si="295"/>
        <v>0</v>
      </c>
      <c r="ED30" s="206">
        <f t="shared" si="296"/>
        <v>0</v>
      </c>
      <c r="EE30" s="206">
        <f t="shared" si="297"/>
        <v>0</v>
      </c>
    </row>
    <row r="31" spans="1:135">
      <c r="A31" s="250" t="s">
        <v>282</v>
      </c>
      <c r="B31" s="253">
        <v>8</v>
      </c>
      <c r="C31" s="192" t="str">
        <f>VLOOKUP($A31&amp;$B31,Insumos!$A:$I,4,0)</f>
        <v>TELEFONIA</v>
      </c>
      <c r="D31" s="86" t="str">
        <f>VLOOKUP($A31&amp;$B31,Insumos!$A:$I,6,0)</f>
        <v>VB</v>
      </c>
      <c r="E31" s="205">
        <f t="shared" si="304"/>
        <v>0</v>
      </c>
      <c r="F31" s="86">
        <v>1</v>
      </c>
      <c r="G31" s="206">
        <f>VLOOKUP($A31&amp;$B31,Insumos!$A:$I,9,0)</f>
        <v>35</v>
      </c>
      <c r="H31" s="206">
        <f t="shared" si="305"/>
        <v>0</v>
      </c>
      <c r="I31" s="452"/>
      <c r="J31" s="423" t="str">
        <f t="shared" si="6"/>
        <v>TELEFONIA</v>
      </c>
      <c r="K31" s="206" t="str">
        <f t="shared" si="7"/>
        <v>VB</v>
      </c>
      <c r="L31" s="206">
        <f t="shared" si="237"/>
        <v>0</v>
      </c>
      <c r="M31" s="252">
        <v>0</v>
      </c>
      <c r="N31" s="252">
        <v>0</v>
      </c>
      <c r="O31" s="252">
        <v>0</v>
      </c>
      <c r="P31" s="252">
        <v>0</v>
      </c>
      <c r="Q31" s="252">
        <v>0</v>
      </c>
      <c r="R31" s="252">
        <v>0</v>
      </c>
      <c r="S31" s="252">
        <v>0</v>
      </c>
      <c r="T31" s="252">
        <v>0</v>
      </c>
      <c r="U31" s="252">
        <v>0</v>
      </c>
      <c r="V31" s="252">
        <v>0</v>
      </c>
      <c r="W31" s="252">
        <v>0</v>
      </c>
      <c r="X31" s="252"/>
      <c r="Y31" s="252">
        <v>0</v>
      </c>
      <c r="Z31" s="252">
        <v>0</v>
      </c>
      <c r="AA31" s="252">
        <v>0</v>
      </c>
      <c r="AB31" s="252">
        <v>0</v>
      </c>
      <c r="AC31" s="252">
        <v>0</v>
      </c>
      <c r="AD31" s="252">
        <v>0</v>
      </c>
      <c r="AE31" s="252">
        <v>0</v>
      </c>
      <c r="AF31" s="252">
        <v>0</v>
      </c>
      <c r="AG31" s="252">
        <v>0</v>
      </c>
      <c r="AH31" s="252">
        <v>0</v>
      </c>
      <c r="AI31" s="252">
        <v>0</v>
      </c>
      <c r="AJ31" s="252">
        <v>0</v>
      </c>
      <c r="AK31" s="252">
        <v>0</v>
      </c>
      <c r="AL31" s="252">
        <v>0</v>
      </c>
      <c r="AM31" s="252">
        <v>0</v>
      </c>
      <c r="AN31" s="252">
        <v>0</v>
      </c>
      <c r="AO31" s="252">
        <v>0</v>
      </c>
      <c r="AP31" s="252">
        <v>0</v>
      </c>
      <c r="AQ31" s="252">
        <v>0</v>
      </c>
      <c r="AR31" s="252">
        <v>0</v>
      </c>
      <c r="AS31" s="252">
        <v>0</v>
      </c>
      <c r="AT31" s="252">
        <v>0</v>
      </c>
      <c r="AU31" s="252">
        <v>0</v>
      </c>
      <c r="AV31" s="252">
        <v>0</v>
      </c>
      <c r="AW31" s="252">
        <v>0</v>
      </c>
      <c r="AX31" s="252">
        <v>0</v>
      </c>
      <c r="AY31" s="252">
        <v>0</v>
      </c>
      <c r="AZ31" s="252">
        <v>0</v>
      </c>
      <c r="BA31" s="252">
        <v>0</v>
      </c>
      <c r="BB31" s="252">
        <v>0</v>
      </c>
      <c r="BC31" s="252">
        <v>0</v>
      </c>
      <c r="BD31" s="252">
        <v>0</v>
      </c>
      <c r="BE31" s="252">
        <v>0</v>
      </c>
      <c r="BF31" s="252">
        <v>0</v>
      </c>
      <c r="BG31" s="252">
        <v>0</v>
      </c>
      <c r="BH31" s="252">
        <v>0</v>
      </c>
      <c r="BI31" s="252">
        <v>0</v>
      </c>
      <c r="BJ31" s="252">
        <v>0</v>
      </c>
      <c r="BK31" s="252">
        <v>0</v>
      </c>
      <c r="BL31" s="252">
        <v>0</v>
      </c>
      <c r="BM31" s="252">
        <v>0</v>
      </c>
      <c r="BN31" s="252">
        <v>0</v>
      </c>
      <c r="BO31" s="252">
        <v>0</v>
      </c>
      <c r="BP31" s="252">
        <v>0</v>
      </c>
      <c r="BQ31" s="252">
        <v>0</v>
      </c>
      <c r="BR31" s="252">
        <v>0</v>
      </c>
      <c r="BS31" s="252">
        <v>0</v>
      </c>
      <c r="BT31" s="252">
        <v>0</v>
      </c>
      <c r="BV31" s="206" t="str">
        <f t="shared" si="10"/>
        <v>TELEFONIA</v>
      </c>
      <c r="BW31" s="83">
        <f t="shared" si="238"/>
        <v>0</v>
      </c>
      <c r="BX31" s="206">
        <f t="shared" si="17"/>
        <v>0</v>
      </c>
      <c r="BY31" s="206">
        <f t="shared" si="239"/>
        <v>0</v>
      </c>
      <c r="BZ31" s="206">
        <f t="shared" si="240"/>
        <v>0</v>
      </c>
      <c r="CA31" s="206">
        <f t="shared" si="241"/>
        <v>0</v>
      </c>
      <c r="CB31" s="206">
        <f t="shared" si="242"/>
        <v>0</v>
      </c>
      <c r="CC31" s="206">
        <f t="shared" si="243"/>
        <v>0</v>
      </c>
      <c r="CD31" s="206">
        <f t="shared" si="244"/>
        <v>0</v>
      </c>
      <c r="CE31" s="206">
        <f t="shared" si="245"/>
        <v>0</v>
      </c>
      <c r="CF31" s="206">
        <f t="shared" si="246"/>
        <v>0</v>
      </c>
      <c r="CG31" s="206">
        <f t="shared" si="247"/>
        <v>0</v>
      </c>
      <c r="CH31" s="206">
        <f t="shared" si="248"/>
        <v>0</v>
      </c>
      <c r="CI31" s="206">
        <f t="shared" si="249"/>
        <v>0</v>
      </c>
      <c r="CJ31" s="206">
        <f t="shared" si="250"/>
        <v>0</v>
      </c>
      <c r="CK31" s="206">
        <f t="shared" si="251"/>
        <v>0</v>
      </c>
      <c r="CL31" s="206">
        <f t="shared" si="252"/>
        <v>0</v>
      </c>
      <c r="CM31" s="206">
        <f t="shared" si="253"/>
        <v>0</v>
      </c>
      <c r="CN31" s="206">
        <f t="shared" si="254"/>
        <v>0</v>
      </c>
      <c r="CO31" s="206">
        <f t="shared" si="255"/>
        <v>0</v>
      </c>
      <c r="CP31" s="206">
        <f t="shared" si="256"/>
        <v>0</v>
      </c>
      <c r="CQ31" s="206">
        <f t="shared" si="257"/>
        <v>0</v>
      </c>
      <c r="CR31" s="206">
        <f t="shared" si="258"/>
        <v>0</v>
      </c>
      <c r="CS31" s="206">
        <f t="shared" si="259"/>
        <v>0</v>
      </c>
      <c r="CT31" s="206">
        <f t="shared" si="260"/>
        <v>0</v>
      </c>
      <c r="CU31" s="206">
        <f t="shared" si="261"/>
        <v>0</v>
      </c>
      <c r="CV31" s="206">
        <f t="shared" si="262"/>
        <v>0</v>
      </c>
      <c r="CW31" s="206">
        <f t="shared" si="263"/>
        <v>0</v>
      </c>
      <c r="CX31" s="206">
        <f t="shared" si="264"/>
        <v>0</v>
      </c>
      <c r="CY31" s="206">
        <f t="shared" si="265"/>
        <v>0</v>
      </c>
      <c r="CZ31" s="206">
        <f t="shared" si="266"/>
        <v>0</v>
      </c>
      <c r="DA31" s="206">
        <f t="shared" si="267"/>
        <v>0</v>
      </c>
      <c r="DB31" s="206">
        <f t="shared" si="268"/>
        <v>0</v>
      </c>
      <c r="DC31" s="206">
        <f t="shared" si="269"/>
        <v>0</v>
      </c>
      <c r="DD31" s="206">
        <f t="shared" si="270"/>
        <v>0</v>
      </c>
      <c r="DE31" s="206">
        <f t="shared" si="271"/>
        <v>0</v>
      </c>
      <c r="DF31" s="206">
        <f t="shared" si="272"/>
        <v>0</v>
      </c>
      <c r="DG31" s="206">
        <f t="shared" si="273"/>
        <v>0</v>
      </c>
      <c r="DH31" s="206">
        <f t="shared" si="274"/>
        <v>0</v>
      </c>
      <c r="DI31" s="206">
        <f t="shared" si="275"/>
        <v>0</v>
      </c>
      <c r="DJ31" s="206">
        <f t="shared" si="276"/>
        <v>0</v>
      </c>
      <c r="DK31" s="206">
        <f t="shared" si="277"/>
        <v>0</v>
      </c>
      <c r="DL31" s="206">
        <f t="shared" si="278"/>
        <v>0</v>
      </c>
      <c r="DM31" s="206">
        <f t="shared" si="279"/>
        <v>0</v>
      </c>
      <c r="DN31" s="206">
        <f t="shared" si="280"/>
        <v>0</v>
      </c>
      <c r="DO31" s="206">
        <f t="shared" si="281"/>
        <v>0</v>
      </c>
      <c r="DP31" s="206">
        <f t="shared" si="282"/>
        <v>0</v>
      </c>
      <c r="DQ31" s="206">
        <f t="shared" si="283"/>
        <v>0</v>
      </c>
      <c r="DR31" s="206">
        <f t="shared" si="284"/>
        <v>0</v>
      </c>
      <c r="DS31" s="206">
        <f t="shared" si="285"/>
        <v>0</v>
      </c>
      <c r="DT31" s="206">
        <f t="shared" si="286"/>
        <v>0</v>
      </c>
      <c r="DU31" s="206">
        <f t="shared" si="287"/>
        <v>0</v>
      </c>
      <c r="DV31" s="206">
        <f t="shared" si="288"/>
        <v>0</v>
      </c>
      <c r="DW31" s="206">
        <f t="shared" si="289"/>
        <v>0</v>
      </c>
      <c r="DX31" s="206">
        <f t="shared" si="290"/>
        <v>0</v>
      </c>
      <c r="DY31" s="206">
        <f t="shared" si="291"/>
        <v>0</v>
      </c>
      <c r="DZ31" s="206">
        <f t="shared" si="292"/>
        <v>0</v>
      </c>
      <c r="EA31" s="206">
        <f t="shared" si="293"/>
        <v>0</v>
      </c>
      <c r="EB31" s="206">
        <f t="shared" si="294"/>
        <v>0</v>
      </c>
      <c r="EC31" s="206">
        <f t="shared" si="295"/>
        <v>0</v>
      </c>
      <c r="ED31" s="206">
        <f t="shared" si="296"/>
        <v>0</v>
      </c>
      <c r="EE31" s="206">
        <f t="shared" si="297"/>
        <v>0</v>
      </c>
    </row>
    <row r="32" spans="1:135">
      <c r="A32" s="250" t="s">
        <v>282</v>
      </c>
      <c r="B32" s="253">
        <v>9</v>
      </c>
      <c r="C32" s="192" t="str">
        <f>VLOOKUP($A32&amp;$B32,Insumos!$A:$I,4,0)</f>
        <v>ALUGUEL DE VEÍCULO SUV</v>
      </c>
      <c r="D32" s="86" t="str">
        <f>VLOOKUP($A32&amp;$B32,Insumos!$A:$I,6,0)</f>
        <v>MÊS</v>
      </c>
      <c r="E32" s="205">
        <f t="shared" si="304"/>
        <v>0</v>
      </c>
      <c r="F32" s="86">
        <v>1</v>
      </c>
      <c r="G32" s="206">
        <f>VLOOKUP($A32&amp;$B32,Insumos!$A:$I,9,0)</f>
        <v>3200</v>
      </c>
      <c r="H32" s="206">
        <f t="shared" si="305"/>
        <v>0</v>
      </c>
      <c r="I32" s="452"/>
      <c r="J32" s="423" t="str">
        <f t="shared" si="6"/>
        <v>ALUGUEL DE VEÍCULO SUV</v>
      </c>
      <c r="K32" s="206" t="str">
        <f t="shared" si="7"/>
        <v>MÊS</v>
      </c>
      <c r="L32" s="206">
        <f t="shared" si="237"/>
        <v>0</v>
      </c>
      <c r="M32" s="252">
        <v>0</v>
      </c>
      <c r="N32" s="252">
        <v>0</v>
      </c>
      <c r="O32" s="252">
        <v>0</v>
      </c>
      <c r="P32" s="252">
        <v>0</v>
      </c>
      <c r="Q32" s="252">
        <v>0</v>
      </c>
      <c r="R32" s="252">
        <v>0</v>
      </c>
      <c r="S32" s="252">
        <v>0</v>
      </c>
      <c r="T32" s="252">
        <v>0</v>
      </c>
      <c r="U32" s="252">
        <v>0</v>
      </c>
      <c r="V32" s="252">
        <v>0</v>
      </c>
      <c r="W32" s="252">
        <v>0</v>
      </c>
      <c r="X32" s="252"/>
      <c r="Y32" s="252">
        <v>0</v>
      </c>
      <c r="Z32" s="252">
        <v>0</v>
      </c>
      <c r="AA32" s="252">
        <v>0</v>
      </c>
      <c r="AB32" s="252">
        <v>0</v>
      </c>
      <c r="AC32" s="252">
        <v>0</v>
      </c>
      <c r="AD32" s="252">
        <v>0</v>
      </c>
      <c r="AE32" s="252">
        <v>0</v>
      </c>
      <c r="AF32" s="252">
        <v>0</v>
      </c>
      <c r="AG32" s="252">
        <v>0</v>
      </c>
      <c r="AH32" s="252">
        <v>0</v>
      </c>
      <c r="AI32" s="252">
        <v>0</v>
      </c>
      <c r="AJ32" s="252">
        <v>0</v>
      </c>
      <c r="AK32" s="252">
        <v>0</v>
      </c>
      <c r="AL32" s="252">
        <v>0</v>
      </c>
      <c r="AM32" s="252">
        <v>0</v>
      </c>
      <c r="AN32" s="252">
        <v>0</v>
      </c>
      <c r="AO32" s="252">
        <v>0</v>
      </c>
      <c r="AP32" s="252">
        <v>0</v>
      </c>
      <c r="AQ32" s="252">
        <v>0</v>
      </c>
      <c r="AR32" s="252">
        <v>0</v>
      </c>
      <c r="AS32" s="252">
        <v>0</v>
      </c>
      <c r="AT32" s="252">
        <v>0</v>
      </c>
      <c r="AU32" s="252">
        <v>0</v>
      </c>
      <c r="AV32" s="252">
        <v>0</v>
      </c>
      <c r="AW32" s="252">
        <v>0</v>
      </c>
      <c r="AX32" s="252">
        <v>0</v>
      </c>
      <c r="AY32" s="252">
        <v>0</v>
      </c>
      <c r="AZ32" s="252">
        <v>0</v>
      </c>
      <c r="BA32" s="252">
        <v>0</v>
      </c>
      <c r="BB32" s="252">
        <v>0</v>
      </c>
      <c r="BC32" s="252">
        <v>0</v>
      </c>
      <c r="BD32" s="252">
        <v>0</v>
      </c>
      <c r="BE32" s="252">
        <v>0</v>
      </c>
      <c r="BF32" s="252">
        <v>0</v>
      </c>
      <c r="BG32" s="252">
        <v>0</v>
      </c>
      <c r="BH32" s="252">
        <v>0</v>
      </c>
      <c r="BI32" s="252">
        <v>0</v>
      </c>
      <c r="BJ32" s="252">
        <v>0</v>
      </c>
      <c r="BK32" s="252">
        <v>0</v>
      </c>
      <c r="BL32" s="252">
        <v>0</v>
      </c>
      <c r="BM32" s="252">
        <v>0</v>
      </c>
      <c r="BN32" s="252">
        <v>0</v>
      </c>
      <c r="BO32" s="252">
        <v>0</v>
      </c>
      <c r="BP32" s="252">
        <v>0</v>
      </c>
      <c r="BQ32" s="252">
        <v>0</v>
      </c>
      <c r="BR32" s="252">
        <v>0</v>
      </c>
      <c r="BS32" s="252">
        <v>0</v>
      </c>
      <c r="BT32" s="252">
        <v>0</v>
      </c>
      <c r="BV32" s="206" t="str">
        <f t="shared" si="10"/>
        <v>ALUGUEL DE VEÍCULO SUV</v>
      </c>
      <c r="BW32" s="83">
        <f t="shared" si="238"/>
        <v>0</v>
      </c>
      <c r="BX32" s="206">
        <f t="shared" si="17"/>
        <v>0</v>
      </c>
      <c r="BY32" s="206">
        <f t="shared" si="239"/>
        <v>0</v>
      </c>
      <c r="BZ32" s="206">
        <f t="shared" si="240"/>
        <v>0</v>
      </c>
      <c r="CA32" s="206">
        <f t="shared" si="241"/>
        <v>0</v>
      </c>
      <c r="CB32" s="206">
        <f t="shared" si="242"/>
        <v>0</v>
      </c>
      <c r="CC32" s="206">
        <f t="shared" si="243"/>
        <v>0</v>
      </c>
      <c r="CD32" s="206">
        <f t="shared" si="244"/>
        <v>0</v>
      </c>
      <c r="CE32" s="206">
        <f t="shared" si="245"/>
        <v>0</v>
      </c>
      <c r="CF32" s="206">
        <f t="shared" si="246"/>
        <v>0</v>
      </c>
      <c r="CG32" s="206">
        <f t="shared" si="247"/>
        <v>0</v>
      </c>
      <c r="CH32" s="206">
        <f t="shared" si="248"/>
        <v>0</v>
      </c>
      <c r="CI32" s="206">
        <f t="shared" si="249"/>
        <v>0</v>
      </c>
      <c r="CJ32" s="206">
        <f t="shared" si="250"/>
        <v>0</v>
      </c>
      <c r="CK32" s="206">
        <f t="shared" si="251"/>
        <v>0</v>
      </c>
      <c r="CL32" s="206">
        <f t="shared" si="252"/>
        <v>0</v>
      </c>
      <c r="CM32" s="206">
        <f t="shared" si="253"/>
        <v>0</v>
      </c>
      <c r="CN32" s="206">
        <f t="shared" si="254"/>
        <v>0</v>
      </c>
      <c r="CO32" s="206">
        <f t="shared" si="255"/>
        <v>0</v>
      </c>
      <c r="CP32" s="206">
        <f t="shared" si="256"/>
        <v>0</v>
      </c>
      <c r="CQ32" s="206">
        <f t="shared" si="257"/>
        <v>0</v>
      </c>
      <c r="CR32" s="206">
        <f t="shared" si="258"/>
        <v>0</v>
      </c>
      <c r="CS32" s="206">
        <f t="shared" si="259"/>
        <v>0</v>
      </c>
      <c r="CT32" s="206">
        <f t="shared" si="260"/>
        <v>0</v>
      </c>
      <c r="CU32" s="206">
        <f t="shared" si="261"/>
        <v>0</v>
      </c>
      <c r="CV32" s="206">
        <f t="shared" si="262"/>
        <v>0</v>
      </c>
      <c r="CW32" s="206">
        <f t="shared" si="263"/>
        <v>0</v>
      </c>
      <c r="CX32" s="206">
        <f t="shared" si="264"/>
        <v>0</v>
      </c>
      <c r="CY32" s="206">
        <f t="shared" si="265"/>
        <v>0</v>
      </c>
      <c r="CZ32" s="206">
        <f t="shared" si="266"/>
        <v>0</v>
      </c>
      <c r="DA32" s="206">
        <f t="shared" si="267"/>
        <v>0</v>
      </c>
      <c r="DB32" s="206">
        <f t="shared" si="268"/>
        <v>0</v>
      </c>
      <c r="DC32" s="206">
        <f t="shared" si="269"/>
        <v>0</v>
      </c>
      <c r="DD32" s="206">
        <f t="shared" si="270"/>
        <v>0</v>
      </c>
      <c r="DE32" s="206">
        <f t="shared" si="271"/>
        <v>0</v>
      </c>
      <c r="DF32" s="206">
        <f t="shared" si="272"/>
        <v>0</v>
      </c>
      <c r="DG32" s="206">
        <f t="shared" si="273"/>
        <v>0</v>
      </c>
      <c r="DH32" s="206">
        <f t="shared" si="274"/>
        <v>0</v>
      </c>
      <c r="DI32" s="206">
        <f t="shared" si="275"/>
        <v>0</v>
      </c>
      <c r="DJ32" s="206">
        <f t="shared" si="276"/>
        <v>0</v>
      </c>
      <c r="DK32" s="206">
        <f t="shared" si="277"/>
        <v>0</v>
      </c>
      <c r="DL32" s="206">
        <f t="shared" si="278"/>
        <v>0</v>
      </c>
      <c r="DM32" s="206">
        <f t="shared" si="279"/>
        <v>0</v>
      </c>
      <c r="DN32" s="206">
        <f t="shared" si="280"/>
        <v>0</v>
      </c>
      <c r="DO32" s="206">
        <f t="shared" si="281"/>
        <v>0</v>
      </c>
      <c r="DP32" s="206">
        <f t="shared" si="282"/>
        <v>0</v>
      </c>
      <c r="DQ32" s="206">
        <f t="shared" si="283"/>
        <v>0</v>
      </c>
      <c r="DR32" s="206">
        <f t="shared" si="284"/>
        <v>0</v>
      </c>
      <c r="DS32" s="206">
        <f t="shared" si="285"/>
        <v>0</v>
      </c>
      <c r="DT32" s="206">
        <f t="shared" si="286"/>
        <v>0</v>
      </c>
      <c r="DU32" s="206">
        <f t="shared" si="287"/>
        <v>0</v>
      </c>
      <c r="DV32" s="206">
        <f t="shared" si="288"/>
        <v>0</v>
      </c>
      <c r="DW32" s="206">
        <f t="shared" si="289"/>
        <v>0</v>
      </c>
      <c r="DX32" s="206">
        <f t="shared" si="290"/>
        <v>0</v>
      </c>
      <c r="DY32" s="206">
        <f t="shared" si="291"/>
        <v>0</v>
      </c>
      <c r="DZ32" s="206">
        <f t="shared" si="292"/>
        <v>0</v>
      </c>
      <c r="EA32" s="206">
        <f t="shared" si="293"/>
        <v>0</v>
      </c>
      <c r="EB32" s="206">
        <f t="shared" si="294"/>
        <v>0</v>
      </c>
      <c r="EC32" s="206">
        <f t="shared" si="295"/>
        <v>0</v>
      </c>
      <c r="ED32" s="206">
        <f t="shared" si="296"/>
        <v>0</v>
      </c>
      <c r="EE32" s="206">
        <f t="shared" si="297"/>
        <v>0</v>
      </c>
    </row>
    <row r="33" spans="1:135">
      <c r="A33" s="250" t="s">
        <v>282</v>
      </c>
      <c r="B33" s="253">
        <v>10</v>
      </c>
      <c r="C33" s="192" t="str">
        <f>VLOOKUP($A33&amp;$B33,Insumos!$A:$I,4,0)</f>
        <v>ALUGUEL DE VEICULO LEVE</v>
      </c>
      <c r="D33" s="86" t="str">
        <f>VLOOKUP($A33&amp;$B33,Insumos!$A:$I,6,0)</f>
        <v>DIA</v>
      </c>
      <c r="E33" s="205">
        <f t="shared" si="304"/>
        <v>0</v>
      </c>
      <c r="F33" s="86">
        <v>1</v>
      </c>
      <c r="G33" s="206">
        <f>VLOOKUP($A33&amp;$B33,Insumos!$A:$I,9,0)</f>
        <v>210</v>
      </c>
      <c r="H33" s="206">
        <f t="shared" si="305"/>
        <v>0</v>
      </c>
      <c r="I33" s="452"/>
      <c r="J33" s="423" t="str">
        <f t="shared" si="6"/>
        <v>ALUGUEL DE VEICULO LEVE</v>
      </c>
      <c r="K33" s="206" t="str">
        <f t="shared" si="7"/>
        <v>DIA</v>
      </c>
      <c r="L33" s="206">
        <f t="shared" si="237"/>
        <v>0</v>
      </c>
      <c r="M33" s="252">
        <v>0</v>
      </c>
      <c r="N33" s="252">
        <v>0</v>
      </c>
      <c r="O33" s="252">
        <v>0</v>
      </c>
      <c r="P33" s="252">
        <v>0</v>
      </c>
      <c r="Q33" s="252">
        <v>0</v>
      </c>
      <c r="R33" s="252">
        <v>0</v>
      </c>
      <c r="S33" s="252">
        <v>0</v>
      </c>
      <c r="T33" s="252">
        <v>0</v>
      </c>
      <c r="U33" s="252">
        <v>0</v>
      </c>
      <c r="V33" s="252">
        <v>0</v>
      </c>
      <c r="W33" s="252">
        <v>0</v>
      </c>
      <c r="X33" s="252"/>
      <c r="Y33" s="252">
        <v>0</v>
      </c>
      <c r="Z33" s="252">
        <v>0</v>
      </c>
      <c r="AA33" s="252">
        <v>0</v>
      </c>
      <c r="AB33" s="252">
        <v>0</v>
      </c>
      <c r="AC33" s="252">
        <v>0</v>
      </c>
      <c r="AD33" s="252">
        <v>0</v>
      </c>
      <c r="AE33" s="252">
        <v>0</v>
      </c>
      <c r="AF33" s="252">
        <v>0</v>
      </c>
      <c r="AG33" s="252">
        <v>0</v>
      </c>
      <c r="AH33" s="252">
        <v>0</v>
      </c>
      <c r="AI33" s="252">
        <v>0</v>
      </c>
      <c r="AJ33" s="252">
        <v>0</v>
      </c>
      <c r="AK33" s="252">
        <v>0</v>
      </c>
      <c r="AL33" s="252">
        <v>0</v>
      </c>
      <c r="AM33" s="252">
        <v>0</v>
      </c>
      <c r="AN33" s="252">
        <v>0</v>
      </c>
      <c r="AO33" s="252">
        <v>0</v>
      </c>
      <c r="AP33" s="252">
        <v>0</v>
      </c>
      <c r="AQ33" s="252">
        <v>0</v>
      </c>
      <c r="AR33" s="252">
        <v>0</v>
      </c>
      <c r="AS33" s="252">
        <v>0</v>
      </c>
      <c r="AT33" s="252">
        <v>0</v>
      </c>
      <c r="AU33" s="252">
        <v>0</v>
      </c>
      <c r="AV33" s="252">
        <v>0</v>
      </c>
      <c r="AW33" s="252">
        <v>0</v>
      </c>
      <c r="AX33" s="252">
        <v>0</v>
      </c>
      <c r="AY33" s="252">
        <v>0</v>
      </c>
      <c r="AZ33" s="252">
        <v>0</v>
      </c>
      <c r="BA33" s="252">
        <v>0</v>
      </c>
      <c r="BB33" s="252">
        <v>0</v>
      </c>
      <c r="BC33" s="252">
        <v>0</v>
      </c>
      <c r="BD33" s="252">
        <v>0</v>
      </c>
      <c r="BE33" s="252">
        <v>0</v>
      </c>
      <c r="BF33" s="252">
        <v>0</v>
      </c>
      <c r="BG33" s="252">
        <v>0</v>
      </c>
      <c r="BH33" s="252">
        <v>0</v>
      </c>
      <c r="BI33" s="252">
        <v>0</v>
      </c>
      <c r="BJ33" s="252">
        <v>0</v>
      </c>
      <c r="BK33" s="252">
        <v>0</v>
      </c>
      <c r="BL33" s="252">
        <v>0</v>
      </c>
      <c r="BM33" s="252">
        <v>0</v>
      </c>
      <c r="BN33" s="252">
        <v>0</v>
      </c>
      <c r="BO33" s="252">
        <v>0</v>
      </c>
      <c r="BP33" s="252">
        <v>0</v>
      </c>
      <c r="BQ33" s="252">
        <v>0</v>
      </c>
      <c r="BR33" s="252">
        <v>0</v>
      </c>
      <c r="BS33" s="252">
        <v>0</v>
      </c>
      <c r="BT33" s="252">
        <v>0</v>
      </c>
      <c r="BV33" s="206" t="str">
        <f t="shared" si="10"/>
        <v>ALUGUEL DE VEICULO LEVE</v>
      </c>
      <c r="BW33" s="83">
        <f t="shared" si="238"/>
        <v>0</v>
      </c>
      <c r="BX33" s="206">
        <f t="shared" si="17"/>
        <v>0</v>
      </c>
      <c r="BY33" s="206">
        <f t="shared" si="239"/>
        <v>0</v>
      </c>
      <c r="BZ33" s="206">
        <f t="shared" si="240"/>
        <v>0</v>
      </c>
      <c r="CA33" s="206">
        <f t="shared" si="241"/>
        <v>0</v>
      </c>
      <c r="CB33" s="206">
        <f t="shared" si="242"/>
        <v>0</v>
      </c>
      <c r="CC33" s="206">
        <f t="shared" si="243"/>
        <v>0</v>
      </c>
      <c r="CD33" s="206">
        <f t="shared" si="244"/>
        <v>0</v>
      </c>
      <c r="CE33" s="206">
        <f t="shared" si="245"/>
        <v>0</v>
      </c>
      <c r="CF33" s="206">
        <f t="shared" si="246"/>
        <v>0</v>
      </c>
      <c r="CG33" s="206">
        <f t="shared" si="247"/>
        <v>0</v>
      </c>
      <c r="CH33" s="206">
        <f t="shared" si="248"/>
        <v>0</v>
      </c>
      <c r="CI33" s="206">
        <f t="shared" si="249"/>
        <v>0</v>
      </c>
      <c r="CJ33" s="206">
        <f t="shared" si="250"/>
        <v>0</v>
      </c>
      <c r="CK33" s="206">
        <f t="shared" si="251"/>
        <v>0</v>
      </c>
      <c r="CL33" s="206">
        <f t="shared" si="252"/>
        <v>0</v>
      </c>
      <c r="CM33" s="206">
        <f t="shared" si="253"/>
        <v>0</v>
      </c>
      <c r="CN33" s="206">
        <f t="shared" si="254"/>
        <v>0</v>
      </c>
      <c r="CO33" s="206">
        <f t="shared" si="255"/>
        <v>0</v>
      </c>
      <c r="CP33" s="206">
        <f t="shared" si="256"/>
        <v>0</v>
      </c>
      <c r="CQ33" s="206">
        <f t="shared" si="257"/>
        <v>0</v>
      </c>
      <c r="CR33" s="206">
        <f t="shared" si="258"/>
        <v>0</v>
      </c>
      <c r="CS33" s="206">
        <f t="shared" si="259"/>
        <v>0</v>
      </c>
      <c r="CT33" s="206">
        <f t="shared" si="260"/>
        <v>0</v>
      </c>
      <c r="CU33" s="206">
        <f t="shared" si="261"/>
        <v>0</v>
      </c>
      <c r="CV33" s="206">
        <f t="shared" si="262"/>
        <v>0</v>
      </c>
      <c r="CW33" s="206">
        <f t="shared" si="263"/>
        <v>0</v>
      </c>
      <c r="CX33" s="206">
        <f t="shared" si="264"/>
        <v>0</v>
      </c>
      <c r="CY33" s="206">
        <f t="shared" si="265"/>
        <v>0</v>
      </c>
      <c r="CZ33" s="206">
        <f t="shared" si="266"/>
        <v>0</v>
      </c>
      <c r="DA33" s="206">
        <f t="shared" si="267"/>
        <v>0</v>
      </c>
      <c r="DB33" s="206">
        <f t="shared" si="268"/>
        <v>0</v>
      </c>
      <c r="DC33" s="206">
        <f t="shared" si="269"/>
        <v>0</v>
      </c>
      <c r="DD33" s="206">
        <f t="shared" si="270"/>
        <v>0</v>
      </c>
      <c r="DE33" s="206">
        <f t="shared" si="271"/>
        <v>0</v>
      </c>
      <c r="DF33" s="206">
        <f t="shared" si="272"/>
        <v>0</v>
      </c>
      <c r="DG33" s="206">
        <f t="shared" si="273"/>
        <v>0</v>
      </c>
      <c r="DH33" s="206">
        <f t="shared" si="274"/>
        <v>0</v>
      </c>
      <c r="DI33" s="206">
        <f t="shared" si="275"/>
        <v>0</v>
      </c>
      <c r="DJ33" s="206">
        <f t="shared" si="276"/>
        <v>0</v>
      </c>
      <c r="DK33" s="206">
        <f t="shared" si="277"/>
        <v>0</v>
      </c>
      <c r="DL33" s="206">
        <f t="shared" si="278"/>
        <v>0</v>
      </c>
      <c r="DM33" s="206">
        <f t="shared" si="279"/>
        <v>0</v>
      </c>
      <c r="DN33" s="206">
        <f t="shared" si="280"/>
        <v>0</v>
      </c>
      <c r="DO33" s="206">
        <f t="shared" si="281"/>
        <v>0</v>
      </c>
      <c r="DP33" s="206">
        <f t="shared" si="282"/>
        <v>0</v>
      </c>
      <c r="DQ33" s="206">
        <f t="shared" si="283"/>
        <v>0</v>
      </c>
      <c r="DR33" s="206">
        <f t="shared" si="284"/>
        <v>0</v>
      </c>
      <c r="DS33" s="206">
        <f t="shared" si="285"/>
        <v>0</v>
      </c>
      <c r="DT33" s="206">
        <f t="shared" si="286"/>
        <v>0</v>
      </c>
      <c r="DU33" s="206">
        <f t="shared" si="287"/>
        <v>0</v>
      </c>
      <c r="DV33" s="206">
        <f t="shared" si="288"/>
        <v>0</v>
      </c>
      <c r="DW33" s="206">
        <f t="shared" si="289"/>
        <v>0</v>
      </c>
      <c r="DX33" s="206">
        <f t="shared" si="290"/>
        <v>0</v>
      </c>
      <c r="DY33" s="206">
        <f t="shared" si="291"/>
        <v>0</v>
      </c>
      <c r="DZ33" s="206">
        <f t="shared" si="292"/>
        <v>0</v>
      </c>
      <c r="EA33" s="206">
        <f t="shared" si="293"/>
        <v>0</v>
      </c>
      <c r="EB33" s="206">
        <f t="shared" si="294"/>
        <v>0</v>
      </c>
      <c r="EC33" s="206">
        <f t="shared" si="295"/>
        <v>0</v>
      </c>
      <c r="ED33" s="206">
        <f t="shared" si="296"/>
        <v>0</v>
      </c>
      <c r="EE33" s="206">
        <f t="shared" si="297"/>
        <v>0</v>
      </c>
    </row>
    <row r="34" spans="1:135">
      <c r="A34" s="250" t="s">
        <v>282</v>
      </c>
      <c r="B34" s="253">
        <v>11</v>
      </c>
      <c r="C34" s="192" t="str">
        <f>VLOOKUP($A34&amp;$B34,Insumos!$A:$I,4,0)</f>
        <v>ALUGUEL CAMINHONTE</v>
      </c>
      <c r="D34" s="86" t="str">
        <f>VLOOKUP($A34&amp;$B34,Insumos!$A:$I,6,0)</f>
        <v>VB/mês</v>
      </c>
      <c r="E34" s="205">
        <f t="shared" si="304"/>
        <v>0</v>
      </c>
      <c r="F34" s="86">
        <v>1</v>
      </c>
      <c r="G34" s="206">
        <f>VLOOKUP($A34&amp;$B34,Insumos!$A:$I,9,0)</f>
        <v>5000</v>
      </c>
      <c r="H34" s="206">
        <f t="shared" si="305"/>
        <v>0</v>
      </c>
      <c r="I34" s="452"/>
      <c r="J34" s="423" t="str">
        <f t="shared" si="6"/>
        <v>ALUGUEL CAMINHONTE</v>
      </c>
      <c r="K34" s="206" t="str">
        <f t="shared" si="7"/>
        <v>VB/mês</v>
      </c>
      <c r="L34" s="206">
        <f t="shared" si="237"/>
        <v>0</v>
      </c>
      <c r="M34" s="252">
        <v>0</v>
      </c>
      <c r="N34" s="252">
        <v>0</v>
      </c>
      <c r="O34" s="252">
        <v>0</v>
      </c>
      <c r="P34" s="252">
        <v>0</v>
      </c>
      <c r="Q34" s="252">
        <v>0</v>
      </c>
      <c r="R34" s="252">
        <v>0</v>
      </c>
      <c r="S34" s="252">
        <v>0</v>
      </c>
      <c r="T34" s="252">
        <v>0</v>
      </c>
      <c r="U34" s="252">
        <v>0</v>
      </c>
      <c r="V34" s="252">
        <v>0</v>
      </c>
      <c r="W34" s="252">
        <v>0</v>
      </c>
      <c r="X34" s="252"/>
      <c r="Y34" s="252">
        <v>0</v>
      </c>
      <c r="Z34" s="252">
        <v>0</v>
      </c>
      <c r="AA34" s="252">
        <v>0</v>
      </c>
      <c r="AB34" s="252">
        <v>0</v>
      </c>
      <c r="AC34" s="252">
        <v>0</v>
      </c>
      <c r="AD34" s="252">
        <v>0</v>
      </c>
      <c r="AE34" s="252">
        <v>0</v>
      </c>
      <c r="AF34" s="252">
        <v>0</v>
      </c>
      <c r="AG34" s="252">
        <v>0</v>
      </c>
      <c r="AH34" s="252">
        <v>0</v>
      </c>
      <c r="AI34" s="252">
        <v>0</v>
      </c>
      <c r="AJ34" s="252">
        <v>0</v>
      </c>
      <c r="AK34" s="252">
        <v>0</v>
      </c>
      <c r="AL34" s="252">
        <v>0</v>
      </c>
      <c r="AM34" s="252">
        <v>0</v>
      </c>
      <c r="AN34" s="252">
        <v>0</v>
      </c>
      <c r="AO34" s="252">
        <v>0</v>
      </c>
      <c r="AP34" s="252">
        <v>0</v>
      </c>
      <c r="AQ34" s="252">
        <v>0</v>
      </c>
      <c r="AR34" s="252">
        <v>0</v>
      </c>
      <c r="AS34" s="252">
        <v>0</v>
      </c>
      <c r="AT34" s="252">
        <v>0</v>
      </c>
      <c r="AU34" s="252">
        <v>0</v>
      </c>
      <c r="AV34" s="252">
        <v>0</v>
      </c>
      <c r="AW34" s="252">
        <v>0</v>
      </c>
      <c r="AX34" s="252">
        <v>0</v>
      </c>
      <c r="AY34" s="252">
        <v>0</v>
      </c>
      <c r="AZ34" s="252">
        <v>0</v>
      </c>
      <c r="BA34" s="252">
        <v>0</v>
      </c>
      <c r="BB34" s="252">
        <v>0</v>
      </c>
      <c r="BC34" s="252">
        <v>0</v>
      </c>
      <c r="BD34" s="252">
        <v>0</v>
      </c>
      <c r="BE34" s="252">
        <v>0</v>
      </c>
      <c r="BF34" s="252">
        <v>0</v>
      </c>
      <c r="BG34" s="252">
        <v>0</v>
      </c>
      <c r="BH34" s="252">
        <v>0</v>
      </c>
      <c r="BI34" s="252">
        <v>0</v>
      </c>
      <c r="BJ34" s="252">
        <v>0</v>
      </c>
      <c r="BK34" s="252">
        <v>0</v>
      </c>
      <c r="BL34" s="252">
        <v>0</v>
      </c>
      <c r="BM34" s="252">
        <v>0</v>
      </c>
      <c r="BN34" s="252">
        <v>0</v>
      </c>
      <c r="BO34" s="252">
        <v>0</v>
      </c>
      <c r="BP34" s="252">
        <v>0</v>
      </c>
      <c r="BQ34" s="252">
        <v>0</v>
      </c>
      <c r="BR34" s="252">
        <v>0</v>
      </c>
      <c r="BS34" s="252">
        <v>0</v>
      </c>
      <c r="BT34" s="252">
        <v>0</v>
      </c>
      <c r="BV34" s="206" t="str">
        <f t="shared" si="10"/>
        <v>ALUGUEL CAMINHONTE</v>
      </c>
      <c r="BW34" s="83">
        <f t="shared" si="238"/>
        <v>0</v>
      </c>
      <c r="BX34" s="206">
        <f t="shared" si="17"/>
        <v>0</v>
      </c>
      <c r="BY34" s="206">
        <f t="shared" si="239"/>
        <v>0</v>
      </c>
      <c r="BZ34" s="206">
        <f t="shared" si="240"/>
        <v>0</v>
      </c>
      <c r="CA34" s="206">
        <f t="shared" si="241"/>
        <v>0</v>
      </c>
      <c r="CB34" s="206">
        <f t="shared" si="242"/>
        <v>0</v>
      </c>
      <c r="CC34" s="206">
        <f t="shared" si="243"/>
        <v>0</v>
      </c>
      <c r="CD34" s="206">
        <f t="shared" si="244"/>
        <v>0</v>
      </c>
      <c r="CE34" s="206">
        <f t="shared" si="245"/>
        <v>0</v>
      </c>
      <c r="CF34" s="206">
        <f t="shared" si="246"/>
        <v>0</v>
      </c>
      <c r="CG34" s="206">
        <f t="shared" si="247"/>
        <v>0</v>
      </c>
      <c r="CH34" s="206">
        <f t="shared" si="248"/>
        <v>0</v>
      </c>
      <c r="CI34" s="206">
        <f t="shared" si="249"/>
        <v>0</v>
      </c>
      <c r="CJ34" s="206">
        <f t="shared" si="250"/>
        <v>0</v>
      </c>
      <c r="CK34" s="206">
        <f t="shared" si="251"/>
        <v>0</v>
      </c>
      <c r="CL34" s="206">
        <f t="shared" si="252"/>
        <v>0</v>
      </c>
      <c r="CM34" s="206">
        <f t="shared" si="253"/>
        <v>0</v>
      </c>
      <c r="CN34" s="206">
        <f t="shared" si="254"/>
        <v>0</v>
      </c>
      <c r="CO34" s="206">
        <f t="shared" si="255"/>
        <v>0</v>
      </c>
      <c r="CP34" s="206">
        <f t="shared" si="256"/>
        <v>0</v>
      </c>
      <c r="CQ34" s="206">
        <f t="shared" si="257"/>
        <v>0</v>
      </c>
      <c r="CR34" s="206">
        <f t="shared" si="258"/>
        <v>0</v>
      </c>
      <c r="CS34" s="206">
        <f t="shared" si="259"/>
        <v>0</v>
      </c>
      <c r="CT34" s="206">
        <f t="shared" si="260"/>
        <v>0</v>
      </c>
      <c r="CU34" s="206">
        <f t="shared" si="261"/>
        <v>0</v>
      </c>
      <c r="CV34" s="206">
        <f t="shared" si="262"/>
        <v>0</v>
      </c>
      <c r="CW34" s="206">
        <f t="shared" si="263"/>
        <v>0</v>
      </c>
      <c r="CX34" s="206">
        <f t="shared" si="264"/>
        <v>0</v>
      </c>
      <c r="CY34" s="206">
        <f t="shared" si="265"/>
        <v>0</v>
      </c>
      <c r="CZ34" s="206">
        <f t="shared" si="266"/>
        <v>0</v>
      </c>
      <c r="DA34" s="206">
        <f t="shared" si="267"/>
        <v>0</v>
      </c>
      <c r="DB34" s="206">
        <f t="shared" si="268"/>
        <v>0</v>
      </c>
      <c r="DC34" s="206">
        <f t="shared" si="269"/>
        <v>0</v>
      </c>
      <c r="DD34" s="206">
        <f t="shared" si="270"/>
        <v>0</v>
      </c>
      <c r="DE34" s="206">
        <f t="shared" si="271"/>
        <v>0</v>
      </c>
      <c r="DF34" s="206">
        <f t="shared" si="272"/>
        <v>0</v>
      </c>
      <c r="DG34" s="206">
        <f t="shared" si="273"/>
        <v>0</v>
      </c>
      <c r="DH34" s="206">
        <f t="shared" si="274"/>
        <v>0</v>
      </c>
      <c r="DI34" s="206">
        <f t="shared" si="275"/>
        <v>0</v>
      </c>
      <c r="DJ34" s="206">
        <f t="shared" si="276"/>
        <v>0</v>
      </c>
      <c r="DK34" s="206">
        <f t="shared" si="277"/>
        <v>0</v>
      </c>
      <c r="DL34" s="206">
        <f t="shared" si="278"/>
        <v>0</v>
      </c>
      <c r="DM34" s="206">
        <f t="shared" si="279"/>
        <v>0</v>
      </c>
      <c r="DN34" s="206">
        <f t="shared" si="280"/>
        <v>0</v>
      </c>
      <c r="DO34" s="206">
        <f t="shared" si="281"/>
        <v>0</v>
      </c>
      <c r="DP34" s="206">
        <f t="shared" si="282"/>
        <v>0</v>
      </c>
      <c r="DQ34" s="206">
        <f t="shared" si="283"/>
        <v>0</v>
      </c>
      <c r="DR34" s="206">
        <f t="shared" si="284"/>
        <v>0</v>
      </c>
      <c r="DS34" s="206">
        <f t="shared" si="285"/>
        <v>0</v>
      </c>
      <c r="DT34" s="206">
        <f t="shared" si="286"/>
        <v>0</v>
      </c>
      <c r="DU34" s="206">
        <f t="shared" si="287"/>
        <v>0</v>
      </c>
      <c r="DV34" s="206">
        <f t="shared" si="288"/>
        <v>0</v>
      </c>
      <c r="DW34" s="206">
        <f t="shared" si="289"/>
        <v>0</v>
      </c>
      <c r="DX34" s="206">
        <f t="shared" si="290"/>
        <v>0</v>
      </c>
      <c r="DY34" s="206">
        <f t="shared" si="291"/>
        <v>0</v>
      </c>
      <c r="DZ34" s="206">
        <f t="shared" si="292"/>
        <v>0</v>
      </c>
      <c r="EA34" s="206">
        <f t="shared" si="293"/>
        <v>0</v>
      </c>
      <c r="EB34" s="206">
        <f t="shared" si="294"/>
        <v>0</v>
      </c>
      <c r="EC34" s="206">
        <f t="shared" si="295"/>
        <v>0</v>
      </c>
      <c r="ED34" s="206">
        <f t="shared" si="296"/>
        <v>0</v>
      </c>
      <c r="EE34" s="206">
        <f t="shared" si="297"/>
        <v>0</v>
      </c>
    </row>
    <row r="35" spans="1:135">
      <c r="A35" s="250" t="s">
        <v>282</v>
      </c>
      <c r="B35" s="253">
        <v>12</v>
      </c>
      <c r="C35" s="192" t="str">
        <f>VLOOKUP($A35&amp;$B35,Insumos!$A:$I,4,0)</f>
        <v>AQUISIÇÃO DE VEICULO</v>
      </c>
      <c r="D35" s="86" t="str">
        <f>VLOOKUP($A35&amp;$B35,Insumos!$A:$I,6,0)</f>
        <v>VB</v>
      </c>
      <c r="E35" s="205">
        <f>L35</f>
        <v>0</v>
      </c>
      <c r="F35" s="86">
        <v>1</v>
      </c>
      <c r="G35" s="206">
        <f>VLOOKUP($A35&amp;$B35,Insumos!$A:$I,9,0)</f>
        <v>50000</v>
      </c>
      <c r="H35" s="206">
        <f>G35*E35</f>
        <v>0</v>
      </c>
      <c r="I35" s="452"/>
      <c r="J35" s="423" t="str">
        <f t="shared" si="6"/>
        <v>AQUISIÇÃO DE VEICULO</v>
      </c>
      <c r="K35" s="206" t="str">
        <f t="shared" si="7"/>
        <v>VB</v>
      </c>
      <c r="L35" s="206">
        <f t="shared" si="237"/>
        <v>0</v>
      </c>
      <c r="M35" s="252">
        <v>0</v>
      </c>
      <c r="N35" s="252">
        <v>0</v>
      </c>
      <c r="O35" s="252">
        <v>0</v>
      </c>
      <c r="P35" s="252">
        <v>0</v>
      </c>
      <c r="Q35" s="252">
        <v>0</v>
      </c>
      <c r="R35" s="252">
        <v>0</v>
      </c>
      <c r="S35" s="252">
        <v>0</v>
      </c>
      <c r="T35" s="252">
        <v>0</v>
      </c>
      <c r="U35" s="252">
        <v>0</v>
      </c>
      <c r="V35" s="252">
        <v>0</v>
      </c>
      <c r="W35" s="252">
        <v>0</v>
      </c>
      <c r="X35" s="252"/>
      <c r="Y35" s="252">
        <v>0</v>
      </c>
      <c r="Z35" s="252">
        <v>0</v>
      </c>
      <c r="AA35" s="252">
        <v>0</v>
      </c>
      <c r="AB35" s="252">
        <v>0</v>
      </c>
      <c r="AC35" s="252">
        <v>0</v>
      </c>
      <c r="AD35" s="252">
        <v>0</v>
      </c>
      <c r="AE35" s="252">
        <v>0</v>
      </c>
      <c r="AF35" s="252">
        <v>0</v>
      </c>
      <c r="AG35" s="252">
        <v>0</v>
      </c>
      <c r="AH35" s="252">
        <v>0</v>
      </c>
      <c r="AI35" s="252">
        <v>0</v>
      </c>
      <c r="AJ35" s="252">
        <v>0</v>
      </c>
      <c r="AK35" s="252">
        <v>0</v>
      </c>
      <c r="AL35" s="252">
        <v>0</v>
      </c>
      <c r="AM35" s="252">
        <v>0</v>
      </c>
      <c r="AN35" s="252">
        <v>0</v>
      </c>
      <c r="AO35" s="252">
        <v>0</v>
      </c>
      <c r="AP35" s="252">
        <v>0</v>
      </c>
      <c r="AQ35" s="252">
        <v>0</v>
      </c>
      <c r="AR35" s="252">
        <v>0</v>
      </c>
      <c r="AS35" s="252">
        <v>0</v>
      </c>
      <c r="AT35" s="252">
        <v>0</v>
      </c>
      <c r="AU35" s="252">
        <v>0</v>
      </c>
      <c r="AV35" s="252">
        <v>0</v>
      </c>
      <c r="AW35" s="252">
        <v>0</v>
      </c>
      <c r="AX35" s="252">
        <v>0</v>
      </c>
      <c r="AY35" s="252">
        <v>0</v>
      </c>
      <c r="AZ35" s="252">
        <v>0</v>
      </c>
      <c r="BA35" s="252">
        <v>0</v>
      </c>
      <c r="BB35" s="252">
        <v>0</v>
      </c>
      <c r="BC35" s="252">
        <v>0</v>
      </c>
      <c r="BD35" s="252">
        <v>0</v>
      </c>
      <c r="BE35" s="252">
        <v>0</v>
      </c>
      <c r="BF35" s="252">
        <v>0</v>
      </c>
      <c r="BG35" s="252">
        <v>0</v>
      </c>
      <c r="BH35" s="252">
        <v>0</v>
      </c>
      <c r="BI35" s="252">
        <v>0</v>
      </c>
      <c r="BJ35" s="252">
        <v>0</v>
      </c>
      <c r="BK35" s="252">
        <v>0</v>
      </c>
      <c r="BL35" s="252">
        <v>0</v>
      </c>
      <c r="BM35" s="252">
        <v>0</v>
      </c>
      <c r="BN35" s="252">
        <v>0</v>
      </c>
      <c r="BO35" s="252">
        <v>0</v>
      </c>
      <c r="BP35" s="252">
        <v>0</v>
      </c>
      <c r="BQ35" s="252">
        <v>0</v>
      </c>
      <c r="BR35" s="252">
        <v>0</v>
      </c>
      <c r="BS35" s="252">
        <v>0</v>
      </c>
      <c r="BT35" s="252">
        <v>0</v>
      </c>
      <c r="BV35" s="206" t="str">
        <f t="shared" si="10"/>
        <v>AQUISIÇÃO DE VEICULO</v>
      </c>
      <c r="BW35" s="83">
        <f t="shared" si="238"/>
        <v>0</v>
      </c>
      <c r="BX35" s="206">
        <f t="shared" si="17"/>
        <v>0</v>
      </c>
      <c r="BY35" s="206">
        <f t="shared" si="239"/>
        <v>0</v>
      </c>
      <c r="BZ35" s="206">
        <f t="shared" si="240"/>
        <v>0</v>
      </c>
      <c r="CA35" s="206">
        <f t="shared" si="241"/>
        <v>0</v>
      </c>
      <c r="CB35" s="206">
        <f t="shared" si="242"/>
        <v>0</v>
      </c>
      <c r="CC35" s="206">
        <f t="shared" si="243"/>
        <v>0</v>
      </c>
      <c r="CD35" s="206">
        <f t="shared" si="244"/>
        <v>0</v>
      </c>
      <c r="CE35" s="206">
        <f t="shared" si="245"/>
        <v>0</v>
      </c>
      <c r="CF35" s="206">
        <f t="shared" si="246"/>
        <v>0</v>
      </c>
      <c r="CG35" s="206">
        <f t="shared" si="247"/>
        <v>0</v>
      </c>
      <c r="CH35" s="206">
        <f t="shared" si="248"/>
        <v>0</v>
      </c>
      <c r="CI35" s="206">
        <f t="shared" si="249"/>
        <v>0</v>
      </c>
      <c r="CJ35" s="206">
        <f t="shared" si="250"/>
        <v>0</v>
      </c>
      <c r="CK35" s="206">
        <f t="shared" si="251"/>
        <v>0</v>
      </c>
      <c r="CL35" s="206">
        <f t="shared" si="252"/>
        <v>0</v>
      </c>
      <c r="CM35" s="206">
        <f t="shared" si="253"/>
        <v>0</v>
      </c>
      <c r="CN35" s="206">
        <f t="shared" si="254"/>
        <v>0</v>
      </c>
      <c r="CO35" s="206">
        <f t="shared" si="255"/>
        <v>0</v>
      </c>
      <c r="CP35" s="206">
        <f t="shared" si="256"/>
        <v>0</v>
      </c>
      <c r="CQ35" s="206">
        <f t="shared" si="257"/>
        <v>0</v>
      </c>
      <c r="CR35" s="206">
        <f t="shared" si="258"/>
        <v>0</v>
      </c>
      <c r="CS35" s="206">
        <f t="shared" si="259"/>
        <v>0</v>
      </c>
      <c r="CT35" s="206">
        <f t="shared" si="260"/>
        <v>0</v>
      </c>
      <c r="CU35" s="206">
        <f t="shared" si="261"/>
        <v>0</v>
      </c>
      <c r="CV35" s="206">
        <f t="shared" si="262"/>
        <v>0</v>
      </c>
      <c r="CW35" s="206">
        <f t="shared" si="263"/>
        <v>0</v>
      </c>
      <c r="CX35" s="206">
        <f t="shared" si="264"/>
        <v>0</v>
      </c>
      <c r="CY35" s="206">
        <f t="shared" si="265"/>
        <v>0</v>
      </c>
      <c r="CZ35" s="206">
        <f t="shared" si="266"/>
        <v>0</v>
      </c>
      <c r="DA35" s="206">
        <f t="shared" si="267"/>
        <v>0</v>
      </c>
      <c r="DB35" s="206">
        <f t="shared" si="268"/>
        <v>0</v>
      </c>
      <c r="DC35" s="206">
        <f t="shared" si="269"/>
        <v>0</v>
      </c>
      <c r="DD35" s="206">
        <f t="shared" si="270"/>
        <v>0</v>
      </c>
      <c r="DE35" s="206">
        <f t="shared" si="271"/>
        <v>0</v>
      </c>
      <c r="DF35" s="206">
        <f t="shared" si="272"/>
        <v>0</v>
      </c>
      <c r="DG35" s="206">
        <f t="shared" si="273"/>
        <v>0</v>
      </c>
      <c r="DH35" s="206">
        <f t="shared" si="274"/>
        <v>0</v>
      </c>
      <c r="DI35" s="206">
        <f t="shared" si="275"/>
        <v>0</v>
      </c>
      <c r="DJ35" s="206">
        <f t="shared" si="276"/>
        <v>0</v>
      </c>
      <c r="DK35" s="206">
        <f t="shared" si="277"/>
        <v>0</v>
      </c>
      <c r="DL35" s="206">
        <f t="shared" si="278"/>
        <v>0</v>
      </c>
      <c r="DM35" s="206">
        <f t="shared" si="279"/>
        <v>0</v>
      </c>
      <c r="DN35" s="206">
        <f t="shared" si="280"/>
        <v>0</v>
      </c>
      <c r="DO35" s="206">
        <f t="shared" si="281"/>
        <v>0</v>
      </c>
      <c r="DP35" s="206">
        <f t="shared" si="282"/>
        <v>0</v>
      </c>
      <c r="DQ35" s="206">
        <f t="shared" si="283"/>
        <v>0</v>
      </c>
      <c r="DR35" s="206">
        <f t="shared" si="284"/>
        <v>0</v>
      </c>
      <c r="DS35" s="206">
        <f t="shared" si="285"/>
        <v>0</v>
      </c>
      <c r="DT35" s="206">
        <f t="shared" si="286"/>
        <v>0</v>
      </c>
      <c r="DU35" s="206">
        <f t="shared" si="287"/>
        <v>0</v>
      </c>
      <c r="DV35" s="206">
        <f t="shared" si="288"/>
        <v>0</v>
      </c>
      <c r="DW35" s="206">
        <f t="shared" si="289"/>
        <v>0</v>
      </c>
      <c r="DX35" s="206">
        <f t="shared" si="290"/>
        <v>0</v>
      </c>
      <c r="DY35" s="206">
        <f t="shared" si="291"/>
        <v>0</v>
      </c>
      <c r="DZ35" s="206">
        <f t="shared" si="292"/>
        <v>0</v>
      </c>
      <c r="EA35" s="206">
        <f t="shared" si="293"/>
        <v>0</v>
      </c>
      <c r="EB35" s="206">
        <f t="shared" si="294"/>
        <v>0</v>
      </c>
      <c r="EC35" s="206">
        <f t="shared" si="295"/>
        <v>0</v>
      </c>
      <c r="ED35" s="206">
        <f t="shared" si="296"/>
        <v>0</v>
      </c>
      <c r="EE35" s="206">
        <f t="shared" si="297"/>
        <v>0</v>
      </c>
    </row>
    <row r="36" spans="1:135">
      <c r="A36" s="250" t="s">
        <v>282</v>
      </c>
      <c r="B36" s="253">
        <v>13</v>
      </c>
      <c r="C36" s="192" t="str">
        <f>VLOOKUP($A36&amp;$B36,Insumos!$A:$I,4,0)</f>
        <v>COMBUSTÍVEL - GASOLINA</v>
      </c>
      <c r="D36" s="86" t="str">
        <f>VLOOKUP($A36&amp;$B36,Insumos!$A:$I,6,0)</f>
        <v>VB/mês</v>
      </c>
      <c r="E36" s="205">
        <f>L36</f>
        <v>0</v>
      </c>
      <c r="F36" s="86">
        <v>1</v>
      </c>
      <c r="G36" s="206">
        <f>VLOOKUP($A36&amp;$B36,Insumos!$A:$I,9,0)</f>
        <v>700</v>
      </c>
      <c r="H36" s="206">
        <f>G36*E36</f>
        <v>0</v>
      </c>
      <c r="I36" s="452"/>
      <c r="J36" s="423" t="str">
        <f t="shared" si="6"/>
        <v>COMBUSTÍVEL - GASOLINA</v>
      </c>
      <c r="K36" s="206" t="str">
        <f t="shared" si="7"/>
        <v>VB/mês</v>
      </c>
      <c r="L36" s="206">
        <f t="shared" si="237"/>
        <v>0</v>
      </c>
      <c r="M36" s="252">
        <v>0</v>
      </c>
      <c r="N36" s="252">
        <v>0</v>
      </c>
      <c r="O36" s="252">
        <v>0</v>
      </c>
      <c r="P36" s="252">
        <v>0</v>
      </c>
      <c r="Q36" s="252">
        <v>0</v>
      </c>
      <c r="R36" s="252">
        <v>0</v>
      </c>
      <c r="S36" s="252">
        <v>0</v>
      </c>
      <c r="T36" s="252">
        <v>0</v>
      </c>
      <c r="U36" s="252">
        <v>0</v>
      </c>
      <c r="V36" s="252">
        <v>0</v>
      </c>
      <c r="W36" s="252">
        <v>0</v>
      </c>
      <c r="X36" s="252"/>
      <c r="Y36" s="252">
        <v>0</v>
      </c>
      <c r="Z36" s="252">
        <v>0</v>
      </c>
      <c r="AA36" s="252">
        <v>0</v>
      </c>
      <c r="AB36" s="252">
        <v>0</v>
      </c>
      <c r="AC36" s="252">
        <v>0</v>
      </c>
      <c r="AD36" s="252">
        <v>0</v>
      </c>
      <c r="AE36" s="252">
        <v>0</v>
      </c>
      <c r="AF36" s="252">
        <v>0</v>
      </c>
      <c r="AG36" s="252">
        <v>0</v>
      </c>
      <c r="AH36" s="252">
        <v>0</v>
      </c>
      <c r="AI36" s="252">
        <v>0</v>
      </c>
      <c r="AJ36" s="252">
        <v>0</v>
      </c>
      <c r="AK36" s="252">
        <v>0</v>
      </c>
      <c r="AL36" s="252">
        <v>0</v>
      </c>
      <c r="AM36" s="252">
        <v>0</v>
      </c>
      <c r="AN36" s="252">
        <v>0</v>
      </c>
      <c r="AO36" s="252">
        <v>0</v>
      </c>
      <c r="AP36" s="252">
        <v>0</v>
      </c>
      <c r="AQ36" s="252">
        <v>0</v>
      </c>
      <c r="AR36" s="252">
        <v>0</v>
      </c>
      <c r="AS36" s="252">
        <v>0</v>
      </c>
      <c r="AT36" s="252">
        <v>0</v>
      </c>
      <c r="AU36" s="252">
        <v>0</v>
      </c>
      <c r="AV36" s="252">
        <v>0</v>
      </c>
      <c r="AW36" s="252">
        <v>0</v>
      </c>
      <c r="AX36" s="252">
        <v>0</v>
      </c>
      <c r="AY36" s="252">
        <v>0</v>
      </c>
      <c r="AZ36" s="252">
        <v>0</v>
      </c>
      <c r="BA36" s="252">
        <v>0</v>
      </c>
      <c r="BB36" s="252">
        <v>0</v>
      </c>
      <c r="BC36" s="252">
        <v>0</v>
      </c>
      <c r="BD36" s="252">
        <v>0</v>
      </c>
      <c r="BE36" s="252">
        <v>0</v>
      </c>
      <c r="BF36" s="252">
        <v>0</v>
      </c>
      <c r="BG36" s="252">
        <v>0</v>
      </c>
      <c r="BH36" s="252">
        <v>0</v>
      </c>
      <c r="BI36" s="252">
        <v>0</v>
      </c>
      <c r="BJ36" s="252">
        <v>0</v>
      </c>
      <c r="BK36" s="252">
        <v>0</v>
      </c>
      <c r="BL36" s="252">
        <v>0</v>
      </c>
      <c r="BM36" s="252">
        <v>0</v>
      </c>
      <c r="BN36" s="252">
        <v>0</v>
      </c>
      <c r="BO36" s="252">
        <v>0</v>
      </c>
      <c r="BP36" s="252">
        <v>0</v>
      </c>
      <c r="BQ36" s="252">
        <v>0</v>
      </c>
      <c r="BR36" s="252">
        <v>0</v>
      </c>
      <c r="BS36" s="252">
        <v>0</v>
      </c>
      <c r="BT36" s="252">
        <v>0</v>
      </c>
      <c r="BV36" s="206" t="str">
        <f t="shared" si="10"/>
        <v>COMBUSTÍVEL - GASOLINA</v>
      </c>
      <c r="BW36" s="83">
        <f t="shared" si="238"/>
        <v>0</v>
      </c>
      <c r="BX36" s="206">
        <f t="shared" si="17"/>
        <v>0</v>
      </c>
      <c r="BY36" s="206">
        <f t="shared" si="239"/>
        <v>0</v>
      </c>
      <c r="BZ36" s="206">
        <f t="shared" si="240"/>
        <v>0</v>
      </c>
      <c r="CA36" s="206">
        <f t="shared" si="241"/>
        <v>0</v>
      </c>
      <c r="CB36" s="206">
        <f t="shared" si="242"/>
        <v>0</v>
      </c>
      <c r="CC36" s="206">
        <f t="shared" si="243"/>
        <v>0</v>
      </c>
      <c r="CD36" s="206">
        <f t="shared" si="244"/>
        <v>0</v>
      </c>
      <c r="CE36" s="206">
        <f t="shared" si="245"/>
        <v>0</v>
      </c>
      <c r="CF36" s="206">
        <f t="shared" si="246"/>
        <v>0</v>
      </c>
      <c r="CG36" s="206">
        <f t="shared" si="247"/>
        <v>0</v>
      </c>
      <c r="CH36" s="206">
        <f t="shared" si="248"/>
        <v>0</v>
      </c>
      <c r="CI36" s="206">
        <f t="shared" si="249"/>
        <v>0</v>
      </c>
      <c r="CJ36" s="206">
        <f t="shared" si="250"/>
        <v>0</v>
      </c>
      <c r="CK36" s="206">
        <f t="shared" si="251"/>
        <v>0</v>
      </c>
      <c r="CL36" s="206">
        <f t="shared" si="252"/>
        <v>0</v>
      </c>
      <c r="CM36" s="206">
        <f t="shared" si="253"/>
        <v>0</v>
      </c>
      <c r="CN36" s="206">
        <f t="shared" si="254"/>
        <v>0</v>
      </c>
      <c r="CO36" s="206">
        <f t="shared" si="255"/>
        <v>0</v>
      </c>
      <c r="CP36" s="206">
        <f t="shared" si="256"/>
        <v>0</v>
      </c>
      <c r="CQ36" s="206">
        <f t="shared" si="257"/>
        <v>0</v>
      </c>
      <c r="CR36" s="206">
        <f t="shared" si="258"/>
        <v>0</v>
      </c>
      <c r="CS36" s="206">
        <f t="shared" si="259"/>
        <v>0</v>
      </c>
      <c r="CT36" s="206">
        <f t="shared" si="260"/>
        <v>0</v>
      </c>
      <c r="CU36" s="206">
        <f t="shared" si="261"/>
        <v>0</v>
      </c>
      <c r="CV36" s="206">
        <f t="shared" si="262"/>
        <v>0</v>
      </c>
      <c r="CW36" s="206">
        <f t="shared" si="263"/>
        <v>0</v>
      </c>
      <c r="CX36" s="206">
        <f t="shared" si="264"/>
        <v>0</v>
      </c>
      <c r="CY36" s="206">
        <f t="shared" si="265"/>
        <v>0</v>
      </c>
      <c r="CZ36" s="206">
        <f t="shared" si="266"/>
        <v>0</v>
      </c>
      <c r="DA36" s="206">
        <f t="shared" si="267"/>
        <v>0</v>
      </c>
      <c r="DB36" s="206">
        <f t="shared" si="268"/>
        <v>0</v>
      </c>
      <c r="DC36" s="206">
        <f t="shared" si="269"/>
        <v>0</v>
      </c>
      <c r="DD36" s="206">
        <f t="shared" si="270"/>
        <v>0</v>
      </c>
      <c r="DE36" s="206">
        <f t="shared" si="271"/>
        <v>0</v>
      </c>
      <c r="DF36" s="206">
        <f t="shared" si="272"/>
        <v>0</v>
      </c>
      <c r="DG36" s="206">
        <f t="shared" si="273"/>
        <v>0</v>
      </c>
      <c r="DH36" s="206">
        <f t="shared" si="274"/>
        <v>0</v>
      </c>
      <c r="DI36" s="206">
        <f t="shared" si="275"/>
        <v>0</v>
      </c>
      <c r="DJ36" s="206">
        <f t="shared" si="276"/>
        <v>0</v>
      </c>
      <c r="DK36" s="206">
        <f t="shared" si="277"/>
        <v>0</v>
      </c>
      <c r="DL36" s="206">
        <f t="shared" si="278"/>
        <v>0</v>
      </c>
      <c r="DM36" s="206">
        <f t="shared" si="279"/>
        <v>0</v>
      </c>
      <c r="DN36" s="206">
        <f t="shared" si="280"/>
        <v>0</v>
      </c>
      <c r="DO36" s="206">
        <f t="shared" si="281"/>
        <v>0</v>
      </c>
      <c r="DP36" s="206">
        <f t="shared" si="282"/>
        <v>0</v>
      </c>
      <c r="DQ36" s="206">
        <f t="shared" si="283"/>
        <v>0</v>
      </c>
      <c r="DR36" s="206">
        <f t="shared" si="284"/>
        <v>0</v>
      </c>
      <c r="DS36" s="206">
        <f t="shared" si="285"/>
        <v>0</v>
      </c>
      <c r="DT36" s="206">
        <f t="shared" si="286"/>
        <v>0</v>
      </c>
      <c r="DU36" s="206">
        <f t="shared" si="287"/>
        <v>0</v>
      </c>
      <c r="DV36" s="206">
        <f t="shared" si="288"/>
        <v>0</v>
      </c>
      <c r="DW36" s="206">
        <f t="shared" si="289"/>
        <v>0</v>
      </c>
      <c r="DX36" s="206">
        <f t="shared" si="290"/>
        <v>0</v>
      </c>
      <c r="DY36" s="206">
        <f t="shared" si="291"/>
        <v>0</v>
      </c>
      <c r="DZ36" s="206">
        <f t="shared" si="292"/>
        <v>0</v>
      </c>
      <c r="EA36" s="206">
        <f t="shared" si="293"/>
        <v>0</v>
      </c>
      <c r="EB36" s="206">
        <f t="shared" si="294"/>
        <v>0</v>
      </c>
      <c r="EC36" s="206">
        <f t="shared" si="295"/>
        <v>0</v>
      </c>
      <c r="ED36" s="206">
        <f t="shared" si="296"/>
        <v>0</v>
      </c>
      <c r="EE36" s="206">
        <f t="shared" si="297"/>
        <v>0</v>
      </c>
    </row>
    <row r="37" spans="1:135">
      <c r="A37" s="250" t="s">
        <v>282</v>
      </c>
      <c r="B37" s="253">
        <v>14</v>
      </c>
      <c r="C37" s="192" t="str">
        <f>VLOOKUP($A37&amp;$B37,Insumos!$A:$I,4,0)</f>
        <v>COMBUSTÍVEL - DIESEL</v>
      </c>
      <c r="D37" s="86" t="str">
        <f>VLOOKUP($A37&amp;$B37,Insumos!$A:$I,6,0)</f>
        <v>litros</v>
      </c>
      <c r="E37" s="205">
        <f>L37</f>
        <v>0</v>
      </c>
      <c r="F37" s="86">
        <v>1</v>
      </c>
      <c r="G37" s="206">
        <f>VLOOKUP($A37&amp;$B37,Insumos!$A:$I,9,0)</f>
        <v>8</v>
      </c>
      <c r="H37" s="206">
        <f>G37*E37</f>
        <v>0</v>
      </c>
      <c r="I37" s="452"/>
      <c r="J37" s="423" t="str">
        <f t="shared" si="6"/>
        <v>COMBUSTÍVEL - DIESEL</v>
      </c>
      <c r="K37" s="206" t="str">
        <f t="shared" si="7"/>
        <v>litros</v>
      </c>
      <c r="L37" s="206">
        <f t="shared" si="237"/>
        <v>0</v>
      </c>
      <c r="M37" s="252">
        <v>0</v>
      </c>
      <c r="N37" s="252">
        <v>0</v>
      </c>
      <c r="O37" s="252">
        <v>0</v>
      </c>
      <c r="P37" s="252">
        <v>0</v>
      </c>
      <c r="Q37" s="252">
        <v>0</v>
      </c>
      <c r="R37" s="252">
        <v>0</v>
      </c>
      <c r="S37" s="252">
        <v>0</v>
      </c>
      <c r="T37" s="252">
        <v>0</v>
      </c>
      <c r="U37" s="252">
        <v>0</v>
      </c>
      <c r="V37" s="252">
        <v>0</v>
      </c>
      <c r="W37" s="252">
        <v>0</v>
      </c>
      <c r="X37" s="252"/>
      <c r="Y37" s="252">
        <v>0</v>
      </c>
      <c r="Z37" s="252">
        <v>0</v>
      </c>
      <c r="AA37" s="252">
        <v>0</v>
      </c>
      <c r="AB37" s="252">
        <v>0</v>
      </c>
      <c r="AC37" s="252">
        <v>0</v>
      </c>
      <c r="AD37" s="252">
        <v>0</v>
      </c>
      <c r="AE37" s="252">
        <v>0</v>
      </c>
      <c r="AF37" s="252">
        <v>0</v>
      </c>
      <c r="AG37" s="252">
        <v>0</v>
      </c>
      <c r="AH37" s="252">
        <v>0</v>
      </c>
      <c r="AI37" s="252">
        <v>0</v>
      </c>
      <c r="AJ37" s="252">
        <v>0</v>
      </c>
      <c r="AK37" s="252">
        <v>0</v>
      </c>
      <c r="AL37" s="252">
        <v>0</v>
      </c>
      <c r="AM37" s="252">
        <v>0</v>
      </c>
      <c r="AN37" s="252">
        <v>0</v>
      </c>
      <c r="AO37" s="252">
        <v>0</v>
      </c>
      <c r="AP37" s="252">
        <v>0</v>
      </c>
      <c r="AQ37" s="252">
        <v>0</v>
      </c>
      <c r="AR37" s="252">
        <v>0</v>
      </c>
      <c r="AS37" s="252">
        <v>0</v>
      </c>
      <c r="AT37" s="252">
        <v>0</v>
      </c>
      <c r="AU37" s="252">
        <v>0</v>
      </c>
      <c r="AV37" s="252">
        <v>0</v>
      </c>
      <c r="AW37" s="252">
        <v>0</v>
      </c>
      <c r="AX37" s="252">
        <v>0</v>
      </c>
      <c r="AY37" s="252">
        <v>0</v>
      </c>
      <c r="AZ37" s="252">
        <v>0</v>
      </c>
      <c r="BA37" s="252">
        <v>0</v>
      </c>
      <c r="BB37" s="252">
        <v>0</v>
      </c>
      <c r="BC37" s="252">
        <v>0</v>
      </c>
      <c r="BD37" s="252">
        <v>0</v>
      </c>
      <c r="BE37" s="252">
        <v>0</v>
      </c>
      <c r="BF37" s="252">
        <v>0</v>
      </c>
      <c r="BG37" s="252">
        <v>0</v>
      </c>
      <c r="BH37" s="252">
        <v>0</v>
      </c>
      <c r="BI37" s="252">
        <v>0</v>
      </c>
      <c r="BJ37" s="252">
        <v>0</v>
      </c>
      <c r="BK37" s="252">
        <v>0</v>
      </c>
      <c r="BL37" s="252">
        <v>0</v>
      </c>
      <c r="BM37" s="252">
        <v>0</v>
      </c>
      <c r="BN37" s="252">
        <v>0</v>
      </c>
      <c r="BO37" s="252">
        <v>0</v>
      </c>
      <c r="BP37" s="252">
        <v>0</v>
      </c>
      <c r="BQ37" s="252">
        <v>0</v>
      </c>
      <c r="BR37" s="252">
        <v>0</v>
      </c>
      <c r="BS37" s="252">
        <v>0</v>
      </c>
      <c r="BT37" s="252">
        <v>0</v>
      </c>
      <c r="BV37" s="206" t="str">
        <f t="shared" si="10"/>
        <v>COMBUSTÍVEL - DIESEL</v>
      </c>
      <c r="BW37" s="83">
        <f t="shared" si="238"/>
        <v>0</v>
      </c>
      <c r="BX37" s="206">
        <f t="shared" si="17"/>
        <v>0</v>
      </c>
      <c r="BY37" s="206">
        <f t="shared" si="239"/>
        <v>0</v>
      </c>
      <c r="BZ37" s="206">
        <f t="shared" si="240"/>
        <v>0</v>
      </c>
      <c r="CA37" s="206">
        <f t="shared" si="241"/>
        <v>0</v>
      </c>
      <c r="CB37" s="206">
        <f t="shared" si="242"/>
        <v>0</v>
      </c>
      <c r="CC37" s="206">
        <f t="shared" si="243"/>
        <v>0</v>
      </c>
      <c r="CD37" s="206">
        <f t="shared" si="244"/>
        <v>0</v>
      </c>
      <c r="CE37" s="206">
        <f t="shared" si="245"/>
        <v>0</v>
      </c>
      <c r="CF37" s="206">
        <f t="shared" si="246"/>
        <v>0</v>
      </c>
      <c r="CG37" s="206">
        <f t="shared" si="247"/>
        <v>0</v>
      </c>
      <c r="CH37" s="206">
        <f t="shared" si="248"/>
        <v>0</v>
      </c>
      <c r="CI37" s="206">
        <f t="shared" si="249"/>
        <v>0</v>
      </c>
      <c r="CJ37" s="206">
        <f t="shared" si="250"/>
        <v>0</v>
      </c>
      <c r="CK37" s="206">
        <f t="shared" si="251"/>
        <v>0</v>
      </c>
      <c r="CL37" s="206">
        <f t="shared" si="252"/>
        <v>0</v>
      </c>
      <c r="CM37" s="206">
        <f t="shared" si="253"/>
        <v>0</v>
      </c>
      <c r="CN37" s="206">
        <f t="shared" si="254"/>
        <v>0</v>
      </c>
      <c r="CO37" s="206">
        <f t="shared" si="255"/>
        <v>0</v>
      </c>
      <c r="CP37" s="206">
        <f t="shared" si="256"/>
        <v>0</v>
      </c>
      <c r="CQ37" s="206">
        <f t="shared" si="257"/>
        <v>0</v>
      </c>
      <c r="CR37" s="206">
        <f t="shared" si="258"/>
        <v>0</v>
      </c>
      <c r="CS37" s="206">
        <f t="shared" si="259"/>
        <v>0</v>
      </c>
      <c r="CT37" s="206">
        <f t="shared" si="260"/>
        <v>0</v>
      </c>
      <c r="CU37" s="206">
        <f t="shared" si="261"/>
        <v>0</v>
      </c>
      <c r="CV37" s="206">
        <f t="shared" si="262"/>
        <v>0</v>
      </c>
      <c r="CW37" s="206">
        <f t="shared" si="263"/>
        <v>0</v>
      </c>
      <c r="CX37" s="206">
        <f t="shared" si="264"/>
        <v>0</v>
      </c>
      <c r="CY37" s="206">
        <f t="shared" si="265"/>
        <v>0</v>
      </c>
      <c r="CZ37" s="206">
        <f t="shared" si="266"/>
        <v>0</v>
      </c>
      <c r="DA37" s="206">
        <f t="shared" si="267"/>
        <v>0</v>
      </c>
      <c r="DB37" s="206">
        <f t="shared" si="268"/>
        <v>0</v>
      </c>
      <c r="DC37" s="206">
        <f t="shared" si="269"/>
        <v>0</v>
      </c>
      <c r="DD37" s="206">
        <f t="shared" si="270"/>
        <v>0</v>
      </c>
      <c r="DE37" s="206">
        <f t="shared" si="271"/>
        <v>0</v>
      </c>
      <c r="DF37" s="206">
        <f t="shared" si="272"/>
        <v>0</v>
      </c>
      <c r="DG37" s="206">
        <f t="shared" si="273"/>
        <v>0</v>
      </c>
      <c r="DH37" s="206">
        <f t="shared" si="274"/>
        <v>0</v>
      </c>
      <c r="DI37" s="206">
        <f t="shared" si="275"/>
        <v>0</v>
      </c>
      <c r="DJ37" s="206">
        <f t="shared" si="276"/>
        <v>0</v>
      </c>
      <c r="DK37" s="206">
        <f t="shared" si="277"/>
        <v>0</v>
      </c>
      <c r="DL37" s="206">
        <f t="shared" si="278"/>
        <v>0</v>
      </c>
      <c r="DM37" s="206">
        <f t="shared" si="279"/>
        <v>0</v>
      </c>
      <c r="DN37" s="206">
        <f t="shared" si="280"/>
        <v>0</v>
      </c>
      <c r="DO37" s="206">
        <f t="shared" si="281"/>
        <v>0</v>
      </c>
      <c r="DP37" s="206">
        <f t="shared" si="282"/>
        <v>0</v>
      </c>
      <c r="DQ37" s="206">
        <f t="shared" si="283"/>
        <v>0</v>
      </c>
      <c r="DR37" s="206">
        <f t="shared" si="284"/>
        <v>0</v>
      </c>
      <c r="DS37" s="206">
        <f t="shared" si="285"/>
        <v>0</v>
      </c>
      <c r="DT37" s="206">
        <f t="shared" si="286"/>
        <v>0</v>
      </c>
      <c r="DU37" s="206">
        <f t="shared" si="287"/>
        <v>0</v>
      </c>
      <c r="DV37" s="206">
        <f t="shared" si="288"/>
        <v>0</v>
      </c>
      <c r="DW37" s="206">
        <f t="shared" si="289"/>
        <v>0</v>
      </c>
      <c r="DX37" s="206">
        <f t="shared" si="290"/>
        <v>0</v>
      </c>
      <c r="DY37" s="206">
        <f t="shared" si="291"/>
        <v>0</v>
      </c>
      <c r="DZ37" s="206">
        <f t="shared" si="292"/>
        <v>0</v>
      </c>
      <c r="EA37" s="206">
        <f t="shared" si="293"/>
        <v>0</v>
      </c>
      <c r="EB37" s="206">
        <f t="shared" si="294"/>
        <v>0</v>
      </c>
      <c r="EC37" s="206">
        <f t="shared" si="295"/>
        <v>0</v>
      </c>
      <c r="ED37" s="206">
        <f t="shared" si="296"/>
        <v>0</v>
      </c>
      <c r="EE37" s="206">
        <f t="shared" si="297"/>
        <v>0</v>
      </c>
    </row>
    <row r="38" spans="1:135">
      <c r="A38" s="250" t="s">
        <v>282</v>
      </c>
      <c r="B38" s="253">
        <v>15</v>
      </c>
      <c r="C38" s="192" t="str">
        <f>VLOOKUP($A38&amp;$B38,Insumos!$A:$I,4,0)</f>
        <v>PASSAGEM AÉREA</v>
      </c>
      <c r="D38" s="86" t="str">
        <f>VLOOKUP($A38&amp;$B38,Insumos!$A:$I,6,0)</f>
        <v>VB</v>
      </c>
      <c r="E38" s="205">
        <f>L38</f>
        <v>0</v>
      </c>
      <c r="F38" s="86">
        <v>1</v>
      </c>
      <c r="G38" s="206">
        <f>VLOOKUP($A38&amp;$B38,Insumos!$A:$I,9,0)</f>
        <v>800</v>
      </c>
      <c r="H38" s="206">
        <f>G38*E38</f>
        <v>0</v>
      </c>
      <c r="I38" s="452"/>
      <c r="J38" s="423" t="str">
        <f t="shared" si="6"/>
        <v>PASSAGEM AÉREA</v>
      </c>
      <c r="K38" s="206" t="str">
        <f t="shared" si="7"/>
        <v>VB</v>
      </c>
      <c r="L38" s="206">
        <f t="shared" si="237"/>
        <v>0</v>
      </c>
      <c r="M38" s="252">
        <v>0</v>
      </c>
      <c r="N38" s="252">
        <v>0</v>
      </c>
      <c r="O38" s="252">
        <v>0</v>
      </c>
      <c r="P38" s="252">
        <v>0</v>
      </c>
      <c r="Q38" s="252">
        <v>0</v>
      </c>
      <c r="R38" s="252">
        <v>0</v>
      </c>
      <c r="S38" s="252">
        <v>0</v>
      </c>
      <c r="T38" s="252">
        <v>0</v>
      </c>
      <c r="U38" s="252">
        <v>0</v>
      </c>
      <c r="V38" s="252">
        <v>0</v>
      </c>
      <c r="W38" s="252">
        <v>0</v>
      </c>
      <c r="X38" s="252"/>
      <c r="Y38" s="252">
        <v>0</v>
      </c>
      <c r="Z38" s="252">
        <v>0</v>
      </c>
      <c r="AA38" s="252">
        <v>0</v>
      </c>
      <c r="AB38" s="252">
        <v>0</v>
      </c>
      <c r="AC38" s="252">
        <v>0</v>
      </c>
      <c r="AD38" s="252">
        <v>0</v>
      </c>
      <c r="AE38" s="252">
        <v>0</v>
      </c>
      <c r="AF38" s="252">
        <v>0</v>
      </c>
      <c r="AG38" s="252">
        <v>0</v>
      </c>
      <c r="AH38" s="252">
        <v>0</v>
      </c>
      <c r="AI38" s="252">
        <v>0</v>
      </c>
      <c r="AJ38" s="252">
        <v>0</v>
      </c>
      <c r="AK38" s="252">
        <v>0</v>
      </c>
      <c r="AL38" s="252">
        <v>0</v>
      </c>
      <c r="AM38" s="252">
        <v>0</v>
      </c>
      <c r="AN38" s="252">
        <v>0</v>
      </c>
      <c r="AO38" s="252">
        <v>0</v>
      </c>
      <c r="AP38" s="252">
        <v>0</v>
      </c>
      <c r="AQ38" s="252">
        <v>0</v>
      </c>
      <c r="AR38" s="252">
        <v>0</v>
      </c>
      <c r="AS38" s="252">
        <v>0</v>
      </c>
      <c r="AT38" s="252">
        <v>0</v>
      </c>
      <c r="AU38" s="252">
        <v>0</v>
      </c>
      <c r="AV38" s="252">
        <v>0</v>
      </c>
      <c r="AW38" s="252">
        <v>0</v>
      </c>
      <c r="AX38" s="252">
        <v>0</v>
      </c>
      <c r="AY38" s="252">
        <v>0</v>
      </c>
      <c r="AZ38" s="252">
        <v>0</v>
      </c>
      <c r="BA38" s="252">
        <v>0</v>
      </c>
      <c r="BB38" s="252">
        <v>0</v>
      </c>
      <c r="BC38" s="252">
        <v>0</v>
      </c>
      <c r="BD38" s="252">
        <v>0</v>
      </c>
      <c r="BE38" s="252">
        <v>0</v>
      </c>
      <c r="BF38" s="252">
        <v>0</v>
      </c>
      <c r="BG38" s="252">
        <v>0</v>
      </c>
      <c r="BH38" s="252">
        <v>0</v>
      </c>
      <c r="BI38" s="252">
        <v>0</v>
      </c>
      <c r="BJ38" s="252">
        <v>0</v>
      </c>
      <c r="BK38" s="252">
        <v>0</v>
      </c>
      <c r="BL38" s="252">
        <v>0</v>
      </c>
      <c r="BM38" s="252">
        <v>0</v>
      </c>
      <c r="BN38" s="252">
        <v>0</v>
      </c>
      <c r="BO38" s="252">
        <v>0</v>
      </c>
      <c r="BP38" s="252">
        <v>0</v>
      </c>
      <c r="BQ38" s="252">
        <v>0</v>
      </c>
      <c r="BR38" s="252">
        <v>0</v>
      </c>
      <c r="BS38" s="252">
        <v>0</v>
      </c>
      <c r="BT38" s="252">
        <v>0</v>
      </c>
      <c r="BV38" s="206" t="str">
        <f t="shared" si="10"/>
        <v>PASSAGEM AÉREA</v>
      </c>
      <c r="BW38" s="83">
        <f t="shared" si="238"/>
        <v>0</v>
      </c>
      <c r="BX38" s="206">
        <f t="shared" si="17"/>
        <v>0</v>
      </c>
      <c r="BY38" s="206">
        <f t="shared" si="239"/>
        <v>0</v>
      </c>
      <c r="BZ38" s="206">
        <f t="shared" si="240"/>
        <v>0</v>
      </c>
      <c r="CA38" s="206">
        <f t="shared" si="241"/>
        <v>0</v>
      </c>
      <c r="CB38" s="206">
        <f t="shared" si="242"/>
        <v>0</v>
      </c>
      <c r="CC38" s="206">
        <f t="shared" si="243"/>
        <v>0</v>
      </c>
      <c r="CD38" s="206">
        <f t="shared" si="244"/>
        <v>0</v>
      </c>
      <c r="CE38" s="206">
        <f t="shared" si="245"/>
        <v>0</v>
      </c>
      <c r="CF38" s="206">
        <f t="shared" si="246"/>
        <v>0</v>
      </c>
      <c r="CG38" s="206">
        <f t="shared" si="247"/>
        <v>0</v>
      </c>
      <c r="CH38" s="206">
        <f t="shared" si="248"/>
        <v>0</v>
      </c>
      <c r="CI38" s="206">
        <f t="shared" si="249"/>
        <v>0</v>
      </c>
      <c r="CJ38" s="206">
        <f t="shared" si="250"/>
        <v>0</v>
      </c>
      <c r="CK38" s="206">
        <f t="shared" si="251"/>
        <v>0</v>
      </c>
      <c r="CL38" s="206">
        <f t="shared" si="252"/>
        <v>0</v>
      </c>
      <c r="CM38" s="206">
        <f t="shared" si="253"/>
        <v>0</v>
      </c>
      <c r="CN38" s="206">
        <f t="shared" si="254"/>
        <v>0</v>
      </c>
      <c r="CO38" s="206">
        <f t="shared" si="255"/>
        <v>0</v>
      </c>
      <c r="CP38" s="206">
        <f t="shared" si="256"/>
        <v>0</v>
      </c>
      <c r="CQ38" s="206">
        <f t="shared" si="257"/>
        <v>0</v>
      </c>
      <c r="CR38" s="206">
        <f t="shared" si="258"/>
        <v>0</v>
      </c>
      <c r="CS38" s="206">
        <f t="shared" si="259"/>
        <v>0</v>
      </c>
      <c r="CT38" s="206">
        <f t="shared" si="260"/>
        <v>0</v>
      </c>
      <c r="CU38" s="206">
        <f t="shared" si="261"/>
        <v>0</v>
      </c>
      <c r="CV38" s="206">
        <f t="shared" si="262"/>
        <v>0</v>
      </c>
      <c r="CW38" s="206">
        <f t="shared" si="263"/>
        <v>0</v>
      </c>
      <c r="CX38" s="206">
        <f t="shared" si="264"/>
        <v>0</v>
      </c>
      <c r="CY38" s="206">
        <f t="shared" si="265"/>
        <v>0</v>
      </c>
      <c r="CZ38" s="206">
        <f t="shared" si="266"/>
        <v>0</v>
      </c>
      <c r="DA38" s="206">
        <f t="shared" si="267"/>
        <v>0</v>
      </c>
      <c r="DB38" s="206">
        <f t="shared" si="268"/>
        <v>0</v>
      </c>
      <c r="DC38" s="206">
        <f t="shared" si="269"/>
        <v>0</v>
      </c>
      <c r="DD38" s="206">
        <f t="shared" si="270"/>
        <v>0</v>
      </c>
      <c r="DE38" s="206">
        <f t="shared" si="271"/>
        <v>0</v>
      </c>
      <c r="DF38" s="206">
        <f t="shared" si="272"/>
        <v>0</v>
      </c>
      <c r="DG38" s="206">
        <f t="shared" si="273"/>
        <v>0</v>
      </c>
      <c r="DH38" s="206">
        <f t="shared" si="274"/>
        <v>0</v>
      </c>
      <c r="DI38" s="206">
        <f t="shared" si="275"/>
        <v>0</v>
      </c>
      <c r="DJ38" s="206">
        <f t="shared" si="276"/>
        <v>0</v>
      </c>
      <c r="DK38" s="206">
        <f t="shared" si="277"/>
        <v>0</v>
      </c>
      <c r="DL38" s="206">
        <f t="shared" si="278"/>
        <v>0</v>
      </c>
      <c r="DM38" s="206">
        <f t="shared" si="279"/>
        <v>0</v>
      </c>
      <c r="DN38" s="206">
        <f t="shared" si="280"/>
        <v>0</v>
      </c>
      <c r="DO38" s="206">
        <f t="shared" si="281"/>
        <v>0</v>
      </c>
      <c r="DP38" s="206">
        <f t="shared" si="282"/>
        <v>0</v>
      </c>
      <c r="DQ38" s="206">
        <f t="shared" si="283"/>
        <v>0</v>
      </c>
      <c r="DR38" s="206">
        <f t="shared" si="284"/>
        <v>0</v>
      </c>
      <c r="DS38" s="206">
        <f t="shared" si="285"/>
        <v>0</v>
      </c>
      <c r="DT38" s="206">
        <f t="shared" si="286"/>
        <v>0</v>
      </c>
      <c r="DU38" s="206">
        <f t="shared" si="287"/>
        <v>0</v>
      </c>
      <c r="DV38" s="206">
        <f t="shared" si="288"/>
        <v>0</v>
      </c>
      <c r="DW38" s="206">
        <f t="shared" si="289"/>
        <v>0</v>
      </c>
      <c r="DX38" s="206">
        <f t="shared" si="290"/>
        <v>0</v>
      </c>
      <c r="DY38" s="206">
        <f t="shared" si="291"/>
        <v>0</v>
      </c>
      <c r="DZ38" s="206">
        <f t="shared" si="292"/>
        <v>0</v>
      </c>
      <c r="EA38" s="206">
        <f t="shared" si="293"/>
        <v>0</v>
      </c>
      <c r="EB38" s="206">
        <f t="shared" si="294"/>
        <v>0</v>
      </c>
      <c r="EC38" s="206">
        <f t="shared" si="295"/>
        <v>0</v>
      </c>
      <c r="ED38" s="206">
        <f t="shared" si="296"/>
        <v>0</v>
      </c>
      <c r="EE38" s="206">
        <f t="shared" si="297"/>
        <v>0</v>
      </c>
    </row>
    <row r="39" spans="1:135">
      <c r="A39" s="250" t="s">
        <v>299</v>
      </c>
      <c r="B39" s="253">
        <v>1</v>
      </c>
      <c r="C39" s="192" t="str">
        <f>VLOOKUP($A39&amp;$B39,Insumos!$A:$I,4,0)</f>
        <v>ART CREA - Nível 1</v>
      </c>
      <c r="D39" s="86" t="str">
        <f>VLOOKUP($A39&amp;$B39,Insumos!$A:$I,6,0)</f>
        <v>VB</v>
      </c>
      <c r="E39" s="205">
        <f>L39</f>
        <v>3</v>
      </c>
      <c r="F39" s="86">
        <v>1</v>
      </c>
      <c r="G39" s="206">
        <f>VLOOKUP($A39&amp;$B39,Insumos!$A:$I,9,0)</f>
        <v>85</v>
      </c>
      <c r="H39" s="206">
        <f>G39*E39</f>
        <v>255</v>
      </c>
      <c r="I39" s="452"/>
      <c r="J39" s="423" t="str">
        <f t="shared" si="6"/>
        <v>ART CREA - Nível 1</v>
      </c>
      <c r="K39" s="206" t="str">
        <f t="shared" si="7"/>
        <v>VB</v>
      </c>
      <c r="L39" s="206">
        <f t="shared" si="237"/>
        <v>3</v>
      </c>
      <c r="M39" s="252">
        <v>3</v>
      </c>
      <c r="N39" s="252">
        <v>0</v>
      </c>
      <c r="O39" s="252">
        <v>0</v>
      </c>
      <c r="P39" s="252">
        <v>0</v>
      </c>
      <c r="Q39" s="252">
        <v>0</v>
      </c>
      <c r="R39" s="252">
        <v>0</v>
      </c>
      <c r="S39" s="252">
        <v>0</v>
      </c>
      <c r="T39" s="252">
        <v>0</v>
      </c>
      <c r="U39" s="252">
        <v>0</v>
      </c>
      <c r="V39" s="252">
        <v>0</v>
      </c>
      <c r="W39" s="252">
        <v>0</v>
      </c>
      <c r="X39" s="252"/>
      <c r="Y39" s="252">
        <v>0</v>
      </c>
      <c r="Z39" s="252">
        <v>0</v>
      </c>
      <c r="AA39" s="252">
        <v>0</v>
      </c>
      <c r="AB39" s="252">
        <v>0</v>
      </c>
      <c r="AC39" s="252">
        <v>0</v>
      </c>
      <c r="AD39" s="252">
        <v>0</v>
      </c>
      <c r="AE39" s="252">
        <v>0</v>
      </c>
      <c r="AF39" s="252">
        <v>0</v>
      </c>
      <c r="AG39" s="252">
        <v>0</v>
      </c>
      <c r="AH39" s="252">
        <v>0</v>
      </c>
      <c r="AI39" s="252">
        <v>0</v>
      </c>
      <c r="AJ39" s="252">
        <v>0</v>
      </c>
      <c r="AK39" s="252">
        <v>0</v>
      </c>
      <c r="AL39" s="252">
        <v>0</v>
      </c>
      <c r="AM39" s="252">
        <v>0</v>
      </c>
      <c r="AN39" s="252">
        <v>0</v>
      </c>
      <c r="AO39" s="252">
        <v>0</v>
      </c>
      <c r="AP39" s="252">
        <v>0</v>
      </c>
      <c r="AQ39" s="252">
        <v>0</v>
      </c>
      <c r="AR39" s="252">
        <v>0</v>
      </c>
      <c r="AS39" s="252">
        <v>0</v>
      </c>
      <c r="AT39" s="252">
        <v>0</v>
      </c>
      <c r="AU39" s="252">
        <v>0</v>
      </c>
      <c r="AV39" s="252">
        <v>0</v>
      </c>
      <c r="AW39" s="252">
        <v>0</v>
      </c>
      <c r="AX39" s="252">
        <v>0</v>
      </c>
      <c r="AY39" s="252">
        <v>0</v>
      </c>
      <c r="AZ39" s="252">
        <v>0</v>
      </c>
      <c r="BA39" s="252">
        <v>0</v>
      </c>
      <c r="BB39" s="252">
        <v>0</v>
      </c>
      <c r="BC39" s="252">
        <v>0</v>
      </c>
      <c r="BD39" s="252">
        <v>0</v>
      </c>
      <c r="BE39" s="252">
        <v>0</v>
      </c>
      <c r="BF39" s="252">
        <v>0</v>
      </c>
      <c r="BG39" s="252">
        <v>0</v>
      </c>
      <c r="BH39" s="252">
        <v>0</v>
      </c>
      <c r="BI39" s="252">
        <v>0</v>
      </c>
      <c r="BJ39" s="252">
        <v>0</v>
      </c>
      <c r="BK39" s="252">
        <v>0</v>
      </c>
      <c r="BL39" s="252">
        <v>0</v>
      </c>
      <c r="BM39" s="252">
        <v>0</v>
      </c>
      <c r="BN39" s="252">
        <v>0</v>
      </c>
      <c r="BO39" s="252">
        <v>0</v>
      </c>
      <c r="BP39" s="252">
        <v>0</v>
      </c>
      <c r="BQ39" s="252">
        <v>0</v>
      </c>
      <c r="BR39" s="252">
        <v>0</v>
      </c>
      <c r="BS39" s="252">
        <v>0</v>
      </c>
      <c r="BT39" s="252">
        <v>0</v>
      </c>
      <c r="BV39" s="206" t="str">
        <f t="shared" si="10"/>
        <v>ART CREA - Nível 1</v>
      </c>
      <c r="BW39" s="83">
        <f t="shared" si="238"/>
        <v>255</v>
      </c>
      <c r="BX39" s="206">
        <f t="shared" si="17"/>
        <v>255</v>
      </c>
      <c r="BY39" s="206">
        <f t="shared" si="239"/>
        <v>0</v>
      </c>
      <c r="BZ39" s="206">
        <f t="shared" si="240"/>
        <v>0</v>
      </c>
      <c r="CA39" s="206">
        <f t="shared" si="241"/>
        <v>0</v>
      </c>
      <c r="CB39" s="206">
        <f t="shared" si="242"/>
        <v>0</v>
      </c>
      <c r="CC39" s="206">
        <f t="shared" si="243"/>
        <v>0</v>
      </c>
      <c r="CD39" s="206">
        <f t="shared" si="244"/>
        <v>0</v>
      </c>
      <c r="CE39" s="206">
        <f t="shared" si="245"/>
        <v>0</v>
      </c>
      <c r="CF39" s="206">
        <f t="shared" si="246"/>
        <v>0</v>
      </c>
      <c r="CG39" s="206">
        <f t="shared" si="247"/>
        <v>0</v>
      </c>
      <c r="CH39" s="206">
        <f t="shared" si="248"/>
        <v>0</v>
      </c>
      <c r="CI39" s="206">
        <f t="shared" si="249"/>
        <v>0</v>
      </c>
      <c r="CJ39" s="206">
        <f t="shared" si="250"/>
        <v>0</v>
      </c>
      <c r="CK39" s="206">
        <f t="shared" si="251"/>
        <v>0</v>
      </c>
      <c r="CL39" s="206">
        <f t="shared" si="252"/>
        <v>0</v>
      </c>
      <c r="CM39" s="206">
        <f t="shared" si="253"/>
        <v>0</v>
      </c>
      <c r="CN39" s="206">
        <f t="shared" si="254"/>
        <v>0</v>
      </c>
      <c r="CO39" s="206">
        <f t="shared" si="255"/>
        <v>0</v>
      </c>
      <c r="CP39" s="206">
        <f t="shared" si="256"/>
        <v>0</v>
      </c>
      <c r="CQ39" s="206">
        <f t="shared" si="257"/>
        <v>0</v>
      </c>
      <c r="CR39" s="206">
        <f t="shared" si="258"/>
        <v>0</v>
      </c>
      <c r="CS39" s="206">
        <f t="shared" si="259"/>
        <v>0</v>
      </c>
      <c r="CT39" s="206">
        <f t="shared" si="260"/>
        <v>0</v>
      </c>
      <c r="CU39" s="206">
        <f t="shared" si="261"/>
        <v>0</v>
      </c>
      <c r="CV39" s="206">
        <f t="shared" si="262"/>
        <v>0</v>
      </c>
      <c r="CW39" s="206">
        <f t="shared" si="263"/>
        <v>0</v>
      </c>
      <c r="CX39" s="206">
        <f t="shared" si="264"/>
        <v>0</v>
      </c>
      <c r="CY39" s="206">
        <f t="shared" si="265"/>
        <v>0</v>
      </c>
      <c r="CZ39" s="206">
        <f t="shared" si="266"/>
        <v>0</v>
      </c>
      <c r="DA39" s="206">
        <f t="shared" si="267"/>
        <v>0</v>
      </c>
      <c r="DB39" s="206">
        <f t="shared" si="268"/>
        <v>0</v>
      </c>
      <c r="DC39" s="206">
        <f t="shared" si="269"/>
        <v>0</v>
      </c>
      <c r="DD39" s="206">
        <f t="shared" si="270"/>
        <v>0</v>
      </c>
      <c r="DE39" s="206">
        <f t="shared" si="271"/>
        <v>0</v>
      </c>
      <c r="DF39" s="206">
        <f t="shared" si="272"/>
        <v>0</v>
      </c>
      <c r="DG39" s="206">
        <f t="shared" si="273"/>
        <v>0</v>
      </c>
      <c r="DH39" s="206">
        <f t="shared" si="274"/>
        <v>0</v>
      </c>
      <c r="DI39" s="206">
        <f t="shared" si="275"/>
        <v>0</v>
      </c>
      <c r="DJ39" s="206">
        <f t="shared" si="276"/>
        <v>0</v>
      </c>
      <c r="DK39" s="206">
        <f t="shared" si="277"/>
        <v>0</v>
      </c>
      <c r="DL39" s="206">
        <f t="shared" si="278"/>
        <v>0</v>
      </c>
      <c r="DM39" s="206">
        <f t="shared" si="279"/>
        <v>0</v>
      </c>
      <c r="DN39" s="206">
        <f t="shared" si="280"/>
        <v>0</v>
      </c>
      <c r="DO39" s="206">
        <f t="shared" si="281"/>
        <v>0</v>
      </c>
      <c r="DP39" s="206">
        <f t="shared" si="282"/>
        <v>0</v>
      </c>
      <c r="DQ39" s="206">
        <f t="shared" si="283"/>
        <v>0</v>
      </c>
      <c r="DR39" s="206">
        <f t="shared" si="284"/>
        <v>0</v>
      </c>
      <c r="DS39" s="206">
        <f t="shared" si="285"/>
        <v>0</v>
      </c>
      <c r="DT39" s="206">
        <f t="shared" si="286"/>
        <v>0</v>
      </c>
      <c r="DU39" s="206">
        <f t="shared" si="287"/>
        <v>0</v>
      </c>
      <c r="DV39" s="206">
        <f t="shared" si="288"/>
        <v>0</v>
      </c>
      <c r="DW39" s="206">
        <f t="shared" si="289"/>
        <v>0</v>
      </c>
      <c r="DX39" s="206">
        <f t="shared" si="290"/>
        <v>0</v>
      </c>
      <c r="DY39" s="206">
        <f t="shared" si="291"/>
        <v>0</v>
      </c>
      <c r="DZ39" s="206">
        <f t="shared" si="292"/>
        <v>0</v>
      </c>
      <c r="EA39" s="206">
        <f t="shared" si="293"/>
        <v>0</v>
      </c>
      <c r="EB39" s="206">
        <f t="shared" si="294"/>
        <v>0</v>
      </c>
      <c r="EC39" s="206">
        <f t="shared" si="295"/>
        <v>0</v>
      </c>
      <c r="ED39" s="206">
        <f t="shared" si="296"/>
        <v>0</v>
      </c>
      <c r="EE39" s="206">
        <f t="shared" si="297"/>
        <v>0</v>
      </c>
    </row>
    <row r="40" spans="1:135">
      <c r="A40" s="250" t="s">
        <v>299</v>
      </c>
      <c r="B40" s="253">
        <v>2</v>
      </c>
      <c r="C40" s="192" t="str">
        <f>VLOOKUP($A40&amp;$B40,Insumos!$A:$I,4,0)</f>
        <v>ART CREA - Nível 2</v>
      </c>
      <c r="D40" s="86" t="str">
        <f>VLOOKUP($A40&amp;$B40,Insumos!$A:$I,6,0)</f>
        <v>VB</v>
      </c>
      <c r="E40" s="205">
        <f t="shared" ref="E40:E49" si="306">L40</f>
        <v>0</v>
      </c>
      <c r="F40" s="86">
        <v>1</v>
      </c>
      <c r="G40" s="206">
        <f>VLOOKUP($A40&amp;$B40,Insumos!$A:$I,9,0)</f>
        <v>175</v>
      </c>
      <c r="H40" s="206">
        <f t="shared" ref="H40:H49" si="307">G40*E40</f>
        <v>0</v>
      </c>
      <c r="I40" s="452"/>
      <c r="J40" s="423" t="str">
        <f t="shared" si="6"/>
        <v>ART CREA - Nível 2</v>
      </c>
      <c r="K40" s="206" t="str">
        <f t="shared" si="7"/>
        <v>VB</v>
      </c>
      <c r="L40" s="206">
        <f t="shared" si="237"/>
        <v>0</v>
      </c>
      <c r="M40" s="252">
        <v>0</v>
      </c>
      <c r="N40" s="252">
        <v>0</v>
      </c>
      <c r="O40" s="252">
        <v>0</v>
      </c>
      <c r="P40" s="252">
        <v>0</v>
      </c>
      <c r="Q40" s="252">
        <v>0</v>
      </c>
      <c r="R40" s="252">
        <v>0</v>
      </c>
      <c r="S40" s="252">
        <v>0</v>
      </c>
      <c r="T40" s="252">
        <v>0</v>
      </c>
      <c r="U40" s="252">
        <v>0</v>
      </c>
      <c r="V40" s="252">
        <v>0</v>
      </c>
      <c r="W40" s="252">
        <v>0</v>
      </c>
      <c r="X40" s="252"/>
      <c r="Y40" s="252">
        <v>0</v>
      </c>
      <c r="Z40" s="252">
        <v>0</v>
      </c>
      <c r="AA40" s="252">
        <v>0</v>
      </c>
      <c r="AB40" s="252">
        <v>0</v>
      </c>
      <c r="AC40" s="252">
        <v>0</v>
      </c>
      <c r="AD40" s="252">
        <v>0</v>
      </c>
      <c r="AE40" s="252">
        <v>0</v>
      </c>
      <c r="AF40" s="252">
        <v>0</v>
      </c>
      <c r="AG40" s="252">
        <v>0</v>
      </c>
      <c r="AH40" s="252">
        <v>0</v>
      </c>
      <c r="AI40" s="252">
        <v>0</v>
      </c>
      <c r="AJ40" s="252">
        <v>0</v>
      </c>
      <c r="AK40" s="252">
        <v>0</v>
      </c>
      <c r="AL40" s="252">
        <v>0</v>
      </c>
      <c r="AM40" s="252">
        <v>0</v>
      </c>
      <c r="AN40" s="252">
        <v>0</v>
      </c>
      <c r="AO40" s="252">
        <v>0</v>
      </c>
      <c r="AP40" s="252">
        <v>0</v>
      </c>
      <c r="AQ40" s="252">
        <v>0</v>
      </c>
      <c r="AR40" s="252">
        <v>0</v>
      </c>
      <c r="AS40" s="252">
        <v>0</v>
      </c>
      <c r="AT40" s="252">
        <v>0</v>
      </c>
      <c r="AU40" s="252">
        <v>0</v>
      </c>
      <c r="AV40" s="252">
        <v>0</v>
      </c>
      <c r="AW40" s="252">
        <v>0</v>
      </c>
      <c r="AX40" s="252">
        <v>0</v>
      </c>
      <c r="AY40" s="252">
        <v>0</v>
      </c>
      <c r="AZ40" s="252">
        <v>0</v>
      </c>
      <c r="BA40" s="252">
        <v>0</v>
      </c>
      <c r="BB40" s="252">
        <v>0</v>
      </c>
      <c r="BC40" s="252">
        <v>0</v>
      </c>
      <c r="BD40" s="252">
        <v>0</v>
      </c>
      <c r="BE40" s="252">
        <v>0</v>
      </c>
      <c r="BF40" s="252">
        <v>0</v>
      </c>
      <c r="BG40" s="252">
        <v>0</v>
      </c>
      <c r="BH40" s="252">
        <v>0</v>
      </c>
      <c r="BI40" s="252">
        <v>0</v>
      </c>
      <c r="BJ40" s="252">
        <v>0</v>
      </c>
      <c r="BK40" s="252">
        <v>0</v>
      </c>
      <c r="BL40" s="252">
        <v>0</v>
      </c>
      <c r="BM40" s="252">
        <v>0</v>
      </c>
      <c r="BN40" s="252">
        <v>0</v>
      </c>
      <c r="BO40" s="252">
        <v>0</v>
      </c>
      <c r="BP40" s="252">
        <v>0</v>
      </c>
      <c r="BQ40" s="252">
        <v>0</v>
      </c>
      <c r="BR40" s="252">
        <v>0</v>
      </c>
      <c r="BS40" s="252">
        <v>0</v>
      </c>
      <c r="BT40" s="252">
        <v>0</v>
      </c>
      <c r="BV40" s="206" t="str">
        <f t="shared" si="10"/>
        <v>ART CREA - Nível 2</v>
      </c>
      <c r="BW40" s="83">
        <f t="shared" si="238"/>
        <v>0</v>
      </c>
      <c r="BX40" s="206">
        <f t="shared" si="17"/>
        <v>0</v>
      </c>
      <c r="BY40" s="206">
        <f t="shared" si="239"/>
        <v>0</v>
      </c>
      <c r="BZ40" s="206">
        <f t="shared" si="240"/>
        <v>0</v>
      </c>
      <c r="CA40" s="206">
        <f t="shared" si="241"/>
        <v>0</v>
      </c>
      <c r="CB40" s="206">
        <f t="shared" si="242"/>
        <v>0</v>
      </c>
      <c r="CC40" s="206">
        <f t="shared" si="243"/>
        <v>0</v>
      </c>
      <c r="CD40" s="206">
        <f t="shared" si="244"/>
        <v>0</v>
      </c>
      <c r="CE40" s="206">
        <f t="shared" si="245"/>
        <v>0</v>
      </c>
      <c r="CF40" s="206">
        <f t="shared" si="246"/>
        <v>0</v>
      </c>
      <c r="CG40" s="206">
        <f t="shared" si="247"/>
        <v>0</v>
      </c>
      <c r="CH40" s="206">
        <f t="shared" si="248"/>
        <v>0</v>
      </c>
      <c r="CI40" s="206">
        <f t="shared" si="249"/>
        <v>0</v>
      </c>
      <c r="CJ40" s="206">
        <f t="shared" si="250"/>
        <v>0</v>
      </c>
      <c r="CK40" s="206">
        <f t="shared" si="251"/>
        <v>0</v>
      </c>
      <c r="CL40" s="206">
        <f t="shared" si="252"/>
        <v>0</v>
      </c>
      <c r="CM40" s="206">
        <f t="shared" si="253"/>
        <v>0</v>
      </c>
      <c r="CN40" s="206">
        <f t="shared" si="254"/>
        <v>0</v>
      </c>
      <c r="CO40" s="206">
        <f t="shared" si="255"/>
        <v>0</v>
      </c>
      <c r="CP40" s="206">
        <f t="shared" si="256"/>
        <v>0</v>
      </c>
      <c r="CQ40" s="206">
        <f t="shared" si="257"/>
        <v>0</v>
      </c>
      <c r="CR40" s="206">
        <f t="shared" si="258"/>
        <v>0</v>
      </c>
      <c r="CS40" s="206">
        <f t="shared" si="259"/>
        <v>0</v>
      </c>
      <c r="CT40" s="206">
        <f t="shared" si="260"/>
        <v>0</v>
      </c>
      <c r="CU40" s="206">
        <f t="shared" si="261"/>
        <v>0</v>
      </c>
      <c r="CV40" s="206">
        <f t="shared" si="262"/>
        <v>0</v>
      </c>
      <c r="CW40" s="206">
        <f t="shared" si="263"/>
        <v>0</v>
      </c>
      <c r="CX40" s="206">
        <f t="shared" si="264"/>
        <v>0</v>
      </c>
      <c r="CY40" s="206">
        <f t="shared" si="265"/>
        <v>0</v>
      </c>
      <c r="CZ40" s="206">
        <f t="shared" si="266"/>
        <v>0</v>
      </c>
      <c r="DA40" s="206">
        <f t="shared" si="267"/>
        <v>0</v>
      </c>
      <c r="DB40" s="206">
        <f t="shared" si="268"/>
        <v>0</v>
      </c>
      <c r="DC40" s="206">
        <f t="shared" si="269"/>
        <v>0</v>
      </c>
      <c r="DD40" s="206">
        <f t="shared" si="270"/>
        <v>0</v>
      </c>
      <c r="DE40" s="206">
        <f t="shared" si="271"/>
        <v>0</v>
      </c>
      <c r="DF40" s="206">
        <f t="shared" si="272"/>
        <v>0</v>
      </c>
      <c r="DG40" s="206">
        <f t="shared" si="273"/>
        <v>0</v>
      </c>
      <c r="DH40" s="206">
        <f t="shared" si="274"/>
        <v>0</v>
      </c>
      <c r="DI40" s="206">
        <f t="shared" si="275"/>
        <v>0</v>
      </c>
      <c r="DJ40" s="206">
        <f t="shared" si="276"/>
        <v>0</v>
      </c>
      <c r="DK40" s="206">
        <f t="shared" si="277"/>
        <v>0</v>
      </c>
      <c r="DL40" s="206">
        <f t="shared" si="278"/>
        <v>0</v>
      </c>
      <c r="DM40" s="206">
        <f t="shared" si="279"/>
        <v>0</v>
      </c>
      <c r="DN40" s="206">
        <f t="shared" si="280"/>
        <v>0</v>
      </c>
      <c r="DO40" s="206">
        <f t="shared" si="281"/>
        <v>0</v>
      </c>
      <c r="DP40" s="206">
        <f t="shared" si="282"/>
        <v>0</v>
      </c>
      <c r="DQ40" s="206">
        <f t="shared" si="283"/>
        <v>0</v>
      </c>
      <c r="DR40" s="206">
        <f t="shared" si="284"/>
        <v>0</v>
      </c>
      <c r="DS40" s="206">
        <f t="shared" si="285"/>
        <v>0</v>
      </c>
      <c r="DT40" s="206">
        <f t="shared" si="286"/>
        <v>0</v>
      </c>
      <c r="DU40" s="206">
        <f t="shared" si="287"/>
        <v>0</v>
      </c>
      <c r="DV40" s="206">
        <f t="shared" si="288"/>
        <v>0</v>
      </c>
      <c r="DW40" s="206">
        <f t="shared" si="289"/>
        <v>0</v>
      </c>
      <c r="DX40" s="206">
        <f t="shared" si="290"/>
        <v>0</v>
      </c>
      <c r="DY40" s="206">
        <f t="shared" si="291"/>
        <v>0</v>
      </c>
      <c r="DZ40" s="206">
        <f t="shared" si="292"/>
        <v>0</v>
      </c>
      <c r="EA40" s="206">
        <f t="shared" si="293"/>
        <v>0</v>
      </c>
      <c r="EB40" s="206">
        <f t="shared" si="294"/>
        <v>0</v>
      </c>
      <c r="EC40" s="206">
        <f t="shared" si="295"/>
        <v>0</v>
      </c>
      <c r="ED40" s="206">
        <f t="shared" si="296"/>
        <v>0</v>
      </c>
      <c r="EE40" s="206">
        <f t="shared" si="297"/>
        <v>0</v>
      </c>
    </row>
    <row r="41" spans="1:135">
      <c r="A41" s="250" t="s">
        <v>299</v>
      </c>
      <c r="B41" s="253">
        <v>3</v>
      </c>
      <c r="C41" s="192" t="str">
        <f>VLOOKUP($A41&amp;$B41,Insumos!$A:$I,4,0)</f>
        <v>ART CREA - Nível 3</v>
      </c>
      <c r="D41" s="86" t="str">
        <f>VLOOKUP($A41&amp;$B41,Insumos!$A:$I,6,0)</f>
        <v>VB</v>
      </c>
      <c r="E41" s="205">
        <f t="shared" si="306"/>
        <v>1</v>
      </c>
      <c r="F41" s="86">
        <v>1</v>
      </c>
      <c r="G41" s="206">
        <f>VLOOKUP($A41&amp;$B41,Insumos!$A:$I,9,0)</f>
        <v>230</v>
      </c>
      <c r="H41" s="206">
        <f t="shared" si="307"/>
        <v>230</v>
      </c>
      <c r="I41" s="452"/>
      <c r="J41" s="423" t="str">
        <f t="shared" si="6"/>
        <v>ART CREA - Nível 3</v>
      </c>
      <c r="K41" s="206" t="str">
        <f t="shared" si="7"/>
        <v>VB</v>
      </c>
      <c r="L41" s="206">
        <f t="shared" si="237"/>
        <v>1</v>
      </c>
      <c r="M41" s="252">
        <v>1</v>
      </c>
      <c r="N41" s="252">
        <v>0</v>
      </c>
      <c r="O41" s="252">
        <v>0</v>
      </c>
      <c r="P41" s="252">
        <v>0</v>
      </c>
      <c r="Q41" s="252">
        <v>0</v>
      </c>
      <c r="R41" s="252">
        <v>0</v>
      </c>
      <c r="S41" s="252">
        <v>0</v>
      </c>
      <c r="T41" s="252">
        <v>0</v>
      </c>
      <c r="U41" s="252">
        <v>0</v>
      </c>
      <c r="V41" s="252">
        <v>0</v>
      </c>
      <c r="W41" s="252">
        <v>0</v>
      </c>
      <c r="X41" s="252"/>
      <c r="Y41" s="252">
        <v>0</v>
      </c>
      <c r="Z41" s="252">
        <v>0</v>
      </c>
      <c r="AA41" s="252">
        <v>0</v>
      </c>
      <c r="AB41" s="252">
        <v>0</v>
      </c>
      <c r="AC41" s="252">
        <v>0</v>
      </c>
      <c r="AD41" s="252">
        <v>0</v>
      </c>
      <c r="AE41" s="252">
        <v>0</v>
      </c>
      <c r="AF41" s="252">
        <v>0</v>
      </c>
      <c r="AG41" s="252">
        <v>0</v>
      </c>
      <c r="AH41" s="252">
        <v>0</v>
      </c>
      <c r="AI41" s="252">
        <v>0</v>
      </c>
      <c r="AJ41" s="252">
        <v>0</v>
      </c>
      <c r="AK41" s="252">
        <v>0</v>
      </c>
      <c r="AL41" s="252">
        <v>0</v>
      </c>
      <c r="AM41" s="252">
        <v>0</v>
      </c>
      <c r="AN41" s="252">
        <v>0</v>
      </c>
      <c r="AO41" s="252">
        <v>0</v>
      </c>
      <c r="AP41" s="252">
        <v>0</v>
      </c>
      <c r="AQ41" s="252">
        <v>0</v>
      </c>
      <c r="AR41" s="252">
        <v>0</v>
      </c>
      <c r="AS41" s="252">
        <v>0</v>
      </c>
      <c r="AT41" s="252">
        <v>0</v>
      </c>
      <c r="AU41" s="252">
        <v>0</v>
      </c>
      <c r="AV41" s="252">
        <v>0</v>
      </c>
      <c r="AW41" s="252">
        <v>0</v>
      </c>
      <c r="AX41" s="252">
        <v>0</v>
      </c>
      <c r="AY41" s="252">
        <v>0</v>
      </c>
      <c r="AZ41" s="252">
        <v>0</v>
      </c>
      <c r="BA41" s="252">
        <v>0</v>
      </c>
      <c r="BB41" s="252">
        <v>0</v>
      </c>
      <c r="BC41" s="252">
        <v>0</v>
      </c>
      <c r="BD41" s="252">
        <v>0</v>
      </c>
      <c r="BE41" s="252">
        <v>0</v>
      </c>
      <c r="BF41" s="252">
        <v>0</v>
      </c>
      <c r="BG41" s="252">
        <v>0</v>
      </c>
      <c r="BH41" s="252">
        <v>0</v>
      </c>
      <c r="BI41" s="252">
        <v>0</v>
      </c>
      <c r="BJ41" s="252">
        <v>0</v>
      </c>
      <c r="BK41" s="252">
        <v>0</v>
      </c>
      <c r="BL41" s="252">
        <v>0</v>
      </c>
      <c r="BM41" s="252">
        <v>0</v>
      </c>
      <c r="BN41" s="252">
        <v>0</v>
      </c>
      <c r="BO41" s="252">
        <v>0</v>
      </c>
      <c r="BP41" s="252">
        <v>0</v>
      </c>
      <c r="BQ41" s="252">
        <v>0</v>
      </c>
      <c r="BR41" s="252">
        <v>0</v>
      </c>
      <c r="BS41" s="252">
        <v>0</v>
      </c>
      <c r="BT41" s="252">
        <v>0</v>
      </c>
      <c r="BV41" s="206" t="str">
        <f t="shared" si="10"/>
        <v>ART CREA - Nível 3</v>
      </c>
      <c r="BW41" s="83">
        <f t="shared" si="238"/>
        <v>230</v>
      </c>
      <c r="BX41" s="206">
        <f t="shared" si="17"/>
        <v>230</v>
      </c>
      <c r="BY41" s="206">
        <f t="shared" si="239"/>
        <v>0</v>
      </c>
      <c r="BZ41" s="206">
        <f t="shared" si="240"/>
        <v>0</v>
      </c>
      <c r="CA41" s="206">
        <f t="shared" si="241"/>
        <v>0</v>
      </c>
      <c r="CB41" s="206">
        <f t="shared" si="242"/>
        <v>0</v>
      </c>
      <c r="CC41" s="206">
        <f t="shared" si="243"/>
        <v>0</v>
      </c>
      <c r="CD41" s="206">
        <f t="shared" si="244"/>
        <v>0</v>
      </c>
      <c r="CE41" s="206">
        <f t="shared" si="245"/>
        <v>0</v>
      </c>
      <c r="CF41" s="206">
        <f t="shared" si="246"/>
        <v>0</v>
      </c>
      <c r="CG41" s="206">
        <f t="shared" si="247"/>
        <v>0</v>
      </c>
      <c r="CH41" s="206">
        <f t="shared" si="248"/>
        <v>0</v>
      </c>
      <c r="CI41" s="206">
        <f t="shared" si="249"/>
        <v>0</v>
      </c>
      <c r="CJ41" s="206">
        <f t="shared" si="250"/>
        <v>0</v>
      </c>
      <c r="CK41" s="206">
        <f t="shared" si="251"/>
        <v>0</v>
      </c>
      <c r="CL41" s="206">
        <f t="shared" si="252"/>
        <v>0</v>
      </c>
      <c r="CM41" s="206">
        <f t="shared" si="253"/>
        <v>0</v>
      </c>
      <c r="CN41" s="206">
        <f t="shared" si="254"/>
        <v>0</v>
      </c>
      <c r="CO41" s="206">
        <f t="shared" si="255"/>
        <v>0</v>
      </c>
      <c r="CP41" s="206">
        <f t="shared" si="256"/>
        <v>0</v>
      </c>
      <c r="CQ41" s="206">
        <f t="shared" si="257"/>
        <v>0</v>
      </c>
      <c r="CR41" s="206">
        <f t="shared" si="258"/>
        <v>0</v>
      </c>
      <c r="CS41" s="206">
        <f t="shared" si="259"/>
        <v>0</v>
      </c>
      <c r="CT41" s="206">
        <f t="shared" si="260"/>
        <v>0</v>
      </c>
      <c r="CU41" s="206">
        <f t="shared" si="261"/>
        <v>0</v>
      </c>
      <c r="CV41" s="206">
        <f t="shared" si="262"/>
        <v>0</v>
      </c>
      <c r="CW41" s="206">
        <f t="shared" si="263"/>
        <v>0</v>
      </c>
      <c r="CX41" s="206">
        <f t="shared" si="264"/>
        <v>0</v>
      </c>
      <c r="CY41" s="206">
        <f t="shared" si="265"/>
        <v>0</v>
      </c>
      <c r="CZ41" s="206">
        <f t="shared" si="266"/>
        <v>0</v>
      </c>
      <c r="DA41" s="206">
        <f t="shared" si="267"/>
        <v>0</v>
      </c>
      <c r="DB41" s="206">
        <f t="shared" si="268"/>
        <v>0</v>
      </c>
      <c r="DC41" s="206">
        <f t="shared" si="269"/>
        <v>0</v>
      </c>
      <c r="DD41" s="206">
        <f t="shared" si="270"/>
        <v>0</v>
      </c>
      <c r="DE41" s="206">
        <f t="shared" si="271"/>
        <v>0</v>
      </c>
      <c r="DF41" s="206">
        <f t="shared" si="272"/>
        <v>0</v>
      </c>
      <c r="DG41" s="206">
        <f t="shared" si="273"/>
        <v>0</v>
      </c>
      <c r="DH41" s="206">
        <f t="shared" si="274"/>
        <v>0</v>
      </c>
      <c r="DI41" s="206">
        <f t="shared" si="275"/>
        <v>0</v>
      </c>
      <c r="DJ41" s="206">
        <f t="shared" si="276"/>
        <v>0</v>
      </c>
      <c r="DK41" s="206">
        <f t="shared" si="277"/>
        <v>0</v>
      </c>
      <c r="DL41" s="206">
        <f t="shared" si="278"/>
        <v>0</v>
      </c>
      <c r="DM41" s="206">
        <f t="shared" si="279"/>
        <v>0</v>
      </c>
      <c r="DN41" s="206">
        <f t="shared" si="280"/>
        <v>0</v>
      </c>
      <c r="DO41" s="206">
        <f t="shared" si="281"/>
        <v>0</v>
      </c>
      <c r="DP41" s="206">
        <f t="shared" si="282"/>
        <v>0</v>
      </c>
      <c r="DQ41" s="206">
        <f t="shared" si="283"/>
        <v>0</v>
      </c>
      <c r="DR41" s="206">
        <f t="shared" si="284"/>
        <v>0</v>
      </c>
      <c r="DS41" s="206">
        <f t="shared" si="285"/>
        <v>0</v>
      </c>
      <c r="DT41" s="206">
        <f t="shared" si="286"/>
        <v>0</v>
      </c>
      <c r="DU41" s="206">
        <f t="shared" si="287"/>
        <v>0</v>
      </c>
      <c r="DV41" s="206">
        <f t="shared" si="288"/>
        <v>0</v>
      </c>
      <c r="DW41" s="206">
        <f t="shared" si="289"/>
        <v>0</v>
      </c>
      <c r="DX41" s="206">
        <f t="shared" si="290"/>
        <v>0</v>
      </c>
      <c r="DY41" s="206">
        <f t="shared" si="291"/>
        <v>0</v>
      </c>
      <c r="DZ41" s="206">
        <f t="shared" si="292"/>
        <v>0</v>
      </c>
      <c r="EA41" s="206">
        <f t="shared" si="293"/>
        <v>0</v>
      </c>
      <c r="EB41" s="206">
        <f t="shared" si="294"/>
        <v>0</v>
      </c>
      <c r="EC41" s="206">
        <f t="shared" si="295"/>
        <v>0</v>
      </c>
      <c r="ED41" s="206">
        <f t="shared" si="296"/>
        <v>0</v>
      </c>
      <c r="EE41" s="206">
        <f t="shared" si="297"/>
        <v>0</v>
      </c>
    </row>
    <row r="42" spans="1:135">
      <c r="A42" s="250" t="s">
        <v>299</v>
      </c>
      <c r="B42" s="253">
        <v>4</v>
      </c>
      <c r="C42" s="192" t="str">
        <f>VLOOKUP($A42&amp;$B42,Insumos!$A:$I,4,0)</f>
        <v>ACERVO CREA</v>
      </c>
      <c r="D42" s="86" t="str">
        <f>VLOOKUP($A42&amp;$B42,Insumos!$A:$I,6,0)</f>
        <v>VB</v>
      </c>
      <c r="E42" s="205">
        <f t="shared" si="306"/>
        <v>1</v>
      </c>
      <c r="F42" s="86">
        <v>1</v>
      </c>
      <c r="G42" s="206">
        <f>VLOOKUP($A42&amp;$B42,Insumos!$A:$I,9,0)</f>
        <v>85</v>
      </c>
      <c r="H42" s="206">
        <f t="shared" si="307"/>
        <v>85</v>
      </c>
      <c r="I42" s="452"/>
      <c r="J42" s="423" t="str">
        <f t="shared" si="6"/>
        <v>ACERVO CREA</v>
      </c>
      <c r="K42" s="206" t="str">
        <f t="shared" si="7"/>
        <v>VB</v>
      </c>
      <c r="L42" s="206">
        <f t="shared" si="237"/>
        <v>1</v>
      </c>
      <c r="M42" s="252">
        <v>1</v>
      </c>
      <c r="N42" s="252">
        <v>0</v>
      </c>
      <c r="O42" s="252">
        <v>0</v>
      </c>
      <c r="P42" s="252">
        <v>0</v>
      </c>
      <c r="Q42" s="252">
        <v>0</v>
      </c>
      <c r="R42" s="252">
        <v>0</v>
      </c>
      <c r="S42" s="252">
        <v>0</v>
      </c>
      <c r="T42" s="252">
        <v>0</v>
      </c>
      <c r="U42" s="252">
        <v>0</v>
      </c>
      <c r="V42" s="252">
        <v>0</v>
      </c>
      <c r="W42" s="252">
        <v>0</v>
      </c>
      <c r="X42" s="252"/>
      <c r="Y42" s="252">
        <v>0</v>
      </c>
      <c r="Z42" s="252">
        <v>0</v>
      </c>
      <c r="AA42" s="252">
        <v>0</v>
      </c>
      <c r="AB42" s="252">
        <v>0</v>
      </c>
      <c r="AC42" s="252">
        <v>0</v>
      </c>
      <c r="AD42" s="252">
        <v>0</v>
      </c>
      <c r="AE42" s="252">
        <v>0</v>
      </c>
      <c r="AF42" s="252">
        <v>0</v>
      </c>
      <c r="AG42" s="252">
        <v>0</v>
      </c>
      <c r="AH42" s="252">
        <v>0</v>
      </c>
      <c r="AI42" s="252">
        <v>0</v>
      </c>
      <c r="AJ42" s="252">
        <v>0</v>
      </c>
      <c r="AK42" s="252">
        <v>0</v>
      </c>
      <c r="AL42" s="252">
        <v>0</v>
      </c>
      <c r="AM42" s="252">
        <v>0</v>
      </c>
      <c r="AN42" s="252">
        <v>0</v>
      </c>
      <c r="AO42" s="252">
        <v>0</v>
      </c>
      <c r="AP42" s="252">
        <v>0</v>
      </c>
      <c r="AQ42" s="252">
        <v>0</v>
      </c>
      <c r="AR42" s="252">
        <v>0</v>
      </c>
      <c r="AS42" s="252">
        <v>0</v>
      </c>
      <c r="AT42" s="252">
        <v>0</v>
      </c>
      <c r="AU42" s="252">
        <v>0</v>
      </c>
      <c r="AV42" s="252">
        <v>0</v>
      </c>
      <c r="AW42" s="252">
        <v>0</v>
      </c>
      <c r="AX42" s="252">
        <v>0</v>
      </c>
      <c r="AY42" s="252">
        <v>0</v>
      </c>
      <c r="AZ42" s="252">
        <v>0</v>
      </c>
      <c r="BA42" s="252">
        <v>0</v>
      </c>
      <c r="BB42" s="252">
        <v>0</v>
      </c>
      <c r="BC42" s="252">
        <v>0</v>
      </c>
      <c r="BD42" s="252">
        <v>0</v>
      </c>
      <c r="BE42" s="252">
        <v>0</v>
      </c>
      <c r="BF42" s="252">
        <v>0</v>
      </c>
      <c r="BG42" s="252">
        <v>0</v>
      </c>
      <c r="BH42" s="252">
        <v>0</v>
      </c>
      <c r="BI42" s="252">
        <v>0</v>
      </c>
      <c r="BJ42" s="252">
        <v>0</v>
      </c>
      <c r="BK42" s="252">
        <v>0</v>
      </c>
      <c r="BL42" s="252">
        <v>0</v>
      </c>
      <c r="BM42" s="252">
        <v>0</v>
      </c>
      <c r="BN42" s="252">
        <v>0</v>
      </c>
      <c r="BO42" s="252">
        <v>0</v>
      </c>
      <c r="BP42" s="252">
        <v>0</v>
      </c>
      <c r="BQ42" s="252">
        <v>0</v>
      </c>
      <c r="BR42" s="252">
        <v>0</v>
      </c>
      <c r="BS42" s="252">
        <v>0</v>
      </c>
      <c r="BT42" s="252">
        <v>0</v>
      </c>
      <c r="BV42" s="206" t="str">
        <f t="shared" si="10"/>
        <v>ACERVO CREA</v>
      </c>
      <c r="BW42" s="83">
        <f t="shared" si="238"/>
        <v>85</v>
      </c>
      <c r="BX42" s="206">
        <f t="shared" si="17"/>
        <v>85</v>
      </c>
      <c r="BY42" s="206">
        <f t="shared" si="239"/>
        <v>0</v>
      </c>
      <c r="BZ42" s="206">
        <f t="shared" si="240"/>
        <v>0</v>
      </c>
      <c r="CA42" s="206">
        <f t="shared" si="241"/>
        <v>0</v>
      </c>
      <c r="CB42" s="206">
        <f t="shared" si="242"/>
        <v>0</v>
      </c>
      <c r="CC42" s="206">
        <f t="shared" si="243"/>
        <v>0</v>
      </c>
      <c r="CD42" s="206">
        <f t="shared" si="244"/>
        <v>0</v>
      </c>
      <c r="CE42" s="206">
        <f t="shared" si="245"/>
        <v>0</v>
      </c>
      <c r="CF42" s="206">
        <f t="shared" si="246"/>
        <v>0</v>
      </c>
      <c r="CG42" s="206">
        <f t="shared" si="247"/>
        <v>0</v>
      </c>
      <c r="CH42" s="206">
        <f t="shared" si="248"/>
        <v>0</v>
      </c>
      <c r="CI42" s="206">
        <f t="shared" si="249"/>
        <v>0</v>
      </c>
      <c r="CJ42" s="206">
        <f t="shared" si="250"/>
        <v>0</v>
      </c>
      <c r="CK42" s="206">
        <f t="shared" si="251"/>
        <v>0</v>
      </c>
      <c r="CL42" s="206">
        <f t="shared" si="252"/>
        <v>0</v>
      </c>
      <c r="CM42" s="206">
        <f t="shared" si="253"/>
        <v>0</v>
      </c>
      <c r="CN42" s="206">
        <f t="shared" si="254"/>
        <v>0</v>
      </c>
      <c r="CO42" s="206">
        <f t="shared" si="255"/>
        <v>0</v>
      </c>
      <c r="CP42" s="206">
        <f t="shared" si="256"/>
        <v>0</v>
      </c>
      <c r="CQ42" s="206">
        <f t="shared" si="257"/>
        <v>0</v>
      </c>
      <c r="CR42" s="206">
        <f t="shared" si="258"/>
        <v>0</v>
      </c>
      <c r="CS42" s="206">
        <f t="shared" si="259"/>
        <v>0</v>
      </c>
      <c r="CT42" s="206">
        <f t="shared" si="260"/>
        <v>0</v>
      </c>
      <c r="CU42" s="206">
        <f t="shared" si="261"/>
        <v>0</v>
      </c>
      <c r="CV42" s="206">
        <f t="shared" si="262"/>
        <v>0</v>
      </c>
      <c r="CW42" s="206">
        <f t="shared" si="263"/>
        <v>0</v>
      </c>
      <c r="CX42" s="206">
        <f t="shared" si="264"/>
        <v>0</v>
      </c>
      <c r="CY42" s="206">
        <f t="shared" si="265"/>
        <v>0</v>
      </c>
      <c r="CZ42" s="206">
        <f t="shared" si="266"/>
        <v>0</v>
      </c>
      <c r="DA42" s="206">
        <f t="shared" si="267"/>
        <v>0</v>
      </c>
      <c r="DB42" s="206">
        <f t="shared" si="268"/>
        <v>0</v>
      </c>
      <c r="DC42" s="206">
        <f t="shared" si="269"/>
        <v>0</v>
      </c>
      <c r="DD42" s="206">
        <f t="shared" si="270"/>
        <v>0</v>
      </c>
      <c r="DE42" s="206">
        <f t="shared" si="271"/>
        <v>0</v>
      </c>
      <c r="DF42" s="206">
        <f t="shared" si="272"/>
        <v>0</v>
      </c>
      <c r="DG42" s="206">
        <f t="shared" si="273"/>
        <v>0</v>
      </c>
      <c r="DH42" s="206">
        <f t="shared" si="274"/>
        <v>0</v>
      </c>
      <c r="DI42" s="206">
        <f t="shared" si="275"/>
        <v>0</v>
      </c>
      <c r="DJ42" s="206">
        <f t="shared" si="276"/>
        <v>0</v>
      </c>
      <c r="DK42" s="206">
        <f t="shared" si="277"/>
        <v>0</v>
      </c>
      <c r="DL42" s="206">
        <f t="shared" si="278"/>
        <v>0</v>
      </c>
      <c r="DM42" s="206">
        <f t="shared" si="279"/>
        <v>0</v>
      </c>
      <c r="DN42" s="206">
        <f t="shared" si="280"/>
        <v>0</v>
      </c>
      <c r="DO42" s="206">
        <f t="shared" si="281"/>
        <v>0</v>
      </c>
      <c r="DP42" s="206">
        <f t="shared" si="282"/>
        <v>0</v>
      </c>
      <c r="DQ42" s="206">
        <f t="shared" si="283"/>
        <v>0</v>
      </c>
      <c r="DR42" s="206">
        <f t="shared" si="284"/>
        <v>0</v>
      </c>
      <c r="DS42" s="206">
        <f t="shared" si="285"/>
        <v>0</v>
      </c>
      <c r="DT42" s="206">
        <f t="shared" si="286"/>
        <v>0</v>
      </c>
      <c r="DU42" s="206">
        <f t="shared" si="287"/>
        <v>0</v>
      </c>
      <c r="DV42" s="206">
        <f t="shared" si="288"/>
        <v>0</v>
      </c>
      <c r="DW42" s="206">
        <f t="shared" si="289"/>
        <v>0</v>
      </c>
      <c r="DX42" s="206">
        <f t="shared" si="290"/>
        <v>0</v>
      </c>
      <c r="DY42" s="206">
        <f t="shared" si="291"/>
        <v>0</v>
      </c>
      <c r="DZ42" s="206">
        <f t="shared" si="292"/>
        <v>0</v>
      </c>
      <c r="EA42" s="206">
        <f t="shared" si="293"/>
        <v>0</v>
      </c>
      <c r="EB42" s="206">
        <f t="shared" si="294"/>
        <v>0</v>
      </c>
      <c r="EC42" s="206">
        <f t="shared" si="295"/>
        <v>0</v>
      </c>
      <c r="ED42" s="206">
        <f t="shared" si="296"/>
        <v>0</v>
      </c>
      <c r="EE42" s="206">
        <f t="shared" si="297"/>
        <v>0</v>
      </c>
    </row>
    <row r="43" spans="1:135">
      <c r="A43" s="250" t="s">
        <v>299</v>
      </c>
      <c r="B43" s="253">
        <v>5</v>
      </c>
      <c r="C43" s="192" t="str">
        <f>VLOOKUP($A43&amp;$B43,Insumos!$A:$I,4,0)</f>
        <v>ART CRBio</v>
      </c>
      <c r="D43" s="86" t="str">
        <f>VLOOKUP($A43&amp;$B43,Insumos!$A:$I,6,0)</f>
        <v>VB</v>
      </c>
      <c r="E43" s="205">
        <f t="shared" si="306"/>
        <v>2</v>
      </c>
      <c r="F43" s="86">
        <v>1</v>
      </c>
      <c r="G43" s="206">
        <f>VLOOKUP($A43&amp;$B43,Insumos!$A:$I,9,0)</f>
        <v>150</v>
      </c>
      <c r="H43" s="206">
        <f t="shared" si="307"/>
        <v>300</v>
      </c>
      <c r="I43" s="452"/>
      <c r="J43" s="423" t="str">
        <f t="shared" si="6"/>
        <v>ART CRBio</v>
      </c>
      <c r="K43" s="206" t="str">
        <f t="shared" si="7"/>
        <v>VB</v>
      </c>
      <c r="L43" s="206">
        <f t="shared" si="237"/>
        <v>2</v>
      </c>
      <c r="M43" s="252">
        <v>2</v>
      </c>
      <c r="N43" s="252">
        <v>0</v>
      </c>
      <c r="O43" s="252">
        <v>0</v>
      </c>
      <c r="P43" s="252">
        <v>0</v>
      </c>
      <c r="Q43" s="252">
        <v>0</v>
      </c>
      <c r="R43" s="252">
        <v>0</v>
      </c>
      <c r="S43" s="252">
        <v>0</v>
      </c>
      <c r="T43" s="252">
        <v>0</v>
      </c>
      <c r="U43" s="252">
        <v>0</v>
      </c>
      <c r="V43" s="252">
        <v>0</v>
      </c>
      <c r="W43" s="252">
        <v>0</v>
      </c>
      <c r="X43" s="252"/>
      <c r="Y43" s="252">
        <v>0</v>
      </c>
      <c r="Z43" s="252">
        <v>0</v>
      </c>
      <c r="AA43" s="252">
        <v>0</v>
      </c>
      <c r="AB43" s="252">
        <v>0</v>
      </c>
      <c r="AC43" s="252">
        <v>0</v>
      </c>
      <c r="AD43" s="252">
        <v>0</v>
      </c>
      <c r="AE43" s="252">
        <v>0</v>
      </c>
      <c r="AF43" s="252">
        <v>0</v>
      </c>
      <c r="AG43" s="252">
        <v>0</v>
      </c>
      <c r="AH43" s="252">
        <v>0</v>
      </c>
      <c r="AI43" s="252">
        <v>0</v>
      </c>
      <c r="AJ43" s="252">
        <v>0</v>
      </c>
      <c r="AK43" s="252">
        <v>0</v>
      </c>
      <c r="AL43" s="252">
        <v>0</v>
      </c>
      <c r="AM43" s="252">
        <v>0</v>
      </c>
      <c r="AN43" s="252">
        <v>0</v>
      </c>
      <c r="AO43" s="252">
        <v>0</v>
      </c>
      <c r="AP43" s="252">
        <v>0</v>
      </c>
      <c r="AQ43" s="252">
        <v>0</v>
      </c>
      <c r="AR43" s="252">
        <v>0</v>
      </c>
      <c r="AS43" s="252">
        <v>0</v>
      </c>
      <c r="AT43" s="252">
        <v>0</v>
      </c>
      <c r="AU43" s="252">
        <v>0</v>
      </c>
      <c r="AV43" s="252">
        <v>0</v>
      </c>
      <c r="AW43" s="252">
        <v>0</v>
      </c>
      <c r="AX43" s="252">
        <v>0</v>
      </c>
      <c r="AY43" s="252">
        <v>0</v>
      </c>
      <c r="AZ43" s="252">
        <v>0</v>
      </c>
      <c r="BA43" s="252">
        <v>0</v>
      </c>
      <c r="BB43" s="252">
        <v>0</v>
      </c>
      <c r="BC43" s="252">
        <v>0</v>
      </c>
      <c r="BD43" s="252">
        <v>0</v>
      </c>
      <c r="BE43" s="252">
        <v>0</v>
      </c>
      <c r="BF43" s="252">
        <v>0</v>
      </c>
      <c r="BG43" s="252">
        <v>0</v>
      </c>
      <c r="BH43" s="252">
        <v>0</v>
      </c>
      <c r="BI43" s="252">
        <v>0</v>
      </c>
      <c r="BJ43" s="252">
        <v>0</v>
      </c>
      <c r="BK43" s="252">
        <v>0</v>
      </c>
      <c r="BL43" s="252">
        <v>0</v>
      </c>
      <c r="BM43" s="252">
        <v>0</v>
      </c>
      <c r="BN43" s="252">
        <v>0</v>
      </c>
      <c r="BO43" s="252">
        <v>0</v>
      </c>
      <c r="BP43" s="252">
        <v>0</v>
      </c>
      <c r="BQ43" s="252">
        <v>0</v>
      </c>
      <c r="BR43" s="252">
        <v>0</v>
      </c>
      <c r="BS43" s="252">
        <v>0</v>
      </c>
      <c r="BT43" s="252">
        <v>0</v>
      </c>
      <c r="BV43" s="206" t="str">
        <f t="shared" si="10"/>
        <v>ART CRBio</v>
      </c>
      <c r="BW43" s="83">
        <f t="shared" si="238"/>
        <v>300</v>
      </c>
      <c r="BX43" s="206">
        <f t="shared" si="17"/>
        <v>300</v>
      </c>
      <c r="BY43" s="206">
        <f t="shared" si="239"/>
        <v>0</v>
      </c>
      <c r="BZ43" s="206">
        <f t="shared" si="240"/>
        <v>0</v>
      </c>
      <c r="CA43" s="206">
        <f t="shared" si="241"/>
        <v>0</v>
      </c>
      <c r="CB43" s="206">
        <f t="shared" si="242"/>
        <v>0</v>
      </c>
      <c r="CC43" s="206">
        <f t="shared" si="243"/>
        <v>0</v>
      </c>
      <c r="CD43" s="206">
        <f t="shared" si="244"/>
        <v>0</v>
      </c>
      <c r="CE43" s="206">
        <f t="shared" si="245"/>
        <v>0</v>
      </c>
      <c r="CF43" s="206">
        <f t="shared" si="246"/>
        <v>0</v>
      </c>
      <c r="CG43" s="206">
        <f t="shared" si="247"/>
        <v>0</v>
      </c>
      <c r="CH43" s="206">
        <f t="shared" si="248"/>
        <v>0</v>
      </c>
      <c r="CI43" s="206">
        <f t="shared" si="249"/>
        <v>0</v>
      </c>
      <c r="CJ43" s="206">
        <f t="shared" si="250"/>
        <v>0</v>
      </c>
      <c r="CK43" s="206">
        <f t="shared" si="251"/>
        <v>0</v>
      </c>
      <c r="CL43" s="206">
        <f t="shared" si="252"/>
        <v>0</v>
      </c>
      <c r="CM43" s="206">
        <f t="shared" si="253"/>
        <v>0</v>
      </c>
      <c r="CN43" s="206">
        <f t="shared" si="254"/>
        <v>0</v>
      </c>
      <c r="CO43" s="206">
        <f t="shared" si="255"/>
        <v>0</v>
      </c>
      <c r="CP43" s="206">
        <f t="shared" si="256"/>
        <v>0</v>
      </c>
      <c r="CQ43" s="206">
        <f t="shared" si="257"/>
        <v>0</v>
      </c>
      <c r="CR43" s="206">
        <f t="shared" si="258"/>
        <v>0</v>
      </c>
      <c r="CS43" s="206">
        <f t="shared" si="259"/>
        <v>0</v>
      </c>
      <c r="CT43" s="206">
        <f t="shared" si="260"/>
        <v>0</v>
      </c>
      <c r="CU43" s="206">
        <f t="shared" si="261"/>
        <v>0</v>
      </c>
      <c r="CV43" s="206">
        <f t="shared" si="262"/>
        <v>0</v>
      </c>
      <c r="CW43" s="206">
        <f t="shared" si="263"/>
        <v>0</v>
      </c>
      <c r="CX43" s="206">
        <f t="shared" si="264"/>
        <v>0</v>
      </c>
      <c r="CY43" s="206">
        <f t="shared" si="265"/>
        <v>0</v>
      </c>
      <c r="CZ43" s="206">
        <f t="shared" si="266"/>
        <v>0</v>
      </c>
      <c r="DA43" s="206">
        <f t="shared" si="267"/>
        <v>0</v>
      </c>
      <c r="DB43" s="206">
        <f t="shared" si="268"/>
        <v>0</v>
      </c>
      <c r="DC43" s="206">
        <f t="shared" si="269"/>
        <v>0</v>
      </c>
      <c r="DD43" s="206">
        <f t="shared" si="270"/>
        <v>0</v>
      </c>
      <c r="DE43" s="206">
        <f t="shared" si="271"/>
        <v>0</v>
      </c>
      <c r="DF43" s="206">
        <f t="shared" si="272"/>
        <v>0</v>
      </c>
      <c r="DG43" s="206">
        <f t="shared" si="273"/>
        <v>0</v>
      </c>
      <c r="DH43" s="206">
        <f t="shared" si="274"/>
        <v>0</v>
      </c>
      <c r="DI43" s="206">
        <f t="shared" si="275"/>
        <v>0</v>
      </c>
      <c r="DJ43" s="206">
        <f t="shared" si="276"/>
        <v>0</v>
      </c>
      <c r="DK43" s="206">
        <f t="shared" si="277"/>
        <v>0</v>
      </c>
      <c r="DL43" s="206">
        <f t="shared" si="278"/>
        <v>0</v>
      </c>
      <c r="DM43" s="206">
        <f t="shared" si="279"/>
        <v>0</v>
      </c>
      <c r="DN43" s="206">
        <f t="shared" si="280"/>
        <v>0</v>
      </c>
      <c r="DO43" s="206">
        <f t="shared" si="281"/>
        <v>0</v>
      </c>
      <c r="DP43" s="206">
        <f t="shared" si="282"/>
        <v>0</v>
      </c>
      <c r="DQ43" s="206">
        <f t="shared" si="283"/>
        <v>0</v>
      </c>
      <c r="DR43" s="206">
        <f t="shared" si="284"/>
        <v>0</v>
      </c>
      <c r="DS43" s="206">
        <f t="shared" si="285"/>
        <v>0</v>
      </c>
      <c r="DT43" s="206">
        <f t="shared" si="286"/>
        <v>0</v>
      </c>
      <c r="DU43" s="206">
        <f t="shared" si="287"/>
        <v>0</v>
      </c>
      <c r="DV43" s="206">
        <f t="shared" si="288"/>
        <v>0</v>
      </c>
      <c r="DW43" s="206">
        <f t="shared" si="289"/>
        <v>0</v>
      </c>
      <c r="DX43" s="206">
        <f t="shared" si="290"/>
        <v>0</v>
      </c>
      <c r="DY43" s="206">
        <f t="shared" si="291"/>
        <v>0</v>
      </c>
      <c r="DZ43" s="206">
        <f t="shared" si="292"/>
        <v>0</v>
      </c>
      <c r="EA43" s="206">
        <f t="shared" si="293"/>
        <v>0</v>
      </c>
      <c r="EB43" s="206">
        <f t="shared" si="294"/>
        <v>0</v>
      </c>
      <c r="EC43" s="206">
        <f t="shared" si="295"/>
        <v>0</v>
      </c>
      <c r="ED43" s="206">
        <f t="shared" si="296"/>
        <v>0</v>
      </c>
      <c r="EE43" s="206">
        <f t="shared" si="297"/>
        <v>0</v>
      </c>
    </row>
    <row r="44" spans="1:135">
      <c r="A44" s="250" t="s">
        <v>299</v>
      </c>
      <c r="B44" s="253">
        <v>6</v>
      </c>
      <c r="C44" s="192" t="str">
        <f>VLOOKUP($A44&amp;$B44,Insumos!$A:$I,4,0)</f>
        <v>ACERVO CRBio</v>
      </c>
      <c r="D44" s="86" t="str">
        <f>VLOOKUP($A44&amp;$B44,Insumos!$A:$I,6,0)</f>
        <v>VB</v>
      </c>
      <c r="E44" s="205">
        <f t="shared" si="306"/>
        <v>1</v>
      </c>
      <c r="F44" s="86">
        <v>1</v>
      </c>
      <c r="G44" s="206">
        <f>VLOOKUP($A44&amp;$B44,Insumos!$A:$I,9,0)</f>
        <v>45</v>
      </c>
      <c r="H44" s="206">
        <f t="shared" si="307"/>
        <v>45</v>
      </c>
      <c r="I44" s="452"/>
      <c r="J44" s="423" t="str">
        <f t="shared" si="6"/>
        <v>ACERVO CRBio</v>
      </c>
      <c r="K44" s="206" t="str">
        <f t="shared" si="7"/>
        <v>VB</v>
      </c>
      <c r="L44" s="206">
        <f t="shared" si="237"/>
        <v>1</v>
      </c>
      <c r="M44" s="252">
        <v>1</v>
      </c>
      <c r="N44" s="252">
        <v>0</v>
      </c>
      <c r="O44" s="252">
        <v>0</v>
      </c>
      <c r="P44" s="252">
        <v>0</v>
      </c>
      <c r="Q44" s="252">
        <v>0</v>
      </c>
      <c r="R44" s="252">
        <v>0</v>
      </c>
      <c r="S44" s="252">
        <v>0</v>
      </c>
      <c r="T44" s="252">
        <v>0</v>
      </c>
      <c r="U44" s="252">
        <v>0</v>
      </c>
      <c r="V44" s="252">
        <v>0</v>
      </c>
      <c r="W44" s="252">
        <v>0</v>
      </c>
      <c r="X44" s="252"/>
      <c r="Y44" s="252">
        <v>0</v>
      </c>
      <c r="Z44" s="252">
        <v>0</v>
      </c>
      <c r="AA44" s="252">
        <v>0</v>
      </c>
      <c r="AB44" s="252">
        <v>0</v>
      </c>
      <c r="AC44" s="252">
        <v>0</v>
      </c>
      <c r="AD44" s="252">
        <v>0</v>
      </c>
      <c r="AE44" s="252">
        <v>0</v>
      </c>
      <c r="AF44" s="252">
        <v>0</v>
      </c>
      <c r="AG44" s="252">
        <v>0</v>
      </c>
      <c r="AH44" s="252">
        <v>0</v>
      </c>
      <c r="AI44" s="252">
        <v>0</v>
      </c>
      <c r="AJ44" s="252">
        <v>0</v>
      </c>
      <c r="AK44" s="252">
        <v>0</v>
      </c>
      <c r="AL44" s="252">
        <v>0</v>
      </c>
      <c r="AM44" s="252">
        <v>0</v>
      </c>
      <c r="AN44" s="252">
        <v>0</v>
      </c>
      <c r="AO44" s="252">
        <v>0</v>
      </c>
      <c r="AP44" s="252">
        <v>0</v>
      </c>
      <c r="AQ44" s="252">
        <v>0</v>
      </c>
      <c r="AR44" s="252">
        <v>0</v>
      </c>
      <c r="AS44" s="252">
        <v>0</v>
      </c>
      <c r="AT44" s="252">
        <v>0</v>
      </c>
      <c r="AU44" s="252">
        <v>0</v>
      </c>
      <c r="AV44" s="252">
        <v>0</v>
      </c>
      <c r="AW44" s="252">
        <v>0</v>
      </c>
      <c r="AX44" s="252">
        <v>0</v>
      </c>
      <c r="AY44" s="252">
        <v>0</v>
      </c>
      <c r="AZ44" s="252">
        <v>0</v>
      </c>
      <c r="BA44" s="252">
        <v>0</v>
      </c>
      <c r="BB44" s="252">
        <v>0</v>
      </c>
      <c r="BC44" s="252">
        <v>0</v>
      </c>
      <c r="BD44" s="252">
        <v>0</v>
      </c>
      <c r="BE44" s="252">
        <v>0</v>
      </c>
      <c r="BF44" s="252">
        <v>0</v>
      </c>
      <c r="BG44" s="252">
        <v>0</v>
      </c>
      <c r="BH44" s="252">
        <v>0</v>
      </c>
      <c r="BI44" s="252">
        <v>0</v>
      </c>
      <c r="BJ44" s="252">
        <v>0</v>
      </c>
      <c r="BK44" s="252">
        <v>0</v>
      </c>
      <c r="BL44" s="252">
        <v>0</v>
      </c>
      <c r="BM44" s="252">
        <v>0</v>
      </c>
      <c r="BN44" s="252">
        <v>0</v>
      </c>
      <c r="BO44" s="252">
        <v>0</v>
      </c>
      <c r="BP44" s="252">
        <v>0</v>
      </c>
      <c r="BQ44" s="252">
        <v>0</v>
      </c>
      <c r="BR44" s="252">
        <v>0</v>
      </c>
      <c r="BS44" s="252">
        <v>0</v>
      </c>
      <c r="BT44" s="252">
        <v>0</v>
      </c>
      <c r="BV44" s="206" t="str">
        <f t="shared" si="10"/>
        <v>ACERVO CRBio</v>
      </c>
      <c r="BW44" s="83">
        <f t="shared" si="238"/>
        <v>45</v>
      </c>
      <c r="BX44" s="206">
        <f t="shared" si="17"/>
        <v>45</v>
      </c>
      <c r="BY44" s="206">
        <f t="shared" si="239"/>
        <v>0</v>
      </c>
      <c r="BZ44" s="206">
        <f t="shared" si="240"/>
        <v>0</v>
      </c>
      <c r="CA44" s="206">
        <f t="shared" si="241"/>
        <v>0</v>
      </c>
      <c r="CB44" s="206">
        <f t="shared" si="242"/>
        <v>0</v>
      </c>
      <c r="CC44" s="206">
        <f t="shared" si="243"/>
        <v>0</v>
      </c>
      <c r="CD44" s="206">
        <f t="shared" si="244"/>
        <v>0</v>
      </c>
      <c r="CE44" s="206">
        <f t="shared" si="245"/>
        <v>0</v>
      </c>
      <c r="CF44" s="206">
        <f t="shared" si="246"/>
        <v>0</v>
      </c>
      <c r="CG44" s="206">
        <f t="shared" si="247"/>
        <v>0</v>
      </c>
      <c r="CH44" s="206">
        <f t="shared" si="248"/>
        <v>0</v>
      </c>
      <c r="CI44" s="206">
        <f t="shared" si="249"/>
        <v>0</v>
      </c>
      <c r="CJ44" s="206">
        <f t="shared" si="250"/>
        <v>0</v>
      </c>
      <c r="CK44" s="206">
        <f t="shared" si="251"/>
        <v>0</v>
      </c>
      <c r="CL44" s="206">
        <f t="shared" si="252"/>
        <v>0</v>
      </c>
      <c r="CM44" s="206">
        <f t="shared" si="253"/>
        <v>0</v>
      </c>
      <c r="CN44" s="206">
        <f t="shared" si="254"/>
        <v>0</v>
      </c>
      <c r="CO44" s="206">
        <f t="shared" si="255"/>
        <v>0</v>
      </c>
      <c r="CP44" s="206">
        <f t="shared" si="256"/>
        <v>0</v>
      </c>
      <c r="CQ44" s="206">
        <f t="shared" si="257"/>
        <v>0</v>
      </c>
      <c r="CR44" s="206">
        <f t="shared" si="258"/>
        <v>0</v>
      </c>
      <c r="CS44" s="206">
        <f t="shared" si="259"/>
        <v>0</v>
      </c>
      <c r="CT44" s="206">
        <f t="shared" si="260"/>
        <v>0</v>
      </c>
      <c r="CU44" s="206">
        <f t="shared" si="261"/>
        <v>0</v>
      </c>
      <c r="CV44" s="206">
        <f t="shared" si="262"/>
        <v>0</v>
      </c>
      <c r="CW44" s="206">
        <f t="shared" si="263"/>
        <v>0</v>
      </c>
      <c r="CX44" s="206">
        <f t="shared" si="264"/>
        <v>0</v>
      </c>
      <c r="CY44" s="206">
        <f t="shared" si="265"/>
        <v>0</v>
      </c>
      <c r="CZ44" s="206">
        <f t="shared" si="266"/>
        <v>0</v>
      </c>
      <c r="DA44" s="206">
        <f t="shared" si="267"/>
        <v>0</v>
      </c>
      <c r="DB44" s="206">
        <f t="shared" si="268"/>
        <v>0</v>
      </c>
      <c r="DC44" s="206">
        <f t="shared" si="269"/>
        <v>0</v>
      </c>
      <c r="DD44" s="206">
        <f t="shared" si="270"/>
        <v>0</v>
      </c>
      <c r="DE44" s="206">
        <f t="shared" si="271"/>
        <v>0</v>
      </c>
      <c r="DF44" s="206">
        <f t="shared" si="272"/>
        <v>0</v>
      </c>
      <c r="DG44" s="206">
        <f t="shared" si="273"/>
        <v>0</v>
      </c>
      <c r="DH44" s="206">
        <f t="shared" si="274"/>
        <v>0</v>
      </c>
      <c r="DI44" s="206">
        <f t="shared" si="275"/>
        <v>0</v>
      </c>
      <c r="DJ44" s="206">
        <f t="shared" si="276"/>
        <v>0</v>
      </c>
      <c r="DK44" s="206">
        <f t="shared" si="277"/>
        <v>0</v>
      </c>
      <c r="DL44" s="206">
        <f t="shared" si="278"/>
        <v>0</v>
      </c>
      <c r="DM44" s="206">
        <f t="shared" si="279"/>
        <v>0</v>
      </c>
      <c r="DN44" s="206">
        <f t="shared" si="280"/>
        <v>0</v>
      </c>
      <c r="DO44" s="206">
        <f t="shared" si="281"/>
        <v>0</v>
      </c>
      <c r="DP44" s="206">
        <f t="shared" si="282"/>
        <v>0</v>
      </c>
      <c r="DQ44" s="206">
        <f t="shared" si="283"/>
        <v>0</v>
      </c>
      <c r="DR44" s="206">
        <f t="shared" si="284"/>
        <v>0</v>
      </c>
      <c r="DS44" s="206">
        <f t="shared" si="285"/>
        <v>0</v>
      </c>
      <c r="DT44" s="206">
        <f t="shared" si="286"/>
        <v>0</v>
      </c>
      <c r="DU44" s="206">
        <f t="shared" si="287"/>
        <v>0</v>
      </c>
      <c r="DV44" s="206">
        <f t="shared" si="288"/>
        <v>0</v>
      </c>
      <c r="DW44" s="206">
        <f t="shared" si="289"/>
        <v>0</v>
      </c>
      <c r="DX44" s="206">
        <f t="shared" si="290"/>
        <v>0</v>
      </c>
      <c r="DY44" s="206">
        <f t="shared" si="291"/>
        <v>0</v>
      </c>
      <c r="DZ44" s="206">
        <f t="shared" si="292"/>
        <v>0</v>
      </c>
      <c r="EA44" s="206">
        <f t="shared" si="293"/>
        <v>0</v>
      </c>
      <c r="EB44" s="206">
        <f t="shared" si="294"/>
        <v>0</v>
      </c>
      <c r="EC44" s="206">
        <f t="shared" si="295"/>
        <v>0</v>
      </c>
      <c r="ED44" s="206">
        <f t="shared" si="296"/>
        <v>0</v>
      </c>
      <c r="EE44" s="206">
        <f t="shared" si="297"/>
        <v>0</v>
      </c>
    </row>
    <row r="45" spans="1:135">
      <c r="A45" s="250" t="s">
        <v>299</v>
      </c>
      <c r="B45" s="253">
        <v>7</v>
      </c>
      <c r="C45" s="192" t="str">
        <f>VLOOKUP($A45&amp;$B45,Insumos!$A:$I,4,0)</f>
        <v>VISTO CREA PF</v>
      </c>
      <c r="D45" s="86" t="str">
        <f>VLOOKUP($A45&amp;$B45,Insumos!$A:$I,6,0)</f>
        <v>VB</v>
      </c>
      <c r="E45" s="205">
        <f t="shared" si="306"/>
        <v>0</v>
      </c>
      <c r="F45" s="86">
        <v>1</v>
      </c>
      <c r="G45" s="206">
        <f>VLOOKUP($A45&amp;$B45,Insumos!$A:$I,9,0)</f>
        <v>250</v>
      </c>
      <c r="H45" s="206">
        <f t="shared" si="307"/>
        <v>0</v>
      </c>
      <c r="I45" s="452"/>
      <c r="J45" s="423" t="str">
        <f t="shared" si="6"/>
        <v>VISTO CREA PF</v>
      </c>
      <c r="K45" s="206" t="str">
        <f t="shared" si="7"/>
        <v>VB</v>
      </c>
      <c r="L45" s="206">
        <f t="shared" si="237"/>
        <v>0</v>
      </c>
      <c r="M45" s="252">
        <v>0</v>
      </c>
      <c r="N45" s="252">
        <v>0</v>
      </c>
      <c r="O45" s="252">
        <v>0</v>
      </c>
      <c r="P45" s="252">
        <v>0</v>
      </c>
      <c r="Q45" s="252">
        <v>0</v>
      </c>
      <c r="R45" s="252">
        <v>0</v>
      </c>
      <c r="S45" s="252">
        <v>0</v>
      </c>
      <c r="T45" s="252">
        <v>0</v>
      </c>
      <c r="U45" s="252">
        <v>0</v>
      </c>
      <c r="V45" s="252">
        <v>0</v>
      </c>
      <c r="W45" s="252">
        <v>0</v>
      </c>
      <c r="X45" s="252"/>
      <c r="Y45" s="252">
        <v>0</v>
      </c>
      <c r="Z45" s="252">
        <v>0</v>
      </c>
      <c r="AA45" s="252">
        <v>0</v>
      </c>
      <c r="AB45" s="252">
        <v>0</v>
      </c>
      <c r="AC45" s="252">
        <v>0</v>
      </c>
      <c r="AD45" s="252">
        <v>0</v>
      </c>
      <c r="AE45" s="252">
        <v>0</v>
      </c>
      <c r="AF45" s="252">
        <v>0</v>
      </c>
      <c r="AG45" s="252">
        <v>0</v>
      </c>
      <c r="AH45" s="252">
        <v>0</v>
      </c>
      <c r="AI45" s="252">
        <v>0</v>
      </c>
      <c r="AJ45" s="252">
        <v>0</v>
      </c>
      <c r="AK45" s="252">
        <v>0</v>
      </c>
      <c r="AL45" s="252">
        <v>0</v>
      </c>
      <c r="AM45" s="252">
        <v>0</v>
      </c>
      <c r="AN45" s="252">
        <v>0</v>
      </c>
      <c r="AO45" s="252">
        <v>0</v>
      </c>
      <c r="AP45" s="252">
        <v>0</v>
      </c>
      <c r="AQ45" s="252">
        <v>0</v>
      </c>
      <c r="AR45" s="252">
        <v>0</v>
      </c>
      <c r="AS45" s="252">
        <v>0</v>
      </c>
      <c r="AT45" s="252">
        <v>0</v>
      </c>
      <c r="AU45" s="252">
        <v>0</v>
      </c>
      <c r="AV45" s="252">
        <v>0</v>
      </c>
      <c r="AW45" s="252">
        <v>0</v>
      </c>
      <c r="AX45" s="252">
        <v>0</v>
      </c>
      <c r="AY45" s="252">
        <v>0</v>
      </c>
      <c r="AZ45" s="252">
        <v>0</v>
      </c>
      <c r="BA45" s="252">
        <v>0</v>
      </c>
      <c r="BB45" s="252">
        <v>0</v>
      </c>
      <c r="BC45" s="252">
        <v>0</v>
      </c>
      <c r="BD45" s="252">
        <v>0</v>
      </c>
      <c r="BE45" s="252">
        <v>0</v>
      </c>
      <c r="BF45" s="252">
        <v>0</v>
      </c>
      <c r="BG45" s="252">
        <v>0</v>
      </c>
      <c r="BH45" s="252">
        <v>0</v>
      </c>
      <c r="BI45" s="252">
        <v>0</v>
      </c>
      <c r="BJ45" s="252">
        <v>0</v>
      </c>
      <c r="BK45" s="252">
        <v>0</v>
      </c>
      <c r="BL45" s="252">
        <v>0</v>
      </c>
      <c r="BM45" s="252">
        <v>0</v>
      </c>
      <c r="BN45" s="252">
        <v>0</v>
      </c>
      <c r="BO45" s="252">
        <v>0</v>
      </c>
      <c r="BP45" s="252">
        <v>0</v>
      </c>
      <c r="BQ45" s="252">
        <v>0</v>
      </c>
      <c r="BR45" s="252">
        <v>0</v>
      </c>
      <c r="BS45" s="252">
        <v>0</v>
      </c>
      <c r="BT45" s="252">
        <v>0</v>
      </c>
      <c r="BV45" s="206" t="str">
        <f t="shared" si="10"/>
        <v>VISTO CREA PF</v>
      </c>
      <c r="BW45" s="83">
        <f t="shared" si="238"/>
        <v>0</v>
      </c>
      <c r="BX45" s="206">
        <f t="shared" si="17"/>
        <v>0</v>
      </c>
      <c r="BY45" s="206">
        <f t="shared" si="239"/>
        <v>0</v>
      </c>
      <c r="BZ45" s="206">
        <f t="shared" si="240"/>
        <v>0</v>
      </c>
      <c r="CA45" s="206">
        <f t="shared" si="241"/>
        <v>0</v>
      </c>
      <c r="CB45" s="206">
        <f t="shared" si="242"/>
        <v>0</v>
      </c>
      <c r="CC45" s="206">
        <f t="shared" si="243"/>
        <v>0</v>
      </c>
      <c r="CD45" s="206">
        <f t="shared" si="244"/>
        <v>0</v>
      </c>
      <c r="CE45" s="206">
        <f t="shared" si="245"/>
        <v>0</v>
      </c>
      <c r="CF45" s="206">
        <f t="shared" si="246"/>
        <v>0</v>
      </c>
      <c r="CG45" s="206">
        <f t="shared" si="247"/>
        <v>0</v>
      </c>
      <c r="CH45" s="206">
        <f t="shared" si="248"/>
        <v>0</v>
      </c>
      <c r="CI45" s="206">
        <f t="shared" si="249"/>
        <v>0</v>
      </c>
      <c r="CJ45" s="206">
        <f t="shared" si="250"/>
        <v>0</v>
      </c>
      <c r="CK45" s="206">
        <f t="shared" si="251"/>
        <v>0</v>
      </c>
      <c r="CL45" s="206">
        <f t="shared" si="252"/>
        <v>0</v>
      </c>
      <c r="CM45" s="206">
        <f t="shared" si="253"/>
        <v>0</v>
      </c>
      <c r="CN45" s="206">
        <f t="shared" si="254"/>
        <v>0</v>
      </c>
      <c r="CO45" s="206">
        <f t="shared" si="255"/>
        <v>0</v>
      </c>
      <c r="CP45" s="206">
        <f t="shared" si="256"/>
        <v>0</v>
      </c>
      <c r="CQ45" s="206">
        <f t="shared" si="257"/>
        <v>0</v>
      </c>
      <c r="CR45" s="206">
        <f t="shared" si="258"/>
        <v>0</v>
      </c>
      <c r="CS45" s="206">
        <f t="shared" si="259"/>
        <v>0</v>
      </c>
      <c r="CT45" s="206">
        <f t="shared" si="260"/>
        <v>0</v>
      </c>
      <c r="CU45" s="206">
        <f t="shared" si="261"/>
        <v>0</v>
      </c>
      <c r="CV45" s="206">
        <f t="shared" si="262"/>
        <v>0</v>
      </c>
      <c r="CW45" s="206">
        <f t="shared" si="263"/>
        <v>0</v>
      </c>
      <c r="CX45" s="206">
        <f t="shared" si="264"/>
        <v>0</v>
      </c>
      <c r="CY45" s="206">
        <f t="shared" si="265"/>
        <v>0</v>
      </c>
      <c r="CZ45" s="206">
        <f t="shared" si="266"/>
        <v>0</v>
      </c>
      <c r="DA45" s="206">
        <f t="shared" si="267"/>
        <v>0</v>
      </c>
      <c r="DB45" s="206">
        <f t="shared" si="268"/>
        <v>0</v>
      </c>
      <c r="DC45" s="206">
        <f t="shared" si="269"/>
        <v>0</v>
      </c>
      <c r="DD45" s="206">
        <f t="shared" si="270"/>
        <v>0</v>
      </c>
      <c r="DE45" s="206">
        <f t="shared" si="271"/>
        <v>0</v>
      </c>
      <c r="DF45" s="206">
        <f t="shared" si="272"/>
        <v>0</v>
      </c>
      <c r="DG45" s="206">
        <f t="shared" si="273"/>
        <v>0</v>
      </c>
      <c r="DH45" s="206">
        <f t="shared" si="274"/>
        <v>0</v>
      </c>
      <c r="DI45" s="206">
        <f t="shared" si="275"/>
        <v>0</v>
      </c>
      <c r="DJ45" s="206">
        <f t="shared" si="276"/>
        <v>0</v>
      </c>
      <c r="DK45" s="206">
        <f t="shared" si="277"/>
        <v>0</v>
      </c>
      <c r="DL45" s="206">
        <f t="shared" si="278"/>
        <v>0</v>
      </c>
      <c r="DM45" s="206">
        <f t="shared" si="279"/>
        <v>0</v>
      </c>
      <c r="DN45" s="206">
        <f t="shared" si="280"/>
        <v>0</v>
      </c>
      <c r="DO45" s="206">
        <f t="shared" si="281"/>
        <v>0</v>
      </c>
      <c r="DP45" s="206">
        <f t="shared" si="282"/>
        <v>0</v>
      </c>
      <c r="DQ45" s="206">
        <f t="shared" si="283"/>
        <v>0</v>
      </c>
      <c r="DR45" s="206">
        <f t="shared" si="284"/>
        <v>0</v>
      </c>
      <c r="DS45" s="206">
        <f t="shared" si="285"/>
        <v>0</v>
      </c>
      <c r="DT45" s="206">
        <f t="shared" si="286"/>
        <v>0</v>
      </c>
      <c r="DU45" s="206">
        <f t="shared" si="287"/>
        <v>0</v>
      </c>
      <c r="DV45" s="206">
        <f t="shared" si="288"/>
        <v>0</v>
      </c>
      <c r="DW45" s="206">
        <f t="shared" si="289"/>
        <v>0</v>
      </c>
      <c r="DX45" s="206">
        <f t="shared" si="290"/>
        <v>0</v>
      </c>
      <c r="DY45" s="206">
        <f t="shared" si="291"/>
        <v>0</v>
      </c>
      <c r="DZ45" s="206">
        <f t="shared" si="292"/>
        <v>0</v>
      </c>
      <c r="EA45" s="206">
        <f t="shared" si="293"/>
        <v>0</v>
      </c>
      <c r="EB45" s="206">
        <f t="shared" si="294"/>
        <v>0</v>
      </c>
      <c r="EC45" s="206">
        <f t="shared" si="295"/>
        <v>0</v>
      </c>
      <c r="ED45" s="206">
        <f t="shared" si="296"/>
        <v>0</v>
      </c>
      <c r="EE45" s="206">
        <f t="shared" si="297"/>
        <v>0</v>
      </c>
    </row>
    <row r="46" spans="1:135">
      <c r="A46" s="250" t="s">
        <v>299</v>
      </c>
      <c r="B46" s="253">
        <v>8</v>
      </c>
      <c r="C46" s="192" t="str">
        <f>VLOOKUP($A46&amp;$B46,Insumos!$A:$I,4,0)</f>
        <v>VISTO CREA PJ</v>
      </c>
      <c r="D46" s="86" t="str">
        <f>VLOOKUP($A46&amp;$B46,Insumos!$A:$I,6,0)</f>
        <v>VB</v>
      </c>
      <c r="E46" s="205">
        <f t="shared" si="306"/>
        <v>0</v>
      </c>
      <c r="F46" s="86">
        <v>1</v>
      </c>
      <c r="G46" s="206">
        <f>VLOOKUP($A46&amp;$B46,Insumos!$A:$I,9,0)</f>
        <v>250</v>
      </c>
      <c r="H46" s="206">
        <f t="shared" si="307"/>
        <v>0</v>
      </c>
      <c r="I46" s="452"/>
      <c r="J46" s="423" t="str">
        <f t="shared" si="6"/>
        <v>VISTO CREA PJ</v>
      </c>
      <c r="K46" s="206" t="str">
        <f t="shared" si="7"/>
        <v>VB</v>
      </c>
      <c r="L46" s="206">
        <f t="shared" si="237"/>
        <v>0</v>
      </c>
      <c r="M46" s="252">
        <v>0</v>
      </c>
      <c r="N46" s="252">
        <v>0</v>
      </c>
      <c r="O46" s="252">
        <v>0</v>
      </c>
      <c r="P46" s="252">
        <v>0</v>
      </c>
      <c r="Q46" s="252">
        <v>0</v>
      </c>
      <c r="R46" s="252">
        <v>0</v>
      </c>
      <c r="S46" s="252">
        <v>0</v>
      </c>
      <c r="T46" s="252">
        <v>0</v>
      </c>
      <c r="U46" s="252">
        <v>0</v>
      </c>
      <c r="V46" s="252">
        <v>0</v>
      </c>
      <c r="W46" s="252">
        <v>0</v>
      </c>
      <c r="X46" s="252"/>
      <c r="Y46" s="252">
        <v>0</v>
      </c>
      <c r="Z46" s="252">
        <v>0</v>
      </c>
      <c r="AA46" s="252">
        <v>0</v>
      </c>
      <c r="AB46" s="252">
        <v>0</v>
      </c>
      <c r="AC46" s="252">
        <v>0</v>
      </c>
      <c r="AD46" s="252">
        <v>0</v>
      </c>
      <c r="AE46" s="252">
        <v>0</v>
      </c>
      <c r="AF46" s="252">
        <v>0</v>
      </c>
      <c r="AG46" s="252">
        <v>0</v>
      </c>
      <c r="AH46" s="252">
        <v>0</v>
      </c>
      <c r="AI46" s="252">
        <v>0</v>
      </c>
      <c r="AJ46" s="252">
        <v>0</v>
      </c>
      <c r="AK46" s="252">
        <v>0</v>
      </c>
      <c r="AL46" s="252">
        <v>0</v>
      </c>
      <c r="AM46" s="252">
        <v>0</v>
      </c>
      <c r="AN46" s="252">
        <v>0</v>
      </c>
      <c r="AO46" s="252">
        <v>0</v>
      </c>
      <c r="AP46" s="252">
        <v>0</v>
      </c>
      <c r="AQ46" s="252">
        <v>0</v>
      </c>
      <c r="AR46" s="252">
        <v>0</v>
      </c>
      <c r="AS46" s="252">
        <v>0</v>
      </c>
      <c r="AT46" s="252">
        <v>0</v>
      </c>
      <c r="AU46" s="252">
        <v>0</v>
      </c>
      <c r="AV46" s="252">
        <v>0</v>
      </c>
      <c r="AW46" s="252">
        <v>0</v>
      </c>
      <c r="AX46" s="252">
        <v>0</v>
      </c>
      <c r="AY46" s="252">
        <v>0</v>
      </c>
      <c r="AZ46" s="252">
        <v>0</v>
      </c>
      <c r="BA46" s="252">
        <v>0</v>
      </c>
      <c r="BB46" s="252">
        <v>0</v>
      </c>
      <c r="BC46" s="252">
        <v>0</v>
      </c>
      <c r="BD46" s="252">
        <v>0</v>
      </c>
      <c r="BE46" s="252">
        <v>0</v>
      </c>
      <c r="BF46" s="252">
        <v>0</v>
      </c>
      <c r="BG46" s="252">
        <v>0</v>
      </c>
      <c r="BH46" s="252">
        <v>0</v>
      </c>
      <c r="BI46" s="252">
        <v>0</v>
      </c>
      <c r="BJ46" s="252">
        <v>0</v>
      </c>
      <c r="BK46" s="252">
        <v>0</v>
      </c>
      <c r="BL46" s="252">
        <v>0</v>
      </c>
      <c r="BM46" s="252">
        <v>0</v>
      </c>
      <c r="BN46" s="252">
        <v>0</v>
      </c>
      <c r="BO46" s="252">
        <v>0</v>
      </c>
      <c r="BP46" s="252">
        <v>0</v>
      </c>
      <c r="BQ46" s="252">
        <v>0</v>
      </c>
      <c r="BR46" s="252">
        <v>0</v>
      </c>
      <c r="BS46" s="252">
        <v>0</v>
      </c>
      <c r="BT46" s="252">
        <v>0</v>
      </c>
      <c r="BV46" s="206" t="str">
        <f t="shared" si="10"/>
        <v>VISTO CREA PJ</v>
      </c>
      <c r="BW46" s="83">
        <f t="shared" si="238"/>
        <v>0</v>
      </c>
      <c r="BX46" s="206">
        <f t="shared" si="17"/>
        <v>0</v>
      </c>
      <c r="BY46" s="206">
        <f t="shared" si="239"/>
        <v>0</v>
      </c>
      <c r="BZ46" s="206">
        <f t="shared" si="240"/>
        <v>0</v>
      </c>
      <c r="CA46" s="206">
        <f t="shared" si="241"/>
        <v>0</v>
      </c>
      <c r="CB46" s="206">
        <f t="shared" si="242"/>
        <v>0</v>
      </c>
      <c r="CC46" s="206">
        <f t="shared" si="243"/>
        <v>0</v>
      </c>
      <c r="CD46" s="206">
        <f t="shared" si="244"/>
        <v>0</v>
      </c>
      <c r="CE46" s="206">
        <f t="shared" si="245"/>
        <v>0</v>
      </c>
      <c r="CF46" s="206">
        <f t="shared" si="246"/>
        <v>0</v>
      </c>
      <c r="CG46" s="206">
        <f t="shared" si="247"/>
        <v>0</v>
      </c>
      <c r="CH46" s="206">
        <f t="shared" si="248"/>
        <v>0</v>
      </c>
      <c r="CI46" s="206">
        <f t="shared" si="249"/>
        <v>0</v>
      </c>
      <c r="CJ46" s="206">
        <f t="shared" si="250"/>
        <v>0</v>
      </c>
      <c r="CK46" s="206">
        <f t="shared" si="251"/>
        <v>0</v>
      </c>
      <c r="CL46" s="206">
        <f t="shared" si="252"/>
        <v>0</v>
      </c>
      <c r="CM46" s="206">
        <f t="shared" si="253"/>
        <v>0</v>
      </c>
      <c r="CN46" s="206">
        <f t="shared" si="254"/>
        <v>0</v>
      </c>
      <c r="CO46" s="206">
        <f t="shared" si="255"/>
        <v>0</v>
      </c>
      <c r="CP46" s="206">
        <f t="shared" si="256"/>
        <v>0</v>
      </c>
      <c r="CQ46" s="206">
        <f t="shared" si="257"/>
        <v>0</v>
      </c>
      <c r="CR46" s="206">
        <f t="shared" si="258"/>
        <v>0</v>
      </c>
      <c r="CS46" s="206">
        <f t="shared" si="259"/>
        <v>0</v>
      </c>
      <c r="CT46" s="206">
        <f t="shared" si="260"/>
        <v>0</v>
      </c>
      <c r="CU46" s="206">
        <f t="shared" si="261"/>
        <v>0</v>
      </c>
      <c r="CV46" s="206">
        <f t="shared" si="262"/>
        <v>0</v>
      </c>
      <c r="CW46" s="206">
        <f t="shared" si="263"/>
        <v>0</v>
      </c>
      <c r="CX46" s="206">
        <f t="shared" si="264"/>
        <v>0</v>
      </c>
      <c r="CY46" s="206">
        <f t="shared" si="265"/>
        <v>0</v>
      </c>
      <c r="CZ46" s="206">
        <f t="shared" si="266"/>
        <v>0</v>
      </c>
      <c r="DA46" s="206">
        <f t="shared" si="267"/>
        <v>0</v>
      </c>
      <c r="DB46" s="206">
        <f t="shared" si="268"/>
        <v>0</v>
      </c>
      <c r="DC46" s="206">
        <f t="shared" si="269"/>
        <v>0</v>
      </c>
      <c r="DD46" s="206">
        <f t="shared" si="270"/>
        <v>0</v>
      </c>
      <c r="DE46" s="206">
        <f t="shared" si="271"/>
        <v>0</v>
      </c>
      <c r="DF46" s="206">
        <f t="shared" si="272"/>
        <v>0</v>
      </c>
      <c r="DG46" s="206">
        <f t="shared" si="273"/>
        <v>0</v>
      </c>
      <c r="DH46" s="206">
        <f t="shared" si="274"/>
        <v>0</v>
      </c>
      <c r="DI46" s="206">
        <f t="shared" si="275"/>
        <v>0</v>
      </c>
      <c r="DJ46" s="206">
        <f t="shared" si="276"/>
        <v>0</v>
      </c>
      <c r="DK46" s="206">
        <f t="shared" si="277"/>
        <v>0</v>
      </c>
      <c r="DL46" s="206">
        <f t="shared" si="278"/>
        <v>0</v>
      </c>
      <c r="DM46" s="206">
        <f t="shared" si="279"/>
        <v>0</v>
      </c>
      <c r="DN46" s="206">
        <f t="shared" si="280"/>
        <v>0</v>
      </c>
      <c r="DO46" s="206">
        <f t="shared" si="281"/>
        <v>0</v>
      </c>
      <c r="DP46" s="206">
        <f t="shared" si="282"/>
        <v>0</v>
      </c>
      <c r="DQ46" s="206">
        <f t="shared" si="283"/>
        <v>0</v>
      </c>
      <c r="DR46" s="206">
        <f t="shared" si="284"/>
        <v>0</v>
      </c>
      <c r="DS46" s="206">
        <f t="shared" si="285"/>
        <v>0</v>
      </c>
      <c r="DT46" s="206">
        <f t="shared" si="286"/>
        <v>0</v>
      </c>
      <c r="DU46" s="206">
        <f t="shared" si="287"/>
        <v>0</v>
      </c>
      <c r="DV46" s="206">
        <f t="shared" si="288"/>
        <v>0</v>
      </c>
      <c r="DW46" s="206">
        <f t="shared" si="289"/>
        <v>0</v>
      </c>
      <c r="DX46" s="206">
        <f t="shared" si="290"/>
        <v>0</v>
      </c>
      <c r="DY46" s="206">
        <f t="shared" si="291"/>
        <v>0</v>
      </c>
      <c r="DZ46" s="206">
        <f t="shared" si="292"/>
        <v>0</v>
      </c>
      <c r="EA46" s="206">
        <f t="shared" si="293"/>
        <v>0</v>
      </c>
      <c r="EB46" s="206">
        <f t="shared" si="294"/>
        <v>0</v>
      </c>
      <c r="EC46" s="206">
        <f t="shared" si="295"/>
        <v>0</v>
      </c>
      <c r="ED46" s="206">
        <f t="shared" si="296"/>
        <v>0</v>
      </c>
      <c r="EE46" s="206">
        <f t="shared" si="297"/>
        <v>0</v>
      </c>
    </row>
    <row r="47" spans="1:135">
      <c r="A47" s="250" t="s">
        <v>299</v>
      </c>
      <c r="B47" s="253">
        <v>9</v>
      </c>
      <c r="C47" s="192" t="str">
        <f>VLOOKUP($A47&amp;$B47,Insumos!$A:$I,4,0)</f>
        <v>ANUIDADE CREA PF</v>
      </c>
      <c r="D47" s="86" t="str">
        <f>VLOOKUP($A47&amp;$B47,Insumos!$A:$I,6,0)</f>
        <v>VB</v>
      </c>
      <c r="E47" s="205">
        <f t="shared" si="306"/>
        <v>0</v>
      </c>
      <c r="F47" s="86">
        <v>1</v>
      </c>
      <c r="G47" s="206">
        <f>VLOOKUP($A47&amp;$B47,Insumos!$A:$I,9,0)</f>
        <v>600</v>
      </c>
      <c r="H47" s="206">
        <f t="shared" si="307"/>
        <v>0</v>
      </c>
      <c r="I47" s="452"/>
      <c r="J47" s="423" t="str">
        <f t="shared" si="6"/>
        <v>ANUIDADE CREA PF</v>
      </c>
      <c r="K47" s="206" t="str">
        <f t="shared" si="7"/>
        <v>VB</v>
      </c>
      <c r="L47" s="206">
        <f t="shared" si="237"/>
        <v>0</v>
      </c>
      <c r="M47" s="252">
        <v>0</v>
      </c>
      <c r="N47" s="252">
        <v>0</v>
      </c>
      <c r="O47" s="252">
        <v>0</v>
      </c>
      <c r="P47" s="252">
        <v>0</v>
      </c>
      <c r="Q47" s="252">
        <v>0</v>
      </c>
      <c r="R47" s="252">
        <v>0</v>
      </c>
      <c r="S47" s="252">
        <v>0</v>
      </c>
      <c r="T47" s="252">
        <v>0</v>
      </c>
      <c r="U47" s="252">
        <v>0</v>
      </c>
      <c r="V47" s="252">
        <v>0</v>
      </c>
      <c r="W47" s="252">
        <v>0</v>
      </c>
      <c r="X47" s="252">
        <v>0</v>
      </c>
      <c r="Y47" s="252">
        <v>0</v>
      </c>
      <c r="Z47" s="252">
        <v>0</v>
      </c>
      <c r="AA47" s="252">
        <v>0</v>
      </c>
      <c r="AB47" s="252">
        <v>0</v>
      </c>
      <c r="AC47" s="252">
        <v>0</v>
      </c>
      <c r="AD47" s="252">
        <v>0</v>
      </c>
      <c r="AE47" s="252">
        <v>0</v>
      </c>
      <c r="AF47" s="252">
        <v>0</v>
      </c>
      <c r="AG47" s="252">
        <v>0</v>
      </c>
      <c r="AH47" s="252">
        <v>0</v>
      </c>
      <c r="AI47" s="252">
        <v>0</v>
      </c>
      <c r="AJ47" s="252">
        <v>0</v>
      </c>
      <c r="AK47" s="252">
        <v>0</v>
      </c>
      <c r="AL47" s="252">
        <v>0</v>
      </c>
      <c r="AM47" s="252">
        <v>0</v>
      </c>
      <c r="AN47" s="252">
        <v>0</v>
      </c>
      <c r="AO47" s="252">
        <v>0</v>
      </c>
      <c r="AP47" s="252">
        <v>0</v>
      </c>
      <c r="AQ47" s="252">
        <v>0</v>
      </c>
      <c r="AR47" s="252">
        <v>0</v>
      </c>
      <c r="AS47" s="252">
        <v>0</v>
      </c>
      <c r="AT47" s="252">
        <v>0</v>
      </c>
      <c r="AU47" s="252">
        <v>0</v>
      </c>
      <c r="AV47" s="252">
        <v>0</v>
      </c>
      <c r="AW47" s="252">
        <v>0</v>
      </c>
      <c r="AX47" s="252">
        <v>0</v>
      </c>
      <c r="AY47" s="252">
        <v>0</v>
      </c>
      <c r="AZ47" s="252">
        <v>0</v>
      </c>
      <c r="BA47" s="252">
        <v>0</v>
      </c>
      <c r="BB47" s="252">
        <v>0</v>
      </c>
      <c r="BC47" s="252">
        <v>0</v>
      </c>
      <c r="BD47" s="252">
        <v>0</v>
      </c>
      <c r="BE47" s="252">
        <v>0</v>
      </c>
      <c r="BF47" s="252">
        <v>0</v>
      </c>
      <c r="BG47" s="252">
        <v>0</v>
      </c>
      <c r="BH47" s="252">
        <v>0</v>
      </c>
      <c r="BI47" s="252">
        <v>0</v>
      </c>
      <c r="BJ47" s="252">
        <v>0</v>
      </c>
      <c r="BK47" s="252">
        <v>0</v>
      </c>
      <c r="BL47" s="252">
        <v>0</v>
      </c>
      <c r="BM47" s="252">
        <v>0</v>
      </c>
      <c r="BN47" s="252">
        <v>0</v>
      </c>
      <c r="BO47" s="252">
        <v>0</v>
      </c>
      <c r="BP47" s="252">
        <v>0</v>
      </c>
      <c r="BQ47" s="252">
        <v>0</v>
      </c>
      <c r="BR47" s="252">
        <v>0</v>
      </c>
      <c r="BS47" s="252">
        <v>0</v>
      </c>
      <c r="BT47" s="252">
        <v>0</v>
      </c>
      <c r="BV47" s="206" t="str">
        <f t="shared" si="10"/>
        <v>ANUIDADE CREA PF</v>
      </c>
      <c r="BW47" s="83">
        <f t="shared" si="238"/>
        <v>0</v>
      </c>
      <c r="BX47" s="206">
        <f t="shared" si="17"/>
        <v>0</v>
      </c>
      <c r="BY47" s="206">
        <f t="shared" si="239"/>
        <v>0</v>
      </c>
      <c r="BZ47" s="206">
        <f t="shared" si="240"/>
        <v>0</v>
      </c>
      <c r="CA47" s="206">
        <f t="shared" si="241"/>
        <v>0</v>
      </c>
      <c r="CB47" s="206">
        <f t="shared" si="242"/>
        <v>0</v>
      </c>
      <c r="CC47" s="206">
        <f t="shared" si="243"/>
        <v>0</v>
      </c>
      <c r="CD47" s="206">
        <f t="shared" si="244"/>
        <v>0</v>
      </c>
      <c r="CE47" s="206">
        <f t="shared" si="245"/>
        <v>0</v>
      </c>
      <c r="CF47" s="206">
        <f t="shared" si="246"/>
        <v>0</v>
      </c>
      <c r="CG47" s="206">
        <f t="shared" si="247"/>
        <v>0</v>
      </c>
      <c r="CH47" s="206">
        <f t="shared" si="248"/>
        <v>0</v>
      </c>
      <c r="CI47" s="206">
        <f t="shared" si="249"/>
        <v>0</v>
      </c>
      <c r="CJ47" s="206">
        <f t="shared" si="250"/>
        <v>0</v>
      </c>
      <c r="CK47" s="206">
        <f t="shared" si="251"/>
        <v>0</v>
      </c>
      <c r="CL47" s="206">
        <f t="shared" si="252"/>
        <v>0</v>
      </c>
      <c r="CM47" s="206">
        <f t="shared" si="253"/>
        <v>0</v>
      </c>
      <c r="CN47" s="206">
        <f t="shared" si="254"/>
        <v>0</v>
      </c>
      <c r="CO47" s="206">
        <f t="shared" si="255"/>
        <v>0</v>
      </c>
      <c r="CP47" s="206">
        <f t="shared" si="256"/>
        <v>0</v>
      </c>
      <c r="CQ47" s="206">
        <f t="shared" si="257"/>
        <v>0</v>
      </c>
      <c r="CR47" s="206">
        <f t="shared" si="258"/>
        <v>0</v>
      </c>
      <c r="CS47" s="206">
        <f t="shared" si="259"/>
        <v>0</v>
      </c>
      <c r="CT47" s="206">
        <f t="shared" si="260"/>
        <v>0</v>
      </c>
      <c r="CU47" s="206">
        <f t="shared" si="261"/>
        <v>0</v>
      </c>
      <c r="CV47" s="206">
        <f t="shared" si="262"/>
        <v>0</v>
      </c>
      <c r="CW47" s="206">
        <f t="shared" si="263"/>
        <v>0</v>
      </c>
      <c r="CX47" s="206">
        <f t="shared" si="264"/>
        <v>0</v>
      </c>
      <c r="CY47" s="206">
        <f t="shared" si="265"/>
        <v>0</v>
      </c>
      <c r="CZ47" s="206">
        <f t="shared" si="266"/>
        <v>0</v>
      </c>
      <c r="DA47" s="206">
        <f t="shared" si="267"/>
        <v>0</v>
      </c>
      <c r="DB47" s="206">
        <f t="shared" si="268"/>
        <v>0</v>
      </c>
      <c r="DC47" s="206">
        <f t="shared" si="269"/>
        <v>0</v>
      </c>
      <c r="DD47" s="206">
        <f t="shared" si="270"/>
        <v>0</v>
      </c>
      <c r="DE47" s="206">
        <f t="shared" si="271"/>
        <v>0</v>
      </c>
      <c r="DF47" s="206">
        <f t="shared" si="272"/>
        <v>0</v>
      </c>
      <c r="DG47" s="206">
        <f t="shared" si="273"/>
        <v>0</v>
      </c>
      <c r="DH47" s="206">
        <f t="shared" si="274"/>
        <v>0</v>
      </c>
      <c r="DI47" s="206">
        <f t="shared" si="275"/>
        <v>0</v>
      </c>
      <c r="DJ47" s="206">
        <f t="shared" si="276"/>
        <v>0</v>
      </c>
      <c r="DK47" s="206">
        <f t="shared" si="277"/>
        <v>0</v>
      </c>
      <c r="DL47" s="206">
        <f t="shared" si="278"/>
        <v>0</v>
      </c>
      <c r="DM47" s="206">
        <f t="shared" si="279"/>
        <v>0</v>
      </c>
      <c r="DN47" s="206">
        <f t="shared" si="280"/>
        <v>0</v>
      </c>
      <c r="DO47" s="206">
        <f t="shared" si="281"/>
        <v>0</v>
      </c>
      <c r="DP47" s="206">
        <f t="shared" si="282"/>
        <v>0</v>
      </c>
      <c r="DQ47" s="206">
        <f t="shared" si="283"/>
        <v>0</v>
      </c>
      <c r="DR47" s="206">
        <f t="shared" si="284"/>
        <v>0</v>
      </c>
      <c r="DS47" s="206">
        <f t="shared" si="285"/>
        <v>0</v>
      </c>
      <c r="DT47" s="206">
        <f t="shared" si="286"/>
        <v>0</v>
      </c>
      <c r="DU47" s="206">
        <f t="shared" si="287"/>
        <v>0</v>
      </c>
      <c r="DV47" s="206">
        <f t="shared" si="288"/>
        <v>0</v>
      </c>
      <c r="DW47" s="206">
        <f t="shared" si="289"/>
        <v>0</v>
      </c>
      <c r="DX47" s="206">
        <f t="shared" si="290"/>
        <v>0</v>
      </c>
      <c r="DY47" s="206">
        <f t="shared" si="291"/>
        <v>0</v>
      </c>
      <c r="DZ47" s="206">
        <f t="shared" si="292"/>
        <v>0</v>
      </c>
      <c r="EA47" s="206">
        <f t="shared" si="293"/>
        <v>0</v>
      </c>
      <c r="EB47" s="206">
        <f t="shared" si="294"/>
        <v>0</v>
      </c>
      <c r="EC47" s="206">
        <f t="shared" si="295"/>
        <v>0</v>
      </c>
      <c r="ED47" s="206">
        <f t="shared" si="296"/>
        <v>0</v>
      </c>
      <c r="EE47" s="206">
        <f t="shared" si="297"/>
        <v>0</v>
      </c>
    </row>
    <row r="48" spans="1:135">
      <c r="A48" s="250" t="s">
        <v>299</v>
      </c>
      <c r="B48" s="253">
        <v>10</v>
      </c>
      <c r="C48" s="192" t="str">
        <f>VLOOKUP($A48&amp;$B48,Insumos!$A:$I,4,0)</f>
        <v>ANUIDADE CREA PJ</v>
      </c>
      <c r="D48" s="86" t="str">
        <f>VLOOKUP($A48&amp;$B48,Insumos!$A:$I,6,0)</f>
        <v>VB</v>
      </c>
      <c r="E48" s="205">
        <f t="shared" si="306"/>
        <v>0</v>
      </c>
      <c r="F48" s="86">
        <v>1</v>
      </c>
      <c r="G48" s="206">
        <f>VLOOKUP($A48&amp;$B48,Insumos!$A:$I,9,0)</f>
        <v>600</v>
      </c>
      <c r="H48" s="206">
        <f t="shared" si="307"/>
        <v>0</v>
      </c>
      <c r="I48" s="452"/>
      <c r="J48" s="423" t="str">
        <f t="shared" si="6"/>
        <v>ANUIDADE CREA PJ</v>
      </c>
      <c r="K48" s="206" t="str">
        <f t="shared" si="7"/>
        <v>VB</v>
      </c>
      <c r="L48" s="206">
        <f t="shared" si="237"/>
        <v>0</v>
      </c>
      <c r="M48" s="252">
        <v>0</v>
      </c>
      <c r="N48" s="252">
        <v>0</v>
      </c>
      <c r="O48" s="252">
        <v>0</v>
      </c>
      <c r="P48" s="252">
        <v>0</v>
      </c>
      <c r="Q48" s="252">
        <v>0</v>
      </c>
      <c r="R48" s="252">
        <v>0</v>
      </c>
      <c r="S48" s="252">
        <v>0</v>
      </c>
      <c r="T48" s="252">
        <v>0</v>
      </c>
      <c r="U48" s="252">
        <v>0</v>
      </c>
      <c r="V48" s="252">
        <v>0</v>
      </c>
      <c r="W48" s="252">
        <v>0</v>
      </c>
      <c r="X48" s="252">
        <v>0</v>
      </c>
      <c r="Y48" s="252">
        <v>0</v>
      </c>
      <c r="Z48" s="252">
        <v>0</v>
      </c>
      <c r="AA48" s="252">
        <v>0</v>
      </c>
      <c r="AB48" s="252">
        <v>0</v>
      </c>
      <c r="AC48" s="252">
        <v>0</v>
      </c>
      <c r="AD48" s="252">
        <v>0</v>
      </c>
      <c r="AE48" s="252">
        <v>0</v>
      </c>
      <c r="AF48" s="252">
        <v>0</v>
      </c>
      <c r="AG48" s="252">
        <v>0</v>
      </c>
      <c r="AH48" s="252">
        <v>0</v>
      </c>
      <c r="AI48" s="252">
        <v>0</v>
      </c>
      <c r="AJ48" s="252">
        <v>0</v>
      </c>
      <c r="AK48" s="252">
        <v>0</v>
      </c>
      <c r="AL48" s="252">
        <v>0</v>
      </c>
      <c r="AM48" s="252">
        <v>0</v>
      </c>
      <c r="AN48" s="252">
        <v>0</v>
      </c>
      <c r="AO48" s="252">
        <v>0</v>
      </c>
      <c r="AP48" s="252">
        <v>0</v>
      </c>
      <c r="AQ48" s="252">
        <v>0</v>
      </c>
      <c r="AR48" s="252">
        <v>0</v>
      </c>
      <c r="AS48" s="252">
        <v>0</v>
      </c>
      <c r="AT48" s="252">
        <v>0</v>
      </c>
      <c r="AU48" s="252">
        <v>0</v>
      </c>
      <c r="AV48" s="252">
        <v>0</v>
      </c>
      <c r="AW48" s="252">
        <v>0</v>
      </c>
      <c r="AX48" s="252">
        <v>0</v>
      </c>
      <c r="AY48" s="252">
        <v>0</v>
      </c>
      <c r="AZ48" s="252">
        <v>0</v>
      </c>
      <c r="BA48" s="252">
        <v>0</v>
      </c>
      <c r="BB48" s="252">
        <v>0</v>
      </c>
      <c r="BC48" s="252">
        <v>0</v>
      </c>
      <c r="BD48" s="252">
        <v>0</v>
      </c>
      <c r="BE48" s="252">
        <v>0</v>
      </c>
      <c r="BF48" s="252">
        <v>0</v>
      </c>
      <c r="BG48" s="252">
        <v>0</v>
      </c>
      <c r="BH48" s="252">
        <v>0</v>
      </c>
      <c r="BI48" s="252">
        <v>0</v>
      </c>
      <c r="BJ48" s="252">
        <v>0</v>
      </c>
      <c r="BK48" s="252">
        <v>0</v>
      </c>
      <c r="BL48" s="252">
        <v>0</v>
      </c>
      <c r="BM48" s="252">
        <v>0</v>
      </c>
      <c r="BN48" s="252">
        <v>0</v>
      </c>
      <c r="BO48" s="252">
        <v>0</v>
      </c>
      <c r="BP48" s="252">
        <v>0</v>
      </c>
      <c r="BQ48" s="252">
        <v>0</v>
      </c>
      <c r="BR48" s="252">
        <v>0</v>
      </c>
      <c r="BS48" s="252">
        <v>0</v>
      </c>
      <c r="BT48" s="252">
        <v>0</v>
      </c>
      <c r="BV48" s="206" t="str">
        <f t="shared" si="10"/>
        <v>ANUIDADE CREA PJ</v>
      </c>
      <c r="BW48" s="83">
        <f t="shared" si="238"/>
        <v>0</v>
      </c>
      <c r="BX48" s="206">
        <f t="shared" si="17"/>
        <v>0</v>
      </c>
      <c r="BY48" s="206">
        <f t="shared" si="239"/>
        <v>0</v>
      </c>
      <c r="BZ48" s="206">
        <f t="shared" si="240"/>
        <v>0</v>
      </c>
      <c r="CA48" s="206">
        <f t="shared" si="241"/>
        <v>0</v>
      </c>
      <c r="CB48" s="206">
        <f t="shared" si="242"/>
        <v>0</v>
      </c>
      <c r="CC48" s="206">
        <f t="shared" si="243"/>
        <v>0</v>
      </c>
      <c r="CD48" s="206">
        <f t="shared" si="244"/>
        <v>0</v>
      </c>
      <c r="CE48" s="206">
        <f t="shared" si="245"/>
        <v>0</v>
      </c>
      <c r="CF48" s="206">
        <f t="shared" si="246"/>
        <v>0</v>
      </c>
      <c r="CG48" s="206">
        <f t="shared" si="247"/>
        <v>0</v>
      </c>
      <c r="CH48" s="206">
        <f t="shared" si="248"/>
        <v>0</v>
      </c>
      <c r="CI48" s="206">
        <f t="shared" si="249"/>
        <v>0</v>
      </c>
      <c r="CJ48" s="206">
        <f t="shared" si="250"/>
        <v>0</v>
      </c>
      <c r="CK48" s="206">
        <f t="shared" si="251"/>
        <v>0</v>
      </c>
      <c r="CL48" s="206">
        <f t="shared" si="252"/>
        <v>0</v>
      </c>
      <c r="CM48" s="206">
        <f t="shared" si="253"/>
        <v>0</v>
      </c>
      <c r="CN48" s="206">
        <f t="shared" si="254"/>
        <v>0</v>
      </c>
      <c r="CO48" s="206">
        <f t="shared" si="255"/>
        <v>0</v>
      </c>
      <c r="CP48" s="206">
        <f t="shared" si="256"/>
        <v>0</v>
      </c>
      <c r="CQ48" s="206">
        <f t="shared" si="257"/>
        <v>0</v>
      </c>
      <c r="CR48" s="206">
        <f t="shared" si="258"/>
        <v>0</v>
      </c>
      <c r="CS48" s="206">
        <f t="shared" si="259"/>
        <v>0</v>
      </c>
      <c r="CT48" s="206">
        <f t="shared" si="260"/>
        <v>0</v>
      </c>
      <c r="CU48" s="206">
        <f t="shared" si="261"/>
        <v>0</v>
      </c>
      <c r="CV48" s="206">
        <f t="shared" si="262"/>
        <v>0</v>
      </c>
      <c r="CW48" s="206">
        <f t="shared" si="263"/>
        <v>0</v>
      </c>
      <c r="CX48" s="206">
        <f t="shared" si="264"/>
        <v>0</v>
      </c>
      <c r="CY48" s="206">
        <f t="shared" si="265"/>
        <v>0</v>
      </c>
      <c r="CZ48" s="206">
        <f t="shared" si="266"/>
        <v>0</v>
      </c>
      <c r="DA48" s="206">
        <f t="shared" si="267"/>
        <v>0</v>
      </c>
      <c r="DB48" s="206">
        <f t="shared" si="268"/>
        <v>0</v>
      </c>
      <c r="DC48" s="206">
        <f t="shared" si="269"/>
        <v>0</v>
      </c>
      <c r="DD48" s="206">
        <f t="shared" si="270"/>
        <v>0</v>
      </c>
      <c r="DE48" s="206">
        <f t="shared" si="271"/>
        <v>0</v>
      </c>
      <c r="DF48" s="206">
        <f t="shared" si="272"/>
        <v>0</v>
      </c>
      <c r="DG48" s="206">
        <f t="shared" si="273"/>
        <v>0</v>
      </c>
      <c r="DH48" s="206">
        <f t="shared" si="274"/>
        <v>0</v>
      </c>
      <c r="DI48" s="206">
        <f t="shared" si="275"/>
        <v>0</v>
      </c>
      <c r="DJ48" s="206">
        <f t="shared" si="276"/>
        <v>0</v>
      </c>
      <c r="DK48" s="206">
        <f t="shared" si="277"/>
        <v>0</v>
      </c>
      <c r="DL48" s="206">
        <f t="shared" si="278"/>
        <v>0</v>
      </c>
      <c r="DM48" s="206">
        <f t="shared" si="279"/>
        <v>0</v>
      </c>
      <c r="DN48" s="206">
        <f t="shared" si="280"/>
        <v>0</v>
      </c>
      <c r="DO48" s="206">
        <f t="shared" si="281"/>
        <v>0</v>
      </c>
      <c r="DP48" s="206">
        <f t="shared" si="282"/>
        <v>0</v>
      </c>
      <c r="DQ48" s="206">
        <f t="shared" si="283"/>
        <v>0</v>
      </c>
      <c r="DR48" s="206">
        <f t="shared" si="284"/>
        <v>0</v>
      </c>
      <c r="DS48" s="206">
        <f t="shared" si="285"/>
        <v>0</v>
      </c>
      <c r="DT48" s="206">
        <f t="shared" si="286"/>
        <v>0</v>
      </c>
      <c r="DU48" s="206">
        <f t="shared" si="287"/>
        <v>0</v>
      </c>
      <c r="DV48" s="206">
        <f t="shared" si="288"/>
        <v>0</v>
      </c>
      <c r="DW48" s="206">
        <f t="shared" si="289"/>
        <v>0</v>
      </c>
      <c r="DX48" s="206">
        <f t="shared" si="290"/>
        <v>0</v>
      </c>
      <c r="DY48" s="206">
        <f t="shared" si="291"/>
        <v>0</v>
      </c>
      <c r="DZ48" s="206">
        <f t="shared" si="292"/>
        <v>0</v>
      </c>
      <c r="EA48" s="206">
        <f t="shared" si="293"/>
        <v>0</v>
      </c>
      <c r="EB48" s="206">
        <f t="shared" si="294"/>
        <v>0</v>
      </c>
      <c r="EC48" s="206">
        <f t="shared" si="295"/>
        <v>0</v>
      </c>
      <c r="ED48" s="206">
        <f t="shared" si="296"/>
        <v>0</v>
      </c>
      <c r="EE48" s="206">
        <f t="shared" si="297"/>
        <v>0</v>
      </c>
    </row>
    <row r="49" spans="1:159">
      <c r="A49" s="250" t="s">
        <v>299</v>
      </c>
      <c r="B49" s="253">
        <v>11</v>
      </c>
      <c r="C49" s="192" t="str">
        <f>VLOOKUP($A49&amp;$B49,Insumos!$A:$I,4,0)</f>
        <v>VISTO CRBio PF</v>
      </c>
      <c r="D49" s="86" t="str">
        <f>VLOOKUP($A49&amp;$B49,Insumos!$A:$I,6,0)</f>
        <v>VB</v>
      </c>
      <c r="E49" s="205">
        <f t="shared" si="306"/>
        <v>0</v>
      </c>
      <c r="F49" s="86">
        <v>1</v>
      </c>
      <c r="G49" s="206">
        <f>VLOOKUP($A49&amp;$B49,Insumos!$A:$I,9,0)</f>
        <v>100</v>
      </c>
      <c r="H49" s="206">
        <f t="shared" si="307"/>
        <v>0</v>
      </c>
      <c r="I49" s="452"/>
      <c r="J49" s="423" t="str">
        <f t="shared" si="6"/>
        <v>VISTO CRBio PF</v>
      </c>
      <c r="K49" s="206" t="str">
        <f t="shared" si="7"/>
        <v>VB</v>
      </c>
      <c r="L49" s="206">
        <f t="shared" si="237"/>
        <v>0</v>
      </c>
      <c r="M49" s="252">
        <v>0</v>
      </c>
      <c r="N49" s="252">
        <v>0</v>
      </c>
      <c r="O49" s="252">
        <v>0</v>
      </c>
      <c r="P49" s="252">
        <v>0</v>
      </c>
      <c r="Q49" s="252">
        <v>0</v>
      </c>
      <c r="R49" s="252">
        <v>0</v>
      </c>
      <c r="S49" s="252">
        <v>0</v>
      </c>
      <c r="T49" s="252">
        <v>0</v>
      </c>
      <c r="U49" s="252">
        <v>0</v>
      </c>
      <c r="V49" s="252">
        <v>0</v>
      </c>
      <c r="W49" s="252">
        <v>0</v>
      </c>
      <c r="X49" s="252">
        <v>0</v>
      </c>
      <c r="Y49" s="252">
        <v>0</v>
      </c>
      <c r="Z49" s="252">
        <v>0</v>
      </c>
      <c r="AA49" s="252">
        <v>0</v>
      </c>
      <c r="AB49" s="252">
        <v>0</v>
      </c>
      <c r="AC49" s="252">
        <v>0</v>
      </c>
      <c r="AD49" s="252">
        <v>0</v>
      </c>
      <c r="AE49" s="252">
        <v>0</v>
      </c>
      <c r="AF49" s="252">
        <v>0</v>
      </c>
      <c r="AG49" s="252">
        <v>0</v>
      </c>
      <c r="AH49" s="252">
        <v>0</v>
      </c>
      <c r="AI49" s="252">
        <v>0</v>
      </c>
      <c r="AJ49" s="252">
        <v>0</v>
      </c>
      <c r="AK49" s="252">
        <v>0</v>
      </c>
      <c r="AL49" s="252">
        <v>0</v>
      </c>
      <c r="AM49" s="252">
        <v>0</v>
      </c>
      <c r="AN49" s="252">
        <v>0</v>
      </c>
      <c r="AO49" s="252">
        <v>0</v>
      </c>
      <c r="AP49" s="252">
        <v>0</v>
      </c>
      <c r="AQ49" s="252">
        <v>0</v>
      </c>
      <c r="AR49" s="252">
        <v>0</v>
      </c>
      <c r="AS49" s="252">
        <v>0</v>
      </c>
      <c r="AT49" s="252">
        <v>0</v>
      </c>
      <c r="AU49" s="252">
        <v>0</v>
      </c>
      <c r="AV49" s="252">
        <v>0</v>
      </c>
      <c r="AW49" s="252">
        <v>0</v>
      </c>
      <c r="AX49" s="252">
        <v>0</v>
      </c>
      <c r="AY49" s="252">
        <v>0</v>
      </c>
      <c r="AZ49" s="252">
        <v>0</v>
      </c>
      <c r="BA49" s="252">
        <v>0</v>
      </c>
      <c r="BB49" s="252">
        <v>0</v>
      </c>
      <c r="BC49" s="252">
        <v>0</v>
      </c>
      <c r="BD49" s="252">
        <v>0</v>
      </c>
      <c r="BE49" s="252">
        <v>0</v>
      </c>
      <c r="BF49" s="252">
        <v>0</v>
      </c>
      <c r="BG49" s="252">
        <v>0</v>
      </c>
      <c r="BH49" s="252">
        <v>0</v>
      </c>
      <c r="BI49" s="252">
        <v>0</v>
      </c>
      <c r="BJ49" s="252">
        <v>0</v>
      </c>
      <c r="BK49" s="252">
        <v>0</v>
      </c>
      <c r="BL49" s="252">
        <v>0</v>
      </c>
      <c r="BM49" s="252">
        <v>0</v>
      </c>
      <c r="BN49" s="252">
        <v>0</v>
      </c>
      <c r="BO49" s="252">
        <v>0</v>
      </c>
      <c r="BP49" s="252">
        <v>0</v>
      </c>
      <c r="BQ49" s="252">
        <v>0</v>
      </c>
      <c r="BR49" s="252">
        <v>0</v>
      </c>
      <c r="BS49" s="252">
        <v>0</v>
      </c>
      <c r="BT49" s="252">
        <v>0</v>
      </c>
      <c r="BV49" s="206" t="str">
        <f t="shared" si="10"/>
        <v>VISTO CRBio PF</v>
      </c>
      <c r="BW49" s="83">
        <f t="shared" si="238"/>
        <v>0</v>
      </c>
      <c r="BX49" s="206">
        <f t="shared" si="17"/>
        <v>0</v>
      </c>
      <c r="BY49" s="206">
        <f t="shared" si="239"/>
        <v>0</v>
      </c>
      <c r="BZ49" s="206">
        <f t="shared" si="240"/>
        <v>0</v>
      </c>
      <c r="CA49" s="206">
        <f t="shared" si="241"/>
        <v>0</v>
      </c>
      <c r="CB49" s="206">
        <f t="shared" si="242"/>
        <v>0</v>
      </c>
      <c r="CC49" s="206">
        <f t="shared" si="243"/>
        <v>0</v>
      </c>
      <c r="CD49" s="206">
        <f t="shared" si="244"/>
        <v>0</v>
      </c>
      <c r="CE49" s="206">
        <f t="shared" si="245"/>
        <v>0</v>
      </c>
      <c r="CF49" s="206">
        <f t="shared" si="246"/>
        <v>0</v>
      </c>
      <c r="CG49" s="206">
        <f t="shared" si="247"/>
        <v>0</v>
      </c>
      <c r="CH49" s="206">
        <f t="shared" si="248"/>
        <v>0</v>
      </c>
      <c r="CI49" s="206">
        <f t="shared" si="249"/>
        <v>0</v>
      </c>
      <c r="CJ49" s="206">
        <f t="shared" si="250"/>
        <v>0</v>
      </c>
      <c r="CK49" s="206">
        <f t="shared" si="251"/>
        <v>0</v>
      </c>
      <c r="CL49" s="206">
        <f t="shared" si="252"/>
        <v>0</v>
      </c>
      <c r="CM49" s="206">
        <f t="shared" si="253"/>
        <v>0</v>
      </c>
      <c r="CN49" s="206">
        <f t="shared" si="254"/>
        <v>0</v>
      </c>
      <c r="CO49" s="206">
        <f t="shared" si="255"/>
        <v>0</v>
      </c>
      <c r="CP49" s="206">
        <f t="shared" si="256"/>
        <v>0</v>
      </c>
      <c r="CQ49" s="206">
        <f t="shared" si="257"/>
        <v>0</v>
      </c>
      <c r="CR49" s="206">
        <f t="shared" si="258"/>
        <v>0</v>
      </c>
      <c r="CS49" s="206">
        <f t="shared" si="259"/>
        <v>0</v>
      </c>
      <c r="CT49" s="206">
        <f t="shared" si="260"/>
        <v>0</v>
      </c>
      <c r="CU49" s="206">
        <f t="shared" si="261"/>
        <v>0</v>
      </c>
      <c r="CV49" s="206">
        <f t="shared" si="262"/>
        <v>0</v>
      </c>
      <c r="CW49" s="206">
        <f t="shared" si="263"/>
        <v>0</v>
      </c>
      <c r="CX49" s="206">
        <f t="shared" si="264"/>
        <v>0</v>
      </c>
      <c r="CY49" s="206">
        <f t="shared" si="265"/>
        <v>0</v>
      </c>
      <c r="CZ49" s="206">
        <f t="shared" si="266"/>
        <v>0</v>
      </c>
      <c r="DA49" s="206">
        <f t="shared" si="267"/>
        <v>0</v>
      </c>
      <c r="DB49" s="206">
        <f t="shared" si="268"/>
        <v>0</v>
      </c>
      <c r="DC49" s="206">
        <f t="shared" si="269"/>
        <v>0</v>
      </c>
      <c r="DD49" s="206">
        <f t="shared" si="270"/>
        <v>0</v>
      </c>
      <c r="DE49" s="206">
        <f t="shared" si="271"/>
        <v>0</v>
      </c>
      <c r="DF49" s="206">
        <f t="shared" si="272"/>
        <v>0</v>
      </c>
      <c r="DG49" s="206">
        <f t="shared" si="273"/>
        <v>0</v>
      </c>
      <c r="DH49" s="206">
        <f t="shared" si="274"/>
        <v>0</v>
      </c>
      <c r="DI49" s="206">
        <f t="shared" si="275"/>
        <v>0</v>
      </c>
      <c r="DJ49" s="206">
        <f t="shared" si="276"/>
        <v>0</v>
      </c>
      <c r="DK49" s="206">
        <f t="shared" si="277"/>
        <v>0</v>
      </c>
      <c r="DL49" s="206">
        <f t="shared" si="278"/>
        <v>0</v>
      </c>
      <c r="DM49" s="206">
        <f t="shared" si="279"/>
        <v>0</v>
      </c>
      <c r="DN49" s="206">
        <f t="shared" si="280"/>
        <v>0</v>
      </c>
      <c r="DO49" s="206">
        <f t="shared" si="281"/>
        <v>0</v>
      </c>
      <c r="DP49" s="206">
        <f t="shared" si="282"/>
        <v>0</v>
      </c>
      <c r="DQ49" s="206">
        <f t="shared" si="283"/>
        <v>0</v>
      </c>
      <c r="DR49" s="206">
        <f t="shared" si="284"/>
        <v>0</v>
      </c>
      <c r="DS49" s="206">
        <f t="shared" si="285"/>
        <v>0</v>
      </c>
      <c r="DT49" s="206">
        <f t="shared" si="286"/>
        <v>0</v>
      </c>
      <c r="DU49" s="206">
        <f t="shared" si="287"/>
        <v>0</v>
      </c>
      <c r="DV49" s="206">
        <f t="shared" si="288"/>
        <v>0</v>
      </c>
      <c r="DW49" s="206">
        <f t="shared" si="289"/>
        <v>0</v>
      </c>
      <c r="DX49" s="206">
        <f t="shared" si="290"/>
        <v>0</v>
      </c>
      <c r="DY49" s="206">
        <f t="shared" si="291"/>
        <v>0</v>
      </c>
      <c r="DZ49" s="206">
        <f t="shared" si="292"/>
        <v>0</v>
      </c>
      <c r="EA49" s="206">
        <f t="shared" si="293"/>
        <v>0</v>
      </c>
      <c r="EB49" s="206">
        <f t="shared" si="294"/>
        <v>0</v>
      </c>
      <c r="EC49" s="206">
        <f t="shared" si="295"/>
        <v>0</v>
      </c>
      <c r="ED49" s="206">
        <f t="shared" si="296"/>
        <v>0</v>
      </c>
      <c r="EE49" s="206">
        <f t="shared" si="297"/>
        <v>0</v>
      </c>
    </row>
    <row r="50" spans="1:159">
      <c r="A50" s="250" t="s">
        <v>299</v>
      </c>
      <c r="B50" s="253">
        <v>12</v>
      </c>
      <c r="C50" s="192" t="str">
        <f>VLOOKUP($A50&amp;$B50,Insumos!$A:$I,4,0)</f>
        <v>VISTO CRBio PJ</v>
      </c>
      <c r="D50" s="86" t="str">
        <f>VLOOKUP($A50&amp;$B50,Insumos!$A:$I,6,0)</f>
        <v>VB</v>
      </c>
      <c r="E50" s="205">
        <f>L50</f>
        <v>0</v>
      </c>
      <c r="F50" s="86">
        <v>1</v>
      </c>
      <c r="G50" s="206">
        <f>VLOOKUP($A50&amp;$B50,Insumos!$A:$I,9,0)</f>
        <v>100</v>
      </c>
      <c r="H50" s="206">
        <f>G50*E50</f>
        <v>0</v>
      </c>
      <c r="I50" s="452"/>
      <c r="J50" s="423" t="str">
        <f t="shared" si="6"/>
        <v>VISTO CRBio PJ</v>
      </c>
      <c r="K50" s="206" t="str">
        <f t="shared" si="7"/>
        <v>VB</v>
      </c>
      <c r="L50" s="206">
        <f t="shared" si="237"/>
        <v>0</v>
      </c>
      <c r="M50" s="252">
        <v>0</v>
      </c>
      <c r="N50" s="252">
        <v>0</v>
      </c>
      <c r="O50" s="252">
        <v>0</v>
      </c>
      <c r="P50" s="252">
        <v>0</v>
      </c>
      <c r="Q50" s="252">
        <v>0</v>
      </c>
      <c r="R50" s="252">
        <v>0</v>
      </c>
      <c r="S50" s="252">
        <v>0</v>
      </c>
      <c r="T50" s="252">
        <v>0</v>
      </c>
      <c r="U50" s="252">
        <v>0</v>
      </c>
      <c r="V50" s="252">
        <v>0</v>
      </c>
      <c r="W50" s="252">
        <v>0</v>
      </c>
      <c r="X50" s="252">
        <v>0</v>
      </c>
      <c r="Y50" s="252">
        <v>0</v>
      </c>
      <c r="Z50" s="252">
        <v>0</v>
      </c>
      <c r="AA50" s="252">
        <v>0</v>
      </c>
      <c r="AB50" s="252">
        <v>0</v>
      </c>
      <c r="AC50" s="252">
        <v>0</v>
      </c>
      <c r="AD50" s="252">
        <v>0</v>
      </c>
      <c r="AE50" s="252">
        <v>0</v>
      </c>
      <c r="AF50" s="252">
        <v>0</v>
      </c>
      <c r="AG50" s="252">
        <v>0</v>
      </c>
      <c r="AH50" s="252">
        <v>0</v>
      </c>
      <c r="AI50" s="252">
        <v>0</v>
      </c>
      <c r="AJ50" s="252">
        <v>0</v>
      </c>
      <c r="AK50" s="252">
        <v>0</v>
      </c>
      <c r="AL50" s="252">
        <v>0</v>
      </c>
      <c r="AM50" s="252">
        <v>0</v>
      </c>
      <c r="AN50" s="252">
        <v>0</v>
      </c>
      <c r="AO50" s="252">
        <v>0</v>
      </c>
      <c r="AP50" s="252">
        <v>0</v>
      </c>
      <c r="AQ50" s="252">
        <v>0</v>
      </c>
      <c r="AR50" s="252">
        <v>0</v>
      </c>
      <c r="AS50" s="252">
        <v>0</v>
      </c>
      <c r="AT50" s="252">
        <v>0</v>
      </c>
      <c r="AU50" s="252">
        <v>0</v>
      </c>
      <c r="AV50" s="252">
        <v>0</v>
      </c>
      <c r="AW50" s="252">
        <v>0</v>
      </c>
      <c r="AX50" s="252">
        <v>0</v>
      </c>
      <c r="AY50" s="252">
        <v>0</v>
      </c>
      <c r="AZ50" s="252">
        <v>0</v>
      </c>
      <c r="BA50" s="252">
        <v>0</v>
      </c>
      <c r="BB50" s="252">
        <v>0</v>
      </c>
      <c r="BC50" s="252">
        <v>0</v>
      </c>
      <c r="BD50" s="252">
        <v>0</v>
      </c>
      <c r="BE50" s="252">
        <v>0</v>
      </c>
      <c r="BF50" s="252">
        <v>0</v>
      </c>
      <c r="BG50" s="252">
        <v>0</v>
      </c>
      <c r="BH50" s="252">
        <v>0</v>
      </c>
      <c r="BI50" s="252">
        <v>0</v>
      </c>
      <c r="BJ50" s="252">
        <v>0</v>
      </c>
      <c r="BK50" s="252">
        <v>0</v>
      </c>
      <c r="BL50" s="252">
        <v>0</v>
      </c>
      <c r="BM50" s="252">
        <v>0</v>
      </c>
      <c r="BN50" s="252">
        <v>0</v>
      </c>
      <c r="BO50" s="252">
        <v>0</v>
      </c>
      <c r="BP50" s="252">
        <v>0</v>
      </c>
      <c r="BQ50" s="252">
        <v>0</v>
      </c>
      <c r="BR50" s="252">
        <v>0</v>
      </c>
      <c r="BS50" s="252">
        <v>0</v>
      </c>
      <c r="BT50" s="252">
        <v>0</v>
      </c>
      <c r="BV50" s="206" t="str">
        <f t="shared" si="10"/>
        <v>VISTO CRBio PJ</v>
      </c>
      <c r="BW50" s="83">
        <f t="shared" si="238"/>
        <v>0</v>
      </c>
      <c r="BX50" s="206">
        <f t="shared" si="17"/>
        <v>0</v>
      </c>
      <c r="BY50" s="206">
        <f t="shared" si="239"/>
        <v>0</v>
      </c>
      <c r="BZ50" s="206">
        <f t="shared" si="240"/>
        <v>0</v>
      </c>
      <c r="CA50" s="206">
        <f t="shared" si="241"/>
        <v>0</v>
      </c>
      <c r="CB50" s="206">
        <f t="shared" si="242"/>
        <v>0</v>
      </c>
      <c r="CC50" s="206">
        <f t="shared" si="243"/>
        <v>0</v>
      </c>
      <c r="CD50" s="206">
        <f t="shared" si="244"/>
        <v>0</v>
      </c>
      <c r="CE50" s="206">
        <f t="shared" si="245"/>
        <v>0</v>
      </c>
      <c r="CF50" s="206">
        <f t="shared" si="246"/>
        <v>0</v>
      </c>
      <c r="CG50" s="206">
        <f t="shared" si="247"/>
        <v>0</v>
      </c>
      <c r="CH50" s="206">
        <f t="shared" si="248"/>
        <v>0</v>
      </c>
      <c r="CI50" s="206">
        <f t="shared" si="249"/>
        <v>0</v>
      </c>
      <c r="CJ50" s="206">
        <f t="shared" si="250"/>
        <v>0</v>
      </c>
      <c r="CK50" s="206">
        <f t="shared" si="251"/>
        <v>0</v>
      </c>
      <c r="CL50" s="206">
        <f t="shared" si="252"/>
        <v>0</v>
      </c>
      <c r="CM50" s="206">
        <f t="shared" si="253"/>
        <v>0</v>
      </c>
      <c r="CN50" s="206">
        <f t="shared" si="254"/>
        <v>0</v>
      </c>
      <c r="CO50" s="206">
        <f t="shared" si="255"/>
        <v>0</v>
      </c>
      <c r="CP50" s="206">
        <f t="shared" si="256"/>
        <v>0</v>
      </c>
      <c r="CQ50" s="206">
        <f t="shared" si="257"/>
        <v>0</v>
      </c>
      <c r="CR50" s="206">
        <f t="shared" si="258"/>
        <v>0</v>
      </c>
      <c r="CS50" s="206">
        <f t="shared" si="259"/>
        <v>0</v>
      </c>
      <c r="CT50" s="206">
        <f t="shared" si="260"/>
        <v>0</v>
      </c>
      <c r="CU50" s="206">
        <f t="shared" si="261"/>
        <v>0</v>
      </c>
      <c r="CV50" s="206">
        <f t="shared" si="262"/>
        <v>0</v>
      </c>
      <c r="CW50" s="206">
        <f t="shared" si="263"/>
        <v>0</v>
      </c>
      <c r="CX50" s="206">
        <f t="shared" si="264"/>
        <v>0</v>
      </c>
      <c r="CY50" s="206">
        <f t="shared" si="265"/>
        <v>0</v>
      </c>
      <c r="CZ50" s="206">
        <f t="shared" si="266"/>
        <v>0</v>
      </c>
      <c r="DA50" s="206">
        <f t="shared" si="267"/>
        <v>0</v>
      </c>
      <c r="DB50" s="206">
        <f t="shared" si="268"/>
        <v>0</v>
      </c>
      <c r="DC50" s="206">
        <f t="shared" si="269"/>
        <v>0</v>
      </c>
      <c r="DD50" s="206">
        <f t="shared" si="270"/>
        <v>0</v>
      </c>
      <c r="DE50" s="206">
        <f t="shared" si="271"/>
        <v>0</v>
      </c>
      <c r="DF50" s="206">
        <f t="shared" si="272"/>
        <v>0</v>
      </c>
      <c r="DG50" s="206">
        <f t="shared" si="273"/>
        <v>0</v>
      </c>
      <c r="DH50" s="206">
        <f t="shared" si="274"/>
        <v>0</v>
      </c>
      <c r="DI50" s="206">
        <f t="shared" si="275"/>
        <v>0</v>
      </c>
      <c r="DJ50" s="206">
        <f t="shared" si="276"/>
        <v>0</v>
      </c>
      <c r="DK50" s="206">
        <f t="shared" si="277"/>
        <v>0</v>
      </c>
      <c r="DL50" s="206">
        <f t="shared" si="278"/>
        <v>0</v>
      </c>
      <c r="DM50" s="206">
        <f t="shared" si="279"/>
        <v>0</v>
      </c>
      <c r="DN50" s="206">
        <f t="shared" si="280"/>
        <v>0</v>
      </c>
      <c r="DO50" s="206">
        <f t="shared" si="281"/>
        <v>0</v>
      </c>
      <c r="DP50" s="206">
        <f t="shared" si="282"/>
        <v>0</v>
      </c>
      <c r="DQ50" s="206">
        <f t="shared" si="283"/>
        <v>0</v>
      </c>
      <c r="DR50" s="206">
        <f t="shared" si="284"/>
        <v>0</v>
      </c>
      <c r="DS50" s="206">
        <f t="shared" si="285"/>
        <v>0</v>
      </c>
      <c r="DT50" s="206">
        <f t="shared" si="286"/>
        <v>0</v>
      </c>
      <c r="DU50" s="206">
        <f t="shared" si="287"/>
        <v>0</v>
      </c>
      <c r="DV50" s="206">
        <f t="shared" si="288"/>
        <v>0</v>
      </c>
      <c r="DW50" s="206">
        <f t="shared" si="289"/>
        <v>0</v>
      </c>
      <c r="DX50" s="206">
        <f t="shared" si="290"/>
        <v>0</v>
      </c>
      <c r="DY50" s="206">
        <f t="shared" si="291"/>
        <v>0</v>
      </c>
      <c r="DZ50" s="206">
        <f t="shared" si="292"/>
        <v>0</v>
      </c>
      <c r="EA50" s="206">
        <f t="shared" si="293"/>
        <v>0</v>
      </c>
      <c r="EB50" s="206">
        <f t="shared" si="294"/>
        <v>0</v>
      </c>
      <c r="EC50" s="206">
        <f t="shared" si="295"/>
        <v>0</v>
      </c>
      <c r="ED50" s="206">
        <f t="shared" si="296"/>
        <v>0</v>
      </c>
      <c r="EE50" s="206">
        <f t="shared" si="297"/>
        <v>0</v>
      </c>
    </row>
    <row r="51" spans="1:159">
      <c r="A51" s="250" t="s">
        <v>285</v>
      </c>
      <c r="B51" s="253">
        <v>1</v>
      </c>
      <c r="C51" s="192" t="str">
        <f>VLOOKUP($A51&amp;$B51,Insumos!$A:$I,4,0)</f>
        <v>PPRA</v>
      </c>
      <c r="D51" s="86" t="str">
        <f>VLOOKUP($A51&amp;$B51,Insumos!$A:$I,6,0)</f>
        <v>VB</v>
      </c>
      <c r="E51" s="205">
        <f t="shared" ref="E51:E56" si="308">L51</f>
        <v>0</v>
      </c>
      <c r="F51" s="86">
        <v>1</v>
      </c>
      <c r="G51" s="206">
        <f>VLOOKUP($A51&amp;$B51,Insumos!$A:$I,9,0)</f>
        <v>750</v>
      </c>
      <c r="H51" s="206">
        <f t="shared" ref="H51:H56" si="309">G51*E51</f>
        <v>0</v>
      </c>
      <c r="I51" s="452"/>
      <c r="J51" s="423" t="str">
        <f t="shared" si="6"/>
        <v>PPRA</v>
      </c>
      <c r="K51" s="206" t="str">
        <f t="shared" si="7"/>
        <v>VB</v>
      </c>
      <c r="L51" s="206">
        <f t="shared" si="237"/>
        <v>0</v>
      </c>
      <c r="M51" s="252">
        <v>0</v>
      </c>
      <c r="N51" s="252">
        <v>0</v>
      </c>
      <c r="O51" s="252">
        <v>0</v>
      </c>
      <c r="P51" s="252">
        <v>0</v>
      </c>
      <c r="Q51" s="252">
        <v>0</v>
      </c>
      <c r="R51" s="252">
        <v>0</v>
      </c>
      <c r="S51" s="252">
        <v>0</v>
      </c>
      <c r="T51" s="252">
        <v>0</v>
      </c>
      <c r="U51" s="252">
        <v>0</v>
      </c>
      <c r="V51" s="252">
        <v>0</v>
      </c>
      <c r="W51" s="252">
        <v>0</v>
      </c>
      <c r="X51" s="252">
        <v>0</v>
      </c>
      <c r="Y51" s="252">
        <v>0</v>
      </c>
      <c r="Z51" s="252">
        <v>0</v>
      </c>
      <c r="AA51" s="252">
        <v>0</v>
      </c>
      <c r="AB51" s="252">
        <v>0</v>
      </c>
      <c r="AC51" s="252">
        <v>0</v>
      </c>
      <c r="AD51" s="252">
        <v>0</v>
      </c>
      <c r="AE51" s="252">
        <v>0</v>
      </c>
      <c r="AF51" s="252">
        <v>0</v>
      </c>
      <c r="AG51" s="252">
        <v>0</v>
      </c>
      <c r="AH51" s="252">
        <v>0</v>
      </c>
      <c r="AI51" s="252">
        <v>0</v>
      </c>
      <c r="AJ51" s="252">
        <v>0</v>
      </c>
      <c r="AK51" s="252">
        <v>0</v>
      </c>
      <c r="AL51" s="252">
        <v>0</v>
      </c>
      <c r="AM51" s="252">
        <v>0</v>
      </c>
      <c r="AN51" s="252">
        <v>0</v>
      </c>
      <c r="AO51" s="252">
        <v>0</v>
      </c>
      <c r="AP51" s="252">
        <v>0</v>
      </c>
      <c r="AQ51" s="252">
        <v>0</v>
      </c>
      <c r="AR51" s="252">
        <v>0</v>
      </c>
      <c r="AS51" s="252">
        <v>0</v>
      </c>
      <c r="AT51" s="252">
        <v>0</v>
      </c>
      <c r="AU51" s="252">
        <v>0</v>
      </c>
      <c r="AV51" s="252">
        <v>0</v>
      </c>
      <c r="AW51" s="252">
        <v>0</v>
      </c>
      <c r="AX51" s="252">
        <v>0</v>
      </c>
      <c r="AY51" s="252">
        <v>0</v>
      </c>
      <c r="AZ51" s="252">
        <v>0</v>
      </c>
      <c r="BA51" s="252">
        <v>0</v>
      </c>
      <c r="BB51" s="252">
        <v>0</v>
      </c>
      <c r="BC51" s="252">
        <v>0</v>
      </c>
      <c r="BD51" s="252">
        <v>0</v>
      </c>
      <c r="BE51" s="252">
        <v>0</v>
      </c>
      <c r="BF51" s="252">
        <v>0</v>
      </c>
      <c r="BG51" s="252">
        <v>0</v>
      </c>
      <c r="BH51" s="252">
        <v>0</v>
      </c>
      <c r="BI51" s="252">
        <v>0</v>
      </c>
      <c r="BJ51" s="252">
        <v>0</v>
      </c>
      <c r="BK51" s="252">
        <v>0</v>
      </c>
      <c r="BL51" s="252">
        <v>0</v>
      </c>
      <c r="BM51" s="252">
        <v>0</v>
      </c>
      <c r="BN51" s="252">
        <v>0</v>
      </c>
      <c r="BO51" s="252">
        <v>0</v>
      </c>
      <c r="BP51" s="252">
        <v>0</v>
      </c>
      <c r="BQ51" s="252">
        <v>0</v>
      </c>
      <c r="BR51" s="252">
        <v>0</v>
      </c>
      <c r="BS51" s="252">
        <v>0</v>
      </c>
      <c r="BT51" s="252">
        <v>0</v>
      </c>
      <c r="BV51" s="206" t="str">
        <f t="shared" si="10"/>
        <v>PPRA</v>
      </c>
      <c r="BW51" s="83">
        <f t="shared" si="238"/>
        <v>0</v>
      </c>
      <c r="BX51" s="206">
        <f t="shared" si="17"/>
        <v>0</v>
      </c>
      <c r="BY51" s="206">
        <f t="shared" si="239"/>
        <v>0</v>
      </c>
      <c r="BZ51" s="206">
        <f t="shared" si="240"/>
        <v>0</v>
      </c>
      <c r="CA51" s="206">
        <f t="shared" si="241"/>
        <v>0</v>
      </c>
      <c r="CB51" s="206">
        <f t="shared" si="242"/>
        <v>0</v>
      </c>
      <c r="CC51" s="206">
        <f t="shared" si="243"/>
        <v>0</v>
      </c>
      <c r="CD51" s="206">
        <f t="shared" si="244"/>
        <v>0</v>
      </c>
      <c r="CE51" s="206">
        <f t="shared" si="245"/>
        <v>0</v>
      </c>
      <c r="CF51" s="206">
        <f t="shared" si="246"/>
        <v>0</v>
      </c>
      <c r="CG51" s="206">
        <f t="shared" si="247"/>
        <v>0</v>
      </c>
      <c r="CH51" s="206">
        <f t="shared" si="248"/>
        <v>0</v>
      </c>
      <c r="CI51" s="206">
        <f t="shared" si="249"/>
        <v>0</v>
      </c>
      <c r="CJ51" s="206">
        <f t="shared" si="250"/>
        <v>0</v>
      </c>
      <c r="CK51" s="206">
        <f t="shared" si="251"/>
        <v>0</v>
      </c>
      <c r="CL51" s="206">
        <f t="shared" si="252"/>
        <v>0</v>
      </c>
      <c r="CM51" s="206">
        <f t="shared" si="253"/>
        <v>0</v>
      </c>
      <c r="CN51" s="206">
        <f t="shared" si="254"/>
        <v>0</v>
      </c>
      <c r="CO51" s="206">
        <f t="shared" si="255"/>
        <v>0</v>
      </c>
      <c r="CP51" s="206">
        <f t="shared" si="256"/>
        <v>0</v>
      </c>
      <c r="CQ51" s="206">
        <f t="shared" si="257"/>
        <v>0</v>
      </c>
      <c r="CR51" s="206">
        <f t="shared" si="258"/>
        <v>0</v>
      </c>
      <c r="CS51" s="206">
        <f t="shared" si="259"/>
        <v>0</v>
      </c>
      <c r="CT51" s="206">
        <f t="shared" si="260"/>
        <v>0</v>
      </c>
      <c r="CU51" s="206">
        <f t="shared" si="261"/>
        <v>0</v>
      </c>
      <c r="CV51" s="206">
        <f t="shared" si="262"/>
        <v>0</v>
      </c>
      <c r="CW51" s="206">
        <f t="shared" si="263"/>
        <v>0</v>
      </c>
      <c r="CX51" s="206">
        <f t="shared" si="264"/>
        <v>0</v>
      </c>
      <c r="CY51" s="206">
        <f t="shared" si="265"/>
        <v>0</v>
      </c>
      <c r="CZ51" s="206">
        <f t="shared" si="266"/>
        <v>0</v>
      </c>
      <c r="DA51" s="206">
        <f t="shared" si="267"/>
        <v>0</v>
      </c>
      <c r="DB51" s="206">
        <f t="shared" si="268"/>
        <v>0</v>
      </c>
      <c r="DC51" s="206">
        <f t="shared" si="269"/>
        <v>0</v>
      </c>
      <c r="DD51" s="206">
        <f t="shared" si="270"/>
        <v>0</v>
      </c>
      <c r="DE51" s="206">
        <f t="shared" si="271"/>
        <v>0</v>
      </c>
      <c r="DF51" s="206">
        <f t="shared" si="272"/>
        <v>0</v>
      </c>
      <c r="DG51" s="206">
        <f t="shared" si="273"/>
        <v>0</v>
      </c>
      <c r="DH51" s="206">
        <f t="shared" si="274"/>
        <v>0</v>
      </c>
      <c r="DI51" s="206">
        <f t="shared" si="275"/>
        <v>0</v>
      </c>
      <c r="DJ51" s="206">
        <f t="shared" si="276"/>
        <v>0</v>
      </c>
      <c r="DK51" s="206">
        <f t="shared" si="277"/>
        <v>0</v>
      </c>
      <c r="DL51" s="206">
        <f t="shared" si="278"/>
        <v>0</v>
      </c>
      <c r="DM51" s="206">
        <f t="shared" si="279"/>
        <v>0</v>
      </c>
      <c r="DN51" s="206">
        <f t="shared" si="280"/>
        <v>0</v>
      </c>
      <c r="DO51" s="206">
        <f t="shared" si="281"/>
        <v>0</v>
      </c>
      <c r="DP51" s="206">
        <f t="shared" si="282"/>
        <v>0</v>
      </c>
      <c r="DQ51" s="206">
        <f t="shared" si="283"/>
        <v>0</v>
      </c>
      <c r="DR51" s="206">
        <f t="shared" si="284"/>
        <v>0</v>
      </c>
      <c r="DS51" s="206">
        <f t="shared" si="285"/>
        <v>0</v>
      </c>
      <c r="DT51" s="206">
        <f t="shared" si="286"/>
        <v>0</v>
      </c>
      <c r="DU51" s="206">
        <f t="shared" si="287"/>
        <v>0</v>
      </c>
      <c r="DV51" s="206">
        <f t="shared" si="288"/>
        <v>0</v>
      </c>
      <c r="DW51" s="206">
        <f t="shared" si="289"/>
        <v>0</v>
      </c>
      <c r="DX51" s="206">
        <f t="shared" si="290"/>
        <v>0</v>
      </c>
      <c r="DY51" s="206">
        <f t="shared" si="291"/>
        <v>0</v>
      </c>
      <c r="DZ51" s="206">
        <f t="shared" si="292"/>
        <v>0</v>
      </c>
      <c r="EA51" s="206">
        <f t="shared" si="293"/>
        <v>0</v>
      </c>
      <c r="EB51" s="206">
        <f t="shared" si="294"/>
        <v>0</v>
      </c>
      <c r="EC51" s="206">
        <f t="shared" si="295"/>
        <v>0</v>
      </c>
      <c r="ED51" s="206">
        <f t="shared" si="296"/>
        <v>0</v>
      </c>
      <c r="EE51" s="206">
        <f t="shared" si="297"/>
        <v>0</v>
      </c>
    </row>
    <row r="52" spans="1:159">
      <c r="A52" s="250" t="s">
        <v>285</v>
      </c>
      <c r="B52" s="253">
        <v>2</v>
      </c>
      <c r="C52" s="192" t="str">
        <f>VLOOKUP($A52&amp;$B52,Insumos!$A:$I,4,0)</f>
        <v>PCMSO</v>
      </c>
      <c r="D52" s="86" t="str">
        <f>VLOOKUP($A52&amp;$B52,Insumos!$A:$I,6,0)</f>
        <v>VB</v>
      </c>
      <c r="E52" s="205">
        <f t="shared" si="308"/>
        <v>1</v>
      </c>
      <c r="F52" s="86">
        <v>1</v>
      </c>
      <c r="G52" s="206">
        <f>VLOOKUP($A52&amp;$B52,Insumos!$A:$I,9,0)</f>
        <v>500</v>
      </c>
      <c r="H52" s="206">
        <f t="shared" si="309"/>
        <v>500</v>
      </c>
      <c r="I52" s="452"/>
      <c r="J52" s="423" t="str">
        <f t="shared" si="6"/>
        <v>PCMSO</v>
      </c>
      <c r="K52" s="206" t="str">
        <f t="shared" si="7"/>
        <v>VB</v>
      </c>
      <c r="L52" s="206">
        <f t="shared" si="237"/>
        <v>1</v>
      </c>
      <c r="M52" s="252">
        <v>1</v>
      </c>
      <c r="N52" s="252">
        <v>0</v>
      </c>
      <c r="O52" s="252">
        <v>0</v>
      </c>
      <c r="P52" s="252">
        <v>0</v>
      </c>
      <c r="Q52" s="252">
        <v>0</v>
      </c>
      <c r="R52" s="252">
        <v>0</v>
      </c>
      <c r="S52" s="252">
        <v>0</v>
      </c>
      <c r="T52" s="252">
        <v>0</v>
      </c>
      <c r="U52" s="252">
        <v>0</v>
      </c>
      <c r="V52" s="252">
        <v>0</v>
      </c>
      <c r="W52" s="252">
        <v>0</v>
      </c>
      <c r="X52" s="252">
        <v>0</v>
      </c>
      <c r="Y52" s="252">
        <v>0</v>
      </c>
      <c r="Z52" s="252">
        <v>0</v>
      </c>
      <c r="AA52" s="252">
        <v>0</v>
      </c>
      <c r="AB52" s="252">
        <v>0</v>
      </c>
      <c r="AC52" s="252">
        <v>0</v>
      </c>
      <c r="AD52" s="252">
        <v>0</v>
      </c>
      <c r="AE52" s="252">
        <v>0</v>
      </c>
      <c r="AF52" s="252">
        <v>0</v>
      </c>
      <c r="AG52" s="252">
        <v>0</v>
      </c>
      <c r="AH52" s="252">
        <v>0</v>
      </c>
      <c r="AI52" s="252">
        <v>0</v>
      </c>
      <c r="AJ52" s="252">
        <v>0</v>
      </c>
      <c r="AK52" s="252">
        <v>0</v>
      </c>
      <c r="AL52" s="252">
        <v>0</v>
      </c>
      <c r="AM52" s="252">
        <v>0</v>
      </c>
      <c r="AN52" s="252">
        <v>0</v>
      </c>
      <c r="AO52" s="252">
        <v>0</v>
      </c>
      <c r="AP52" s="252">
        <v>0</v>
      </c>
      <c r="AQ52" s="252">
        <v>0</v>
      </c>
      <c r="AR52" s="252">
        <v>0</v>
      </c>
      <c r="AS52" s="252">
        <v>0</v>
      </c>
      <c r="AT52" s="252">
        <v>0</v>
      </c>
      <c r="AU52" s="252">
        <v>0</v>
      </c>
      <c r="AV52" s="252">
        <v>0</v>
      </c>
      <c r="AW52" s="252">
        <v>0</v>
      </c>
      <c r="AX52" s="252">
        <v>0</v>
      </c>
      <c r="AY52" s="252">
        <v>0</v>
      </c>
      <c r="AZ52" s="252">
        <v>0</v>
      </c>
      <c r="BA52" s="252">
        <v>0</v>
      </c>
      <c r="BB52" s="252">
        <v>0</v>
      </c>
      <c r="BC52" s="252">
        <v>0</v>
      </c>
      <c r="BD52" s="252">
        <v>0</v>
      </c>
      <c r="BE52" s="252">
        <v>0</v>
      </c>
      <c r="BF52" s="252">
        <v>0</v>
      </c>
      <c r="BG52" s="252">
        <v>0</v>
      </c>
      <c r="BH52" s="252">
        <v>0</v>
      </c>
      <c r="BI52" s="252">
        <v>0</v>
      </c>
      <c r="BJ52" s="252">
        <v>0</v>
      </c>
      <c r="BK52" s="252">
        <v>0</v>
      </c>
      <c r="BL52" s="252">
        <v>0</v>
      </c>
      <c r="BM52" s="252">
        <v>0</v>
      </c>
      <c r="BN52" s="252">
        <v>0</v>
      </c>
      <c r="BO52" s="252">
        <v>0</v>
      </c>
      <c r="BP52" s="252">
        <v>0</v>
      </c>
      <c r="BQ52" s="252">
        <v>0</v>
      </c>
      <c r="BR52" s="252">
        <v>0</v>
      </c>
      <c r="BS52" s="252">
        <v>0</v>
      </c>
      <c r="BT52" s="252">
        <v>0</v>
      </c>
      <c r="BV52" s="206" t="str">
        <f t="shared" si="10"/>
        <v>PCMSO</v>
      </c>
      <c r="BW52" s="83">
        <f t="shared" si="238"/>
        <v>500</v>
      </c>
      <c r="BX52" s="206">
        <f t="shared" si="17"/>
        <v>500</v>
      </c>
      <c r="BY52" s="206">
        <f t="shared" si="239"/>
        <v>0</v>
      </c>
      <c r="BZ52" s="206">
        <f t="shared" si="240"/>
        <v>0</v>
      </c>
      <c r="CA52" s="206">
        <f t="shared" si="241"/>
        <v>0</v>
      </c>
      <c r="CB52" s="206">
        <f t="shared" si="242"/>
        <v>0</v>
      </c>
      <c r="CC52" s="206">
        <f t="shared" si="243"/>
        <v>0</v>
      </c>
      <c r="CD52" s="206">
        <f t="shared" si="244"/>
        <v>0</v>
      </c>
      <c r="CE52" s="206">
        <f t="shared" si="245"/>
        <v>0</v>
      </c>
      <c r="CF52" s="206">
        <f t="shared" si="246"/>
        <v>0</v>
      </c>
      <c r="CG52" s="206">
        <f t="shared" si="247"/>
        <v>0</v>
      </c>
      <c r="CH52" s="206">
        <f t="shared" si="248"/>
        <v>0</v>
      </c>
      <c r="CI52" s="206">
        <f t="shared" si="249"/>
        <v>0</v>
      </c>
      <c r="CJ52" s="206">
        <f t="shared" si="250"/>
        <v>0</v>
      </c>
      <c r="CK52" s="206">
        <f t="shared" si="251"/>
        <v>0</v>
      </c>
      <c r="CL52" s="206">
        <f t="shared" si="252"/>
        <v>0</v>
      </c>
      <c r="CM52" s="206">
        <f t="shared" si="253"/>
        <v>0</v>
      </c>
      <c r="CN52" s="206">
        <f t="shared" si="254"/>
        <v>0</v>
      </c>
      <c r="CO52" s="206">
        <f t="shared" si="255"/>
        <v>0</v>
      </c>
      <c r="CP52" s="206">
        <f t="shared" si="256"/>
        <v>0</v>
      </c>
      <c r="CQ52" s="206">
        <f t="shared" si="257"/>
        <v>0</v>
      </c>
      <c r="CR52" s="206">
        <f t="shared" si="258"/>
        <v>0</v>
      </c>
      <c r="CS52" s="206">
        <f t="shared" si="259"/>
        <v>0</v>
      </c>
      <c r="CT52" s="206">
        <f t="shared" si="260"/>
        <v>0</v>
      </c>
      <c r="CU52" s="206">
        <f t="shared" si="261"/>
        <v>0</v>
      </c>
      <c r="CV52" s="206">
        <f t="shared" si="262"/>
        <v>0</v>
      </c>
      <c r="CW52" s="206">
        <f t="shared" si="263"/>
        <v>0</v>
      </c>
      <c r="CX52" s="206">
        <f t="shared" si="264"/>
        <v>0</v>
      </c>
      <c r="CY52" s="206">
        <f t="shared" si="265"/>
        <v>0</v>
      </c>
      <c r="CZ52" s="206">
        <f t="shared" si="266"/>
        <v>0</v>
      </c>
      <c r="DA52" s="206">
        <f t="shared" si="267"/>
        <v>0</v>
      </c>
      <c r="DB52" s="206">
        <f t="shared" si="268"/>
        <v>0</v>
      </c>
      <c r="DC52" s="206">
        <f t="shared" si="269"/>
        <v>0</v>
      </c>
      <c r="DD52" s="206">
        <f t="shared" si="270"/>
        <v>0</v>
      </c>
      <c r="DE52" s="206">
        <f t="shared" si="271"/>
        <v>0</v>
      </c>
      <c r="DF52" s="206">
        <f t="shared" si="272"/>
        <v>0</v>
      </c>
      <c r="DG52" s="206">
        <f t="shared" si="273"/>
        <v>0</v>
      </c>
      <c r="DH52" s="206">
        <f t="shared" si="274"/>
        <v>0</v>
      </c>
      <c r="DI52" s="206">
        <f t="shared" si="275"/>
        <v>0</v>
      </c>
      <c r="DJ52" s="206">
        <f t="shared" si="276"/>
        <v>0</v>
      </c>
      <c r="DK52" s="206">
        <f t="shared" si="277"/>
        <v>0</v>
      </c>
      <c r="DL52" s="206">
        <f t="shared" si="278"/>
        <v>0</v>
      </c>
      <c r="DM52" s="206">
        <f t="shared" si="279"/>
        <v>0</v>
      </c>
      <c r="DN52" s="206">
        <f t="shared" si="280"/>
        <v>0</v>
      </c>
      <c r="DO52" s="206">
        <f t="shared" si="281"/>
        <v>0</v>
      </c>
      <c r="DP52" s="206">
        <f t="shared" si="282"/>
        <v>0</v>
      </c>
      <c r="DQ52" s="206">
        <f t="shared" si="283"/>
        <v>0</v>
      </c>
      <c r="DR52" s="206">
        <f t="shared" si="284"/>
        <v>0</v>
      </c>
      <c r="DS52" s="206">
        <f t="shared" si="285"/>
        <v>0</v>
      </c>
      <c r="DT52" s="206">
        <f t="shared" si="286"/>
        <v>0</v>
      </c>
      <c r="DU52" s="206">
        <f t="shared" si="287"/>
        <v>0</v>
      </c>
      <c r="DV52" s="206">
        <f t="shared" si="288"/>
        <v>0</v>
      </c>
      <c r="DW52" s="206">
        <f t="shared" si="289"/>
        <v>0</v>
      </c>
      <c r="DX52" s="206">
        <f t="shared" si="290"/>
        <v>0</v>
      </c>
      <c r="DY52" s="206">
        <f t="shared" si="291"/>
        <v>0</v>
      </c>
      <c r="DZ52" s="206">
        <f t="shared" si="292"/>
        <v>0</v>
      </c>
      <c r="EA52" s="206">
        <f t="shared" si="293"/>
        <v>0</v>
      </c>
      <c r="EB52" s="206">
        <f t="shared" si="294"/>
        <v>0</v>
      </c>
      <c r="EC52" s="206">
        <f t="shared" si="295"/>
        <v>0</v>
      </c>
      <c r="ED52" s="206">
        <f t="shared" si="296"/>
        <v>0</v>
      </c>
      <c r="EE52" s="206">
        <f t="shared" si="297"/>
        <v>0</v>
      </c>
    </row>
    <row r="53" spans="1:159">
      <c r="A53" s="250" t="s">
        <v>285</v>
      </c>
      <c r="B53" s="253">
        <v>3</v>
      </c>
      <c r="C53" s="192" t="str">
        <f>VLOOKUP($A53&amp;$B53,Insumos!$A:$I,4,0)</f>
        <v>PGR</v>
      </c>
      <c r="D53" s="86" t="str">
        <f>VLOOKUP($A53&amp;$B53,Insumos!$A:$I,6,0)</f>
        <v>VB</v>
      </c>
      <c r="E53" s="205">
        <f t="shared" si="308"/>
        <v>1</v>
      </c>
      <c r="F53" s="86">
        <v>1</v>
      </c>
      <c r="G53" s="206">
        <f>VLOOKUP($A53&amp;$B53,Insumos!$A:$I,9,0)</f>
        <v>500</v>
      </c>
      <c r="H53" s="206">
        <f t="shared" si="309"/>
        <v>500</v>
      </c>
      <c r="I53" s="452"/>
      <c r="J53" s="423" t="str">
        <f t="shared" si="6"/>
        <v>PGR</v>
      </c>
      <c r="K53" s="206" t="str">
        <f t="shared" si="7"/>
        <v>VB</v>
      </c>
      <c r="L53" s="206">
        <f t="shared" si="237"/>
        <v>1</v>
      </c>
      <c r="M53" s="252">
        <v>1</v>
      </c>
      <c r="N53" s="252">
        <v>0</v>
      </c>
      <c r="O53" s="252">
        <v>0</v>
      </c>
      <c r="P53" s="252">
        <v>0</v>
      </c>
      <c r="Q53" s="252">
        <v>0</v>
      </c>
      <c r="R53" s="252">
        <v>0</v>
      </c>
      <c r="S53" s="252">
        <v>0</v>
      </c>
      <c r="T53" s="252">
        <v>0</v>
      </c>
      <c r="U53" s="252">
        <v>0</v>
      </c>
      <c r="V53" s="252">
        <v>0</v>
      </c>
      <c r="W53" s="252">
        <v>0</v>
      </c>
      <c r="X53" s="252">
        <v>0</v>
      </c>
      <c r="Y53" s="252">
        <v>0</v>
      </c>
      <c r="Z53" s="252">
        <v>0</v>
      </c>
      <c r="AA53" s="252">
        <v>0</v>
      </c>
      <c r="AB53" s="252">
        <v>0</v>
      </c>
      <c r="AC53" s="252">
        <v>0</v>
      </c>
      <c r="AD53" s="252">
        <v>0</v>
      </c>
      <c r="AE53" s="252">
        <v>0</v>
      </c>
      <c r="AF53" s="252">
        <v>0</v>
      </c>
      <c r="AG53" s="252">
        <v>0</v>
      </c>
      <c r="AH53" s="252">
        <v>0</v>
      </c>
      <c r="AI53" s="252">
        <v>0</v>
      </c>
      <c r="AJ53" s="252">
        <v>0</v>
      </c>
      <c r="AK53" s="252">
        <v>0</v>
      </c>
      <c r="AL53" s="252">
        <v>0</v>
      </c>
      <c r="AM53" s="252">
        <v>0</v>
      </c>
      <c r="AN53" s="252">
        <v>0</v>
      </c>
      <c r="AO53" s="252">
        <v>0</v>
      </c>
      <c r="AP53" s="252">
        <v>0</v>
      </c>
      <c r="AQ53" s="252">
        <v>0</v>
      </c>
      <c r="AR53" s="252">
        <v>0</v>
      </c>
      <c r="AS53" s="252">
        <v>0</v>
      </c>
      <c r="AT53" s="252">
        <v>0</v>
      </c>
      <c r="AU53" s="252">
        <v>0</v>
      </c>
      <c r="AV53" s="252">
        <v>0</v>
      </c>
      <c r="AW53" s="252">
        <v>0</v>
      </c>
      <c r="AX53" s="252">
        <v>0</v>
      </c>
      <c r="AY53" s="252">
        <v>0</v>
      </c>
      <c r="AZ53" s="252">
        <v>0</v>
      </c>
      <c r="BA53" s="252">
        <v>0</v>
      </c>
      <c r="BB53" s="252">
        <v>0</v>
      </c>
      <c r="BC53" s="252">
        <v>0</v>
      </c>
      <c r="BD53" s="252">
        <v>0</v>
      </c>
      <c r="BE53" s="252">
        <v>0</v>
      </c>
      <c r="BF53" s="252">
        <v>0</v>
      </c>
      <c r="BG53" s="252">
        <v>0</v>
      </c>
      <c r="BH53" s="252">
        <v>0</v>
      </c>
      <c r="BI53" s="252">
        <v>0</v>
      </c>
      <c r="BJ53" s="252">
        <v>0</v>
      </c>
      <c r="BK53" s="252">
        <v>0</v>
      </c>
      <c r="BL53" s="252">
        <v>0</v>
      </c>
      <c r="BM53" s="252">
        <v>0</v>
      </c>
      <c r="BN53" s="252">
        <v>0</v>
      </c>
      <c r="BO53" s="252">
        <v>0</v>
      </c>
      <c r="BP53" s="252">
        <v>0</v>
      </c>
      <c r="BQ53" s="252">
        <v>0</v>
      </c>
      <c r="BR53" s="252">
        <v>0</v>
      </c>
      <c r="BS53" s="252">
        <v>0</v>
      </c>
      <c r="BT53" s="252">
        <v>0</v>
      </c>
      <c r="BV53" s="206" t="str">
        <f t="shared" si="10"/>
        <v>PGR</v>
      </c>
      <c r="BW53" s="83">
        <f t="shared" si="238"/>
        <v>500</v>
      </c>
      <c r="BX53" s="206">
        <f t="shared" si="17"/>
        <v>500</v>
      </c>
      <c r="BY53" s="206">
        <f t="shared" si="239"/>
        <v>0</v>
      </c>
      <c r="BZ53" s="206">
        <f t="shared" si="240"/>
        <v>0</v>
      </c>
      <c r="CA53" s="206">
        <f t="shared" si="241"/>
        <v>0</v>
      </c>
      <c r="CB53" s="206">
        <f t="shared" si="242"/>
        <v>0</v>
      </c>
      <c r="CC53" s="206">
        <f t="shared" si="243"/>
        <v>0</v>
      </c>
      <c r="CD53" s="206">
        <f t="shared" si="244"/>
        <v>0</v>
      </c>
      <c r="CE53" s="206">
        <f t="shared" si="245"/>
        <v>0</v>
      </c>
      <c r="CF53" s="206">
        <f t="shared" si="246"/>
        <v>0</v>
      </c>
      <c r="CG53" s="206">
        <f t="shared" si="247"/>
        <v>0</v>
      </c>
      <c r="CH53" s="206">
        <f t="shared" si="248"/>
        <v>0</v>
      </c>
      <c r="CI53" s="206">
        <f t="shared" si="249"/>
        <v>0</v>
      </c>
      <c r="CJ53" s="206">
        <f t="shared" si="250"/>
        <v>0</v>
      </c>
      <c r="CK53" s="206">
        <f t="shared" si="251"/>
        <v>0</v>
      </c>
      <c r="CL53" s="206">
        <f t="shared" si="252"/>
        <v>0</v>
      </c>
      <c r="CM53" s="206">
        <f t="shared" si="253"/>
        <v>0</v>
      </c>
      <c r="CN53" s="206">
        <f t="shared" si="254"/>
        <v>0</v>
      </c>
      <c r="CO53" s="206">
        <f t="shared" si="255"/>
        <v>0</v>
      </c>
      <c r="CP53" s="206">
        <f t="shared" si="256"/>
        <v>0</v>
      </c>
      <c r="CQ53" s="206">
        <f t="shared" si="257"/>
        <v>0</v>
      </c>
      <c r="CR53" s="206">
        <f t="shared" si="258"/>
        <v>0</v>
      </c>
      <c r="CS53" s="206">
        <f t="shared" si="259"/>
        <v>0</v>
      </c>
      <c r="CT53" s="206">
        <f t="shared" si="260"/>
        <v>0</v>
      </c>
      <c r="CU53" s="206">
        <f t="shared" si="261"/>
        <v>0</v>
      </c>
      <c r="CV53" s="206">
        <f t="shared" si="262"/>
        <v>0</v>
      </c>
      <c r="CW53" s="206">
        <f t="shared" si="263"/>
        <v>0</v>
      </c>
      <c r="CX53" s="206">
        <f t="shared" si="264"/>
        <v>0</v>
      </c>
      <c r="CY53" s="206">
        <f t="shared" si="265"/>
        <v>0</v>
      </c>
      <c r="CZ53" s="206">
        <f t="shared" si="266"/>
        <v>0</v>
      </c>
      <c r="DA53" s="206">
        <f t="shared" si="267"/>
        <v>0</v>
      </c>
      <c r="DB53" s="206">
        <f t="shared" si="268"/>
        <v>0</v>
      </c>
      <c r="DC53" s="206">
        <f t="shared" si="269"/>
        <v>0</v>
      </c>
      <c r="DD53" s="206">
        <f t="shared" si="270"/>
        <v>0</v>
      </c>
      <c r="DE53" s="206">
        <f t="shared" si="271"/>
        <v>0</v>
      </c>
      <c r="DF53" s="206">
        <f t="shared" si="272"/>
        <v>0</v>
      </c>
      <c r="DG53" s="206">
        <f t="shared" si="273"/>
        <v>0</v>
      </c>
      <c r="DH53" s="206">
        <f t="shared" si="274"/>
        <v>0</v>
      </c>
      <c r="DI53" s="206">
        <f t="shared" si="275"/>
        <v>0</v>
      </c>
      <c r="DJ53" s="206">
        <f t="shared" si="276"/>
        <v>0</v>
      </c>
      <c r="DK53" s="206">
        <f t="shared" si="277"/>
        <v>0</v>
      </c>
      <c r="DL53" s="206">
        <f t="shared" si="278"/>
        <v>0</v>
      </c>
      <c r="DM53" s="206">
        <f t="shared" si="279"/>
        <v>0</v>
      </c>
      <c r="DN53" s="206">
        <f t="shared" si="280"/>
        <v>0</v>
      </c>
      <c r="DO53" s="206">
        <f t="shared" si="281"/>
        <v>0</v>
      </c>
      <c r="DP53" s="206">
        <f t="shared" si="282"/>
        <v>0</v>
      </c>
      <c r="DQ53" s="206">
        <f t="shared" si="283"/>
        <v>0</v>
      </c>
      <c r="DR53" s="206">
        <f t="shared" si="284"/>
        <v>0</v>
      </c>
      <c r="DS53" s="206">
        <f t="shared" si="285"/>
        <v>0</v>
      </c>
      <c r="DT53" s="206">
        <f t="shared" si="286"/>
        <v>0</v>
      </c>
      <c r="DU53" s="206">
        <f t="shared" si="287"/>
        <v>0</v>
      </c>
      <c r="DV53" s="206">
        <f t="shared" si="288"/>
        <v>0</v>
      </c>
      <c r="DW53" s="206">
        <f t="shared" si="289"/>
        <v>0</v>
      </c>
      <c r="DX53" s="206">
        <f t="shared" si="290"/>
        <v>0</v>
      </c>
      <c r="DY53" s="206">
        <f t="shared" si="291"/>
        <v>0</v>
      </c>
      <c r="DZ53" s="206">
        <f t="shared" si="292"/>
        <v>0</v>
      </c>
      <c r="EA53" s="206">
        <f t="shared" si="293"/>
        <v>0</v>
      </c>
      <c r="EB53" s="206">
        <f t="shared" si="294"/>
        <v>0</v>
      </c>
      <c r="EC53" s="206">
        <f t="shared" si="295"/>
        <v>0</v>
      </c>
      <c r="ED53" s="206">
        <f t="shared" si="296"/>
        <v>0</v>
      </c>
      <c r="EE53" s="206">
        <f t="shared" si="297"/>
        <v>0</v>
      </c>
    </row>
    <row r="54" spans="1:159">
      <c r="A54" s="250" t="s">
        <v>285</v>
      </c>
      <c r="B54" s="253">
        <v>4</v>
      </c>
      <c r="C54" s="192" t="str">
        <f>VLOOKUP($A54&amp;$B54,Insumos!$A:$I,4,0)</f>
        <v>PAE</v>
      </c>
      <c r="D54" s="86" t="str">
        <f>VLOOKUP($A54&amp;$B54,Insumos!$A:$I,6,0)</f>
        <v>VB</v>
      </c>
      <c r="E54" s="205">
        <f t="shared" si="308"/>
        <v>0</v>
      </c>
      <c r="F54" s="86">
        <v>1</v>
      </c>
      <c r="G54" s="206">
        <f>VLOOKUP($A54&amp;$B54,Insumos!$A:$I,9,0)</f>
        <v>350</v>
      </c>
      <c r="H54" s="206">
        <f t="shared" si="309"/>
        <v>0</v>
      </c>
      <c r="I54" s="452"/>
      <c r="J54" s="423" t="str">
        <f t="shared" si="6"/>
        <v>PAE</v>
      </c>
      <c r="K54" s="206" t="str">
        <f t="shared" si="7"/>
        <v>VB</v>
      </c>
      <c r="L54" s="206">
        <f t="shared" si="237"/>
        <v>0</v>
      </c>
      <c r="M54" s="252">
        <v>0</v>
      </c>
      <c r="N54" s="252">
        <v>0</v>
      </c>
      <c r="O54" s="252">
        <v>0</v>
      </c>
      <c r="P54" s="252">
        <v>0</v>
      </c>
      <c r="Q54" s="252">
        <v>0</v>
      </c>
      <c r="R54" s="252">
        <v>0</v>
      </c>
      <c r="S54" s="252">
        <v>0</v>
      </c>
      <c r="T54" s="252">
        <v>0</v>
      </c>
      <c r="U54" s="252">
        <v>0</v>
      </c>
      <c r="V54" s="252">
        <v>0</v>
      </c>
      <c r="W54" s="252">
        <v>0</v>
      </c>
      <c r="X54" s="252">
        <v>0</v>
      </c>
      <c r="Y54" s="252">
        <v>0</v>
      </c>
      <c r="Z54" s="252">
        <v>0</v>
      </c>
      <c r="AA54" s="252">
        <v>0</v>
      </c>
      <c r="AB54" s="252">
        <v>0</v>
      </c>
      <c r="AC54" s="252">
        <v>0</v>
      </c>
      <c r="AD54" s="252">
        <v>0</v>
      </c>
      <c r="AE54" s="252">
        <v>0</v>
      </c>
      <c r="AF54" s="252">
        <v>0</v>
      </c>
      <c r="AG54" s="252">
        <v>0</v>
      </c>
      <c r="AH54" s="252">
        <v>0</v>
      </c>
      <c r="AI54" s="252">
        <v>0</v>
      </c>
      <c r="AJ54" s="252">
        <v>0</v>
      </c>
      <c r="AK54" s="252">
        <v>0</v>
      </c>
      <c r="AL54" s="252">
        <v>0</v>
      </c>
      <c r="AM54" s="252">
        <v>0</v>
      </c>
      <c r="AN54" s="252">
        <v>0</v>
      </c>
      <c r="AO54" s="252">
        <v>0</v>
      </c>
      <c r="AP54" s="252">
        <v>0</v>
      </c>
      <c r="AQ54" s="252">
        <v>0</v>
      </c>
      <c r="AR54" s="252">
        <v>0</v>
      </c>
      <c r="AS54" s="252">
        <v>0</v>
      </c>
      <c r="AT54" s="252">
        <v>0</v>
      </c>
      <c r="AU54" s="252">
        <v>0</v>
      </c>
      <c r="AV54" s="252">
        <v>0</v>
      </c>
      <c r="AW54" s="252">
        <v>0</v>
      </c>
      <c r="AX54" s="252">
        <v>0</v>
      </c>
      <c r="AY54" s="252">
        <v>0</v>
      </c>
      <c r="AZ54" s="252">
        <v>0</v>
      </c>
      <c r="BA54" s="252">
        <v>0</v>
      </c>
      <c r="BB54" s="252">
        <v>0</v>
      </c>
      <c r="BC54" s="252">
        <v>0</v>
      </c>
      <c r="BD54" s="252">
        <v>0</v>
      </c>
      <c r="BE54" s="252">
        <v>0</v>
      </c>
      <c r="BF54" s="252">
        <v>0</v>
      </c>
      <c r="BG54" s="252">
        <v>0</v>
      </c>
      <c r="BH54" s="252">
        <v>0</v>
      </c>
      <c r="BI54" s="252">
        <v>0</v>
      </c>
      <c r="BJ54" s="252">
        <v>0</v>
      </c>
      <c r="BK54" s="252">
        <v>0</v>
      </c>
      <c r="BL54" s="252">
        <v>0</v>
      </c>
      <c r="BM54" s="252">
        <v>0</v>
      </c>
      <c r="BN54" s="252">
        <v>0</v>
      </c>
      <c r="BO54" s="252">
        <v>0</v>
      </c>
      <c r="BP54" s="252">
        <v>0</v>
      </c>
      <c r="BQ54" s="252">
        <v>0</v>
      </c>
      <c r="BR54" s="252">
        <v>0</v>
      </c>
      <c r="BS54" s="252">
        <v>0</v>
      </c>
      <c r="BT54" s="252">
        <v>0</v>
      </c>
      <c r="BV54" s="206" t="str">
        <f t="shared" si="10"/>
        <v>PAE</v>
      </c>
      <c r="BW54" s="83">
        <f t="shared" si="238"/>
        <v>0</v>
      </c>
      <c r="BX54" s="206">
        <f t="shared" si="17"/>
        <v>0</v>
      </c>
      <c r="BY54" s="206">
        <f t="shared" si="239"/>
        <v>0</v>
      </c>
      <c r="BZ54" s="206">
        <f t="shared" si="240"/>
        <v>0</v>
      </c>
      <c r="CA54" s="206">
        <f t="shared" si="241"/>
        <v>0</v>
      </c>
      <c r="CB54" s="206">
        <f t="shared" si="242"/>
        <v>0</v>
      </c>
      <c r="CC54" s="206">
        <f t="shared" si="243"/>
        <v>0</v>
      </c>
      <c r="CD54" s="206">
        <f t="shared" si="244"/>
        <v>0</v>
      </c>
      <c r="CE54" s="206">
        <f t="shared" si="245"/>
        <v>0</v>
      </c>
      <c r="CF54" s="206">
        <f t="shared" si="246"/>
        <v>0</v>
      </c>
      <c r="CG54" s="206">
        <f t="shared" si="247"/>
        <v>0</v>
      </c>
      <c r="CH54" s="206">
        <f t="shared" si="248"/>
        <v>0</v>
      </c>
      <c r="CI54" s="206">
        <f t="shared" si="249"/>
        <v>0</v>
      </c>
      <c r="CJ54" s="206">
        <f t="shared" si="250"/>
        <v>0</v>
      </c>
      <c r="CK54" s="206">
        <f t="shared" si="251"/>
        <v>0</v>
      </c>
      <c r="CL54" s="206">
        <f t="shared" si="252"/>
        <v>0</v>
      </c>
      <c r="CM54" s="206">
        <f t="shared" si="253"/>
        <v>0</v>
      </c>
      <c r="CN54" s="206">
        <f t="shared" si="254"/>
        <v>0</v>
      </c>
      <c r="CO54" s="206">
        <f t="shared" si="255"/>
        <v>0</v>
      </c>
      <c r="CP54" s="206">
        <f t="shared" si="256"/>
        <v>0</v>
      </c>
      <c r="CQ54" s="206">
        <f t="shared" si="257"/>
        <v>0</v>
      </c>
      <c r="CR54" s="206">
        <f t="shared" si="258"/>
        <v>0</v>
      </c>
      <c r="CS54" s="206">
        <f t="shared" si="259"/>
        <v>0</v>
      </c>
      <c r="CT54" s="206">
        <f t="shared" si="260"/>
        <v>0</v>
      </c>
      <c r="CU54" s="206">
        <f t="shared" si="261"/>
        <v>0</v>
      </c>
      <c r="CV54" s="206">
        <f t="shared" si="262"/>
        <v>0</v>
      </c>
      <c r="CW54" s="206">
        <f t="shared" si="263"/>
        <v>0</v>
      </c>
      <c r="CX54" s="206">
        <f t="shared" si="264"/>
        <v>0</v>
      </c>
      <c r="CY54" s="206">
        <f t="shared" si="265"/>
        <v>0</v>
      </c>
      <c r="CZ54" s="206">
        <f t="shared" si="266"/>
        <v>0</v>
      </c>
      <c r="DA54" s="206">
        <f t="shared" si="267"/>
        <v>0</v>
      </c>
      <c r="DB54" s="206">
        <f t="shared" si="268"/>
        <v>0</v>
      </c>
      <c r="DC54" s="206">
        <f t="shared" si="269"/>
        <v>0</v>
      </c>
      <c r="DD54" s="206">
        <f t="shared" si="270"/>
        <v>0</v>
      </c>
      <c r="DE54" s="206">
        <f t="shared" si="271"/>
        <v>0</v>
      </c>
      <c r="DF54" s="206">
        <f t="shared" si="272"/>
        <v>0</v>
      </c>
      <c r="DG54" s="206">
        <f t="shared" si="273"/>
        <v>0</v>
      </c>
      <c r="DH54" s="206">
        <f t="shared" si="274"/>
        <v>0</v>
      </c>
      <c r="DI54" s="206">
        <f t="shared" si="275"/>
        <v>0</v>
      </c>
      <c r="DJ54" s="206">
        <f t="shared" si="276"/>
        <v>0</v>
      </c>
      <c r="DK54" s="206">
        <f t="shared" si="277"/>
        <v>0</v>
      </c>
      <c r="DL54" s="206">
        <f t="shared" si="278"/>
        <v>0</v>
      </c>
      <c r="DM54" s="206">
        <f t="shared" si="279"/>
        <v>0</v>
      </c>
      <c r="DN54" s="206">
        <f t="shared" si="280"/>
        <v>0</v>
      </c>
      <c r="DO54" s="206">
        <f t="shared" si="281"/>
        <v>0</v>
      </c>
      <c r="DP54" s="206">
        <f t="shared" si="282"/>
        <v>0</v>
      </c>
      <c r="DQ54" s="206">
        <f t="shared" si="283"/>
        <v>0</v>
      </c>
      <c r="DR54" s="206">
        <f t="shared" si="284"/>
        <v>0</v>
      </c>
      <c r="DS54" s="206">
        <f t="shared" si="285"/>
        <v>0</v>
      </c>
      <c r="DT54" s="206">
        <f t="shared" si="286"/>
        <v>0</v>
      </c>
      <c r="DU54" s="206">
        <f t="shared" si="287"/>
        <v>0</v>
      </c>
      <c r="DV54" s="206">
        <f t="shared" si="288"/>
        <v>0</v>
      </c>
      <c r="DW54" s="206">
        <f t="shared" si="289"/>
        <v>0</v>
      </c>
      <c r="DX54" s="206">
        <f t="shared" si="290"/>
        <v>0</v>
      </c>
      <c r="DY54" s="206">
        <f t="shared" si="291"/>
        <v>0</v>
      </c>
      <c r="DZ54" s="206">
        <f t="shared" si="292"/>
        <v>0</v>
      </c>
      <c r="EA54" s="206">
        <f t="shared" si="293"/>
        <v>0</v>
      </c>
      <c r="EB54" s="206">
        <f t="shared" si="294"/>
        <v>0</v>
      </c>
      <c r="EC54" s="206">
        <f t="shared" si="295"/>
        <v>0</v>
      </c>
      <c r="ED54" s="206">
        <f t="shared" si="296"/>
        <v>0</v>
      </c>
      <c r="EE54" s="206">
        <f t="shared" si="297"/>
        <v>0</v>
      </c>
    </row>
    <row r="55" spans="1:159">
      <c r="A55" s="250" t="s">
        <v>285</v>
      </c>
      <c r="B55" s="253">
        <v>5</v>
      </c>
      <c r="C55" s="192" t="str">
        <f>VLOOKUP($A55&amp;$B55,Insumos!$A:$I,4,0)</f>
        <v>TREINAMENTO</v>
      </c>
      <c r="D55" s="86" t="str">
        <f>VLOOKUP($A55&amp;$B55,Insumos!$A:$I,6,0)</f>
        <v>VB</v>
      </c>
      <c r="E55" s="205">
        <f t="shared" si="308"/>
        <v>0</v>
      </c>
      <c r="F55" s="86">
        <v>1</v>
      </c>
      <c r="G55" s="206">
        <f>VLOOKUP($A55&amp;$B55,Insumos!$A:$I,9,0)</f>
        <v>500</v>
      </c>
      <c r="H55" s="206">
        <f t="shared" si="309"/>
        <v>0</v>
      </c>
      <c r="I55" s="452"/>
      <c r="J55" s="423" t="str">
        <f t="shared" si="6"/>
        <v>TREINAMENTO</v>
      </c>
      <c r="K55" s="206" t="str">
        <f t="shared" si="7"/>
        <v>VB</v>
      </c>
      <c r="L55" s="206">
        <f t="shared" si="237"/>
        <v>0</v>
      </c>
      <c r="M55" s="252">
        <v>0</v>
      </c>
      <c r="N55" s="252">
        <v>0</v>
      </c>
      <c r="O55" s="252">
        <v>0</v>
      </c>
      <c r="P55" s="252">
        <v>0</v>
      </c>
      <c r="Q55" s="252">
        <v>0</v>
      </c>
      <c r="R55" s="252">
        <v>0</v>
      </c>
      <c r="S55" s="252">
        <v>0</v>
      </c>
      <c r="T55" s="252">
        <v>0</v>
      </c>
      <c r="U55" s="252">
        <v>0</v>
      </c>
      <c r="V55" s="252">
        <v>0</v>
      </c>
      <c r="W55" s="252">
        <v>0</v>
      </c>
      <c r="X55" s="252">
        <v>0</v>
      </c>
      <c r="Y55" s="252">
        <v>0</v>
      </c>
      <c r="Z55" s="252">
        <v>0</v>
      </c>
      <c r="AA55" s="252">
        <v>0</v>
      </c>
      <c r="AB55" s="252">
        <v>0</v>
      </c>
      <c r="AC55" s="252">
        <v>0</v>
      </c>
      <c r="AD55" s="252">
        <v>0</v>
      </c>
      <c r="AE55" s="252">
        <v>0</v>
      </c>
      <c r="AF55" s="252">
        <v>0</v>
      </c>
      <c r="AG55" s="252">
        <v>0</v>
      </c>
      <c r="AH55" s="252">
        <v>0</v>
      </c>
      <c r="AI55" s="252">
        <v>0</v>
      </c>
      <c r="AJ55" s="252">
        <v>0</v>
      </c>
      <c r="AK55" s="252">
        <v>0</v>
      </c>
      <c r="AL55" s="252">
        <v>0</v>
      </c>
      <c r="AM55" s="252">
        <v>0</v>
      </c>
      <c r="AN55" s="252">
        <v>0</v>
      </c>
      <c r="AO55" s="252">
        <v>0</v>
      </c>
      <c r="AP55" s="252">
        <v>0</v>
      </c>
      <c r="AQ55" s="252">
        <v>0</v>
      </c>
      <c r="AR55" s="252">
        <v>0</v>
      </c>
      <c r="AS55" s="252">
        <v>0</v>
      </c>
      <c r="AT55" s="252">
        <v>0</v>
      </c>
      <c r="AU55" s="252">
        <v>0</v>
      </c>
      <c r="AV55" s="252">
        <v>0</v>
      </c>
      <c r="AW55" s="252">
        <v>0</v>
      </c>
      <c r="AX55" s="252">
        <v>0</v>
      </c>
      <c r="AY55" s="252">
        <v>0</v>
      </c>
      <c r="AZ55" s="252">
        <v>0</v>
      </c>
      <c r="BA55" s="252">
        <v>0</v>
      </c>
      <c r="BB55" s="252">
        <v>0</v>
      </c>
      <c r="BC55" s="252">
        <v>0</v>
      </c>
      <c r="BD55" s="252">
        <v>0</v>
      </c>
      <c r="BE55" s="252">
        <v>0</v>
      </c>
      <c r="BF55" s="252">
        <v>0</v>
      </c>
      <c r="BG55" s="252">
        <v>0</v>
      </c>
      <c r="BH55" s="252">
        <v>0</v>
      </c>
      <c r="BI55" s="252">
        <v>0</v>
      </c>
      <c r="BJ55" s="252">
        <v>0</v>
      </c>
      <c r="BK55" s="252">
        <v>0</v>
      </c>
      <c r="BL55" s="252">
        <v>0</v>
      </c>
      <c r="BM55" s="252">
        <v>0</v>
      </c>
      <c r="BN55" s="252">
        <v>0</v>
      </c>
      <c r="BO55" s="252">
        <v>0</v>
      </c>
      <c r="BP55" s="252">
        <v>0</v>
      </c>
      <c r="BQ55" s="252">
        <v>0</v>
      </c>
      <c r="BR55" s="252">
        <v>0</v>
      </c>
      <c r="BS55" s="252">
        <v>0</v>
      </c>
      <c r="BT55" s="252">
        <v>0</v>
      </c>
      <c r="BV55" s="206" t="str">
        <f t="shared" si="10"/>
        <v>TREINAMENTO</v>
      </c>
      <c r="BW55" s="83">
        <f t="shared" si="238"/>
        <v>0</v>
      </c>
      <c r="BX55" s="206">
        <f t="shared" si="17"/>
        <v>0</v>
      </c>
      <c r="BY55" s="206">
        <f t="shared" si="239"/>
        <v>0</v>
      </c>
      <c r="BZ55" s="206">
        <f t="shared" si="240"/>
        <v>0</v>
      </c>
      <c r="CA55" s="206">
        <f t="shared" si="241"/>
        <v>0</v>
      </c>
      <c r="CB55" s="206">
        <f t="shared" si="242"/>
        <v>0</v>
      </c>
      <c r="CC55" s="206">
        <f t="shared" si="243"/>
        <v>0</v>
      </c>
      <c r="CD55" s="206">
        <f t="shared" si="244"/>
        <v>0</v>
      </c>
      <c r="CE55" s="206">
        <f t="shared" si="245"/>
        <v>0</v>
      </c>
      <c r="CF55" s="206">
        <f t="shared" si="246"/>
        <v>0</v>
      </c>
      <c r="CG55" s="206">
        <f t="shared" si="247"/>
        <v>0</v>
      </c>
      <c r="CH55" s="206">
        <f t="shared" si="248"/>
        <v>0</v>
      </c>
      <c r="CI55" s="206">
        <f t="shared" si="249"/>
        <v>0</v>
      </c>
      <c r="CJ55" s="206">
        <f t="shared" si="250"/>
        <v>0</v>
      </c>
      <c r="CK55" s="206">
        <f t="shared" si="251"/>
        <v>0</v>
      </c>
      <c r="CL55" s="206">
        <f t="shared" si="252"/>
        <v>0</v>
      </c>
      <c r="CM55" s="206">
        <f t="shared" si="253"/>
        <v>0</v>
      </c>
      <c r="CN55" s="206">
        <f t="shared" si="254"/>
        <v>0</v>
      </c>
      <c r="CO55" s="206">
        <f t="shared" si="255"/>
        <v>0</v>
      </c>
      <c r="CP55" s="206">
        <f t="shared" si="256"/>
        <v>0</v>
      </c>
      <c r="CQ55" s="206">
        <f t="shared" si="257"/>
        <v>0</v>
      </c>
      <c r="CR55" s="206">
        <f t="shared" si="258"/>
        <v>0</v>
      </c>
      <c r="CS55" s="206">
        <f t="shared" si="259"/>
        <v>0</v>
      </c>
      <c r="CT55" s="206">
        <f t="shared" si="260"/>
        <v>0</v>
      </c>
      <c r="CU55" s="206">
        <f t="shared" si="261"/>
        <v>0</v>
      </c>
      <c r="CV55" s="206">
        <f t="shared" si="262"/>
        <v>0</v>
      </c>
      <c r="CW55" s="206">
        <f t="shared" si="263"/>
        <v>0</v>
      </c>
      <c r="CX55" s="206">
        <f t="shared" si="264"/>
        <v>0</v>
      </c>
      <c r="CY55" s="206">
        <f t="shared" si="265"/>
        <v>0</v>
      </c>
      <c r="CZ55" s="206">
        <f t="shared" si="266"/>
        <v>0</v>
      </c>
      <c r="DA55" s="206">
        <f t="shared" si="267"/>
        <v>0</v>
      </c>
      <c r="DB55" s="206">
        <f t="shared" si="268"/>
        <v>0</v>
      </c>
      <c r="DC55" s="206">
        <f t="shared" si="269"/>
        <v>0</v>
      </c>
      <c r="DD55" s="206">
        <f t="shared" si="270"/>
        <v>0</v>
      </c>
      <c r="DE55" s="206">
        <f t="shared" si="271"/>
        <v>0</v>
      </c>
      <c r="DF55" s="206">
        <f t="shared" si="272"/>
        <v>0</v>
      </c>
      <c r="DG55" s="206">
        <f t="shared" si="273"/>
        <v>0</v>
      </c>
      <c r="DH55" s="206">
        <f t="shared" si="274"/>
        <v>0</v>
      </c>
      <c r="DI55" s="206">
        <f t="shared" si="275"/>
        <v>0</v>
      </c>
      <c r="DJ55" s="206">
        <f t="shared" si="276"/>
        <v>0</v>
      </c>
      <c r="DK55" s="206">
        <f t="shared" si="277"/>
        <v>0</v>
      </c>
      <c r="DL55" s="206">
        <f t="shared" si="278"/>
        <v>0</v>
      </c>
      <c r="DM55" s="206">
        <f t="shared" si="279"/>
        <v>0</v>
      </c>
      <c r="DN55" s="206">
        <f t="shared" si="280"/>
        <v>0</v>
      </c>
      <c r="DO55" s="206">
        <f t="shared" si="281"/>
        <v>0</v>
      </c>
      <c r="DP55" s="206">
        <f t="shared" si="282"/>
        <v>0</v>
      </c>
      <c r="DQ55" s="206">
        <f t="shared" si="283"/>
        <v>0</v>
      </c>
      <c r="DR55" s="206">
        <f t="shared" si="284"/>
        <v>0</v>
      </c>
      <c r="DS55" s="206">
        <f t="shared" si="285"/>
        <v>0</v>
      </c>
      <c r="DT55" s="206">
        <f t="shared" si="286"/>
        <v>0</v>
      </c>
      <c r="DU55" s="206">
        <f t="shared" si="287"/>
        <v>0</v>
      </c>
      <c r="DV55" s="206">
        <f t="shared" si="288"/>
        <v>0</v>
      </c>
      <c r="DW55" s="206">
        <f t="shared" si="289"/>
        <v>0</v>
      </c>
      <c r="DX55" s="206">
        <f t="shared" si="290"/>
        <v>0</v>
      </c>
      <c r="DY55" s="206">
        <f t="shared" si="291"/>
        <v>0</v>
      </c>
      <c r="DZ55" s="206">
        <f t="shared" si="292"/>
        <v>0</v>
      </c>
      <c r="EA55" s="206">
        <f t="shared" si="293"/>
        <v>0</v>
      </c>
      <c r="EB55" s="206">
        <f t="shared" si="294"/>
        <v>0</v>
      </c>
      <c r="EC55" s="206">
        <f t="shared" si="295"/>
        <v>0</v>
      </c>
      <c r="ED55" s="206">
        <f t="shared" si="296"/>
        <v>0</v>
      </c>
      <c r="EE55" s="206">
        <f t="shared" si="297"/>
        <v>0</v>
      </c>
    </row>
    <row r="56" spans="1:159">
      <c r="A56" s="250" t="s">
        <v>285</v>
      </c>
      <c r="B56" s="253">
        <v>6</v>
      </c>
      <c r="C56" s="192" t="str">
        <f>VLOOKUP($A56&amp;$B56,Insumos!$A:$I,4,0)</f>
        <v>ASO</v>
      </c>
      <c r="D56" s="86" t="str">
        <f>VLOOKUP($A56&amp;$B56,Insumos!$A:$I,6,0)</f>
        <v>VB</v>
      </c>
      <c r="E56" s="205">
        <f t="shared" si="308"/>
        <v>0</v>
      </c>
      <c r="F56" s="86">
        <v>1</v>
      </c>
      <c r="G56" s="206">
        <f>VLOOKUP($A56&amp;$B56,Insumos!$A:$I,9,0)</f>
        <v>180</v>
      </c>
      <c r="H56" s="206">
        <f t="shared" si="309"/>
        <v>0</v>
      </c>
      <c r="I56" s="452"/>
      <c r="J56" s="423" t="str">
        <f t="shared" si="6"/>
        <v>ASO</v>
      </c>
      <c r="K56" s="206" t="str">
        <f t="shared" si="7"/>
        <v>VB</v>
      </c>
      <c r="L56" s="206">
        <f t="shared" si="237"/>
        <v>0</v>
      </c>
      <c r="M56" s="252">
        <v>0</v>
      </c>
      <c r="N56" s="252">
        <v>0</v>
      </c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>
        <v>0</v>
      </c>
      <c r="AE56" s="252">
        <v>0</v>
      </c>
      <c r="AF56" s="252">
        <v>0</v>
      </c>
      <c r="AG56" s="252">
        <v>0</v>
      </c>
      <c r="AH56" s="252">
        <v>0</v>
      </c>
      <c r="AI56" s="252">
        <v>0</v>
      </c>
      <c r="AJ56" s="252">
        <v>0</v>
      </c>
      <c r="AK56" s="252">
        <v>0</v>
      </c>
      <c r="AL56" s="252">
        <v>0</v>
      </c>
      <c r="AM56" s="252">
        <v>0</v>
      </c>
      <c r="AN56" s="252">
        <v>0</v>
      </c>
      <c r="AO56" s="252">
        <v>0</v>
      </c>
      <c r="AP56" s="252">
        <v>0</v>
      </c>
      <c r="AQ56" s="252">
        <v>0</v>
      </c>
      <c r="AR56" s="252">
        <v>0</v>
      </c>
      <c r="AS56" s="252">
        <v>0</v>
      </c>
      <c r="AT56" s="252">
        <v>0</v>
      </c>
      <c r="AU56" s="252">
        <v>0</v>
      </c>
      <c r="AV56" s="252">
        <v>0</v>
      </c>
      <c r="AW56" s="252">
        <v>0</v>
      </c>
      <c r="AX56" s="252"/>
      <c r="AY56" s="252"/>
      <c r="AZ56" s="252"/>
      <c r="BA56" s="252"/>
      <c r="BB56" s="252"/>
      <c r="BC56" s="252"/>
      <c r="BD56" s="252"/>
      <c r="BE56" s="252"/>
      <c r="BF56" s="252"/>
      <c r="BG56" s="252"/>
      <c r="BH56" s="252"/>
      <c r="BI56" s="252"/>
      <c r="BJ56" s="252"/>
      <c r="BK56" s="252"/>
      <c r="BL56" s="252"/>
      <c r="BM56" s="252">
        <v>0</v>
      </c>
      <c r="BN56" s="252">
        <v>0</v>
      </c>
      <c r="BO56" s="252">
        <v>0</v>
      </c>
      <c r="BP56" s="252">
        <v>0</v>
      </c>
      <c r="BQ56" s="252">
        <v>0</v>
      </c>
      <c r="BR56" s="252">
        <v>0</v>
      </c>
      <c r="BS56" s="252">
        <v>0</v>
      </c>
      <c r="BT56" s="252">
        <v>0</v>
      </c>
      <c r="BV56" s="206" t="str">
        <f t="shared" si="10"/>
        <v>ASO</v>
      </c>
      <c r="BW56" s="83">
        <f t="shared" si="238"/>
        <v>0</v>
      </c>
      <c r="BX56" s="206">
        <f t="shared" si="17"/>
        <v>0</v>
      </c>
      <c r="BY56" s="206">
        <f t="shared" si="239"/>
        <v>0</v>
      </c>
      <c r="BZ56" s="206">
        <f t="shared" si="240"/>
        <v>0</v>
      </c>
      <c r="CA56" s="206">
        <f t="shared" si="241"/>
        <v>0</v>
      </c>
      <c r="CB56" s="206">
        <f t="shared" si="242"/>
        <v>0</v>
      </c>
      <c r="CC56" s="206">
        <f t="shared" si="243"/>
        <v>0</v>
      </c>
      <c r="CD56" s="206">
        <f t="shared" si="244"/>
        <v>0</v>
      </c>
      <c r="CE56" s="206">
        <f t="shared" si="245"/>
        <v>0</v>
      </c>
      <c r="CF56" s="206">
        <f t="shared" si="246"/>
        <v>0</v>
      </c>
      <c r="CG56" s="206">
        <f t="shared" si="247"/>
        <v>0</v>
      </c>
      <c r="CH56" s="206">
        <f t="shared" si="248"/>
        <v>0</v>
      </c>
      <c r="CI56" s="206">
        <f t="shared" si="249"/>
        <v>0</v>
      </c>
      <c r="CJ56" s="206">
        <f t="shared" si="250"/>
        <v>0</v>
      </c>
      <c r="CK56" s="206">
        <f t="shared" si="251"/>
        <v>0</v>
      </c>
      <c r="CL56" s="206">
        <f t="shared" si="252"/>
        <v>0</v>
      </c>
      <c r="CM56" s="206">
        <f t="shared" si="253"/>
        <v>0</v>
      </c>
      <c r="CN56" s="206">
        <f t="shared" si="254"/>
        <v>0</v>
      </c>
      <c r="CO56" s="206">
        <f t="shared" si="255"/>
        <v>0</v>
      </c>
      <c r="CP56" s="206">
        <f t="shared" si="256"/>
        <v>0</v>
      </c>
      <c r="CQ56" s="206">
        <f t="shared" si="257"/>
        <v>0</v>
      </c>
      <c r="CR56" s="206">
        <f t="shared" si="258"/>
        <v>0</v>
      </c>
      <c r="CS56" s="206">
        <f t="shared" si="259"/>
        <v>0</v>
      </c>
      <c r="CT56" s="206">
        <f t="shared" si="260"/>
        <v>0</v>
      </c>
      <c r="CU56" s="206">
        <f t="shared" si="261"/>
        <v>0</v>
      </c>
      <c r="CV56" s="206">
        <f t="shared" si="262"/>
        <v>0</v>
      </c>
      <c r="CW56" s="206">
        <f t="shared" si="263"/>
        <v>0</v>
      </c>
      <c r="CX56" s="206">
        <f t="shared" si="264"/>
        <v>0</v>
      </c>
      <c r="CY56" s="206">
        <f t="shared" si="265"/>
        <v>0</v>
      </c>
      <c r="CZ56" s="206">
        <f t="shared" si="266"/>
        <v>0</v>
      </c>
      <c r="DA56" s="206">
        <f t="shared" si="267"/>
        <v>0</v>
      </c>
      <c r="DB56" s="206">
        <f t="shared" si="268"/>
        <v>0</v>
      </c>
      <c r="DC56" s="206">
        <f t="shared" si="269"/>
        <v>0</v>
      </c>
      <c r="DD56" s="206">
        <f t="shared" si="270"/>
        <v>0</v>
      </c>
      <c r="DE56" s="206">
        <f t="shared" si="271"/>
        <v>0</v>
      </c>
      <c r="DF56" s="206">
        <f t="shared" si="272"/>
        <v>0</v>
      </c>
      <c r="DG56" s="206">
        <f t="shared" si="273"/>
        <v>0</v>
      </c>
      <c r="DH56" s="206">
        <f t="shared" si="274"/>
        <v>0</v>
      </c>
      <c r="DI56" s="206">
        <f t="shared" si="275"/>
        <v>0</v>
      </c>
      <c r="DJ56" s="206">
        <f t="shared" si="276"/>
        <v>0</v>
      </c>
      <c r="DK56" s="206">
        <f t="shared" si="277"/>
        <v>0</v>
      </c>
      <c r="DL56" s="206">
        <f t="shared" si="278"/>
        <v>0</v>
      </c>
      <c r="DM56" s="206">
        <f t="shared" si="279"/>
        <v>0</v>
      </c>
      <c r="DN56" s="206">
        <f t="shared" si="280"/>
        <v>0</v>
      </c>
      <c r="DO56" s="206">
        <f t="shared" si="281"/>
        <v>0</v>
      </c>
      <c r="DP56" s="206">
        <f t="shared" si="282"/>
        <v>0</v>
      </c>
      <c r="DQ56" s="206">
        <f t="shared" si="283"/>
        <v>0</v>
      </c>
      <c r="DR56" s="206">
        <f t="shared" si="284"/>
        <v>0</v>
      </c>
      <c r="DS56" s="206">
        <f t="shared" si="285"/>
        <v>0</v>
      </c>
      <c r="DT56" s="206">
        <f t="shared" si="286"/>
        <v>0</v>
      </c>
      <c r="DU56" s="206">
        <f t="shared" si="287"/>
        <v>0</v>
      </c>
      <c r="DV56" s="206">
        <f t="shared" si="288"/>
        <v>0</v>
      </c>
      <c r="DW56" s="206">
        <f t="shared" si="289"/>
        <v>0</v>
      </c>
      <c r="DX56" s="206">
        <f t="shared" si="290"/>
        <v>0</v>
      </c>
      <c r="DY56" s="206">
        <f t="shared" si="291"/>
        <v>0</v>
      </c>
      <c r="DZ56" s="206">
        <f t="shared" si="292"/>
        <v>0</v>
      </c>
      <c r="EA56" s="206">
        <f t="shared" si="293"/>
        <v>0</v>
      </c>
      <c r="EB56" s="206">
        <f t="shared" si="294"/>
        <v>0</v>
      </c>
      <c r="EC56" s="206">
        <f t="shared" si="295"/>
        <v>0</v>
      </c>
      <c r="ED56" s="206">
        <f t="shared" si="296"/>
        <v>0</v>
      </c>
      <c r="EE56" s="206">
        <f t="shared" si="297"/>
        <v>0</v>
      </c>
    </row>
    <row r="57" spans="1:159">
      <c r="A57" s="250"/>
      <c r="B57" s="253"/>
      <c r="C57" s="192" t="str">
        <f>_xlfn.IFNA("",VLOOKUP($A57&amp;$B57,Insumos!$A:$I,4,0))</f>
        <v/>
      </c>
      <c r="D57" s="86" t="str">
        <f>_xlfn.IFNA("",VLOOKUP($A57&amp;$B57,Insumos!$A:$I,6,0))</f>
        <v/>
      </c>
      <c r="E57" s="86"/>
      <c r="F57" s="86"/>
      <c r="G57" s="206"/>
      <c r="H57" s="206"/>
      <c r="I57" s="452"/>
      <c r="J57" s="423" t="str">
        <f t="shared" si="6"/>
        <v/>
      </c>
      <c r="K57" s="206" t="str">
        <f t="shared" si="7"/>
        <v/>
      </c>
      <c r="L57" s="206">
        <f t="shared" si="237"/>
        <v>0</v>
      </c>
      <c r="M57" s="252">
        <v>0</v>
      </c>
      <c r="N57" s="252">
        <v>0</v>
      </c>
      <c r="O57" s="252">
        <v>0</v>
      </c>
      <c r="P57" s="252">
        <v>0</v>
      </c>
      <c r="Q57" s="252">
        <v>0</v>
      </c>
      <c r="R57" s="252">
        <v>0</v>
      </c>
      <c r="S57" s="252">
        <v>0</v>
      </c>
      <c r="T57" s="252">
        <v>0</v>
      </c>
      <c r="U57" s="252">
        <v>0</v>
      </c>
      <c r="V57" s="252">
        <v>0</v>
      </c>
      <c r="W57" s="252">
        <v>0</v>
      </c>
      <c r="X57" s="252">
        <v>0</v>
      </c>
      <c r="Y57" s="252">
        <v>0</v>
      </c>
      <c r="Z57" s="252">
        <v>0</v>
      </c>
      <c r="AA57" s="252">
        <v>0</v>
      </c>
      <c r="AB57" s="252">
        <v>0</v>
      </c>
      <c r="AC57" s="252">
        <v>0</v>
      </c>
      <c r="AD57" s="252">
        <v>0</v>
      </c>
      <c r="AE57" s="252">
        <v>0</v>
      </c>
      <c r="AF57" s="252">
        <v>0</v>
      </c>
      <c r="AG57" s="252">
        <v>0</v>
      </c>
      <c r="AH57" s="252">
        <v>0</v>
      </c>
      <c r="AI57" s="252">
        <v>0</v>
      </c>
      <c r="AJ57" s="252">
        <v>0</v>
      </c>
      <c r="AK57" s="252">
        <v>0</v>
      </c>
      <c r="AL57" s="252">
        <v>0</v>
      </c>
      <c r="AM57" s="252">
        <v>0</v>
      </c>
      <c r="AN57" s="252">
        <v>0</v>
      </c>
      <c r="AO57" s="252">
        <v>0</v>
      </c>
      <c r="AP57" s="252">
        <v>0</v>
      </c>
      <c r="AQ57" s="252">
        <v>0</v>
      </c>
      <c r="AR57" s="252">
        <v>0</v>
      </c>
      <c r="AS57" s="252">
        <v>0</v>
      </c>
      <c r="AT57" s="252">
        <v>0</v>
      </c>
      <c r="AU57" s="252">
        <v>0</v>
      </c>
      <c r="AV57" s="252">
        <v>0</v>
      </c>
      <c r="AW57" s="252">
        <v>0</v>
      </c>
      <c r="AX57" s="252">
        <v>0</v>
      </c>
      <c r="AY57" s="252">
        <v>0</v>
      </c>
      <c r="AZ57" s="252">
        <v>0</v>
      </c>
      <c r="BA57" s="252">
        <v>0</v>
      </c>
      <c r="BB57" s="252">
        <v>0</v>
      </c>
      <c r="BC57" s="252">
        <v>0</v>
      </c>
      <c r="BD57" s="252">
        <v>0</v>
      </c>
      <c r="BE57" s="252">
        <v>0</v>
      </c>
      <c r="BF57" s="252">
        <v>0</v>
      </c>
      <c r="BG57" s="252">
        <v>0</v>
      </c>
      <c r="BH57" s="252">
        <v>0</v>
      </c>
      <c r="BI57" s="252">
        <v>0</v>
      </c>
      <c r="BJ57" s="252">
        <v>0</v>
      </c>
      <c r="BK57" s="252">
        <v>0</v>
      </c>
      <c r="BL57" s="252">
        <v>0</v>
      </c>
      <c r="BM57" s="252">
        <v>0</v>
      </c>
      <c r="BN57" s="252">
        <v>0</v>
      </c>
      <c r="BO57" s="252">
        <v>0</v>
      </c>
      <c r="BP57" s="252">
        <v>0</v>
      </c>
      <c r="BQ57" s="252">
        <v>0</v>
      </c>
      <c r="BR57" s="252">
        <v>0</v>
      </c>
      <c r="BS57" s="252">
        <v>0</v>
      </c>
      <c r="BT57" s="252">
        <v>0</v>
      </c>
      <c r="BV57" s="206" t="str">
        <f t="shared" si="10"/>
        <v/>
      </c>
      <c r="BW57" s="83">
        <f t="shared" si="238"/>
        <v>0</v>
      </c>
      <c r="BX57" s="206">
        <f t="shared" si="17"/>
        <v>0</v>
      </c>
      <c r="BY57" s="206">
        <f t="shared" si="239"/>
        <v>0</v>
      </c>
      <c r="BZ57" s="206">
        <f t="shared" si="240"/>
        <v>0</v>
      </c>
      <c r="CA57" s="206">
        <f t="shared" si="241"/>
        <v>0</v>
      </c>
      <c r="CB57" s="206">
        <f t="shared" si="242"/>
        <v>0</v>
      </c>
      <c r="CC57" s="206">
        <f t="shared" si="243"/>
        <v>0</v>
      </c>
      <c r="CD57" s="206">
        <f t="shared" si="244"/>
        <v>0</v>
      </c>
      <c r="CE57" s="206">
        <f t="shared" si="245"/>
        <v>0</v>
      </c>
      <c r="CF57" s="206">
        <f t="shared" si="246"/>
        <v>0</v>
      </c>
      <c r="CG57" s="206">
        <f t="shared" si="247"/>
        <v>0</v>
      </c>
      <c r="CH57" s="206">
        <f t="shared" si="248"/>
        <v>0</v>
      </c>
      <c r="CI57" s="206">
        <f t="shared" si="249"/>
        <v>0</v>
      </c>
      <c r="CJ57" s="206">
        <f t="shared" si="250"/>
        <v>0</v>
      </c>
      <c r="CK57" s="206">
        <f t="shared" si="251"/>
        <v>0</v>
      </c>
      <c r="CL57" s="206">
        <f t="shared" si="252"/>
        <v>0</v>
      </c>
      <c r="CM57" s="206">
        <f t="shared" si="253"/>
        <v>0</v>
      </c>
      <c r="CN57" s="206">
        <f t="shared" si="254"/>
        <v>0</v>
      </c>
      <c r="CO57" s="206">
        <f t="shared" si="255"/>
        <v>0</v>
      </c>
      <c r="CP57" s="206">
        <f t="shared" si="256"/>
        <v>0</v>
      </c>
      <c r="CQ57" s="206">
        <f t="shared" si="257"/>
        <v>0</v>
      </c>
      <c r="CR57" s="206">
        <f t="shared" si="258"/>
        <v>0</v>
      </c>
      <c r="CS57" s="206">
        <f t="shared" si="259"/>
        <v>0</v>
      </c>
      <c r="CT57" s="206">
        <f t="shared" si="260"/>
        <v>0</v>
      </c>
      <c r="CU57" s="206">
        <f t="shared" si="261"/>
        <v>0</v>
      </c>
      <c r="CV57" s="206">
        <f t="shared" si="262"/>
        <v>0</v>
      </c>
      <c r="CW57" s="206">
        <f t="shared" si="263"/>
        <v>0</v>
      </c>
      <c r="CX57" s="206">
        <f t="shared" si="264"/>
        <v>0</v>
      </c>
      <c r="CY57" s="206">
        <f t="shared" si="265"/>
        <v>0</v>
      </c>
      <c r="CZ57" s="206">
        <f t="shared" si="266"/>
        <v>0</v>
      </c>
      <c r="DA57" s="206">
        <f t="shared" si="267"/>
        <v>0</v>
      </c>
      <c r="DB57" s="206">
        <f t="shared" si="268"/>
        <v>0</v>
      </c>
      <c r="DC57" s="206">
        <f t="shared" si="269"/>
        <v>0</v>
      </c>
      <c r="DD57" s="206">
        <f t="shared" si="270"/>
        <v>0</v>
      </c>
      <c r="DE57" s="206">
        <f t="shared" si="271"/>
        <v>0</v>
      </c>
      <c r="DF57" s="206">
        <f t="shared" si="272"/>
        <v>0</v>
      </c>
      <c r="DG57" s="206">
        <f t="shared" si="273"/>
        <v>0</v>
      </c>
      <c r="DH57" s="206">
        <f t="shared" si="274"/>
        <v>0</v>
      </c>
      <c r="DI57" s="206">
        <f t="shared" si="275"/>
        <v>0</v>
      </c>
      <c r="DJ57" s="206">
        <f t="shared" si="276"/>
        <v>0</v>
      </c>
      <c r="DK57" s="206">
        <f t="shared" si="277"/>
        <v>0</v>
      </c>
      <c r="DL57" s="206">
        <f t="shared" si="278"/>
        <v>0</v>
      </c>
      <c r="DM57" s="206">
        <f t="shared" si="279"/>
        <v>0</v>
      </c>
      <c r="DN57" s="206">
        <f t="shared" si="280"/>
        <v>0</v>
      </c>
      <c r="DO57" s="206">
        <f t="shared" si="281"/>
        <v>0</v>
      </c>
      <c r="DP57" s="206">
        <f t="shared" si="282"/>
        <v>0</v>
      </c>
      <c r="DQ57" s="206">
        <f t="shared" si="283"/>
        <v>0</v>
      </c>
      <c r="DR57" s="206">
        <f t="shared" si="284"/>
        <v>0</v>
      </c>
      <c r="DS57" s="206">
        <f t="shared" si="285"/>
        <v>0</v>
      </c>
      <c r="DT57" s="206">
        <f t="shared" si="286"/>
        <v>0</v>
      </c>
      <c r="DU57" s="206">
        <f t="shared" si="287"/>
        <v>0</v>
      </c>
      <c r="DV57" s="206">
        <f t="shared" si="288"/>
        <v>0</v>
      </c>
      <c r="DW57" s="206">
        <f t="shared" si="289"/>
        <v>0</v>
      </c>
      <c r="DX57" s="206">
        <f t="shared" si="290"/>
        <v>0</v>
      </c>
      <c r="DY57" s="206">
        <f t="shared" si="291"/>
        <v>0</v>
      </c>
      <c r="DZ57" s="206">
        <f t="shared" si="292"/>
        <v>0</v>
      </c>
      <c r="EA57" s="206">
        <f t="shared" si="293"/>
        <v>0</v>
      </c>
      <c r="EB57" s="206">
        <f t="shared" si="294"/>
        <v>0</v>
      </c>
      <c r="EC57" s="206">
        <f t="shared" si="295"/>
        <v>0</v>
      </c>
      <c r="ED57" s="206">
        <f t="shared" si="296"/>
        <v>0</v>
      </c>
      <c r="EE57" s="206">
        <f t="shared" si="297"/>
        <v>0</v>
      </c>
    </row>
    <row r="58" spans="1:159">
      <c r="A58" s="250"/>
      <c r="B58" s="253"/>
      <c r="C58" s="192" t="str">
        <f>_xlfn.IFNA("",VLOOKUP($A58&amp;$B58,Insumos!$A:$I,4,0))</f>
        <v/>
      </c>
      <c r="D58" s="86" t="str">
        <f>_xlfn.IFNA("",VLOOKUP($A58&amp;$B58,Insumos!$A:$I,6,0))</f>
        <v/>
      </c>
      <c r="E58" s="86"/>
      <c r="F58" s="86"/>
      <c r="G58" s="206"/>
      <c r="H58" s="206"/>
      <c r="I58" s="452"/>
      <c r="J58" s="423" t="str">
        <f t="shared" si="6"/>
        <v/>
      </c>
      <c r="K58" s="206" t="str">
        <f t="shared" si="7"/>
        <v/>
      </c>
      <c r="L58" s="206">
        <f t="shared" si="237"/>
        <v>0</v>
      </c>
      <c r="M58" s="252">
        <v>0</v>
      </c>
      <c r="N58" s="252">
        <v>0</v>
      </c>
      <c r="O58" s="252">
        <v>0</v>
      </c>
      <c r="P58" s="252">
        <v>0</v>
      </c>
      <c r="Q58" s="252">
        <v>0</v>
      </c>
      <c r="R58" s="252">
        <v>0</v>
      </c>
      <c r="S58" s="252">
        <v>0</v>
      </c>
      <c r="T58" s="252">
        <v>0</v>
      </c>
      <c r="U58" s="252">
        <v>0</v>
      </c>
      <c r="V58" s="252">
        <v>0</v>
      </c>
      <c r="W58" s="252">
        <v>0</v>
      </c>
      <c r="X58" s="252">
        <v>0</v>
      </c>
      <c r="Y58" s="252">
        <v>0</v>
      </c>
      <c r="Z58" s="252">
        <v>0</v>
      </c>
      <c r="AA58" s="252">
        <v>0</v>
      </c>
      <c r="AB58" s="252">
        <v>0</v>
      </c>
      <c r="AC58" s="252">
        <v>0</v>
      </c>
      <c r="AD58" s="252">
        <v>0</v>
      </c>
      <c r="AE58" s="252">
        <v>0</v>
      </c>
      <c r="AF58" s="252">
        <v>0</v>
      </c>
      <c r="AG58" s="252">
        <v>0</v>
      </c>
      <c r="AH58" s="252">
        <v>0</v>
      </c>
      <c r="AI58" s="252">
        <v>0</v>
      </c>
      <c r="AJ58" s="252">
        <v>0</v>
      </c>
      <c r="AK58" s="252">
        <v>0</v>
      </c>
      <c r="AL58" s="252">
        <v>0</v>
      </c>
      <c r="AM58" s="252">
        <v>0</v>
      </c>
      <c r="AN58" s="252">
        <v>0</v>
      </c>
      <c r="AO58" s="252">
        <v>0</v>
      </c>
      <c r="AP58" s="252">
        <v>0</v>
      </c>
      <c r="AQ58" s="252">
        <v>0</v>
      </c>
      <c r="AR58" s="252">
        <v>0</v>
      </c>
      <c r="AS58" s="252">
        <v>0</v>
      </c>
      <c r="AT58" s="252">
        <v>0</v>
      </c>
      <c r="AU58" s="252">
        <v>0</v>
      </c>
      <c r="AV58" s="252">
        <v>0</v>
      </c>
      <c r="AW58" s="252">
        <v>0</v>
      </c>
      <c r="AX58" s="252">
        <v>0</v>
      </c>
      <c r="AY58" s="252">
        <v>0</v>
      </c>
      <c r="AZ58" s="252">
        <v>0</v>
      </c>
      <c r="BA58" s="252">
        <v>0</v>
      </c>
      <c r="BB58" s="252">
        <v>0</v>
      </c>
      <c r="BC58" s="252">
        <v>0</v>
      </c>
      <c r="BD58" s="252">
        <v>0</v>
      </c>
      <c r="BE58" s="252">
        <v>0</v>
      </c>
      <c r="BF58" s="252">
        <v>0</v>
      </c>
      <c r="BG58" s="252">
        <v>0</v>
      </c>
      <c r="BH58" s="252">
        <v>0</v>
      </c>
      <c r="BI58" s="252">
        <v>0</v>
      </c>
      <c r="BJ58" s="252">
        <v>0</v>
      </c>
      <c r="BK58" s="252">
        <v>0</v>
      </c>
      <c r="BL58" s="252">
        <v>0</v>
      </c>
      <c r="BM58" s="252">
        <v>0</v>
      </c>
      <c r="BN58" s="252">
        <v>0</v>
      </c>
      <c r="BO58" s="252">
        <v>0</v>
      </c>
      <c r="BP58" s="252">
        <v>0</v>
      </c>
      <c r="BQ58" s="252">
        <v>0</v>
      </c>
      <c r="BR58" s="252">
        <v>0</v>
      </c>
      <c r="BS58" s="252">
        <v>0</v>
      </c>
      <c r="BT58" s="252">
        <v>0</v>
      </c>
      <c r="BV58" s="206" t="str">
        <f t="shared" si="10"/>
        <v/>
      </c>
      <c r="BW58" s="83">
        <f t="shared" si="238"/>
        <v>0</v>
      </c>
      <c r="BX58" s="206">
        <f t="shared" si="17"/>
        <v>0</v>
      </c>
      <c r="BY58" s="206">
        <f t="shared" si="239"/>
        <v>0</v>
      </c>
      <c r="BZ58" s="206">
        <f t="shared" si="240"/>
        <v>0</v>
      </c>
      <c r="CA58" s="206">
        <f t="shared" si="241"/>
        <v>0</v>
      </c>
      <c r="CB58" s="206">
        <f t="shared" si="242"/>
        <v>0</v>
      </c>
      <c r="CC58" s="206">
        <f t="shared" si="243"/>
        <v>0</v>
      </c>
      <c r="CD58" s="206">
        <f t="shared" si="244"/>
        <v>0</v>
      </c>
      <c r="CE58" s="206">
        <f t="shared" si="245"/>
        <v>0</v>
      </c>
      <c r="CF58" s="206">
        <f t="shared" si="246"/>
        <v>0</v>
      </c>
      <c r="CG58" s="206">
        <f t="shared" si="247"/>
        <v>0</v>
      </c>
      <c r="CH58" s="206">
        <f t="shared" si="248"/>
        <v>0</v>
      </c>
      <c r="CI58" s="206">
        <f t="shared" si="249"/>
        <v>0</v>
      </c>
      <c r="CJ58" s="206">
        <f t="shared" si="250"/>
        <v>0</v>
      </c>
      <c r="CK58" s="206">
        <f t="shared" si="251"/>
        <v>0</v>
      </c>
      <c r="CL58" s="206">
        <f t="shared" si="252"/>
        <v>0</v>
      </c>
      <c r="CM58" s="206">
        <f t="shared" si="253"/>
        <v>0</v>
      </c>
      <c r="CN58" s="206">
        <f t="shared" si="254"/>
        <v>0</v>
      </c>
      <c r="CO58" s="206">
        <f t="shared" si="255"/>
        <v>0</v>
      </c>
      <c r="CP58" s="206">
        <f t="shared" si="256"/>
        <v>0</v>
      </c>
      <c r="CQ58" s="206">
        <f t="shared" si="257"/>
        <v>0</v>
      </c>
      <c r="CR58" s="206">
        <f t="shared" si="258"/>
        <v>0</v>
      </c>
      <c r="CS58" s="206">
        <f t="shared" si="259"/>
        <v>0</v>
      </c>
      <c r="CT58" s="206">
        <f t="shared" si="260"/>
        <v>0</v>
      </c>
      <c r="CU58" s="206">
        <f t="shared" si="261"/>
        <v>0</v>
      </c>
      <c r="CV58" s="206">
        <f t="shared" si="262"/>
        <v>0</v>
      </c>
      <c r="CW58" s="206">
        <f t="shared" si="263"/>
        <v>0</v>
      </c>
      <c r="CX58" s="206">
        <f t="shared" si="264"/>
        <v>0</v>
      </c>
      <c r="CY58" s="206">
        <f t="shared" si="265"/>
        <v>0</v>
      </c>
      <c r="CZ58" s="206">
        <f t="shared" si="266"/>
        <v>0</v>
      </c>
      <c r="DA58" s="206">
        <f t="shared" si="267"/>
        <v>0</v>
      </c>
      <c r="DB58" s="206">
        <f t="shared" si="268"/>
        <v>0</v>
      </c>
      <c r="DC58" s="206">
        <f t="shared" si="269"/>
        <v>0</v>
      </c>
      <c r="DD58" s="206">
        <f t="shared" si="270"/>
        <v>0</v>
      </c>
      <c r="DE58" s="206">
        <f t="shared" si="271"/>
        <v>0</v>
      </c>
      <c r="DF58" s="206">
        <f t="shared" si="272"/>
        <v>0</v>
      </c>
      <c r="DG58" s="206">
        <f t="shared" si="273"/>
        <v>0</v>
      </c>
      <c r="DH58" s="206">
        <f t="shared" si="274"/>
        <v>0</v>
      </c>
      <c r="DI58" s="206">
        <f t="shared" si="275"/>
        <v>0</v>
      </c>
      <c r="DJ58" s="206">
        <f t="shared" si="276"/>
        <v>0</v>
      </c>
      <c r="DK58" s="206">
        <f t="shared" si="277"/>
        <v>0</v>
      </c>
      <c r="DL58" s="206">
        <f t="shared" si="278"/>
        <v>0</v>
      </c>
      <c r="DM58" s="206">
        <f t="shared" si="279"/>
        <v>0</v>
      </c>
      <c r="DN58" s="206">
        <f t="shared" si="280"/>
        <v>0</v>
      </c>
      <c r="DO58" s="206">
        <f t="shared" si="281"/>
        <v>0</v>
      </c>
      <c r="DP58" s="206">
        <f t="shared" si="282"/>
        <v>0</v>
      </c>
      <c r="DQ58" s="206">
        <f t="shared" si="283"/>
        <v>0</v>
      </c>
      <c r="DR58" s="206">
        <f t="shared" si="284"/>
        <v>0</v>
      </c>
      <c r="DS58" s="206">
        <f t="shared" si="285"/>
        <v>0</v>
      </c>
      <c r="DT58" s="206">
        <f t="shared" si="286"/>
        <v>0</v>
      </c>
      <c r="DU58" s="206">
        <f t="shared" si="287"/>
        <v>0</v>
      </c>
      <c r="DV58" s="206">
        <f t="shared" si="288"/>
        <v>0</v>
      </c>
      <c r="DW58" s="206">
        <f t="shared" si="289"/>
        <v>0</v>
      </c>
      <c r="DX58" s="206">
        <f t="shared" si="290"/>
        <v>0</v>
      </c>
      <c r="DY58" s="206">
        <f t="shared" si="291"/>
        <v>0</v>
      </c>
      <c r="DZ58" s="206">
        <f t="shared" si="292"/>
        <v>0</v>
      </c>
      <c r="EA58" s="206">
        <f t="shared" si="293"/>
        <v>0</v>
      </c>
      <c r="EB58" s="206">
        <f t="shared" si="294"/>
        <v>0</v>
      </c>
      <c r="EC58" s="206">
        <f t="shared" si="295"/>
        <v>0</v>
      </c>
      <c r="ED58" s="206">
        <f t="shared" si="296"/>
        <v>0</v>
      </c>
      <c r="EE58" s="206">
        <f t="shared" si="297"/>
        <v>0</v>
      </c>
    </row>
    <row r="59" spans="1:159">
      <c r="A59" s="250"/>
      <c r="B59" s="253"/>
      <c r="C59" s="192" t="str">
        <f>_xlfn.IFNA("",VLOOKUP($A59&amp;$B59,Insumos!$A:$I,4,0))</f>
        <v/>
      </c>
      <c r="D59" s="86" t="str">
        <f>_xlfn.IFNA("",VLOOKUP($A59&amp;$B59,Insumos!$A:$I,6,0))</f>
        <v/>
      </c>
      <c r="E59" s="86"/>
      <c r="F59" s="86"/>
      <c r="G59" s="206"/>
      <c r="H59" s="206"/>
      <c r="I59" s="452"/>
      <c r="J59" s="423" t="str">
        <f t="shared" si="6"/>
        <v/>
      </c>
      <c r="K59" s="206" t="str">
        <f t="shared" si="7"/>
        <v/>
      </c>
      <c r="L59" s="206">
        <f t="shared" si="237"/>
        <v>0</v>
      </c>
      <c r="M59" s="252">
        <v>0</v>
      </c>
      <c r="N59" s="252">
        <v>0</v>
      </c>
      <c r="O59" s="252">
        <v>0</v>
      </c>
      <c r="P59" s="252">
        <v>0</v>
      </c>
      <c r="Q59" s="252">
        <v>0</v>
      </c>
      <c r="R59" s="252">
        <v>0</v>
      </c>
      <c r="S59" s="252">
        <v>0</v>
      </c>
      <c r="T59" s="252">
        <v>0</v>
      </c>
      <c r="U59" s="252">
        <v>0</v>
      </c>
      <c r="V59" s="252">
        <v>0</v>
      </c>
      <c r="W59" s="252">
        <v>0</v>
      </c>
      <c r="X59" s="252">
        <v>0</v>
      </c>
      <c r="Y59" s="252">
        <v>0</v>
      </c>
      <c r="Z59" s="252">
        <v>0</v>
      </c>
      <c r="AA59" s="252">
        <v>0</v>
      </c>
      <c r="AB59" s="252">
        <v>0</v>
      </c>
      <c r="AC59" s="252">
        <v>0</v>
      </c>
      <c r="AD59" s="252">
        <v>0</v>
      </c>
      <c r="AE59" s="252">
        <v>0</v>
      </c>
      <c r="AF59" s="252">
        <v>0</v>
      </c>
      <c r="AG59" s="252">
        <v>0</v>
      </c>
      <c r="AH59" s="252">
        <v>0</v>
      </c>
      <c r="AI59" s="252">
        <v>0</v>
      </c>
      <c r="AJ59" s="252">
        <v>0</v>
      </c>
      <c r="AK59" s="252">
        <v>0</v>
      </c>
      <c r="AL59" s="252">
        <v>0</v>
      </c>
      <c r="AM59" s="252">
        <v>0</v>
      </c>
      <c r="AN59" s="252">
        <v>0</v>
      </c>
      <c r="AO59" s="252">
        <v>0</v>
      </c>
      <c r="AP59" s="252">
        <v>0</v>
      </c>
      <c r="AQ59" s="252">
        <v>0</v>
      </c>
      <c r="AR59" s="252">
        <v>0</v>
      </c>
      <c r="AS59" s="252">
        <v>0</v>
      </c>
      <c r="AT59" s="252">
        <v>0</v>
      </c>
      <c r="AU59" s="252">
        <v>0</v>
      </c>
      <c r="AV59" s="252">
        <v>0</v>
      </c>
      <c r="AW59" s="252">
        <v>0</v>
      </c>
      <c r="AX59" s="252">
        <v>0</v>
      </c>
      <c r="AY59" s="252">
        <v>0</v>
      </c>
      <c r="AZ59" s="252">
        <v>0</v>
      </c>
      <c r="BA59" s="252">
        <v>0</v>
      </c>
      <c r="BB59" s="252">
        <v>0</v>
      </c>
      <c r="BC59" s="252">
        <v>0</v>
      </c>
      <c r="BD59" s="252">
        <v>0</v>
      </c>
      <c r="BE59" s="252">
        <v>0</v>
      </c>
      <c r="BF59" s="252">
        <v>0</v>
      </c>
      <c r="BG59" s="252">
        <v>0</v>
      </c>
      <c r="BH59" s="252">
        <v>0</v>
      </c>
      <c r="BI59" s="252">
        <v>0</v>
      </c>
      <c r="BJ59" s="252">
        <v>0</v>
      </c>
      <c r="BK59" s="252">
        <v>0</v>
      </c>
      <c r="BL59" s="252">
        <v>0</v>
      </c>
      <c r="BM59" s="252">
        <v>0</v>
      </c>
      <c r="BN59" s="252">
        <v>0</v>
      </c>
      <c r="BO59" s="252">
        <v>0</v>
      </c>
      <c r="BP59" s="252">
        <v>0</v>
      </c>
      <c r="BQ59" s="252">
        <v>0</v>
      </c>
      <c r="BR59" s="252">
        <v>0</v>
      </c>
      <c r="BS59" s="252">
        <v>0</v>
      </c>
      <c r="BT59" s="252">
        <v>0</v>
      </c>
      <c r="BV59" s="206" t="str">
        <f t="shared" si="10"/>
        <v/>
      </c>
      <c r="BW59" s="83">
        <f t="shared" si="238"/>
        <v>0</v>
      </c>
      <c r="BX59" s="206">
        <f t="shared" si="17"/>
        <v>0</v>
      </c>
      <c r="BY59" s="206">
        <f t="shared" si="239"/>
        <v>0</v>
      </c>
      <c r="BZ59" s="206">
        <f t="shared" si="240"/>
        <v>0</v>
      </c>
      <c r="CA59" s="206">
        <f t="shared" si="241"/>
        <v>0</v>
      </c>
      <c r="CB59" s="206">
        <f t="shared" si="242"/>
        <v>0</v>
      </c>
      <c r="CC59" s="206">
        <f t="shared" si="243"/>
        <v>0</v>
      </c>
      <c r="CD59" s="206">
        <f t="shared" si="244"/>
        <v>0</v>
      </c>
      <c r="CE59" s="206">
        <f t="shared" si="245"/>
        <v>0</v>
      </c>
      <c r="CF59" s="206">
        <f t="shared" si="246"/>
        <v>0</v>
      </c>
      <c r="CG59" s="206">
        <f t="shared" si="247"/>
        <v>0</v>
      </c>
      <c r="CH59" s="206">
        <f t="shared" si="248"/>
        <v>0</v>
      </c>
      <c r="CI59" s="206">
        <f t="shared" si="249"/>
        <v>0</v>
      </c>
      <c r="CJ59" s="206">
        <f t="shared" si="250"/>
        <v>0</v>
      </c>
      <c r="CK59" s="206">
        <f t="shared" si="251"/>
        <v>0</v>
      </c>
      <c r="CL59" s="206">
        <f t="shared" si="252"/>
        <v>0</v>
      </c>
      <c r="CM59" s="206">
        <f t="shared" si="253"/>
        <v>0</v>
      </c>
      <c r="CN59" s="206">
        <f t="shared" si="254"/>
        <v>0</v>
      </c>
      <c r="CO59" s="206">
        <f t="shared" si="255"/>
        <v>0</v>
      </c>
      <c r="CP59" s="206">
        <f t="shared" si="256"/>
        <v>0</v>
      </c>
      <c r="CQ59" s="206">
        <f t="shared" si="257"/>
        <v>0</v>
      </c>
      <c r="CR59" s="206">
        <f t="shared" si="258"/>
        <v>0</v>
      </c>
      <c r="CS59" s="206">
        <f t="shared" si="259"/>
        <v>0</v>
      </c>
      <c r="CT59" s="206">
        <f t="shared" si="260"/>
        <v>0</v>
      </c>
      <c r="CU59" s="206">
        <f t="shared" si="261"/>
        <v>0</v>
      </c>
      <c r="CV59" s="206">
        <f t="shared" si="262"/>
        <v>0</v>
      </c>
      <c r="CW59" s="206">
        <f t="shared" si="263"/>
        <v>0</v>
      </c>
      <c r="CX59" s="206">
        <f t="shared" si="264"/>
        <v>0</v>
      </c>
      <c r="CY59" s="206">
        <f t="shared" si="265"/>
        <v>0</v>
      </c>
      <c r="CZ59" s="206">
        <f t="shared" si="266"/>
        <v>0</v>
      </c>
      <c r="DA59" s="206">
        <f t="shared" si="267"/>
        <v>0</v>
      </c>
      <c r="DB59" s="206">
        <f t="shared" si="268"/>
        <v>0</v>
      </c>
      <c r="DC59" s="206">
        <f t="shared" si="269"/>
        <v>0</v>
      </c>
      <c r="DD59" s="206">
        <f t="shared" si="270"/>
        <v>0</v>
      </c>
      <c r="DE59" s="206">
        <f t="shared" si="271"/>
        <v>0</v>
      </c>
      <c r="DF59" s="206">
        <f t="shared" si="272"/>
        <v>0</v>
      </c>
      <c r="DG59" s="206">
        <f t="shared" si="273"/>
        <v>0</v>
      </c>
      <c r="DH59" s="206">
        <f t="shared" si="274"/>
        <v>0</v>
      </c>
      <c r="DI59" s="206">
        <f t="shared" si="275"/>
        <v>0</v>
      </c>
      <c r="DJ59" s="206">
        <f t="shared" si="276"/>
        <v>0</v>
      </c>
      <c r="DK59" s="206">
        <f t="shared" si="277"/>
        <v>0</v>
      </c>
      <c r="DL59" s="206">
        <f t="shared" si="278"/>
        <v>0</v>
      </c>
      <c r="DM59" s="206">
        <f t="shared" si="279"/>
        <v>0</v>
      </c>
      <c r="DN59" s="206">
        <f t="shared" si="280"/>
        <v>0</v>
      </c>
      <c r="DO59" s="206">
        <f t="shared" si="281"/>
        <v>0</v>
      </c>
      <c r="DP59" s="206">
        <f t="shared" si="282"/>
        <v>0</v>
      </c>
      <c r="DQ59" s="206">
        <f t="shared" si="283"/>
        <v>0</v>
      </c>
      <c r="DR59" s="206">
        <f t="shared" si="284"/>
        <v>0</v>
      </c>
      <c r="DS59" s="206">
        <f t="shared" si="285"/>
        <v>0</v>
      </c>
      <c r="DT59" s="206">
        <f t="shared" si="286"/>
        <v>0</v>
      </c>
      <c r="DU59" s="206">
        <f t="shared" si="287"/>
        <v>0</v>
      </c>
      <c r="DV59" s="206">
        <f t="shared" si="288"/>
        <v>0</v>
      </c>
      <c r="DW59" s="206">
        <f t="shared" si="289"/>
        <v>0</v>
      </c>
      <c r="DX59" s="206">
        <f t="shared" si="290"/>
        <v>0</v>
      </c>
      <c r="DY59" s="206">
        <f t="shared" si="291"/>
        <v>0</v>
      </c>
      <c r="DZ59" s="206">
        <f t="shared" si="292"/>
        <v>0</v>
      </c>
      <c r="EA59" s="206">
        <f t="shared" si="293"/>
        <v>0</v>
      </c>
      <c r="EB59" s="206">
        <f t="shared" si="294"/>
        <v>0</v>
      </c>
      <c r="EC59" s="206">
        <f t="shared" si="295"/>
        <v>0</v>
      </c>
      <c r="ED59" s="206">
        <f t="shared" si="296"/>
        <v>0</v>
      </c>
      <c r="EE59" s="206">
        <f t="shared" si="297"/>
        <v>0</v>
      </c>
    </row>
    <row r="60" spans="1:159">
      <c r="A60" s="250"/>
      <c r="B60" s="253"/>
      <c r="C60" s="192" t="str">
        <f>_xlfn.IFNA("",VLOOKUP($A60&amp;$B60,Insumos!$A:$I,4,0))</f>
        <v/>
      </c>
      <c r="D60" s="86" t="str">
        <f>_xlfn.IFNA("",VLOOKUP($A60&amp;$B60,Insumos!$A:$I,6,0))</f>
        <v/>
      </c>
      <c r="E60" s="86"/>
      <c r="F60" s="86"/>
      <c r="G60" s="206"/>
      <c r="H60" s="206"/>
      <c r="I60" s="452"/>
      <c r="J60" s="423" t="str">
        <f t="shared" si="6"/>
        <v/>
      </c>
      <c r="K60" s="206" t="str">
        <f t="shared" si="7"/>
        <v/>
      </c>
      <c r="L60" s="206">
        <f t="shared" si="237"/>
        <v>0</v>
      </c>
      <c r="M60" s="252">
        <v>0</v>
      </c>
      <c r="N60" s="252">
        <v>0</v>
      </c>
      <c r="O60" s="252">
        <v>0</v>
      </c>
      <c r="P60" s="252">
        <v>0</v>
      </c>
      <c r="Q60" s="252">
        <v>0</v>
      </c>
      <c r="R60" s="252">
        <v>0</v>
      </c>
      <c r="S60" s="252">
        <v>0</v>
      </c>
      <c r="T60" s="252">
        <v>0</v>
      </c>
      <c r="U60" s="252">
        <v>0</v>
      </c>
      <c r="V60" s="252">
        <v>0</v>
      </c>
      <c r="W60" s="252">
        <v>0</v>
      </c>
      <c r="X60" s="252">
        <v>0</v>
      </c>
      <c r="Y60" s="252">
        <v>0</v>
      </c>
      <c r="Z60" s="252">
        <v>0</v>
      </c>
      <c r="AA60" s="252">
        <v>0</v>
      </c>
      <c r="AB60" s="252">
        <v>0</v>
      </c>
      <c r="AC60" s="252">
        <v>0</v>
      </c>
      <c r="AD60" s="252">
        <v>0</v>
      </c>
      <c r="AE60" s="252">
        <v>0</v>
      </c>
      <c r="AF60" s="252">
        <v>0</v>
      </c>
      <c r="AG60" s="252">
        <v>0</v>
      </c>
      <c r="AH60" s="252">
        <v>0</v>
      </c>
      <c r="AI60" s="252">
        <v>0</v>
      </c>
      <c r="AJ60" s="252">
        <v>0</v>
      </c>
      <c r="AK60" s="252">
        <v>0</v>
      </c>
      <c r="AL60" s="252">
        <v>0</v>
      </c>
      <c r="AM60" s="252">
        <v>0</v>
      </c>
      <c r="AN60" s="252">
        <v>0</v>
      </c>
      <c r="AO60" s="252">
        <v>0</v>
      </c>
      <c r="AP60" s="252">
        <v>0</v>
      </c>
      <c r="AQ60" s="252">
        <v>0</v>
      </c>
      <c r="AR60" s="252">
        <v>0</v>
      </c>
      <c r="AS60" s="252">
        <v>0</v>
      </c>
      <c r="AT60" s="252">
        <v>0</v>
      </c>
      <c r="AU60" s="252">
        <v>0</v>
      </c>
      <c r="AV60" s="252">
        <v>0</v>
      </c>
      <c r="AW60" s="252">
        <v>0</v>
      </c>
      <c r="AX60" s="252">
        <v>0</v>
      </c>
      <c r="AY60" s="252">
        <v>0</v>
      </c>
      <c r="AZ60" s="252">
        <v>0</v>
      </c>
      <c r="BA60" s="252">
        <v>0</v>
      </c>
      <c r="BB60" s="252">
        <v>0</v>
      </c>
      <c r="BC60" s="252">
        <v>0</v>
      </c>
      <c r="BD60" s="252">
        <v>0</v>
      </c>
      <c r="BE60" s="252">
        <v>0</v>
      </c>
      <c r="BF60" s="252">
        <v>0</v>
      </c>
      <c r="BG60" s="252">
        <v>0</v>
      </c>
      <c r="BH60" s="252">
        <v>0</v>
      </c>
      <c r="BI60" s="252">
        <v>0</v>
      </c>
      <c r="BJ60" s="252">
        <v>0</v>
      </c>
      <c r="BK60" s="252">
        <v>0</v>
      </c>
      <c r="BL60" s="252">
        <v>0</v>
      </c>
      <c r="BM60" s="252">
        <v>0</v>
      </c>
      <c r="BN60" s="252">
        <v>0</v>
      </c>
      <c r="BO60" s="252">
        <v>0</v>
      </c>
      <c r="BP60" s="252">
        <v>0</v>
      </c>
      <c r="BQ60" s="252">
        <v>0</v>
      </c>
      <c r="BR60" s="252">
        <v>0</v>
      </c>
      <c r="BS60" s="252">
        <v>0</v>
      </c>
      <c r="BT60" s="252">
        <v>0</v>
      </c>
      <c r="BV60" s="206" t="str">
        <f t="shared" si="10"/>
        <v/>
      </c>
      <c r="BW60" s="83">
        <f t="shared" si="238"/>
        <v>0</v>
      </c>
      <c r="BX60" s="206">
        <f t="shared" si="17"/>
        <v>0</v>
      </c>
      <c r="BY60" s="206">
        <f t="shared" si="239"/>
        <v>0</v>
      </c>
      <c r="BZ60" s="206">
        <f t="shared" si="240"/>
        <v>0</v>
      </c>
      <c r="CA60" s="206">
        <f t="shared" si="241"/>
        <v>0</v>
      </c>
      <c r="CB60" s="206">
        <f t="shared" si="242"/>
        <v>0</v>
      </c>
      <c r="CC60" s="206">
        <f t="shared" si="243"/>
        <v>0</v>
      </c>
      <c r="CD60" s="206">
        <f t="shared" si="244"/>
        <v>0</v>
      </c>
      <c r="CE60" s="206">
        <f t="shared" si="245"/>
        <v>0</v>
      </c>
      <c r="CF60" s="206">
        <f t="shared" si="246"/>
        <v>0</v>
      </c>
      <c r="CG60" s="206">
        <f t="shared" si="247"/>
        <v>0</v>
      </c>
      <c r="CH60" s="206">
        <f t="shared" si="248"/>
        <v>0</v>
      </c>
      <c r="CI60" s="206">
        <f t="shared" si="249"/>
        <v>0</v>
      </c>
      <c r="CJ60" s="206">
        <f t="shared" si="250"/>
        <v>0</v>
      </c>
      <c r="CK60" s="206">
        <f t="shared" si="251"/>
        <v>0</v>
      </c>
      <c r="CL60" s="206">
        <f t="shared" si="252"/>
        <v>0</v>
      </c>
      <c r="CM60" s="206">
        <f t="shared" si="253"/>
        <v>0</v>
      </c>
      <c r="CN60" s="206">
        <f t="shared" si="254"/>
        <v>0</v>
      </c>
      <c r="CO60" s="206">
        <f t="shared" si="255"/>
        <v>0</v>
      </c>
      <c r="CP60" s="206">
        <f t="shared" si="256"/>
        <v>0</v>
      </c>
      <c r="CQ60" s="206">
        <f t="shared" si="257"/>
        <v>0</v>
      </c>
      <c r="CR60" s="206">
        <f t="shared" si="258"/>
        <v>0</v>
      </c>
      <c r="CS60" s="206">
        <f t="shared" si="259"/>
        <v>0</v>
      </c>
      <c r="CT60" s="206">
        <f t="shared" si="260"/>
        <v>0</v>
      </c>
      <c r="CU60" s="206">
        <f t="shared" si="261"/>
        <v>0</v>
      </c>
      <c r="CV60" s="206">
        <f t="shared" si="262"/>
        <v>0</v>
      </c>
      <c r="CW60" s="206">
        <f t="shared" si="263"/>
        <v>0</v>
      </c>
      <c r="CX60" s="206">
        <f t="shared" si="264"/>
        <v>0</v>
      </c>
      <c r="CY60" s="206">
        <f t="shared" si="265"/>
        <v>0</v>
      </c>
      <c r="CZ60" s="206">
        <f t="shared" si="266"/>
        <v>0</v>
      </c>
      <c r="DA60" s="206">
        <f t="shared" si="267"/>
        <v>0</v>
      </c>
      <c r="DB60" s="206">
        <f t="shared" si="268"/>
        <v>0</v>
      </c>
      <c r="DC60" s="206">
        <f t="shared" si="269"/>
        <v>0</v>
      </c>
      <c r="DD60" s="206">
        <f t="shared" si="270"/>
        <v>0</v>
      </c>
      <c r="DE60" s="206">
        <f t="shared" si="271"/>
        <v>0</v>
      </c>
      <c r="DF60" s="206">
        <f t="shared" si="272"/>
        <v>0</v>
      </c>
      <c r="DG60" s="206">
        <f t="shared" si="273"/>
        <v>0</v>
      </c>
      <c r="DH60" s="206">
        <f t="shared" si="274"/>
        <v>0</v>
      </c>
      <c r="DI60" s="206">
        <f t="shared" si="275"/>
        <v>0</v>
      </c>
      <c r="DJ60" s="206">
        <f t="shared" si="276"/>
        <v>0</v>
      </c>
      <c r="DK60" s="206">
        <f t="shared" si="277"/>
        <v>0</v>
      </c>
      <c r="DL60" s="206">
        <f t="shared" si="278"/>
        <v>0</v>
      </c>
      <c r="DM60" s="206">
        <f t="shared" si="279"/>
        <v>0</v>
      </c>
      <c r="DN60" s="206">
        <f t="shared" si="280"/>
        <v>0</v>
      </c>
      <c r="DO60" s="206">
        <f t="shared" si="281"/>
        <v>0</v>
      </c>
      <c r="DP60" s="206">
        <f t="shared" si="282"/>
        <v>0</v>
      </c>
      <c r="DQ60" s="206">
        <f t="shared" si="283"/>
        <v>0</v>
      </c>
      <c r="DR60" s="206">
        <f t="shared" si="284"/>
        <v>0</v>
      </c>
      <c r="DS60" s="206">
        <f t="shared" si="285"/>
        <v>0</v>
      </c>
      <c r="DT60" s="206">
        <f t="shared" si="286"/>
        <v>0</v>
      </c>
      <c r="DU60" s="206">
        <f t="shared" si="287"/>
        <v>0</v>
      </c>
      <c r="DV60" s="206">
        <f t="shared" si="288"/>
        <v>0</v>
      </c>
      <c r="DW60" s="206">
        <f t="shared" si="289"/>
        <v>0</v>
      </c>
      <c r="DX60" s="206">
        <f t="shared" si="290"/>
        <v>0</v>
      </c>
      <c r="DY60" s="206">
        <f t="shared" si="291"/>
        <v>0</v>
      </c>
      <c r="DZ60" s="206">
        <f t="shared" si="292"/>
        <v>0</v>
      </c>
      <c r="EA60" s="206">
        <f t="shared" si="293"/>
        <v>0</v>
      </c>
      <c r="EB60" s="206">
        <f t="shared" si="294"/>
        <v>0</v>
      </c>
      <c r="EC60" s="206">
        <f t="shared" si="295"/>
        <v>0</v>
      </c>
      <c r="ED60" s="206">
        <f t="shared" si="296"/>
        <v>0</v>
      </c>
      <c r="EE60" s="206">
        <f t="shared" si="297"/>
        <v>0</v>
      </c>
    </row>
    <row r="61" spans="1:159" s="212" customFormat="1">
      <c r="A61" s="207"/>
      <c r="B61" s="208"/>
      <c r="C61" s="209"/>
      <c r="D61" s="210"/>
      <c r="E61" s="210"/>
      <c r="F61" s="210"/>
      <c r="G61" s="211"/>
      <c r="H61" s="211"/>
      <c r="I61" s="256"/>
      <c r="J61" s="481"/>
      <c r="K61" s="211"/>
      <c r="L61" s="211"/>
      <c r="M61" s="211"/>
      <c r="N61" s="211"/>
      <c r="O61" s="211"/>
      <c r="P61" s="211"/>
      <c r="Q61" s="211"/>
      <c r="R61" s="211"/>
      <c r="S61" s="211"/>
      <c r="T61" s="211"/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  <c r="AE61" s="211"/>
      <c r="AF61" s="211"/>
      <c r="AG61" s="211"/>
      <c r="AH61" s="211"/>
      <c r="AI61" s="211"/>
      <c r="AJ61" s="211"/>
      <c r="AK61" s="211"/>
      <c r="AL61" s="211"/>
      <c r="AM61" s="211"/>
      <c r="AN61" s="211"/>
      <c r="AO61" s="211"/>
      <c r="AP61" s="211"/>
      <c r="AQ61" s="211"/>
      <c r="AR61" s="211"/>
      <c r="AS61" s="211"/>
      <c r="AT61" s="211"/>
      <c r="AU61" s="211"/>
      <c r="AV61" s="211"/>
      <c r="AW61" s="211"/>
      <c r="AX61" s="211"/>
      <c r="AY61" s="211"/>
      <c r="AZ61" s="211"/>
      <c r="BA61" s="211"/>
      <c r="BB61" s="211"/>
      <c r="BC61" s="211"/>
      <c r="BD61" s="211"/>
      <c r="BE61" s="211"/>
      <c r="BF61" s="211"/>
      <c r="BG61" s="211"/>
      <c r="BH61" s="211"/>
      <c r="BI61" s="211"/>
      <c r="BJ61" s="211"/>
      <c r="BK61" s="211"/>
      <c r="BL61" s="211"/>
      <c r="BM61" s="211"/>
      <c r="BN61" s="211"/>
      <c r="BO61" s="211"/>
      <c r="BP61" s="211"/>
      <c r="BQ61" s="211"/>
      <c r="BR61" s="211"/>
      <c r="BS61" s="211"/>
      <c r="BT61" s="211"/>
      <c r="BU61" s="211"/>
      <c r="BV61" s="211"/>
      <c r="BW61" s="256"/>
      <c r="BX61" s="211"/>
      <c r="BY61" s="211"/>
      <c r="BZ61" s="211"/>
      <c r="CA61" s="211"/>
      <c r="CB61" s="211"/>
      <c r="CC61" s="211"/>
      <c r="CD61" s="211"/>
      <c r="CE61" s="211"/>
      <c r="CF61" s="211"/>
      <c r="CG61" s="211"/>
      <c r="CH61" s="211"/>
      <c r="CI61" s="211"/>
      <c r="CJ61" s="211"/>
      <c r="CK61" s="211"/>
      <c r="CL61" s="211"/>
      <c r="CM61" s="211"/>
      <c r="CN61" s="211"/>
      <c r="CO61" s="211"/>
      <c r="CP61" s="211"/>
      <c r="CQ61" s="211"/>
      <c r="CR61" s="211"/>
      <c r="CS61" s="211"/>
      <c r="CT61" s="211"/>
      <c r="CU61" s="211"/>
      <c r="CV61" s="211"/>
      <c r="CW61" s="211"/>
      <c r="CX61" s="211"/>
      <c r="CY61" s="211"/>
      <c r="CZ61" s="211"/>
      <c r="DA61" s="211"/>
      <c r="DB61" s="211"/>
      <c r="DC61" s="211"/>
      <c r="DD61" s="211"/>
      <c r="DF61" s="211"/>
      <c r="DG61" s="211"/>
      <c r="DH61" s="211"/>
      <c r="DI61" s="211"/>
      <c r="DJ61" s="211"/>
      <c r="DK61" s="211"/>
      <c r="DL61" s="211"/>
      <c r="DM61" s="211"/>
      <c r="DN61" s="211"/>
      <c r="DO61" s="211"/>
      <c r="DP61" s="211"/>
      <c r="DQ61" s="211"/>
      <c r="DR61" s="211"/>
      <c r="DS61" s="211"/>
      <c r="DT61" s="211"/>
      <c r="DU61" s="211"/>
      <c r="DV61" s="211"/>
      <c r="DW61" s="211"/>
      <c r="DX61" s="211"/>
      <c r="DY61" s="211"/>
      <c r="DZ61" s="211"/>
      <c r="EA61" s="211"/>
      <c r="EB61" s="211"/>
      <c r="ED61" s="211"/>
      <c r="EE61" s="211"/>
      <c r="EF61" s="211"/>
      <c r="EG61" s="211"/>
      <c r="EH61" s="211"/>
      <c r="EI61" s="211"/>
      <c r="EJ61" s="211"/>
      <c r="EK61" s="211"/>
      <c r="EL61" s="211"/>
      <c r="EM61" s="211"/>
      <c r="EN61" s="211"/>
      <c r="EO61" s="211"/>
      <c r="EP61" s="211"/>
      <c r="EQ61" s="211"/>
      <c r="ER61" s="211"/>
      <c r="ES61" s="211"/>
      <c r="ET61" s="211"/>
      <c r="EU61" s="211"/>
      <c r="EV61" s="211"/>
      <c r="EW61" s="211"/>
      <c r="EX61" s="211"/>
      <c r="EY61" s="211"/>
      <c r="EZ61" s="211"/>
      <c r="FA61" s="211"/>
      <c r="FB61" s="211"/>
      <c r="FC61" s="211"/>
    </row>
    <row r="62" spans="1:159" ht="37.5" customHeight="1">
      <c r="A62" s="213"/>
      <c r="B62" s="214"/>
      <c r="C62" s="215" t="s">
        <v>300</v>
      </c>
      <c r="D62" s="73" t="s">
        <v>293</v>
      </c>
      <c r="E62" s="73">
        <v>1</v>
      </c>
      <c r="F62" s="85">
        <v>1</v>
      </c>
      <c r="G62" s="204">
        <f>H62/E62</f>
        <v>0</v>
      </c>
      <c r="H62" s="204">
        <f>SUM(H63:H112)</f>
        <v>0</v>
      </c>
      <c r="I62" s="453"/>
      <c r="J62" s="482" t="str">
        <f>C62</f>
        <v>GERENCIAMENTO DO PROJETO - UOXX</v>
      </c>
      <c r="K62" s="216"/>
      <c r="L62" s="216"/>
      <c r="M62" s="216"/>
      <c r="N62" s="216"/>
      <c r="O62" s="216"/>
      <c r="P62" s="216"/>
      <c r="Q62" s="216"/>
      <c r="R62" s="216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  <c r="AG62" s="216"/>
      <c r="AH62" s="216"/>
      <c r="AI62" s="216"/>
      <c r="AJ62" s="216"/>
      <c r="AK62" s="216"/>
      <c r="AL62" s="216"/>
      <c r="AM62" s="217"/>
      <c r="AN62" s="216"/>
      <c r="AO62" s="216"/>
      <c r="AP62" s="216"/>
      <c r="AQ62" s="216"/>
      <c r="AR62" s="216"/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6"/>
      <c r="BN62" s="216"/>
      <c r="BO62" s="216"/>
      <c r="BP62" s="216"/>
      <c r="BQ62" s="216"/>
      <c r="BR62" s="216"/>
      <c r="BS62" s="216"/>
      <c r="BT62" s="216"/>
      <c r="BV62" s="204" t="str">
        <f>$C$8</f>
        <v>GERENCIAMENTO DO PROJETO - UNES</v>
      </c>
      <c r="BW62" s="82"/>
      <c r="BX62" s="204">
        <f>SUM(BX63:BX106)</f>
        <v>0</v>
      </c>
      <c r="BY62" s="204"/>
      <c r="BZ62" s="204"/>
      <c r="CA62" s="204"/>
      <c r="CB62" s="204"/>
      <c r="CC62" s="204"/>
      <c r="CD62" s="204"/>
      <c r="CE62" s="204"/>
      <c r="CF62" s="204"/>
      <c r="CG62" s="204"/>
      <c r="CH62" s="204"/>
      <c r="CI62" s="204"/>
      <c r="CJ62" s="204">
        <f>SUM(CJ63:CJ106)</f>
        <v>0</v>
      </c>
      <c r="CK62" s="204">
        <f>SUM(CK63:CK106)</f>
        <v>0</v>
      </c>
      <c r="CL62" s="204"/>
      <c r="CM62" s="204"/>
      <c r="CN62" s="204"/>
      <c r="CO62" s="204"/>
      <c r="CP62" s="204"/>
      <c r="CQ62" s="204"/>
      <c r="CR62" s="204">
        <f>SUM(CR63:CR106)</f>
        <v>0</v>
      </c>
      <c r="CS62" s="204">
        <f>SUM(CS63:CS106)</f>
        <v>0</v>
      </c>
      <c r="CT62" s="204"/>
      <c r="CU62" s="204"/>
      <c r="CV62" s="204"/>
      <c r="CW62" s="204"/>
      <c r="CX62" s="204"/>
      <c r="CY62" s="204"/>
      <c r="CZ62" s="204">
        <f>SUM(CZ63:CZ106)</f>
        <v>0</v>
      </c>
      <c r="DA62" s="204">
        <f>SUM(DA63:DA106)</f>
        <v>0</v>
      </c>
      <c r="DB62" s="204">
        <f>SUM(DB63:DB106)</f>
        <v>0</v>
      </c>
      <c r="DC62" s="204">
        <f>SUM(DC63:DC106)</f>
        <v>0</v>
      </c>
      <c r="DD62" s="204"/>
      <c r="DE62" s="204">
        <f>SUM(DE63:DE106)</f>
        <v>0</v>
      </c>
      <c r="DF62" s="204">
        <f>SUM(DF63:DF106)</f>
        <v>0</v>
      </c>
      <c r="DG62" s="204">
        <f>SUM(DG63:DG106)</f>
        <v>0</v>
      </c>
      <c r="DH62" s="204">
        <f>SUM(DH63:DH106)</f>
        <v>0</v>
      </c>
      <c r="DI62" s="204">
        <f>SUM(DI63:DI106)</f>
        <v>0</v>
      </c>
      <c r="DJ62" s="204"/>
      <c r="DK62" s="204"/>
      <c r="DL62" s="204"/>
      <c r="DM62" s="204"/>
      <c r="DN62" s="204"/>
      <c r="DO62" s="204"/>
      <c r="DP62" s="204">
        <f>SUM(DP63:DP106)</f>
        <v>0</v>
      </c>
      <c r="DQ62" s="204">
        <f>SUM(DQ63:DQ106)</f>
        <v>0</v>
      </c>
      <c r="DR62" s="204">
        <f>SUM(DR63:DR106)</f>
        <v>0</v>
      </c>
      <c r="DS62" s="204">
        <f>SUM(DS63:DS106)</f>
        <v>0</v>
      </c>
      <c r="DT62" s="204"/>
      <c r="DU62" s="204"/>
      <c r="DV62" s="204"/>
      <c r="DW62" s="204"/>
      <c r="DX62" s="204">
        <f>SUM(DX63:DX106)</f>
        <v>0</v>
      </c>
      <c r="DY62" s="204">
        <f>SUM(DY63:DY106)</f>
        <v>0</v>
      </c>
      <c r="DZ62" s="204">
        <f>SUM(DZ63:DZ106)</f>
        <v>0</v>
      </c>
      <c r="EA62" s="204">
        <f>SUM(EA63:EA106)</f>
        <v>0</v>
      </c>
      <c r="EB62" s="204"/>
      <c r="EC62" s="204">
        <f>SUM(EC63:EC106)</f>
        <v>0</v>
      </c>
      <c r="ED62" s="204">
        <f>SUM(ED63:ED106)</f>
        <v>0</v>
      </c>
      <c r="EE62" s="204">
        <f>SUM(EE63:EE106)</f>
        <v>0</v>
      </c>
    </row>
    <row r="63" spans="1:159">
      <c r="A63" s="254" t="s">
        <v>295</v>
      </c>
      <c r="B63" s="253">
        <v>1</v>
      </c>
      <c r="C63" s="218" t="str">
        <f>VLOOKUP($A63&amp;$B63,Insumos!$A:$I,4,0)</f>
        <v>DIRETOR TÉCNICO</v>
      </c>
      <c r="D63" s="219" t="str">
        <f>VLOOKUP($A63&amp;$B63,Insumos!$A:$I,6,0)</f>
        <v>HH</v>
      </c>
      <c r="E63" s="220">
        <f t="shared" ref="E63:E71" si="310">L63</f>
        <v>0</v>
      </c>
      <c r="F63" s="219">
        <v>1</v>
      </c>
      <c r="G63" s="221">
        <f>VLOOKUP($A63&amp;$B63,Insumos!$A:$I,9,0)</f>
        <v>55.234999999999999</v>
      </c>
      <c r="H63" s="221">
        <f t="shared" ref="H63:H71" si="311">G63*E63</f>
        <v>0</v>
      </c>
      <c r="I63" s="452"/>
      <c r="J63" s="483" t="str">
        <f t="shared" si="6"/>
        <v>DIRETOR TÉCNICO</v>
      </c>
      <c r="K63" s="221" t="str">
        <f t="shared" si="7"/>
        <v>HH</v>
      </c>
      <c r="L63" s="221">
        <f t="shared" ref="L63:L94" si="312">SUM(M63:BT63)</f>
        <v>0</v>
      </c>
      <c r="M63" s="255"/>
      <c r="N63" s="255">
        <v>0</v>
      </c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>
        <v>0</v>
      </c>
      <c r="AE63" s="255">
        <v>0</v>
      </c>
      <c r="AF63" s="255">
        <v>0</v>
      </c>
      <c r="AG63" s="255">
        <v>0</v>
      </c>
      <c r="AH63" s="255">
        <v>0</v>
      </c>
      <c r="AI63" s="255">
        <v>0</v>
      </c>
      <c r="AJ63" s="255">
        <v>0</v>
      </c>
      <c r="AK63" s="255">
        <v>0</v>
      </c>
      <c r="AL63" s="255">
        <v>0</v>
      </c>
      <c r="AM63" s="255">
        <v>0</v>
      </c>
      <c r="AN63" s="255">
        <v>0</v>
      </c>
      <c r="AO63" s="255">
        <v>0</v>
      </c>
      <c r="AP63" s="255">
        <v>0</v>
      </c>
      <c r="AQ63" s="255">
        <v>0</v>
      </c>
      <c r="AR63" s="255">
        <v>0</v>
      </c>
      <c r="AS63" s="255">
        <v>0</v>
      </c>
      <c r="AT63" s="255">
        <v>0</v>
      </c>
      <c r="AU63" s="255">
        <v>0</v>
      </c>
      <c r="AV63" s="255">
        <v>0</v>
      </c>
      <c r="AW63" s="255">
        <v>0</v>
      </c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V63" s="206" t="str">
        <f t="shared" si="10"/>
        <v>DIRETOR TÉCNICO</v>
      </c>
      <c r="BW63" s="83">
        <f t="shared" ref="BW63:BW94" si="313">SUM(BX63:EE63)</f>
        <v>0</v>
      </c>
      <c r="BX63" s="206">
        <f t="shared" ref="BX63:DC63" si="314">M63*$G63</f>
        <v>0</v>
      </c>
      <c r="BY63" s="206">
        <f t="shared" si="314"/>
        <v>0</v>
      </c>
      <c r="BZ63" s="206">
        <f t="shared" si="314"/>
        <v>0</v>
      </c>
      <c r="CA63" s="206">
        <f t="shared" si="314"/>
        <v>0</v>
      </c>
      <c r="CB63" s="206">
        <f t="shared" si="314"/>
        <v>0</v>
      </c>
      <c r="CC63" s="206">
        <f t="shared" si="314"/>
        <v>0</v>
      </c>
      <c r="CD63" s="206">
        <f t="shared" si="314"/>
        <v>0</v>
      </c>
      <c r="CE63" s="206">
        <f t="shared" si="314"/>
        <v>0</v>
      </c>
      <c r="CF63" s="206">
        <f t="shared" si="314"/>
        <v>0</v>
      </c>
      <c r="CG63" s="206">
        <f t="shared" si="314"/>
        <v>0</v>
      </c>
      <c r="CH63" s="206">
        <f t="shared" si="314"/>
        <v>0</v>
      </c>
      <c r="CI63" s="206">
        <f t="shared" si="314"/>
        <v>0</v>
      </c>
      <c r="CJ63" s="206">
        <f t="shared" si="314"/>
        <v>0</v>
      </c>
      <c r="CK63" s="206">
        <f t="shared" si="314"/>
        <v>0</v>
      </c>
      <c r="CL63" s="206">
        <f t="shared" si="314"/>
        <v>0</v>
      </c>
      <c r="CM63" s="206">
        <f t="shared" si="314"/>
        <v>0</v>
      </c>
      <c r="CN63" s="206">
        <f t="shared" si="314"/>
        <v>0</v>
      </c>
      <c r="CO63" s="206">
        <f t="shared" si="314"/>
        <v>0</v>
      </c>
      <c r="CP63" s="206">
        <f t="shared" si="314"/>
        <v>0</v>
      </c>
      <c r="CQ63" s="206">
        <f t="shared" si="314"/>
        <v>0</v>
      </c>
      <c r="CR63" s="206">
        <f t="shared" si="314"/>
        <v>0</v>
      </c>
      <c r="CS63" s="206">
        <f t="shared" si="314"/>
        <v>0</v>
      </c>
      <c r="CT63" s="206">
        <f t="shared" si="314"/>
        <v>0</v>
      </c>
      <c r="CU63" s="206">
        <f t="shared" si="314"/>
        <v>0</v>
      </c>
      <c r="CV63" s="206">
        <f t="shared" si="314"/>
        <v>0</v>
      </c>
      <c r="CW63" s="206">
        <f t="shared" si="314"/>
        <v>0</v>
      </c>
      <c r="CX63" s="206">
        <f t="shared" si="314"/>
        <v>0</v>
      </c>
      <c r="CY63" s="206">
        <f t="shared" si="314"/>
        <v>0</v>
      </c>
      <c r="CZ63" s="206">
        <f t="shared" si="314"/>
        <v>0</v>
      </c>
      <c r="DA63" s="206">
        <f t="shared" si="314"/>
        <v>0</v>
      </c>
      <c r="DB63" s="206">
        <f t="shared" si="314"/>
        <v>0</v>
      </c>
      <c r="DC63" s="206">
        <f t="shared" si="314"/>
        <v>0</v>
      </c>
      <c r="DD63" s="206">
        <f t="shared" ref="DD63:EE63" si="315">AS63*$G63</f>
        <v>0</v>
      </c>
      <c r="DE63" s="206">
        <f t="shared" si="315"/>
        <v>0</v>
      </c>
      <c r="DF63" s="206">
        <f t="shared" si="315"/>
        <v>0</v>
      </c>
      <c r="DG63" s="206">
        <f t="shared" si="315"/>
        <v>0</v>
      </c>
      <c r="DH63" s="206">
        <f t="shared" si="315"/>
        <v>0</v>
      </c>
      <c r="DI63" s="206">
        <f t="shared" si="315"/>
        <v>0</v>
      </c>
      <c r="DJ63" s="206">
        <f t="shared" si="315"/>
        <v>0</v>
      </c>
      <c r="DK63" s="206">
        <f t="shared" si="315"/>
        <v>0</v>
      </c>
      <c r="DL63" s="206">
        <f t="shared" si="315"/>
        <v>0</v>
      </c>
      <c r="DM63" s="206">
        <f t="shared" si="315"/>
        <v>0</v>
      </c>
      <c r="DN63" s="206">
        <f t="shared" si="315"/>
        <v>0</v>
      </c>
      <c r="DO63" s="206">
        <f t="shared" si="315"/>
        <v>0</v>
      </c>
      <c r="DP63" s="206">
        <f t="shared" si="315"/>
        <v>0</v>
      </c>
      <c r="DQ63" s="206">
        <f t="shared" si="315"/>
        <v>0</v>
      </c>
      <c r="DR63" s="206">
        <f t="shared" si="315"/>
        <v>0</v>
      </c>
      <c r="DS63" s="206">
        <f t="shared" si="315"/>
        <v>0</v>
      </c>
      <c r="DT63" s="206">
        <f t="shared" si="315"/>
        <v>0</v>
      </c>
      <c r="DU63" s="206">
        <f t="shared" si="315"/>
        <v>0</v>
      </c>
      <c r="DV63" s="206">
        <f t="shared" si="315"/>
        <v>0</v>
      </c>
      <c r="DW63" s="206">
        <f t="shared" si="315"/>
        <v>0</v>
      </c>
      <c r="DX63" s="206">
        <f t="shared" si="315"/>
        <v>0</v>
      </c>
      <c r="DY63" s="206">
        <f t="shared" si="315"/>
        <v>0</v>
      </c>
      <c r="DZ63" s="206">
        <f t="shared" si="315"/>
        <v>0</v>
      </c>
      <c r="EA63" s="206">
        <f t="shared" si="315"/>
        <v>0</v>
      </c>
      <c r="EB63" s="206">
        <f t="shared" si="315"/>
        <v>0</v>
      </c>
      <c r="EC63" s="206">
        <f t="shared" si="315"/>
        <v>0</v>
      </c>
      <c r="ED63" s="206">
        <f t="shared" si="315"/>
        <v>0</v>
      </c>
      <c r="EE63" s="206">
        <f t="shared" si="315"/>
        <v>0</v>
      </c>
    </row>
    <row r="64" spans="1:159">
      <c r="A64" s="254" t="s">
        <v>295</v>
      </c>
      <c r="B64" s="253">
        <v>15</v>
      </c>
      <c r="C64" s="192" t="str">
        <f>VLOOKUP($A64&amp;$B64,Insumos!$A:$I,4,0)</f>
        <v>ANALISTA DE SUPRIMENTOS</v>
      </c>
      <c r="D64" s="86" t="str">
        <f>VLOOKUP($A64&amp;$B64,Insumos!$A:$I,6,0)</f>
        <v>HH</v>
      </c>
      <c r="E64" s="205">
        <f t="shared" si="310"/>
        <v>0</v>
      </c>
      <c r="F64" s="86">
        <v>1</v>
      </c>
      <c r="G64" s="206">
        <f>VLOOKUP($A64&amp;$B64,Insumos!$A:$I,9,0)</f>
        <v>31.25</v>
      </c>
      <c r="H64" s="206">
        <f t="shared" si="311"/>
        <v>0</v>
      </c>
      <c r="I64" s="452"/>
      <c r="J64" s="423" t="str">
        <f t="shared" si="6"/>
        <v>ANALISTA DE SUPRIMENTOS</v>
      </c>
      <c r="K64" s="206" t="str">
        <f t="shared" si="7"/>
        <v>HH</v>
      </c>
      <c r="L64" s="206">
        <f t="shared" si="312"/>
        <v>0</v>
      </c>
      <c r="M64" s="252">
        <v>0</v>
      </c>
      <c r="N64" s="252">
        <v>0</v>
      </c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  <c r="AA64" s="252"/>
      <c r="AB64" s="252"/>
      <c r="AC64" s="252"/>
      <c r="AD64" s="252">
        <v>0</v>
      </c>
      <c r="AE64" s="252">
        <v>0</v>
      </c>
      <c r="AF64" s="252">
        <v>0</v>
      </c>
      <c r="AG64" s="252">
        <v>0</v>
      </c>
      <c r="AH64" s="252">
        <v>0</v>
      </c>
      <c r="AI64" s="252">
        <v>0</v>
      </c>
      <c r="AJ64" s="252">
        <v>0</v>
      </c>
      <c r="AK64" s="252">
        <v>0</v>
      </c>
      <c r="AL64" s="252">
        <v>0</v>
      </c>
      <c r="AM64" s="252">
        <v>0</v>
      </c>
      <c r="AN64" s="252">
        <v>0</v>
      </c>
      <c r="AO64" s="252">
        <v>0</v>
      </c>
      <c r="AP64" s="252">
        <v>0</v>
      </c>
      <c r="AQ64" s="252">
        <v>0</v>
      </c>
      <c r="AR64" s="252">
        <v>0</v>
      </c>
      <c r="AS64" s="252">
        <v>0</v>
      </c>
      <c r="AT64" s="252">
        <v>0</v>
      </c>
      <c r="AU64" s="252">
        <v>0</v>
      </c>
      <c r="AV64" s="252">
        <v>0</v>
      </c>
      <c r="AW64" s="252">
        <v>0</v>
      </c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252"/>
      <c r="BJ64" s="252"/>
      <c r="BK64" s="252"/>
      <c r="BL64" s="252"/>
      <c r="BM64" s="252">
        <v>0</v>
      </c>
      <c r="BN64" s="252">
        <v>0</v>
      </c>
      <c r="BO64" s="252">
        <v>0</v>
      </c>
      <c r="BP64" s="252">
        <v>0</v>
      </c>
      <c r="BQ64" s="252">
        <v>0</v>
      </c>
      <c r="BR64" s="252">
        <v>0</v>
      </c>
      <c r="BS64" s="252">
        <v>0</v>
      </c>
      <c r="BT64" s="252">
        <v>0</v>
      </c>
      <c r="BV64" s="206" t="str">
        <f t="shared" si="10"/>
        <v>ANALISTA DE SUPRIMENTOS</v>
      </c>
      <c r="BW64" s="83">
        <f t="shared" si="313"/>
        <v>0</v>
      </c>
      <c r="BX64" s="206">
        <f t="shared" ref="BX64:BX112" si="316">M64*$G64</f>
        <v>0</v>
      </c>
      <c r="BY64" s="206">
        <f t="shared" ref="BY64:BY95" si="317">N64*$G64</f>
        <v>0</v>
      </c>
      <c r="BZ64" s="206">
        <f t="shared" ref="BZ64:BZ95" si="318">O64*$G64</f>
        <v>0</v>
      </c>
      <c r="CA64" s="206">
        <f t="shared" ref="CA64:CA95" si="319">P64*$G64</f>
        <v>0</v>
      </c>
      <c r="CB64" s="206">
        <f t="shared" ref="CB64:CB95" si="320">Q64*$G64</f>
        <v>0</v>
      </c>
      <c r="CC64" s="206">
        <f t="shared" ref="CC64:CC95" si="321">R64*$G64</f>
        <v>0</v>
      </c>
      <c r="CD64" s="206">
        <f t="shared" ref="CD64:CD95" si="322">S64*$G64</f>
        <v>0</v>
      </c>
      <c r="CE64" s="206">
        <f t="shared" ref="CE64:CE95" si="323">T64*$G64</f>
        <v>0</v>
      </c>
      <c r="CF64" s="206">
        <f t="shared" ref="CF64:CF95" si="324">U64*$G64</f>
        <v>0</v>
      </c>
      <c r="CG64" s="206">
        <f t="shared" ref="CG64:CG95" si="325">V64*$G64</f>
        <v>0</v>
      </c>
      <c r="CH64" s="206">
        <f t="shared" ref="CH64:CH95" si="326">W64*$G64</f>
        <v>0</v>
      </c>
      <c r="CI64" s="206">
        <f t="shared" ref="CI64:CI95" si="327">X64*$G64</f>
        <v>0</v>
      </c>
      <c r="CJ64" s="206">
        <f t="shared" ref="CJ64:CJ95" si="328">Y64*$G64</f>
        <v>0</v>
      </c>
      <c r="CK64" s="206">
        <f t="shared" ref="CK64:CK95" si="329">Z64*$G64</f>
        <v>0</v>
      </c>
      <c r="CL64" s="206">
        <f t="shared" ref="CL64:CL95" si="330">AA64*$G64</f>
        <v>0</v>
      </c>
      <c r="CM64" s="206">
        <f t="shared" ref="CM64:CM95" si="331">AB64*$G64</f>
        <v>0</v>
      </c>
      <c r="CN64" s="206">
        <f t="shared" ref="CN64:CN95" si="332">AC64*$G64</f>
        <v>0</v>
      </c>
      <c r="CO64" s="206">
        <f t="shared" ref="CO64:CO95" si="333">AD64*$G64</f>
        <v>0</v>
      </c>
      <c r="CP64" s="206">
        <f t="shared" ref="CP64:CP95" si="334">AE64*$G64</f>
        <v>0</v>
      </c>
      <c r="CQ64" s="206">
        <f t="shared" ref="CQ64:CQ95" si="335">AF64*$G64</f>
        <v>0</v>
      </c>
      <c r="CR64" s="206">
        <f t="shared" ref="CR64:CR95" si="336">AG64*$G64</f>
        <v>0</v>
      </c>
      <c r="CS64" s="206">
        <f t="shared" ref="CS64:CS95" si="337">AH64*$G64</f>
        <v>0</v>
      </c>
      <c r="CT64" s="206">
        <f t="shared" ref="CT64:CT95" si="338">AI64*$G64</f>
        <v>0</v>
      </c>
      <c r="CU64" s="206">
        <f t="shared" ref="CU64:CU95" si="339">AJ64*$G64</f>
        <v>0</v>
      </c>
      <c r="CV64" s="206">
        <f t="shared" ref="CV64:CV95" si="340">AK64*$G64</f>
        <v>0</v>
      </c>
      <c r="CW64" s="206">
        <f t="shared" ref="CW64:CW95" si="341">AL64*$G64</f>
        <v>0</v>
      </c>
      <c r="CX64" s="206">
        <f t="shared" ref="CX64:CX95" si="342">AM64*$G64</f>
        <v>0</v>
      </c>
      <c r="CY64" s="206">
        <f t="shared" ref="CY64:CY95" si="343">AN64*$G64</f>
        <v>0</v>
      </c>
      <c r="CZ64" s="206">
        <f t="shared" ref="CZ64:CZ95" si="344">AO64*$G64</f>
        <v>0</v>
      </c>
      <c r="DA64" s="206">
        <f t="shared" ref="DA64:DA95" si="345">AP64*$G64</f>
        <v>0</v>
      </c>
      <c r="DB64" s="206">
        <f t="shared" ref="DB64:DB95" si="346">AQ64*$G64</f>
        <v>0</v>
      </c>
      <c r="DC64" s="206">
        <f t="shared" ref="DC64:DC95" si="347">AR64*$G64</f>
        <v>0</v>
      </c>
      <c r="DD64" s="206">
        <f t="shared" ref="DD64:DD95" si="348">AS64*$G64</f>
        <v>0</v>
      </c>
      <c r="DE64" s="206">
        <f t="shared" ref="DE64:DE95" si="349">AT64*$G64</f>
        <v>0</v>
      </c>
      <c r="DF64" s="206">
        <f t="shared" ref="DF64:DF95" si="350">AU64*$G64</f>
        <v>0</v>
      </c>
      <c r="DG64" s="206">
        <f t="shared" ref="DG64:DG95" si="351">AV64*$G64</f>
        <v>0</v>
      </c>
      <c r="DH64" s="206">
        <f t="shared" ref="DH64:DH95" si="352">AW64*$G64</f>
        <v>0</v>
      </c>
      <c r="DI64" s="206">
        <f t="shared" ref="DI64:DI95" si="353">AX64*$G64</f>
        <v>0</v>
      </c>
      <c r="DJ64" s="206">
        <f t="shared" ref="DJ64:DJ95" si="354">AY64*$G64</f>
        <v>0</v>
      </c>
      <c r="DK64" s="206">
        <f t="shared" ref="DK64:DK95" si="355">AZ64*$G64</f>
        <v>0</v>
      </c>
      <c r="DL64" s="206">
        <f t="shared" ref="DL64:DL95" si="356">BA64*$G64</f>
        <v>0</v>
      </c>
      <c r="DM64" s="206">
        <f t="shared" ref="DM64:DM95" si="357">BB64*$G64</f>
        <v>0</v>
      </c>
      <c r="DN64" s="206">
        <f t="shared" ref="DN64:DN95" si="358">BC64*$G64</f>
        <v>0</v>
      </c>
      <c r="DO64" s="206">
        <f t="shared" ref="DO64:DO95" si="359">BD64*$G64</f>
        <v>0</v>
      </c>
      <c r="DP64" s="206">
        <f t="shared" ref="DP64:DP95" si="360">BE64*$G64</f>
        <v>0</v>
      </c>
      <c r="DQ64" s="206">
        <f t="shared" ref="DQ64:DQ95" si="361">BF64*$G64</f>
        <v>0</v>
      </c>
      <c r="DR64" s="206">
        <f t="shared" ref="DR64:DR95" si="362">BG64*$G64</f>
        <v>0</v>
      </c>
      <c r="DS64" s="206">
        <f t="shared" ref="DS64:DS95" si="363">BH64*$G64</f>
        <v>0</v>
      </c>
      <c r="DT64" s="206">
        <f t="shared" ref="DT64:DT95" si="364">BI64*$G64</f>
        <v>0</v>
      </c>
      <c r="DU64" s="206">
        <f t="shared" ref="DU64:DU95" si="365">BJ64*$G64</f>
        <v>0</v>
      </c>
      <c r="DV64" s="206">
        <f t="shared" ref="DV64:DV95" si="366">BK64*$G64</f>
        <v>0</v>
      </c>
      <c r="DW64" s="206">
        <f t="shared" ref="DW64:DW95" si="367">BL64*$G64</f>
        <v>0</v>
      </c>
      <c r="DX64" s="206">
        <f t="shared" ref="DX64:DX95" si="368">BM64*$G64</f>
        <v>0</v>
      </c>
      <c r="DY64" s="206">
        <f t="shared" ref="DY64:DY95" si="369">BN64*$G64</f>
        <v>0</v>
      </c>
      <c r="DZ64" s="206">
        <f t="shared" ref="DZ64:DZ95" si="370">BO64*$G64</f>
        <v>0</v>
      </c>
      <c r="EA64" s="206">
        <f t="shared" ref="EA64:EA95" si="371">BP64*$G64</f>
        <v>0</v>
      </c>
      <c r="EB64" s="206">
        <f t="shared" ref="EB64:EB95" si="372">BQ64*$G64</f>
        <v>0</v>
      </c>
      <c r="EC64" s="206">
        <f t="shared" ref="EC64:EC95" si="373">BR64*$G64</f>
        <v>0</v>
      </c>
      <c r="ED64" s="206">
        <f t="shared" ref="ED64:ED95" si="374">BS64*$G64</f>
        <v>0</v>
      </c>
      <c r="EE64" s="206">
        <f t="shared" ref="EE64:EE95" si="375">BT64*$G64</f>
        <v>0</v>
      </c>
    </row>
    <row r="65" spans="1:135">
      <c r="A65" s="254" t="s">
        <v>295</v>
      </c>
      <c r="B65" s="253">
        <v>16</v>
      </c>
      <c r="C65" s="192" t="str">
        <f>VLOOKUP($A65&amp;$B65,Insumos!$A:$I,4,0)</f>
        <v>GERENTE DE PROJETO - PJ</v>
      </c>
      <c r="D65" s="86" t="str">
        <f>VLOOKUP($A65&amp;$B65,Insumos!$A:$I,6,0)</f>
        <v>HH</v>
      </c>
      <c r="E65" s="205">
        <f t="shared" si="310"/>
        <v>0</v>
      </c>
      <c r="F65" s="86">
        <v>1</v>
      </c>
      <c r="G65" s="206">
        <f>VLOOKUP($A65&amp;$B65,Insumos!$A:$I,9,0)</f>
        <v>43.75</v>
      </c>
      <c r="H65" s="206">
        <f t="shared" si="311"/>
        <v>0</v>
      </c>
      <c r="I65" s="452"/>
      <c r="J65" s="423" t="str">
        <f t="shared" si="6"/>
        <v>GERENTE DE PROJETO - PJ</v>
      </c>
      <c r="K65" s="206" t="str">
        <f t="shared" si="7"/>
        <v>HH</v>
      </c>
      <c r="L65" s="206">
        <f t="shared" si="312"/>
        <v>0</v>
      </c>
      <c r="M65" s="252">
        <v>0</v>
      </c>
      <c r="N65" s="252">
        <v>0</v>
      </c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  <c r="AA65" s="252"/>
      <c r="AB65" s="252"/>
      <c r="AC65" s="252"/>
      <c r="AD65" s="252">
        <v>0</v>
      </c>
      <c r="AE65" s="252">
        <v>0</v>
      </c>
      <c r="AF65" s="252">
        <v>0</v>
      </c>
      <c r="AG65" s="252">
        <v>0</v>
      </c>
      <c r="AH65" s="252">
        <v>0</v>
      </c>
      <c r="AI65" s="252">
        <v>0</v>
      </c>
      <c r="AJ65" s="252">
        <v>0</v>
      </c>
      <c r="AK65" s="252">
        <v>0</v>
      </c>
      <c r="AL65" s="252">
        <v>0</v>
      </c>
      <c r="AM65" s="252">
        <v>0</v>
      </c>
      <c r="AN65" s="252">
        <v>0</v>
      </c>
      <c r="AO65" s="252">
        <v>0</v>
      </c>
      <c r="AP65" s="252">
        <v>0</v>
      </c>
      <c r="AQ65" s="252">
        <v>0</v>
      </c>
      <c r="AR65" s="252">
        <v>0</v>
      </c>
      <c r="AS65" s="252">
        <v>0</v>
      </c>
      <c r="AT65" s="252">
        <v>0</v>
      </c>
      <c r="AU65" s="252">
        <v>0</v>
      </c>
      <c r="AV65" s="252">
        <v>0</v>
      </c>
      <c r="AW65" s="252">
        <v>0</v>
      </c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252"/>
      <c r="BJ65" s="252"/>
      <c r="BK65" s="252"/>
      <c r="BL65" s="252"/>
      <c r="BM65" s="252">
        <v>0</v>
      </c>
      <c r="BN65" s="252">
        <v>0</v>
      </c>
      <c r="BO65" s="252">
        <v>0</v>
      </c>
      <c r="BP65" s="252">
        <v>0</v>
      </c>
      <c r="BQ65" s="252">
        <v>0</v>
      </c>
      <c r="BR65" s="252">
        <v>0</v>
      </c>
      <c r="BS65" s="252">
        <v>0</v>
      </c>
      <c r="BT65" s="252">
        <v>0</v>
      </c>
      <c r="BV65" s="206" t="str">
        <f t="shared" si="10"/>
        <v>GERENTE DE PROJETO - PJ</v>
      </c>
      <c r="BW65" s="83">
        <f t="shared" si="313"/>
        <v>0</v>
      </c>
      <c r="BX65" s="206">
        <f t="shared" si="316"/>
        <v>0</v>
      </c>
      <c r="BY65" s="206">
        <f t="shared" si="317"/>
        <v>0</v>
      </c>
      <c r="BZ65" s="206">
        <f t="shared" si="318"/>
        <v>0</v>
      </c>
      <c r="CA65" s="206">
        <f t="shared" si="319"/>
        <v>0</v>
      </c>
      <c r="CB65" s="206">
        <f t="shared" si="320"/>
        <v>0</v>
      </c>
      <c r="CC65" s="206">
        <f t="shared" si="321"/>
        <v>0</v>
      </c>
      <c r="CD65" s="206">
        <f t="shared" si="322"/>
        <v>0</v>
      </c>
      <c r="CE65" s="206">
        <f t="shared" si="323"/>
        <v>0</v>
      </c>
      <c r="CF65" s="206">
        <f t="shared" si="324"/>
        <v>0</v>
      </c>
      <c r="CG65" s="206">
        <f t="shared" si="325"/>
        <v>0</v>
      </c>
      <c r="CH65" s="206">
        <f t="shared" si="326"/>
        <v>0</v>
      </c>
      <c r="CI65" s="206">
        <f t="shared" si="327"/>
        <v>0</v>
      </c>
      <c r="CJ65" s="206">
        <f t="shared" si="328"/>
        <v>0</v>
      </c>
      <c r="CK65" s="206">
        <f t="shared" si="329"/>
        <v>0</v>
      </c>
      <c r="CL65" s="206">
        <f t="shared" si="330"/>
        <v>0</v>
      </c>
      <c r="CM65" s="206">
        <f t="shared" si="331"/>
        <v>0</v>
      </c>
      <c r="CN65" s="206">
        <f t="shared" si="332"/>
        <v>0</v>
      </c>
      <c r="CO65" s="206">
        <f t="shared" si="333"/>
        <v>0</v>
      </c>
      <c r="CP65" s="206">
        <f t="shared" si="334"/>
        <v>0</v>
      </c>
      <c r="CQ65" s="206">
        <f t="shared" si="335"/>
        <v>0</v>
      </c>
      <c r="CR65" s="206">
        <f t="shared" si="336"/>
        <v>0</v>
      </c>
      <c r="CS65" s="206">
        <f t="shared" si="337"/>
        <v>0</v>
      </c>
      <c r="CT65" s="206">
        <f t="shared" si="338"/>
        <v>0</v>
      </c>
      <c r="CU65" s="206">
        <f t="shared" si="339"/>
        <v>0</v>
      </c>
      <c r="CV65" s="206">
        <f t="shared" si="340"/>
        <v>0</v>
      </c>
      <c r="CW65" s="206">
        <f t="shared" si="341"/>
        <v>0</v>
      </c>
      <c r="CX65" s="206">
        <f t="shared" si="342"/>
        <v>0</v>
      </c>
      <c r="CY65" s="206">
        <f t="shared" si="343"/>
        <v>0</v>
      </c>
      <c r="CZ65" s="206">
        <f t="shared" si="344"/>
        <v>0</v>
      </c>
      <c r="DA65" s="206">
        <f t="shared" si="345"/>
        <v>0</v>
      </c>
      <c r="DB65" s="206">
        <f t="shared" si="346"/>
        <v>0</v>
      </c>
      <c r="DC65" s="206">
        <f t="shared" si="347"/>
        <v>0</v>
      </c>
      <c r="DD65" s="206">
        <f t="shared" si="348"/>
        <v>0</v>
      </c>
      <c r="DE65" s="206">
        <f t="shared" si="349"/>
        <v>0</v>
      </c>
      <c r="DF65" s="206">
        <f t="shared" si="350"/>
        <v>0</v>
      </c>
      <c r="DG65" s="206">
        <f t="shared" si="351"/>
        <v>0</v>
      </c>
      <c r="DH65" s="206">
        <f t="shared" si="352"/>
        <v>0</v>
      </c>
      <c r="DI65" s="206">
        <f t="shared" si="353"/>
        <v>0</v>
      </c>
      <c r="DJ65" s="206">
        <f t="shared" si="354"/>
        <v>0</v>
      </c>
      <c r="DK65" s="206">
        <f t="shared" si="355"/>
        <v>0</v>
      </c>
      <c r="DL65" s="206">
        <f t="shared" si="356"/>
        <v>0</v>
      </c>
      <c r="DM65" s="206">
        <f t="shared" si="357"/>
        <v>0</v>
      </c>
      <c r="DN65" s="206">
        <f t="shared" si="358"/>
        <v>0</v>
      </c>
      <c r="DO65" s="206">
        <f t="shared" si="359"/>
        <v>0</v>
      </c>
      <c r="DP65" s="206">
        <f t="shared" si="360"/>
        <v>0</v>
      </c>
      <c r="DQ65" s="206">
        <f t="shared" si="361"/>
        <v>0</v>
      </c>
      <c r="DR65" s="206">
        <f t="shared" si="362"/>
        <v>0</v>
      </c>
      <c r="DS65" s="206">
        <f t="shared" si="363"/>
        <v>0</v>
      </c>
      <c r="DT65" s="206">
        <f t="shared" si="364"/>
        <v>0</v>
      </c>
      <c r="DU65" s="206">
        <f t="shared" si="365"/>
        <v>0</v>
      </c>
      <c r="DV65" s="206">
        <f t="shared" si="366"/>
        <v>0</v>
      </c>
      <c r="DW65" s="206">
        <f t="shared" si="367"/>
        <v>0</v>
      </c>
      <c r="DX65" s="206">
        <f t="shared" si="368"/>
        <v>0</v>
      </c>
      <c r="DY65" s="206">
        <f t="shared" si="369"/>
        <v>0</v>
      </c>
      <c r="DZ65" s="206">
        <f t="shared" si="370"/>
        <v>0</v>
      </c>
      <c r="EA65" s="206">
        <f t="shared" si="371"/>
        <v>0</v>
      </c>
      <c r="EB65" s="206">
        <f t="shared" si="372"/>
        <v>0</v>
      </c>
      <c r="EC65" s="206">
        <f t="shared" si="373"/>
        <v>0</v>
      </c>
      <c r="ED65" s="206">
        <f t="shared" si="374"/>
        <v>0</v>
      </c>
      <c r="EE65" s="206">
        <f t="shared" si="375"/>
        <v>0</v>
      </c>
    </row>
    <row r="66" spans="1:135">
      <c r="A66" s="254" t="s">
        <v>295</v>
      </c>
      <c r="B66" s="253">
        <v>17</v>
      </c>
      <c r="C66" s="192" t="str">
        <f>VLOOKUP($A66&amp;$B66,Insumos!$A:$I,4,0)</f>
        <v>COORD. DE PROJETO - PJ</v>
      </c>
      <c r="D66" s="86" t="str">
        <f>VLOOKUP($A66&amp;$B66,Insumos!$A:$I,6,0)</f>
        <v>HH</v>
      </c>
      <c r="E66" s="205">
        <f t="shared" si="310"/>
        <v>0</v>
      </c>
      <c r="F66" s="86">
        <v>1</v>
      </c>
      <c r="G66" s="206">
        <f>VLOOKUP($A66&amp;$B66,Insumos!$A:$I,9,0)</f>
        <v>24.0625</v>
      </c>
      <c r="H66" s="206">
        <f t="shared" si="311"/>
        <v>0</v>
      </c>
      <c r="I66" s="452"/>
      <c r="J66" s="423" t="str">
        <f t="shared" si="6"/>
        <v>COORD. DE PROJETO - PJ</v>
      </c>
      <c r="K66" s="206" t="str">
        <f t="shared" si="7"/>
        <v>HH</v>
      </c>
      <c r="L66" s="206">
        <f t="shared" si="312"/>
        <v>0</v>
      </c>
      <c r="M66" s="252">
        <v>0</v>
      </c>
      <c r="N66" s="252">
        <v>0</v>
      </c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  <c r="AA66" s="252"/>
      <c r="AB66" s="252"/>
      <c r="AC66" s="252"/>
      <c r="AD66" s="252">
        <v>0</v>
      </c>
      <c r="AE66" s="252">
        <v>0</v>
      </c>
      <c r="AF66" s="252">
        <v>0</v>
      </c>
      <c r="AG66" s="252">
        <v>0</v>
      </c>
      <c r="AH66" s="252">
        <v>0</v>
      </c>
      <c r="AI66" s="252">
        <v>0</v>
      </c>
      <c r="AJ66" s="252">
        <v>0</v>
      </c>
      <c r="AK66" s="252">
        <v>0</v>
      </c>
      <c r="AL66" s="252">
        <v>0</v>
      </c>
      <c r="AM66" s="252">
        <v>0</v>
      </c>
      <c r="AN66" s="252">
        <v>0</v>
      </c>
      <c r="AO66" s="252">
        <v>0</v>
      </c>
      <c r="AP66" s="252">
        <v>0</v>
      </c>
      <c r="AQ66" s="252">
        <v>0</v>
      </c>
      <c r="AR66" s="252">
        <v>0</v>
      </c>
      <c r="AS66" s="252">
        <v>0</v>
      </c>
      <c r="AT66" s="252">
        <v>0</v>
      </c>
      <c r="AU66" s="252">
        <v>0</v>
      </c>
      <c r="AV66" s="252">
        <v>0</v>
      </c>
      <c r="AW66" s="252">
        <v>0</v>
      </c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252"/>
      <c r="BJ66" s="252"/>
      <c r="BK66" s="252"/>
      <c r="BL66" s="252"/>
      <c r="BM66" s="252">
        <v>0</v>
      </c>
      <c r="BN66" s="252">
        <v>0</v>
      </c>
      <c r="BO66" s="252">
        <v>0</v>
      </c>
      <c r="BP66" s="252">
        <v>0</v>
      </c>
      <c r="BQ66" s="252">
        <v>0</v>
      </c>
      <c r="BR66" s="252">
        <v>0</v>
      </c>
      <c r="BS66" s="252">
        <v>0</v>
      </c>
      <c r="BT66" s="252">
        <v>0</v>
      </c>
      <c r="BV66" s="206" t="str">
        <f t="shared" si="10"/>
        <v>COORD. DE PROJETO - PJ</v>
      </c>
      <c r="BW66" s="83">
        <f t="shared" si="313"/>
        <v>0</v>
      </c>
      <c r="BX66" s="206">
        <f t="shared" si="316"/>
        <v>0</v>
      </c>
      <c r="BY66" s="206">
        <f t="shared" si="317"/>
        <v>0</v>
      </c>
      <c r="BZ66" s="206">
        <f t="shared" si="318"/>
        <v>0</v>
      </c>
      <c r="CA66" s="206">
        <f t="shared" si="319"/>
        <v>0</v>
      </c>
      <c r="CB66" s="206">
        <f t="shared" si="320"/>
        <v>0</v>
      </c>
      <c r="CC66" s="206">
        <f t="shared" si="321"/>
        <v>0</v>
      </c>
      <c r="CD66" s="206">
        <f t="shared" si="322"/>
        <v>0</v>
      </c>
      <c r="CE66" s="206">
        <f t="shared" si="323"/>
        <v>0</v>
      </c>
      <c r="CF66" s="206">
        <f t="shared" si="324"/>
        <v>0</v>
      </c>
      <c r="CG66" s="206">
        <f t="shared" si="325"/>
        <v>0</v>
      </c>
      <c r="CH66" s="206">
        <f t="shared" si="326"/>
        <v>0</v>
      </c>
      <c r="CI66" s="206">
        <f t="shared" si="327"/>
        <v>0</v>
      </c>
      <c r="CJ66" s="206">
        <f t="shared" si="328"/>
        <v>0</v>
      </c>
      <c r="CK66" s="206">
        <f t="shared" si="329"/>
        <v>0</v>
      </c>
      <c r="CL66" s="206">
        <f t="shared" si="330"/>
        <v>0</v>
      </c>
      <c r="CM66" s="206">
        <f t="shared" si="331"/>
        <v>0</v>
      </c>
      <c r="CN66" s="206">
        <f t="shared" si="332"/>
        <v>0</v>
      </c>
      <c r="CO66" s="206">
        <f t="shared" si="333"/>
        <v>0</v>
      </c>
      <c r="CP66" s="206">
        <f t="shared" si="334"/>
        <v>0</v>
      </c>
      <c r="CQ66" s="206">
        <f t="shared" si="335"/>
        <v>0</v>
      </c>
      <c r="CR66" s="206">
        <f t="shared" si="336"/>
        <v>0</v>
      </c>
      <c r="CS66" s="206">
        <f t="shared" si="337"/>
        <v>0</v>
      </c>
      <c r="CT66" s="206">
        <f t="shared" si="338"/>
        <v>0</v>
      </c>
      <c r="CU66" s="206">
        <f t="shared" si="339"/>
        <v>0</v>
      </c>
      <c r="CV66" s="206">
        <f t="shared" si="340"/>
        <v>0</v>
      </c>
      <c r="CW66" s="206">
        <f t="shared" si="341"/>
        <v>0</v>
      </c>
      <c r="CX66" s="206">
        <f t="shared" si="342"/>
        <v>0</v>
      </c>
      <c r="CY66" s="206">
        <f t="shared" si="343"/>
        <v>0</v>
      </c>
      <c r="CZ66" s="206">
        <f t="shared" si="344"/>
        <v>0</v>
      </c>
      <c r="DA66" s="206">
        <f t="shared" si="345"/>
        <v>0</v>
      </c>
      <c r="DB66" s="206">
        <f t="shared" si="346"/>
        <v>0</v>
      </c>
      <c r="DC66" s="206">
        <f t="shared" si="347"/>
        <v>0</v>
      </c>
      <c r="DD66" s="206">
        <f t="shared" si="348"/>
        <v>0</v>
      </c>
      <c r="DE66" s="206">
        <f t="shared" si="349"/>
        <v>0</v>
      </c>
      <c r="DF66" s="206">
        <f t="shared" si="350"/>
        <v>0</v>
      </c>
      <c r="DG66" s="206">
        <f t="shared" si="351"/>
        <v>0</v>
      </c>
      <c r="DH66" s="206">
        <f t="shared" si="352"/>
        <v>0</v>
      </c>
      <c r="DI66" s="206">
        <f t="shared" si="353"/>
        <v>0</v>
      </c>
      <c r="DJ66" s="206">
        <f t="shared" si="354"/>
        <v>0</v>
      </c>
      <c r="DK66" s="206">
        <f t="shared" si="355"/>
        <v>0</v>
      </c>
      <c r="DL66" s="206">
        <f t="shared" si="356"/>
        <v>0</v>
      </c>
      <c r="DM66" s="206">
        <f t="shared" si="357"/>
        <v>0</v>
      </c>
      <c r="DN66" s="206">
        <f t="shared" si="358"/>
        <v>0</v>
      </c>
      <c r="DO66" s="206">
        <f t="shared" si="359"/>
        <v>0</v>
      </c>
      <c r="DP66" s="206">
        <f t="shared" si="360"/>
        <v>0</v>
      </c>
      <c r="DQ66" s="206">
        <f t="shared" si="361"/>
        <v>0</v>
      </c>
      <c r="DR66" s="206">
        <f t="shared" si="362"/>
        <v>0</v>
      </c>
      <c r="DS66" s="206">
        <f t="shared" si="363"/>
        <v>0</v>
      </c>
      <c r="DT66" s="206">
        <f t="shared" si="364"/>
        <v>0</v>
      </c>
      <c r="DU66" s="206">
        <f t="shared" si="365"/>
        <v>0</v>
      </c>
      <c r="DV66" s="206">
        <f t="shared" si="366"/>
        <v>0</v>
      </c>
      <c r="DW66" s="206">
        <f t="shared" si="367"/>
        <v>0</v>
      </c>
      <c r="DX66" s="206">
        <f t="shared" si="368"/>
        <v>0</v>
      </c>
      <c r="DY66" s="206">
        <f t="shared" si="369"/>
        <v>0</v>
      </c>
      <c r="DZ66" s="206">
        <f t="shared" si="370"/>
        <v>0</v>
      </c>
      <c r="EA66" s="206">
        <f t="shared" si="371"/>
        <v>0</v>
      </c>
      <c r="EB66" s="206">
        <f t="shared" si="372"/>
        <v>0</v>
      </c>
      <c r="EC66" s="206">
        <f t="shared" si="373"/>
        <v>0</v>
      </c>
      <c r="ED66" s="206">
        <f t="shared" si="374"/>
        <v>0</v>
      </c>
      <c r="EE66" s="206">
        <f t="shared" si="375"/>
        <v>0</v>
      </c>
    </row>
    <row r="67" spans="1:135">
      <c r="A67" s="254" t="s">
        <v>295</v>
      </c>
      <c r="B67" s="253">
        <v>18</v>
      </c>
      <c r="C67" s="192" t="str">
        <f>VLOOKUP($A67&amp;$B67,Insumos!$A:$I,4,0)</f>
        <v>COORD. OPERACIONAL - PJ</v>
      </c>
      <c r="D67" s="86" t="str">
        <f>VLOOKUP($A67&amp;$B67,Insumos!$A:$I,6,0)</f>
        <v>HH</v>
      </c>
      <c r="E67" s="205">
        <f t="shared" si="310"/>
        <v>0</v>
      </c>
      <c r="F67" s="86">
        <v>1</v>
      </c>
      <c r="G67" s="206">
        <f>VLOOKUP($A67&amp;$B67,Insumos!$A:$I,9,0)</f>
        <v>18.75</v>
      </c>
      <c r="H67" s="206">
        <f t="shared" si="311"/>
        <v>0</v>
      </c>
      <c r="I67" s="452"/>
      <c r="J67" s="423" t="str">
        <f t="shared" si="6"/>
        <v>COORD. OPERACIONAL - PJ</v>
      </c>
      <c r="K67" s="206" t="str">
        <f t="shared" si="7"/>
        <v>HH</v>
      </c>
      <c r="L67" s="206">
        <f t="shared" si="312"/>
        <v>0</v>
      </c>
      <c r="M67" s="252">
        <v>0</v>
      </c>
      <c r="N67" s="252">
        <v>0</v>
      </c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  <c r="AA67" s="252"/>
      <c r="AB67" s="252"/>
      <c r="AC67" s="252"/>
      <c r="AD67" s="252">
        <v>0</v>
      </c>
      <c r="AE67" s="252">
        <v>0</v>
      </c>
      <c r="AF67" s="252">
        <v>0</v>
      </c>
      <c r="AG67" s="252">
        <v>0</v>
      </c>
      <c r="AH67" s="252">
        <v>0</v>
      </c>
      <c r="AI67" s="252">
        <v>0</v>
      </c>
      <c r="AJ67" s="252">
        <v>0</v>
      </c>
      <c r="AK67" s="252">
        <v>0</v>
      </c>
      <c r="AL67" s="252">
        <v>0</v>
      </c>
      <c r="AM67" s="252">
        <v>0</v>
      </c>
      <c r="AN67" s="252">
        <v>0</v>
      </c>
      <c r="AO67" s="252">
        <v>0</v>
      </c>
      <c r="AP67" s="252">
        <v>0</v>
      </c>
      <c r="AQ67" s="252">
        <v>0</v>
      </c>
      <c r="AR67" s="252">
        <v>0</v>
      </c>
      <c r="AS67" s="252">
        <v>0</v>
      </c>
      <c r="AT67" s="252">
        <v>0</v>
      </c>
      <c r="AU67" s="252">
        <v>0</v>
      </c>
      <c r="AV67" s="252">
        <v>0</v>
      </c>
      <c r="AW67" s="252">
        <v>0</v>
      </c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252"/>
      <c r="BJ67" s="252"/>
      <c r="BK67" s="252"/>
      <c r="BL67" s="252"/>
      <c r="BM67" s="252">
        <v>0</v>
      </c>
      <c r="BN67" s="252">
        <v>0</v>
      </c>
      <c r="BO67" s="252">
        <v>0</v>
      </c>
      <c r="BP67" s="252">
        <v>0</v>
      </c>
      <c r="BQ67" s="252">
        <v>0</v>
      </c>
      <c r="BR67" s="252">
        <v>0</v>
      </c>
      <c r="BS67" s="252">
        <v>0</v>
      </c>
      <c r="BT67" s="252">
        <v>0</v>
      </c>
      <c r="BV67" s="206" t="str">
        <f t="shared" si="10"/>
        <v>COORD. OPERACIONAL - PJ</v>
      </c>
      <c r="BW67" s="83">
        <f t="shared" si="313"/>
        <v>0</v>
      </c>
      <c r="BX67" s="206">
        <f t="shared" si="316"/>
        <v>0</v>
      </c>
      <c r="BY67" s="206">
        <f t="shared" si="317"/>
        <v>0</v>
      </c>
      <c r="BZ67" s="206">
        <f t="shared" si="318"/>
        <v>0</v>
      </c>
      <c r="CA67" s="206">
        <f t="shared" si="319"/>
        <v>0</v>
      </c>
      <c r="CB67" s="206">
        <f t="shared" si="320"/>
        <v>0</v>
      </c>
      <c r="CC67" s="206">
        <f t="shared" si="321"/>
        <v>0</v>
      </c>
      <c r="CD67" s="206">
        <f t="shared" si="322"/>
        <v>0</v>
      </c>
      <c r="CE67" s="206">
        <f t="shared" si="323"/>
        <v>0</v>
      </c>
      <c r="CF67" s="206">
        <f t="shared" si="324"/>
        <v>0</v>
      </c>
      <c r="CG67" s="206">
        <f t="shared" si="325"/>
        <v>0</v>
      </c>
      <c r="CH67" s="206">
        <f t="shared" si="326"/>
        <v>0</v>
      </c>
      <c r="CI67" s="206">
        <f t="shared" si="327"/>
        <v>0</v>
      </c>
      <c r="CJ67" s="206">
        <f t="shared" si="328"/>
        <v>0</v>
      </c>
      <c r="CK67" s="206">
        <f t="shared" si="329"/>
        <v>0</v>
      </c>
      <c r="CL67" s="206">
        <f t="shared" si="330"/>
        <v>0</v>
      </c>
      <c r="CM67" s="206">
        <f t="shared" si="331"/>
        <v>0</v>
      </c>
      <c r="CN67" s="206">
        <f t="shared" si="332"/>
        <v>0</v>
      </c>
      <c r="CO67" s="206">
        <f t="shared" si="333"/>
        <v>0</v>
      </c>
      <c r="CP67" s="206">
        <f t="shared" si="334"/>
        <v>0</v>
      </c>
      <c r="CQ67" s="206">
        <f t="shared" si="335"/>
        <v>0</v>
      </c>
      <c r="CR67" s="206">
        <f t="shared" si="336"/>
        <v>0</v>
      </c>
      <c r="CS67" s="206">
        <f t="shared" si="337"/>
        <v>0</v>
      </c>
      <c r="CT67" s="206">
        <f t="shared" si="338"/>
        <v>0</v>
      </c>
      <c r="CU67" s="206">
        <f t="shared" si="339"/>
        <v>0</v>
      </c>
      <c r="CV67" s="206">
        <f t="shared" si="340"/>
        <v>0</v>
      </c>
      <c r="CW67" s="206">
        <f t="shared" si="341"/>
        <v>0</v>
      </c>
      <c r="CX67" s="206">
        <f t="shared" si="342"/>
        <v>0</v>
      </c>
      <c r="CY67" s="206">
        <f t="shared" si="343"/>
        <v>0</v>
      </c>
      <c r="CZ67" s="206">
        <f t="shared" si="344"/>
        <v>0</v>
      </c>
      <c r="DA67" s="206">
        <f t="shared" si="345"/>
        <v>0</v>
      </c>
      <c r="DB67" s="206">
        <f t="shared" si="346"/>
        <v>0</v>
      </c>
      <c r="DC67" s="206">
        <f t="shared" si="347"/>
        <v>0</v>
      </c>
      <c r="DD67" s="206">
        <f t="shared" si="348"/>
        <v>0</v>
      </c>
      <c r="DE67" s="206">
        <f t="shared" si="349"/>
        <v>0</v>
      </c>
      <c r="DF67" s="206">
        <f t="shared" si="350"/>
        <v>0</v>
      </c>
      <c r="DG67" s="206">
        <f t="shared" si="351"/>
        <v>0</v>
      </c>
      <c r="DH67" s="206">
        <f t="shared" si="352"/>
        <v>0</v>
      </c>
      <c r="DI67" s="206">
        <f t="shared" si="353"/>
        <v>0</v>
      </c>
      <c r="DJ67" s="206">
        <f t="shared" si="354"/>
        <v>0</v>
      </c>
      <c r="DK67" s="206">
        <f t="shared" si="355"/>
        <v>0</v>
      </c>
      <c r="DL67" s="206">
        <f t="shared" si="356"/>
        <v>0</v>
      </c>
      <c r="DM67" s="206">
        <f t="shared" si="357"/>
        <v>0</v>
      </c>
      <c r="DN67" s="206">
        <f t="shared" si="358"/>
        <v>0</v>
      </c>
      <c r="DO67" s="206">
        <f t="shared" si="359"/>
        <v>0</v>
      </c>
      <c r="DP67" s="206">
        <f t="shared" si="360"/>
        <v>0</v>
      </c>
      <c r="DQ67" s="206">
        <f t="shared" si="361"/>
        <v>0</v>
      </c>
      <c r="DR67" s="206">
        <f t="shared" si="362"/>
        <v>0</v>
      </c>
      <c r="DS67" s="206">
        <f t="shared" si="363"/>
        <v>0</v>
      </c>
      <c r="DT67" s="206">
        <f t="shared" si="364"/>
        <v>0</v>
      </c>
      <c r="DU67" s="206">
        <f t="shared" si="365"/>
        <v>0</v>
      </c>
      <c r="DV67" s="206">
        <f t="shared" si="366"/>
        <v>0</v>
      </c>
      <c r="DW67" s="206">
        <f t="shared" si="367"/>
        <v>0</v>
      </c>
      <c r="DX67" s="206">
        <f t="shared" si="368"/>
        <v>0</v>
      </c>
      <c r="DY67" s="206">
        <f t="shared" si="369"/>
        <v>0</v>
      </c>
      <c r="DZ67" s="206">
        <f t="shared" si="370"/>
        <v>0</v>
      </c>
      <c r="EA67" s="206">
        <f t="shared" si="371"/>
        <v>0</v>
      </c>
      <c r="EB67" s="206">
        <f t="shared" si="372"/>
        <v>0</v>
      </c>
      <c r="EC67" s="206">
        <f t="shared" si="373"/>
        <v>0</v>
      </c>
      <c r="ED67" s="206">
        <f t="shared" si="374"/>
        <v>0</v>
      </c>
      <c r="EE67" s="206">
        <f t="shared" si="375"/>
        <v>0</v>
      </c>
    </row>
    <row r="68" spans="1:135">
      <c r="A68" s="254" t="s">
        <v>295</v>
      </c>
      <c r="B68" s="253">
        <v>19</v>
      </c>
      <c r="C68" s="192" t="str">
        <f>VLOOKUP($A68&amp;$B68,Insumos!$A:$I,4,0)</f>
        <v>ANALISTA DE PROJETOS SENIOR - PJ</v>
      </c>
      <c r="D68" s="86" t="str">
        <f>VLOOKUP($A68&amp;$B68,Insumos!$A:$I,6,0)</f>
        <v>HH</v>
      </c>
      <c r="E68" s="205">
        <f t="shared" si="310"/>
        <v>0</v>
      </c>
      <c r="F68" s="86">
        <v>1</v>
      </c>
      <c r="G68" s="206">
        <f>VLOOKUP($A68&amp;$B68,Insumos!$A:$I,9,0)</f>
        <v>21.875</v>
      </c>
      <c r="H68" s="206">
        <f t="shared" si="311"/>
        <v>0</v>
      </c>
      <c r="I68" s="452"/>
      <c r="J68" s="423" t="str">
        <f t="shared" si="6"/>
        <v>ANALISTA DE PROJETOS SENIOR - PJ</v>
      </c>
      <c r="K68" s="206" t="str">
        <f t="shared" si="7"/>
        <v>HH</v>
      </c>
      <c r="L68" s="206">
        <f t="shared" si="312"/>
        <v>0</v>
      </c>
      <c r="M68" s="252">
        <v>0</v>
      </c>
      <c r="N68" s="252">
        <v>0</v>
      </c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  <c r="AA68" s="252"/>
      <c r="AB68" s="252"/>
      <c r="AC68" s="252"/>
      <c r="AD68" s="252">
        <v>0</v>
      </c>
      <c r="AE68" s="252">
        <v>0</v>
      </c>
      <c r="AF68" s="252">
        <v>0</v>
      </c>
      <c r="AG68" s="252">
        <v>0</v>
      </c>
      <c r="AH68" s="252">
        <v>0</v>
      </c>
      <c r="AI68" s="252">
        <v>0</v>
      </c>
      <c r="AJ68" s="252">
        <v>0</v>
      </c>
      <c r="AK68" s="252">
        <v>0</v>
      </c>
      <c r="AL68" s="252">
        <v>0</v>
      </c>
      <c r="AM68" s="252">
        <v>0</v>
      </c>
      <c r="AN68" s="252">
        <v>0</v>
      </c>
      <c r="AO68" s="252">
        <v>0</v>
      </c>
      <c r="AP68" s="252">
        <v>0</v>
      </c>
      <c r="AQ68" s="252">
        <v>0</v>
      </c>
      <c r="AR68" s="252">
        <v>0</v>
      </c>
      <c r="AS68" s="252">
        <v>0</v>
      </c>
      <c r="AT68" s="252">
        <v>0</v>
      </c>
      <c r="AU68" s="252">
        <v>0</v>
      </c>
      <c r="AV68" s="252">
        <v>0</v>
      </c>
      <c r="AW68" s="252">
        <v>0</v>
      </c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252">
        <v>0</v>
      </c>
      <c r="BN68" s="252">
        <v>0</v>
      </c>
      <c r="BO68" s="252">
        <v>0</v>
      </c>
      <c r="BP68" s="252">
        <v>0</v>
      </c>
      <c r="BQ68" s="252">
        <v>0</v>
      </c>
      <c r="BR68" s="252">
        <v>0</v>
      </c>
      <c r="BS68" s="252">
        <v>0</v>
      </c>
      <c r="BT68" s="252">
        <v>0</v>
      </c>
      <c r="BV68" s="206" t="str">
        <f t="shared" si="10"/>
        <v>ANALISTA DE PROJETOS SENIOR - PJ</v>
      </c>
      <c r="BW68" s="83">
        <f t="shared" si="313"/>
        <v>0</v>
      </c>
      <c r="BX68" s="206">
        <f t="shared" si="316"/>
        <v>0</v>
      </c>
      <c r="BY68" s="206">
        <f t="shared" si="317"/>
        <v>0</v>
      </c>
      <c r="BZ68" s="206">
        <f t="shared" si="318"/>
        <v>0</v>
      </c>
      <c r="CA68" s="206">
        <f t="shared" si="319"/>
        <v>0</v>
      </c>
      <c r="CB68" s="206">
        <f t="shared" si="320"/>
        <v>0</v>
      </c>
      <c r="CC68" s="206">
        <f t="shared" si="321"/>
        <v>0</v>
      </c>
      <c r="CD68" s="206">
        <f t="shared" si="322"/>
        <v>0</v>
      </c>
      <c r="CE68" s="206">
        <f t="shared" si="323"/>
        <v>0</v>
      </c>
      <c r="CF68" s="206">
        <f t="shared" si="324"/>
        <v>0</v>
      </c>
      <c r="CG68" s="206">
        <f t="shared" si="325"/>
        <v>0</v>
      </c>
      <c r="CH68" s="206">
        <f t="shared" si="326"/>
        <v>0</v>
      </c>
      <c r="CI68" s="206">
        <f t="shared" si="327"/>
        <v>0</v>
      </c>
      <c r="CJ68" s="206">
        <f t="shared" si="328"/>
        <v>0</v>
      </c>
      <c r="CK68" s="206">
        <f t="shared" si="329"/>
        <v>0</v>
      </c>
      <c r="CL68" s="206">
        <f t="shared" si="330"/>
        <v>0</v>
      </c>
      <c r="CM68" s="206">
        <f t="shared" si="331"/>
        <v>0</v>
      </c>
      <c r="CN68" s="206">
        <f t="shared" si="332"/>
        <v>0</v>
      </c>
      <c r="CO68" s="206">
        <f t="shared" si="333"/>
        <v>0</v>
      </c>
      <c r="CP68" s="206">
        <f t="shared" si="334"/>
        <v>0</v>
      </c>
      <c r="CQ68" s="206">
        <f t="shared" si="335"/>
        <v>0</v>
      </c>
      <c r="CR68" s="206">
        <f t="shared" si="336"/>
        <v>0</v>
      </c>
      <c r="CS68" s="206">
        <f t="shared" si="337"/>
        <v>0</v>
      </c>
      <c r="CT68" s="206">
        <f t="shared" si="338"/>
        <v>0</v>
      </c>
      <c r="CU68" s="206">
        <f t="shared" si="339"/>
        <v>0</v>
      </c>
      <c r="CV68" s="206">
        <f t="shared" si="340"/>
        <v>0</v>
      </c>
      <c r="CW68" s="206">
        <f t="shared" si="341"/>
        <v>0</v>
      </c>
      <c r="CX68" s="206">
        <f t="shared" si="342"/>
        <v>0</v>
      </c>
      <c r="CY68" s="206">
        <f t="shared" si="343"/>
        <v>0</v>
      </c>
      <c r="CZ68" s="206">
        <f t="shared" si="344"/>
        <v>0</v>
      </c>
      <c r="DA68" s="206">
        <f t="shared" si="345"/>
        <v>0</v>
      </c>
      <c r="DB68" s="206">
        <f t="shared" si="346"/>
        <v>0</v>
      </c>
      <c r="DC68" s="206">
        <f t="shared" si="347"/>
        <v>0</v>
      </c>
      <c r="DD68" s="206">
        <f t="shared" si="348"/>
        <v>0</v>
      </c>
      <c r="DE68" s="206">
        <f t="shared" si="349"/>
        <v>0</v>
      </c>
      <c r="DF68" s="206">
        <f t="shared" si="350"/>
        <v>0</v>
      </c>
      <c r="DG68" s="206">
        <f t="shared" si="351"/>
        <v>0</v>
      </c>
      <c r="DH68" s="206">
        <f t="shared" si="352"/>
        <v>0</v>
      </c>
      <c r="DI68" s="206">
        <f t="shared" si="353"/>
        <v>0</v>
      </c>
      <c r="DJ68" s="206">
        <f t="shared" si="354"/>
        <v>0</v>
      </c>
      <c r="DK68" s="206">
        <f t="shared" si="355"/>
        <v>0</v>
      </c>
      <c r="DL68" s="206">
        <f t="shared" si="356"/>
        <v>0</v>
      </c>
      <c r="DM68" s="206">
        <f t="shared" si="357"/>
        <v>0</v>
      </c>
      <c r="DN68" s="206">
        <f t="shared" si="358"/>
        <v>0</v>
      </c>
      <c r="DO68" s="206">
        <f t="shared" si="359"/>
        <v>0</v>
      </c>
      <c r="DP68" s="206">
        <f t="shared" si="360"/>
        <v>0</v>
      </c>
      <c r="DQ68" s="206">
        <f t="shared" si="361"/>
        <v>0</v>
      </c>
      <c r="DR68" s="206">
        <f t="shared" si="362"/>
        <v>0</v>
      </c>
      <c r="DS68" s="206">
        <f t="shared" si="363"/>
        <v>0</v>
      </c>
      <c r="DT68" s="206">
        <f t="shared" si="364"/>
        <v>0</v>
      </c>
      <c r="DU68" s="206">
        <f t="shared" si="365"/>
        <v>0</v>
      </c>
      <c r="DV68" s="206">
        <f t="shared" si="366"/>
        <v>0</v>
      </c>
      <c r="DW68" s="206">
        <f t="shared" si="367"/>
        <v>0</v>
      </c>
      <c r="DX68" s="206">
        <f t="shared" si="368"/>
        <v>0</v>
      </c>
      <c r="DY68" s="206">
        <f t="shared" si="369"/>
        <v>0</v>
      </c>
      <c r="DZ68" s="206">
        <f t="shared" si="370"/>
        <v>0</v>
      </c>
      <c r="EA68" s="206">
        <f t="shared" si="371"/>
        <v>0</v>
      </c>
      <c r="EB68" s="206">
        <f t="shared" si="372"/>
        <v>0</v>
      </c>
      <c r="EC68" s="206">
        <f t="shared" si="373"/>
        <v>0</v>
      </c>
      <c r="ED68" s="206">
        <f t="shared" si="374"/>
        <v>0</v>
      </c>
      <c r="EE68" s="206">
        <f t="shared" si="375"/>
        <v>0</v>
      </c>
    </row>
    <row r="69" spans="1:135">
      <c r="A69" s="254" t="s">
        <v>295</v>
      </c>
      <c r="B69" s="253">
        <v>20</v>
      </c>
      <c r="C69" s="192" t="str">
        <f>VLOOKUP($A69&amp;$B69,Insumos!$A:$I,4,0)</f>
        <v>ANALISTA DE PROJETOS PLENO - PJ</v>
      </c>
      <c r="D69" s="86" t="str">
        <f>VLOOKUP($A69&amp;$B69,Insumos!$A:$I,6,0)</f>
        <v>HH</v>
      </c>
      <c r="E69" s="205">
        <f t="shared" si="310"/>
        <v>0</v>
      </c>
      <c r="F69" s="86">
        <v>1</v>
      </c>
      <c r="G69" s="206">
        <f>VLOOKUP($A69&amp;$B69,Insumos!$A:$I,9,0)</f>
        <v>18.75</v>
      </c>
      <c r="H69" s="206">
        <f t="shared" si="311"/>
        <v>0</v>
      </c>
      <c r="I69" s="452"/>
      <c r="J69" s="423" t="str">
        <f t="shared" si="6"/>
        <v>ANALISTA DE PROJETOS PLENO - PJ</v>
      </c>
      <c r="K69" s="206" t="str">
        <f t="shared" si="7"/>
        <v>HH</v>
      </c>
      <c r="L69" s="206">
        <f t="shared" si="312"/>
        <v>0</v>
      </c>
      <c r="M69" s="252">
        <v>0</v>
      </c>
      <c r="N69" s="252">
        <v>0</v>
      </c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  <c r="AA69" s="252"/>
      <c r="AB69" s="252"/>
      <c r="AC69" s="252"/>
      <c r="AD69" s="252">
        <v>0</v>
      </c>
      <c r="AE69" s="252">
        <v>0</v>
      </c>
      <c r="AF69" s="252">
        <v>0</v>
      </c>
      <c r="AG69" s="252">
        <v>0</v>
      </c>
      <c r="AH69" s="252">
        <v>0</v>
      </c>
      <c r="AI69" s="252">
        <v>0</v>
      </c>
      <c r="AJ69" s="252">
        <v>0</v>
      </c>
      <c r="AK69" s="252">
        <v>0</v>
      </c>
      <c r="AL69" s="252">
        <v>0</v>
      </c>
      <c r="AM69" s="252">
        <v>0</v>
      </c>
      <c r="AN69" s="252">
        <v>0</v>
      </c>
      <c r="AO69" s="252">
        <v>0</v>
      </c>
      <c r="AP69" s="252">
        <v>0</v>
      </c>
      <c r="AQ69" s="252">
        <v>0</v>
      </c>
      <c r="AR69" s="252">
        <v>0</v>
      </c>
      <c r="AS69" s="252">
        <v>0</v>
      </c>
      <c r="AT69" s="252">
        <v>0</v>
      </c>
      <c r="AU69" s="252">
        <v>0</v>
      </c>
      <c r="AV69" s="252">
        <v>0</v>
      </c>
      <c r="AW69" s="252">
        <v>0</v>
      </c>
      <c r="AX69" s="252"/>
      <c r="AY69" s="252"/>
      <c r="AZ69" s="252"/>
      <c r="BA69" s="252"/>
      <c r="BB69" s="252"/>
      <c r="BC69" s="252"/>
      <c r="BD69" s="252"/>
      <c r="BE69" s="252"/>
      <c r="BF69" s="252"/>
      <c r="BG69" s="252"/>
      <c r="BH69" s="252"/>
      <c r="BI69" s="252"/>
      <c r="BJ69" s="252"/>
      <c r="BK69" s="252"/>
      <c r="BL69" s="252"/>
      <c r="BM69" s="252">
        <v>0</v>
      </c>
      <c r="BN69" s="252">
        <v>0</v>
      </c>
      <c r="BO69" s="252">
        <v>0</v>
      </c>
      <c r="BP69" s="252">
        <v>0</v>
      </c>
      <c r="BQ69" s="252">
        <v>0</v>
      </c>
      <c r="BR69" s="252">
        <v>0</v>
      </c>
      <c r="BS69" s="252">
        <v>0</v>
      </c>
      <c r="BT69" s="252">
        <v>0</v>
      </c>
      <c r="BV69" s="206" t="str">
        <f t="shared" si="10"/>
        <v>ANALISTA DE PROJETOS PLENO - PJ</v>
      </c>
      <c r="BW69" s="83">
        <f t="shared" si="313"/>
        <v>0</v>
      </c>
      <c r="BX69" s="206">
        <f t="shared" si="316"/>
        <v>0</v>
      </c>
      <c r="BY69" s="206">
        <f t="shared" si="317"/>
        <v>0</v>
      </c>
      <c r="BZ69" s="206">
        <f t="shared" si="318"/>
        <v>0</v>
      </c>
      <c r="CA69" s="206">
        <f t="shared" si="319"/>
        <v>0</v>
      </c>
      <c r="CB69" s="206">
        <f t="shared" si="320"/>
        <v>0</v>
      </c>
      <c r="CC69" s="206">
        <f t="shared" si="321"/>
        <v>0</v>
      </c>
      <c r="CD69" s="206">
        <f t="shared" si="322"/>
        <v>0</v>
      </c>
      <c r="CE69" s="206">
        <f t="shared" si="323"/>
        <v>0</v>
      </c>
      <c r="CF69" s="206">
        <f t="shared" si="324"/>
        <v>0</v>
      </c>
      <c r="CG69" s="206">
        <f t="shared" si="325"/>
        <v>0</v>
      </c>
      <c r="CH69" s="206">
        <f t="shared" si="326"/>
        <v>0</v>
      </c>
      <c r="CI69" s="206">
        <f t="shared" si="327"/>
        <v>0</v>
      </c>
      <c r="CJ69" s="206">
        <f t="shared" si="328"/>
        <v>0</v>
      </c>
      <c r="CK69" s="206">
        <f t="shared" si="329"/>
        <v>0</v>
      </c>
      <c r="CL69" s="206">
        <f t="shared" si="330"/>
        <v>0</v>
      </c>
      <c r="CM69" s="206">
        <f t="shared" si="331"/>
        <v>0</v>
      </c>
      <c r="CN69" s="206">
        <f t="shared" si="332"/>
        <v>0</v>
      </c>
      <c r="CO69" s="206">
        <f t="shared" si="333"/>
        <v>0</v>
      </c>
      <c r="CP69" s="206">
        <f t="shared" si="334"/>
        <v>0</v>
      </c>
      <c r="CQ69" s="206">
        <f t="shared" si="335"/>
        <v>0</v>
      </c>
      <c r="CR69" s="206">
        <f t="shared" si="336"/>
        <v>0</v>
      </c>
      <c r="CS69" s="206">
        <f t="shared" si="337"/>
        <v>0</v>
      </c>
      <c r="CT69" s="206">
        <f t="shared" si="338"/>
        <v>0</v>
      </c>
      <c r="CU69" s="206">
        <f t="shared" si="339"/>
        <v>0</v>
      </c>
      <c r="CV69" s="206">
        <f t="shared" si="340"/>
        <v>0</v>
      </c>
      <c r="CW69" s="206">
        <f t="shared" si="341"/>
        <v>0</v>
      </c>
      <c r="CX69" s="206">
        <f t="shared" si="342"/>
        <v>0</v>
      </c>
      <c r="CY69" s="206">
        <f t="shared" si="343"/>
        <v>0</v>
      </c>
      <c r="CZ69" s="206">
        <f t="shared" si="344"/>
        <v>0</v>
      </c>
      <c r="DA69" s="206">
        <f t="shared" si="345"/>
        <v>0</v>
      </c>
      <c r="DB69" s="206">
        <f t="shared" si="346"/>
        <v>0</v>
      </c>
      <c r="DC69" s="206">
        <f t="shared" si="347"/>
        <v>0</v>
      </c>
      <c r="DD69" s="206">
        <f t="shared" si="348"/>
        <v>0</v>
      </c>
      <c r="DE69" s="206">
        <f t="shared" si="349"/>
        <v>0</v>
      </c>
      <c r="DF69" s="206">
        <f t="shared" si="350"/>
        <v>0</v>
      </c>
      <c r="DG69" s="206">
        <f t="shared" si="351"/>
        <v>0</v>
      </c>
      <c r="DH69" s="206">
        <f t="shared" si="352"/>
        <v>0</v>
      </c>
      <c r="DI69" s="206">
        <f t="shared" si="353"/>
        <v>0</v>
      </c>
      <c r="DJ69" s="206">
        <f t="shared" si="354"/>
        <v>0</v>
      </c>
      <c r="DK69" s="206">
        <f t="shared" si="355"/>
        <v>0</v>
      </c>
      <c r="DL69" s="206">
        <f t="shared" si="356"/>
        <v>0</v>
      </c>
      <c r="DM69" s="206">
        <f t="shared" si="357"/>
        <v>0</v>
      </c>
      <c r="DN69" s="206">
        <f t="shared" si="358"/>
        <v>0</v>
      </c>
      <c r="DO69" s="206">
        <f t="shared" si="359"/>
        <v>0</v>
      </c>
      <c r="DP69" s="206">
        <f t="shared" si="360"/>
        <v>0</v>
      </c>
      <c r="DQ69" s="206">
        <f t="shared" si="361"/>
        <v>0</v>
      </c>
      <c r="DR69" s="206">
        <f t="shared" si="362"/>
        <v>0</v>
      </c>
      <c r="DS69" s="206">
        <f t="shared" si="363"/>
        <v>0</v>
      </c>
      <c r="DT69" s="206">
        <f t="shared" si="364"/>
        <v>0</v>
      </c>
      <c r="DU69" s="206">
        <f t="shared" si="365"/>
        <v>0</v>
      </c>
      <c r="DV69" s="206">
        <f t="shared" si="366"/>
        <v>0</v>
      </c>
      <c r="DW69" s="206">
        <f t="shared" si="367"/>
        <v>0</v>
      </c>
      <c r="DX69" s="206">
        <f t="shared" si="368"/>
        <v>0</v>
      </c>
      <c r="DY69" s="206">
        <f t="shared" si="369"/>
        <v>0</v>
      </c>
      <c r="DZ69" s="206">
        <f t="shared" si="370"/>
        <v>0</v>
      </c>
      <c r="EA69" s="206">
        <f t="shared" si="371"/>
        <v>0</v>
      </c>
      <c r="EB69" s="206">
        <f t="shared" si="372"/>
        <v>0</v>
      </c>
      <c r="EC69" s="206">
        <f t="shared" si="373"/>
        <v>0</v>
      </c>
      <c r="ED69" s="206">
        <f t="shared" si="374"/>
        <v>0</v>
      </c>
      <c r="EE69" s="206">
        <f t="shared" si="375"/>
        <v>0</v>
      </c>
    </row>
    <row r="70" spans="1:135">
      <c r="A70" s="254" t="s">
        <v>295</v>
      </c>
      <c r="B70" s="253">
        <v>21</v>
      </c>
      <c r="C70" s="192" t="str">
        <f>VLOOKUP($A70&amp;$B70,Insumos!$A:$I,4,0)</f>
        <v>ANALISTA DE PROJETOS JUNIOR - PJ</v>
      </c>
      <c r="D70" s="86" t="str">
        <f>VLOOKUP($A70&amp;$B70,Insumos!$A:$I,6,0)</f>
        <v>HH</v>
      </c>
      <c r="E70" s="205">
        <f t="shared" si="310"/>
        <v>0</v>
      </c>
      <c r="F70" s="86">
        <v>1</v>
      </c>
      <c r="G70" s="206">
        <f>VLOOKUP($A70&amp;$B70,Insumos!$A:$I,9,0)</f>
        <v>15.625</v>
      </c>
      <c r="H70" s="206">
        <f t="shared" si="311"/>
        <v>0</v>
      </c>
      <c r="I70" s="452"/>
      <c r="J70" s="423" t="str">
        <f t="shared" si="6"/>
        <v>ANALISTA DE PROJETOS JUNIOR - PJ</v>
      </c>
      <c r="K70" s="206" t="str">
        <f t="shared" si="7"/>
        <v>HH</v>
      </c>
      <c r="L70" s="206">
        <f t="shared" si="312"/>
        <v>0</v>
      </c>
      <c r="M70" s="252">
        <v>0</v>
      </c>
      <c r="N70" s="252">
        <v>0</v>
      </c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  <c r="AA70" s="252"/>
      <c r="AB70" s="252"/>
      <c r="AC70" s="252"/>
      <c r="AD70" s="252">
        <v>0</v>
      </c>
      <c r="AE70" s="252">
        <v>0</v>
      </c>
      <c r="AF70" s="252">
        <v>0</v>
      </c>
      <c r="AG70" s="252">
        <v>0</v>
      </c>
      <c r="AH70" s="252">
        <v>0</v>
      </c>
      <c r="AI70" s="252">
        <v>0</v>
      </c>
      <c r="AJ70" s="252">
        <v>0</v>
      </c>
      <c r="AK70" s="252">
        <v>0</v>
      </c>
      <c r="AL70" s="252">
        <v>0</v>
      </c>
      <c r="AM70" s="252">
        <v>0</v>
      </c>
      <c r="AN70" s="252">
        <v>0</v>
      </c>
      <c r="AO70" s="252">
        <v>0</v>
      </c>
      <c r="AP70" s="252">
        <v>0</v>
      </c>
      <c r="AQ70" s="252">
        <v>0</v>
      </c>
      <c r="AR70" s="252">
        <v>0</v>
      </c>
      <c r="AS70" s="252">
        <v>0</v>
      </c>
      <c r="AT70" s="252">
        <v>0</v>
      </c>
      <c r="AU70" s="252">
        <v>0</v>
      </c>
      <c r="AV70" s="252">
        <v>0</v>
      </c>
      <c r="AW70" s="252">
        <v>0</v>
      </c>
      <c r="AX70" s="252"/>
      <c r="AY70" s="252"/>
      <c r="AZ70" s="252"/>
      <c r="BA70" s="252"/>
      <c r="BB70" s="252"/>
      <c r="BC70" s="252"/>
      <c r="BD70" s="252"/>
      <c r="BE70" s="252"/>
      <c r="BF70" s="252"/>
      <c r="BG70" s="252"/>
      <c r="BH70" s="252"/>
      <c r="BI70" s="252"/>
      <c r="BJ70" s="252"/>
      <c r="BK70" s="252"/>
      <c r="BL70" s="252"/>
      <c r="BM70" s="252">
        <v>0</v>
      </c>
      <c r="BN70" s="252">
        <v>0</v>
      </c>
      <c r="BO70" s="252">
        <v>0</v>
      </c>
      <c r="BP70" s="252">
        <v>0</v>
      </c>
      <c r="BQ70" s="252">
        <v>0</v>
      </c>
      <c r="BR70" s="252">
        <v>0</v>
      </c>
      <c r="BS70" s="252">
        <v>0</v>
      </c>
      <c r="BT70" s="252">
        <v>0</v>
      </c>
      <c r="BV70" s="206" t="str">
        <f t="shared" si="10"/>
        <v>ANALISTA DE PROJETOS JUNIOR - PJ</v>
      </c>
      <c r="BW70" s="83">
        <f t="shared" si="313"/>
        <v>0</v>
      </c>
      <c r="BX70" s="206">
        <f t="shared" si="316"/>
        <v>0</v>
      </c>
      <c r="BY70" s="206">
        <f t="shared" si="317"/>
        <v>0</v>
      </c>
      <c r="BZ70" s="206">
        <f t="shared" si="318"/>
        <v>0</v>
      </c>
      <c r="CA70" s="206">
        <f t="shared" si="319"/>
        <v>0</v>
      </c>
      <c r="CB70" s="206">
        <f t="shared" si="320"/>
        <v>0</v>
      </c>
      <c r="CC70" s="206">
        <f t="shared" si="321"/>
        <v>0</v>
      </c>
      <c r="CD70" s="206">
        <f t="shared" si="322"/>
        <v>0</v>
      </c>
      <c r="CE70" s="206">
        <f t="shared" si="323"/>
        <v>0</v>
      </c>
      <c r="CF70" s="206">
        <f t="shared" si="324"/>
        <v>0</v>
      </c>
      <c r="CG70" s="206">
        <f t="shared" si="325"/>
        <v>0</v>
      </c>
      <c r="CH70" s="206">
        <f t="shared" si="326"/>
        <v>0</v>
      </c>
      <c r="CI70" s="206">
        <f t="shared" si="327"/>
        <v>0</v>
      </c>
      <c r="CJ70" s="206">
        <f t="shared" si="328"/>
        <v>0</v>
      </c>
      <c r="CK70" s="206">
        <f t="shared" si="329"/>
        <v>0</v>
      </c>
      <c r="CL70" s="206">
        <f t="shared" si="330"/>
        <v>0</v>
      </c>
      <c r="CM70" s="206">
        <f t="shared" si="331"/>
        <v>0</v>
      </c>
      <c r="CN70" s="206">
        <f t="shared" si="332"/>
        <v>0</v>
      </c>
      <c r="CO70" s="206">
        <f t="shared" si="333"/>
        <v>0</v>
      </c>
      <c r="CP70" s="206">
        <f t="shared" si="334"/>
        <v>0</v>
      </c>
      <c r="CQ70" s="206">
        <f t="shared" si="335"/>
        <v>0</v>
      </c>
      <c r="CR70" s="206">
        <f t="shared" si="336"/>
        <v>0</v>
      </c>
      <c r="CS70" s="206">
        <f t="shared" si="337"/>
        <v>0</v>
      </c>
      <c r="CT70" s="206">
        <f t="shared" si="338"/>
        <v>0</v>
      </c>
      <c r="CU70" s="206">
        <f t="shared" si="339"/>
        <v>0</v>
      </c>
      <c r="CV70" s="206">
        <f t="shared" si="340"/>
        <v>0</v>
      </c>
      <c r="CW70" s="206">
        <f t="shared" si="341"/>
        <v>0</v>
      </c>
      <c r="CX70" s="206">
        <f t="shared" si="342"/>
        <v>0</v>
      </c>
      <c r="CY70" s="206">
        <f t="shared" si="343"/>
        <v>0</v>
      </c>
      <c r="CZ70" s="206">
        <f t="shared" si="344"/>
        <v>0</v>
      </c>
      <c r="DA70" s="206">
        <f t="shared" si="345"/>
        <v>0</v>
      </c>
      <c r="DB70" s="206">
        <f t="shared" si="346"/>
        <v>0</v>
      </c>
      <c r="DC70" s="206">
        <f t="shared" si="347"/>
        <v>0</v>
      </c>
      <c r="DD70" s="206">
        <f t="shared" si="348"/>
        <v>0</v>
      </c>
      <c r="DE70" s="206">
        <f t="shared" si="349"/>
        <v>0</v>
      </c>
      <c r="DF70" s="206">
        <f t="shared" si="350"/>
        <v>0</v>
      </c>
      <c r="DG70" s="206">
        <f t="shared" si="351"/>
        <v>0</v>
      </c>
      <c r="DH70" s="206">
        <f t="shared" si="352"/>
        <v>0</v>
      </c>
      <c r="DI70" s="206">
        <f t="shared" si="353"/>
        <v>0</v>
      </c>
      <c r="DJ70" s="206">
        <f t="shared" si="354"/>
        <v>0</v>
      </c>
      <c r="DK70" s="206">
        <f t="shared" si="355"/>
        <v>0</v>
      </c>
      <c r="DL70" s="206">
        <f t="shared" si="356"/>
        <v>0</v>
      </c>
      <c r="DM70" s="206">
        <f t="shared" si="357"/>
        <v>0</v>
      </c>
      <c r="DN70" s="206">
        <f t="shared" si="358"/>
        <v>0</v>
      </c>
      <c r="DO70" s="206">
        <f t="shared" si="359"/>
        <v>0</v>
      </c>
      <c r="DP70" s="206">
        <f t="shared" si="360"/>
        <v>0</v>
      </c>
      <c r="DQ70" s="206">
        <f t="shared" si="361"/>
        <v>0</v>
      </c>
      <c r="DR70" s="206">
        <f t="shared" si="362"/>
        <v>0</v>
      </c>
      <c r="DS70" s="206">
        <f t="shared" si="363"/>
        <v>0</v>
      </c>
      <c r="DT70" s="206">
        <f t="shared" si="364"/>
        <v>0</v>
      </c>
      <c r="DU70" s="206">
        <f t="shared" si="365"/>
        <v>0</v>
      </c>
      <c r="DV70" s="206">
        <f t="shared" si="366"/>
        <v>0</v>
      </c>
      <c r="DW70" s="206">
        <f t="shared" si="367"/>
        <v>0</v>
      </c>
      <c r="DX70" s="206">
        <f t="shared" si="368"/>
        <v>0</v>
      </c>
      <c r="DY70" s="206">
        <f t="shared" si="369"/>
        <v>0</v>
      </c>
      <c r="DZ70" s="206">
        <f t="shared" si="370"/>
        <v>0</v>
      </c>
      <c r="EA70" s="206">
        <f t="shared" si="371"/>
        <v>0</v>
      </c>
      <c r="EB70" s="206">
        <f t="shared" si="372"/>
        <v>0</v>
      </c>
      <c r="EC70" s="206">
        <f t="shared" si="373"/>
        <v>0</v>
      </c>
      <c r="ED70" s="206">
        <f t="shared" si="374"/>
        <v>0</v>
      </c>
      <c r="EE70" s="206">
        <f t="shared" si="375"/>
        <v>0</v>
      </c>
    </row>
    <row r="71" spans="1:135">
      <c r="A71" s="254" t="s">
        <v>295</v>
      </c>
      <c r="B71" s="253">
        <v>22</v>
      </c>
      <c r="C71" s="192" t="str">
        <f>VLOOKUP($A71&amp;$B71,Insumos!$A:$I,4,0)</f>
        <v>TÉCNICO OPERACIONAL - PJ</v>
      </c>
      <c r="D71" s="86" t="str">
        <f>VLOOKUP($A71&amp;$B71,Insumos!$A:$I,6,0)</f>
        <v>HH</v>
      </c>
      <c r="E71" s="205">
        <f t="shared" si="310"/>
        <v>0</v>
      </c>
      <c r="F71" s="86">
        <v>1</v>
      </c>
      <c r="G71" s="206">
        <f>VLOOKUP($A71&amp;$B71,Insumos!$A:$I,9,0)</f>
        <v>11.25</v>
      </c>
      <c r="H71" s="206">
        <f t="shared" si="311"/>
        <v>0</v>
      </c>
      <c r="I71" s="452"/>
      <c r="J71" s="423" t="str">
        <f t="shared" si="6"/>
        <v>TÉCNICO OPERACIONAL - PJ</v>
      </c>
      <c r="K71" s="206" t="str">
        <f t="shared" si="7"/>
        <v>HH</v>
      </c>
      <c r="L71" s="206">
        <f t="shared" si="312"/>
        <v>0</v>
      </c>
      <c r="M71" s="252">
        <v>0</v>
      </c>
      <c r="N71" s="252">
        <v>0</v>
      </c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  <c r="AA71" s="252"/>
      <c r="AB71" s="252"/>
      <c r="AC71" s="252"/>
      <c r="AD71" s="252">
        <v>0</v>
      </c>
      <c r="AE71" s="252">
        <v>0</v>
      </c>
      <c r="AF71" s="252">
        <v>0</v>
      </c>
      <c r="AG71" s="252">
        <v>0</v>
      </c>
      <c r="AH71" s="252">
        <v>0</v>
      </c>
      <c r="AI71" s="252">
        <v>0</v>
      </c>
      <c r="AJ71" s="252">
        <v>0</v>
      </c>
      <c r="AK71" s="252">
        <v>0</v>
      </c>
      <c r="AL71" s="252">
        <v>0</v>
      </c>
      <c r="AM71" s="252">
        <v>0</v>
      </c>
      <c r="AN71" s="252">
        <v>0</v>
      </c>
      <c r="AO71" s="252">
        <v>0</v>
      </c>
      <c r="AP71" s="252">
        <v>0</v>
      </c>
      <c r="AQ71" s="252">
        <v>0</v>
      </c>
      <c r="AR71" s="252">
        <v>0</v>
      </c>
      <c r="AS71" s="252">
        <v>0</v>
      </c>
      <c r="AT71" s="252">
        <v>0</v>
      </c>
      <c r="AU71" s="252">
        <v>0</v>
      </c>
      <c r="AV71" s="252">
        <v>0</v>
      </c>
      <c r="AW71" s="252">
        <v>0</v>
      </c>
      <c r="AX71" s="252"/>
      <c r="AY71" s="252"/>
      <c r="AZ71" s="252"/>
      <c r="BA71" s="252"/>
      <c r="BB71" s="252"/>
      <c r="BC71" s="252"/>
      <c r="BD71" s="252"/>
      <c r="BE71" s="252"/>
      <c r="BF71" s="252"/>
      <c r="BG71" s="252"/>
      <c r="BH71" s="252"/>
      <c r="BI71" s="252"/>
      <c r="BJ71" s="252"/>
      <c r="BK71" s="252"/>
      <c r="BL71" s="252"/>
      <c r="BM71" s="252">
        <v>0</v>
      </c>
      <c r="BN71" s="252">
        <v>0</v>
      </c>
      <c r="BO71" s="252">
        <v>0</v>
      </c>
      <c r="BP71" s="252">
        <v>0</v>
      </c>
      <c r="BQ71" s="252">
        <v>0</v>
      </c>
      <c r="BR71" s="252">
        <v>0</v>
      </c>
      <c r="BS71" s="252">
        <v>0</v>
      </c>
      <c r="BT71" s="252">
        <v>0</v>
      </c>
      <c r="BV71" s="206" t="str">
        <f t="shared" si="10"/>
        <v>TÉCNICO OPERACIONAL - PJ</v>
      </c>
      <c r="BW71" s="83">
        <f t="shared" si="313"/>
        <v>0</v>
      </c>
      <c r="BX71" s="206">
        <f t="shared" si="316"/>
        <v>0</v>
      </c>
      <c r="BY71" s="206">
        <f t="shared" si="317"/>
        <v>0</v>
      </c>
      <c r="BZ71" s="206">
        <f t="shared" si="318"/>
        <v>0</v>
      </c>
      <c r="CA71" s="206">
        <f t="shared" si="319"/>
        <v>0</v>
      </c>
      <c r="CB71" s="206">
        <f t="shared" si="320"/>
        <v>0</v>
      </c>
      <c r="CC71" s="206">
        <f t="shared" si="321"/>
        <v>0</v>
      </c>
      <c r="CD71" s="206">
        <f t="shared" si="322"/>
        <v>0</v>
      </c>
      <c r="CE71" s="206">
        <f t="shared" si="323"/>
        <v>0</v>
      </c>
      <c r="CF71" s="206">
        <f t="shared" si="324"/>
        <v>0</v>
      </c>
      <c r="CG71" s="206">
        <f t="shared" si="325"/>
        <v>0</v>
      </c>
      <c r="CH71" s="206">
        <f t="shared" si="326"/>
        <v>0</v>
      </c>
      <c r="CI71" s="206">
        <f t="shared" si="327"/>
        <v>0</v>
      </c>
      <c r="CJ71" s="206">
        <f t="shared" si="328"/>
        <v>0</v>
      </c>
      <c r="CK71" s="206">
        <f t="shared" si="329"/>
        <v>0</v>
      </c>
      <c r="CL71" s="206">
        <f t="shared" si="330"/>
        <v>0</v>
      </c>
      <c r="CM71" s="206">
        <f t="shared" si="331"/>
        <v>0</v>
      </c>
      <c r="CN71" s="206">
        <f t="shared" si="332"/>
        <v>0</v>
      </c>
      <c r="CO71" s="206">
        <f t="shared" si="333"/>
        <v>0</v>
      </c>
      <c r="CP71" s="206">
        <f t="shared" si="334"/>
        <v>0</v>
      </c>
      <c r="CQ71" s="206">
        <f t="shared" si="335"/>
        <v>0</v>
      </c>
      <c r="CR71" s="206">
        <f t="shared" si="336"/>
        <v>0</v>
      </c>
      <c r="CS71" s="206">
        <f t="shared" si="337"/>
        <v>0</v>
      </c>
      <c r="CT71" s="206">
        <f t="shared" si="338"/>
        <v>0</v>
      </c>
      <c r="CU71" s="206">
        <f t="shared" si="339"/>
        <v>0</v>
      </c>
      <c r="CV71" s="206">
        <f t="shared" si="340"/>
        <v>0</v>
      </c>
      <c r="CW71" s="206">
        <f t="shared" si="341"/>
        <v>0</v>
      </c>
      <c r="CX71" s="206">
        <f t="shared" si="342"/>
        <v>0</v>
      </c>
      <c r="CY71" s="206">
        <f t="shared" si="343"/>
        <v>0</v>
      </c>
      <c r="CZ71" s="206">
        <f t="shared" si="344"/>
        <v>0</v>
      </c>
      <c r="DA71" s="206">
        <f t="shared" si="345"/>
        <v>0</v>
      </c>
      <c r="DB71" s="206">
        <f t="shared" si="346"/>
        <v>0</v>
      </c>
      <c r="DC71" s="206">
        <f t="shared" si="347"/>
        <v>0</v>
      </c>
      <c r="DD71" s="206">
        <f t="shared" si="348"/>
        <v>0</v>
      </c>
      <c r="DE71" s="206">
        <f t="shared" si="349"/>
        <v>0</v>
      </c>
      <c r="DF71" s="206">
        <f t="shared" si="350"/>
        <v>0</v>
      </c>
      <c r="DG71" s="206">
        <f t="shared" si="351"/>
        <v>0</v>
      </c>
      <c r="DH71" s="206">
        <f t="shared" si="352"/>
        <v>0</v>
      </c>
      <c r="DI71" s="206">
        <f t="shared" si="353"/>
        <v>0</v>
      </c>
      <c r="DJ71" s="206">
        <f t="shared" si="354"/>
        <v>0</v>
      </c>
      <c r="DK71" s="206">
        <f t="shared" si="355"/>
        <v>0</v>
      </c>
      <c r="DL71" s="206">
        <f t="shared" si="356"/>
        <v>0</v>
      </c>
      <c r="DM71" s="206">
        <f t="shared" si="357"/>
        <v>0</v>
      </c>
      <c r="DN71" s="206">
        <f t="shared" si="358"/>
        <v>0</v>
      </c>
      <c r="DO71" s="206">
        <f t="shared" si="359"/>
        <v>0</v>
      </c>
      <c r="DP71" s="206">
        <f t="shared" si="360"/>
        <v>0</v>
      </c>
      <c r="DQ71" s="206">
        <f t="shared" si="361"/>
        <v>0</v>
      </c>
      <c r="DR71" s="206">
        <f t="shared" si="362"/>
        <v>0</v>
      </c>
      <c r="DS71" s="206">
        <f t="shared" si="363"/>
        <v>0</v>
      </c>
      <c r="DT71" s="206">
        <f t="shared" si="364"/>
        <v>0</v>
      </c>
      <c r="DU71" s="206">
        <f t="shared" si="365"/>
        <v>0</v>
      </c>
      <c r="DV71" s="206">
        <f t="shared" si="366"/>
        <v>0</v>
      </c>
      <c r="DW71" s="206">
        <f t="shared" si="367"/>
        <v>0</v>
      </c>
      <c r="DX71" s="206">
        <f t="shared" si="368"/>
        <v>0</v>
      </c>
      <c r="DY71" s="206">
        <f t="shared" si="369"/>
        <v>0</v>
      </c>
      <c r="DZ71" s="206">
        <f t="shared" si="370"/>
        <v>0</v>
      </c>
      <c r="EA71" s="206">
        <f t="shared" si="371"/>
        <v>0</v>
      </c>
      <c r="EB71" s="206">
        <f t="shared" si="372"/>
        <v>0</v>
      </c>
      <c r="EC71" s="206">
        <f t="shared" si="373"/>
        <v>0</v>
      </c>
      <c r="ED71" s="206">
        <f t="shared" si="374"/>
        <v>0</v>
      </c>
      <c r="EE71" s="206">
        <f t="shared" si="375"/>
        <v>0</v>
      </c>
    </row>
    <row r="72" spans="1:135">
      <c r="A72" s="254" t="s">
        <v>295</v>
      </c>
      <c r="B72" s="253">
        <v>23</v>
      </c>
      <c r="C72" s="192" t="str">
        <f>VLOOKUP($A72&amp;$B72,Insumos!$A:$I,4,0)</f>
        <v>AUXILIAR TÉCNICO - PJ</v>
      </c>
      <c r="D72" s="86" t="str">
        <f>VLOOKUP($A72&amp;$B72,Insumos!$A:$I,6,0)</f>
        <v>HH</v>
      </c>
      <c r="E72" s="205">
        <f t="shared" ref="E72:E105" si="376">L72</f>
        <v>0</v>
      </c>
      <c r="F72" s="86">
        <v>1</v>
      </c>
      <c r="G72" s="206">
        <f>VLOOKUP($A72&amp;$B72,Insumos!$A:$I,9,0)</f>
        <v>9.0625</v>
      </c>
      <c r="H72" s="206">
        <f t="shared" ref="H72:H105" si="377">G72*E72</f>
        <v>0</v>
      </c>
      <c r="I72" s="452"/>
      <c r="J72" s="423" t="str">
        <f t="shared" si="6"/>
        <v>AUXILIAR TÉCNICO - PJ</v>
      </c>
      <c r="K72" s="206" t="str">
        <f t="shared" si="7"/>
        <v>HH</v>
      </c>
      <c r="L72" s="206">
        <f t="shared" si="312"/>
        <v>0</v>
      </c>
      <c r="M72" s="252">
        <v>0</v>
      </c>
      <c r="N72" s="252">
        <v>0</v>
      </c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  <c r="AA72" s="252"/>
      <c r="AB72" s="252"/>
      <c r="AC72" s="252"/>
      <c r="AD72" s="252">
        <v>0</v>
      </c>
      <c r="AE72" s="252">
        <v>0</v>
      </c>
      <c r="AF72" s="252">
        <v>0</v>
      </c>
      <c r="AG72" s="252">
        <v>0</v>
      </c>
      <c r="AH72" s="252">
        <v>0</v>
      </c>
      <c r="AI72" s="252">
        <v>0</v>
      </c>
      <c r="AJ72" s="252">
        <v>0</v>
      </c>
      <c r="AK72" s="252">
        <v>0</v>
      </c>
      <c r="AL72" s="252">
        <v>0</v>
      </c>
      <c r="AM72" s="252">
        <v>0</v>
      </c>
      <c r="AN72" s="252">
        <v>0</v>
      </c>
      <c r="AO72" s="252">
        <v>0</v>
      </c>
      <c r="AP72" s="252">
        <v>0</v>
      </c>
      <c r="AQ72" s="252">
        <v>0</v>
      </c>
      <c r="AR72" s="252">
        <v>0</v>
      </c>
      <c r="AS72" s="252">
        <v>0</v>
      </c>
      <c r="AT72" s="252">
        <v>0</v>
      </c>
      <c r="AU72" s="252">
        <v>0</v>
      </c>
      <c r="AV72" s="252">
        <v>0</v>
      </c>
      <c r="AW72" s="252">
        <v>0</v>
      </c>
      <c r="AX72" s="252"/>
      <c r="AY72" s="252"/>
      <c r="AZ72" s="252"/>
      <c r="BA72" s="252"/>
      <c r="BB72" s="252"/>
      <c r="BC72" s="252"/>
      <c r="BD72" s="252"/>
      <c r="BE72" s="252"/>
      <c r="BF72" s="252"/>
      <c r="BG72" s="252"/>
      <c r="BH72" s="252"/>
      <c r="BI72" s="252"/>
      <c r="BJ72" s="252"/>
      <c r="BK72" s="252"/>
      <c r="BL72" s="252"/>
      <c r="BM72" s="252">
        <v>0</v>
      </c>
      <c r="BN72" s="252">
        <v>0</v>
      </c>
      <c r="BO72" s="252">
        <v>0</v>
      </c>
      <c r="BP72" s="252">
        <v>0</v>
      </c>
      <c r="BQ72" s="252">
        <v>0</v>
      </c>
      <c r="BR72" s="252">
        <v>0</v>
      </c>
      <c r="BS72" s="252">
        <v>0</v>
      </c>
      <c r="BT72" s="252">
        <v>0</v>
      </c>
      <c r="BV72" s="206" t="str">
        <f t="shared" si="10"/>
        <v>AUXILIAR TÉCNICO - PJ</v>
      </c>
      <c r="BW72" s="83">
        <f t="shared" si="313"/>
        <v>0</v>
      </c>
      <c r="BX72" s="206">
        <f t="shared" si="316"/>
        <v>0</v>
      </c>
      <c r="BY72" s="206">
        <f t="shared" si="317"/>
        <v>0</v>
      </c>
      <c r="BZ72" s="206">
        <f t="shared" si="318"/>
        <v>0</v>
      </c>
      <c r="CA72" s="206">
        <f t="shared" si="319"/>
        <v>0</v>
      </c>
      <c r="CB72" s="206">
        <f t="shared" si="320"/>
        <v>0</v>
      </c>
      <c r="CC72" s="206">
        <f t="shared" si="321"/>
        <v>0</v>
      </c>
      <c r="CD72" s="206">
        <f t="shared" si="322"/>
        <v>0</v>
      </c>
      <c r="CE72" s="206">
        <f t="shared" si="323"/>
        <v>0</v>
      </c>
      <c r="CF72" s="206">
        <f t="shared" si="324"/>
        <v>0</v>
      </c>
      <c r="CG72" s="206">
        <f t="shared" si="325"/>
        <v>0</v>
      </c>
      <c r="CH72" s="206">
        <f t="shared" si="326"/>
        <v>0</v>
      </c>
      <c r="CI72" s="206">
        <f t="shared" si="327"/>
        <v>0</v>
      </c>
      <c r="CJ72" s="206">
        <f t="shared" si="328"/>
        <v>0</v>
      </c>
      <c r="CK72" s="206">
        <f t="shared" si="329"/>
        <v>0</v>
      </c>
      <c r="CL72" s="206">
        <f t="shared" si="330"/>
        <v>0</v>
      </c>
      <c r="CM72" s="206">
        <f t="shared" si="331"/>
        <v>0</v>
      </c>
      <c r="CN72" s="206">
        <f t="shared" si="332"/>
        <v>0</v>
      </c>
      <c r="CO72" s="206">
        <f t="shared" si="333"/>
        <v>0</v>
      </c>
      <c r="CP72" s="206">
        <f t="shared" si="334"/>
        <v>0</v>
      </c>
      <c r="CQ72" s="206">
        <f t="shared" si="335"/>
        <v>0</v>
      </c>
      <c r="CR72" s="206">
        <f t="shared" si="336"/>
        <v>0</v>
      </c>
      <c r="CS72" s="206">
        <f t="shared" si="337"/>
        <v>0</v>
      </c>
      <c r="CT72" s="206">
        <f t="shared" si="338"/>
        <v>0</v>
      </c>
      <c r="CU72" s="206">
        <f t="shared" si="339"/>
        <v>0</v>
      </c>
      <c r="CV72" s="206">
        <f t="shared" si="340"/>
        <v>0</v>
      </c>
      <c r="CW72" s="206">
        <f t="shared" si="341"/>
        <v>0</v>
      </c>
      <c r="CX72" s="206">
        <f t="shared" si="342"/>
        <v>0</v>
      </c>
      <c r="CY72" s="206">
        <f t="shared" si="343"/>
        <v>0</v>
      </c>
      <c r="CZ72" s="206">
        <f t="shared" si="344"/>
        <v>0</v>
      </c>
      <c r="DA72" s="206">
        <f t="shared" si="345"/>
        <v>0</v>
      </c>
      <c r="DB72" s="206">
        <f t="shared" si="346"/>
        <v>0</v>
      </c>
      <c r="DC72" s="206">
        <f t="shared" si="347"/>
        <v>0</v>
      </c>
      <c r="DD72" s="206">
        <f t="shared" si="348"/>
        <v>0</v>
      </c>
      <c r="DE72" s="206">
        <f t="shared" si="349"/>
        <v>0</v>
      </c>
      <c r="DF72" s="206">
        <f t="shared" si="350"/>
        <v>0</v>
      </c>
      <c r="DG72" s="206">
        <f t="shared" si="351"/>
        <v>0</v>
      </c>
      <c r="DH72" s="206">
        <f t="shared" si="352"/>
        <v>0</v>
      </c>
      <c r="DI72" s="206">
        <f t="shared" si="353"/>
        <v>0</v>
      </c>
      <c r="DJ72" s="206">
        <f t="shared" si="354"/>
        <v>0</v>
      </c>
      <c r="DK72" s="206">
        <f t="shared" si="355"/>
        <v>0</v>
      </c>
      <c r="DL72" s="206">
        <f t="shared" si="356"/>
        <v>0</v>
      </c>
      <c r="DM72" s="206">
        <f t="shared" si="357"/>
        <v>0</v>
      </c>
      <c r="DN72" s="206">
        <f t="shared" si="358"/>
        <v>0</v>
      </c>
      <c r="DO72" s="206">
        <f t="shared" si="359"/>
        <v>0</v>
      </c>
      <c r="DP72" s="206">
        <f t="shared" si="360"/>
        <v>0</v>
      </c>
      <c r="DQ72" s="206">
        <f t="shared" si="361"/>
        <v>0</v>
      </c>
      <c r="DR72" s="206">
        <f t="shared" si="362"/>
        <v>0</v>
      </c>
      <c r="DS72" s="206">
        <f t="shared" si="363"/>
        <v>0</v>
      </c>
      <c r="DT72" s="206">
        <f t="shared" si="364"/>
        <v>0</v>
      </c>
      <c r="DU72" s="206">
        <f t="shared" si="365"/>
        <v>0</v>
      </c>
      <c r="DV72" s="206">
        <f t="shared" si="366"/>
        <v>0</v>
      </c>
      <c r="DW72" s="206">
        <f t="shared" si="367"/>
        <v>0</v>
      </c>
      <c r="DX72" s="206">
        <f t="shared" si="368"/>
        <v>0</v>
      </c>
      <c r="DY72" s="206">
        <f t="shared" si="369"/>
        <v>0</v>
      </c>
      <c r="DZ72" s="206">
        <f t="shared" si="370"/>
        <v>0</v>
      </c>
      <c r="EA72" s="206">
        <f t="shared" si="371"/>
        <v>0</v>
      </c>
      <c r="EB72" s="206">
        <f t="shared" si="372"/>
        <v>0</v>
      </c>
      <c r="EC72" s="206">
        <f t="shared" si="373"/>
        <v>0</v>
      </c>
      <c r="ED72" s="206">
        <f t="shared" si="374"/>
        <v>0</v>
      </c>
      <c r="EE72" s="206">
        <f t="shared" si="375"/>
        <v>0</v>
      </c>
    </row>
    <row r="73" spans="1:135">
      <c r="A73" s="254" t="s">
        <v>295</v>
      </c>
      <c r="B73" s="253">
        <v>14</v>
      </c>
      <c r="C73" s="192" t="str">
        <f>VLOOKUP($A73&amp;$B73,Insumos!$A:$I,4,0)</f>
        <v>ANALISTA FINANCEIRO</v>
      </c>
      <c r="D73" s="86" t="str">
        <f>VLOOKUP($A73&amp;$B73,Insumos!$A:$I,6,0)</f>
        <v>HH</v>
      </c>
      <c r="E73" s="205">
        <f t="shared" si="376"/>
        <v>0</v>
      </c>
      <c r="F73" s="86">
        <v>1</v>
      </c>
      <c r="G73" s="206">
        <f>VLOOKUP($A73&amp;$B73,Insumos!$A:$I,9,0)</f>
        <v>27.5</v>
      </c>
      <c r="H73" s="206">
        <f t="shared" si="377"/>
        <v>0</v>
      </c>
      <c r="I73" s="452"/>
      <c r="J73" s="423" t="str">
        <f t="shared" si="6"/>
        <v>ANALISTA FINANCEIRO</v>
      </c>
      <c r="K73" s="206" t="str">
        <f t="shared" si="7"/>
        <v>HH</v>
      </c>
      <c r="L73" s="206">
        <f t="shared" si="312"/>
        <v>0</v>
      </c>
      <c r="M73" s="252">
        <v>0</v>
      </c>
      <c r="N73" s="252">
        <v>0</v>
      </c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  <c r="AA73" s="252"/>
      <c r="AB73" s="252"/>
      <c r="AC73" s="252"/>
      <c r="AD73" s="252">
        <v>0</v>
      </c>
      <c r="AE73" s="252">
        <v>0</v>
      </c>
      <c r="AF73" s="252">
        <v>0</v>
      </c>
      <c r="AG73" s="252">
        <v>0</v>
      </c>
      <c r="AH73" s="252">
        <v>0</v>
      </c>
      <c r="AI73" s="252">
        <v>0</v>
      </c>
      <c r="AJ73" s="252">
        <v>0</v>
      </c>
      <c r="AK73" s="252">
        <v>0</v>
      </c>
      <c r="AL73" s="252">
        <v>0</v>
      </c>
      <c r="AM73" s="252">
        <v>0</v>
      </c>
      <c r="AN73" s="252">
        <v>0</v>
      </c>
      <c r="AO73" s="252">
        <v>0</v>
      </c>
      <c r="AP73" s="252">
        <v>0</v>
      </c>
      <c r="AQ73" s="252">
        <v>0</v>
      </c>
      <c r="AR73" s="252">
        <v>0</v>
      </c>
      <c r="AS73" s="252">
        <v>0</v>
      </c>
      <c r="AT73" s="252">
        <v>0</v>
      </c>
      <c r="AU73" s="252">
        <v>0</v>
      </c>
      <c r="AV73" s="252">
        <v>0</v>
      </c>
      <c r="AW73" s="252">
        <v>0</v>
      </c>
      <c r="AX73" s="252"/>
      <c r="AY73" s="252"/>
      <c r="AZ73" s="252"/>
      <c r="BA73" s="252"/>
      <c r="BB73" s="252"/>
      <c r="BC73" s="252"/>
      <c r="BD73" s="252"/>
      <c r="BE73" s="252"/>
      <c r="BF73" s="252"/>
      <c r="BG73" s="252"/>
      <c r="BH73" s="252"/>
      <c r="BI73" s="252"/>
      <c r="BJ73" s="252"/>
      <c r="BK73" s="252"/>
      <c r="BL73" s="252"/>
      <c r="BM73" s="252">
        <v>0</v>
      </c>
      <c r="BN73" s="252">
        <v>0</v>
      </c>
      <c r="BO73" s="252">
        <v>0</v>
      </c>
      <c r="BP73" s="252">
        <v>0</v>
      </c>
      <c r="BQ73" s="252">
        <v>0</v>
      </c>
      <c r="BR73" s="252">
        <v>0</v>
      </c>
      <c r="BS73" s="252">
        <v>0</v>
      </c>
      <c r="BT73" s="252">
        <v>0</v>
      </c>
      <c r="BV73" s="206" t="str">
        <f t="shared" si="10"/>
        <v>ANALISTA FINANCEIRO</v>
      </c>
      <c r="BW73" s="83">
        <f t="shared" si="313"/>
        <v>0</v>
      </c>
      <c r="BX73" s="206">
        <f t="shared" si="316"/>
        <v>0</v>
      </c>
      <c r="BY73" s="206">
        <f t="shared" si="317"/>
        <v>0</v>
      </c>
      <c r="BZ73" s="206">
        <f t="shared" si="318"/>
        <v>0</v>
      </c>
      <c r="CA73" s="206">
        <f t="shared" si="319"/>
        <v>0</v>
      </c>
      <c r="CB73" s="206">
        <f t="shared" si="320"/>
        <v>0</v>
      </c>
      <c r="CC73" s="206">
        <f t="shared" si="321"/>
        <v>0</v>
      </c>
      <c r="CD73" s="206">
        <f t="shared" si="322"/>
        <v>0</v>
      </c>
      <c r="CE73" s="206">
        <f t="shared" si="323"/>
        <v>0</v>
      </c>
      <c r="CF73" s="206">
        <f t="shared" si="324"/>
        <v>0</v>
      </c>
      <c r="CG73" s="206">
        <f t="shared" si="325"/>
        <v>0</v>
      </c>
      <c r="CH73" s="206">
        <f t="shared" si="326"/>
        <v>0</v>
      </c>
      <c r="CI73" s="206">
        <f t="shared" si="327"/>
        <v>0</v>
      </c>
      <c r="CJ73" s="206">
        <f t="shared" si="328"/>
        <v>0</v>
      </c>
      <c r="CK73" s="206">
        <f t="shared" si="329"/>
        <v>0</v>
      </c>
      <c r="CL73" s="206">
        <f t="shared" si="330"/>
        <v>0</v>
      </c>
      <c r="CM73" s="206">
        <f t="shared" si="331"/>
        <v>0</v>
      </c>
      <c r="CN73" s="206">
        <f t="shared" si="332"/>
        <v>0</v>
      </c>
      <c r="CO73" s="206">
        <f t="shared" si="333"/>
        <v>0</v>
      </c>
      <c r="CP73" s="206">
        <f t="shared" si="334"/>
        <v>0</v>
      </c>
      <c r="CQ73" s="206">
        <f t="shared" si="335"/>
        <v>0</v>
      </c>
      <c r="CR73" s="206">
        <f t="shared" si="336"/>
        <v>0</v>
      </c>
      <c r="CS73" s="206">
        <f t="shared" si="337"/>
        <v>0</v>
      </c>
      <c r="CT73" s="206">
        <f t="shared" si="338"/>
        <v>0</v>
      </c>
      <c r="CU73" s="206">
        <f t="shared" si="339"/>
        <v>0</v>
      </c>
      <c r="CV73" s="206">
        <f t="shared" si="340"/>
        <v>0</v>
      </c>
      <c r="CW73" s="206">
        <f t="shared" si="341"/>
        <v>0</v>
      </c>
      <c r="CX73" s="206">
        <f t="shared" si="342"/>
        <v>0</v>
      </c>
      <c r="CY73" s="206">
        <f t="shared" si="343"/>
        <v>0</v>
      </c>
      <c r="CZ73" s="206">
        <f t="shared" si="344"/>
        <v>0</v>
      </c>
      <c r="DA73" s="206">
        <f t="shared" si="345"/>
        <v>0</v>
      </c>
      <c r="DB73" s="206">
        <f t="shared" si="346"/>
        <v>0</v>
      </c>
      <c r="DC73" s="206">
        <f t="shared" si="347"/>
        <v>0</v>
      </c>
      <c r="DD73" s="206">
        <f t="shared" si="348"/>
        <v>0</v>
      </c>
      <c r="DE73" s="206">
        <f t="shared" si="349"/>
        <v>0</v>
      </c>
      <c r="DF73" s="206">
        <f t="shared" si="350"/>
        <v>0</v>
      </c>
      <c r="DG73" s="206">
        <f t="shared" si="351"/>
        <v>0</v>
      </c>
      <c r="DH73" s="206">
        <f t="shared" si="352"/>
        <v>0</v>
      </c>
      <c r="DI73" s="206">
        <f t="shared" si="353"/>
        <v>0</v>
      </c>
      <c r="DJ73" s="206">
        <f t="shared" si="354"/>
        <v>0</v>
      </c>
      <c r="DK73" s="206">
        <f t="shared" si="355"/>
        <v>0</v>
      </c>
      <c r="DL73" s="206">
        <f t="shared" si="356"/>
        <v>0</v>
      </c>
      <c r="DM73" s="206">
        <f t="shared" si="357"/>
        <v>0</v>
      </c>
      <c r="DN73" s="206">
        <f t="shared" si="358"/>
        <v>0</v>
      </c>
      <c r="DO73" s="206">
        <f t="shared" si="359"/>
        <v>0</v>
      </c>
      <c r="DP73" s="206">
        <f t="shared" si="360"/>
        <v>0</v>
      </c>
      <c r="DQ73" s="206">
        <f t="shared" si="361"/>
        <v>0</v>
      </c>
      <c r="DR73" s="206">
        <f t="shared" si="362"/>
        <v>0</v>
      </c>
      <c r="DS73" s="206">
        <f t="shared" si="363"/>
        <v>0</v>
      </c>
      <c r="DT73" s="206">
        <f t="shared" si="364"/>
        <v>0</v>
      </c>
      <c r="DU73" s="206">
        <f t="shared" si="365"/>
        <v>0</v>
      </c>
      <c r="DV73" s="206">
        <f t="shared" si="366"/>
        <v>0</v>
      </c>
      <c r="DW73" s="206">
        <f t="shared" si="367"/>
        <v>0</v>
      </c>
      <c r="DX73" s="206">
        <f t="shared" si="368"/>
        <v>0</v>
      </c>
      <c r="DY73" s="206">
        <f t="shared" si="369"/>
        <v>0</v>
      </c>
      <c r="DZ73" s="206">
        <f t="shared" si="370"/>
        <v>0</v>
      </c>
      <c r="EA73" s="206">
        <f t="shared" si="371"/>
        <v>0</v>
      </c>
      <c r="EB73" s="206">
        <f t="shared" si="372"/>
        <v>0</v>
      </c>
      <c r="EC73" s="206">
        <f t="shared" si="373"/>
        <v>0</v>
      </c>
      <c r="ED73" s="206">
        <f t="shared" si="374"/>
        <v>0</v>
      </c>
      <c r="EE73" s="206">
        <f t="shared" si="375"/>
        <v>0</v>
      </c>
    </row>
    <row r="74" spans="1:135">
      <c r="A74" s="254" t="s">
        <v>295</v>
      </c>
      <c r="B74" s="253">
        <v>15</v>
      </c>
      <c r="C74" s="192" t="str">
        <f>VLOOKUP($A74&amp;$B74,Insumos!$A:$I,4,0)</f>
        <v>ANALISTA DE SUPRIMENTOS</v>
      </c>
      <c r="D74" s="86" t="str">
        <f>VLOOKUP($A74&amp;$B74,Insumos!$A:$I,6,0)</f>
        <v>HH</v>
      </c>
      <c r="E74" s="205">
        <f t="shared" si="376"/>
        <v>0</v>
      </c>
      <c r="F74" s="86">
        <v>1</v>
      </c>
      <c r="G74" s="206">
        <f>VLOOKUP($A74&amp;$B74,Insumos!$A:$I,9,0)</f>
        <v>31.25</v>
      </c>
      <c r="H74" s="206">
        <f t="shared" si="377"/>
        <v>0</v>
      </c>
      <c r="I74" s="452"/>
      <c r="J74" s="423" t="str">
        <f t="shared" si="6"/>
        <v>ANALISTA DE SUPRIMENTOS</v>
      </c>
      <c r="K74" s="206" t="str">
        <f t="shared" si="7"/>
        <v>HH</v>
      </c>
      <c r="L74" s="206">
        <f t="shared" ref="L74" si="378">SUM(M74:BT74)</f>
        <v>0</v>
      </c>
      <c r="M74" s="252">
        <v>0</v>
      </c>
      <c r="N74" s="252">
        <v>0</v>
      </c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  <c r="AA74" s="252"/>
      <c r="AB74" s="252"/>
      <c r="AC74" s="252"/>
      <c r="AD74" s="252">
        <v>0</v>
      </c>
      <c r="AE74" s="252">
        <v>0</v>
      </c>
      <c r="AF74" s="252">
        <v>0</v>
      </c>
      <c r="AG74" s="252">
        <v>0</v>
      </c>
      <c r="AH74" s="252">
        <v>0</v>
      </c>
      <c r="AI74" s="252">
        <v>0</v>
      </c>
      <c r="AJ74" s="252">
        <v>0</v>
      </c>
      <c r="AK74" s="252">
        <v>0</v>
      </c>
      <c r="AL74" s="252">
        <v>0</v>
      </c>
      <c r="AM74" s="252">
        <v>0</v>
      </c>
      <c r="AN74" s="252">
        <v>0</v>
      </c>
      <c r="AO74" s="252">
        <v>0</v>
      </c>
      <c r="AP74" s="252">
        <v>0</v>
      </c>
      <c r="AQ74" s="252">
        <v>0</v>
      </c>
      <c r="AR74" s="252">
        <v>0</v>
      </c>
      <c r="AS74" s="252">
        <v>0</v>
      </c>
      <c r="AT74" s="252">
        <v>0</v>
      </c>
      <c r="AU74" s="252">
        <v>0</v>
      </c>
      <c r="AV74" s="252">
        <v>0</v>
      </c>
      <c r="AW74" s="252">
        <v>0</v>
      </c>
      <c r="AX74" s="252"/>
      <c r="AY74" s="252"/>
      <c r="AZ74" s="252"/>
      <c r="BA74" s="252"/>
      <c r="BB74" s="252"/>
      <c r="BC74" s="252"/>
      <c r="BD74" s="252"/>
      <c r="BE74" s="252"/>
      <c r="BF74" s="252"/>
      <c r="BG74" s="252"/>
      <c r="BH74" s="252"/>
      <c r="BI74" s="252"/>
      <c r="BJ74" s="252"/>
      <c r="BK74" s="252"/>
      <c r="BL74" s="252"/>
      <c r="BM74" s="252">
        <v>0</v>
      </c>
      <c r="BN74" s="252">
        <v>0</v>
      </c>
      <c r="BO74" s="252">
        <v>0</v>
      </c>
      <c r="BP74" s="252">
        <v>0</v>
      </c>
      <c r="BQ74" s="252">
        <v>0</v>
      </c>
      <c r="BR74" s="252">
        <v>0</v>
      </c>
      <c r="BS74" s="252">
        <v>0</v>
      </c>
      <c r="BT74" s="252">
        <v>0</v>
      </c>
      <c r="BV74" s="206" t="str">
        <f t="shared" si="10"/>
        <v>ANALISTA DE SUPRIMENTOS</v>
      </c>
      <c r="BW74" s="83">
        <f t="shared" ref="BW74" si="379">SUM(BX74:EE74)</f>
        <v>0</v>
      </c>
      <c r="BX74" s="206">
        <f t="shared" ref="BX74" si="380">M74*$G74</f>
        <v>0</v>
      </c>
      <c r="BY74" s="206">
        <f t="shared" ref="BY74" si="381">N74*$G74</f>
        <v>0</v>
      </c>
      <c r="BZ74" s="206">
        <f t="shared" ref="BZ74" si="382">O74*$G74</f>
        <v>0</v>
      </c>
      <c r="CA74" s="206">
        <f t="shared" ref="CA74" si="383">P74*$G74</f>
        <v>0</v>
      </c>
      <c r="CB74" s="206">
        <f t="shared" ref="CB74" si="384">Q74*$G74</f>
        <v>0</v>
      </c>
      <c r="CC74" s="206">
        <f t="shared" ref="CC74" si="385">R74*$G74</f>
        <v>0</v>
      </c>
      <c r="CD74" s="206">
        <f t="shared" ref="CD74" si="386">S74*$G74</f>
        <v>0</v>
      </c>
      <c r="CE74" s="206">
        <f t="shared" ref="CE74" si="387">T74*$G74</f>
        <v>0</v>
      </c>
      <c r="CF74" s="206">
        <f t="shared" ref="CF74" si="388">U74*$G74</f>
        <v>0</v>
      </c>
      <c r="CG74" s="206">
        <f t="shared" ref="CG74" si="389">V74*$G74</f>
        <v>0</v>
      </c>
      <c r="CH74" s="206">
        <f t="shared" ref="CH74" si="390">W74*$G74</f>
        <v>0</v>
      </c>
      <c r="CI74" s="206">
        <f t="shared" ref="CI74" si="391">X74*$G74</f>
        <v>0</v>
      </c>
      <c r="CJ74" s="206">
        <f t="shared" ref="CJ74" si="392">Y74*$G74</f>
        <v>0</v>
      </c>
      <c r="CK74" s="206">
        <f t="shared" ref="CK74" si="393">Z74*$G74</f>
        <v>0</v>
      </c>
      <c r="CL74" s="206">
        <f t="shared" ref="CL74" si="394">AA74*$G74</f>
        <v>0</v>
      </c>
      <c r="CM74" s="206">
        <f t="shared" ref="CM74" si="395">AB74*$G74</f>
        <v>0</v>
      </c>
      <c r="CN74" s="206">
        <f t="shared" ref="CN74" si="396">AC74*$G74</f>
        <v>0</v>
      </c>
      <c r="CO74" s="206">
        <f t="shared" ref="CO74" si="397">AD74*$G74</f>
        <v>0</v>
      </c>
      <c r="CP74" s="206">
        <f t="shared" ref="CP74" si="398">AE74*$G74</f>
        <v>0</v>
      </c>
      <c r="CQ74" s="206">
        <f t="shared" ref="CQ74" si="399">AF74*$G74</f>
        <v>0</v>
      </c>
      <c r="CR74" s="206">
        <f t="shared" ref="CR74" si="400">AG74*$G74</f>
        <v>0</v>
      </c>
      <c r="CS74" s="206">
        <f t="shared" ref="CS74" si="401">AH74*$G74</f>
        <v>0</v>
      </c>
      <c r="CT74" s="206">
        <f t="shared" ref="CT74" si="402">AI74*$G74</f>
        <v>0</v>
      </c>
      <c r="CU74" s="206">
        <f t="shared" ref="CU74" si="403">AJ74*$G74</f>
        <v>0</v>
      </c>
      <c r="CV74" s="206">
        <f t="shared" ref="CV74" si="404">AK74*$G74</f>
        <v>0</v>
      </c>
      <c r="CW74" s="206">
        <f t="shared" ref="CW74" si="405">AL74*$G74</f>
        <v>0</v>
      </c>
      <c r="CX74" s="206">
        <f t="shared" ref="CX74" si="406">AM74*$G74</f>
        <v>0</v>
      </c>
      <c r="CY74" s="206">
        <f t="shared" ref="CY74" si="407">AN74*$G74</f>
        <v>0</v>
      </c>
      <c r="CZ74" s="206">
        <f t="shared" ref="CZ74" si="408">AO74*$G74</f>
        <v>0</v>
      </c>
      <c r="DA74" s="206">
        <f t="shared" ref="DA74" si="409">AP74*$G74</f>
        <v>0</v>
      </c>
      <c r="DB74" s="206">
        <f t="shared" ref="DB74" si="410">AQ74*$G74</f>
        <v>0</v>
      </c>
      <c r="DC74" s="206">
        <f t="shared" ref="DC74" si="411">AR74*$G74</f>
        <v>0</v>
      </c>
      <c r="DD74" s="206">
        <f t="shared" ref="DD74" si="412">AS74*$G74</f>
        <v>0</v>
      </c>
      <c r="DE74" s="206">
        <f t="shared" ref="DE74" si="413">AT74*$G74</f>
        <v>0</v>
      </c>
      <c r="DF74" s="206">
        <f t="shared" ref="DF74" si="414">AU74*$G74</f>
        <v>0</v>
      </c>
      <c r="DG74" s="206">
        <f t="shared" ref="DG74" si="415">AV74*$G74</f>
        <v>0</v>
      </c>
      <c r="DH74" s="206">
        <f t="shared" ref="DH74" si="416">AW74*$G74</f>
        <v>0</v>
      </c>
      <c r="DI74" s="206">
        <f t="shared" ref="DI74" si="417">AX74*$G74</f>
        <v>0</v>
      </c>
      <c r="DJ74" s="206">
        <f t="shared" ref="DJ74" si="418">AY74*$G74</f>
        <v>0</v>
      </c>
      <c r="DK74" s="206">
        <f t="shared" ref="DK74" si="419">AZ74*$G74</f>
        <v>0</v>
      </c>
      <c r="DL74" s="206">
        <f t="shared" ref="DL74" si="420">BA74*$G74</f>
        <v>0</v>
      </c>
      <c r="DM74" s="206">
        <f t="shared" ref="DM74" si="421">BB74*$G74</f>
        <v>0</v>
      </c>
      <c r="DN74" s="206">
        <f t="shared" ref="DN74" si="422">BC74*$G74</f>
        <v>0</v>
      </c>
      <c r="DO74" s="206">
        <f t="shared" ref="DO74" si="423">BD74*$G74</f>
        <v>0</v>
      </c>
      <c r="DP74" s="206">
        <f t="shared" ref="DP74" si="424">BE74*$G74</f>
        <v>0</v>
      </c>
      <c r="DQ74" s="206">
        <f t="shared" ref="DQ74" si="425">BF74*$G74</f>
        <v>0</v>
      </c>
      <c r="DR74" s="206">
        <f t="shared" ref="DR74" si="426">BG74*$G74</f>
        <v>0</v>
      </c>
      <c r="DS74" s="206">
        <f t="shared" ref="DS74" si="427">BH74*$G74</f>
        <v>0</v>
      </c>
      <c r="DT74" s="206">
        <f t="shared" ref="DT74" si="428">BI74*$G74</f>
        <v>0</v>
      </c>
      <c r="DU74" s="206">
        <f t="shared" ref="DU74" si="429">BJ74*$G74</f>
        <v>0</v>
      </c>
      <c r="DV74" s="206">
        <f t="shared" ref="DV74" si="430">BK74*$G74</f>
        <v>0</v>
      </c>
      <c r="DW74" s="206">
        <f t="shared" ref="DW74" si="431">BL74*$G74</f>
        <v>0</v>
      </c>
      <c r="DX74" s="206">
        <f t="shared" ref="DX74" si="432">BM74*$G74</f>
        <v>0</v>
      </c>
      <c r="DY74" s="206">
        <f t="shared" ref="DY74" si="433">BN74*$G74</f>
        <v>0</v>
      </c>
      <c r="DZ74" s="206">
        <f t="shared" ref="DZ74" si="434">BO74*$G74</f>
        <v>0</v>
      </c>
      <c r="EA74" s="206">
        <f t="shared" ref="EA74" si="435">BP74*$G74</f>
        <v>0</v>
      </c>
      <c r="EB74" s="206">
        <f t="shared" ref="EB74" si="436">BQ74*$G74</f>
        <v>0</v>
      </c>
      <c r="EC74" s="206">
        <f t="shared" ref="EC74" si="437">BR74*$G74</f>
        <v>0</v>
      </c>
      <c r="ED74" s="206">
        <f t="shared" ref="ED74" si="438">BS74*$G74</f>
        <v>0</v>
      </c>
      <c r="EE74" s="206">
        <f t="shared" ref="EE74" si="439">BT74*$G74</f>
        <v>0</v>
      </c>
    </row>
    <row r="75" spans="1:135">
      <c r="A75" s="250" t="s">
        <v>282</v>
      </c>
      <c r="B75" s="253">
        <v>1</v>
      </c>
      <c r="C75" s="192" t="str">
        <f>VLOOKUP($A75&amp;$B75,Insumos!$A:$I,4,0)</f>
        <v>HOSPEDAGEM VIAGEM</v>
      </c>
      <c r="D75" s="86" t="str">
        <f>VLOOKUP($A75&amp;$B75,Insumos!$A:$I,6,0)</f>
        <v>DIA</v>
      </c>
      <c r="E75" s="205">
        <f t="shared" si="376"/>
        <v>0</v>
      </c>
      <c r="F75" s="86">
        <v>1</v>
      </c>
      <c r="G75" s="206">
        <f>VLOOKUP($A75&amp;$B75,Insumos!$A:$I,9,0)</f>
        <v>150</v>
      </c>
      <c r="H75" s="206">
        <f t="shared" si="377"/>
        <v>0</v>
      </c>
      <c r="I75" s="452"/>
      <c r="J75" s="423" t="str">
        <f t="shared" si="6"/>
        <v>HOSPEDAGEM VIAGEM</v>
      </c>
      <c r="K75" s="206" t="str">
        <f t="shared" si="7"/>
        <v>DIA</v>
      </c>
      <c r="L75" s="206">
        <f t="shared" si="312"/>
        <v>0</v>
      </c>
      <c r="M75" s="252">
        <v>0</v>
      </c>
      <c r="N75" s="252">
        <v>0</v>
      </c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  <c r="AA75" s="252"/>
      <c r="AB75" s="252"/>
      <c r="AC75" s="252"/>
      <c r="AD75" s="252">
        <v>0</v>
      </c>
      <c r="AE75" s="252">
        <v>0</v>
      </c>
      <c r="AF75" s="252">
        <v>0</v>
      </c>
      <c r="AG75" s="252">
        <v>0</v>
      </c>
      <c r="AH75" s="252">
        <v>0</v>
      </c>
      <c r="AI75" s="252">
        <v>0</v>
      </c>
      <c r="AJ75" s="252">
        <v>0</v>
      </c>
      <c r="AK75" s="252">
        <v>0</v>
      </c>
      <c r="AL75" s="252">
        <v>0</v>
      </c>
      <c r="AM75" s="252">
        <v>0</v>
      </c>
      <c r="AN75" s="252">
        <v>0</v>
      </c>
      <c r="AO75" s="252">
        <v>0</v>
      </c>
      <c r="AP75" s="252">
        <v>0</v>
      </c>
      <c r="AQ75" s="252">
        <v>0</v>
      </c>
      <c r="AR75" s="252">
        <v>0</v>
      </c>
      <c r="AS75" s="252">
        <v>0</v>
      </c>
      <c r="AT75" s="252">
        <v>0</v>
      </c>
      <c r="AU75" s="252">
        <v>0</v>
      </c>
      <c r="AV75" s="252">
        <v>0</v>
      </c>
      <c r="AW75" s="252">
        <v>0</v>
      </c>
      <c r="AX75" s="252"/>
      <c r="AY75" s="252"/>
      <c r="AZ75" s="252"/>
      <c r="BA75" s="252"/>
      <c r="BB75" s="252"/>
      <c r="BC75" s="252"/>
      <c r="BD75" s="252"/>
      <c r="BE75" s="252"/>
      <c r="BF75" s="252"/>
      <c r="BG75" s="252"/>
      <c r="BH75" s="252"/>
      <c r="BI75" s="252"/>
      <c r="BJ75" s="252"/>
      <c r="BK75" s="252"/>
      <c r="BL75" s="252"/>
      <c r="BM75" s="252">
        <v>0</v>
      </c>
      <c r="BN75" s="252">
        <v>0</v>
      </c>
      <c r="BO75" s="252">
        <v>0</v>
      </c>
      <c r="BP75" s="252">
        <v>0</v>
      </c>
      <c r="BQ75" s="252">
        <v>0</v>
      </c>
      <c r="BR75" s="252">
        <v>0</v>
      </c>
      <c r="BS75" s="252">
        <v>0</v>
      </c>
      <c r="BT75" s="252">
        <v>0</v>
      </c>
      <c r="BV75" s="206" t="str">
        <f t="shared" si="10"/>
        <v>HOSPEDAGEM VIAGEM</v>
      </c>
      <c r="BW75" s="83">
        <f t="shared" si="313"/>
        <v>0</v>
      </c>
      <c r="BX75" s="206">
        <f t="shared" si="316"/>
        <v>0</v>
      </c>
      <c r="BY75" s="206">
        <f t="shared" si="317"/>
        <v>0</v>
      </c>
      <c r="BZ75" s="206">
        <f t="shared" si="318"/>
        <v>0</v>
      </c>
      <c r="CA75" s="206">
        <f t="shared" si="319"/>
        <v>0</v>
      </c>
      <c r="CB75" s="206">
        <f t="shared" si="320"/>
        <v>0</v>
      </c>
      <c r="CC75" s="206">
        <f t="shared" si="321"/>
        <v>0</v>
      </c>
      <c r="CD75" s="206">
        <f t="shared" si="322"/>
        <v>0</v>
      </c>
      <c r="CE75" s="206">
        <f t="shared" si="323"/>
        <v>0</v>
      </c>
      <c r="CF75" s="206">
        <f t="shared" si="324"/>
        <v>0</v>
      </c>
      <c r="CG75" s="206">
        <f t="shared" si="325"/>
        <v>0</v>
      </c>
      <c r="CH75" s="206">
        <f t="shared" si="326"/>
        <v>0</v>
      </c>
      <c r="CI75" s="206">
        <f t="shared" si="327"/>
        <v>0</v>
      </c>
      <c r="CJ75" s="206">
        <f t="shared" si="328"/>
        <v>0</v>
      </c>
      <c r="CK75" s="206">
        <f t="shared" si="329"/>
        <v>0</v>
      </c>
      <c r="CL75" s="206">
        <f t="shared" si="330"/>
        <v>0</v>
      </c>
      <c r="CM75" s="206">
        <f t="shared" si="331"/>
        <v>0</v>
      </c>
      <c r="CN75" s="206">
        <f t="shared" si="332"/>
        <v>0</v>
      </c>
      <c r="CO75" s="206">
        <f t="shared" si="333"/>
        <v>0</v>
      </c>
      <c r="CP75" s="206">
        <f t="shared" si="334"/>
        <v>0</v>
      </c>
      <c r="CQ75" s="206">
        <f t="shared" si="335"/>
        <v>0</v>
      </c>
      <c r="CR75" s="206">
        <f t="shared" si="336"/>
        <v>0</v>
      </c>
      <c r="CS75" s="206">
        <f t="shared" si="337"/>
        <v>0</v>
      </c>
      <c r="CT75" s="206">
        <f t="shared" si="338"/>
        <v>0</v>
      </c>
      <c r="CU75" s="206">
        <f t="shared" si="339"/>
        <v>0</v>
      </c>
      <c r="CV75" s="206">
        <f t="shared" si="340"/>
        <v>0</v>
      </c>
      <c r="CW75" s="206">
        <f t="shared" si="341"/>
        <v>0</v>
      </c>
      <c r="CX75" s="206">
        <f t="shared" si="342"/>
        <v>0</v>
      </c>
      <c r="CY75" s="206">
        <f t="shared" si="343"/>
        <v>0</v>
      </c>
      <c r="CZ75" s="206">
        <f t="shared" si="344"/>
        <v>0</v>
      </c>
      <c r="DA75" s="206">
        <f t="shared" si="345"/>
        <v>0</v>
      </c>
      <c r="DB75" s="206">
        <f t="shared" si="346"/>
        <v>0</v>
      </c>
      <c r="DC75" s="206">
        <f t="shared" si="347"/>
        <v>0</v>
      </c>
      <c r="DD75" s="206">
        <f t="shared" si="348"/>
        <v>0</v>
      </c>
      <c r="DE75" s="206">
        <f t="shared" si="349"/>
        <v>0</v>
      </c>
      <c r="DF75" s="206">
        <f t="shared" si="350"/>
        <v>0</v>
      </c>
      <c r="DG75" s="206">
        <f t="shared" si="351"/>
        <v>0</v>
      </c>
      <c r="DH75" s="206">
        <f t="shared" si="352"/>
        <v>0</v>
      </c>
      <c r="DI75" s="206">
        <f t="shared" si="353"/>
        <v>0</v>
      </c>
      <c r="DJ75" s="206">
        <f t="shared" si="354"/>
        <v>0</v>
      </c>
      <c r="DK75" s="206">
        <f t="shared" si="355"/>
        <v>0</v>
      </c>
      <c r="DL75" s="206">
        <f t="shared" si="356"/>
        <v>0</v>
      </c>
      <c r="DM75" s="206">
        <f t="shared" si="357"/>
        <v>0</v>
      </c>
      <c r="DN75" s="206">
        <f t="shared" si="358"/>
        <v>0</v>
      </c>
      <c r="DO75" s="206">
        <f t="shared" si="359"/>
        <v>0</v>
      </c>
      <c r="DP75" s="206">
        <f t="shared" si="360"/>
        <v>0</v>
      </c>
      <c r="DQ75" s="206">
        <f t="shared" si="361"/>
        <v>0</v>
      </c>
      <c r="DR75" s="206">
        <f t="shared" si="362"/>
        <v>0</v>
      </c>
      <c r="DS75" s="206">
        <f t="shared" si="363"/>
        <v>0</v>
      </c>
      <c r="DT75" s="206">
        <f t="shared" si="364"/>
        <v>0</v>
      </c>
      <c r="DU75" s="206">
        <f t="shared" si="365"/>
        <v>0</v>
      </c>
      <c r="DV75" s="206">
        <f t="shared" si="366"/>
        <v>0</v>
      </c>
      <c r="DW75" s="206">
        <f t="shared" si="367"/>
        <v>0</v>
      </c>
      <c r="DX75" s="206">
        <f t="shared" si="368"/>
        <v>0</v>
      </c>
      <c r="DY75" s="206">
        <f t="shared" si="369"/>
        <v>0</v>
      </c>
      <c r="DZ75" s="206">
        <f t="shared" si="370"/>
        <v>0</v>
      </c>
      <c r="EA75" s="206">
        <f t="shared" si="371"/>
        <v>0</v>
      </c>
      <c r="EB75" s="206">
        <f t="shared" si="372"/>
        <v>0</v>
      </c>
      <c r="EC75" s="206">
        <f t="shared" si="373"/>
        <v>0</v>
      </c>
      <c r="ED75" s="206">
        <f t="shared" si="374"/>
        <v>0</v>
      </c>
      <c r="EE75" s="206">
        <f t="shared" si="375"/>
        <v>0</v>
      </c>
    </row>
    <row r="76" spans="1:135" ht="25.5">
      <c r="A76" s="250" t="s">
        <v>282</v>
      </c>
      <c r="B76" s="253">
        <v>5</v>
      </c>
      <c r="C76" s="192" t="str">
        <f>VLOOKUP($A76&amp;$B76,Insumos!$A:$I,4,0)</f>
        <v>ALIMENTAÇÃO VIAGEM (CAFÉ / ALMOÇO OU JANTA)</v>
      </c>
      <c r="D76" s="86" t="str">
        <f>VLOOKUP($A76&amp;$B76,Insumos!$A:$I,6,0)</f>
        <v>VB</v>
      </c>
      <c r="E76" s="205">
        <f t="shared" si="376"/>
        <v>0</v>
      </c>
      <c r="F76" s="86">
        <v>1</v>
      </c>
      <c r="G76" s="206">
        <f>VLOOKUP($A76&amp;$B76,Insumos!$A:$I,9,0)</f>
        <v>30</v>
      </c>
      <c r="H76" s="206">
        <f t="shared" si="377"/>
        <v>0</v>
      </c>
      <c r="I76" s="452"/>
      <c r="J76" s="423" t="str">
        <f t="shared" si="6"/>
        <v>ALIMENTAÇÃO VIAGEM (CAFÉ / ALMOÇO OU JANTA)</v>
      </c>
      <c r="K76" s="206" t="str">
        <f t="shared" si="7"/>
        <v>VB</v>
      </c>
      <c r="L76" s="206">
        <f t="shared" si="312"/>
        <v>0</v>
      </c>
      <c r="M76" s="252">
        <v>0</v>
      </c>
      <c r="N76" s="252">
        <v>0</v>
      </c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  <c r="AA76" s="252"/>
      <c r="AB76" s="252"/>
      <c r="AC76" s="252"/>
      <c r="AD76" s="252">
        <v>0</v>
      </c>
      <c r="AE76" s="252">
        <v>0</v>
      </c>
      <c r="AF76" s="252">
        <v>0</v>
      </c>
      <c r="AG76" s="252">
        <v>0</v>
      </c>
      <c r="AH76" s="252">
        <v>0</v>
      </c>
      <c r="AI76" s="252">
        <v>0</v>
      </c>
      <c r="AJ76" s="252">
        <v>0</v>
      </c>
      <c r="AK76" s="252">
        <v>0</v>
      </c>
      <c r="AL76" s="252">
        <v>0</v>
      </c>
      <c r="AM76" s="252">
        <v>0</v>
      </c>
      <c r="AN76" s="252">
        <v>0</v>
      </c>
      <c r="AO76" s="252">
        <v>0</v>
      </c>
      <c r="AP76" s="252">
        <v>0</v>
      </c>
      <c r="AQ76" s="252">
        <v>0</v>
      </c>
      <c r="AR76" s="252">
        <v>0</v>
      </c>
      <c r="AS76" s="252">
        <v>0</v>
      </c>
      <c r="AT76" s="252">
        <v>0</v>
      </c>
      <c r="AU76" s="252">
        <v>0</v>
      </c>
      <c r="AV76" s="252">
        <v>0</v>
      </c>
      <c r="AW76" s="252">
        <v>0</v>
      </c>
      <c r="AX76" s="252"/>
      <c r="AY76" s="252"/>
      <c r="AZ76" s="252"/>
      <c r="BA76" s="252"/>
      <c r="BB76" s="252"/>
      <c r="BC76" s="252"/>
      <c r="BD76" s="252"/>
      <c r="BE76" s="252"/>
      <c r="BF76" s="252"/>
      <c r="BG76" s="252"/>
      <c r="BH76" s="252"/>
      <c r="BI76" s="252"/>
      <c r="BJ76" s="252"/>
      <c r="BK76" s="252"/>
      <c r="BL76" s="252"/>
      <c r="BM76" s="252">
        <v>0</v>
      </c>
      <c r="BN76" s="252">
        <v>0</v>
      </c>
      <c r="BO76" s="252">
        <v>0</v>
      </c>
      <c r="BP76" s="252">
        <v>0</v>
      </c>
      <c r="BQ76" s="252">
        <v>0</v>
      </c>
      <c r="BR76" s="252">
        <v>0</v>
      </c>
      <c r="BS76" s="252">
        <v>0</v>
      </c>
      <c r="BT76" s="252">
        <v>0</v>
      </c>
      <c r="BV76" s="206" t="str">
        <f t="shared" si="10"/>
        <v>ALIMENTAÇÃO VIAGEM (CAFÉ / ALMOÇO OU JANTA)</v>
      </c>
      <c r="BW76" s="83">
        <f t="shared" si="313"/>
        <v>0</v>
      </c>
      <c r="BX76" s="206">
        <f t="shared" si="316"/>
        <v>0</v>
      </c>
      <c r="BY76" s="206">
        <f t="shared" si="317"/>
        <v>0</v>
      </c>
      <c r="BZ76" s="206">
        <f t="shared" si="318"/>
        <v>0</v>
      </c>
      <c r="CA76" s="206">
        <f t="shared" si="319"/>
        <v>0</v>
      </c>
      <c r="CB76" s="206">
        <f t="shared" si="320"/>
        <v>0</v>
      </c>
      <c r="CC76" s="206">
        <f t="shared" si="321"/>
        <v>0</v>
      </c>
      <c r="CD76" s="206">
        <f t="shared" si="322"/>
        <v>0</v>
      </c>
      <c r="CE76" s="206">
        <f t="shared" si="323"/>
        <v>0</v>
      </c>
      <c r="CF76" s="206">
        <f t="shared" si="324"/>
        <v>0</v>
      </c>
      <c r="CG76" s="206">
        <f t="shared" si="325"/>
        <v>0</v>
      </c>
      <c r="CH76" s="206">
        <f t="shared" si="326"/>
        <v>0</v>
      </c>
      <c r="CI76" s="206">
        <f t="shared" si="327"/>
        <v>0</v>
      </c>
      <c r="CJ76" s="206">
        <f t="shared" si="328"/>
        <v>0</v>
      </c>
      <c r="CK76" s="206">
        <f t="shared" si="329"/>
        <v>0</v>
      </c>
      <c r="CL76" s="206">
        <f t="shared" si="330"/>
        <v>0</v>
      </c>
      <c r="CM76" s="206">
        <f t="shared" si="331"/>
        <v>0</v>
      </c>
      <c r="CN76" s="206">
        <f t="shared" si="332"/>
        <v>0</v>
      </c>
      <c r="CO76" s="206">
        <f t="shared" si="333"/>
        <v>0</v>
      </c>
      <c r="CP76" s="206">
        <f t="shared" si="334"/>
        <v>0</v>
      </c>
      <c r="CQ76" s="206">
        <f t="shared" si="335"/>
        <v>0</v>
      </c>
      <c r="CR76" s="206">
        <f t="shared" si="336"/>
        <v>0</v>
      </c>
      <c r="CS76" s="206">
        <f t="shared" si="337"/>
        <v>0</v>
      </c>
      <c r="CT76" s="206">
        <f t="shared" si="338"/>
        <v>0</v>
      </c>
      <c r="CU76" s="206">
        <f t="shared" si="339"/>
        <v>0</v>
      </c>
      <c r="CV76" s="206">
        <f t="shared" si="340"/>
        <v>0</v>
      </c>
      <c r="CW76" s="206">
        <f t="shared" si="341"/>
        <v>0</v>
      </c>
      <c r="CX76" s="206">
        <f t="shared" si="342"/>
        <v>0</v>
      </c>
      <c r="CY76" s="206">
        <f t="shared" si="343"/>
        <v>0</v>
      </c>
      <c r="CZ76" s="206">
        <f t="shared" si="344"/>
        <v>0</v>
      </c>
      <c r="DA76" s="206">
        <f t="shared" si="345"/>
        <v>0</v>
      </c>
      <c r="DB76" s="206">
        <f t="shared" si="346"/>
        <v>0</v>
      </c>
      <c r="DC76" s="206">
        <f t="shared" si="347"/>
        <v>0</v>
      </c>
      <c r="DD76" s="206">
        <f t="shared" si="348"/>
        <v>0</v>
      </c>
      <c r="DE76" s="206">
        <f t="shared" si="349"/>
        <v>0</v>
      </c>
      <c r="DF76" s="206">
        <f t="shared" si="350"/>
        <v>0</v>
      </c>
      <c r="DG76" s="206">
        <f t="shared" si="351"/>
        <v>0</v>
      </c>
      <c r="DH76" s="206">
        <f t="shared" si="352"/>
        <v>0</v>
      </c>
      <c r="DI76" s="206">
        <f t="shared" si="353"/>
        <v>0</v>
      </c>
      <c r="DJ76" s="206">
        <f t="shared" si="354"/>
        <v>0</v>
      </c>
      <c r="DK76" s="206">
        <f t="shared" si="355"/>
        <v>0</v>
      </c>
      <c r="DL76" s="206">
        <f t="shared" si="356"/>
        <v>0</v>
      </c>
      <c r="DM76" s="206">
        <f t="shared" si="357"/>
        <v>0</v>
      </c>
      <c r="DN76" s="206">
        <f t="shared" si="358"/>
        <v>0</v>
      </c>
      <c r="DO76" s="206">
        <f t="shared" si="359"/>
        <v>0</v>
      </c>
      <c r="DP76" s="206">
        <f t="shared" si="360"/>
        <v>0</v>
      </c>
      <c r="DQ76" s="206">
        <f t="shared" si="361"/>
        <v>0</v>
      </c>
      <c r="DR76" s="206">
        <f t="shared" si="362"/>
        <v>0</v>
      </c>
      <c r="DS76" s="206">
        <f t="shared" si="363"/>
        <v>0</v>
      </c>
      <c r="DT76" s="206">
        <f t="shared" si="364"/>
        <v>0</v>
      </c>
      <c r="DU76" s="206">
        <f t="shared" si="365"/>
        <v>0</v>
      </c>
      <c r="DV76" s="206">
        <f t="shared" si="366"/>
        <v>0</v>
      </c>
      <c r="DW76" s="206">
        <f t="shared" si="367"/>
        <v>0</v>
      </c>
      <c r="DX76" s="206">
        <f t="shared" si="368"/>
        <v>0</v>
      </c>
      <c r="DY76" s="206">
        <f t="shared" si="369"/>
        <v>0</v>
      </c>
      <c r="DZ76" s="206">
        <f t="shared" si="370"/>
        <v>0</v>
      </c>
      <c r="EA76" s="206">
        <f t="shared" si="371"/>
        <v>0</v>
      </c>
      <c r="EB76" s="206">
        <f t="shared" si="372"/>
        <v>0</v>
      </c>
      <c r="EC76" s="206">
        <f t="shared" si="373"/>
        <v>0</v>
      </c>
      <c r="ED76" s="206">
        <f t="shared" si="374"/>
        <v>0</v>
      </c>
      <c r="EE76" s="206">
        <f t="shared" si="375"/>
        <v>0</v>
      </c>
    </row>
    <row r="77" spans="1:135">
      <c r="A77" s="250" t="s">
        <v>282</v>
      </c>
      <c r="B77" s="253">
        <v>4</v>
      </c>
      <c r="C77" s="192" t="str">
        <f>VLOOKUP($A77&amp;$B77,Insumos!$A:$I,4,0)</f>
        <v>SALA COMERCIAL - PARAUAPEBAS/PA</v>
      </c>
      <c r="D77" s="86" t="str">
        <f>VLOOKUP($A77&amp;$B77,Insumos!$A:$I,6,0)</f>
        <v>VB/mês</v>
      </c>
      <c r="E77" s="205">
        <f t="shared" si="376"/>
        <v>0</v>
      </c>
      <c r="F77" s="86">
        <v>1</v>
      </c>
      <c r="G77" s="206">
        <f>VLOOKUP($A77&amp;$B77,Insumos!$A:$I,9,0)</f>
        <v>2500</v>
      </c>
      <c r="H77" s="206">
        <f t="shared" si="377"/>
        <v>0</v>
      </c>
      <c r="I77" s="452"/>
      <c r="J77" s="423" t="str">
        <f t="shared" si="6"/>
        <v>SALA COMERCIAL - PARAUAPEBAS/PA</v>
      </c>
      <c r="K77" s="206" t="str">
        <f t="shared" si="7"/>
        <v>VB/mês</v>
      </c>
      <c r="L77" s="206">
        <f t="shared" si="312"/>
        <v>0</v>
      </c>
      <c r="M77" s="252"/>
      <c r="N77" s="252">
        <v>0</v>
      </c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  <c r="AA77" s="252"/>
      <c r="AB77" s="252"/>
      <c r="AC77" s="252"/>
      <c r="AD77" s="252">
        <v>0</v>
      </c>
      <c r="AE77" s="252">
        <v>0</v>
      </c>
      <c r="AF77" s="252">
        <v>0</v>
      </c>
      <c r="AG77" s="252">
        <v>0</v>
      </c>
      <c r="AH77" s="252">
        <v>0</v>
      </c>
      <c r="AI77" s="252">
        <v>0</v>
      </c>
      <c r="AJ77" s="252">
        <v>0</v>
      </c>
      <c r="AK77" s="252">
        <v>0</v>
      </c>
      <c r="AL77" s="252">
        <v>0</v>
      </c>
      <c r="AM77" s="252">
        <v>0</v>
      </c>
      <c r="AN77" s="252">
        <v>0</v>
      </c>
      <c r="AO77" s="252">
        <v>0</v>
      </c>
      <c r="AP77" s="252">
        <v>0</v>
      </c>
      <c r="AQ77" s="252">
        <v>0</v>
      </c>
      <c r="AR77" s="252">
        <v>0</v>
      </c>
      <c r="AS77" s="252">
        <v>0</v>
      </c>
      <c r="AT77" s="252">
        <v>0</v>
      </c>
      <c r="AU77" s="252">
        <v>0</v>
      </c>
      <c r="AV77" s="252">
        <v>0</v>
      </c>
      <c r="AW77" s="252">
        <v>0</v>
      </c>
      <c r="AX77" s="252"/>
      <c r="AY77" s="252"/>
      <c r="AZ77" s="252"/>
      <c r="BA77" s="252"/>
      <c r="BB77" s="252"/>
      <c r="BC77" s="252"/>
      <c r="BD77" s="252"/>
      <c r="BE77" s="252"/>
      <c r="BF77" s="252"/>
      <c r="BG77" s="252"/>
      <c r="BH77" s="252"/>
      <c r="BI77" s="252"/>
      <c r="BJ77" s="252"/>
      <c r="BK77" s="252"/>
      <c r="BL77" s="252"/>
      <c r="BM77" s="252">
        <v>0</v>
      </c>
      <c r="BN77" s="252">
        <v>0</v>
      </c>
      <c r="BO77" s="252">
        <v>0</v>
      </c>
      <c r="BP77" s="252">
        <v>0</v>
      </c>
      <c r="BQ77" s="252">
        <v>0</v>
      </c>
      <c r="BR77" s="252">
        <v>0</v>
      </c>
      <c r="BS77" s="252">
        <v>0</v>
      </c>
      <c r="BT77" s="252">
        <v>0</v>
      </c>
      <c r="BV77" s="206" t="str">
        <f t="shared" si="10"/>
        <v>SALA COMERCIAL - PARAUAPEBAS/PA</v>
      </c>
      <c r="BW77" s="83">
        <f t="shared" si="313"/>
        <v>0</v>
      </c>
      <c r="BX77" s="206">
        <f t="shared" si="316"/>
        <v>0</v>
      </c>
      <c r="BY77" s="206">
        <f t="shared" si="317"/>
        <v>0</v>
      </c>
      <c r="BZ77" s="206">
        <f t="shared" si="318"/>
        <v>0</v>
      </c>
      <c r="CA77" s="206">
        <f t="shared" si="319"/>
        <v>0</v>
      </c>
      <c r="CB77" s="206">
        <f t="shared" si="320"/>
        <v>0</v>
      </c>
      <c r="CC77" s="206">
        <f t="shared" si="321"/>
        <v>0</v>
      </c>
      <c r="CD77" s="206">
        <f t="shared" si="322"/>
        <v>0</v>
      </c>
      <c r="CE77" s="206">
        <f t="shared" si="323"/>
        <v>0</v>
      </c>
      <c r="CF77" s="206">
        <f t="shared" si="324"/>
        <v>0</v>
      </c>
      <c r="CG77" s="206">
        <f t="shared" si="325"/>
        <v>0</v>
      </c>
      <c r="CH77" s="206">
        <f t="shared" si="326"/>
        <v>0</v>
      </c>
      <c r="CI77" s="206">
        <f t="shared" si="327"/>
        <v>0</v>
      </c>
      <c r="CJ77" s="206">
        <f t="shared" si="328"/>
        <v>0</v>
      </c>
      <c r="CK77" s="206">
        <f t="shared" si="329"/>
        <v>0</v>
      </c>
      <c r="CL77" s="206">
        <f t="shared" si="330"/>
        <v>0</v>
      </c>
      <c r="CM77" s="206">
        <f t="shared" si="331"/>
        <v>0</v>
      </c>
      <c r="CN77" s="206">
        <f t="shared" si="332"/>
        <v>0</v>
      </c>
      <c r="CO77" s="206">
        <f t="shared" si="333"/>
        <v>0</v>
      </c>
      <c r="CP77" s="206">
        <f t="shared" si="334"/>
        <v>0</v>
      </c>
      <c r="CQ77" s="206">
        <f t="shared" si="335"/>
        <v>0</v>
      </c>
      <c r="CR77" s="206">
        <f t="shared" si="336"/>
        <v>0</v>
      </c>
      <c r="CS77" s="206">
        <f t="shared" si="337"/>
        <v>0</v>
      </c>
      <c r="CT77" s="206">
        <f t="shared" si="338"/>
        <v>0</v>
      </c>
      <c r="CU77" s="206">
        <f t="shared" si="339"/>
        <v>0</v>
      </c>
      <c r="CV77" s="206">
        <f t="shared" si="340"/>
        <v>0</v>
      </c>
      <c r="CW77" s="206">
        <f t="shared" si="341"/>
        <v>0</v>
      </c>
      <c r="CX77" s="206">
        <f t="shared" si="342"/>
        <v>0</v>
      </c>
      <c r="CY77" s="206">
        <f t="shared" si="343"/>
        <v>0</v>
      </c>
      <c r="CZ77" s="206">
        <f t="shared" si="344"/>
        <v>0</v>
      </c>
      <c r="DA77" s="206">
        <f t="shared" si="345"/>
        <v>0</v>
      </c>
      <c r="DB77" s="206">
        <f t="shared" si="346"/>
        <v>0</v>
      </c>
      <c r="DC77" s="206">
        <f t="shared" si="347"/>
        <v>0</v>
      </c>
      <c r="DD77" s="206">
        <f t="shared" si="348"/>
        <v>0</v>
      </c>
      <c r="DE77" s="206">
        <f t="shared" si="349"/>
        <v>0</v>
      </c>
      <c r="DF77" s="206">
        <f t="shared" si="350"/>
        <v>0</v>
      </c>
      <c r="DG77" s="206">
        <f t="shared" si="351"/>
        <v>0</v>
      </c>
      <c r="DH77" s="206">
        <f t="shared" si="352"/>
        <v>0</v>
      </c>
      <c r="DI77" s="206">
        <f t="shared" si="353"/>
        <v>0</v>
      </c>
      <c r="DJ77" s="206">
        <f t="shared" si="354"/>
        <v>0</v>
      </c>
      <c r="DK77" s="206">
        <f t="shared" si="355"/>
        <v>0</v>
      </c>
      <c r="DL77" s="206">
        <f t="shared" si="356"/>
        <v>0</v>
      </c>
      <c r="DM77" s="206">
        <f t="shared" si="357"/>
        <v>0</v>
      </c>
      <c r="DN77" s="206">
        <f t="shared" si="358"/>
        <v>0</v>
      </c>
      <c r="DO77" s="206">
        <f t="shared" si="359"/>
        <v>0</v>
      </c>
      <c r="DP77" s="206">
        <f t="shared" si="360"/>
        <v>0</v>
      </c>
      <c r="DQ77" s="206">
        <f t="shared" si="361"/>
        <v>0</v>
      </c>
      <c r="DR77" s="206">
        <f t="shared" si="362"/>
        <v>0</v>
      </c>
      <c r="DS77" s="206">
        <f t="shared" si="363"/>
        <v>0</v>
      </c>
      <c r="DT77" s="206">
        <f t="shared" si="364"/>
        <v>0</v>
      </c>
      <c r="DU77" s="206">
        <f t="shared" si="365"/>
        <v>0</v>
      </c>
      <c r="DV77" s="206">
        <f t="shared" si="366"/>
        <v>0</v>
      </c>
      <c r="DW77" s="206">
        <f t="shared" si="367"/>
        <v>0</v>
      </c>
      <c r="DX77" s="206">
        <f t="shared" si="368"/>
        <v>0</v>
      </c>
      <c r="DY77" s="206">
        <f t="shared" si="369"/>
        <v>0</v>
      </c>
      <c r="DZ77" s="206">
        <f t="shared" si="370"/>
        <v>0</v>
      </c>
      <c r="EA77" s="206">
        <f t="shared" si="371"/>
        <v>0</v>
      </c>
      <c r="EB77" s="206">
        <f t="shared" si="372"/>
        <v>0</v>
      </c>
      <c r="EC77" s="206">
        <f t="shared" si="373"/>
        <v>0</v>
      </c>
      <c r="ED77" s="206">
        <f t="shared" si="374"/>
        <v>0</v>
      </c>
      <c r="EE77" s="206">
        <f t="shared" si="375"/>
        <v>0</v>
      </c>
    </row>
    <row r="78" spans="1:135" ht="25.5">
      <c r="A78" s="250" t="s">
        <v>282</v>
      </c>
      <c r="B78" s="253">
        <v>5</v>
      </c>
      <c r="C78" s="192" t="str">
        <f>VLOOKUP($A78&amp;$B78,Insumos!$A:$I,4,0)</f>
        <v>ALIMENTAÇÃO VIAGEM (CAFÉ / ALMOÇO OU JANTA)</v>
      </c>
      <c r="D78" s="86" t="str">
        <f>VLOOKUP($A78&amp;$B78,Insumos!$A:$I,6,0)</f>
        <v>VB</v>
      </c>
      <c r="E78" s="205">
        <f t="shared" si="376"/>
        <v>0</v>
      </c>
      <c r="F78" s="86">
        <v>1</v>
      </c>
      <c r="G78" s="206">
        <f>VLOOKUP($A78&amp;$B78,Insumos!$A:$I,9,0)</f>
        <v>30</v>
      </c>
      <c r="H78" s="206">
        <f t="shared" si="377"/>
        <v>0</v>
      </c>
      <c r="I78" s="452"/>
      <c r="J78" s="423" t="str">
        <f t="shared" si="6"/>
        <v>ALIMENTAÇÃO VIAGEM (CAFÉ / ALMOÇO OU JANTA)</v>
      </c>
      <c r="K78" s="206" t="str">
        <f t="shared" si="7"/>
        <v>VB</v>
      </c>
      <c r="L78" s="206">
        <f t="shared" si="312"/>
        <v>0</v>
      </c>
      <c r="M78" s="252">
        <v>0</v>
      </c>
      <c r="N78" s="252">
        <v>0</v>
      </c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  <c r="AA78" s="252"/>
      <c r="AB78" s="252"/>
      <c r="AC78" s="252"/>
      <c r="AD78" s="252">
        <v>0</v>
      </c>
      <c r="AE78" s="252">
        <v>0</v>
      </c>
      <c r="AF78" s="252">
        <v>0</v>
      </c>
      <c r="AG78" s="252">
        <v>0</v>
      </c>
      <c r="AH78" s="252">
        <v>0</v>
      </c>
      <c r="AI78" s="252">
        <v>0</v>
      </c>
      <c r="AJ78" s="252">
        <v>0</v>
      </c>
      <c r="AK78" s="252">
        <v>0</v>
      </c>
      <c r="AL78" s="252">
        <v>0</v>
      </c>
      <c r="AM78" s="252">
        <v>0</v>
      </c>
      <c r="AN78" s="252">
        <v>0</v>
      </c>
      <c r="AO78" s="252">
        <v>0</v>
      </c>
      <c r="AP78" s="252">
        <v>0</v>
      </c>
      <c r="AQ78" s="252">
        <v>0</v>
      </c>
      <c r="AR78" s="252">
        <v>0</v>
      </c>
      <c r="AS78" s="252">
        <v>0</v>
      </c>
      <c r="AT78" s="252">
        <v>0</v>
      </c>
      <c r="AU78" s="252">
        <v>0</v>
      </c>
      <c r="AV78" s="252">
        <v>0</v>
      </c>
      <c r="AW78" s="252">
        <v>0</v>
      </c>
      <c r="AX78" s="252"/>
      <c r="AY78" s="252"/>
      <c r="AZ78" s="252"/>
      <c r="BA78" s="252"/>
      <c r="BB78" s="252"/>
      <c r="BC78" s="252"/>
      <c r="BD78" s="252"/>
      <c r="BE78" s="252"/>
      <c r="BF78" s="252"/>
      <c r="BG78" s="252"/>
      <c r="BH78" s="252"/>
      <c r="BI78" s="252"/>
      <c r="BJ78" s="252"/>
      <c r="BK78" s="252"/>
      <c r="BL78" s="252"/>
      <c r="BM78" s="252">
        <v>0</v>
      </c>
      <c r="BN78" s="252">
        <v>0</v>
      </c>
      <c r="BO78" s="252">
        <v>0</v>
      </c>
      <c r="BP78" s="252">
        <v>0</v>
      </c>
      <c r="BQ78" s="252">
        <v>0</v>
      </c>
      <c r="BR78" s="252">
        <v>0</v>
      </c>
      <c r="BS78" s="252">
        <v>0</v>
      </c>
      <c r="BT78" s="252">
        <v>0</v>
      </c>
      <c r="BV78" s="206" t="str">
        <f t="shared" si="10"/>
        <v>ALIMENTAÇÃO VIAGEM (CAFÉ / ALMOÇO OU JANTA)</v>
      </c>
      <c r="BW78" s="83">
        <f t="shared" si="313"/>
        <v>0</v>
      </c>
      <c r="BX78" s="206">
        <f t="shared" si="316"/>
        <v>0</v>
      </c>
      <c r="BY78" s="206">
        <f t="shared" si="317"/>
        <v>0</v>
      </c>
      <c r="BZ78" s="206">
        <f t="shared" si="318"/>
        <v>0</v>
      </c>
      <c r="CA78" s="206">
        <f t="shared" si="319"/>
        <v>0</v>
      </c>
      <c r="CB78" s="206">
        <f t="shared" si="320"/>
        <v>0</v>
      </c>
      <c r="CC78" s="206">
        <f t="shared" si="321"/>
        <v>0</v>
      </c>
      <c r="CD78" s="206">
        <f t="shared" si="322"/>
        <v>0</v>
      </c>
      <c r="CE78" s="206">
        <f t="shared" si="323"/>
        <v>0</v>
      </c>
      <c r="CF78" s="206">
        <f t="shared" si="324"/>
        <v>0</v>
      </c>
      <c r="CG78" s="206">
        <f t="shared" si="325"/>
        <v>0</v>
      </c>
      <c r="CH78" s="206">
        <f t="shared" si="326"/>
        <v>0</v>
      </c>
      <c r="CI78" s="206">
        <f t="shared" si="327"/>
        <v>0</v>
      </c>
      <c r="CJ78" s="206">
        <f t="shared" si="328"/>
        <v>0</v>
      </c>
      <c r="CK78" s="206">
        <f t="shared" si="329"/>
        <v>0</v>
      </c>
      <c r="CL78" s="206">
        <f t="shared" si="330"/>
        <v>0</v>
      </c>
      <c r="CM78" s="206">
        <f t="shared" si="331"/>
        <v>0</v>
      </c>
      <c r="CN78" s="206">
        <f t="shared" si="332"/>
        <v>0</v>
      </c>
      <c r="CO78" s="206">
        <f t="shared" si="333"/>
        <v>0</v>
      </c>
      <c r="CP78" s="206">
        <f t="shared" si="334"/>
        <v>0</v>
      </c>
      <c r="CQ78" s="206">
        <f t="shared" si="335"/>
        <v>0</v>
      </c>
      <c r="CR78" s="206">
        <f t="shared" si="336"/>
        <v>0</v>
      </c>
      <c r="CS78" s="206">
        <f t="shared" si="337"/>
        <v>0</v>
      </c>
      <c r="CT78" s="206">
        <f t="shared" si="338"/>
        <v>0</v>
      </c>
      <c r="CU78" s="206">
        <f t="shared" si="339"/>
        <v>0</v>
      </c>
      <c r="CV78" s="206">
        <f t="shared" si="340"/>
        <v>0</v>
      </c>
      <c r="CW78" s="206">
        <f t="shared" si="341"/>
        <v>0</v>
      </c>
      <c r="CX78" s="206">
        <f t="shared" si="342"/>
        <v>0</v>
      </c>
      <c r="CY78" s="206">
        <f t="shared" si="343"/>
        <v>0</v>
      </c>
      <c r="CZ78" s="206">
        <f t="shared" si="344"/>
        <v>0</v>
      </c>
      <c r="DA78" s="206">
        <f t="shared" si="345"/>
        <v>0</v>
      </c>
      <c r="DB78" s="206">
        <f t="shared" si="346"/>
        <v>0</v>
      </c>
      <c r="DC78" s="206">
        <f t="shared" si="347"/>
        <v>0</v>
      </c>
      <c r="DD78" s="206">
        <f t="shared" si="348"/>
        <v>0</v>
      </c>
      <c r="DE78" s="206">
        <f t="shared" si="349"/>
        <v>0</v>
      </c>
      <c r="DF78" s="206">
        <f t="shared" si="350"/>
        <v>0</v>
      </c>
      <c r="DG78" s="206">
        <f t="shared" si="351"/>
        <v>0</v>
      </c>
      <c r="DH78" s="206">
        <f t="shared" si="352"/>
        <v>0</v>
      </c>
      <c r="DI78" s="206">
        <f t="shared" si="353"/>
        <v>0</v>
      </c>
      <c r="DJ78" s="206">
        <f t="shared" si="354"/>
        <v>0</v>
      </c>
      <c r="DK78" s="206">
        <f t="shared" si="355"/>
        <v>0</v>
      </c>
      <c r="DL78" s="206">
        <f t="shared" si="356"/>
        <v>0</v>
      </c>
      <c r="DM78" s="206">
        <f t="shared" si="357"/>
        <v>0</v>
      </c>
      <c r="DN78" s="206">
        <f t="shared" si="358"/>
        <v>0</v>
      </c>
      <c r="DO78" s="206">
        <f t="shared" si="359"/>
        <v>0</v>
      </c>
      <c r="DP78" s="206">
        <f t="shared" si="360"/>
        <v>0</v>
      </c>
      <c r="DQ78" s="206">
        <f t="shared" si="361"/>
        <v>0</v>
      </c>
      <c r="DR78" s="206">
        <f t="shared" si="362"/>
        <v>0</v>
      </c>
      <c r="DS78" s="206">
        <f t="shared" si="363"/>
        <v>0</v>
      </c>
      <c r="DT78" s="206">
        <f t="shared" si="364"/>
        <v>0</v>
      </c>
      <c r="DU78" s="206">
        <f t="shared" si="365"/>
        <v>0</v>
      </c>
      <c r="DV78" s="206">
        <f t="shared" si="366"/>
        <v>0</v>
      </c>
      <c r="DW78" s="206">
        <f t="shared" si="367"/>
        <v>0</v>
      </c>
      <c r="DX78" s="206">
        <f t="shared" si="368"/>
        <v>0</v>
      </c>
      <c r="DY78" s="206">
        <f t="shared" si="369"/>
        <v>0</v>
      </c>
      <c r="DZ78" s="206">
        <f t="shared" si="370"/>
        <v>0</v>
      </c>
      <c r="EA78" s="206">
        <f t="shared" si="371"/>
        <v>0</v>
      </c>
      <c r="EB78" s="206">
        <f t="shared" si="372"/>
        <v>0</v>
      </c>
      <c r="EC78" s="206">
        <f t="shared" si="373"/>
        <v>0</v>
      </c>
      <c r="ED78" s="206">
        <f t="shared" si="374"/>
        <v>0</v>
      </c>
      <c r="EE78" s="206">
        <f t="shared" si="375"/>
        <v>0</v>
      </c>
    </row>
    <row r="79" spans="1:135">
      <c r="A79" s="250" t="s">
        <v>282</v>
      </c>
      <c r="B79" s="253">
        <v>6</v>
      </c>
      <c r="C79" s="192" t="str">
        <f>VLOOKUP($A79&amp;$B79,Insumos!$A:$I,4,0)</f>
        <v>ALIMENTAÇÃO - NIVEL 2</v>
      </c>
      <c r="D79" s="86" t="str">
        <f>VLOOKUP($A79&amp;$B79,Insumos!$A:$I,6,0)</f>
        <v>VB</v>
      </c>
      <c r="E79" s="205">
        <f t="shared" si="376"/>
        <v>0</v>
      </c>
      <c r="F79" s="86">
        <v>1</v>
      </c>
      <c r="G79" s="206">
        <f>VLOOKUP($A79&amp;$B79,Insumos!$A:$I,9,0)</f>
        <v>40</v>
      </c>
      <c r="H79" s="206">
        <f t="shared" si="377"/>
        <v>0</v>
      </c>
      <c r="I79" s="452"/>
      <c r="J79" s="423" t="str">
        <f t="shared" si="6"/>
        <v>ALIMENTAÇÃO - NIVEL 2</v>
      </c>
      <c r="K79" s="206" t="str">
        <f t="shared" si="7"/>
        <v>VB</v>
      </c>
      <c r="L79" s="206">
        <f t="shared" si="312"/>
        <v>0</v>
      </c>
      <c r="M79" s="252">
        <v>0</v>
      </c>
      <c r="N79" s="252">
        <v>0</v>
      </c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  <c r="AA79" s="252"/>
      <c r="AB79" s="252"/>
      <c r="AC79" s="252"/>
      <c r="AD79" s="252">
        <v>0</v>
      </c>
      <c r="AE79" s="252">
        <v>0</v>
      </c>
      <c r="AF79" s="252">
        <v>0</v>
      </c>
      <c r="AG79" s="252">
        <v>0</v>
      </c>
      <c r="AH79" s="252">
        <v>0</v>
      </c>
      <c r="AI79" s="252">
        <v>0</v>
      </c>
      <c r="AJ79" s="252">
        <v>0</v>
      </c>
      <c r="AK79" s="252">
        <v>0</v>
      </c>
      <c r="AL79" s="252">
        <v>0</v>
      </c>
      <c r="AM79" s="252">
        <v>0</v>
      </c>
      <c r="AN79" s="252">
        <v>0</v>
      </c>
      <c r="AO79" s="252">
        <v>0</v>
      </c>
      <c r="AP79" s="252">
        <v>0</v>
      </c>
      <c r="AQ79" s="252">
        <v>0</v>
      </c>
      <c r="AR79" s="252">
        <v>0</v>
      </c>
      <c r="AS79" s="252">
        <v>0</v>
      </c>
      <c r="AT79" s="252">
        <v>0</v>
      </c>
      <c r="AU79" s="252">
        <v>0</v>
      </c>
      <c r="AV79" s="252">
        <v>0</v>
      </c>
      <c r="AW79" s="252">
        <v>0</v>
      </c>
      <c r="AX79" s="252"/>
      <c r="AY79" s="252"/>
      <c r="AZ79" s="252"/>
      <c r="BA79" s="252"/>
      <c r="BB79" s="252"/>
      <c r="BC79" s="252"/>
      <c r="BD79" s="252"/>
      <c r="BE79" s="252"/>
      <c r="BF79" s="252"/>
      <c r="BG79" s="252"/>
      <c r="BH79" s="252"/>
      <c r="BI79" s="252"/>
      <c r="BJ79" s="252"/>
      <c r="BK79" s="252"/>
      <c r="BL79" s="252"/>
      <c r="BM79" s="252">
        <v>0</v>
      </c>
      <c r="BN79" s="252">
        <v>0</v>
      </c>
      <c r="BO79" s="252">
        <v>0</v>
      </c>
      <c r="BP79" s="252">
        <v>0</v>
      </c>
      <c r="BQ79" s="252">
        <v>0</v>
      </c>
      <c r="BR79" s="252">
        <v>0</v>
      </c>
      <c r="BS79" s="252">
        <v>0</v>
      </c>
      <c r="BT79" s="252">
        <v>0</v>
      </c>
      <c r="BV79" s="206" t="str">
        <f t="shared" si="10"/>
        <v>ALIMENTAÇÃO - NIVEL 2</v>
      </c>
      <c r="BW79" s="83">
        <f t="shared" si="313"/>
        <v>0</v>
      </c>
      <c r="BX79" s="206">
        <f t="shared" si="316"/>
        <v>0</v>
      </c>
      <c r="BY79" s="206">
        <f t="shared" si="317"/>
        <v>0</v>
      </c>
      <c r="BZ79" s="206">
        <f t="shared" si="318"/>
        <v>0</v>
      </c>
      <c r="CA79" s="206">
        <f t="shared" si="319"/>
        <v>0</v>
      </c>
      <c r="CB79" s="206">
        <f t="shared" si="320"/>
        <v>0</v>
      </c>
      <c r="CC79" s="206">
        <f t="shared" si="321"/>
        <v>0</v>
      </c>
      <c r="CD79" s="206">
        <f t="shared" si="322"/>
        <v>0</v>
      </c>
      <c r="CE79" s="206">
        <f t="shared" si="323"/>
        <v>0</v>
      </c>
      <c r="CF79" s="206">
        <f t="shared" si="324"/>
        <v>0</v>
      </c>
      <c r="CG79" s="206">
        <f t="shared" si="325"/>
        <v>0</v>
      </c>
      <c r="CH79" s="206">
        <f t="shared" si="326"/>
        <v>0</v>
      </c>
      <c r="CI79" s="206">
        <f t="shared" si="327"/>
        <v>0</v>
      </c>
      <c r="CJ79" s="206">
        <f t="shared" si="328"/>
        <v>0</v>
      </c>
      <c r="CK79" s="206">
        <f t="shared" si="329"/>
        <v>0</v>
      </c>
      <c r="CL79" s="206">
        <f t="shared" si="330"/>
        <v>0</v>
      </c>
      <c r="CM79" s="206">
        <f t="shared" si="331"/>
        <v>0</v>
      </c>
      <c r="CN79" s="206">
        <f t="shared" si="332"/>
        <v>0</v>
      </c>
      <c r="CO79" s="206">
        <f t="shared" si="333"/>
        <v>0</v>
      </c>
      <c r="CP79" s="206">
        <f t="shared" si="334"/>
        <v>0</v>
      </c>
      <c r="CQ79" s="206">
        <f t="shared" si="335"/>
        <v>0</v>
      </c>
      <c r="CR79" s="206">
        <f t="shared" si="336"/>
        <v>0</v>
      </c>
      <c r="CS79" s="206">
        <f t="shared" si="337"/>
        <v>0</v>
      </c>
      <c r="CT79" s="206">
        <f t="shared" si="338"/>
        <v>0</v>
      </c>
      <c r="CU79" s="206">
        <f t="shared" si="339"/>
        <v>0</v>
      </c>
      <c r="CV79" s="206">
        <f t="shared" si="340"/>
        <v>0</v>
      </c>
      <c r="CW79" s="206">
        <f t="shared" si="341"/>
        <v>0</v>
      </c>
      <c r="CX79" s="206">
        <f t="shared" si="342"/>
        <v>0</v>
      </c>
      <c r="CY79" s="206">
        <f t="shared" si="343"/>
        <v>0</v>
      </c>
      <c r="CZ79" s="206">
        <f t="shared" si="344"/>
        <v>0</v>
      </c>
      <c r="DA79" s="206">
        <f t="shared" si="345"/>
        <v>0</v>
      </c>
      <c r="DB79" s="206">
        <f t="shared" si="346"/>
        <v>0</v>
      </c>
      <c r="DC79" s="206">
        <f t="shared" si="347"/>
        <v>0</v>
      </c>
      <c r="DD79" s="206">
        <f t="shared" si="348"/>
        <v>0</v>
      </c>
      <c r="DE79" s="206">
        <f t="shared" si="349"/>
        <v>0</v>
      </c>
      <c r="DF79" s="206">
        <f t="shared" si="350"/>
        <v>0</v>
      </c>
      <c r="DG79" s="206">
        <f t="shared" si="351"/>
        <v>0</v>
      </c>
      <c r="DH79" s="206">
        <f t="shared" si="352"/>
        <v>0</v>
      </c>
      <c r="DI79" s="206">
        <f t="shared" si="353"/>
        <v>0</v>
      </c>
      <c r="DJ79" s="206">
        <f t="shared" si="354"/>
        <v>0</v>
      </c>
      <c r="DK79" s="206">
        <f t="shared" si="355"/>
        <v>0</v>
      </c>
      <c r="DL79" s="206">
        <f t="shared" si="356"/>
        <v>0</v>
      </c>
      <c r="DM79" s="206">
        <f t="shared" si="357"/>
        <v>0</v>
      </c>
      <c r="DN79" s="206">
        <f t="shared" si="358"/>
        <v>0</v>
      </c>
      <c r="DO79" s="206">
        <f t="shared" si="359"/>
        <v>0</v>
      </c>
      <c r="DP79" s="206">
        <f t="shared" si="360"/>
        <v>0</v>
      </c>
      <c r="DQ79" s="206">
        <f t="shared" si="361"/>
        <v>0</v>
      </c>
      <c r="DR79" s="206">
        <f t="shared" si="362"/>
        <v>0</v>
      </c>
      <c r="DS79" s="206">
        <f t="shared" si="363"/>
        <v>0</v>
      </c>
      <c r="DT79" s="206">
        <f t="shared" si="364"/>
        <v>0</v>
      </c>
      <c r="DU79" s="206">
        <f t="shared" si="365"/>
        <v>0</v>
      </c>
      <c r="DV79" s="206">
        <f t="shared" si="366"/>
        <v>0</v>
      </c>
      <c r="DW79" s="206">
        <f t="shared" si="367"/>
        <v>0</v>
      </c>
      <c r="DX79" s="206">
        <f t="shared" si="368"/>
        <v>0</v>
      </c>
      <c r="DY79" s="206">
        <f t="shared" si="369"/>
        <v>0</v>
      </c>
      <c r="DZ79" s="206">
        <f t="shared" si="370"/>
        <v>0</v>
      </c>
      <c r="EA79" s="206">
        <f t="shared" si="371"/>
        <v>0</v>
      </c>
      <c r="EB79" s="206">
        <f t="shared" si="372"/>
        <v>0</v>
      </c>
      <c r="EC79" s="206">
        <f t="shared" si="373"/>
        <v>0</v>
      </c>
      <c r="ED79" s="206">
        <f t="shared" si="374"/>
        <v>0</v>
      </c>
      <c r="EE79" s="206">
        <f t="shared" si="375"/>
        <v>0</v>
      </c>
    </row>
    <row r="80" spans="1:135">
      <c r="A80" s="250" t="s">
        <v>282</v>
      </c>
      <c r="B80" s="253">
        <v>7</v>
      </c>
      <c r="C80" s="192" t="str">
        <f>VLOOKUP($A80&amp;$B80,Insumos!$A:$I,4,0)</f>
        <v>ALIMENTAÇÃO - NIVEL 3</v>
      </c>
      <c r="D80" s="86" t="str">
        <f>VLOOKUP($A80&amp;$B80,Insumos!$A:$I,6,0)</f>
        <v>VB</v>
      </c>
      <c r="E80" s="205">
        <f t="shared" si="376"/>
        <v>0</v>
      </c>
      <c r="F80" s="86">
        <v>1</v>
      </c>
      <c r="G80" s="206">
        <f>VLOOKUP($A80&amp;$B80,Insumos!$A:$I,9,0)</f>
        <v>50</v>
      </c>
      <c r="H80" s="206">
        <f t="shared" si="377"/>
        <v>0</v>
      </c>
      <c r="I80" s="452"/>
      <c r="J80" s="423" t="str">
        <f t="shared" si="6"/>
        <v>ALIMENTAÇÃO - NIVEL 3</v>
      </c>
      <c r="K80" s="206" t="str">
        <f t="shared" si="7"/>
        <v>VB</v>
      </c>
      <c r="L80" s="206">
        <f t="shared" si="312"/>
        <v>0</v>
      </c>
      <c r="M80" s="252">
        <v>0</v>
      </c>
      <c r="N80" s="252">
        <v>0</v>
      </c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  <c r="AA80" s="252"/>
      <c r="AB80" s="252"/>
      <c r="AC80" s="252"/>
      <c r="AD80" s="252">
        <v>0</v>
      </c>
      <c r="AE80" s="252">
        <v>0</v>
      </c>
      <c r="AF80" s="252">
        <v>0</v>
      </c>
      <c r="AG80" s="252">
        <v>0</v>
      </c>
      <c r="AH80" s="252">
        <v>0</v>
      </c>
      <c r="AI80" s="252">
        <v>0</v>
      </c>
      <c r="AJ80" s="252">
        <v>0</v>
      </c>
      <c r="AK80" s="252">
        <v>0</v>
      </c>
      <c r="AL80" s="252">
        <v>0</v>
      </c>
      <c r="AM80" s="252">
        <v>0</v>
      </c>
      <c r="AN80" s="252">
        <v>0</v>
      </c>
      <c r="AO80" s="252">
        <v>0</v>
      </c>
      <c r="AP80" s="252">
        <v>0</v>
      </c>
      <c r="AQ80" s="252">
        <v>0</v>
      </c>
      <c r="AR80" s="252">
        <v>0</v>
      </c>
      <c r="AS80" s="252">
        <v>0</v>
      </c>
      <c r="AT80" s="252">
        <v>0</v>
      </c>
      <c r="AU80" s="252">
        <v>0</v>
      </c>
      <c r="AV80" s="252">
        <v>0</v>
      </c>
      <c r="AW80" s="252">
        <v>0</v>
      </c>
      <c r="AX80" s="252"/>
      <c r="AY80" s="252"/>
      <c r="AZ80" s="252"/>
      <c r="BA80" s="252"/>
      <c r="BB80" s="252"/>
      <c r="BC80" s="252"/>
      <c r="BD80" s="252"/>
      <c r="BE80" s="252"/>
      <c r="BF80" s="252"/>
      <c r="BG80" s="252"/>
      <c r="BH80" s="252"/>
      <c r="BI80" s="252"/>
      <c r="BJ80" s="252"/>
      <c r="BK80" s="252"/>
      <c r="BL80" s="252"/>
      <c r="BM80" s="252">
        <v>0</v>
      </c>
      <c r="BN80" s="252">
        <v>0</v>
      </c>
      <c r="BO80" s="252">
        <v>0</v>
      </c>
      <c r="BP80" s="252">
        <v>0</v>
      </c>
      <c r="BQ80" s="252">
        <v>0</v>
      </c>
      <c r="BR80" s="252">
        <v>0</v>
      </c>
      <c r="BS80" s="252">
        <v>0</v>
      </c>
      <c r="BT80" s="252">
        <v>0</v>
      </c>
      <c r="BV80" s="206" t="str">
        <f t="shared" si="10"/>
        <v>ALIMENTAÇÃO - NIVEL 3</v>
      </c>
      <c r="BW80" s="83">
        <f t="shared" si="313"/>
        <v>0</v>
      </c>
      <c r="BX80" s="206">
        <f t="shared" si="316"/>
        <v>0</v>
      </c>
      <c r="BY80" s="206">
        <f t="shared" si="317"/>
        <v>0</v>
      </c>
      <c r="BZ80" s="206">
        <f t="shared" si="318"/>
        <v>0</v>
      </c>
      <c r="CA80" s="206">
        <f t="shared" si="319"/>
        <v>0</v>
      </c>
      <c r="CB80" s="206">
        <f t="shared" si="320"/>
        <v>0</v>
      </c>
      <c r="CC80" s="206">
        <f t="shared" si="321"/>
        <v>0</v>
      </c>
      <c r="CD80" s="206">
        <f t="shared" si="322"/>
        <v>0</v>
      </c>
      <c r="CE80" s="206">
        <f t="shared" si="323"/>
        <v>0</v>
      </c>
      <c r="CF80" s="206">
        <f t="shared" si="324"/>
        <v>0</v>
      </c>
      <c r="CG80" s="206">
        <f t="shared" si="325"/>
        <v>0</v>
      </c>
      <c r="CH80" s="206">
        <f t="shared" si="326"/>
        <v>0</v>
      </c>
      <c r="CI80" s="206">
        <f t="shared" si="327"/>
        <v>0</v>
      </c>
      <c r="CJ80" s="206">
        <f t="shared" si="328"/>
        <v>0</v>
      </c>
      <c r="CK80" s="206">
        <f t="shared" si="329"/>
        <v>0</v>
      </c>
      <c r="CL80" s="206">
        <f t="shared" si="330"/>
        <v>0</v>
      </c>
      <c r="CM80" s="206">
        <f t="shared" si="331"/>
        <v>0</v>
      </c>
      <c r="CN80" s="206">
        <f t="shared" si="332"/>
        <v>0</v>
      </c>
      <c r="CO80" s="206">
        <f t="shared" si="333"/>
        <v>0</v>
      </c>
      <c r="CP80" s="206">
        <f t="shared" si="334"/>
        <v>0</v>
      </c>
      <c r="CQ80" s="206">
        <f t="shared" si="335"/>
        <v>0</v>
      </c>
      <c r="CR80" s="206">
        <f t="shared" si="336"/>
        <v>0</v>
      </c>
      <c r="CS80" s="206">
        <f t="shared" si="337"/>
        <v>0</v>
      </c>
      <c r="CT80" s="206">
        <f t="shared" si="338"/>
        <v>0</v>
      </c>
      <c r="CU80" s="206">
        <f t="shared" si="339"/>
        <v>0</v>
      </c>
      <c r="CV80" s="206">
        <f t="shared" si="340"/>
        <v>0</v>
      </c>
      <c r="CW80" s="206">
        <f t="shared" si="341"/>
        <v>0</v>
      </c>
      <c r="CX80" s="206">
        <f t="shared" si="342"/>
        <v>0</v>
      </c>
      <c r="CY80" s="206">
        <f t="shared" si="343"/>
        <v>0</v>
      </c>
      <c r="CZ80" s="206">
        <f t="shared" si="344"/>
        <v>0</v>
      </c>
      <c r="DA80" s="206">
        <f t="shared" si="345"/>
        <v>0</v>
      </c>
      <c r="DB80" s="206">
        <f t="shared" si="346"/>
        <v>0</v>
      </c>
      <c r="DC80" s="206">
        <f t="shared" si="347"/>
        <v>0</v>
      </c>
      <c r="DD80" s="206">
        <f t="shared" si="348"/>
        <v>0</v>
      </c>
      <c r="DE80" s="206">
        <f t="shared" si="349"/>
        <v>0</v>
      </c>
      <c r="DF80" s="206">
        <f t="shared" si="350"/>
        <v>0</v>
      </c>
      <c r="DG80" s="206">
        <f t="shared" si="351"/>
        <v>0</v>
      </c>
      <c r="DH80" s="206">
        <f t="shared" si="352"/>
        <v>0</v>
      </c>
      <c r="DI80" s="206">
        <f t="shared" si="353"/>
        <v>0</v>
      </c>
      <c r="DJ80" s="206">
        <f t="shared" si="354"/>
        <v>0</v>
      </c>
      <c r="DK80" s="206">
        <f t="shared" si="355"/>
        <v>0</v>
      </c>
      <c r="DL80" s="206">
        <f t="shared" si="356"/>
        <v>0</v>
      </c>
      <c r="DM80" s="206">
        <f t="shared" si="357"/>
        <v>0</v>
      </c>
      <c r="DN80" s="206">
        <f t="shared" si="358"/>
        <v>0</v>
      </c>
      <c r="DO80" s="206">
        <f t="shared" si="359"/>
        <v>0</v>
      </c>
      <c r="DP80" s="206">
        <f t="shared" si="360"/>
        <v>0</v>
      </c>
      <c r="DQ80" s="206">
        <f t="shared" si="361"/>
        <v>0</v>
      </c>
      <c r="DR80" s="206">
        <f t="shared" si="362"/>
        <v>0</v>
      </c>
      <c r="DS80" s="206">
        <f t="shared" si="363"/>
        <v>0</v>
      </c>
      <c r="DT80" s="206">
        <f t="shared" si="364"/>
        <v>0</v>
      </c>
      <c r="DU80" s="206">
        <f t="shared" si="365"/>
        <v>0</v>
      </c>
      <c r="DV80" s="206">
        <f t="shared" si="366"/>
        <v>0</v>
      </c>
      <c r="DW80" s="206">
        <f t="shared" si="367"/>
        <v>0</v>
      </c>
      <c r="DX80" s="206">
        <f t="shared" si="368"/>
        <v>0</v>
      </c>
      <c r="DY80" s="206">
        <f t="shared" si="369"/>
        <v>0</v>
      </c>
      <c r="DZ80" s="206">
        <f t="shared" si="370"/>
        <v>0</v>
      </c>
      <c r="EA80" s="206">
        <f t="shared" si="371"/>
        <v>0</v>
      </c>
      <c r="EB80" s="206">
        <f t="shared" si="372"/>
        <v>0</v>
      </c>
      <c r="EC80" s="206">
        <f t="shared" si="373"/>
        <v>0</v>
      </c>
      <c r="ED80" s="206">
        <f t="shared" si="374"/>
        <v>0</v>
      </c>
      <c r="EE80" s="206">
        <f t="shared" si="375"/>
        <v>0</v>
      </c>
    </row>
    <row r="81" spans="1:135">
      <c r="A81" s="250" t="s">
        <v>282</v>
      </c>
      <c r="B81" s="253">
        <v>8</v>
      </c>
      <c r="C81" s="192" t="str">
        <f>VLOOKUP($A81&amp;$B81,Insumos!$A:$I,4,0)</f>
        <v>TELEFONIA</v>
      </c>
      <c r="D81" s="86" t="str">
        <f>VLOOKUP($A81&amp;$B81,Insumos!$A:$I,6,0)</f>
        <v>VB</v>
      </c>
      <c r="E81" s="205">
        <f t="shared" si="376"/>
        <v>0</v>
      </c>
      <c r="F81" s="86">
        <v>1</v>
      </c>
      <c r="G81" s="206">
        <f>VLOOKUP($A81&amp;$B81,Insumos!$A:$I,9,0)</f>
        <v>35</v>
      </c>
      <c r="H81" s="206">
        <f t="shared" si="377"/>
        <v>0</v>
      </c>
      <c r="I81" s="452"/>
      <c r="J81" s="423" t="str">
        <f t="shared" si="6"/>
        <v>TELEFONIA</v>
      </c>
      <c r="K81" s="206" t="str">
        <f t="shared" si="7"/>
        <v>VB</v>
      </c>
      <c r="L81" s="206">
        <f t="shared" si="312"/>
        <v>0</v>
      </c>
      <c r="M81" s="252">
        <v>0</v>
      </c>
      <c r="N81" s="252">
        <v>0</v>
      </c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  <c r="AA81" s="252"/>
      <c r="AB81" s="252"/>
      <c r="AC81" s="252"/>
      <c r="AD81" s="252">
        <v>0</v>
      </c>
      <c r="AE81" s="252">
        <v>0</v>
      </c>
      <c r="AF81" s="252">
        <v>0</v>
      </c>
      <c r="AG81" s="252">
        <v>0</v>
      </c>
      <c r="AH81" s="252">
        <v>0</v>
      </c>
      <c r="AI81" s="252">
        <v>0</v>
      </c>
      <c r="AJ81" s="252">
        <v>0</v>
      </c>
      <c r="AK81" s="252">
        <v>0</v>
      </c>
      <c r="AL81" s="252">
        <v>0</v>
      </c>
      <c r="AM81" s="252">
        <v>0</v>
      </c>
      <c r="AN81" s="252">
        <v>0</v>
      </c>
      <c r="AO81" s="252">
        <v>0</v>
      </c>
      <c r="AP81" s="252">
        <v>0</v>
      </c>
      <c r="AQ81" s="252">
        <v>0</v>
      </c>
      <c r="AR81" s="252">
        <v>0</v>
      </c>
      <c r="AS81" s="252">
        <v>0</v>
      </c>
      <c r="AT81" s="252">
        <v>0</v>
      </c>
      <c r="AU81" s="252">
        <v>0</v>
      </c>
      <c r="AV81" s="252">
        <v>0</v>
      </c>
      <c r="AW81" s="252">
        <v>0</v>
      </c>
      <c r="AX81" s="252"/>
      <c r="AY81" s="252"/>
      <c r="AZ81" s="252"/>
      <c r="BA81" s="252"/>
      <c r="BB81" s="252"/>
      <c r="BC81" s="252"/>
      <c r="BD81" s="252"/>
      <c r="BE81" s="252"/>
      <c r="BF81" s="252"/>
      <c r="BG81" s="252"/>
      <c r="BH81" s="252"/>
      <c r="BI81" s="252"/>
      <c r="BJ81" s="252"/>
      <c r="BK81" s="252"/>
      <c r="BL81" s="252"/>
      <c r="BM81" s="252">
        <v>0</v>
      </c>
      <c r="BN81" s="252">
        <v>0</v>
      </c>
      <c r="BO81" s="252">
        <v>0</v>
      </c>
      <c r="BP81" s="252">
        <v>0</v>
      </c>
      <c r="BQ81" s="252">
        <v>0</v>
      </c>
      <c r="BR81" s="252">
        <v>0</v>
      </c>
      <c r="BS81" s="252">
        <v>0</v>
      </c>
      <c r="BT81" s="252">
        <v>0</v>
      </c>
      <c r="BV81" s="206" t="str">
        <f t="shared" si="10"/>
        <v>TELEFONIA</v>
      </c>
      <c r="BW81" s="83">
        <f t="shared" si="313"/>
        <v>0</v>
      </c>
      <c r="BX81" s="206">
        <f t="shared" si="316"/>
        <v>0</v>
      </c>
      <c r="BY81" s="206">
        <f t="shared" si="317"/>
        <v>0</v>
      </c>
      <c r="BZ81" s="206">
        <f t="shared" si="318"/>
        <v>0</v>
      </c>
      <c r="CA81" s="206">
        <f t="shared" si="319"/>
        <v>0</v>
      </c>
      <c r="CB81" s="206">
        <f t="shared" si="320"/>
        <v>0</v>
      </c>
      <c r="CC81" s="206">
        <f t="shared" si="321"/>
        <v>0</v>
      </c>
      <c r="CD81" s="206">
        <f t="shared" si="322"/>
        <v>0</v>
      </c>
      <c r="CE81" s="206">
        <f t="shared" si="323"/>
        <v>0</v>
      </c>
      <c r="CF81" s="206">
        <f t="shared" si="324"/>
        <v>0</v>
      </c>
      <c r="CG81" s="206">
        <f t="shared" si="325"/>
        <v>0</v>
      </c>
      <c r="CH81" s="206">
        <f t="shared" si="326"/>
        <v>0</v>
      </c>
      <c r="CI81" s="206">
        <f t="shared" si="327"/>
        <v>0</v>
      </c>
      <c r="CJ81" s="206">
        <f t="shared" si="328"/>
        <v>0</v>
      </c>
      <c r="CK81" s="206">
        <f t="shared" si="329"/>
        <v>0</v>
      </c>
      <c r="CL81" s="206">
        <f t="shared" si="330"/>
        <v>0</v>
      </c>
      <c r="CM81" s="206">
        <f t="shared" si="331"/>
        <v>0</v>
      </c>
      <c r="CN81" s="206">
        <f t="shared" si="332"/>
        <v>0</v>
      </c>
      <c r="CO81" s="206">
        <f t="shared" si="333"/>
        <v>0</v>
      </c>
      <c r="CP81" s="206">
        <f t="shared" si="334"/>
        <v>0</v>
      </c>
      <c r="CQ81" s="206">
        <f t="shared" si="335"/>
        <v>0</v>
      </c>
      <c r="CR81" s="206">
        <f t="shared" si="336"/>
        <v>0</v>
      </c>
      <c r="CS81" s="206">
        <f t="shared" si="337"/>
        <v>0</v>
      </c>
      <c r="CT81" s="206">
        <f t="shared" si="338"/>
        <v>0</v>
      </c>
      <c r="CU81" s="206">
        <f t="shared" si="339"/>
        <v>0</v>
      </c>
      <c r="CV81" s="206">
        <f t="shared" si="340"/>
        <v>0</v>
      </c>
      <c r="CW81" s="206">
        <f t="shared" si="341"/>
        <v>0</v>
      </c>
      <c r="CX81" s="206">
        <f t="shared" si="342"/>
        <v>0</v>
      </c>
      <c r="CY81" s="206">
        <f t="shared" si="343"/>
        <v>0</v>
      </c>
      <c r="CZ81" s="206">
        <f t="shared" si="344"/>
        <v>0</v>
      </c>
      <c r="DA81" s="206">
        <f t="shared" si="345"/>
        <v>0</v>
      </c>
      <c r="DB81" s="206">
        <f t="shared" si="346"/>
        <v>0</v>
      </c>
      <c r="DC81" s="206">
        <f t="shared" si="347"/>
        <v>0</v>
      </c>
      <c r="DD81" s="206">
        <f t="shared" si="348"/>
        <v>0</v>
      </c>
      <c r="DE81" s="206">
        <f t="shared" si="349"/>
        <v>0</v>
      </c>
      <c r="DF81" s="206">
        <f t="shared" si="350"/>
        <v>0</v>
      </c>
      <c r="DG81" s="206">
        <f t="shared" si="351"/>
        <v>0</v>
      </c>
      <c r="DH81" s="206">
        <f t="shared" si="352"/>
        <v>0</v>
      </c>
      <c r="DI81" s="206">
        <f t="shared" si="353"/>
        <v>0</v>
      </c>
      <c r="DJ81" s="206">
        <f t="shared" si="354"/>
        <v>0</v>
      </c>
      <c r="DK81" s="206">
        <f t="shared" si="355"/>
        <v>0</v>
      </c>
      <c r="DL81" s="206">
        <f t="shared" si="356"/>
        <v>0</v>
      </c>
      <c r="DM81" s="206">
        <f t="shared" si="357"/>
        <v>0</v>
      </c>
      <c r="DN81" s="206">
        <f t="shared" si="358"/>
        <v>0</v>
      </c>
      <c r="DO81" s="206">
        <f t="shared" si="359"/>
        <v>0</v>
      </c>
      <c r="DP81" s="206">
        <f t="shared" si="360"/>
        <v>0</v>
      </c>
      <c r="DQ81" s="206">
        <f t="shared" si="361"/>
        <v>0</v>
      </c>
      <c r="DR81" s="206">
        <f t="shared" si="362"/>
        <v>0</v>
      </c>
      <c r="DS81" s="206">
        <f t="shared" si="363"/>
        <v>0</v>
      </c>
      <c r="DT81" s="206">
        <f t="shared" si="364"/>
        <v>0</v>
      </c>
      <c r="DU81" s="206">
        <f t="shared" si="365"/>
        <v>0</v>
      </c>
      <c r="DV81" s="206">
        <f t="shared" si="366"/>
        <v>0</v>
      </c>
      <c r="DW81" s="206">
        <f t="shared" si="367"/>
        <v>0</v>
      </c>
      <c r="DX81" s="206">
        <f t="shared" si="368"/>
        <v>0</v>
      </c>
      <c r="DY81" s="206">
        <f t="shared" si="369"/>
        <v>0</v>
      </c>
      <c r="DZ81" s="206">
        <f t="shared" si="370"/>
        <v>0</v>
      </c>
      <c r="EA81" s="206">
        <f t="shared" si="371"/>
        <v>0</v>
      </c>
      <c r="EB81" s="206">
        <f t="shared" si="372"/>
        <v>0</v>
      </c>
      <c r="EC81" s="206">
        <f t="shared" si="373"/>
        <v>0</v>
      </c>
      <c r="ED81" s="206">
        <f t="shared" si="374"/>
        <v>0</v>
      </c>
      <c r="EE81" s="206">
        <f t="shared" si="375"/>
        <v>0</v>
      </c>
    </row>
    <row r="82" spans="1:135">
      <c r="A82" s="250" t="s">
        <v>282</v>
      </c>
      <c r="B82" s="253">
        <v>9</v>
      </c>
      <c r="C82" s="192" t="str">
        <f>VLOOKUP($A82&amp;$B82,Insumos!$A:$I,4,0)</f>
        <v>ALUGUEL DE VEÍCULO SUV</v>
      </c>
      <c r="D82" s="86" t="str">
        <f>VLOOKUP($A82&amp;$B82,Insumos!$A:$I,6,0)</f>
        <v>MÊS</v>
      </c>
      <c r="E82" s="205">
        <f t="shared" si="376"/>
        <v>0</v>
      </c>
      <c r="F82" s="86">
        <v>1</v>
      </c>
      <c r="G82" s="206">
        <f>VLOOKUP($A82&amp;$B82,Insumos!$A:$I,9,0)</f>
        <v>3200</v>
      </c>
      <c r="H82" s="206">
        <f t="shared" si="377"/>
        <v>0</v>
      </c>
      <c r="I82" s="452"/>
      <c r="J82" s="423" t="str">
        <f t="shared" si="6"/>
        <v>ALUGUEL DE VEÍCULO SUV</v>
      </c>
      <c r="K82" s="206" t="str">
        <f t="shared" si="7"/>
        <v>MÊS</v>
      </c>
      <c r="L82" s="206">
        <f t="shared" si="312"/>
        <v>0</v>
      </c>
      <c r="M82" s="252">
        <v>0</v>
      </c>
      <c r="N82" s="252">
        <v>0</v>
      </c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>
        <v>0</v>
      </c>
      <c r="AE82" s="252">
        <v>0</v>
      </c>
      <c r="AF82" s="252">
        <v>0</v>
      </c>
      <c r="AG82" s="252">
        <v>0</v>
      </c>
      <c r="AH82" s="252">
        <v>0</v>
      </c>
      <c r="AI82" s="252">
        <v>0</v>
      </c>
      <c r="AJ82" s="252">
        <v>0</v>
      </c>
      <c r="AK82" s="252">
        <v>0</v>
      </c>
      <c r="AL82" s="252">
        <v>0</v>
      </c>
      <c r="AM82" s="252">
        <v>0</v>
      </c>
      <c r="AN82" s="252">
        <v>0</v>
      </c>
      <c r="AO82" s="252">
        <v>0</v>
      </c>
      <c r="AP82" s="252">
        <v>0</v>
      </c>
      <c r="AQ82" s="252">
        <v>0</v>
      </c>
      <c r="AR82" s="252">
        <v>0</v>
      </c>
      <c r="AS82" s="252">
        <v>0</v>
      </c>
      <c r="AT82" s="252">
        <v>0</v>
      </c>
      <c r="AU82" s="252">
        <v>0</v>
      </c>
      <c r="AV82" s="252">
        <v>0</v>
      </c>
      <c r="AW82" s="252">
        <v>0</v>
      </c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>
        <v>0</v>
      </c>
      <c r="BN82" s="252">
        <v>0</v>
      </c>
      <c r="BO82" s="252">
        <v>0</v>
      </c>
      <c r="BP82" s="252">
        <v>0</v>
      </c>
      <c r="BQ82" s="252">
        <v>0</v>
      </c>
      <c r="BR82" s="252">
        <v>0</v>
      </c>
      <c r="BS82" s="252">
        <v>0</v>
      </c>
      <c r="BT82" s="252">
        <v>0</v>
      </c>
      <c r="BV82" s="206" t="str">
        <f t="shared" si="10"/>
        <v>ALUGUEL DE VEÍCULO SUV</v>
      </c>
      <c r="BW82" s="83">
        <f t="shared" si="313"/>
        <v>0</v>
      </c>
      <c r="BX82" s="206">
        <f t="shared" si="316"/>
        <v>0</v>
      </c>
      <c r="BY82" s="206">
        <f t="shared" si="317"/>
        <v>0</v>
      </c>
      <c r="BZ82" s="206">
        <f t="shared" si="318"/>
        <v>0</v>
      </c>
      <c r="CA82" s="206">
        <f t="shared" si="319"/>
        <v>0</v>
      </c>
      <c r="CB82" s="206">
        <f t="shared" si="320"/>
        <v>0</v>
      </c>
      <c r="CC82" s="206">
        <f t="shared" si="321"/>
        <v>0</v>
      </c>
      <c r="CD82" s="206">
        <f t="shared" si="322"/>
        <v>0</v>
      </c>
      <c r="CE82" s="206">
        <f t="shared" si="323"/>
        <v>0</v>
      </c>
      <c r="CF82" s="206">
        <f t="shared" si="324"/>
        <v>0</v>
      </c>
      <c r="CG82" s="206">
        <f t="shared" si="325"/>
        <v>0</v>
      </c>
      <c r="CH82" s="206">
        <f t="shared" si="326"/>
        <v>0</v>
      </c>
      <c r="CI82" s="206">
        <f t="shared" si="327"/>
        <v>0</v>
      </c>
      <c r="CJ82" s="206">
        <f t="shared" si="328"/>
        <v>0</v>
      </c>
      <c r="CK82" s="206">
        <f t="shared" si="329"/>
        <v>0</v>
      </c>
      <c r="CL82" s="206">
        <f t="shared" si="330"/>
        <v>0</v>
      </c>
      <c r="CM82" s="206">
        <f t="shared" si="331"/>
        <v>0</v>
      </c>
      <c r="CN82" s="206">
        <f t="shared" si="332"/>
        <v>0</v>
      </c>
      <c r="CO82" s="206">
        <f t="shared" si="333"/>
        <v>0</v>
      </c>
      <c r="CP82" s="206">
        <f t="shared" si="334"/>
        <v>0</v>
      </c>
      <c r="CQ82" s="206">
        <f t="shared" si="335"/>
        <v>0</v>
      </c>
      <c r="CR82" s="206">
        <f t="shared" si="336"/>
        <v>0</v>
      </c>
      <c r="CS82" s="206">
        <f t="shared" si="337"/>
        <v>0</v>
      </c>
      <c r="CT82" s="206">
        <f t="shared" si="338"/>
        <v>0</v>
      </c>
      <c r="CU82" s="206">
        <f t="shared" si="339"/>
        <v>0</v>
      </c>
      <c r="CV82" s="206">
        <f t="shared" si="340"/>
        <v>0</v>
      </c>
      <c r="CW82" s="206">
        <f t="shared" si="341"/>
        <v>0</v>
      </c>
      <c r="CX82" s="206">
        <f t="shared" si="342"/>
        <v>0</v>
      </c>
      <c r="CY82" s="206">
        <f t="shared" si="343"/>
        <v>0</v>
      </c>
      <c r="CZ82" s="206">
        <f t="shared" si="344"/>
        <v>0</v>
      </c>
      <c r="DA82" s="206">
        <f t="shared" si="345"/>
        <v>0</v>
      </c>
      <c r="DB82" s="206">
        <f t="shared" si="346"/>
        <v>0</v>
      </c>
      <c r="DC82" s="206">
        <f t="shared" si="347"/>
        <v>0</v>
      </c>
      <c r="DD82" s="206">
        <f t="shared" si="348"/>
        <v>0</v>
      </c>
      <c r="DE82" s="206">
        <f t="shared" si="349"/>
        <v>0</v>
      </c>
      <c r="DF82" s="206">
        <f t="shared" si="350"/>
        <v>0</v>
      </c>
      <c r="DG82" s="206">
        <f t="shared" si="351"/>
        <v>0</v>
      </c>
      <c r="DH82" s="206">
        <f t="shared" si="352"/>
        <v>0</v>
      </c>
      <c r="DI82" s="206">
        <f t="shared" si="353"/>
        <v>0</v>
      </c>
      <c r="DJ82" s="206">
        <f t="shared" si="354"/>
        <v>0</v>
      </c>
      <c r="DK82" s="206">
        <f t="shared" si="355"/>
        <v>0</v>
      </c>
      <c r="DL82" s="206">
        <f t="shared" si="356"/>
        <v>0</v>
      </c>
      <c r="DM82" s="206">
        <f t="shared" si="357"/>
        <v>0</v>
      </c>
      <c r="DN82" s="206">
        <f t="shared" si="358"/>
        <v>0</v>
      </c>
      <c r="DO82" s="206">
        <f t="shared" si="359"/>
        <v>0</v>
      </c>
      <c r="DP82" s="206">
        <f t="shared" si="360"/>
        <v>0</v>
      </c>
      <c r="DQ82" s="206">
        <f t="shared" si="361"/>
        <v>0</v>
      </c>
      <c r="DR82" s="206">
        <f t="shared" si="362"/>
        <v>0</v>
      </c>
      <c r="DS82" s="206">
        <f t="shared" si="363"/>
        <v>0</v>
      </c>
      <c r="DT82" s="206">
        <f t="shared" si="364"/>
        <v>0</v>
      </c>
      <c r="DU82" s="206">
        <f t="shared" si="365"/>
        <v>0</v>
      </c>
      <c r="DV82" s="206">
        <f t="shared" si="366"/>
        <v>0</v>
      </c>
      <c r="DW82" s="206">
        <f t="shared" si="367"/>
        <v>0</v>
      </c>
      <c r="DX82" s="206">
        <f t="shared" si="368"/>
        <v>0</v>
      </c>
      <c r="DY82" s="206">
        <f t="shared" si="369"/>
        <v>0</v>
      </c>
      <c r="DZ82" s="206">
        <f t="shared" si="370"/>
        <v>0</v>
      </c>
      <c r="EA82" s="206">
        <f t="shared" si="371"/>
        <v>0</v>
      </c>
      <c r="EB82" s="206">
        <f t="shared" si="372"/>
        <v>0</v>
      </c>
      <c r="EC82" s="206">
        <f t="shared" si="373"/>
        <v>0</v>
      </c>
      <c r="ED82" s="206">
        <f t="shared" si="374"/>
        <v>0</v>
      </c>
      <c r="EE82" s="206">
        <f t="shared" si="375"/>
        <v>0</v>
      </c>
    </row>
    <row r="83" spans="1:135">
      <c r="A83" s="250" t="s">
        <v>282</v>
      </c>
      <c r="B83" s="253">
        <v>10</v>
      </c>
      <c r="C83" s="192" t="str">
        <f>VLOOKUP($A83&amp;$B83,Insumos!$A:$I,4,0)</f>
        <v>ALUGUEL DE VEICULO LEVE</v>
      </c>
      <c r="D83" s="86" t="str">
        <f>VLOOKUP($A83&amp;$B83,Insumos!$A:$I,6,0)</f>
        <v>DIA</v>
      </c>
      <c r="E83" s="205">
        <f t="shared" si="376"/>
        <v>0</v>
      </c>
      <c r="F83" s="86">
        <v>1</v>
      </c>
      <c r="G83" s="206">
        <f>VLOOKUP($A83&amp;$B83,Insumos!$A:$I,9,0)</f>
        <v>210</v>
      </c>
      <c r="H83" s="206">
        <f t="shared" si="377"/>
        <v>0</v>
      </c>
      <c r="I83" s="452"/>
      <c r="J83" s="423" t="str">
        <f t="shared" si="6"/>
        <v>ALUGUEL DE VEICULO LEVE</v>
      </c>
      <c r="K83" s="206" t="str">
        <f t="shared" si="7"/>
        <v>DIA</v>
      </c>
      <c r="L83" s="206">
        <f t="shared" si="312"/>
        <v>0</v>
      </c>
      <c r="M83" s="252">
        <v>0</v>
      </c>
      <c r="N83" s="252">
        <v>0</v>
      </c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  <c r="AA83" s="252"/>
      <c r="AB83" s="252"/>
      <c r="AC83" s="252"/>
      <c r="AD83" s="252">
        <v>0</v>
      </c>
      <c r="AE83" s="252">
        <v>0</v>
      </c>
      <c r="AF83" s="252">
        <v>0</v>
      </c>
      <c r="AG83" s="252">
        <v>0</v>
      </c>
      <c r="AH83" s="252">
        <v>0</v>
      </c>
      <c r="AI83" s="252">
        <v>0</v>
      </c>
      <c r="AJ83" s="252">
        <v>0</v>
      </c>
      <c r="AK83" s="252">
        <v>0</v>
      </c>
      <c r="AL83" s="252">
        <v>0</v>
      </c>
      <c r="AM83" s="252">
        <v>0</v>
      </c>
      <c r="AN83" s="252">
        <v>0</v>
      </c>
      <c r="AO83" s="252">
        <v>0</v>
      </c>
      <c r="AP83" s="252">
        <v>0</v>
      </c>
      <c r="AQ83" s="252">
        <v>0</v>
      </c>
      <c r="AR83" s="252">
        <v>0</v>
      </c>
      <c r="AS83" s="252">
        <v>0</v>
      </c>
      <c r="AT83" s="252">
        <v>0</v>
      </c>
      <c r="AU83" s="252">
        <v>0</v>
      </c>
      <c r="AV83" s="252">
        <v>0</v>
      </c>
      <c r="AW83" s="252">
        <v>0</v>
      </c>
      <c r="AX83" s="252"/>
      <c r="AY83" s="252"/>
      <c r="AZ83" s="252"/>
      <c r="BA83" s="252"/>
      <c r="BB83" s="252"/>
      <c r="BC83" s="252"/>
      <c r="BD83" s="252"/>
      <c r="BE83" s="252"/>
      <c r="BF83" s="252"/>
      <c r="BG83" s="252"/>
      <c r="BH83" s="252"/>
      <c r="BI83" s="252"/>
      <c r="BJ83" s="252"/>
      <c r="BK83" s="252"/>
      <c r="BL83" s="252"/>
      <c r="BM83" s="252">
        <v>0</v>
      </c>
      <c r="BN83" s="252">
        <v>0</v>
      </c>
      <c r="BO83" s="252">
        <v>0</v>
      </c>
      <c r="BP83" s="252">
        <v>0</v>
      </c>
      <c r="BQ83" s="252">
        <v>0</v>
      </c>
      <c r="BR83" s="252">
        <v>0</v>
      </c>
      <c r="BS83" s="252">
        <v>0</v>
      </c>
      <c r="BT83" s="252">
        <v>0</v>
      </c>
      <c r="BV83" s="206" t="str">
        <f t="shared" si="10"/>
        <v>ALUGUEL DE VEICULO LEVE</v>
      </c>
      <c r="BW83" s="83">
        <f t="shared" si="313"/>
        <v>0</v>
      </c>
      <c r="BX83" s="206">
        <f t="shared" si="316"/>
        <v>0</v>
      </c>
      <c r="BY83" s="206">
        <f t="shared" si="317"/>
        <v>0</v>
      </c>
      <c r="BZ83" s="206">
        <f t="shared" si="318"/>
        <v>0</v>
      </c>
      <c r="CA83" s="206">
        <f t="shared" si="319"/>
        <v>0</v>
      </c>
      <c r="CB83" s="206">
        <f t="shared" si="320"/>
        <v>0</v>
      </c>
      <c r="CC83" s="206">
        <f t="shared" si="321"/>
        <v>0</v>
      </c>
      <c r="CD83" s="206">
        <f t="shared" si="322"/>
        <v>0</v>
      </c>
      <c r="CE83" s="206">
        <f t="shared" si="323"/>
        <v>0</v>
      </c>
      <c r="CF83" s="206">
        <f t="shared" si="324"/>
        <v>0</v>
      </c>
      <c r="CG83" s="206">
        <f t="shared" si="325"/>
        <v>0</v>
      </c>
      <c r="CH83" s="206">
        <f t="shared" si="326"/>
        <v>0</v>
      </c>
      <c r="CI83" s="206">
        <f t="shared" si="327"/>
        <v>0</v>
      </c>
      <c r="CJ83" s="206">
        <f t="shared" si="328"/>
        <v>0</v>
      </c>
      <c r="CK83" s="206">
        <f t="shared" si="329"/>
        <v>0</v>
      </c>
      <c r="CL83" s="206">
        <f t="shared" si="330"/>
        <v>0</v>
      </c>
      <c r="CM83" s="206">
        <f t="shared" si="331"/>
        <v>0</v>
      </c>
      <c r="CN83" s="206">
        <f t="shared" si="332"/>
        <v>0</v>
      </c>
      <c r="CO83" s="206">
        <f t="shared" si="333"/>
        <v>0</v>
      </c>
      <c r="CP83" s="206">
        <f t="shared" si="334"/>
        <v>0</v>
      </c>
      <c r="CQ83" s="206">
        <f t="shared" si="335"/>
        <v>0</v>
      </c>
      <c r="CR83" s="206">
        <f t="shared" si="336"/>
        <v>0</v>
      </c>
      <c r="CS83" s="206">
        <f t="shared" si="337"/>
        <v>0</v>
      </c>
      <c r="CT83" s="206">
        <f t="shared" si="338"/>
        <v>0</v>
      </c>
      <c r="CU83" s="206">
        <f t="shared" si="339"/>
        <v>0</v>
      </c>
      <c r="CV83" s="206">
        <f t="shared" si="340"/>
        <v>0</v>
      </c>
      <c r="CW83" s="206">
        <f t="shared" si="341"/>
        <v>0</v>
      </c>
      <c r="CX83" s="206">
        <f t="shared" si="342"/>
        <v>0</v>
      </c>
      <c r="CY83" s="206">
        <f t="shared" si="343"/>
        <v>0</v>
      </c>
      <c r="CZ83" s="206">
        <f t="shared" si="344"/>
        <v>0</v>
      </c>
      <c r="DA83" s="206">
        <f t="shared" si="345"/>
        <v>0</v>
      </c>
      <c r="DB83" s="206">
        <f t="shared" si="346"/>
        <v>0</v>
      </c>
      <c r="DC83" s="206">
        <f t="shared" si="347"/>
        <v>0</v>
      </c>
      <c r="DD83" s="206">
        <f t="shared" si="348"/>
        <v>0</v>
      </c>
      <c r="DE83" s="206">
        <f t="shared" si="349"/>
        <v>0</v>
      </c>
      <c r="DF83" s="206">
        <f t="shared" si="350"/>
        <v>0</v>
      </c>
      <c r="DG83" s="206">
        <f t="shared" si="351"/>
        <v>0</v>
      </c>
      <c r="DH83" s="206">
        <f t="shared" si="352"/>
        <v>0</v>
      </c>
      <c r="DI83" s="206">
        <f t="shared" si="353"/>
        <v>0</v>
      </c>
      <c r="DJ83" s="206">
        <f t="shared" si="354"/>
        <v>0</v>
      </c>
      <c r="DK83" s="206">
        <f t="shared" si="355"/>
        <v>0</v>
      </c>
      <c r="DL83" s="206">
        <f t="shared" si="356"/>
        <v>0</v>
      </c>
      <c r="DM83" s="206">
        <f t="shared" si="357"/>
        <v>0</v>
      </c>
      <c r="DN83" s="206">
        <f t="shared" si="358"/>
        <v>0</v>
      </c>
      <c r="DO83" s="206">
        <f t="shared" si="359"/>
        <v>0</v>
      </c>
      <c r="DP83" s="206">
        <f t="shared" si="360"/>
        <v>0</v>
      </c>
      <c r="DQ83" s="206">
        <f t="shared" si="361"/>
        <v>0</v>
      </c>
      <c r="DR83" s="206">
        <f t="shared" si="362"/>
        <v>0</v>
      </c>
      <c r="DS83" s="206">
        <f t="shared" si="363"/>
        <v>0</v>
      </c>
      <c r="DT83" s="206">
        <f t="shared" si="364"/>
        <v>0</v>
      </c>
      <c r="DU83" s="206">
        <f t="shared" si="365"/>
        <v>0</v>
      </c>
      <c r="DV83" s="206">
        <f t="shared" si="366"/>
        <v>0</v>
      </c>
      <c r="DW83" s="206">
        <f t="shared" si="367"/>
        <v>0</v>
      </c>
      <c r="DX83" s="206">
        <f t="shared" si="368"/>
        <v>0</v>
      </c>
      <c r="DY83" s="206">
        <f t="shared" si="369"/>
        <v>0</v>
      </c>
      <c r="DZ83" s="206">
        <f t="shared" si="370"/>
        <v>0</v>
      </c>
      <c r="EA83" s="206">
        <f t="shared" si="371"/>
        <v>0</v>
      </c>
      <c r="EB83" s="206">
        <f t="shared" si="372"/>
        <v>0</v>
      </c>
      <c r="EC83" s="206">
        <f t="shared" si="373"/>
        <v>0</v>
      </c>
      <c r="ED83" s="206">
        <f t="shared" si="374"/>
        <v>0</v>
      </c>
      <c r="EE83" s="206">
        <f t="shared" si="375"/>
        <v>0</v>
      </c>
    </row>
    <row r="84" spans="1:135">
      <c r="A84" s="250" t="s">
        <v>282</v>
      </c>
      <c r="B84" s="253">
        <v>11</v>
      </c>
      <c r="C84" s="192" t="str">
        <f>VLOOKUP($A84&amp;$B84,Insumos!$A:$I,4,0)</f>
        <v>ALUGUEL CAMINHONTE</v>
      </c>
      <c r="D84" s="86" t="str">
        <f>VLOOKUP($A84&amp;$B84,Insumos!$A:$I,6,0)</f>
        <v>VB/mês</v>
      </c>
      <c r="E84" s="205">
        <f t="shared" si="376"/>
        <v>0</v>
      </c>
      <c r="F84" s="86">
        <v>1</v>
      </c>
      <c r="G84" s="206">
        <f>VLOOKUP($A84&amp;$B84,Insumos!$A:$I,9,0)</f>
        <v>5000</v>
      </c>
      <c r="H84" s="206">
        <f t="shared" si="377"/>
        <v>0</v>
      </c>
      <c r="I84" s="452"/>
      <c r="J84" s="423" t="str">
        <f t="shared" si="6"/>
        <v>ALUGUEL CAMINHONTE</v>
      </c>
      <c r="K84" s="206" t="str">
        <f t="shared" si="7"/>
        <v>VB/mês</v>
      </c>
      <c r="L84" s="206">
        <f t="shared" si="312"/>
        <v>0</v>
      </c>
      <c r="M84" s="252">
        <v>0</v>
      </c>
      <c r="N84" s="252">
        <v>0</v>
      </c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  <c r="AA84" s="252"/>
      <c r="AB84" s="252"/>
      <c r="AC84" s="252"/>
      <c r="AD84" s="252">
        <v>0</v>
      </c>
      <c r="AE84" s="252">
        <v>0</v>
      </c>
      <c r="AF84" s="252">
        <v>0</v>
      </c>
      <c r="AG84" s="252">
        <v>0</v>
      </c>
      <c r="AH84" s="252">
        <v>0</v>
      </c>
      <c r="AI84" s="252">
        <v>0</v>
      </c>
      <c r="AJ84" s="252">
        <v>0</v>
      </c>
      <c r="AK84" s="252">
        <v>0</v>
      </c>
      <c r="AL84" s="252">
        <v>0</v>
      </c>
      <c r="AM84" s="252">
        <v>0</v>
      </c>
      <c r="AN84" s="252">
        <v>0</v>
      </c>
      <c r="AO84" s="252">
        <v>0</v>
      </c>
      <c r="AP84" s="252">
        <v>0</v>
      </c>
      <c r="AQ84" s="252">
        <v>0</v>
      </c>
      <c r="AR84" s="252">
        <v>0</v>
      </c>
      <c r="AS84" s="252">
        <v>0</v>
      </c>
      <c r="AT84" s="252">
        <v>0</v>
      </c>
      <c r="AU84" s="252">
        <v>0</v>
      </c>
      <c r="AV84" s="252">
        <v>0</v>
      </c>
      <c r="AW84" s="252">
        <v>0</v>
      </c>
      <c r="AX84" s="252"/>
      <c r="AY84" s="252"/>
      <c r="AZ84" s="252"/>
      <c r="BA84" s="252"/>
      <c r="BB84" s="252"/>
      <c r="BC84" s="252"/>
      <c r="BD84" s="252"/>
      <c r="BE84" s="252"/>
      <c r="BF84" s="252"/>
      <c r="BG84" s="252"/>
      <c r="BH84" s="252"/>
      <c r="BI84" s="252"/>
      <c r="BJ84" s="252"/>
      <c r="BK84" s="252"/>
      <c r="BL84" s="252"/>
      <c r="BM84" s="252">
        <v>0</v>
      </c>
      <c r="BN84" s="252">
        <v>0</v>
      </c>
      <c r="BO84" s="252">
        <v>0</v>
      </c>
      <c r="BP84" s="252">
        <v>0</v>
      </c>
      <c r="BQ84" s="252">
        <v>0</v>
      </c>
      <c r="BR84" s="252">
        <v>0</v>
      </c>
      <c r="BS84" s="252">
        <v>0</v>
      </c>
      <c r="BT84" s="252">
        <v>0</v>
      </c>
      <c r="BV84" s="206" t="str">
        <f t="shared" si="10"/>
        <v>ALUGUEL CAMINHONTE</v>
      </c>
      <c r="BW84" s="83">
        <f t="shared" si="313"/>
        <v>0</v>
      </c>
      <c r="BX84" s="206">
        <f t="shared" si="316"/>
        <v>0</v>
      </c>
      <c r="BY84" s="206">
        <f t="shared" si="317"/>
        <v>0</v>
      </c>
      <c r="BZ84" s="206">
        <f t="shared" si="318"/>
        <v>0</v>
      </c>
      <c r="CA84" s="206">
        <f t="shared" si="319"/>
        <v>0</v>
      </c>
      <c r="CB84" s="206">
        <f t="shared" si="320"/>
        <v>0</v>
      </c>
      <c r="CC84" s="206">
        <f t="shared" si="321"/>
        <v>0</v>
      </c>
      <c r="CD84" s="206">
        <f t="shared" si="322"/>
        <v>0</v>
      </c>
      <c r="CE84" s="206">
        <f t="shared" si="323"/>
        <v>0</v>
      </c>
      <c r="CF84" s="206">
        <f t="shared" si="324"/>
        <v>0</v>
      </c>
      <c r="CG84" s="206">
        <f t="shared" si="325"/>
        <v>0</v>
      </c>
      <c r="CH84" s="206">
        <f t="shared" si="326"/>
        <v>0</v>
      </c>
      <c r="CI84" s="206">
        <f t="shared" si="327"/>
        <v>0</v>
      </c>
      <c r="CJ84" s="206">
        <f t="shared" si="328"/>
        <v>0</v>
      </c>
      <c r="CK84" s="206">
        <f t="shared" si="329"/>
        <v>0</v>
      </c>
      <c r="CL84" s="206">
        <f t="shared" si="330"/>
        <v>0</v>
      </c>
      <c r="CM84" s="206">
        <f t="shared" si="331"/>
        <v>0</v>
      </c>
      <c r="CN84" s="206">
        <f t="shared" si="332"/>
        <v>0</v>
      </c>
      <c r="CO84" s="206">
        <f t="shared" si="333"/>
        <v>0</v>
      </c>
      <c r="CP84" s="206">
        <f t="shared" si="334"/>
        <v>0</v>
      </c>
      <c r="CQ84" s="206">
        <f t="shared" si="335"/>
        <v>0</v>
      </c>
      <c r="CR84" s="206">
        <f t="shared" si="336"/>
        <v>0</v>
      </c>
      <c r="CS84" s="206">
        <f t="shared" si="337"/>
        <v>0</v>
      </c>
      <c r="CT84" s="206">
        <f t="shared" si="338"/>
        <v>0</v>
      </c>
      <c r="CU84" s="206">
        <f t="shared" si="339"/>
        <v>0</v>
      </c>
      <c r="CV84" s="206">
        <f t="shared" si="340"/>
        <v>0</v>
      </c>
      <c r="CW84" s="206">
        <f t="shared" si="341"/>
        <v>0</v>
      </c>
      <c r="CX84" s="206">
        <f t="shared" si="342"/>
        <v>0</v>
      </c>
      <c r="CY84" s="206">
        <f t="shared" si="343"/>
        <v>0</v>
      </c>
      <c r="CZ84" s="206">
        <f t="shared" si="344"/>
        <v>0</v>
      </c>
      <c r="DA84" s="206">
        <f t="shared" si="345"/>
        <v>0</v>
      </c>
      <c r="DB84" s="206">
        <f t="shared" si="346"/>
        <v>0</v>
      </c>
      <c r="DC84" s="206">
        <f t="shared" si="347"/>
        <v>0</v>
      </c>
      <c r="DD84" s="206">
        <f t="shared" si="348"/>
        <v>0</v>
      </c>
      <c r="DE84" s="206">
        <f t="shared" si="349"/>
        <v>0</v>
      </c>
      <c r="DF84" s="206">
        <f t="shared" si="350"/>
        <v>0</v>
      </c>
      <c r="DG84" s="206">
        <f t="shared" si="351"/>
        <v>0</v>
      </c>
      <c r="DH84" s="206">
        <f t="shared" si="352"/>
        <v>0</v>
      </c>
      <c r="DI84" s="206">
        <f t="shared" si="353"/>
        <v>0</v>
      </c>
      <c r="DJ84" s="206">
        <f t="shared" si="354"/>
        <v>0</v>
      </c>
      <c r="DK84" s="206">
        <f t="shared" si="355"/>
        <v>0</v>
      </c>
      <c r="DL84" s="206">
        <f t="shared" si="356"/>
        <v>0</v>
      </c>
      <c r="DM84" s="206">
        <f t="shared" si="357"/>
        <v>0</v>
      </c>
      <c r="DN84" s="206">
        <f t="shared" si="358"/>
        <v>0</v>
      </c>
      <c r="DO84" s="206">
        <f t="shared" si="359"/>
        <v>0</v>
      </c>
      <c r="DP84" s="206">
        <f t="shared" si="360"/>
        <v>0</v>
      </c>
      <c r="DQ84" s="206">
        <f t="shared" si="361"/>
        <v>0</v>
      </c>
      <c r="DR84" s="206">
        <f t="shared" si="362"/>
        <v>0</v>
      </c>
      <c r="DS84" s="206">
        <f t="shared" si="363"/>
        <v>0</v>
      </c>
      <c r="DT84" s="206">
        <f t="shared" si="364"/>
        <v>0</v>
      </c>
      <c r="DU84" s="206">
        <f t="shared" si="365"/>
        <v>0</v>
      </c>
      <c r="DV84" s="206">
        <f t="shared" si="366"/>
        <v>0</v>
      </c>
      <c r="DW84" s="206">
        <f t="shared" si="367"/>
        <v>0</v>
      </c>
      <c r="DX84" s="206">
        <f t="shared" si="368"/>
        <v>0</v>
      </c>
      <c r="DY84" s="206">
        <f t="shared" si="369"/>
        <v>0</v>
      </c>
      <c r="DZ84" s="206">
        <f t="shared" si="370"/>
        <v>0</v>
      </c>
      <c r="EA84" s="206">
        <f t="shared" si="371"/>
        <v>0</v>
      </c>
      <c r="EB84" s="206">
        <f t="shared" si="372"/>
        <v>0</v>
      </c>
      <c r="EC84" s="206">
        <f t="shared" si="373"/>
        <v>0</v>
      </c>
      <c r="ED84" s="206">
        <f t="shared" si="374"/>
        <v>0</v>
      </c>
      <c r="EE84" s="206">
        <f t="shared" si="375"/>
        <v>0</v>
      </c>
    </row>
    <row r="85" spans="1:135">
      <c r="A85" s="250" t="s">
        <v>282</v>
      </c>
      <c r="B85" s="253">
        <v>12</v>
      </c>
      <c r="C85" s="192" t="str">
        <f>VLOOKUP($A85&amp;$B85,Insumos!$A:$I,4,0)</f>
        <v>AQUISIÇÃO DE VEICULO</v>
      </c>
      <c r="D85" s="86" t="str">
        <f>VLOOKUP($A85&amp;$B85,Insumos!$A:$I,6,0)</f>
        <v>VB</v>
      </c>
      <c r="E85" s="205">
        <f t="shared" si="376"/>
        <v>0</v>
      </c>
      <c r="F85" s="86">
        <v>1</v>
      </c>
      <c r="G85" s="206">
        <f>VLOOKUP($A85&amp;$B85,Insumos!$A:$I,9,0)</f>
        <v>50000</v>
      </c>
      <c r="H85" s="206">
        <f t="shared" si="377"/>
        <v>0</v>
      </c>
      <c r="I85" s="452"/>
      <c r="J85" s="423" t="str">
        <f t="shared" si="6"/>
        <v>AQUISIÇÃO DE VEICULO</v>
      </c>
      <c r="K85" s="206" t="str">
        <f t="shared" si="7"/>
        <v>VB</v>
      </c>
      <c r="L85" s="206">
        <f t="shared" si="312"/>
        <v>0</v>
      </c>
      <c r="M85" s="252">
        <v>0</v>
      </c>
      <c r="N85" s="252">
        <v>0</v>
      </c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  <c r="AA85" s="252"/>
      <c r="AB85" s="252"/>
      <c r="AC85" s="252"/>
      <c r="AD85" s="252">
        <v>0</v>
      </c>
      <c r="AE85" s="252">
        <v>0</v>
      </c>
      <c r="AF85" s="252">
        <v>0</v>
      </c>
      <c r="AG85" s="252">
        <v>0</v>
      </c>
      <c r="AH85" s="252">
        <v>0</v>
      </c>
      <c r="AI85" s="252">
        <v>0</v>
      </c>
      <c r="AJ85" s="252">
        <v>0</v>
      </c>
      <c r="AK85" s="252">
        <v>0</v>
      </c>
      <c r="AL85" s="252">
        <v>0</v>
      </c>
      <c r="AM85" s="252">
        <v>0</v>
      </c>
      <c r="AN85" s="252">
        <v>0</v>
      </c>
      <c r="AO85" s="252">
        <v>0</v>
      </c>
      <c r="AP85" s="252">
        <v>0</v>
      </c>
      <c r="AQ85" s="252">
        <v>0</v>
      </c>
      <c r="AR85" s="252">
        <v>0</v>
      </c>
      <c r="AS85" s="252">
        <v>0</v>
      </c>
      <c r="AT85" s="252">
        <v>0</v>
      </c>
      <c r="AU85" s="252">
        <v>0</v>
      </c>
      <c r="AV85" s="252">
        <v>0</v>
      </c>
      <c r="AW85" s="252">
        <v>0</v>
      </c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>
        <v>0</v>
      </c>
      <c r="BN85" s="252">
        <v>0</v>
      </c>
      <c r="BO85" s="252">
        <v>0</v>
      </c>
      <c r="BP85" s="252">
        <v>0</v>
      </c>
      <c r="BQ85" s="252">
        <v>0</v>
      </c>
      <c r="BR85" s="252">
        <v>0</v>
      </c>
      <c r="BS85" s="252">
        <v>0</v>
      </c>
      <c r="BT85" s="252">
        <v>0</v>
      </c>
      <c r="BV85" s="206" t="str">
        <f t="shared" si="10"/>
        <v>AQUISIÇÃO DE VEICULO</v>
      </c>
      <c r="BW85" s="83">
        <f t="shared" si="313"/>
        <v>0</v>
      </c>
      <c r="BX85" s="206">
        <f t="shared" si="316"/>
        <v>0</v>
      </c>
      <c r="BY85" s="206">
        <f t="shared" si="317"/>
        <v>0</v>
      </c>
      <c r="BZ85" s="206">
        <f t="shared" si="318"/>
        <v>0</v>
      </c>
      <c r="CA85" s="206">
        <f t="shared" si="319"/>
        <v>0</v>
      </c>
      <c r="CB85" s="206">
        <f t="shared" si="320"/>
        <v>0</v>
      </c>
      <c r="CC85" s="206">
        <f t="shared" si="321"/>
        <v>0</v>
      </c>
      <c r="CD85" s="206">
        <f t="shared" si="322"/>
        <v>0</v>
      </c>
      <c r="CE85" s="206">
        <f t="shared" si="323"/>
        <v>0</v>
      </c>
      <c r="CF85" s="206">
        <f t="shared" si="324"/>
        <v>0</v>
      </c>
      <c r="CG85" s="206">
        <f t="shared" si="325"/>
        <v>0</v>
      </c>
      <c r="CH85" s="206">
        <f t="shared" si="326"/>
        <v>0</v>
      </c>
      <c r="CI85" s="206">
        <f t="shared" si="327"/>
        <v>0</v>
      </c>
      <c r="CJ85" s="206">
        <f t="shared" si="328"/>
        <v>0</v>
      </c>
      <c r="CK85" s="206">
        <f t="shared" si="329"/>
        <v>0</v>
      </c>
      <c r="CL85" s="206">
        <f t="shared" si="330"/>
        <v>0</v>
      </c>
      <c r="CM85" s="206">
        <f t="shared" si="331"/>
        <v>0</v>
      </c>
      <c r="CN85" s="206">
        <f t="shared" si="332"/>
        <v>0</v>
      </c>
      <c r="CO85" s="206">
        <f t="shared" si="333"/>
        <v>0</v>
      </c>
      <c r="CP85" s="206">
        <f t="shared" si="334"/>
        <v>0</v>
      </c>
      <c r="CQ85" s="206">
        <f t="shared" si="335"/>
        <v>0</v>
      </c>
      <c r="CR85" s="206">
        <f t="shared" si="336"/>
        <v>0</v>
      </c>
      <c r="CS85" s="206">
        <f t="shared" si="337"/>
        <v>0</v>
      </c>
      <c r="CT85" s="206">
        <f t="shared" si="338"/>
        <v>0</v>
      </c>
      <c r="CU85" s="206">
        <f t="shared" si="339"/>
        <v>0</v>
      </c>
      <c r="CV85" s="206">
        <f t="shared" si="340"/>
        <v>0</v>
      </c>
      <c r="CW85" s="206">
        <f t="shared" si="341"/>
        <v>0</v>
      </c>
      <c r="CX85" s="206">
        <f t="shared" si="342"/>
        <v>0</v>
      </c>
      <c r="CY85" s="206">
        <f t="shared" si="343"/>
        <v>0</v>
      </c>
      <c r="CZ85" s="206">
        <f t="shared" si="344"/>
        <v>0</v>
      </c>
      <c r="DA85" s="206">
        <f t="shared" si="345"/>
        <v>0</v>
      </c>
      <c r="DB85" s="206">
        <f t="shared" si="346"/>
        <v>0</v>
      </c>
      <c r="DC85" s="206">
        <f t="shared" si="347"/>
        <v>0</v>
      </c>
      <c r="DD85" s="206">
        <f t="shared" si="348"/>
        <v>0</v>
      </c>
      <c r="DE85" s="206">
        <f t="shared" si="349"/>
        <v>0</v>
      </c>
      <c r="DF85" s="206">
        <f t="shared" si="350"/>
        <v>0</v>
      </c>
      <c r="DG85" s="206">
        <f t="shared" si="351"/>
        <v>0</v>
      </c>
      <c r="DH85" s="206">
        <f t="shared" si="352"/>
        <v>0</v>
      </c>
      <c r="DI85" s="206">
        <f t="shared" si="353"/>
        <v>0</v>
      </c>
      <c r="DJ85" s="206">
        <f t="shared" si="354"/>
        <v>0</v>
      </c>
      <c r="DK85" s="206">
        <f t="shared" si="355"/>
        <v>0</v>
      </c>
      <c r="DL85" s="206">
        <f t="shared" si="356"/>
        <v>0</v>
      </c>
      <c r="DM85" s="206">
        <f t="shared" si="357"/>
        <v>0</v>
      </c>
      <c r="DN85" s="206">
        <f t="shared" si="358"/>
        <v>0</v>
      </c>
      <c r="DO85" s="206">
        <f t="shared" si="359"/>
        <v>0</v>
      </c>
      <c r="DP85" s="206">
        <f t="shared" si="360"/>
        <v>0</v>
      </c>
      <c r="DQ85" s="206">
        <f t="shared" si="361"/>
        <v>0</v>
      </c>
      <c r="DR85" s="206">
        <f t="shared" si="362"/>
        <v>0</v>
      </c>
      <c r="DS85" s="206">
        <f t="shared" si="363"/>
        <v>0</v>
      </c>
      <c r="DT85" s="206">
        <f t="shared" si="364"/>
        <v>0</v>
      </c>
      <c r="DU85" s="206">
        <f t="shared" si="365"/>
        <v>0</v>
      </c>
      <c r="DV85" s="206">
        <f t="shared" si="366"/>
        <v>0</v>
      </c>
      <c r="DW85" s="206">
        <f t="shared" si="367"/>
        <v>0</v>
      </c>
      <c r="DX85" s="206">
        <f t="shared" si="368"/>
        <v>0</v>
      </c>
      <c r="DY85" s="206">
        <f t="shared" si="369"/>
        <v>0</v>
      </c>
      <c r="DZ85" s="206">
        <f t="shared" si="370"/>
        <v>0</v>
      </c>
      <c r="EA85" s="206">
        <f t="shared" si="371"/>
        <v>0</v>
      </c>
      <c r="EB85" s="206">
        <f t="shared" si="372"/>
        <v>0</v>
      </c>
      <c r="EC85" s="206">
        <f t="shared" si="373"/>
        <v>0</v>
      </c>
      <c r="ED85" s="206">
        <f t="shared" si="374"/>
        <v>0</v>
      </c>
      <c r="EE85" s="206">
        <f t="shared" si="375"/>
        <v>0</v>
      </c>
    </row>
    <row r="86" spans="1:135">
      <c r="A86" s="250" t="s">
        <v>282</v>
      </c>
      <c r="B86" s="253">
        <v>13</v>
      </c>
      <c r="C86" s="192" t="str">
        <f>VLOOKUP($A86&amp;$B86,Insumos!$A:$I,4,0)</f>
        <v>COMBUSTÍVEL - GASOLINA</v>
      </c>
      <c r="D86" s="86" t="str">
        <f>VLOOKUP($A86&amp;$B86,Insumos!$A:$I,6,0)</f>
        <v>VB/mês</v>
      </c>
      <c r="E86" s="205">
        <f t="shared" si="376"/>
        <v>0</v>
      </c>
      <c r="F86" s="86">
        <v>1</v>
      </c>
      <c r="G86" s="206">
        <f>VLOOKUP($A86&amp;$B86,Insumos!$A:$I,9,0)</f>
        <v>700</v>
      </c>
      <c r="H86" s="206">
        <f t="shared" si="377"/>
        <v>0</v>
      </c>
      <c r="I86" s="452"/>
      <c r="J86" s="423" t="str">
        <f t="shared" si="6"/>
        <v>COMBUSTÍVEL - GASOLINA</v>
      </c>
      <c r="K86" s="206" t="str">
        <f t="shared" si="7"/>
        <v>VB/mês</v>
      </c>
      <c r="L86" s="206">
        <f t="shared" si="312"/>
        <v>0</v>
      </c>
      <c r="M86" s="252">
        <v>0</v>
      </c>
      <c r="N86" s="252">
        <v>0</v>
      </c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  <c r="AA86" s="252"/>
      <c r="AB86" s="252"/>
      <c r="AC86" s="252"/>
      <c r="AD86" s="252">
        <v>0</v>
      </c>
      <c r="AE86" s="252">
        <v>0</v>
      </c>
      <c r="AF86" s="252">
        <v>0</v>
      </c>
      <c r="AG86" s="252">
        <v>0</v>
      </c>
      <c r="AH86" s="252">
        <v>0</v>
      </c>
      <c r="AI86" s="252">
        <v>0</v>
      </c>
      <c r="AJ86" s="252">
        <v>0</v>
      </c>
      <c r="AK86" s="252">
        <v>0</v>
      </c>
      <c r="AL86" s="252">
        <v>0</v>
      </c>
      <c r="AM86" s="252">
        <v>0</v>
      </c>
      <c r="AN86" s="252">
        <v>0</v>
      </c>
      <c r="AO86" s="252">
        <v>0</v>
      </c>
      <c r="AP86" s="252">
        <v>0</v>
      </c>
      <c r="AQ86" s="252">
        <v>0</v>
      </c>
      <c r="AR86" s="252">
        <v>0</v>
      </c>
      <c r="AS86" s="252">
        <v>0</v>
      </c>
      <c r="AT86" s="252">
        <v>0</v>
      </c>
      <c r="AU86" s="252">
        <v>0</v>
      </c>
      <c r="AV86" s="252">
        <v>0</v>
      </c>
      <c r="AW86" s="252">
        <v>0</v>
      </c>
      <c r="AX86" s="252"/>
      <c r="AY86" s="252"/>
      <c r="AZ86" s="252"/>
      <c r="BA86" s="252"/>
      <c r="BB86" s="252"/>
      <c r="BC86" s="252"/>
      <c r="BD86" s="252"/>
      <c r="BE86" s="252"/>
      <c r="BF86" s="252"/>
      <c r="BG86" s="252"/>
      <c r="BH86" s="252"/>
      <c r="BI86" s="252"/>
      <c r="BJ86" s="252"/>
      <c r="BK86" s="252"/>
      <c r="BL86" s="252"/>
      <c r="BM86" s="252">
        <v>0</v>
      </c>
      <c r="BN86" s="252">
        <v>0</v>
      </c>
      <c r="BO86" s="252">
        <v>0</v>
      </c>
      <c r="BP86" s="252">
        <v>0</v>
      </c>
      <c r="BQ86" s="252">
        <v>0</v>
      </c>
      <c r="BR86" s="252">
        <v>0</v>
      </c>
      <c r="BS86" s="252">
        <v>0</v>
      </c>
      <c r="BT86" s="252">
        <v>0</v>
      </c>
      <c r="BV86" s="206" t="str">
        <f t="shared" si="10"/>
        <v>COMBUSTÍVEL - GASOLINA</v>
      </c>
      <c r="BW86" s="83">
        <f t="shared" si="313"/>
        <v>0</v>
      </c>
      <c r="BX86" s="206">
        <f t="shared" si="316"/>
        <v>0</v>
      </c>
      <c r="BY86" s="206">
        <f t="shared" si="317"/>
        <v>0</v>
      </c>
      <c r="BZ86" s="206">
        <f t="shared" si="318"/>
        <v>0</v>
      </c>
      <c r="CA86" s="206">
        <f t="shared" si="319"/>
        <v>0</v>
      </c>
      <c r="CB86" s="206">
        <f t="shared" si="320"/>
        <v>0</v>
      </c>
      <c r="CC86" s="206">
        <f t="shared" si="321"/>
        <v>0</v>
      </c>
      <c r="CD86" s="206">
        <f t="shared" si="322"/>
        <v>0</v>
      </c>
      <c r="CE86" s="206">
        <f t="shared" si="323"/>
        <v>0</v>
      </c>
      <c r="CF86" s="206">
        <f t="shared" si="324"/>
        <v>0</v>
      </c>
      <c r="CG86" s="206">
        <f t="shared" si="325"/>
        <v>0</v>
      </c>
      <c r="CH86" s="206">
        <f t="shared" si="326"/>
        <v>0</v>
      </c>
      <c r="CI86" s="206">
        <f t="shared" si="327"/>
        <v>0</v>
      </c>
      <c r="CJ86" s="206">
        <f t="shared" si="328"/>
        <v>0</v>
      </c>
      <c r="CK86" s="206">
        <f t="shared" si="329"/>
        <v>0</v>
      </c>
      <c r="CL86" s="206">
        <f t="shared" si="330"/>
        <v>0</v>
      </c>
      <c r="CM86" s="206">
        <f t="shared" si="331"/>
        <v>0</v>
      </c>
      <c r="CN86" s="206">
        <f t="shared" si="332"/>
        <v>0</v>
      </c>
      <c r="CO86" s="206">
        <f t="shared" si="333"/>
        <v>0</v>
      </c>
      <c r="CP86" s="206">
        <f t="shared" si="334"/>
        <v>0</v>
      </c>
      <c r="CQ86" s="206">
        <f t="shared" si="335"/>
        <v>0</v>
      </c>
      <c r="CR86" s="206">
        <f t="shared" si="336"/>
        <v>0</v>
      </c>
      <c r="CS86" s="206">
        <f t="shared" si="337"/>
        <v>0</v>
      </c>
      <c r="CT86" s="206">
        <f t="shared" si="338"/>
        <v>0</v>
      </c>
      <c r="CU86" s="206">
        <f t="shared" si="339"/>
        <v>0</v>
      </c>
      <c r="CV86" s="206">
        <f t="shared" si="340"/>
        <v>0</v>
      </c>
      <c r="CW86" s="206">
        <f t="shared" si="341"/>
        <v>0</v>
      </c>
      <c r="CX86" s="206">
        <f t="shared" si="342"/>
        <v>0</v>
      </c>
      <c r="CY86" s="206">
        <f t="shared" si="343"/>
        <v>0</v>
      </c>
      <c r="CZ86" s="206">
        <f t="shared" si="344"/>
        <v>0</v>
      </c>
      <c r="DA86" s="206">
        <f t="shared" si="345"/>
        <v>0</v>
      </c>
      <c r="DB86" s="206">
        <f t="shared" si="346"/>
        <v>0</v>
      </c>
      <c r="DC86" s="206">
        <f t="shared" si="347"/>
        <v>0</v>
      </c>
      <c r="DD86" s="206">
        <f t="shared" si="348"/>
        <v>0</v>
      </c>
      <c r="DE86" s="206">
        <f t="shared" si="349"/>
        <v>0</v>
      </c>
      <c r="DF86" s="206">
        <f t="shared" si="350"/>
        <v>0</v>
      </c>
      <c r="DG86" s="206">
        <f t="shared" si="351"/>
        <v>0</v>
      </c>
      <c r="DH86" s="206">
        <f t="shared" si="352"/>
        <v>0</v>
      </c>
      <c r="DI86" s="206">
        <f t="shared" si="353"/>
        <v>0</v>
      </c>
      <c r="DJ86" s="206">
        <f t="shared" si="354"/>
        <v>0</v>
      </c>
      <c r="DK86" s="206">
        <f t="shared" si="355"/>
        <v>0</v>
      </c>
      <c r="DL86" s="206">
        <f t="shared" si="356"/>
        <v>0</v>
      </c>
      <c r="DM86" s="206">
        <f t="shared" si="357"/>
        <v>0</v>
      </c>
      <c r="DN86" s="206">
        <f t="shared" si="358"/>
        <v>0</v>
      </c>
      <c r="DO86" s="206">
        <f t="shared" si="359"/>
        <v>0</v>
      </c>
      <c r="DP86" s="206">
        <f t="shared" si="360"/>
        <v>0</v>
      </c>
      <c r="DQ86" s="206">
        <f t="shared" si="361"/>
        <v>0</v>
      </c>
      <c r="DR86" s="206">
        <f t="shared" si="362"/>
        <v>0</v>
      </c>
      <c r="DS86" s="206">
        <f t="shared" si="363"/>
        <v>0</v>
      </c>
      <c r="DT86" s="206">
        <f t="shared" si="364"/>
        <v>0</v>
      </c>
      <c r="DU86" s="206">
        <f t="shared" si="365"/>
        <v>0</v>
      </c>
      <c r="DV86" s="206">
        <f t="shared" si="366"/>
        <v>0</v>
      </c>
      <c r="DW86" s="206">
        <f t="shared" si="367"/>
        <v>0</v>
      </c>
      <c r="DX86" s="206">
        <f t="shared" si="368"/>
        <v>0</v>
      </c>
      <c r="DY86" s="206">
        <f t="shared" si="369"/>
        <v>0</v>
      </c>
      <c r="DZ86" s="206">
        <f t="shared" si="370"/>
        <v>0</v>
      </c>
      <c r="EA86" s="206">
        <f t="shared" si="371"/>
        <v>0</v>
      </c>
      <c r="EB86" s="206">
        <f t="shared" si="372"/>
        <v>0</v>
      </c>
      <c r="EC86" s="206">
        <f t="shared" si="373"/>
        <v>0</v>
      </c>
      <c r="ED86" s="206">
        <f t="shared" si="374"/>
        <v>0</v>
      </c>
      <c r="EE86" s="206">
        <f t="shared" si="375"/>
        <v>0</v>
      </c>
    </row>
    <row r="87" spans="1:135">
      <c r="A87" s="250" t="s">
        <v>282</v>
      </c>
      <c r="B87" s="253">
        <v>14</v>
      </c>
      <c r="C87" s="192" t="str">
        <f>VLOOKUP($A87&amp;$B87,Insumos!$A:$I,4,0)</f>
        <v>COMBUSTÍVEL - DIESEL</v>
      </c>
      <c r="D87" s="86" t="str">
        <f>VLOOKUP($A87&amp;$B87,Insumos!$A:$I,6,0)</f>
        <v>litros</v>
      </c>
      <c r="E87" s="205">
        <f t="shared" si="376"/>
        <v>0</v>
      </c>
      <c r="F87" s="86">
        <v>1</v>
      </c>
      <c r="G87" s="206">
        <f>VLOOKUP($A87&amp;$B87,Insumos!$A:$I,9,0)</f>
        <v>8</v>
      </c>
      <c r="H87" s="206">
        <f t="shared" si="377"/>
        <v>0</v>
      </c>
      <c r="I87" s="452"/>
      <c r="J87" s="423" t="str">
        <f t="shared" si="6"/>
        <v>COMBUSTÍVEL - DIESEL</v>
      </c>
      <c r="K87" s="206" t="str">
        <f t="shared" si="7"/>
        <v>litros</v>
      </c>
      <c r="L87" s="206">
        <f t="shared" si="312"/>
        <v>0</v>
      </c>
      <c r="M87" s="252">
        <v>0</v>
      </c>
      <c r="N87" s="252">
        <v>0</v>
      </c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  <c r="AA87" s="252"/>
      <c r="AB87" s="252"/>
      <c r="AC87" s="252"/>
      <c r="AD87" s="252">
        <v>0</v>
      </c>
      <c r="AE87" s="252">
        <v>0</v>
      </c>
      <c r="AF87" s="252">
        <v>0</v>
      </c>
      <c r="AG87" s="252">
        <v>0</v>
      </c>
      <c r="AH87" s="252">
        <v>0</v>
      </c>
      <c r="AI87" s="252">
        <v>0</v>
      </c>
      <c r="AJ87" s="252">
        <v>0</v>
      </c>
      <c r="AK87" s="252">
        <v>0</v>
      </c>
      <c r="AL87" s="252">
        <v>0</v>
      </c>
      <c r="AM87" s="252">
        <v>0</v>
      </c>
      <c r="AN87" s="252">
        <v>0</v>
      </c>
      <c r="AO87" s="252">
        <v>0</v>
      </c>
      <c r="AP87" s="252">
        <v>0</v>
      </c>
      <c r="AQ87" s="252">
        <v>0</v>
      </c>
      <c r="AR87" s="252">
        <v>0</v>
      </c>
      <c r="AS87" s="252">
        <v>0</v>
      </c>
      <c r="AT87" s="252">
        <v>0</v>
      </c>
      <c r="AU87" s="252">
        <v>0</v>
      </c>
      <c r="AV87" s="252">
        <v>0</v>
      </c>
      <c r="AW87" s="252">
        <v>0</v>
      </c>
      <c r="AX87" s="252"/>
      <c r="AY87" s="252"/>
      <c r="AZ87" s="252"/>
      <c r="BA87" s="252"/>
      <c r="BB87" s="252"/>
      <c r="BC87" s="252"/>
      <c r="BD87" s="252"/>
      <c r="BE87" s="252"/>
      <c r="BF87" s="252"/>
      <c r="BG87" s="252"/>
      <c r="BH87" s="252"/>
      <c r="BI87" s="252"/>
      <c r="BJ87" s="252"/>
      <c r="BK87" s="252"/>
      <c r="BL87" s="252"/>
      <c r="BM87" s="252">
        <v>0</v>
      </c>
      <c r="BN87" s="252">
        <v>0</v>
      </c>
      <c r="BO87" s="252">
        <v>0</v>
      </c>
      <c r="BP87" s="252">
        <v>0</v>
      </c>
      <c r="BQ87" s="252">
        <v>0</v>
      </c>
      <c r="BR87" s="252">
        <v>0</v>
      </c>
      <c r="BS87" s="252">
        <v>0</v>
      </c>
      <c r="BT87" s="252">
        <v>0</v>
      </c>
      <c r="BV87" s="206" t="str">
        <f t="shared" si="10"/>
        <v>COMBUSTÍVEL - DIESEL</v>
      </c>
      <c r="BW87" s="83">
        <f t="shared" si="313"/>
        <v>0</v>
      </c>
      <c r="BX87" s="206">
        <f t="shared" si="316"/>
        <v>0</v>
      </c>
      <c r="BY87" s="206">
        <f t="shared" si="317"/>
        <v>0</v>
      </c>
      <c r="BZ87" s="206">
        <f t="shared" si="318"/>
        <v>0</v>
      </c>
      <c r="CA87" s="206">
        <f t="shared" si="319"/>
        <v>0</v>
      </c>
      <c r="CB87" s="206">
        <f t="shared" si="320"/>
        <v>0</v>
      </c>
      <c r="CC87" s="206">
        <f t="shared" si="321"/>
        <v>0</v>
      </c>
      <c r="CD87" s="206">
        <f t="shared" si="322"/>
        <v>0</v>
      </c>
      <c r="CE87" s="206">
        <f t="shared" si="323"/>
        <v>0</v>
      </c>
      <c r="CF87" s="206">
        <f t="shared" si="324"/>
        <v>0</v>
      </c>
      <c r="CG87" s="206">
        <f t="shared" si="325"/>
        <v>0</v>
      </c>
      <c r="CH87" s="206">
        <f t="shared" si="326"/>
        <v>0</v>
      </c>
      <c r="CI87" s="206">
        <f t="shared" si="327"/>
        <v>0</v>
      </c>
      <c r="CJ87" s="206">
        <f t="shared" si="328"/>
        <v>0</v>
      </c>
      <c r="CK87" s="206">
        <f t="shared" si="329"/>
        <v>0</v>
      </c>
      <c r="CL87" s="206">
        <f t="shared" si="330"/>
        <v>0</v>
      </c>
      <c r="CM87" s="206">
        <f t="shared" si="331"/>
        <v>0</v>
      </c>
      <c r="CN87" s="206">
        <f t="shared" si="332"/>
        <v>0</v>
      </c>
      <c r="CO87" s="206">
        <f t="shared" si="333"/>
        <v>0</v>
      </c>
      <c r="CP87" s="206">
        <f t="shared" si="334"/>
        <v>0</v>
      </c>
      <c r="CQ87" s="206">
        <f t="shared" si="335"/>
        <v>0</v>
      </c>
      <c r="CR87" s="206">
        <f t="shared" si="336"/>
        <v>0</v>
      </c>
      <c r="CS87" s="206">
        <f t="shared" si="337"/>
        <v>0</v>
      </c>
      <c r="CT87" s="206">
        <f t="shared" si="338"/>
        <v>0</v>
      </c>
      <c r="CU87" s="206">
        <f t="shared" si="339"/>
        <v>0</v>
      </c>
      <c r="CV87" s="206">
        <f t="shared" si="340"/>
        <v>0</v>
      </c>
      <c r="CW87" s="206">
        <f t="shared" si="341"/>
        <v>0</v>
      </c>
      <c r="CX87" s="206">
        <f t="shared" si="342"/>
        <v>0</v>
      </c>
      <c r="CY87" s="206">
        <f t="shared" si="343"/>
        <v>0</v>
      </c>
      <c r="CZ87" s="206">
        <f t="shared" si="344"/>
        <v>0</v>
      </c>
      <c r="DA87" s="206">
        <f t="shared" si="345"/>
        <v>0</v>
      </c>
      <c r="DB87" s="206">
        <f t="shared" si="346"/>
        <v>0</v>
      </c>
      <c r="DC87" s="206">
        <f t="shared" si="347"/>
        <v>0</v>
      </c>
      <c r="DD87" s="206">
        <f t="shared" si="348"/>
        <v>0</v>
      </c>
      <c r="DE87" s="206">
        <f t="shared" si="349"/>
        <v>0</v>
      </c>
      <c r="DF87" s="206">
        <f t="shared" si="350"/>
        <v>0</v>
      </c>
      <c r="DG87" s="206">
        <f t="shared" si="351"/>
        <v>0</v>
      </c>
      <c r="DH87" s="206">
        <f t="shared" si="352"/>
        <v>0</v>
      </c>
      <c r="DI87" s="206">
        <f t="shared" si="353"/>
        <v>0</v>
      </c>
      <c r="DJ87" s="206">
        <f t="shared" si="354"/>
        <v>0</v>
      </c>
      <c r="DK87" s="206">
        <f t="shared" si="355"/>
        <v>0</v>
      </c>
      <c r="DL87" s="206">
        <f t="shared" si="356"/>
        <v>0</v>
      </c>
      <c r="DM87" s="206">
        <f t="shared" si="357"/>
        <v>0</v>
      </c>
      <c r="DN87" s="206">
        <f t="shared" si="358"/>
        <v>0</v>
      </c>
      <c r="DO87" s="206">
        <f t="shared" si="359"/>
        <v>0</v>
      </c>
      <c r="DP87" s="206">
        <f t="shared" si="360"/>
        <v>0</v>
      </c>
      <c r="DQ87" s="206">
        <f t="shared" si="361"/>
        <v>0</v>
      </c>
      <c r="DR87" s="206">
        <f t="shared" si="362"/>
        <v>0</v>
      </c>
      <c r="DS87" s="206">
        <f t="shared" si="363"/>
        <v>0</v>
      </c>
      <c r="DT87" s="206">
        <f t="shared" si="364"/>
        <v>0</v>
      </c>
      <c r="DU87" s="206">
        <f t="shared" si="365"/>
        <v>0</v>
      </c>
      <c r="DV87" s="206">
        <f t="shared" si="366"/>
        <v>0</v>
      </c>
      <c r="DW87" s="206">
        <f t="shared" si="367"/>
        <v>0</v>
      </c>
      <c r="DX87" s="206">
        <f t="shared" si="368"/>
        <v>0</v>
      </c>
      <c r="DY87" s="206">
        <f t="shared" si="369"/>
        <v>0</v>
      </c>
      <c r="DZ87" s="206">
        <f t="shared" si="370"/>
        <v>0</v>
      </c>
      <c r="EA87" s="206">
        <f t="shared" si="371"/>
        <v>0</v>
      </c>
      <c r="EB87" s="206">
        <f t="shared" si="372"/>
        <v>0</v>
      </c>
      <c r="EC87" s="206">
        <f t="shared" si="373"/>
        <v>0</v>
      </c>
      <c r="ED87" s="206">
        <f t="shared" si="374"/>
        <v>0</v>
      </c>
      <c r="EE87" s="206">
        <f t="shared" si="375"/>
        <v>0</v>
      </c>
    </row>
    <row r="88" spans="1:135">
      <c r="A88" s="250" t="s">
        <v>282</v>
      </c>
      <c r="B88" s="253">
        <v>15</v>
      </c>
      <c r="C88" s="192" t="str">
        <f>VLOOKUP($A88&amp;$B88,Insumos!$A:$I,4,0)</f>
        <v>PASSAGEM AÉREA</v>
      </c>
      <c r="D88" s="86" t="str">
        <f>VLOOKUP($A88&amp;$B88,Insumos!$A:$I,6,0)</f>
        <v>VB</v>
      </c>
      <c r="E88" s="205">
        <f t="shared" si="376"/>
        <v>0</v>
      </c>
      <c r="F88" s="86">
        <v>1</v>
      </c>
      <c r="G88" s="206">
        <f>VLOOKUP($A88&amp;$B88,Insumos!$A:$I,9,0)</f>
        <v>800</v>
      </c>
      <c r="H88" s="206">
        <f t="shared" si="377"/>
        <v>0</v>
      </c>
      <c r="I88" s="452"/>
      <c r="J88" s="423" t="str">
        <f t="shared" si="6"/>
        <v>PASSAGEM AÉREA</v>
      </c>
      <c r="K88" s="206" t="str">
        <f t="shared" si="7"/>
        <v>VB</v>
      </c>
      <c r="L88" s="206">
        <f t="shared" si="312"/>
        <v>0</v>
      </c>
      <c r="M88" s="252">
        <v>0</v>
      </c>
      <c r="N88" s="252">
        <v>0</v>
      </c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  <c r="AA88" s="252"/>
      <c r="AB88" s="252"/>
      <c r="AC88" s="252"/>
      <c r="AD88" s="252">
        <v>0</v>
      </c>
      <c r="AE88" s="252">
        <v>0</v>
      </c>
      <c r="AF88" s="252">
        <v>0</v>
      </c>
      <c r="AG88" s="252">
        <v>0</v>
      </c>
      <c r="AH88" s="252">
        <v>0</v>
      </c>
      <c r="AI88" s="252">
        <v>0</v>
      </c>
      <c r="AJ88" s="252">
        <v>0</v>
      </c>
      <c r="AK88" s="252">
        <v>0</v>
      </c>
      <c r="AL88" s="252">
        <v>0</v>
      </c>
      <c r="AM88" s="252">
        <v>0</v>
      </c>
      <c r="AN88" s="252">
        <v>0</v>
      </c>
      <c r="AO88" s="252">
        <v>0</v>
      </c>
      <c r="AP88" s="252">
        <v>0</v>
      </c>
      <c r="AQ88" s="252">
        <v>0</v>
      </c>
      <c r="AR88" s="252">
        <v>0</v>
      </c>
      <c r="AS88" s="252">
        <v>0</v>
      </c>
      <c r="AT88" s="252">
        <v>0</v>
      </c>
      <c r="AU88" s="252">
        <v>0</v>
      </c>
      <c r="AV88" s="252">
        <v>0</v>
      </c>
      <c r="AW88" s="252">
        <v>0</v>
      </c>
      <c r="AX88" s="252"/>
      <c r="AY88" s="252"/>
      <c r="AZ88" s="252"/>
      <c r="BA88" s="252"/>
      <c r="BB88" s="252"/>
      <c r="BC88" s="252"/>
      <c r="BD88" s="252"/>
      <c r="BE88" s="252"/>
      <c r="BF88" s="252"/>
      <c r="BG88" s="252"/>
      <c r="BH88" s="252"/>
      <c r="BI88" s="252"/>
      <c r="BJ88" s="252"/>
      <c r="BK88" s="252"/>
      <c r="BL88" s="252"/>
      <c r="BM88" s="252">
        <v>0</v>
      </c>
      <c r="BN88" s="252">
        <v>0</v>
      </c>
      <c r="BO88" s="252">
        <v>0</v>
      </c>
      <c r="BP88" s="252">
        <v>0</v>
      </c>
      <c r="BQ88" s="252">
        <v>0</v>
      </c>
      <c r="BR88" s="252">
        <v>0</v>
      </c>
      <c r="BS88" s="252">
        <v>0</v>
      </c>
      <c r="BT88" s="252">
        <v>0</v>
      </c>
      <c r="BV88" s="206" t="str">
        <f t="shared" si="10"/>
        <v>PASSAGEM AÉREA</v>
      </c>
      <c r="BW88" s="83">
        <f t="shared" si="313"/>
        <v>0</v>
      </c>
      <c r="BX88" s="206">
        <f t="shared" si="316"/>
        <v>0</v>
      </c>
      <c r="BY88" s="206">
        <f t="shared" si="317"/>
        <v>0</v>
      </c>
      <c r="BZ88" s="206">
        <f t="shared" si="318"/>
        <v>0</v>
      </c>
      <c r="CA88" s="206">
        <f t="shared" si="319"/>
        <v>0</v>
      </c>
      <c r="CB88" s="206">
        <f t="shared" si="320"/>
        <v>0</v>
      </c>
      <c r="CC88" s="206">
        <f t="shared" si="321"/>
        <v>0</v>
      </c>
      <c r="CD88" s="206">
        <f t="shared" si="322"/>
        <v>0</v>
      </c>
      <c r="CE88" s="206">
        <f t="shared" si="323"/>
        <v>0</v>
      </c>
      <c r="CF88" s="206">
        <f t="shared" si="324"/>
        <v>0</v>
      </c>
      <c r="CG88" s="206">
        <f t="shared" si="325"/>
        <v>0</v>
      </c>
      <c r="CH88" s="206">
        <f t="shared" si="326"/>
        <v>0</v>
      </c>
      <c r="CI88" s="206">
        <f t="shared" si="327"/>
        <v>0</v>
      </c>
      <c r="CJ88" s="206">
        <f t="shared" si="328"/>
        <v>0</v>
      </c>
      <c r="CK88" s="206">
        <f t="shared" si="329"/>
        <v>0</v>
      </c>
      <c r="CL88" s="206">
        <f t="shared" si="330"/>
        <v>0</v>
      </c>
      <c r="CM88" s="206">
        <f t="shared" si="331"/>
        <v>0</v>
      </c>
      <c r="CN88" s="206">
        <f t="shared" si="332"/>
        <v>0</v>
      </c>
      <c r="CO88" s="206">
        <f t="shared" si="333"/>
        <v>0</v>
      </c>
      <c r="CP88" s="206">
        <f t="shared" si="334"/>
        <v>0</v>
      </c>
      <c r="CQ88" s="206">
        <f t="shared" si="335"/>
        <v>0</v>
      </c>
      <c r="CR88" s="206">
        <f t="shared" si="336"/>
        <v>0</v>
      </c>
      <c r="CS88" s="206">
        <f t="shared" si="337"/>
        <v>0</v>
      </c>
      <c r="CT88" s="206">
        <f t="shared" si="338"/>
        <v>0</v>
      </c>
      <c r="CU88" s="206">
        <f t="shared" si="339"/>
        <v>0</v>
      </c>
      <c r="CV88" s="206">
        <f t="shared" si="340"/>
        <v>0</v>
      </c>
      <c r="CW88" s="206">
        <f t="shared" si="341"/>
        <v>0</v>
      </c>
      <c r="CX88" s="206">
        <f t="shared" si="342"/>
        <v>0</v>
      </c>
      <c r="CY88" s="206">
        <f t="shared" si="343"/>
        <v>0</v>
      </c>
      <c r="CZ88" s="206">
        <f t="shared" si="344"/>
        <v>0</v>
      </c>
      <c r="DA88" s="206">
        <f t="shared" si="345"/>
        <v>0</v>
      </c>
      <c r="DB88" s="206">
        <f t="shared" si="346"/>
        <v>0</v>
      </c>
      <c r="DC88" s="206">
        <f t="shared" si="347"/>
        <v>0</v>
      </c>
      <c r="DD88" s="206">
        <f t="shared" si="348"/>
        <v>0</v>
      </c>
      <c r="DE88" s="206">
        <f t="shared" si="349"/>
        <v>0</v>
      </c>
      <c r="DF88" s="206">
        <f t="shared" si="350"/>
        <v>0</v>
      </c>
      <c r="DG88" s="206">
        <f t="shared" si="351"/>
        <v>0</v>
      </c>
      <c r="DH88" s="206">
        <f t="shared" si="352"/>
        <v>0</v>
      </c>
      <c r="DI88" s="206">
        <f t="shared" si="353"/>
        <v>0</v>
      </c>
      <c r="DJ88" s="206">
        <f t="shared" si="354"/>
        <v>0</v>
      </c>
      <c r="DK88" s="206">
        <f t="shared" si="355"/>
        <v>0</v>
      </c>
      <c r="DL88" s="206">
        <f t="shared" si="356"/>
        <v>0</v>
      </c>
      <c r="DM88" s="206">
        <f t="shared" si="357"/>
        <v>0</v>
      </c>
      <c r="DN88" s="206">
        <f t="shared" si="358"/>
        <v>0</v>
      </c>
      <c r="DO88" s="206">
        <f t="shared" si="359"/>
        <v>0</v>
      </c>
      <c r="DP88" s="206">
        <f t="shared" si="360"/>
        <v>0</v>
      </c>
      <c r="DQ88" s="206">
        <f t="shared" si="361"/>
        <v>0</v>
      </c>
      <c r="DR88" s="206">
        <f t="shared" si="362"/>
        <v>0</v>
      </c>
      <c r="DS88" s="206">
        <f t="shared" si="363"/>
        <v>0</v>
      </c>
      <c r="DT88" s="206">
        <f t="shared" si="364"/>
        <v>0</v>
      </c>
      <c r="DU88" s="206">
        <f t="shared" si="365"/>
        <v>0</v>
      </c>
      <c r="DV88" s="206">
        <f t="shared" si="366"/>
        <v>0</v>
      </c>
      <c r="DW88" s="206">
        <f t="shared" si="367"/>
        <v>0</v>
      </c>
      <c r="DX88" s="206">
        <f t="shared" si="368"/>
        <v>0</v>
      </c>
      <c r="DY88" s="206">
        <f t="shared" si="369"/>
        <v>0</v>
      </c>
      <c r="DZ88" s="206">
        <f t="shared" si="370"/>
        <v>0</v>
      </c>
      <c r="EA88" s="206">
        <f t="shared" si="371"/>
        <v>0</v>
      </c>
      <c r="EB88" s="206">
        <f t="shared" si="372"/>
        <v>0</v>
      </c>
      <c r="EC88" s="206">
        <f t="shared" si="373"/>
        <v>0</v>
      </c>
      <c r="ED88" s="206">
        <f t="shared" si="374"/>
        <v>0</v>
      </c>
      <c r="EE88" s="206">
        <f t="shared" si="375"/>
        <v>0</v>
      </c>
    </row>
    <row r="89" spans="1:135">
      <c r="A89" s="250" t="s">
        <v>299</v>
      </c>
      <c r="B89" s="253">
        <v>1</v>
      </c>
      <c r="C89" s="192" t="str">
        <f>VLOOKUP($A89&amp;$B89,Insumos!$A:$I,4,0)</f>
        <v>ART CREA - Nível 1</v>
      </c>
      <c r="D89" s="86" t="str">
        <f>VLOOKUP($A89&amp;$B89,Insumos!$A:$I,6,0)</f>
        <v>VB</v>
      </c>
      <c r="E89" s="205">
        <f t="shared" si="376"/>
        <v>0</v>
      </c>
      <c r="F89" s="86">
        <v>1</v>
      </c>
      <c r="G89" s="206">
        <f>VLOOKUP($A89&amp;$B89,Insumos!$A:$I,9,0)</f>
        <v>85</v>
      </c>
      <c r="H89" s="206">
        <f t="shared" si="377"/>
        <v>0</v>
      </c>
      <c r="I89" s="452"/>
      <c r="J89" s="423" t="str">
        <f t="shared" si="6"/>
        <v>ART CREA - Nível 1</v>
      </c>
      <c r="K89" s="206" t="str">
        <f t="shared" si="7"/>
        <v>VB</v>
      </c>
      <c r="L89" s="206">
        <f t="shared" si="312"/>
        <v>0</v>
      </c>
      <c r="M89" s="252">
        <v>0</v>
      </c>
      <c r="N89" s="252">
        <v>0</v>
      </c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  <c r="AA89" s="252"/>
      <c r="AB89" s="252"/>
      <c r="AC89" s="252"/>
      <c r="AD89" s="252">
        <v>0</v>
      </c>
      <c r="AE89" s="252">
        <v>0</v>
      </c>
      <c r="AF89" s="252">
        <v>0</v>
      </c>
      <c r="AG89" s="252">
        <v>0</v>
      </c>
      <c r="AH89" s="252">
        <v>0</v>
      </c>
      <c r="AI89" s="252">
        <v>0</v>
      </c>
      <c r="AJ89" s="252">
        <v>0</v>
      </c>
      <c r="AK89" s="252">
        <v>0</v>
      </c>
      <c r="AL89" s="252">
        <v>0</v>
      </c>
      <c r="AM89" s="252">
        <v>0</v>
      </c>
      <c r="AN89" s="252">
        <v>0</v>
      </c>
      <c r="AO89" s="252">
        <v>0</v>
      </c>
      <c r="AP89" s="252">
        <v>0</v>
      </c>
      <c r="AQ89" s="252">
        <v>0</v>
      </c>
      <c r="AR89" s="252">
        <v>0</v>
      </c>
      <c r="AS89" s="252">
        <v>0</v>
      </c>
      <c r="AT89" s="252">
        <v>0</v>
      </c>
      <c r="AU89" s="252">
        <v>0</v>
      </c>
      <c r="AV89" s="252">
        <v>0</v>
      </c>
      <c r="AW89" s="252">
        <v>0</v>
      </c>
      <c r="AX89" s="252"/>
      <c r="AY89" s="252"/>
      <c r="AZ89" s="252"/>
      <c r="BA89" s="252"/>
      <c r="BB89" s="252"/>
      <c r="BC89" s="252"/>
      <c r="BD89" s="252"/>
      <c r="BE89" s="252"/>
      <c r="BF89" s="252"/>
      <c r="BG89" s="252"/>
      <c r="BH89" s="252"/>
      <c r="BI89" s="252"/>
      <c r="BJ89" s="252"/>
      <c r="BK89" s="252"/>
      <c r="BL89" s="252"/>
      <c r="BM89" s="252">
        <v>0</v>
      </c>
      <c r="BN89" s="252">
        <v>0</v>
      </c>
      <c r="BO89" s="252">
        <v>0</v>
      </c>
      <c r="BP89" s="252">
        <v>0</v>
      </c>
      <c r="BQ89" s="252">
        <v>0</v>
      </c>
      <c r="BR89" s="252">
        <v>0</v>
      </c>
      <c r="BS89" s="252">
        <v>0</v>
      </c>
      <c r="BT89" s="252">
        <v>0</v>
      </c>
      <c r="BV89" s="206" t="str">
        <f t="shared" si="10"/>
        <v>ART CREA - Nível 1</v>
      </c>
      <c r="BW89" s="83">
        <f t="shared" si="313"/>
        <v>0</v>
      </c>
      <c r="BX89" s="206">
        <f t="shared" si="316"/>
        <v>0</v>
      </c>
      <c r="BY89" s="206">
        <f t="shared" si="317"/>
        <v>0</v>
      </c>
      <c r="BZ89" s="206">
        <f t="shared" si="318"/>
        <v>0</v>
      </c>
      <c r="CA89" s="206">
        <f t="shared" si="319"/>
        <v>0</v>
      </c>
      <c r="CB89" s="206">
        <f t="shared" si="320"/>
        <v>0</v>
      </c>
      <c r="CC89" s="206">
        <f t="shared" si="321"/>
        <v>0</v>
      </c>
      <c r="CD89" s="206">
        <f t="shared" si="322"/>
        <v>0</v>
      </c>
      <c r="CE89" s="206">
        <f t="shared" si="323"/>
        <v>0</v>
      </c>
      <c r="CF89" s="206">
        <f t="shared" si="324"/>
        <v>0</v>
      </c>
      <c r="CG89" s="206">
        <f t="shared" si="325"/>
        <v>0</v>
      </c>
      <c r="CH89" s="206">
        <f t="shared" si="326"/>
        <v>0</v>
      </c>
      <c r="CI89" s="206">
        <f t="shared" si="327"/>
        <v>0</v>
      </c>
      <c r="CJ89" s="206">
        <f t="shared" si="328"/>
        <v>0</v>
      </c>
      <c r="CK89" s="206">
        <f t="shared" si="329"/>
        <v>0</v>
      </c>
      <c r="CL89" s="206">
        <f t="shared" si="330"/>
        <v>0</v>
      </c>
      <c r="CM89" s="206">
        <f t="shared" si="331"/>
        <v>0</v>
      </c>
      <c r="CN89" s="206">
        <f t="shared" si="332"/>
        <v>0</v>
      </c>
      <c r="CO89" s="206">
        <f t="shared" si="333"/>
        <v>0</v>
      </c>
      <c r="CP89" s="206">
        <f t="shared" si="334"/>
        <v>0</v>
      </c>
      <c r="CQ89" s="206">
        <f t="shared" si="335"/>
        <v>0</v>
      </c>
      <c r="CR89" s="206">
        <f t="shared" si="336"/>
        <v>0</v>
      </c>
      <c r="CS89" s="206">
        <f t="shared" si="337"/>
        <v>0</v>
      </c>
      <c r="CT89" s="206">
        <f t="shared" si="338"/>
        <v>0</v>
      </c>
      <c r="CU89" s="206">
        <f t="shared" si="339"/>
        <v>0</v>
      </c>
      <c r="CV89" s="206">
        <f t="shared" si="340"/>
        <v>0</v>
      </c>
      <c r="CW89" s="206">
        <f t="shared" si="341"/>
        <v>0</v>
      </c>
      <c r="CX89" s="206">
        <f t="shared" si="342"/>
        <v>0</v>
      </c>
      <c r="CY89" s="206">
        <f t="shared" si="343"/>
        <v>0</v>
      </c>
      <c r="CZ89" s="206">
        <f t="shared" si="344"/>
        <v>0</v>
      </c>
      <c r="DA89" s="206">
        <f t="shared" si="345"/>
        <v>0</v>
      </c>
      <c r="DB89" s="206">
        <f t="shared" si="346"/>
        <v>0</v>
      </c>
      <c r="DC89" s="206">
        <f t="shared" si="347"/>
        <v>0</v>
      </c>
      <c r="DD89" s="206">
        <f t="shared" si="348"/>
        <v>0</v>
      </c>
      <c r="DE89" s="206">
        <f t="shared" si="349"/>
        <v>0</v>
      </c>
      <c r="DF89" s="206">
        <f t="shared" si="350"/>
        <v>0</v>
      </c>
      <c r="DG89" s="206">
        <f t="shared" si="351"/>
        <v>0</v>
      </c>
      <c r="DH89" s="206">
        <f t="shared" si="352"/>
        <v>0</v>
      </c>
      <c r="DI89" s="206">
        <f t="shared" si="353"/>
        <v>0</v>
      </c>
      <c r="DJ89" s="206">
        <f t="shared" si="354"/>
        <v>0</v>
      </c>
      <c r="DK89" s="206">
        <f t="shared" si="355"/>
        <v>0</v>
      </c>
      <c r="DL89" s="206">
        <f t="shared" si="356"/>
        <v>0</v>
      </c>
      <c r="DM89" s="206">
        <f t="shared" si="357"/>
        <v>0</v>
      </c>
      <c r="DN89" s="206">
        <f t="shared" si="358"/>
        <v>0</v>
      </c>
      <c r="DO89" s="206">
        <f t="shared" si="359"/>
        <v>0</v>
      </c>
      <c r="DP89" s="206">
        <f t="shared" si="360"/>
        <v>0</v>
      </c>
      <c r="DQ89" s="206">
        <f t="shared" si="361"/>
        <v>0</v>
      </c>
      <c r="DR89" s="206">
        <f t="shared" si="362"/>
        <v>0</v>
      </c>
      <c r="DS89" s="206">
        <f t="shared" si="363"/>
        <v>0</v>
      </c>
      <c r="DT89" s="206">
        <f t="shared" si="364"/>
        <v>0</v>
      </c>
      <c r="DU89" s="206">
        <f t="shared" si="365"/>
        <v>0</v>
      </c>
      <c r="DV89" s="206">
        <f t="shared" si="366"/>
        <v>0</v>
      </c>
      <c r="DW89" s="206">
        <f t="shared" si="367"/>
        <v>0</v>
      </c>
      <c r="DX89" s="206">
        <f t="shared" si="368"/>
        <v>0</v>
      </c>
      <c r="DY89" s="206">
        <f t="shared" si="369"/>
        <v>0</v>
      </c>
      <c r="DZ89" s="206">
        <f t="shared" si="370"/>
        <v>0</v>
      </c>
      <c r="EA89" s="206">
        <f t="shared" si="371"/>
        <v>0</v>
      </c>
      <c r="EB89" s="206">
        <f t="shared" si="372"/>
        <v>0</v>
      </c>
      <c r="EC89" s="206">
        <f t="shared" si="373"/>
        <v>0</v>
      </c>
      <c r="ED89" s="206">
        <f t="shared" si="374"/>
        <v>0</v>
      </c>
      <c r="EE89" s="206">
        <f t="shared" si="375"/>
        <v>0</v>
      </c>
    </row>
    <row r="90" spans="1:135">
      <c r="A90" s="250" t="s">
        <v>299</v>
      </c>
      <c r="B90" s="253">
        <v>2</v>
      </c>
      <c r="C90" s="192" t="str">
        <f>VLOOKUP($A90&amp;$B90,Insumos!$A:$I,4,0)</f>
        <v>ART CREA - Nível 2</v>
      </c>
      <c r="D90" s="86" t="str">
        <f>VLOOKUP($A90&amp;$B90,Insumos!$A:$I,6,0)</f>
        <v>VB</v>
      </c>
      <c r="E90" s="205">
        <f t="shared" si="376"/>
        <v>0</v>
      </c>
      <c r="F90" s="86">
        <v>1</v>
      </c>
      <c r="G90" s="206">
        <f>VLOOKUP($A90&amp;$B90,Insumos!$A:$I,9,0)</f>
        <v>175</v>
      </c>
      <c r="H90" s="206">
        <f t="shared" si="377"/>
        <v>0</v>
      </c>
      <c r="I90" s="452"/>
      <c r="J90" s="423" t="str">
        <f t="shared" si="6"/>
        <v>ART CREA - Nível 2</v>
      </c>
      <c r="K90" s="206" t="str">
        <f t="shared" si="7"/>
        <v>VB</v>
      </c>
      <c r="L90" s="206">
        <f t="shared" si="312"/>
        <v>0</v>
      </c>
      <c r="M90" s="252">
        <v>0</v>
      </c>
      <c r="N90" s="252">
        <v>0</v>
      </c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  <c r="AA90" s="252"/>
      <c r="AB90" s="252"/>
      <c r="AC90" s="252"/>
      <c r="AD90" s="252">
        <v>0</v>
      </c>
      <c r="AE90" s="252">
        <v>0</v>
      </c>
      <c r="AF90" s="252">
        <v>0</v>
      </c>
      <c r="AG90" s="252">
        <v>0</v>
      </c>
      <c r="AH90" s="252">
        <v>0</v>
      </c>
      <c r="AI90" s="252">
        <v>0</v>
      </c>
      <c r="AJ90" s="252">
        <v>0</v>
      </c>
      <c r="AK90" s="252">
        <v>0</v>
      </c>
      <c r="AL90" s="252">
        <v>0</v>
      </c>
      <c r="AM90" s="252">
        <v>0</v>
      </c>
      <c r="AN90" s="252">
        <v>0</v>
      </c>
      <c r="AO90" s="252">
        <v>0</v>
      </c>
      <c r="AP90" s="252">
        <v>0</v>
      </c>
      <c r="AQ90" s="252">
        <v>0</v>
      </c>
      <c r="AR90" s="252">
        <v>0</v>
      </c>
      <c r="AS90" s="252">
        <v>0</v>
      </c>
      <c r="AT90" s="252">
        <v>0</v>
      </c>
      <c r="AU90" s="252">
        <v>0</v>
      </c>
      <c r="AV90" s="252">
        <v>0</v>
      </c>
      <c r="AW90" s="252">
        <v>0</v>
      </c>
      <c r="AX90" s="252"/>
      <c r="AY90" s="252"/>
      <c r="AZ90" s="252"/>
      <c r="BA90" s="252"/>
      <c r="BB90" s="252"/>
      <c r="BC90" s="252"/>
      <c r="BD90" s="252"/>
      <c r="BE90" s="252"/>
      <c r="BF90" s="252"/>
      <c r="BG90" s="252"/>
      <c r="BH90" s="252"/>
      <c r="BI90" s="252"/>
      <c r="BJ90" s="252"/>
      <c r="BK90" s="252"/>
      <c r="BL90" s="252"/>
      <c r="BM90" s="252">
        <v>0</v>
      </c>
      <c r="BN90" s="252">
        <v>0</v>
      </c>
      <c r="BO90" s="252">
        <v>0</v>
      </c>
      <c r="BP90" s="252">
        <v>0</v>
      </c>
      <c r="BQ90" s="252">
        <v>0</v>
      </c>
      <c r="BR90" s="252">
        <v>0</v>
      </c>
      <c r="BS90" s="252">
        <v>0</v>
      </c>
      <c r="BT90" s="252">
        <v>0</v>
      </c>
      <c r="BV90" s="206" t="str">
        <f t="shared" si="10"/>
        <v>ART CREA - Nível 2</v>
      </c>
      <c r="BW90" s="83">
        <f t="shared" si="313"/>
        <v>0</v>
      </c>
      <c r="BX90" s="206">
        <f t="shared" si="316"/>
        <v>0</v>
      </c>
      <c r="BY90" s="206">
        <f t="shared" si="317"/>
        <v>0</v>
      </c>
      <c r="BZ90" s="206">
        <f t="shared" si="318"/>
        <v>0</v>
      </c>
      <c r="CA90" s="206">
        <f t="shared" si="319"/>
        <v>0</v>
      </c>
      <c r="CB90" s="206">
        <f t="shared" si="320"/>
        <v>0</v>
      </c>
      <c r="CC90" s="206">
        <f t="shared" si="321"/>
        <v>0</v>
      </c>
      <c r="CD90" s="206">
        <f t="shared" si="322"/>
        <v>0</v>
      </c>
      <c r="CE90" s="206">
        <f t="shared" si="323"/>
        <v>0</v>
      </c>
      <c r="CF90" s="206">
        <f t="shared" si="324"/>
        <v>0</v>
      </c>
      <c r="CG90" s="206">
        <f t="shared" si="325"/>
        <v>0</v>
      </c>
      <c r="CH90" s="206">
        <f t="shared" si="326"/>
        <v>0</v>
      </c>
      <c r="CI90" s="206">
        <f t="shared" si="327"/>
        <v>0</v>
      </c>
      <c r="CJ90" s="206">
        <f t="shared" si="328"/>
        <v>0</v>
      </c>
      <c r="CK90" s="206">
        <f t="shared" si="329"/>
        <v>0</v>
      </c>
      <c r="CL90" s="206">
        <f t="shared" si="330"/>
        <v>0</v>
      </c>
      <c r="CM90" s="206">
        <f t="shared" si="331"/>
        <v>0</v>
      </c>
      <c r="CN90" s="206">
        <f t="shared" si="332"/>
        <v>0</v>
      </c>
      <c r="CO90" s="206">
        <f t="shared" si="333"/>
        <v>0</v>
      </c>
      <c r="CP90" s="206">
        <f t="shared" si="334"/>
        <v>0</v>
      </c>
      <c r="CQ90" s="206">
        <f t="shared" si="335"/>
        <v>0</v>
      </c>
      <c r="CR90" s="206">
        <f t="shared" si="336"/>
        <v>0</v>
      </c>
      <c r="CS90" s="206">
        <f t="shared" si="337"/>
        <v>0</v>
      </c>
      <c r="CT90" s="206">
        <f t="shared" si="338"/>
        <v>0</v>
      </c>
      <c r="CU90" s="206">
        <f t="shared" si="339"/>
        <v>0</v>
      </c>
      <c r="CV90" s="206">
        <f t="shared" si="340"/>
        <v>0</v>
      </c>
      <c r="CW90" s="206">
        <f t="shared" si="341"/>
        <v>0</v>
      </c>
      <c r="CX90" s="206">
        <f t="shared" si="342"/>
        <v>0</v>
      </c>
      <c r="CY90" s="206">
        <f t="shared" si="343"/>
        <v>0</v>
      </c>
      <c r="CZ90" s="206">
        <f t="shared" si="344"/>
        <v>0</v>
      </c>
      <c r="DA90" s="206">
        <f t="shared" si="345"/>
        <v>0</v>
      </c>
      <c r="DB90" s="206">
        <f t="shared" si="346"/>
        <v>0</v>
      </c>
      <c r="DC90" s="206">
        <f t="shared" si="347"/>
        <v>0</v>
      </c>
      <c r="DD90" s="206">
        <f t="shared" si="348"/>
        <v>0</v>
      </c>
      <c r="DE90" s="206">
        <f t="shared" si="349"/>
        <v>0</v>
      </c>
      <c r="DF90" s="206">
        <f t="shared" si="350"/>
        <v>0</v>
      </c>
      <c r="DG90" s="206">
        <f t="shared" si="351"/>
        <v>0</v>
      </c>
      <c r="DH90" s="206">
        <f t="shared" si="352"/>
        <v>0</v>
      </c>
      <c r="DI90" s="206">
        <f t="shared" si="353"/>
        <v>0</v>
      </c>
      <c r="DJ90" s="206">
        <f t="shared" si="354"/>
        <v>0</v>
      </c>
      <c r="DK90" s="206">
        <f t="shared" si="355"/>
        <v>0</v>
      </c>
      <c r="DL90" s="206">
        <f t="shared" si="356"/>
        <v>0</v>
      </c>
      <c r="DM90" s="206">
        <f t="shared" si="357"/>
        <v>0</v>
      </c>
      <c r="DN90" s="206">
        <f t="shared" si="358"/>
        <v>0</v>
      </c>
      <c r="DO90" s="206">
        <f t="shared" si="359"/>
        <v>0</v>
      </c>
      <c r="DP90" s="206">
        <f t="shared" si="360"/>
        <v>0</v>
      </c>
      <c r="DQ90" s="206">
        <f t="shared" si="361"/>
        <v>0</v>
      </c>
      <c r="DR90" s="206">
        <f t="shared" si="362"/>
        <v>0</v>
      </c>
      <c r="DS90" s="206">
        <f t="shared" si="363"/>
        <v>0</v>
      </c>
      <c r="DT90" s="206">
        <f t="shared" si="364"/>
        <v>0</v>
      </c>
      <c r="DU90" s="206">
        <f t="shared" si="365"/>
        <v>0</v>
      </c>
      <c r="DV90" s="206">
        <f t="shared" si="366"/>
        <v>0</v>
      </c>
      <c r="DW90" s="206">
        <f t="shared" si="367"/>
        <v>0</v>
      </c>
      <c r="DX90" s="206">
        <f t="shared" si="368"/>
        <v>0</v>
      </c>
      <c r="DY90" s="206">
        <f t="shared" si="369"/>
        <v>0</v>
      </c>
      <c r="DZ90" s="206">
        <f t="shared" si="370"/>
        <v>0</v>
      </c>
      <c r="EA90" s="206">
        <f t="shared" si="371"/>
        <v>0</v>
      </c>
      <c r="EB90" s="206">
        <f t="shared" si="372"/>
        <v>0</v>
      </c>
      <c r="EC90" s="206">
        <f t="shared" si="373"/>
        <v>0</v>
      </c>
      <c r="ED90" s="206">
        <f t="shared" si="374"/>
        <v>0</v>
      </c>
      <c r="EE90" s="206">
        <f t="shared" si="375"/>
        <v>0</v>
      </c>
    </row>
    <row r="91" spans="1:135">
      <c r="A91" s="250" t="s">
        <v>299</v>
      </c>
      <c r="B91" s="253">
        <v>3</v>
      </c>
      <c r="C91" s="192" t="str">
        <f>VLOOKUP($A91&amp;$B91,Insumos!$A:$I,4,0)</f>
        <v>ART CREA - Nível 3</v>
      </c>
      <c r="D91" s="86" t="str">
        <f>VLOOKUP($A91&amp;$B91,Insumos!$A:$I,6,0)</f>
        <v>VB</v>
      </c>
      <c r="E91" s="205">
        <f t="shared" si="376"/>
        <v>0</v>
      </c>
      <c r="F91" s="86">
        <v>1</v>
      </c>
      <c r="G91" s="206">
        <f>VLOOKUP($A91&amp;$B91,Insumos!$A:$I,9,0)</f>
        <v>230</v>
      </c>
      <c r="H91" s="206">
        <f t="shared" si="377"/>
        <v>0</v>
      </c>
      <c r="I91" s="452"/>
      <c r="J91" s="423" t="str">
        <f t="shared" si="6"/>
        <v>ART CREA - Nível 3</v>
      </c>
      <c r="K91" s="206" t="str">
        <f t="shared" si="7"/>
        <v>VB</v>
      </c>
      <c r="L91" s="206">
        <f t="shared" si="312"/>
        <v>0</v>
      </c>
      <c r="M91" s="252">
        <v>0</v>
      </c>
      <c r="N91" s="252">
        <v>0</v>
      </c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  <c r="AA91" s="252"/>
      <c r="AB91" s="252"/>
      <c r="AC91" s="252"/>
      <c r="AD91" s="252">
        <v>0</v>
      </c>
      <c r="AE91" s="252">
        <v>0</v>
      </c>
      <c r="AF91" s="252">
        <v>0</v>
      </c>
      <c r="AG91" s="252">
        <v>0</v>
      </c>
      <c r="AH91" s="252">
        <v>0</v>
      </c>
      <c r="AI91" s="252">
        <v>0</v>
      </c>
      <c r="AJ91" s="252">
        <v>0</v>
      </c>
      <c r="AK91" s="252">
        <v>0</v>
      </c>
      <c r="AL91" s="252">
        <v>0</v>
      </c>
      <c r="AM91" s="252">
        <v>0</v>
      </c>
      <c r="AN91" s="252">
        <v>0</v>
      </c>
      <c r="AO91" s="252">
        <v>0</v>
      </c>
      <c r="AP91" s="252">
        <v>0</v>
      </c>
      <c r="AQ91" s="252">
        <v>0</v>
      </c>
      <c r="AR91" s="252">
        <v>0</v>
      </c>
      <c r="AS91" s="252">
        <v>0</v>
      </c>
      <c r="AT91" s="252">
        <v>0</v>
      </c>
      <c r="AU91" s="252">
        <v>0</v>
      </c>
      <c r="AV91" s="252">
        <v>0</v>
      </c>
      <c r="AW91" s="252">
        <v>0</v>
      </c>
      <c r="AX91" s="252"/>
      <c r="AY91" s="252"/>
      <c r="AZ91" s="252"/>
      <c r="BA91" s="252"/>
      <c r="BB91" s="252"/>
      <c r="BC91" s="252"/>
      <c r="BD91" s="252"/>
      <c r="BE91" s="252"/>
      <c r="BF91" s="252"/>
      <c r="BG91" s="252"/>
      <c r="BH91" s="252"/>
      <c r="BI91" s="252"/>
      <c r="BJ91" s="252"/>
      <c r="BK91" s="252"/>
      <c r="BL91" s="252"/>
      <c r="BM91" s="252">
        <v>0</v>
      </c>
      <c r="BN91" s="252">
        <v>0</v>
      </c>
      <c r="BO91" s="252">
        <v>0</v>
      </c>
      <c r="BP91" s="252">
        <v>0</v>
      </c>
      <c r="BQ91" s="252">
        <v>0</v>
      </c>
      <c r="BR91" s="252">
        <v>0</v>
      </c>
      <c r="BS91" s="252">
        <v>0</v>
      </c>
      <c r="BT91" s="252">
        <v>0</v>
      </c>
      <c r="BV91" s="206" t="str">
        <f t="shared" si="10"/>
        <v>ART CREA - Nível 3</v>
      </c>
      <c r="BW91" s="83">
        <f t="shared" si="313"/>
        <v>0</v>
      </c>
      <c r="BX91" s="206">
        <f t="shared" si="316"/>
        <v>0</v>
      </c>
      <c r="BY91" s="206">
        <f t="shared" si="317"/>
        <v>0</v>
      </c>
      <c r="BZ91" s="206">
        <f t="shared" si="318"/>
        <v>0</v>
      </c>
      <c r="CA91" s="206">
        <f t="shared" si="319"/>
        <v>0</v>
      </c>
      <c r="CB91" s="206">
        <f t="shared" si="320"/>
        <v>0</v>
      </c>
      <c r="CC91" s="206">
        <f t="shared" si="321"/>
        <v>0</v>
      </c>
      <c r="CD91" s="206">
        <f t="shared" si="322"/>
        <v>0</v>
      </c>
      <c r="CE91" s="206">
        <f t="shared" si="323"/>
        <v>0</v>
      </c>
      <c r="CF91" s="206">
        <f t="shared" si="324"/>
        <v>0</v>
      </c>
      <c r="CG91" s="206">
        <f t="shared" si="325"/>
        <v>0</v>
      </c>
      <c r="CH91" s="206">
        <f t="shared" si="326"/>
        <v>0</v>
      </c>
      <c r="CI91" s="206">
        <f t="shared" si="327"/>
        <v>0</v>
      </c>
      <c r="CJ91" s="206">
        <f t="shared" si="328"/>
        <v>0</v>
      </c>
      <c r="CK91" s="206">
        <f t="shared" si="329"/>
        <v>0</v>
      </c>
      <c r="CL91" s="206">
        <f t="shared" si="330"/>
        <v>0</v>
      </c>
      <c r="CM91" s="206">
        <f t="shared" si="331"/>
        <v>0</v>
      </c>
      <c r="CN91" s="206">
        <f t="shared" si="332"/>
        <v>0</v>
      </c>
      <c r="CO91" s="206">
        <f t="shared" si="333"/>
        <v>0</v>
      </c>
      <c r="CP91" s="206">
        <f t="shared" si="334"/>
        <v>0</v>
      </c>
      <c r="CQ91" s="206">
        <f t="shared" si="335"/>
        <v>0</v>
      </c>
      <c r="CR91" s="206">
        <f t="shared" si="336"/>
        <v>0</v>
      </c>
      <c r="CS91" s="206">
        <f t="shared" si="337"/>
        <v>0</v>
      </c>
      <c r="CT91" s="206">
        <f t="shared" si="338"/>
        <v>0</v>
      </c>
      <c r="CU91" s="206">
        <f t="shared" si="339"/>
        <v>0</v>
      </c>
      <c r="CV91" s="206">
        <f t="shared" si="340"/>
        <v>0</v>
      </c>
      <c r="CW91" s="206">
        <f t="shared" si="341"/>
        <v>0</v>
      </c>
      <c r="CX91" s="206">
        <f t="shared" si="342"/>
        <v>0</v>
      </c>
      <c r="CY91" s="206">
        <f t="shared" si="343"/>
        <v>0</v>
      </c>
      <c r="CZ91" s="206">
        <f t="shared" si="344"/>
        <v>0</v>
      </c>
      <c r="DA91" s="206">
        <f t="shared" si="345"/>
        <v>0</v>
      </c>
      <c r="DB91" s="206">
        <f t="shared" si="346"/>
        <v>0</v>
      </c>
      <c r="DC91" s="206">
        <f t="shared" si="347"/>
        <v>0</v>
      </c>
      <c r="DD91" s="206">
        <f t="shared" si="348"/>
        <v>0</v>
      </c>
      <c r="DE91" s="206">
        <f t="shared" si="349"/>
        <v>0</v>
      </c>
      <c r="DF91" s="206">
        <f t="shared" si="350"/>
        <v>0</v>
      </c>
      <c r="DG91" s="206">
        <f t="shared" si="351"/>
        <v>0</v>
      </c>
      <c r="DH91" s="206">
        <f t="shared" si="352"/>
        <v>0</v>
      </c>
      <c r="DI91" s="206">
        <f t="shared" si="353"/>
        <v>0</v>
      </c>
      <c r="DJ91" s="206">
        <f t="shared" si="354"/>
        <v>0</v>
      </c>
      <c r="DK91" s="206">
        <f t="shared" si="355"/>
        <v>0</v>
      </c>
      <c r="DL91" s="206">
        <f t="shared" si="356"/>
        <v>0</v>
      </c>
      <c r="DM91" s="206">
        <f t="shared" si="357"/>
        <v>0</v>
      </c>
      <c r="DN91" s="206">
        <f t="shared" si="358"/>
        <v>0</v>
      </c>
      <c r="DO91" s="206">
        <f t="shared" si="359"/>
        <v>0</v>
      </c>
      <c r="DP91" s="206">
        <f t="shared" si="360"/>
        <v>0</v>
      </c>
      <c r="DQ91" s="206">
        <f t="shared" si="361"/>
        <v>0</v>
      </c>
      <c r="DR91" s="206">
        <f t="shared" si="362"/>
        <v>0</v>
      </c>
      <c r="DS91" s="206">
        <f t="shared" si="363"/>
        <v>0</v>
      </c>
      <c r="DT91" s="206">
        <f t="shared" si="364"/>
        <v>0</v>
      </c>
      <c r="DU91" s="206">
        <f t="shared" si="365"/>
        <v>0</v>
      </c>
      <c r="DV91" s="206">
        <f t="shared" si="366"/>
        <v>0</v>
      </c>
      <c r="DW91" s="206">
        <f t="shared" si="367"/>
        <v>0</v>
      </c>
      <c r="DX91" s="206">
        <f t="shared" si="368"/>
        <v>0</v>
      </c>
      <c r="DY91" s="206">
        <f t="shared" si="369"/>
        <v>0</v>
      </c>
      <c r="DZ91" s="206">
        <f t="shared" si="370"/>
        <v>0</v>
      </c>
      <c r="EA91" s="206">
        <f t="shared" si="371"/>
        <v>0</v>
      </c>
      <c r="EB91" s="206">
        <f t="shared" si="372"/>
        <v>0</v>
      </c>
      <c r="EC91" s="206">
        <f t="shared" si="373"/>
        <v>0</v>
      </c>
      <c r="ED91" s="206">
        <f t="shared" si="374"/>
        <v>0</v>
      </c>
      <c r="EE91" s="206">
        <f t="shared" si="375"/>
        <v>0</v>
      </c>
    </row>
    <row r="92" spans="1:135">
      <c r="A92" s="250" t="s">
        <v>299</v>
      </c>
      <c r="B92" s="253">
        <v>4</v>
      </c>
      <c r="C92" s="192" t="str">
        <f>VLOOKUP($A92&amp;$B92,Insumos!$A:$I,4,0)</f>
        <v>ACERVO CREA</v>
      </c>
      <c r="D92" s="86" t="str">
        <f>VLOOKUP($A92&amp;$B92,Insumos!$A:$I,6,0)</f>
        <v>VB</v>
      </c>
      <c r="E92" s="205">
        <f t="shared" si="376"/>
        <v>0</v>
      </c>
      <c r="F92" s="86">
        <v>1</v>
      </c>
      <c r="G92" s="206">
        <f>VLOOKUP($A92&amp;$B92,Insumos!$A:$I,9,0)</f>
        <v>85</v>
      </c>
      <c r="H92" s="206">
        <f t="shared" si="377"/>
        <v>0</v>
      </c>
      <c r="I92" s="452"/>
      <c r="J92" s="423" t="str">
        <f t="shared" si="6"/>
        <v>ACERVO CREA</v>
      </c>
      <c r="K92" s="206" t="str">
        <f t="shared" si="7"/>
        <v>VB</v>
      </c>
      <c r="L92" s="206">
        <f t="shared" si="312"/>
        <v>0</v>
      </c>
      <c r="M92" s="252">
        <v>0</v>
      </c>
      <c r="N92" s="252">
        <v>0</v>
      </c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  <c r="AA92" s="252"/>
      <c r="AB92" s="252"/>
      <c r="AC92" s="252"/>
      <c r="AD92" s="252">
        <v>0</v>
      </c>
      <c r="AE92" s="252">
        <v>0</v>
      </c>
      <c r="AF92" s="252">
        <v>0</v>
      </c>
      <c r="AG92" s="252">
        <v>0</v>
      </c>
      <c r="AH92" s="252">
        <v>0</v>
      </c>
      <c r="AI92" s="252">
        <v>0</v>
      </c>
      <c r="AJ92" s="252">
        <v>0</v>
      </c>
      <c r="AK92" s="252">
        <v>0</v>
      </c>
      <c r="AL92" s="252">
        <v>0</v>
      </c>
      <c r="AM92" s="252">
        <v>0</v>
      </c>
      <c r="AN92" s="252">
        <v>0</v>
      </c>
      <c r="AO92" s="252">
        <v>0</v>
      </c>
      <c r="AP92" s="252">
        <v>0</v>
      </c>
      <c r="AQ92" s="252">
        <v>0</v>
      </c>
      <c r="AR92" s="252">
        <v>0</v>
      </c>
      <c r="AS92" s="252">
        <v>0</v>
      </c>
      <c r="AT92" s="252">
        <v>0</v>
      </c>
      <c r="AU92" s="252">
        <v>0</v>
      </c>
      <c r="AV92" s="252">
        <v>0</v>
      </c>
      <c r="AW92" s="252">
        <v>0</v>
      </c>
      <c r="AX92" s="252"/>
      <c r="AY92" s="252"/>
      <c r="AZ92" s="252"/>
      <c r="BA92" s="252"/>
      <c r="BB92" s="252"/>
      <c r="BC92" s="252"/>
      <c r="BD92" s="252"/>
      <c r="BE92" s="252"/>
      <c r="BF92" s="252"/>
      <c r="BG92" s="252"/>
      <c r="BH92" s="252"/>
      <c r="BI92" s="252"/>
      <c r="BJ92" s="252"/>
      <c r="BK92" s="252"/>
      <c r="BL92" s="252"/>
      <c r="BM92" s="252">
        <v>0</v>
      </c>
      <c r="BN92" s="252">
        <v>0</v>
      </c>
      <c r="BO92" s="252">
        <v>0</v>
      </c>
      <c r="BP92" s="252">
        <v>0</v>
      </c>
      <c r="BQ92" s="252">
        <v>0</v>
      </c>
      <c r="BR92" s="252">
        <v>0</v>
      </c>
      <c r="BS92" s="252">
        <v>0</v>
      </c>
      <c r="BT92" s="252">
        <v>0</v>
      </c>
      <c r="BV92" s="206" t="str">
        <f t="shared" si="10"/>
        <v>ACERVO CREA</v>
      </c>
      <c r="BW92" s="83">
        <f t="shared" si="313"/>
        <v>0</v>
      </c>
      <c r="BX92" s="206">
        <f t="shared" si="316"/>
        <v>0</v>
      </c>
      <c r="BY92" s="206">
        <f t="shared" si="317"/>
        <v>0</v>
      </c>
      <c r="BZ92" s="206">
        <f t="shared" si="318"/>
        <v>0</v>
      </c>
      <c r="CA92" s="206">
        <f t="shared" si="319"/>
        <v>0</v>
      </c>
      <c r="CB92" s="206">
        <f t="shared" si="320"/>
        <v>0</v>
      </c>
      <c r="CC92" s="206">
        <f t="shared" si="321"/>
        <v>0</v>
      </c>
      <c r="CD92" s="206">
        <f t="shared" si="322"/>
        <v>0</v>
      </c>
      <c r="CE92" s="206">
        <f t="shared" si="323"/>
        <v>0</v>
      </c>
      <c r="CF92" s="206">
        <f t="shared" si="324"/>
        <v>0</v>
      </c>
      <c r="CG92" s="206">
        <f t="shared" si="325"/>
        <v>0</v>
      </c>
      <c r="CH92" s="206">
        <f t="shared" si="326"/>
        <v>0</v>
      </c>
      <c r="CI92" s="206">
        <f t="shared" si="327"/>
        <v>0</v>
      </c>
      <c r="CJ92" s="206">
        <f t="shared" si="328"/>
        <v>0</v>
      </c>
      <c r="CK92" s="206">
        <f t="shared" si="329"/>
        <v>0</v>
      </c>
      <c r="CL92" s="206">
        <f t="shared" si="330"/>
        <v>0</v>
      </c>
      <c r="CM92" s="206">
        <f t="shared" si="331"/>
        <v>0</v>
      </c>
      <c r="CN92" s="206">
        <f t="shared" si="332"/>
        <v>0</v>
      </c>
      <c r="CO92" s="206">
        <f t="shared" si="333"/>
        <v>0</v>
      </c>
      <c r="CP92" s="206">
        <f t="shared" si="334"/>
        <v>0</v>
      </c>
      <c r="CQ92" s="206">
        <f t="shared" si="335"/>
        <v>0</v>
      </c>
      <c r="CR92" s="206">
        <f t="shared" si="336"/>
        <v>0</v>
      </c>
      <c r="CS92" s="206">
        <f t="shared" si="337"/>
        <v>0</v>
      </c>
      <c r="CT92" s="206">
        <f t="shared" si="338"/>
        <v>0</v>
      </c>
      <c r="CU92" s="206">
        <f t="shared" si="339"/>
        <v>0</v>
      </c>
      <c r="CV92" s="206">
        <f t="shared" si="340"/>
        <v>0</v>
      </c>
      <c r="CW92" s="206">
        <f t="shared" si="341"/>
        <v>0</v>
      </c>
      <c r="CX92" s="206">
        <f t="shared" si="342"/>
        <v>0</v>
      </c>
      <c r="CY92" s="206">
        <f t="shared" si="343"/>
        <v>0</v>
      </c>
      <c r="CZ92" s="206">
        <f t="shared" si="344"/>
        <v>0</v>
      </c>
      <c r="DA92" s="206">
        <f t="shared" si="345"/>
        <v>0</v>
      </c>
      <c r="DB92" s="206">
        <f t="shared" si="346"/>
        <v>0</v>
      </c>
      <c r="DC92" s="206">
        <f t="shared" si="347"/>
        <v>0</v>
      </c>
      <c r="DD92" s="206">
        <f t="shared" si="348"/>
        <v>0</v>
      </c>
      <c r="DE92" s="206">
        <f t="shared" si="349"/>
        <v>0</v>
      </c>
      <c r="DF92" s="206">
        <f t="shared" si="350"/>
        <v>0</v>
      </c>
      <c r="DG92" s="206">
        <f t="shared" si="351"/>
        <v>0</v>
      </c>
      <c r="DH92" s="206">
        <f t="shared" si="352"/>
        <v>0</v>
      </c>
      <c r="DI92" s="206">
        <f t="shared" si="353"/>
        <v>0</v>
      </c>
      <c r="DJ92" s="206">
        <f t="shared" si="354"/>
        <v>0</v>
      </c>
      <c r="DK92" s="206">
        <f t="shared" si="355"/>
        <v>0</v>
      </c>
      <c r="DL92" s="206">
        <f t="shared" si="356"/>
        <v>0</v>
      </c>
      <c r="DM92" s="206">
        <f t="shared" si="357"/>
        <v>0</v>
      </c>
      <c r="DN92" s="206">
        <f t="shared" si="358"/>
        <v>0</v>
      </c>
      <c r="DO92" s="206">
        <f t="shared" si="359"/>
        <v>0</v>
      </c>
      <c r="DP92" s="206">
        <f t="shared" si="360"/>
        <v>0</v>
      </c>
      <c r="DQ92" s="206">
        <f t="shared" si="361"/>
        <v>0</v>
      </c>
      <c r="DR92" s="206">
        <f t="shared" si="362"/>
        <v>0</v>
      </c>
      <c r="DS92" s="206">
        <f t="shared" si="363"/>
        <v>0</v>
      </c>
      <c r="DT92" s="206">
        <f t="shared" si="364"/>
        <v>0</v>
      </c>
      <c r="DU92" s="206">
        <f t="shared" si="365"/>
        <v>0</v>
      </c>
      <c r="DV92" s="206">
        <f t="shared" si="366"/>
        <v>0</v>
      </c>
      <c r="DW92" s="206">
        <f t="shared" si="367"/>
        <v>0</v>
      </c>
      <c r="DX92" s="206">
        <f t="shared" si="368"/>
        <v>0</v>
      </c>
      <c r="DY92" s="206">
        <f t="shared" si="369"/>
        <v>0</v>
      </c>
      <c r="DZ92" s="206">
        <f t="shared" si="370"/>
        <v>0</v>
      </c>
      <c r="EA92" s="206">
        <f t="shared" si="371"/>
        <v>0</v>
      </c>
      <c r="EB92" s="206">
        <f t="shared" si="372"/>
        <v>0</v>
      </c>
      <c r="EC92" s="206">
        <f t="shared" si="373"/>
        <v>0</v>
      </c>
      <c r="ED92" s="206">
        <f t="shared" si="374"/>
        <v>0</v>
      </c>
      <c r="EE92" s="206">
        <f t="shared" si="375"/>
        <v>0</v>
      </c>
    </row>
    <row r="93" spans="1:135">
      <c r="A93" s="250" t="s">
        <v>299</v>
      </c>
      <c r="B93" s="253">
        <v>5</v>
      </c>
      <c r="C93" s="192" t="str">
        <f>VLOOKUP($A93&amp;$B93,Insumos!$A:$I,4,0)</f>
        <v>ART CRBio</v>
      </c>
      <c r="D93" s="86" t="str">
        <f>VLOOKUP($A93&amp;$B93,Insumos!$A:$I,6,0)</f>
        <v>VB</v>
      </c>
      <c r="E93" s="205">
        <f t="shared" si="376"/>
        <v>0</v>
      </c>
      <c r="F93" s="86">
        <v>1</v>
      </c>
      <c r="G93" s="206">
        <f>VLOOKUP($A93&amp;$B93,Insumos!$A:$I,9,0)</f>
        <v>150</v>
      </c>
      <c r="H93" s="206">
        <f t="shared" si="377"/>
        <v>0</v>
      </c>
      <c r="I93" s="452"/>
      <c r="J93" s="423" t="str">
        <f t="shared" si="6"/>
        <v>ART CRBio</v>
      </c>
      <c r="K93" s="206" t="str">
        <f t="shared" si="7"/>
        <v>VB</v>
      </c>
      <c r="L93" s="206">
        <f t="shared" si="312"/>
        <v>0</v>
      </c>
      <c r="M93" s="252">
        <v>0</v>
      </c>
      <c r="N93" s="252">
        <v>0</v>
      </c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  <c r="AA93" s="252"/>
      <c r="AB93" s="252"/>
      <c r="AC93" s="252"/>
      <c r="AD93" s="252">
        <v>0</v>
      </c>
      <c r="AE93" s="252">
        <v>0</v>
      </c>
      <c r="AF93" s="252">
        <v>0</v>
      </c>
      <c r="AG93" s="252">
        <v>0</v>
      </c>
      <c r="AH93" s="252">
        <v>0</v>
      </c>
      <c r="AI93" s="252">
        <v>0</v>
      </c>
      <c r="AJ93" s="252">
        <v>0</v>
      </c>
      <c r="AK93" s="252">
        <v>0</v>
      </c>
      <c r="AL93" s="252">
        <v>0</v>
      </c>
      <c r="AM93" s="252">
        <v>0</v>
      </c>
      <c r="AN93" s="252">
        <v>0</v>
      </c>
      <c r="AO93" s="252">
        <v>0</v>
      </c>
      <c r="AP93" s="252">
        <v>0</v>
      </c>
      <c r="AQ93" s="252">
        <v>0</v>
      </c>
      <c r="AR93" s="252">
        <v>0</v>
      </c>
      <c r="AS93" s="252">
        <v>0</v>
      </c>
      <c r="AT93" s="252">
        <v>0</v>
      </c>
      <c r="AU93" s="252">
        <v>0</v>
      </c>
      <c r="AV93" s="252">
        <v>0</v>
      </c>
      <c r="AW93" s="252">
        <v>0</v>
      </c>
      <c r="AX93" s="252"/>
      <c r="AY93" s="252"/>
      <c r="AZ93" s="252"/>
      <c r="BA93" s="252"/>
      <c r="BB93" s="252"/>
      <c r="BC93" s="252"/>
      <c r="BD93" s="252"/>
      <c r="BE93" s="252"/>
      <c r="BF93" s="252"/>
      <c r="BG93" s="252"/>
      <c r="BH93" s="252"/>
      <c r="BI93" s="252"/>
      <c r="BJ93" s="252"/>
      <c r="BK93" s="252"/>
      <c r="BL93" s="252"/>
      <c r="BM93" s="252">
        <v>0</v>
      </c>
      <c r="BN93" s="252">
        <v>0</v>
      </c>
      <c r="BO93" s="252">
        <v>0</v>
      </c>
      <c r="BP93" s="252">
        <v>0</v>
      </c>
      <c r="BQ93" s="252">
        <v>0</v>
      </c>
      <c r="BR93" s="252">
        <v>0</v>
      </c>
      <c r="BS93" s="252">
        <v>0</v>
      </c>
      <c r="BT93" s="252">
        <v>0</v>
      </c>
      <c r="BV93" s="206" t="str">
        <f t="shared" si="10"/>
        <v>ART CRBio</v>
      </c>
      <c r="BW93" s="83">
        <f t="shared" si="313"/>
        <v>0</v>
      </c>
      <c r="BX93" s="206">
        <f t="shared" si="316"/>
        <v>0</v>
      </c>
      <c r="BY93" s="206">
        <f t="shared" si="317"/>
        <v>0</v>
      </c>
      <c r="BZ93" s="206">
        <f t="shared" si="318"/>
        <v>0</v>
      </c>
      <c r="CA93" s="206">
        <f t="shared" si="319"/>
        <v>0</v>
      </c>
      <c r="CB93" s="206">
        <f t="shared" si="320"/>
        <v>0</v>
      </c>
      <c r="CC93" s="206">
        <f t="shared" si="321"/>
        <v>0</v>
      </c>
      <c r="CD93" s="206">
        <f t="shared" si="322"/>
        <v>0</v>
      </c>
      <c r="CE93" s="206">
        <f t="shared" si="323"/>
        <v>0</v>
      </c>
      <c r="CF93" s="206">
        <f t="shared" si="324"/>
        <v>0</v>
      </c>
      <c r="CG93" s="206">
        <f t="shared" si="325"/>
        <v>0</v>
      </c>
      <c r="CH93" s="206">
        <f t="shared" si="326"/>
        <v>0</v>
      </c>
      <c r="CI93" s="206">
        <f t="shared" si="327"/>
        <v>0</v>
      </c>
      <c r="CJ93" s="206">
        <f t="shared" si="328"/>
        <v>0</v>
      </c>
      <c r="CK93" s="206">
        <f t="shared" si="329"/>
        <v>0</v>
      </c>
      <c r="CL93" s="206">
        <f t="shared" si="330"/>
        <v>0</v>
      </c>
      <c r="CM93" s="206">
        <f t="shared" si="331"/>
        <v>0</v>
      </c>
      <c r="CN93" s="206">
        <f t="shared" si="332"/>
        <v>0</v>
      </c>
      <c r="CO93" s="206">
        <f t="shared" si="333"/>
        <v>0</v>
      </c>
      <c r="CP93" s="206">
        <f t="shared" si="334"/>
        <v>0</v>
      </c>
      <c r="CQ93" s="206">
        <f t="shared" si="335"/>
        <v>0</v>
      </c>
      <c r="CR93" s="206">
        <f t="shared" si="336"/>
        <v>0</v>
      </c>
      <c r="CS93" s="206">
        <f t="shared" si="337"/>
        <v>0</v>
      </c>
      <c r="CT93" s="206">
        <f t="shared" si="338"/>
        <v>0</v>
      </c>
      <c r="CU93" s="206">
        <f t="shared" si="339"/>
        <v>0</v>
      </c>
      <c r="CV93" s="206">
        <f t="shared" si="340"/>
        <v>0</v>
      </c>
      <c r="CW93" s="206">
        <f t="shared" si="341"/>
        <v>0</v>
      </c>
      <c r="CX93" s="206">
        <f t="shared" si="342"/>
        <v>0</v>
      </c>
      <c r="CY93" s="206">
        <f t="shared" si="343"/>
        <v>0</v>
      </c>
      <c r="CZ93" s="206">
        <f t="shared" si="344"/>
        <v>0</v>
      </c>
      <c r="DA93" s="206">
        <f t="shared" si="345"/>
        <v>0</v>
      </c>
      <c r="DB93" s="206">
        <f t="shared" si="346"/>
        <v>0</v>
      </c>
      <c r="DC93" s="206">
        <f t="shared" si="347"/>
        <v>0</v>
      </c>
      <c r="DD93" s="206">
        <f t="shared" si="348"/>
        <v>0</v>
      </c>
      <c r="DE93" s="206">
        <f t="shared" si="349"/>
        <v>0</v>
      </c>
      <c r="DF93" s="206">
        <f t="shared" si="350"/>
        <v>0</v>
      </c>
      <c r="DG93" s="206">
        <f t="shared" si="351"/>
        <v>0</v>
      </c>
      <c r="DH93" s="206">
        <f t="shared" si="352"/>
        <v>0</v>
      </c>
      <c r="DI93" s="206">
        <f t="shared" si="353"/>
        <v>0</v>
      </c>
      <c r="DJ93" s="206">
        <f t="shared" si="354"/>
        <v>0</v>
      </c>
      <c r="DK93" s="206">
        <f t="shared" si="355"/>
        <v>0</v>
      </c>
      <c r="DL93" s="206">
        <f t="shared" si="356"/>
        <v>0</v>
      </c>
      <c r="DM93" s="206">
        <f t="shared" si="357"/>
        <v>0</v>
      </c>
      <c r="DN93" s="206">
        <f t="shared" si="358"/>
        <v>0</v>
      </c>
      <c r="DO93" s="206">
        <f t="shared" si="359"/>
        <v>0</v>
      </c>
      <c r="DP93" s="206">
        <f t="shared" si="360"/>
        <v>0</v>
      </c>
      <c r="DQ93" s="206">
        <f t="shared" si="361"/>
        <v>0</v>
      </c>
      <c r="DR93" s="206">
        <f t="shared" si="362"/>
        <v>0</v>
      </c>
      <c r="DS93" s="206">
        <f t="shared" si="363"/>
        <v>0</v>
      </c>
      <c r="DT93" s="206">
        <f t="shared" si="364"/>
        <v>0</v>
      </c>
      <c r="DU93" s="206">
        <f t="shared" si="365"/>
        <v>0</v>
      </c>
      <c r="DV93" s="206">
        <f t="shared" si="366"/>
        <v>0</v>
      </c>
      <c r="DW93" s="206">
        <f t="shared" si="367"/>
        <v>0</v>
      </c>
      <c r="DX93" s="206">
        <f t="shared" si="368"/>
        <v>0</v>
      </c>
      <c r="DY93" s="206">
        <f t="shared" si="369"/>
        <v>0</v>
      </c>
      <c r="DZ93" s="206">
        <f t="shared" si="370"/>
        <v>0</v>
      </c>
      <c r="EA93" s="206">
        <f t="shared" si="371"/>
        <v>0</v>
      </c>
      <c r="EB93" s="206">
        <f t="shared" si="372"/>
        <v>0</v>
      </c>
      <c r="EC93" s="206">
        <f t="shared" si="373"/>
        <v>0</v>
      </c>
      <c r="ED93" s="206">
        <f t="shared" si="374"/>
        <v>0</v>
      </c>
      <c r="EE93" s="206">
        <f t="shared" si="375"/>
        <v>0</v>
      </c>
    </row>
    <row r="94" spans="1:135">
      <c r="A94" s="250" t="s">
        <v>299</v>
      </c>
      <c r="B94" s="253">
        <v>6</v>
      </c>
      <c r="C94" s="192" t="str">
        <f>VLOOKUP($A94&amp;$B94,Insumos!$A:$I,4,0)</f>
        <v>ACERVO CRBio</v>
      </c>
      <c r="D94" s="86" t="str">
        <f>VLOOKUP($A94&amp;$B94,Insumos!$A:$I,6,0)</f>
        <v>VB</v>
      </c>
      <c r="E94" s="205">
        <f t="shared" si="376"/>
        <v>0</v>
      </c>
      <c r="F94" s="86">
        <v>1</v>
      </c>
      <c r="G94" s="206">
        <f>VLOOKUP($A94&amp;$B94,Insumos!$A:$I,9,0)</f>
        <v>45</v>
      </c>
      <c r="H94" s="206">
        <f t="shared" si="377"/>
        <v>0</v>
      </c>
      <c r="I94" s="452"/>
      <c r="J94" s="423" t="str">
        <f t="shared" si="6"/>
        <v>ACERVO CRBio</v>
      </c>
      <c r="K94" s="206" t="str">
        <f t="shared" si="7"/>
        <v>VB</v>
      </c>
      <c r="L94" s="206">
        <f t="shared" si="312"/>
        <v>0</v>
      </c>
      <c r="M94" s="252">
        <v>0</v>
      </c>
      <c r="N94" s="252">
        <v>0</v>
      </c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  <c r="AA94" s="252"/>
      <c r="AB94" s="252"/>
      <c r="AC94" s="252"/>
      <c r="AD94" s="252">
        <v>0</v>
      </c>
      <c r="AE94" s="252">
        <v>0</v>
      </c>
      <c r="AF94" s="252">
        <v>0</v>
      </c>
      <c r="AG94" s="252">
        <v>0</v>
      </c>
      <c r="AH94" s="252">
        <v>0</v>
      </c>
      <c r="AI94" s="252">
        <v>0</v>
      </c>
      <c r="AJ94" s="252">
        <v>0</v>
      </c>
      <c r="AK94" s="252">
        <v>0</v>
      </c>
      <c r="AL94" s="252">
        <v>0</v>
      </c>
      <c r="AM94" s="252">
        <v>0</v>
      </c>
      <c r="AN94" s="252">
        <v>0</v>
      </c>
      <c r="AO94" s="252">
        <v>0</v>
      </c>
      <c r="AP94" s="252">
        <v>0</v>
      </c>
      <c r="AQ94" s="252">
        <v>0</v>
      </c>
      <c r="AR94" s="252">
        <v>0</v>
      </c>
      <c r="AS94" s="252">
        <v>0</v>
      </c>
      <c r="AT94" s="252">
        <v>0</v>
      </c>
      <c r="AU94" s="252">
        <v>0</v>
      </c>
      <c r="AV94" s="252">
        <v>0</v>
      </c>
      <c r="AW94" s="252">
        <v>0</v>
      </c>
      <c r="AX94" s="252"/>
      <c r="AY94" s="252"/>
      <c r="AZ94" s="252"/>
      <c r="BA94" s="252"/>
      <c r="BB94" s="252"/>
      <c r="BC94" s="252"/>
      <c r="BD94" s="252"/>
      <c r="BE94" s="252"/>
      <c r="BF94" s="252"/>
      <c r="BG94" s="252"/>
      <c r="BH94" s="252"/>
      <c r="BI94" s="252"/>
      <c r="BJ94" s="252"/>
      <c r="BK94" s="252"/>
      <c r="BL94" s="252"/>
      <c r="BM94" s="252">
        <v>0</v>
      </c>
      <c r="BN94" s="252">
        <v>0</v>
      </c>
      <c r="BO94" s="252">
        <v>0</v>
      </c>
      <c r="BP94" s="252">
        <v>0</v>
      </c>
      <c r="BQ94" s="252">
        <v>0</v>
      </c>
      <c r="BR94" s="252">
        <v>0</v>
      </c>
      <c r="BS94" s="252">
        <v>0</v>
      </c>
      <c r="BT94" s="252">
        <v>0</v>
      </c>
      <c r="BV94" s="206" t="str">
        <f t="shared" si="10"/>
        <v>ACERVO CRBio</v>
      </c>
      <c r="BW94" s="83">
        <f t="shared" si="313"/>
        <v>0</v>
      </c>
      <c r="BX94" s="206">
        <f t="shared" si="316"/>
        <v>0</v>
      </c>
      <c r="BY94" s="206">
        <f t="shared" si="317"/>
        <v>0</v>
      </c>
      <c r="BZ94" s="206">
        <f t="shared" si="318"/>
        <v>0</v>
      </c>
      <c r="CA94" s="206">
        <f t="shared" si="319"/>
        <v>0</v>
      </c>
      <c r="CB94" s="206">
        <f t="shared" si="320"/>
        <v>0</v>
      </c>
      <c r="CC94" s="206">
        <f t="shared" si="321"/>
        <v>0</v>
      </c>
      <c r="CD94" s="206">
        <f t="shared" si="322"/>
        <v>0</v>
      </c>
      <c r="CE94" s="206">
        <f t="shared" si="323"/>
        <v>0</v>
      </c>
      <c r="CF94" s="206">
        <f t="shared" si="324"/>
        <v>0</v>
      </c>
      <c r="CG94" s="206">
        <f t="shared" si="325"/>
        <v>0</v>
      </c>
      <c r="CH94" s="206">
        <f t="shared" si="326"/>
        <v>0</v>
      </c>
      <c r="CI94" s="206">
        <f t="shared" si="327"/>
        <v>0</v>
      </c>
      <c r="CJ94" s="206">
        <f t="shared" si="328"/>
        <v>0</v>
      </c>
      <c r="CK94" s="206">
        <f t="shared" si="329"/>
        <v>0</v>
      </c>
      <c r="CL94" s="206">
        <f t="shared" si="330"/>
        <v>0</v>
      </c>
      <c r="CM94" s="206">
        <f t="shared" si="331"/>
        <v>0</v>
      </c>
      <c r="CN94" s="206">
        <f t="shared" si="332"/>
        <v>0</v>
      </c>
      <c r="CO94" s="206">
        <f t="shared" si="333"/>
        <v>0</v>
      </c>
      <c r="CP94" s="206">
        <f t="shared" si="334"/>
        <v>0</v>
      </c>
      <c r="CQ94" s="206">
        <f t="shared" si="335"/>
        <v>0</v>
      </c>
      <c r="CR94" s="206">
        <f t="shared" si="336"/>
        <v>0</v>
      </c>
      <c r="CS94" s="206">
        <f t="shared" si="337"/>
        <v>0</v>
      </c>
      <c r="CT94" s="206">
        <f t="shared" si="338"/>
        <v>0</v>
      </c>
      <c r="CU94" s="206">
        <f t="shared" si="339"/>
        <v>0</v>
      </c>
      <c r="CV94" s="206">
        <f t="shared" si="340"/>
        <v>0</v>
      </c>
      <c r="CW94" s="206">
        <f t="shared" si="341"/>
        <v>0</v>
      </c>
      <c r="CX94" s="206">
        <f t="shared" si="342"/>
        <v>0</v>
      </c>
      <c r="CY94" s="206">
        <f t="shared" si="343"/>
        <v>0</v>
      </c>
      <c r="CZ94" s="206">
        <f t="shared" si="344"/>
        <v>0</v>
      </c>
      <c r="DA94" s="206">
        <f t="shared" si="345"/>
        <v>0</v>
      </c>
      <c r="DB94" s="206">
        <f t="shared" si="346"/>
        <v>0</v>
      </c>
      <c r="DC94" s="206">
        <f t="shared" si="347"/>
        <v>0</v>
      </c>
      <c r="DD94" s="206">
        <f t="shared" si="348"/>
        <v>0</v>
      </c>
      <c r="DE94" s="206">
        <f t="shared" si="349"/>
        <v>0</v>
      </c>
      <c r="DF94" s="206">
        <f t="shared" si="350"/>
        <v>0</v>
      </c>
      <c r="DG94" s="206">
        <f t="shared" si="351"/>
        <v>0</v>
      </c>
      <c r="DH94" s="206">
        <f t="shared" si="352"/>
        <v>0</v>
      </c>
      <c r="DI94" s="206">
        <f t="shared" si="353"/>
        <v>0</v>
      </c>
      <c r="DJ94" s="206">
        <f t="shared" si="354"/>
        <v>0</v>
      </c>
      <c r="DK94" s="206">
        <f t="shared" si="355"/>
        <v>0</v>
      </c>
      <c r="DL94" s="206">
        <f t="shared" si="356"/>
        <v>0</v>
      </c>
      <c r="DM94" s="206">
        <f t="shared" si="357"/>
        <v>0</v>
      </c>
      <c r="DN94" s="206">
        <f t="shared" si="358"/>
        <v>0</v>
      </c>
      <c r="DO94" s="206">
        <f t="shared" si="359"/>
        <v>0</v>
      </c>
      <c r="DP94" s="206">
        <f t="shared" si="360"/>
        <v>0</v>
      </c>
      <c r="DQ94" s="206">
        <f t="shared" si="361"/>
        <v>0</v>
      </c>
      <c r="DR94" s="206">
        <f t="shared" si="362"/>
        <v>0</v>
      </c>
      <c r="DS94" s="206">
        <f t="shared" si="363"/>
        <v>0</v>
      </c>
      <c r="DT94" s="206">
        <f t="shared" si="364"/>
        <v>0</v>
      </c>
      <c r="DU94" s="206">
        <f t="shared" si="365"/>
        <v>0</v>
      </c>
      <c r="DV94" s="206">
        <f t="shared" si="366"/>
        <v>0</v>
      </c>
      <c r="DW94" s="206">
        <f t="shared" si="367"/>
        <v>0</v>
      </c>
      <c r="DX94" s="206">
        <f t="shared" si="368"/>
        <v>0</v>
      </c>
      <c r="DY94" s="206">
        <f t="shared" si="369"/>
        <v>0</v>
      </c>
      <c r="DZ94" s="206">
        <f t="shared" si="370"/>
        <v>0</v>
      </c>
      <c r="EA94" s="206">
        <f t="shared" si="371"/>
        <v>0</v>
      </c>
      <c r="EB94" s="206">
        <f t="shared" si="372"/>
        <v>0</v>
      </c>
      <c r="EC94" s="206">
        <f t="shared" si="373"/>
        <v>0</v>
      </c>
      <c r="ED94" s="206">
        <f t="shared" si="374"/>
        <v>0</v>
      </c>
      <c r="EE94" s="206">
        <f t="shared" si="375"/>
        <v>0</v>
      </c>
    </row>
    <row r="95" spans="1:135">
      <c r="A95" s="250" t="s">
        <v>299</v>
      </c>
      <c r="B95" s="253">
        <v>7</v>
      </c>
      <c r="C95" s="192" t="str">
        <f>VLOOKUP($A95&amp;$B95,Insumos!$A:$I,4,0)</f>
        <v>VISTO CREA PF</v>
      </c>
      <c r="D95" s="86" t="str">
        <f>VLOOKUP($A95&amp;$B95,Insumos!$A:$I,6,0)</f>
        <v>VB</v>
      </c>
      <c r="E95" s="205">
        <f t="shared" si="376"/>
        <v>0</v>
      </c>
      <c r="F95" s="86">
        <v>1</v>
      </c>
      <c r="G95" s="206">
        <f>VLOOKUP($A95&amp;$B95,Insumos!$A:$I,9,0)</f>
        <v>250</v>
      </c>
      <c r="H95" s="206">
        <f t="shared" si="377"/>
        <v>0</v>
      </c>
      <c r="I95" s="452"/>
      <c r="J95" s="423" t="str">
        <f t="shared" si="6"/>
        <v>VISTO CREA PF</v>
      </c>
      <c r="K95" s="206" t="str">
        <f t="shared" si="7"/>
        <v>VB</v>
      </c>
      <c r="L95" s="206">
        <f t="shared" ref="L95:L112" si="440">SUM(M95:BT95)</f>
        <v>0</v>
      </c>
      <c r="M95" s="252">
        <v>0</v>
      </c>
      <c r="N95" s="252">
        <v>0</v>
      </c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  <c r="AA95" s="252"/>
      <c r="AB95" s="252"/>
      <c r="AC95" s="252"/>
      <c r="AD95" s="252">
        <v>0</v>
      </c>
      <c r="AE95" s="252">
        <v>0</v>
      </c>
      <c r="AF95" s="252">
        <v>0</v>
      </c>
      <c r="AG95" s="252">
        <v>0</v>
      </c>
      <c r="AH95" s="252">
        <v>0</v>
      </c>
      <c r="AI95" s="252">
        <v>0</v>
      </c>
      <c r="AJ95" s="252">
        <v>0</v>
      </c>
      <c r="AK95" s="252">
        <v>0</v>
      </c>
      <c r="AL95" s="252">
        <v>0</v>
      </c>
      <c r="AM95" s="252">
        <v>0</v>
      </c>
      <c r="AN95" s="252">
        <v>0</v>
      </c>
      <c r="AO95" s="252">
        <v>0</v>
      </c>
      <c r="AP95" s="252">
        <v>0</v>
      </c>
      <c r="AQ95" s="252">
        <v>0</v>
      </c>
      <c r="AR95" s="252">
        <v>0</v>
      </c>
      <c r="AS95" s="252">
        <v>0</v>
      </c>
      <c r="AT95" s="252">
        <v>0</v>
      </c>
      <c r="AU95" s="252">
        <v>0</v>
      </c>
      <c r="AV95" s="252">
        <v>0</v>
      </c>
      <c r="AW95" s="252">
        <v>0</v>
      </c>
      <c r="AX95" s="252"/>
      <c r="AY95" s="252"/>
      <c r="AZ95" s="252"/>
      <c r="BA95" s="252"/>
      <c r="BB95" s="252"/>
      <c r="BC95" s="252"/>
      <c r="BD95" s="252"/>
      <c r="BE95" s="252"/>
      <c r="BF95" s="252"/>
      <c r="BG95" s="252"/>
      <c r="BH95" s="252"/>
      <c r="BI95" s="252"/>
      <c r="BJ95" s="252"/>
      <c r="BK95" s="252"/>
      <c r="BL95" s="252"/>
      <c r="BM95" s="252">
        <v>0</v>
      </c>
      <c r="BN95" s="252">
        <v>0</v>
      </c>
      <c r="BO95" s="252">
        <v>0</v>
      </c>
      <c r="BP95" s="252">
        <v>0</v>
      </c>
      <c r="BQ95" s="252">
        <v>0</v>
      </c>
      <c r="BR95" s="252">
        <v>0</v>
      </c>
      <c r="BS95" s="252">
        <v>0</v>
      </c>
      <c r="BT95" s="252">
        <v>0</v>
      </c>
      <c r="BV95" s="206" t="str">
        <f t="shared" si="10"/>
        <v>VISTO CREA PF</v>
      </c>
      <c r="BW95" s="83">
        <f t="shared" ref="BW95:BW112" si="441">SUM(BX95:EE95)</f>
        <v>0</v>
      </c>
      <c r="BX95" s="206">
        <f t="shared" si="316"/>
        <v>0</v>
      </c>
      <c r="BY95" s="206">
        <f t="shared" si="317"/>
        <v>0</v>
      </c>
      <c r="BZ95" s="206">
        <f t="shared" si="318"/>
        <v>0</v>
      </c>
      <c r="CA95" s="206">
        <f t="shared" si="319"/>
        <v>0</v>
      </c>
      <c r="CB95" s="206">
        <f t="shared" si="320"/>
        <v>0</v>
      </c>
      <c r="CC95" s="206">
        <f t="shared" si="321"/>
        <v>0</v>
      </c>
      <c r="CD95" s="206">
        <f t="shared" si="322"/>
        <v>0</v>
      </c>
      <c r="CE95" s="206">
        <f t="shared" si="323"/>
        <v>0</v>
      </c>
      <c r="CF95" s="206">
        <f t="shared" si="324"/>
        <v>0</v>
      </c>
      <c r="CG95" s="206">
        <f t="shared" si="325"/>
        <v>0</v>
      </c>
      <c r="CH95" s="206">
        <f t="shared" si="326"/>
        <v>0</v>
      </c>
      <c r="CI95" s="206">
        <f t="shared" si="327"/>
        <v>0</v>
      </c>
      <c r="CJ95" s="206">
        <f t="shared" si="328"/>
        <v>0</v>
      </c>
      <c r="CK95" s="206">
        <f t="shared" si="329"/>
        <v>0</v>
      </c>
      <c r="CL95" s="206">
        <f t="shared" si="330"/>
        <v>0</v>
      </c>
      <c r="CM95" s="206">
        <f t="shared" si="331"/>
        <v>0</v>
      </c>
      <c r="CN95" s="206">
        <f t="shared" si="332"/>
        <v>0</v>
      </c>
      <c r="CO95" s="206">
        <f t="shared" si="333"/>
        <v>0</v>
      </c>
      <c r="CP95" s="206">
        <f t="shared" si="334"/>
        <v>0</v>
      </c>
      <c r="CQ95" s="206">
        <f t="shared" si="335"/>
        <v>0</v>
      </c>
      <c r="CR95" s="206">
        <f t="shared" si="336"/>
        <v>0</v>
      </c>
      <c r="CS95" s="206">
        <f t="shared" si="337"/>
        <v>0</v>
      </c>
      <c r="CT95" s="206">
        <f t="shared" si="338"/>
        <v>0</v>
      </c>
      <c r="CU95" s="206">
        <f t="shared" si="339"/>
        <v>0</v>
      </c>
      <c r="CV95" s="206">
        <f t="shared" si="340"/>
        <v>0</v>
      </c>
      <c r="CW95" s="206">
        <f t="shared" si="341"/>
        <v>0</v>
      </c>
      <c r="CX95" s="206">
        <f t="shared" si="342"/>
        <v>0</v>
      </c>
      <c r="CY95" s="206">
        <f t="shared" si="343"/>
        <v>0</v>
      </c>
      <c r="CZ95" s="206">
        <f t="shared" si="344"/>
        <v>0</v>
      </c>
      <c r="DA95" s="206">
        <f t="shared" si="345"/>
        <v>0</v>
      </c>
      <c r="DB95" s="206">
        <f t="shared" si="346"/>
        <v>0</v>
      </c>
      <c r="DC95" s="206">
        <f t="shared" si="347"/>
        <v>0</v>
      </c>
      <c r="DD95" s="206">
        <f t="shared" si="348"/>
        <v>0</v>
      </c>
      <c r="DE95" s="206">
        <f t="shared" si="349"/>
        <v>0</v>
      </c>
      <c r="DF95" s="206">
        <f t="shared" si="350"/>
        <v>0</v>
      </c>
      <c r="DG95" s="206">
        <f t="shared" si="351"/>
        <v>0</v>
      </c>
      <c r="DH95" s="206">
        <f t="shared" si="352"/>
        <v>0</v>
      </c>
      <c r="DI95" s="206">
        <f t="shared" si="353"/>
        <v>0</v>
      </c>
      <c r="DJ95" s="206">
        <f t="shared" si="354"/>
        <v>0</v>
      </c>
      <c r="DK95" s="206">
        <f t="shared" si="355"/>
        <v>0</v>
      </c>
      <c r="DL95" s="206">
        <f t="shared" si="356"/>
        <v>0</v>
      </c>
      <c r="DM95" s="206">
        <f t="shared" si="357"/>
        <v>0</v>
      </c>
      <c r="DN95" s="206">
        <f t="shared" si="358"/>
        <v>0</v>
      </c>
      <c r="DO95" s="206">
        <f t="shared" si="359"/>
        <v>0</v>
      </c>
      <c r="DP95" s="206">
        <f t="shared" si="360"/>
        <v>0</v>
      </c>
      <c r="DQ95" s="206">
        <f t="shared" si="361"/>
        <v>0</v>
      </c>
      <c r="DR95" s="206">
        <f t="shared" si="362"/>
        <v>0</v>
      </c>
      <c r="DS95" s="206">
        <f t="shared" si="363"/>
        <v>0</v>
      </c>
      <c r="DT95" s="206">
        <f t="shared" si="364"/>
        <v>0</v>
      </c>
      <c r="DU95" s="206">
        <f t="shared" si="365"/>
        <v>0</v>
      </c>
      <c r="DV95" s="206">
        <f t="shared" si="366"/>
        <v>0</v>
      </c>
      <c r="DW95" s="206">
        <f t="shared" si="367"/>
        <v>0</v>
      </c>
      <c r="DX95" s="206">
        <f t="shared" si="368"/>
        <v>0</v>
      </c>
      <c r="DY95" s="206">
        <f t="shared" si="369"/>
        <v>0</v>
      </c>
      <c r="DZ95" s="206">
        <f t="shared" si="370"/>
        <v>0</v>
      </c>
      <c r="EA95" s="206">
        <f t="shared" si="371"/>
        <v>0</v>
      </c>
      <c r="EB95" s="206">
        <f t="shared" si="372"/>
        <v>0</v>
      </c>
      <c r="EC95" s="206">
        <f t="shared" si="373"/>
        <v>0</v>
      </c>
      <c r="ED95" s="206">
        <f t="shared" si="374"/>
        <v>0</v>
      </c>
      <c r="EE95" s="206">
        <f t="shared" si="375"/>
        <v>0</v>
      </c>
    </row>
    <row r="96" spans="1:135">
      <c r="A96" s="250" t="s">
        <v>299</v>
      </c>
      <c r="B96" s="253">
        <v>8</v>
      </c>
      <c r="C96" s="192" t="str">
        <f>VLOOKUP($A96&amp;$B96,Insumos!$A:$I,4,0)</f>
        <v>VISTO CREA PJ</v>
      </c>
      <c r="D96" s="86" t="str">
        <f>VLOOKUP($A96&amp;$B96,Insumos!$A:$I,6,0)</f>
        <v>VB</v>
      </c>
      <c r="E96" s="205">
        <f t="shared" si="376"/>
        <v>0</v>
      </c>
      <c r="F96" s="86">
        <v>1</v>
      </c>
      <c r="G96" s="206">
        <f>VLOOKUP($A96&amp;$B96,Insumos!$A:$I,9,0)</f>
        <v>250</v>
      </c>
      <c r="H96" s="206">
        <f t="shared" si="377"/>
        <v>0</v>
      </c>
      <c r="I96" s="452"/>
      <c r="J96" s="423" t="str">
        <f t="shared" si="6"/>
        <v>VISTO CREA PJ</v>
      </c>
      <c r="K96" s="206" t="str">
        <f t="shared" si="7"/>
        <v>VB</v>
      </c>
      <c r="L96" s="206">
        <f t="shared" si="440"/>
        <v>0</v>
      </c>
      <c r="M96" s="252">
        <v>0</v>
      </c>
      <c r="N96" s="252">
        <v>0</v>
      </c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  <c r="AA96" s="252"/>
      <c r="AB96" s="252"/>
      <c r="AC96" s="252"/>
      <c r="AD96" s="252">
        <v>0</v>
      </c>
      <c r="AE96" s="252">
        <v>0</v>
      </c>
      <c r="AF96" s="252">
        <v>0</v>
      </c>
      <c r="AG96" s="252">
        <v>0</v>
      </c>
      <c r="AH96" s="252">
        <v>0</v>
      </c>
      <c r="AI96" s="252">
        <v>0</v>
      </c>
      <c r="AJ96" s="252">
        <v>0</v>
      </c>
      <c r="AK96" s="252">
        <v>0</v>
      </c>
      <c r="AL96" s="252">
        <v>0</v>
      </c>
      <c r="AM96" s="252">
        <v>0</v>
      </c>
      <c r="AN96" s="252">
        <v>0</v>
      </c>
      <c r="AO96" s="252">
        <v>0</v>
      </c>
      <c r="AP96" s="252">
        <v>0</v>
      </c>
      <c r="AQ96" s="252">
        <v>0</v>
      </c>
      <c r="AR96" s="252">
        <v>0</v>
      </c>
      <c r="AS96" s="252">
        <v>0</v>
      </c>
      <c r="AT96" s="252">
        <v>0</v>
      </c>
      <c r="AU96" s="252">
        <v>0</v>
      </c>
      <c r="AV96" s="252">
        <v>0</v>
      </c>
      <c r="AW96" s="252">
        <v>0</v>
      </c>
      <c r="AX96" s="252"/>
      <c r="AY96" s="252"/>
      <c r="AZ96" s="252"/>
      <c r="BA96" s="252"/>
      <c r="BB96" s="252"/>
      <c r="BC96" s="252"/>
      <c r="BD96" s="252"/>
      <c r="BE96" s="252"/>
      <c r="BF96" s="252"/>
      <c r="BG96" s="252"/>
      <c r="BH96" s="252"/>
      <c r="BI96" s="252"/>
      <c r="BJ96" s="252"/>
      <c r="BK96" s="252"/>
      <c r="BL96" s="252"/>
      <c r="BM96" s="252">
        <v>0</v>
      </c>
      <c r="BN96" s="252">
        <v>0</v>
      </c>
      <c r="BO96" s="252">
        <v>0</v>
      </c>
      <c r="BP96" s="252">
        <v>0</v>
      </c>
      <c r="BQ96" s="252">
        <v>0</v>
      </c>
      <c r="BR96" s="252">
        <v>0</v>
      </c>
      <c r="BS96" s="252">
        <v>0</v>
      </c>
      <c r="BT96" s="252">
        <v>0</v>
      </c>
      <c r="BV96" s="206" t="str">
        <f t="shared" si="10"/>
        <v>VISTO CREA PJ</v>
      </c>
      <c r="BW96" s="83">
        <f t="shared" si="441"/>
        <v>0</v>
      </c>
      <c r="BX96" s="206">
        <f t="shared" si="316"/>
        <v>0</v>
      </c>
      <c r="BY96" s="206">
        <f t="shared" ref="BY96:BY112" si="442">N96*$G96</f>
        <v>0</v>
      </c>
      <c r="BZ96" s="206">
        <f t="shared" ref="BZ96:BZ112" si="443">O96*$G96</f>
        <v>0</v>
      </c>
      <c r="CA96" s="206">
        <f t="shared" ref="CA96:CA112" si="444">P96*$G96</f>
        <v>0</v>
      </c>
      <c r="CB96" s="206">
        <f t="shared" ref="CB96:CB112" si="445">Q96*$G96</f>
        <v>0</v>
      </c>
      <c r="CC96" s="206">
        <f t="shared" ref="CC96:CC112" si="446">R96*$G96</f>
        <v>0</v>
      </c>
      <c r="CD96" s="206">
        <f t="shared" ref="CD96:CD112" si="447">S96*$G96</f>
        <v>0</v>
      </c>
      <c r="CE96" s="206">
        <f t="shared" ref="CE96:CE112" si="448">T96*$G96</f>
        <v>0</v>
      </c>
      <c r="CF96" s="206">
        <f t="shared" ref="CF96:CF112" si="449">U96*$G96</f>
        <v>0</v>
      </c>
      <c r="CG96" s="206">
        <f t="shared" ref="CG96:CG112" si="450">V96*$G96</f>
        <v>0</v>
      </c>
      <c r="CH96" s="206">
        <f t="shared" ref="CH96:CH112" si="451">W96*$G96</f>
        <v>0</v>
      </c>
      <c r="CI96" s="206">
        <f t="shared" ref="CI96:CI112" si="452">X96*$G96</f>
        <v>0</v>
      </c>
      <c r="CJ96" s="206">
        <f t="shared" ref="CJ96:CJ112" si="453">Y96*$G96</f>
        <v>0</v>
      </c>
      <c r="CK96" s="206">
        <f t="shared" ref="CK96:CK112" si="454">Z96*$G96</f>
        <v>0</v>
      </c>
      <c r="CL96" s="206">
        <f t="shared" ref="CL96:CL112" si="455">AA96*$G96</f>
        <v>0</v>
      </c>
      <c r="CM96" s="206">
        <f t="shared" ref="CM96:CM112" si="456">AB96*$G96</f>
        <v>0</v>
      </c>
      <c r="CN96" s="206">
        <f t="shared" ref="CN96:CN112" si="457">AC96*$G96</f>
        <v>0</v>
      </c>
      <c r="CO96" s="206">
        <f t="shared" ref="CO96:CO112" si="458">AD96*$G96</f>
        <v>0</v>
      </c>
      <c r="CP96" s="206">
        <f t="shared" ref="CP96:CP112" si="459">AE96*$G96</f>
        <v>0</v>
      </c>
      <c r="CQ96" s="206">
        <f t="shared" ref="CQ96:CQ112" si="460">AF96*$G96</f>
        <v>0</v>
      </c>
      <c r="CR96" s="206">
        <f t="shared" ref="CR96:CR112" si="461">AG96*$G96</f>
        <v>0</v>
      </c>
      <c r="CS96" s="206">
        <f t="shared" ref="CS96:CS112" si="462">AH96*$G96</f>
        <v>0</v>
      </c>
      <c r="CT96" s="206">
        <f t="shared" ref="CT96:CT112" si="463">AI96*$G96</f>
        <v>0</v>
      </c>
      <c r="CU96" s="206">
        <f t="shared" ref="CU96:CU112" si="464">AJ96*$G96</f>
        <v>0</v>
      </c>
      <c r="CV96" s="206">
        <f t="shared" ref="CV96:CV112" si="465">AK96*$G96</f>
        <v>0</v>
      </c>
      <c r="CW96" s="206">
        <f t="shared" ref="CW96:CW112" si="466">AL96*$G96</f>
        <v>0</v>
      </c>
      <c r="CX96" s="206">
        <f t="shared" ref="CX96:CX112" si="467">AM96*$G96</f>
        <v>0</v>
      </c>
      <c r="CY96" s="206">
        <f t="shared" ref="CY96:CY112" si="468">AN96*$G96</f>
        <v>0</v>
      </c>
      <c r="CZ96" s="206">
        <f t="shared" ref="CZ96:CZ112" si="469">AO96*$G96</f>
        <v>0</v>
      </c>
      <c r="DA96" s="206">
        <f t="shared" ref="DA96:DA112" si="470">AP96*$G96</f>
        <v>0</v>
      </c>
      <c r="DB96" s="206">
        <f t="shared" ref="DB96:DB112" si="471">AQ96*$G96</f>
        <v>0</v>
      </c>
      <c r="DC96" s="206">
        <f t="shared" ref="DC96:DC112" si="472">AR96*$G96</f>
        <v>0</v>
      </c>
      <c r="DD96" s="206">
        <f t="shared" ref="DD96:DD112" si="473">AS96*$G96</f>
        <v>0</v>
      </c>
      <c r="DE96" s="206">
        <f t="shared" ref="DE96:DE112" si="474">AT96*$G96</f>
        <v>0</v>
      </c>
      <c r="DF96" s="206">
        <f t="shared" ref="DF96:DF112" si="475">AU96*$G96</f>
        <v>0</v>
      </c>
      <c r="DG96" s="206">
        <f t="shared" ref="DG96:DG112" si="476">AV96*$G96</f>
        <v>0</v>
      </c>
      <c r="DH96" s="206">
        <f t="shared" ref="DH96:DH112" si="477">AW96*$G96</f>
        <v>0</v>
      </c>
      <c r="DI96" s="206">
        <f t="shared" ref="DI96:DI112" si="478">AX96*$G96</f>
        <v>0</v>
      </c>
      <c r="DJ96" s="206">
        <f t="shared" ref="DJ96:DJ112" si="479">AY96*$G96</f>
        <v>0</v>
      </c>
      <c r="DK96" s="206">
        <f t="shared" ref="DK96:DK112" si="480">AZ96*$G96</f>
        <v>0</v>
      </c>
      <c r="DL96" s="206">
        <f t="shared" ref="DL96:DL112" si="481">BA96*$G96</f>
        <v>0</v>
      </c>
      <c r="DM96" s="206">
        <f t="shared" ref="DM96:DM112" si="482">BB96*$G96</f>
        <v>0</v>
      </c>
      <c r="DN96" s="206">
        <f t="shared" ref="DN96:DN112" si="483">BC96*$G96</f>
        <v>0</v>
      </c>
      <c r="DO96" s="206">
        <f t="shared" ref="DO96:DO112" si="484">BD96*$G96</f>
        <v>0</v>
      </c>
      <c r="DP96" s="206">
        <f t="shared" ref="DP96:DP112" si="485">BE96*$G96</f>
        <v>0</v>
      </c>
      <c r="DQ96" s="206">
        <f t="shared" ref="DQ96:DQ112" si="486">BF96*$G96</f>
        <v>0</v>
      </c>
      <c r="DR96" s="206">
        <f t="shared" ref="DR96:DR112" si="487">BG96*$G96</f>
        <v>0</v>
      </c>
      <c r="DS96" s="206">
        <f t="shared" ref="DS96:DS112" si="488">BH96*$G96</f>
        <v>0</v>
      </c>
      <c r="DT96" s="206">
        <f t="shared" ref="DT96:DT112" si="489">BI96*$G96</f>
        <v>0</v>
      </c>
      <c r="DU96" s="206">
        <f t="shared" ref="DU96:DU112" si="490">BJ96*$G96</f>
        <v>0</v>
      </c>
      <c r="DV96" s="206">
        <f t="shared" ref="DV96:DV112" si="491">BK96*$G96</f>
        <v>0</v>
      </c>
      <c r="DW96" s="206">
        <f t="shared" ref="DW96:DW112" si="492">BL96*$G96</f>
        <v>0</v>
      </c>
      <c r="DX96" s="206">
        <f t="shared" ref="DX96:DX112" si="493">BM96*$G96</f>
        <v>0</v>
      </c>
      <c r="DY96" s="206">
        <f t="shared" ref="DY96:DY112" si="494">BN96*$G96</f>
        <v>0</v>
      </c>
      <c r="DZ96" s="206">
        <f t="shared" ref="DZ96:DZ112" si="495">BO96*$G96</f>
        <v>0</v>
      </c>
      <c r="EA96" s="206">
        <f t="shared" ref="EA96:EA112" si="496">BP96*$G96</f>
        <v>0</v>
      </c>
      <c r="EB96" s="206">
        <f t="shared" ref="EB96:EB112" si="497">BQ96*$G96</f>
        <v>0</v>
      </c>
      <c r="EC96" s="206">
        <f t="shared" ref="EC96:EC112" si="498">BR96*$G96</f>
        <v>0</v>
      </c>
      <c r="ED96" s="206">
        <f t="shared" ref="ED96:ED112" si="499">BS96*$G96</f>
        <v>0</v>
      </c>
      <c r="EE96" s="206">
        <f t="shared" ref="EE96:EE112" si="500">BT96*$G96</f>
        <v>0</v>
      </c>
    </row>
    <row r="97" spans="1:135">
      <c r="A97" s="250" t="s">
        <v>299</v>
      </c>
      <c r="B97" s="253">
        <v>9</v>
      </c>
      <c r="C97" s="192" t="str">
        <f>VLOOKUP($A97&amp;$B97,Insumos!$A:$I,4,0)</f>
        <v>ANUIDADE CREA PF</v>
      </c>
      <c r="D97" s="86" t="str">
        <f>VLOOKUP($A97&amp;$B97,Insumos!$A:$I,6,0)</f>
        <v>VB</v>
      </c>
      <c r="E97" s="205">
        <f t="shared" si="376"/>
        <v>0</v>
      </c>
      <c r="F97" s="86">
        <v>1</v>
      </c>
      <c r="G97" s="206">
        <f>VLOOKUP($A97&amp;$B97,Insumos!$A:$I,9,0)</f>
        <v>600</v>
      </c>
      <c r="H97" s="206">
        <f t="shared" si="377"/>
        <v>0</v>
      </c>
      <c r="I97" s="452"/>
      <c r="J97" s="423" t="str">
        <f t="shared" si="6"/>
        <v>ANUIDADE CREA PF</v>
      </c>
      <c r="K97" s="206" t="str">
        <f t="shared" si="7"/>
        <v>VB</v>
      </c>
      <c r="L97" s="206">
        <f t="shared" si="440"/>
        <v>0</v>
      </c>
      <c r="M97" s="252">
        <v>0</v>
      </c>
      <c r="N97" s="252">
        <v>0</v>
      </c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  <c r="AA97" s="252"/>
      <c r="AB97" s="252"/>
      <c r="AC97" s="252"/>
      <c r="AD97" s="252">
        <v>0</v>
      </c>
      <c r="AE97" s="252">
        <v>0</v>
      </c>
      <c r="AF97" s="252">
        <v>0</v>
      </c>
      <c r="AG97" s="252">
        <v>0</v>
      </c>
      <c r="AH97" s="252">
        <v>0</v>
      </c>
      <c r="AI97" s="252">
        <v>0</v>
      </c>
      <c r="AJ97" s="252">
        <v>0</v>
      </c>
      <c r="AK97" s="252">
        <v>0</v>
      </c>
      <c r="AL97" s="252">
        <v>0</v>
      </c>
      <c r="AM97" s="252">
        <v>0</v>
      </c>
      <c r="AN97" s="252">
        <v>0</v>
      </c>
      <c r="AO97" s="252">
        <v>0</v>
      </c>
      <c r="AP97" s="252">
        <v>0</v>
      </c>
      <c r="AQ97" s="252">
        <v>0</v>
      </c>
      <c r="AR97" s="252">
        <v>0</v>
      </c>
      <c r="AS97" s="252">
        <v>0</v>
      </c>
      <c r="AT97" s="252">
        <v>0</v>
      </c>
      <c r="AU97" s="252">
        <v>0</v>
      </c>
      <c r="AV97" s="252">
        <v>0</v>
      </c>
      <c r="AW97" s="252">
        <v>0</v>
      </c>
      <c r="AX97" s="252"/>
      <c r="AY97" s="252"/>
      <c r="AZ97" s="252"/>
      <c r="BA97" s="252"/>
      <c r="BB97" s="252"/>
      <c r="BC97" s="252"/>
      <c r="BD97" s="252"/>
      <c r="BE97" s="252"/>
      <c r="BF97" s="252"/>
      <c r="BG97" s="252"/>
      <c r="BH97" s="252"/>
      <c r="BI97" s="252"/>
      <c r="BJ97" s="252"/>
      <c r="BK97" s="252"/>
      <c r="BL97" s="252"/>
      <c r="BM97" s="252">
        <v>0</v>
      </c>
      <c r="BN97" s="252">
        <v>0</v>
      </c>
      <c r="BO97" s="252">
        <v>0</v>
      </c>
      <c r="BP97" s="252">
        <v>0</v>
      </c>
      <c r="BQ97" s="252">
        <v>0</v>
      </c>
      <c r="BR97" s="252">
        <v>0</v>
      </c>
      <c r="BS97" s="252">
        <v>0</v>
      </c>
      <c r="BT97" s="252">
        <v>0</v>
      </c>
      <c r="BV97" s="206" t="str">
        <f t="shared" si="10"/>
        <v>ANUIDADE CREA PF</v>
      </c>
      <c r="BW97" s="83">
        <f t="shared" si="441"/>
        <v>0</v>
      </c>
      <c r="BX97" s="206">
        <f t="shared" si="316"/>
        <v>0</v>
      </c>
      <c r="BY97" s="206">
        <f t="shared" si="442"/>
        <v>0</v>
      </c>
      <c r="BZ97" s="206">
        <f t="shared" si="443"/>
        <v>0</v>
      </c>
      <c r="CA97" s="206">
        <f t="shared" si="444"/>
        <v>0</v>
      </c>
      <c r="CB97" s="206">
        <f t="shared" si="445"/>
        <v>0</v>
      </c>
      <c r="CC97" s="206">
        <f t="shared" si="446"/>
        <v>0</v>
      </c>
      <c r="CD97" s="206">
        <f t="shared" si="447"/>
        <v>0</v>
      </c>
      <c r="CE97" s="206">
        <f t="shared" si="448"/>
        <v>0</v>
      </c>
      <c r="CF97" s="206">
        <f t="shared" si="449"/>
        <v>0</v>
      </c>
      <c r="CG97" s="206">
        <f t="shared" si="450"/>
        <v>0</v>
      </c>
      <c r="CH97" s="206">
        <f t="shared" si="451"/>
        <v>0</v>
      </c>
      <c r="CI97" s="206">
        <f t="shared" si="452"/>
        <v>0</v>
      </c>
      <c r="CJ97" s="206">
        <f t="shared" si="453"/>
        <v>0</v>
      </c>
      <c r="CK97" s="206">
        <f t="shared" si="454"/>
        <v>0</v>
      </c>
      <c r="CL97" s="206">
        <f t="shared" si="455"/>
        <v>0</v>
      </c>
      <c r="CM97" s="206">
        <f t="shared" si="456"/>
        <v>0</v>
      </c>
      <c r="CN97" s="206">
        <f t="shared" si="457"/>
        <v>0</v>
      </c>
      <c r="CO97" s="206">
        <f t="shared" si="458"/>
        <v>0</v>
      </c>
      <c r="CP97" s="206">
        <f t="shared" si="459"/>
        <v>0</v>
      </c>
      <c r="CQ97" s="206">
        <f t="shared" si="460"/>
        <v>0</v>
      </c>
      <c r="CR97" s="206">
        <f t="shared" si="461"/>
        <v>0</v>
      </c>
      <c r="CS97" s="206">
        <f t="shared" si="462"/>
        <v>0</v>
      </c>
      <c r="CT97" s="206">
        <f t="shared" si="463"/>
        <v>0</v>
      </c>
      <c r="CU97" s="206">
        <f t="shared" si="464"/>
        <v>0</v>
      </c>
      <c r="CV97" s="206">
        <f t="shared" si="465"/>
        <v>0</v>
      </c>
      <c r="CW97" s="206">
        <f t="shared" si="466"/>
        <v>0</v>
      </c>
      <c r="CX97" s="206">
        <f t="shared" si="467"/>
        <v>0</v>
      </c>
      <c r="CY97" s="206">
        <f t="shared" si="468"/>
        <v>0</v>
      </c>
      <c r="CZ97" s="206">
        <f t="shared" si="469"/>
        <v>0</v>
      </c>
      <c r="DA97" s="206">
        <f t="shared" si="470"/>
        <v>0</v>
      </c>
      <c r="DB97" s="206">
        <f t="shared" si="471"/>
        <v>0</v>
      </c>
      <c r="DC97" s="206">
        <f t="shared" si="472"/>
        <v>0</v>
      </c>
      <c r="DD97" s="206">
        <f t="shared" si="473"/>
        <v>0</v>
      </c>
      <c r="DE97" s="206">
        <f t="shared" si="474"/>
        <v>0</v>
      </c>
      <c r="DF97" s="206">
        <f t="shared" si="475"/>
        <v>0</v>
      </c>
      <c r="DG97" s="206">
        <f t="shared" si="476"/>
        <v>0</v>
      </c>
      <c r="DH97" s="206">
        <f t="shared" si="477"/>
        <v>0</v>
      </c>
      <c r="DI97" s="206">
        <f t="shared" si="478"/>
        <v>0</v>
      </c>
      <c r="DJ97" s="206">
        <f t="shared" si="479"/>
        <v>0</v>
      </c>
      <c r="DK97" s="206">
        <f t="shared" si="480"/>
        <v>0</v>
      </c>
      <c r="DL97" s="206">
        <f t="shared" si="481"/>
        <v>0</v>
      </c>
      <c r="DM97" s="206">
        <f t="shared" si="482"/>
        <v>0</v>
      </c>
      <c r="DN97" s="206">
        <f t="shared" si="483"/>
        <v>0</v>
      </c>
      <c r="DO97" s="206">
        <f t="shared" si="484"/>
        <v>0</v>
      </c>
      <c r="DP97" s="206">
        <f t="shared" si="485"/>
        <v>0</v>
      </c>
      <c r="DQ97" s="206">
        <f t="shared" si="486"/>
        <v>0</v>
      </c>
      <c r="DR97" s="206">
        <f t="shared" si="487"/>
        <v>0</v>
      </c>
      <c r="DS97" s="206">
        <f t="shared" si="488"/>
        <v>0</v>
      </c>
      <c r="DT97" s="206">
        <f t="shared" si="489"/>
        <v>0</v>
      </c>
      <c r="DU97" s="206">
        <f t="shared" si="490"/>
        <v>0</v>
      </c>
      <c r="DV97" s="206">
        <f t="shared" si="491"/>
        <v>0</v>
      </c>
      <c r="DW97" s="206">
        <f t="shared" si="492"/>
        <v>0</v>
      </c>
      <c r="DX97" s="206">
        <f t="shared" si="493"/>
        <v>0</v>
      </c>
      <c r="DY97" s="206">
        <f t="shared" si="494"/>
        <v>0</v>
      </c>
      <c r="DZ97" s="206">
        <f t="shared" si="495"/>
        <v>0</v>
      </c>
      <c r="EA97" s="206">
        <f t="shared" si="496"/>
        <v>0</v>
      </c>
      <c r="EB97" s="206">
        <f t="shared" si="497"/>
        <v>0</v>
      </c>
      <c r="EC97" s="206">
        <f t="shared" si="498"/>
        <v>0</v>
      </c>
      <c r="ED97" s="206">
        <f t="shared" si="499"/>
        <v>0</v>
      </c>
      <c r="EE97" s="206">
        <f t="shared" si="500"/>
        <v>0</v>
      </c>
    </row>
    <row r="98" spans="1:135">
      <c r="A98" s="250" t="s">
        <v>299</v>
      </c>
      <c r="B98" s="253">
        <v>10</v>
      </c>
      <c r="C98" s="192" t="str">
        <f>VLOOKUP($A98&amp;$B98,Insumos!$A:$I,4,0)</f>
        <v>ANUIDADE CREA PJ</v>
      </c>
      <c r="D98" s="86" t="str">
        <f>VLOOKUP($A98&amp;$B98,Insumos!$A:$I,6,0)</f>
        <v>VB</v>
      </c>
      <c r="E98" s="205">
        <f t="shared" si="376"/>
        <v>0</v>
      </c>
      <c r="F98" s="86">
        <v>1</v>
      </c>
      <c r="G98" s="206">
        <f>VLOOKUP($A98&amp;$B98,Insumos!$A:$I,9,0)</f>
        <v>600</v>
      </c>
      <c r="H98" s="206">
        <f t="shared" si="377"/>
        <v>0</v>
      </c>
      <c r="I98" s="452"/>
      <c r="J98" s="423" t="str">
        <f t="shared" si="6"/>
        <v>ANUIDADE CREA PJ</v>
      </c>
      <c r="K98" s="206" t="str">
        <f t="shared" si="7"/>
        <v>VB</v>
      </c>
      <c r="L98" s="206">
        <f t="shared" si="440"/>
        <v>0</v>
      </c>
      <c r="M98" s="252">
        <v>0</v>
      </c>
      <c r="N98" s="252">
        <v>0</v>
      </c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  <c r="AA98" s="252"/>
      <c r="AB98" s="252"/>
      <c r="AC98" s="252"/>
      <c r="AD98" s="252">
        <v>0</v>
      </c>
      <c r="AE98" s="252">
        <v>0</v>
      </c>
      <c r="AF98" s="252">
        <v>0</v>
      </c>
      <c r="AG98" s="252">
        <v>0</v>
      </c>
      <c r="AH98" s="252">
        <v>0</v>
      </c>
      <c r="AI98" s="252">
        <v>0</v>
      </c>
      <c r="AJ98" s="252">
        <v>0</v>
      </c>
      <c r="AK98" s="252">
        <v>0</v>
      </c>
      <c r="AL98" s="252">
        <v>0</v>
      </c>
      <c r="AM98" s="252">
        <v>0</v>
      </c>
      <c r="AN98" s="252">
        <v>0</v>
      </c>
      <c r="AO98" s="252">
        <v>0</v>
      </c>
      <c r="AP98" s="252">
        <v>0</v>
      </c>
      <c r="AQ98" s="252">
        <v>0</v>
      </c>
      <c r="AR98" s="252">
        <v>0</v>
      </c>
      <c r="AS98" s="252">
        <v>0</v>
      </c>
      <c r="AT98" s="252">
        <v>0</v>
      </c>
      <c r="AU98" s="252">
        <v>0</v>
      </c>
      <c r="AV98" s="252">
        <v>0</v>
      </c>
      <c r="AW98" s="252">
        <v>0</v>
      </c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>
        <v>0</v>
      </c>
      <c r="BN98" s="252">
        <v>0</v>
      </c>
      <c r="BO98" s="252">
        <v>0</v>
      </c>
      <c r="BP98" s="252">
        <v>0</v>
      </c>
      <c r="BQ98" s="252">
        <v>0</v>
      </c>
      <c r="BR98" s="252">
        <v>0</v>
      </c>
      <c r="BS98" s="252">
        <v>0</v>
      </c>
      <c r="BT98" s="252">
        <v>0</v>
      </c>
      <c r="BV98" s="206" t="str">
        <f t="shared" si="10"/>
        <v>ANUIDADE CREA PJ</v>
      </c>
      <c r="BW98" s="83">
        <f t="shared" si="441"/>
        <v>0</v>
      </c>
      <c r="BX98" s="206">
        <f t="shared" si="316"/>
        <v>0</v>
      </c>
      <c r="BY98" s="206">
        <f t="shared" si="442"/>
        <v>0</v>
      </c>
      <c r="BZ98" s="206">
        <f t="shared" si="443"/>
        <v>0</v>
      </c>
      <c r="CA98" s="206">
        <f t="shared" si="444"/>
        <v>0</v>
      </c>
      <c r="CB98" s="206">
        <f t="shared" si="445"/>
        <v>0</v>
      </c>
      <c r="CC98" s="206">
        <f t="shared" si="446"/>
        <v>0</v>
      </c>
      <c r="CD98" s="206">
        <f t="shared" si="447"/>
        <v>0</v>
      </c>
      <c r="CE98" s="206">
        <f t="shared" si="448"/>
        <v>0</v>
      </c>
      <c r="CF98" s="206">
        <f t="shared" si="449"/>
        <v>0</v>
      </c>
      <c r="CG98" s="206">
        <f t="shared" si="450"/>
        <v>0</v>
      </c>
      <c r="CH98" s="206">
        <f t="shared" si="451"/>
        <v>0</v>
      </c>
      <c r="CI98" s="206">
        <f t="shared" si="452"/>
        <v>0</v>
      </c>
      <c r="CJ98" s="206">
        <f t="shared" si="453"/>
        <v>0</v>
      </c>
      <c r="CK98" s="206">
        <f t="shared" si="454"/>
        <v>0</v>
      </c>
      <c r="CL98" s="206">
        <f t="shared" si="455"/>
        <v>0</v>
      </c>
      <c r="CM98" s="206">
        <f t="shared" si="456"/>
        <v>0</v>
      </c>
      <c r="CN98" s="206">
        <f t="shared" si="457"/>
        <v>0</v>
      </c>
      <c r="CO98" s="206">
        <f t="shared" si="458"/>
        <v>0</v>
      </c>
      <c r="CP98" s="206">
        <f t="shared" si="459"/>
        <v>0</v>
      </c>
      <c r="CQ98" s="206">
        <f t="shared" si="460"/>
        <v>0</v>
      </c>
      <c r="CR98" s="206">
        <f t="shared" si="461"/>
        <v>0</v>
      </c>
      <c r="CS98" s="206">
        <f t="shared" si="462"/>
        <v>0</v>
      </c>
      <c r="CT98" s="206">
        <f t="shared" si="463"/>
        <v>0</v>
      </c>
      <c r="CU98" s="206">
        <f t="shared" si="464"/>
        <v>0</v>
      </c>
      <c r="CV98" s="206">
        <f t="shared" si="465"/>
        <v>0</v>
      </c>
      <c r="CW98" s="206">
        <f t="shared" si="466"/>
        <v>0</v>
      </c>
      <c r="CX98" s="206">
        <f t="shared" si="467"/>
        <v>0</v>
      </c>
      <c r="CY98" s="206">
        <f t="shared" si="468"/>
        <v>0</v>
      </c>
      <c r="CZ98" s="206">
        <f t="shared" si="469"/>
        <v>0</v>
      </c>
      <c r="DA98" s="206">
        <f t="shared" si="470"/>
        <v>0</v>
      </c>
      <c r="DB98" s="206">
        <f t="shared" si="471"/>
        <v>0</v>
      </c>
      <c r="DC98" s="206">
        <f t="shared" si="472"/>
        <v>0</v>
      </c>
      <c r="DD98" s="206">
        <f t="shared" si="473"/>
        <v>0</v>
      </c>
      <c r="DE98" s="206">
        <f t="shared" si="474"/>
        <v>0</v>
      </c>
      <c r="DF98" s="206">
        <f t="shared" si="475"/>
        <v>0</v>
      </c>
      <c r="DG98" s="206">
        <f t="shared" si="476"/>
        <v>0</v>
      </c>
      <c r="DH98" s="206">
        <f t="shared" si="477"/>
        <v>0</v>
      </c>
      <c r="DI98" s="206">
        <f t="shared" si="478"/>
        <v>0</v>
      </c>
      <c r="DJ98" s="206">
        <f t="shared" si="479"/>
        <v>0</v>
      </c>
      <c r="DK98" s="206">
        <f t="shared" si="480"/>
        <v>0</v>
      </c>
      <c r="DL98" s="206">
        <f t="shared" si="481"/>
        <v>0</v>
      </c>
      <c r="DM98" s="206">
        <f t="shared" si="482"/>
        <v>0</v>
      </c>
      <c r="DN98" s="206">
        <f t="shared" si="483"/>
        <v>0</v>
      </c>
      <c r="DO98" s="206">
        <f t="shared" si="484"/>
        <v>0</v>
      </c>
      <c r="DP98" s="206">
        <f t="shared" si="485"/>
        <v>0</v>
      </c>
      <c r="DQ98" s="206">
        <f t="shared" si="486"/>
        <v>0</v>
      </c>
      <c r="DR98" s="206">
        <f t="shared" si="487"/>
        <v>0</v>
      </c>
      <c r="DS98" s="206">
        <f t="shared" si="488"/>
        <v>0</v>
      </c>
      <c r="DT98" s="206">
        <f t="shared" si="489"/>
        <v>0</v>
      </c>
      <c r="DU98" s="206">
        <f t="shared" si="490"/>
        <v>0</v>
      </c>
      <c r="DV98" s="206">
        <f t="shared" si="491"/>
        <v>0</v>
      </c>
      <c r="DW98" s="206">
        <f t="shared" si="492"/>
        <v>0</v>
      </c>
      <c r="DX98" s="206">
        <f t="shared" si="493"/>
        <v>0</v>
      </c>
      <c r="DY98" s="206">
        <f t="shared" si="494"/>
        <v>0</v>
      </c>
      <c r="DZ98" s="206">
        <f t="shared" si="495"/>
        <v>0</v>
      </c>
      <c r="EA98" s="206">
        <f t="shared" si="496"/>
        <v>0</v>
      </c>
      <c r="EB98" s="206">
        <f t="shared" si="497"/>
        <v>0</v>
      </c>
      <c r="EC98" s="206">
        <f t="shared" si="498"/>
        <v>0</v>
      </c>
      <c r="ED98" s="206">
        <f t="shared" si="499"/>
        <v>0</v>
      </c>
      <c r="EE98" s="206">
        <f t="shared" si="500"/>
        <v>0</v>
      </c>
    </row>
    <row r="99" spans="1:135">
      <c r="A99" s="250" t="s">
        <v>299</v>
      </c>
      <c r="B99" s="253">
        <v>11</v>
      </c>
      <c r="C99" s="192" t="str">
        <f>VLOOKUP($A99&amp;$B99,Insumos!$A:$I,4,0)</f>
        <v>VISTO CRBio PF</v>
      </c>
      <c r="D99" s="86" t="str">
        <f>VLOOKUP($A99&amp;$B99,Insumos!$A:$I,6,0)</f>
        <v>VB</v>
      </c>
      <c r="E99" s="205">
        <f t="shared" si="376"/>
        <v>0</v>
      </c>
      <c r="F99" s="86">
        <v>1</v>
      </c>
      <c r="G99" s="206">
        <f>VLOOKUP($A99&amp;$B99,Insumos!$A:$I,9,0)</f>
        <v>100</v>
      </c>
      <c r="H99" s="206">
        <f t="shared" si="377"/>
        <v>0</v>
      </c>
      <c r="I99" s="452"/>
      <c r="J99" s="423" t="str">
        <f t="shared" si="6"/>
        <v>VISTO CRBio PF</v>
      </c>
      <c r="K99" s="206" t="str">
        <f t="shared" si="7"/>
        <v>VB</v>
      </c>
      <c r="L99" s="206">
        <f t="shared" si="440"/>
        <v>0</v>
      </c>
      <c r="M99" s="252">
        <v>0</v>
      </c>
      <c r="N99" s="252">
        <v>0</v>
      </c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  <c r="AA99" s="252"/>
      <c r="AB99" s="252"/>
      <c r="AC99" s="252"/>
      <c r="AD99" s="252">
        <v>0</v>
      </c>
      <c r="AE99" s="252">
        <v>0</v>
      </c>
      <c r="AF99" s="252">
        <v>0</v>
      </c>
      <c r="AG99" s="252">
        <v>0</v>
      </c>
      <c r="AH99" s="252">
        <v>0</v>
      </c>
      <c r="AI99" s="252">
        <v>0</v>
      </c>
      <c r="AJ99" s="252">
        <v>0</v>
      </c>
      <c r="AK99" s="252">
        <v>0</v>
      </c>
      <c r="AL99" s="252">
        <v>0</v>
      </c>
      <c r="AM99" s="252">
        <v>0</v>
      </c>
      <c r="AN99" s="252">
        <v>0</v>
      </c>
      <c r="AO99" s="252">
        <v>0</v>
      </c>
      <c r="AP99" s="252">
        <v>0</v>
      </c>
      <c r="AQ99" s="252">
        <v>0</v>
      </c>
      <c r="AR99" s="252">
        <v>0</v>
      </c>
      <c r="AS99" s="252">
        <v>0</v>
      </c>
      <c r="AT99" s="252">
        <v>0</v>
      </c>
      <c r="AU99" s="252">
        <v>0</v>
      </c>
      <c r="AV99" s="252">
        <v>0</v>
      </c>
      <c r="AW99" s="252">
        <v>0</v>
      </c>
      <c r="AX99" s="252"/>
      <c r="AY99" s="252"/>
      <c r="AZ99" s="252"/>
      <c r="BA99" s="252"/>
      <c r="BB99" s="252"/>
      <c r="BC99" s="252"/>
      <c r="BD99" s="252"/>
      <c r="BE99" s="252"/>
      <c r="BF99" s="252"/>
      <c r="BG99" s="252"/>
      <c r="BH99" s="252"/>
      <c r="BI99" s="252"/>
      <c r="BJ99" s="252"/>
      <c r="BK99" s="252"/>
      <c r="BL99" s="252"/>
      <c r="BM99" s="252">
        <v>0</v>
      </c>
      <c r="BN99" s="252">
        <v>0</v>
      </c>
      <c r="BO99" s="252">
        <v>0</v>
      </c>
      <c r="BP99" s="252">
        <v>0</v>
      </c>
      <c r="BQ99" s="252">
        <v>0</v>
      </c>
      <c r="BR99" s="252">
        <v>0</v>
      </c>
      <c r="BS99" s="252">
        <v>0</v>
      </c>
      <c r="BT99" s="252">
        <v>0</v>
      </c>
      <c r="BV99" s="206" t="str">
        <f t="shared" si="10"/>
        <v>VISTO CRBio PF</v>
      </c>
      <c r="BW99" s="83">
        <f t="shared" si="441"/>
        <v>0</v>
      </c>
      <c r="BX99" s="206">
        <f t="shared" si="316"/>
        <v>0</v>
      </c>
      <c r="BY99" s="206">
        <f t="shared" si="442"/>
        <v>0</v>
      </c>
      <c r="BZ99" s="206">
        <f t="shared" si="443"/>
        <v>0</v>
      </c>
      <c r="CA99" s="206">
        <f t="shared" si="444"/>
        <v>0</v>
      </c>
      <c r="CB99" s="206">
        <f t="shared" si="445"/>
        <v>0</v>
      </c>
      <c r="CC99" s="206">
        <f t="shared" si="446"/>
        <v>0</v>
      </c>
      <c r="CD99" s="206">
        <f t="shared" si="447"/>
        <v>0</v>
      </c>
      <c r="CE99" s="206">
        <f t="shared" si="448"/>
        <v>0</v>
      </c>
      <c r="CF99" s="206">
        <f t="shared" si="449"/>
        <v>0</v>
      </c>
      <c r="CG99" s="206">
        <f t="shared" si="450"/>
        <v>0</v>
      </c>
      <c r="CH99" s="206">
        <f t="shared" si="451"/>
        <v>0</v>
      </c>
      <c r="CI99" s="206">
        <f t="shared" si="452"/>
        <v>0</v>
      </c>
      <c r="CJ99" s="206">
        <f t="shared" si="453"/>
        <v>0</v>
      </c>
      <c r="CK99" s="206">
        <f t="shared" si="454"/>
        <v>0</v>
      </c>
      <c r="CL99" s="206">
        <f t="shared" si="455"/>
        <v>0</v>
      </c>
      <c r="CM99" s="206">
        <f t="shared" si="456"/>
        <v>0</v>
      </c>
      <c r="CN99" s="206">
        <f t="shared" si="457"/>
        <v>0</v>
      </c>
      <c r="CO99" s="206">
        <f t="shared" si="458"/>
        <v>0</v>
      </c>
      <c r="CP99" s="206">
        <f t="shared" si="459"/>
        <v>0</v>
      </c>
      <c r="CQ99" s="206">
        <f t="shared" si="460"/>
        <v>0</v>
      </c>
      <c r="CR99" s="206">
        <f t="shared" si="461"/>
        <v>0</v>
      </c>
      <c r="CS99" s="206">
        <f t="shared" si="462"/>
        <v>0</v>
      </c>
      <c r="CT99" s="206">
        <f t="shared" si="463"/>
        <v>0</v>
      </c>
      <c r="CU99" s="206">
        <f t="shared" si="464"/>
        <v>0</v>
      </c>
      <c r="CV99" s="206">
        <f t="shared" si="465"/>
        <v>0</v>
      </c>
      <c r="CW99" s="206">
        <f t="shared" si="466"/>
        <v>0</v>
      </c>
      <c r="CX99" s="206">
        <f t="shared" si="467"/>
        <v>0</v>
      </c>
      <c r="CY99" s="206">
        <f t="shared" si="468"/>
        <v>0</v>
      </c>
      <c r="CZ99" s="206">
        <f t="shared" si="469"/>
        <v>0</v>
      </c>
      <c r="DA99" s="206">
        <f t="shared" si="470"/>
        <v>0</v>
      </c>
      <c r="DB99" s="206">
        <f t="shared" si="471"/>
        <v>0</v>
      </c>
      <c r="DC99" s="206">
        <f t="shared" si="472"/>
        <v>0</v>
      </c>
      <c r="DD99" s="206">
        <f t="shared" si="473"/>
        <v>0</v>
      </c>
      <c r="DE99" s="206">
        <f t="shared" si="474"/>
        <v>0</v>
      </c>
      <c r="DF99" s="206">
        <f t="shared" si="475"/>
        <v>0</v>
      </c>
      <c r="DG99" s="206">
        <f t="shared" si="476"/>
        <v>0</v>
      </c>
      <c r="DH99" s="206">
        <f t="shared" si="477"/>
        <v>0</v>
      </c>
      <c r="DI99" s="206">
        <f t="shared" si="478"/>
        <v>0</v>
      </c>
      <c r="DJ99" s="206">
        <f t="shared" si="479"/>
        <v>0</v>
      </c>
      <c r="DK99" s="206">
        <f t="shared" si="480"/>
        <v>0</v>
      </c>
      <c r="DL99" s="206">
        <f t="shared" si="481"/>
        <v>0</v>
      </c>
      <c r="DM99" s="206">
        <f t="shared" si="482"/>
        <v>0</v>
      </c>
      <c r="DN99" s="206">
        <f t="shared" si="483"/>
        <v>0</v>
      </c>
      <c r="DO99" s="206">
        <f t="shared" si="484"/>
        <v>0</v>
      </c>
      <c r="DP99" s="206">
        <f t="shared" si="485"/>
        <v>0</v>
      </c>
      <c r="DQ99" s="206">
        <f t="shared" si="486"/>
        <v>0</v>
      </c>
      <c r="DR99" s="206">
        <f t="shared" si="487"/>
        <v>0</v>
      </c>
      <c r="DS99" s="206">
        <f t="shared" si="488"/>
        <v>0</v>
      </c>
      <c r="DT99" s="206">
        <f t="shared" si="489"/>
        <v>0</v>
      </c>
      <c r="DU99" s="206">
        <f t="shared" si="490"/>
        <v>0</v>
      </c>
      <c r="DV99" s="206">
        <f t="shared" si="491"/>
        <v>0</v>
      </c>
      <c r="DW99" s="206">
        <f t="shared" si="492"/>
        <v>0</v>
      </c>
      <c r="DX99" s="206">
        <f t="shared" si="493"/>
        <v>0</v>
      </c>
      <c r="DY99" s="206">
        <f t="shared" si="494"/>
        <v>0</v>
      </c>
      <c r="DZ99" s="206">
        <f t="shared" si="495"/>
        <v>0</v>
      </c>
      <c r="EA99" s="206">
        <f t="shared" si="496"/>
        <v>0</v>
      </c>
      <c r="EB99" s="206">
        <f t="shared" si="497"/>
        <v>0</v>
      </c>
      <c r="EC99" s="206">
        <f t="shared" si="498"/>
        <v>0</v>
      </c>
      <c r="ED99" s="206">
        <f t="shared" si="499"/>
        <v>0</v>
      </c>
      <c r="EE99" s="206">
        <f t="shared" si="500"/>
        <v>0</v>
      </c>
    </row>
    <row r="100" spans="1:135">
      <c r="A100" s="250" t="s">
        <v>299</v>
      </c>
      <c r="B100" s="253">
        <v>12</v>
      </c>
      <c r="C100" s="192" t="str">
        <f>VLOOKUP($A100&amp;$B100,Insumos!$A:$I,4,0)</f>
        <v>VISTO CRBio PJ</v>
      </c>
      <c r="D100" s="86" t="str">
        <f>VLOOKUP($A100&amp;$B100,Insumos!$A:$I,6,0)</f>
        <v>VB</v>
      </c>
      <c r="E100" s="205">
        <f t="shared" si="376"/>
        <v>0</v>
      </c>
      <c r="F100" s="86">
        <v>1</v>
      </c>
      <c r="G100" s="206">
        <f>VLOOKUP($A100&amp;$B100,Insumos!$A:$I,9,0)</f>
        <v>100</v>
      </c>
      <c r="H100" s="206">
        <f t="shared" si="377"/>
        <v>0</v>
      </c>
      <c r="I100" s="452"/>
      <c r="J100" s="423" t="str">
        <f t="shared" si="6"/>
        <v>VISTO CRBio PJ</v>
      </c>
      <c r="K100" s="206" t="str">
        <f t="shared" si="7"/>
        <v>VB</v>
      </c>
      <c r="L100" s="206">
        <f t="shared" si="440"/>
        <v>0</v>
      </c>
      <c r="M100" s="252">
        <v>0</v>
      </c>
      <c r="N100" s="252">
        <v>0</v>
      </c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  <c r="AA100" s="252"/>
      <c r="AB100" s="252"/>
      <c r="AC100" s="252"/>
      <c r="AD100" s="252">
        <v>0</v>
      </c>
      <c r="AE100" s="252">
        <v>0</v>
      </c>
      <c r="AF100" s="252">
        <v>0</v>
      </c>
      <c r="AG100" s="252">
        <v>0</v>
      </c>
      <c r="AH100" s="252">
        <v>0</v>
      </c>
      <c r="AI100" s="252">
        <v>0</v>
      </c>
      <c r="AJ100" s="252">
        <v>0</v>
      </c>
      <c r="AK100" s="252">
        <v>0</v>
      </c>
      <c r="AL100" s="252">
        <v>0</v>
      </c>
      <c r="AM100" s="252">
        <v>0</v>
      </c>
      <c r="AN100" s="252">
        <v>0</v>
      </c>
      <c r="AO100" s="252">
        <v>0</v>
      </c>
      <c r="AP100" s="252">
        <v>0</v>
      </c>
      <c r="AQ100" s="252">
        <v>0</v>
      </c>
      <c r="AR100" s="252">
        <v>0</v>
      </c>
      <c r="AS100" s="252">
        <v>0</v>
      </c>
      <c r="AT100" s="252">
        <v>0</v>
      </c>
      <c r="AU100" s="252">
        <v>0</v>
      </c>
      <c r="AV100" s="252">
        <v>0</v>
      </c>
      <c r="AW100" s="252">
        <v>0</v>
      </c>
      <c r="AX100" s="252"/>
      <c r="AY100" s="252"/>
      <c r="AZ100" s="252"/>
      <c r="BA100" s="252"/>
      <c r="BB100" s="252"/>
      <c r="BC100" s="252"/>
      <c r="BD100" s="252"/>
      <c r="BE100" s="252"/>
      <c r="BF100" s="252"/>
      <c r="BG100" s="252"/>
      <c r="BH100" s="252"/>
      <c r="BI100" s="252"/>
      <c r="BJ100" s="252"/>
      <c r="BK100" s="252"/>
      <c r="BL100" s="252"/>
      <c r="BM100" s="252">
        <v>0</v>
      </c>
      <c r="BN100" s="252">
        <v>0</v>
      </c>
      <c r="BO100" s="252">
        <v>0</v>
      </c>
      <c r="BP100" s="252">
        <v>0</v>
      </c>
      <c r="BQ100" s="252">
        <v>0</v>
      </c>
      <c r="BR100" s="252">
        <v>0</v>
      </c>
      <c r="BS100" s="252">
        <v>0</v>
      </c>
      <c r="BT100" s="252">
        <v>0</v>
      </c>
      <c r="BV100" s="206" t="str">
        <f t="shared" si="10"/>
        <v>VISTO CRBio PJ</v>
      </c>
      <c r="BW100" s="83">
        <f t="shared" si="441"/>
        <v>0</v>
      </c>
      <c r="BX100" s="206">
        <f t="shared" si="316"/>
        <v>0</v>
      </c>
      <c r="BY100" s="206">
        <f t="shared" si="442"/>
        <v>0</v>
      </c>
      <c r="BZ100" s="206">
        <f t="shared" si="443"/>
        <v>0</v>
      </c>
      <c r="CA100" s="206">
        <f t="shared" si="444"/>
        <v>0</v>
      </c>
      <c r="CB100" s="206">
        <f t="shared" si="445"/>
        <v>0</v>
      </c>
      <c r="CC100" s="206">
        <f t="shared" si="446"/>
        <v>0</v>
      </c>
      <c r="CD100" s="206">
        <f t="shared" si="447"/>
        <v>0</v>
      </c>
      <c r="CE100" s="206">
        <f t="shared" si="448"/>
        <v>0</v>
      </c>
      <c r="CF100" s="206">
        <f t="shared" si="449"/>
        <v>0</v>
      </c>
      <c r="CG100" s="206">
        <f t="shared" si="450"/>
        <v>0</v>
      </c>
      <c r="CH100" s="206">
        <f t="shared" si="451"/>
        <v>0</v>
      </c>
      <c r="CI100" s="206">
        <f t="shared" si="452"/>
        <v>0</v>
      </c>
      <c r="CJ100" s="206">
        <f t="shared" si="453"/>
        <v>0</v>
      </c>
      <c r="CK100" s="206">
        <f t="shared" si="454"/>
        <v>0</v>
      </c>
      <c r="CL100" s="206">
        <f t="shared" si="455"/>
        <v>0</v>
      </c>
      <c r="CM100" s="206">
        <f t="shared" si="456"/>
        <v>0</v>
      </c>
      <c r="CN100" s="206">
        <f t="shared" si="457"/>
        <v>0</v>
      </c>
      <c r="CO100" s="206">
        <f t="shared" si="458"/>
        <v>0</v>
      </c>
      <c r="CP100" s="206">
        <f t="shared" si="459"/>
        <v>0</v>
      </c>
      <c r="CQ100" s="206">
        <f t="shared" si="460"/>
        <v>0</v>
      </c>
      <c r="CR100" s="206">
        <f t="shared" si="461"/>
        <v>0</v>
      </c>
      <c r="CS100" s="206">
        <f t="shared" si="462"/>
        <v>0</v>
      </c>
      <c r="CT100" s="206">
        <f t="shared" si="463"/>
        <v>0</v>
      </c>
      <c r="CU100" s="206">
        <f t="shared" si="464"/>
        <v>0</v>
      </c>
      <c r="CV100" s="206">
        <f t="shared" si="465"/>
        <v>0</v>
      </c>
      <c r="CW100" s="206">
        <f t="shared" si="466"/>
        <v>0</v>
      </c>
      <c r="CX100" s="206">
        <f t="shared" si="467"/>
        <v>0</v>
      </c>
      <c r="CY100" s="206">
        <f t="shared" si="468"/>
        <v>0</v>
      </c>
      <c r="CZ100" s="206">
        <f t="shared" si="469"/>
        <v>0</v>
      </c>
      <c r="DA100" s="206">
        <f t="shared" si="470"/>
        <v>0</v>
      </c>
      <c r="DB100" s="206">
        <f t="shared" si="471"/>
        <v>0</v>
      </c>
      <c r="DC100" s="206">
        <f t="shared" si="472"/>
        <v>0</v>
      </c>
      <c r="DD100" s="206">
        <f t="shared" si="473"/>
        <v>0</v>
      </c>
      <c r="DE100" s="206">
        <f t="shared" si="474"/>
        <v>0</v>
      </c>
      <c r="DF100" s="206">
        <f t="shared" si="475"/>
        <v>0</v>
      </c>
      <c r="DG100" s="206">
        <f t="shared" si="476"/>
        <v>0</v>
      </c>
      <c r="DH100" s="206">
        <f t="shared" si="477"/>
        <v>0</v>
      </c>
      <c r="DI100" s="206">
        <f t="shared" si="478"/>
        <v>0</v>
      </c>
      <c r="DJ100" s="206">
        <f t="shared" si="479"/>
        <v>0</v>
      </c>
      <c r="DK100" s="206">
        <f t="shared" si="480"/>
        <v>0</v>
      </c>
      <c r="DL100" s="206">
        <f t="shared" si="481"/>
        <v>0</v>
      </c>
      <c r="DM100" s="206">
        <f t="shared" si="482"/>
        <v>0</v>
      </c>
      <c r="DN100" s="206">
        <f t="shared" si="483"/>
        <v>0</v>
      </c>
      <c r="DO100" s="206">
        <f t="shared" si="484"/>
        <v>0</v>
      </c>
      <c r="DP100" s="206">
        <f t="shared" si="485"/>
        <v>0</v>
      </c>
      <c r="DQ100" s="206">
        <f t="shared" si="486"/>
        <v>0</v>
      </c>
      <c r="DR100" s="206">
        <f t="shared" si="487"/>
        <v>0</v>
      </c>
      <c r="DS100" s="206">
        <f t="shared" si="488"/>
        <v>0</v>
      </c>
      <c r="DT100" s="206">
        <f t="shared" si="489"/>
        <v>0</v>
      </c>
      <c r="DU100" s="206">
        <f t="shared" si="490"/>
        <v>0</v>
      </c>
      <c r="DV100" s="206">
        <f t="shared" si="491"/>
        <v>0</v>
      </c>
      <c r="DW100" s="206">
        <f t="shared" si="492"/>
        <v>0</v>
      </c>
      <c r="DX100" s="206">
        <f t="shared" si="493"/>
        <v>0</v>
      </c>
      <c r="DY100" s="206">
        <f t="shared" si="494"/>
        <v>0</v>
      </c>
      <c r="DZ100" s="206">
        <f t="shared" si="495"/>
        <v>0</v>
      </c>
      <c r="EA100" s="206">
        <f t="shared" si="496"/>
        <v>0</v>
      </c>
      <c r="EB100" s="206">
        <f t="shared" si="497"/>
        <v>0</v>
      </c>
      <c r="EC100" s="206">
        <f t="shared" si="498"/>
        <v>0</v>
      </c>
      <c r="ED100" s="206">
        <f t="shared" si="499"/>
        <v>0</v>
      </c>
      <c r="EE100" s="206">
        <f t="shared" si="500"/>
        <v>0</v>
      </c>
    </row>
    <row r="101" spans="1:135">
      <c r="A101" s="250" t="s">
        <v>285</v>
      </c>
      <c r="B101" s="253">
        <v>1</v>
      </c>
      <c r="C101" s="192" t="str">
        <f>VLOOKUP($A101&amp;$B101,Insumos!$A:$I,4,0)</f>
        <v>PPRA</v>
      </c>
      <c r="D101" s="86" t="str">
        <f>VLOOKUP($A101&amp;$B101,Insumos!$A:$I,6,0)</f>
        <v>VB</v>
      </c>
      <c r="E101" s="205">
        <f t="shared" si="376"/>
        <v>0</v>
      </c>
      <c r="F101" s="86">
        <v>1</v>
      </c>
      <c r="G101" s="206">
        <f>VLOOKUP($A101&amp;$B101,Insumos!$A:$I,9,0)</f>
        <v>750</v>
      </c>
      <c r="H101" s="206">
        <f t="shared" si="377"/>
        <v>0</v>
      </c>
      <c r="I101" s="452"/>
      <c r="J101" s="423" t="str">
        <f t="shared" si="6"/>
        <v>PPRA</v>
      </c>
      <c r="K101" s="206" t="str">
        <f t="shared" si="7"/>
        <v>VB</v>
      </c>
      <c r="L101" s="206">
        <f t="shared" si="440"/>
        <v>0</v>
      </c>
      <c r="M101" s="252">
        <v>0</v>
      </c>
      <c r="N101" s="252">
        <v>0</v>
      </c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  <c r="AA101" s="252"/>
      <c r="AB101" s="252"/>
      <c r="AC101" s="252"/>
      <c r="AD101" s="252">
        <v>0</v>
      </c>
      <c r="AE101" s="252">
        <v>0</v>
      </c>
      <c r="AF101" s="252">
        <v>0</v>
      </c>
      <c r="AG101" s="252">
        <v>0</v>
      </c>
      <c r="AH101" s="252">
        <v>0</v>
      </c>
      <c r="AI101" s="252">
        <v>0</v>
      </c>
      <c r="AJ101" s="252">
        <v>0</v>
      </c>
      <c r="AK101" s="252">
        <v>0</v>
      </c>
      <c r="AL101" s="252">
        <v>0</v>
      </c>
      <c r="AM101" s="252">
        <v>0</v>
      </c>
      <c r="AN101" s="252">
        <v>0</v>
      </c>
      <c r="AO101" s="252">
        <v>0</v>
      </c>
      <c r="AP101" s="252">
        <v>0</v>
      </c>
      <c r="AQ101" s="252">
        <v>0</v>
      </c>
      <c r="AR101" s="252">
        <v>0</v>
      </c>
      <c r="AS101" s="252">
        <v>0</v>
      </c>
      <c r="AT101" s="252">
        <v>0</v>
      </c>
      <c r="AU101" s="252">
        <v>0</v>
      </c>
      <c r="AV101" s="252">
        <v>0</v>
      </c>
      <c r="AW101" s="252">
        <v>0</v>
      </c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>
        <v>0</v>
      </c>
      <c r="BN101" s="252">
        <v>0</v>
      </c>
      <c r="BO101" s="252">
        <v>0</v>
      </c>
      <c r="BP101" s="252">
        <v>0</v>
      </c>
      <c r="BQ101" s="252">
        <v>0</v>
      </c>
      <c r="BR101" s="252">
        <v>0</v>
      </c>
      <c r="BS101" s="252">
        <v>0</v>
      </c>
      <c r="BT101" s="252">
        <v>0</v>
      </c>
      <c r="BV101" s="206" t="str">
        <f t="shared" si="10"/>
        <v>PPRA</v>
      </c>
      <c r="BW101" s="83">
        <f t="shared" si="441"/>
        <v>0</v>
      </c>
      <c r="BX101" s="206">
        <f t="shared" si="316"/>
        <v>0</v>
      </c>
      <c r="BY101" s="206">
        <f t="shared" si="442"/>
        <v>0</v>
      </c>
      <c r="BZ101" s="206">
        <f t="shared" si="443"/>
        <v>0</v>
      </c>
      <c r="CA101" s="206">
        <f t="shared" si="444"/>
        <v>0</v>
      </c>
      <c r="CB101" s="206">
        <f t="shared" si="445"/>
        <v>0</v>
      </c>
      <c r="CC101" s="206">
        <f t="shared" si="446"/>
        <v>0</v>
      </c>
      <c r="CD101" s="206">
        <f t="shared" si="447"/>
        <v>0</v>
      </c>
      <c r="CE101" s="206">
        <f t="shared" si="448"/>
        <v>0</v>
      </c>
      <c r="CF101" s="206">
        <f t="shared" si="449"/>
        <v>0</v>
      </c>
      <c r="CG101" s="206">
        <f t="shared" si="450"/>
        <v>0</v>
      </c>
      <c r="CH101" s="206">
        <f t="shared" si="451"/>
        <v>0</v>
      </c>
      <c r="CI101" s="206">
        <f t="shared" si="452"/>
        <v>0</v>
      </c>
      <c r="CJ101" s="206">
        <f t="shared" si="453"/>
        <v>0</v>
      </c>
      <c r="CK101" s="206">
        <f t="shared" si="454"/>
        <v>0</v>
      </c>
      <c r="CL101" s="206">
        <f t="shared" si="455"/>
        <v>0</v>
      </c>
      <c r="CM101" s="206">
        <f t="shared" si="456"/>
        <v>0</v>
      </c>
      <c r="CN101" s="206">
        <f t="shared" si="457"/>
        <v>0</v>
      </c>
      <c r="CO101" s="206">
        <f t="shared" si="458"/>
        <v>0</v>
      </c>
      <c r="CP101" s="206">
        <f t="shared" si="459"/>
        <v>0</v>
      </c>
      <c r="CQ101" s="206">
        <f t="shared" si="460"/>
        <v>0</v>
      </c>
      <c r="CR101" s="206">
        <f t="shared" si="461"/>
        <v>0</v>
      </c>
      <c r="CS101" s="206">
        <f t="shared" si="462"/>
        <v>0</v>
      </c>
      <c r="CT101" s="206">
        <f t="shared" si="463"/>
        <v>0</v>
      </c>
      <c r="CU101" s="206">
        <f t="shared" si="464"/>
        <v>0</v>
      </c>
      <c r="CV101" s="206">
        <f t="shared" si="465"/>
        <v>0</v>
      </c>
      <c r="CW101" s="206">
        <f t="shared" si="466"/>
        <v>0</v>
      </c>
      <c r="CX101" s="206">
        <f t="shared" si="467"/>
        <v>0</v>
      </c>
      <c r="CY101" s="206">
        <f t="shared" si="468"/>
        <v>0</v>
      </c>
      <c r="CZ101" s="206">
        <f t="shared" si="469"/>
        <v>0</v>
      </c>
      <c r="DA101" s="206">
        <f t="shared" si="470"/>
        <v>0</v>
      </c>
      <c r="DB101" s="206">
        <f t="shared" si="471"/>
        <v>0</v>
      </c>
      <c r="DC101" s="206">
        <f t="shared" si="472"/>
        <v>0</v>
      </c>
      <c r="DD101" s="206">
        <f t="shared" si="473"/>
        <v>0</v>
      </c>
      <c r="DE101" s="206">
        <f t="shared" si="474"/>
        <v>0</v>
      </c>
      <c r="DF101" s="206">
        <f t="shared" si="475"/>
        <v>0</v>
      </c>
      <c r="DG101" s="206">
        <f t="shared" si="476"/>
        <v>0</v>
      </c>
      <c r="DH101" s="206">
        <f t="shared" si="477"/>
        <v>0</v>
      </c>
      <c r="DI101" s="206">
        <f t="shared" si="478"/>
        <v>0</v>
      </c>
      <c r="DJ101" s="206">
        <f t="shared" si="479"/>
        <v>0</v>
      </c>
      <c r="DK101" s="206">
        <f t="shared" si="480"/>
        <v>0</v>
      </c>
      <c r="DL101" s="206">
        <f t="shared" si="481"/>
        <v>0</v>
      </c>
      <c r="DM101" s="206">
        <f t="shared" si="482"/>
        <v>0</v>
      </c>
      <c r="DN101" s="206">
        <f t="shared" si="483"/>
        <v>0</v>
      </c>
      <c r="DO101" s="206">
        <f t="shared" si="484"/>
        <v>0</v>
      </c>
      <c r="DP101" s="206">
        <f t="shared" si="485"/>
        <v>0</v>
      </c>
      <c r="DQ101" s="206">
        <f t="shared" si="486"/>
        <v>0</v>
      </c>
      <c r="DR101" s="206">
        <f t="shared" si="487"/>
        <v>0</v>
      </c>
      <c r="DS101" s="206">
        <f t="shared" si="488"/>
        <v>0</v>
      </c>
      <c r="DT101" s="206">
        <f t="shared" si="489"/>
        <v>0</v>
      </c>
      <c r="DU101" s="206">
        <f t="shared" si="490"/>
        <v>0</v>
      </c>
      <c r="DV101" s="206">
        <f t="shared" si="491"/>
        <v>0</v>
      </c>
      <c r="DW101" s="206">
        <f t="shared" si="492"/>
        <v>0</v>
      </c>
      <c r="DX101" s="206">
        <f t="shared" si="493"/>
        <v>0</v>
      </c>
      <c r="DY101" s="206">
        <f t="shared" si="494"/>
        <v>0</v>
      </c>
      <c r="DZ101" s="206">
        <f t="shared" si="495"/>
        <v>0</v>
      </c>
      <c r="EA101" s="206">
        <f t="shared" si="496"/>
        <v>0</v>
      </c>
      <c r="EB101" s="206">
        <f t="shared" si="497"/>
        <v>0</v>
      </c>
      <c r="EC101" s="206">
        <f t="shared" si="498"/>
        <v>0</v>
      </c>
      <c r="ED101" s="206">
        <f t="shared" si="499"/>
        <v>0</v>
      </c>
      <c r="EE101" s="206">
        <f t="shared" si="500"/>
        <v>0</v>
      </c>
    </row>
    <row r="102" spans="1:135">
      <c r="A102" s="250" t="s">
        <v>285</v>
      </c>
      <c r="B102" s="253">
        <v>2</v>
      </c>
      <c r="C102" s="192" t="str">
        <f>VLOOKUP($A102&amp;$B102,Insumos!$A:$I,4,0)</f>
        <v>PCMSO</v>
      </c>
      <c r="D102" s="86" t="str">
        <f>VLOOKUP($A102&amp;$B102,Insumos!$A:$I,6,0)</f>
        <v>VB</v>
      </c>
      <c r="E102" s="205">
        <f t="shared" si="376"/>
        <v>0</v>
      </c>
      <c r="F102" s="86">
        <v>1</v>
      </c>
      <c r="G102" s="206">
        <f>VLOOKUP($A102&amp;$B102,Insumos!$A:$I,9,0)</f>
        <v>500</v>
      </c>
      <c r="H102" s="206">
        <f t="shared" si="377"/>
        <v>0</v>
      </c>
      <c r="I102" s="452"/>
      <c r="J102" s="423" t="str">
        <f t="shared" si="6"/>
        <v>PCMSO</v>
      </c>
      <c r="K102" s="206" t="str">
        <f t="shared" si="7"/>
        <v>VB</v>
      </c>
      <c r="L102" s="206">
        <f t="shared" si="440"/>
        <v>0</v>
      </c>
      <c r="M102" s="252">
        <v>0</v>
      </c>
      <c r="N102" s="252">
        <v>0</v>
      </c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  <c r="AA102" s="252"/>
      <c r="AB102" s="252"/>
      <c r="AC102" s="252"/>
      <c r="AD102" s="252">
        <v>0</v>
      </c>
      <c r="AE102" s="252">
        <v>0</v>
      </c>
      <c r="AF102" s="252">
        <v>0</v>
      </c>
      <c r="AG102" s="252">
        <v>0</v>
      </c>
      <c r="AH102" s="252">
        <v>0</v>
      </c>
      <c r="AI102" s="252">
        <v>0</v>
      </c>
      <c r="AJ102" s="252">
        <v>0</v>
      </c>
      <c r="AK102" s="252">
        <v>0</v>
      </c>
      <c r="AL102" s="252">
        <v>0</v>
      </c>
      <c r="AM102" s="252">
        <v>0</v>
      </c>
      <c r="AN102" s="252">
        <v>0</v>
      </c>
      <c r="AO102" s="252">
        <v>0</v>
      </c>
      <c r="AP102" s="252">
        <v>0</v>
      </c>
      <c r="AQ102" s="252">
        <v>0</v>
      </c>
      <c r="AR102" s="252">
        <v>0</v>
      </c>
      <c r="AS102" s="252">
        <v>0</v>
      </c>
      <c r="AT102" s="252">
        <v>0</v>
      </c>
      <c r="AU102" s="252">
        <v>0</v>
      </c>
      <c r="AV102" s="252">
        <v>0</v>
      </c>
      <c r="AW102" s="252">
        <v>0</v>
      </c>
      <c r="AX102" s="252"/>
      <c r="AY102" s="252"/>
      <c r="AZ102" s="252"/>
      <c r="BA102" s="252"/>
      <c r="BB102" s="252"/>
      <c r="BC102" s="252"/>
      <c r="BD102" s="252"/>
      <c r="BE102" s="252"/>
      <c r="BF102" s="252"/>
      <c r="BG102" s="252"/>
      <c r="BH102" s="252"/>
      <c r="BI102" s="252"/>
      <c r="BJ102" s="252"/>
      <c r="BK102" s="252"/>
      <c r="BL102" s="252"/>
      <c r="BM102" s="252">
        <v>0</v>
      </c>
      <c r="BN102" s="252">
        <v>0</v>
      </c>
      <c r="BO102" s="252">
        <v>0</v>
      </c>
      <c r="BP102" s="252">
        <v>0</v>
      </c>
      <c r="BQ102" s="252">
        <v>0</v>
      </c>
      <c r="BR102" s="252">
        <v>0</v>
      </c>
      <c r="BS102" s="252">
        <v>0</v>
      </c>
      <c r="BT102" s="252">
        <v>0</v>
      </c>
      <c r="BV102" s="206" t="str">
        <f t="shared" si="10"/>
        <v>PCMSO</v>
      </c>
      <c r="BW102" s="83">
        <f t="shared" si="441"/>
        <v>0</v>
      </c>
      <c r="BX102" s="206">
        <f t="shared" si="316"/>
        <v>0</v>
      </c>
      <c r="BY102" s="206">
        <f t="shared" si="442"/>
        <v>0</v>
      </c>
      <c r="BZ102" s="206">
        <f t="shared" si="443"/>
        <v>0</v>
      </c>
      <c r="CA102" s="206">
        <f t="shared" si="444"/>
        <v>0</v>
      </c>
      <c r="CB102" s="206">
        <f t="shared" si="445"/>
        <v>0</v>
      </c>
      <c r="CC102" s="206">
        <f t="shared" si="446"/>
        <v>0</v>
      </c>
      <c r="CD102" s="206">
        <f t="shared" si="447"/>
        <v>0</v>
      </c>
      <c r="CE102" s="206">
        <f t="shared" si="448"/>
        <v>0</v>
      </c>
      <c r="CF102" s="206">
        <f t="shared" si="449"/>
        <v>0</v>
      </c>
      <c r="CG102" s="206">
        <f t="shared" si="450"/>
        <v>0</v>
      </c>
      <c r="CH102" s="206">
        <f t="shared" si="451"/>
        <v>0</v>
      </c>
      <c r="CI102" s="206">
        <f t="shared" si="452"/>
        <v>0</v>
      </c>
      <c r="CJ102" s="206">
        <f t="shared" si="453"/>
        <v>0</v>
      </c>
      <c r="CK102" s="206">
        <f t="shared" si="454"/>
        <v>0</v>
      </c>
      <c r="CL102" s="206">
        <f t="shared" si="455"/>
        <v>0</v>
      </c>
      <c r="CM102" s="206">
        <f t="shared" si="456"/>
        <v>0</v>
      </c>
      <c r="CN102" s="206">
        <f t="shared" si="457"/>
        <v>0</v>
      </c>
      <c r="CO102" s="206">
        <f t="shared" si="458"/>
        <v>0</v>
      </c>
      <c r="CP102" s="206">
        <f t="shared" si="459"/>
        <v>0</v>
      </c>
      <c r="CQ102" s="206">
        <f t="shared" si="460"/>
        <v>0</v>
      </c>
      <c r="CR102" s="206">
        <f t="shared" si="461"/>
        <v>0</v>
      </c>
      <c r="CS102" s="206">
        <f t="shared" si="462"/>
        <v>0</v>
      </c>
      <c r="CT102" s="206">
        <f t="shared" si="463"/>
        <v>0</v>
      </c>
      <c r="CU102" s="206">
        <f t="shared" si="464"/>
        <v>0</v>
      </c>
      <c r="CV102" s="206">
        <f t="shared" si="465"/>
        <v>0</v>
      </c>
      <c r="CW102" s="206">
        <f t="shared" si="466"/>
        <v>0</v>
      </c>
      <c r="CX102" s="206">
        <f t="shared" si="467"/>
        <v>0</v>
      </c>
      <c r="CY102" s="206">
        <f t="shared" si="468"/>
        <v>0</v>
      </c>
      <c r="CZ102" s="206">
        <f t="shared" si="469"/>
        <v>0</v>
      </c>
      <c r="DA102" s="206">
        <f t="shared" si="470"/>
        <v>0</v>
      </c>
      <c r="DB102" s="206">
        <f t="shared" si="471"/>
        <v>0</v>
      </c>
      <c r="DC102" s="206">
        <f t="shared" si="472"/>
        <v>0</v>
      </c>
      <c r="DD102" s="206">
        <f t="shared" si="473"/>
        <v>0</v>
      </c>
      <c r="DE102" s="206">
        <f t="shared" si="474"/>
        <v>0</v>
      </c>
      <c r="DF102" s="206">
        <f t="shared" si="475"/>
        <v>0</v>
      </c>
      <c r="DG102" s="206">
        <f t="shared" si="476"/>
        <v>0</v>
      </c>
      <c r="DH102" s="206">
        <f t="shared" si="477"/>
        <v>0</v>
      </c>
      <c r="DI102" s="206">
        <f t="shared" si="478"/>
        <v>0</v>
      </c>
      <c r="DJ102" s="206">
        <f t="shared" si="479"/>
        <v>0</v>
      </c>
      <c r="DK102" s="206">
        <f t="shared" si="480"/>
        <v>0</v>
      </c>
      <c r="DL102" s="206">
        <f t="shared" si="481"/>
        <v>0</v>
      </c>
      <c r="DM102" s="206">
        <f t="shared" si="482"/>
        <v>0</v>
      </c>
      <c r="DN102" s="206">
        <f t="shared" si="483"/>
        <v>0</v>
      </c>
      <c r="DO102" s="206">
        <f t="shared" si="484"/>
        <v>0</v>
      </c>
      <c r="DP102" s="206">
        <f t="shared" si="485"/>
        <v>0</v>
      </c>
      <c r="DQ102" s="206">
        <f t="shared" si="486"/>
        <v>0</v>
      </c>
      <c r="DR102" s="206">
        <f t="shared" si="487"/>
        <v>0</v>
      </c>
      <c r="DS102" s="206">
        <f t="shared" si="488"/>
        <v>0</v>
      </c>
      <c r="DT102" s="206">
        <f t="shared" si="489"/>
        <v>0</v>
      </c>
      <c r="DU102" s="206">
        <f t="shared" si="490"/>
        <v>0</v>
      </c>
      <c r="DV102" s="206">
        <f t="shared" si="491"/>
        <v>0</v>
      </c>
      <c r="DW102" s="206">
        <f t="shared" si="492"/>
        <v>0</v>
      </c>
      <c r="DX102" s="206">
        <f t="shared" si="493"/>
        <v>0</v>
      </c>
      <c r="DY102" s="206">
        <f t="shared" si="494"/>
        <v>0</v>
      </c>
      <c r="DZ102" s="206">
        <f t="shared" si="495"/>
        <v>0</v>
      </c>
      <c r="EA102" s="206">
        <f t="shared" si="496"/>
        <v>0</v>
      </c>
      <c r="EB102" s="206">
        <f t="shared" si="497"/>
        <v>0</v>
      </c>
      <c r="EC102" s="206">
        <f t="shared" si="498"/>
        <v>0</v>
      </c>
      <c r="ED102" s="206">
        <f t="shared" si="499"/>
        <v>0</v>
      </c>
      <c r="EE102" s="206">
        <f t="shared" si="500"/>
        <v>0</v>
      </c>
    </row>
    <row r="103" spans="1:135">
      <c r="A103" s="250" t="s">
        <v>285</v>
      </c>
      <c r="B103" s="253">
        <v>3</v>
      </c>
      <c r="C103" s="192" t="str">
        <f>VLOOKUP($A103&amp;$B103,Insumos!$A:$I,4,0)</f>
        <v>PGR</v>
      </c>
      <c r="D103" s="86" t="str">
        <f>VLOOKUP($A103&amp;$B103,Insumos!$A:$I,6,0)</f>
        <v>VB</v>
      </c>
      <c r="E103" s="205">
        <f t="shared" si="376"/>
        <v>0</v>
      </c>
      <c r="F103" s="86">
        <v>1</v>
      </c>
      <c r="G103" s="206">
        <f>VLOOKUP($A103&amp;$B103,Insumos!$A:$I,9,0)</f>
        <v>500</v>
      </c>
      <c r="H103" s="206">
        <f t="shared" si="377"/>
        <v>0</v>
      </c>
      <c r="I103" s="452"/>
      <c r="J103" s="423" t="str">
        <f t="shared" si="6"/>
        <v>PGR</v>
      </c>
      <c r="K103" s="206" t="str">
        <f t="shared" si="7"/>
        <v>VB</v>
      </c>
      <c r="L103" s="206">
        <f t="shared" si="440"/>
        <v>0</v>
      </c>
      <c r="M103" s="252">
        <v>0</v>
      </c>
      <c r="N103" s="252">
        <v>0</v>
      </c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  <c r="AA103" s="252"/>
      <c r="AB103" s="252"/>
      <c r="AC103" s="252"/>
      <c r="AD103" s="252">
        <v>0</v>
      </c>
      <c r="AE103" s="252">
        <v>0</v>
      </c>
      <c r="AF103" s="252">
        <v>0</v>
      </c>
      <c r="AG103" s="252">
        <v>0</v>
      </c>
      <c r="AH103" s="252">
        <v>0</v>
      </c>
      <c r="AI103" s="252">
        <v>0</v>
      </c>
      <c r="AJ103" s="252">
        <v>0</v>
      </c>
      <c r="AK103" s="252">
        <v>0</v>
      </c>
      <c r="AL103" s="252">
        <v>0</v>
      </c>
      <c r="AM103" s="252">
        <v>0</v>
      </c>
      <c r="AN103" s="252">
        <v>0</v>
      </c>
      <c r="AO103" s="252">
        <v>0</v>
      </c>
      <c r="AP103" s="252">
        <v>0</v>
      </c>
      <c r="AQ103" s="252">
        <v>0</v>
      </c>
      <c r="AR103" s="252">
        <v>0</v>
      </c>
      <c r="AS103" s="252">
        <v>0</v>
      </c>
      <c r="AT103" s="252">
        <v>0</v>
      </c>
      <c r="AU103" s="252">
        <v>0</v>
      </c>
      <c r="AV103" s="252">
        <v>0</v>
      </c>
      <c r="AW103" s="252">
        <v>0</v>
      </c>
      <c r="AX103" s="252"/>
      <c r="AY103" s="252"/>
      <c r="AZ103" s="252"/>
      <c r="BA103" s="252"/>
      <c r="BB103" s="252"/>
      <c r="BC103" s="252"/>
      <c r="BD103" s="252"/>
      <c r="BE103" s="252"/>
      <c r="BF103" s="252"/>
      <c r="BG103" s="252"/>
      <c r="BH103" s="252"/>
      <c r="BI103" s="252"/>
      <c r="BJ103" s="252"/>
      <c r="BK103" s="252"/>
      <c r="BL103" s="252"/>
      <c r="BM103" s="252">
        <v>0</v>
      </c>
      <c r="BN103" s="252">
        <v>0</v>
      </c>
      <c r="BO103" s="252">
        <v>0</v>
      </c>
      <c r="BP103" s="252">
        <v>0</v>
      </c>
      <c r="BQ103" s="252">
        <v>0</v>
      </c>
      <c r="BR103" s="252">
        <v>0</v>
      </c>
      <c r="BS103" s="252">
        <v>0</v>
      </c>
      <c r="BT103" s="252">
        <v>0</v>
      </c>
      <c r="BV103" s="206" t="str">
        <f t="shared" si="10"/>
        <v>PGR</v>
      </c>
      <c r="BW103" s="83">
        <f t="shared" si="441"/>
        <v>0</v>
      </c>
      <c r="BX103" s="206">
        <f t="shared" si="316"/>
        <v>0</v>
      </c>
      <c r="BY103" s="206">
        <f t="shared" si="442"/>
        <v>0</v>
      </c>
      <c r="BZ103" s="206">
        <f t="shared" si="443"/>
        <v>0</v>
      </c>
      <c r="CA103" s="206">
        <f t="shared" si="444"/>
        <v>0</v>
      </c>
      <c r="CB103" s="206">
        <f t="shared" si="445"/>
        <v>0</v>
      </c>
      <c r="CC103" s="206">
        <f t="shared" si="446"/>
        <v>0</v>
      </c>
      <c r="CD103" s="206">
        <f t="shared" si="447"/>
        <v>0</v>
      </c>
      <c r="CE103" s="206">
        <f t="shared" si="448"/>
        <v>0</v>
      </c>
      <c r="CF103" s="206">
        <f t="shared" si="449"/>
        <v>0</v>
      </c>
      <c r="CG103" s="206">
        <f t="shared" si="450"/>
        <v>0</v>
      </c>
      <c r="CH103" s="206">
        <f t="shared" si="451"/>
        <v>0</v>
      </c>
      <c r="CI103" s="206">
        <f t="shared" si="452"/>
        <v>0</v>
      </c>
      <c r="CJ103" s="206">
        <f t="shared" si="453"/>
        <v>0</v>
      </c>
      <c r="CK103" s="206">
        <f t="shared" si="454"/>
        <v>0</v>
      </c>
      <c r="CL103" s="206">
        <f t="shared" si="455"/>
        <v>0</v>
      </c>
      <c r="CM103" s="206">
        <f t="shared" si="456"/>
        <v>0</v>
      </c>
      <c r="CN103" s="206">
        <f t="shared" si="457"/>
        <v>0</v>
      </c>
      <c r="CO103" s="206">
        <f t="shared" si="458"/>
        <v>0</v>
      </c>
      <c r="CP103" s="206">
        <f t="shared" si="459"/>
        <v>0</v>
      </c>
      <c r="CQ103" s="206">
        <f t="shared" si="460"/>
        <v>0</v>
      </c>
      <c r="CR103" s="206">
        <f t="shared" si="461"/>
        <v>0</v>
      </c>
      <c r="CS103" s="206">
        <f t="shared" si="462"/>
        <v>0</v>
      </c>
      <c r="CT103" s="206">
        <f t="shared" si="463"/>
        <v>0</v>
      </c>
      <c r="CU103" s="206">
        <f t="shared" si="464"/>
        <v>0</v>
      </c>
      <c r="CV103" s="206">
        <f t="shared" si="465"/>
        <v>0</v>
      </c>
      <c r="CW103" s="206">
        <f t="shared" si="466"/>
        <v>0</v>
      </c>
      <c r="CX103" s="206">
        <f t="shared" si="467"/>
        <v>0</v>
      </c>
      <c r="CY103" s="206">
        <f t="shared" si="468"/>
        <v>0</v>
      </c>
      <c r="CZ103" s="206">
        <f t="shared" si="469"/>
        <v>0</v>
      </c>
      <c r="DA103" s="206">
        <f t="shared" si="470"/>
        <v>0</v>
      </c>
      <c r="DB103" s="206">
        <f t="shared" si="471"/>
        <v>0</v>
      </c>
      <c r="DC103" s="206">
        <f t="shared" si="472"/>
        <v>0</v>
      </c>
      <c r="DD103" s="206">
        <f t="shared" si="473"/>
        <v>0</v>
      </c>
      <c r="DE103" s="206">
        <f t="shared" si="474"/>
        <v>0</v>
      </c>
      <c r="DF103" s="206">
        <f t="shared" si="475"/>
        <v>0</v>
      </c>
      <c r="DG103" s="206">
        <f t="shared" si="476"/>
        <v>0</v>
      </c>
      <c r="DH103" s="206">
        <f t="shared" si="477"/>
        <v>0</v>
      </c>
      <c r="DI103" s="206">
        <f t="shared" si="478"/>
        <v>0</v>
      </c>
      <c r="DJ103" s="206">
        <f t="shared" si="479"/>
        <v>0</v>
      </c>
      <c r="DK103" s="206">
        <f t="shared" si="480"/>
        <v>0</v>
      </c>
      <c r="DL103" s="206">
        <f t="shared" si="481"/>
        <v>0</v>
      </c>
      <c r="DM103" s="206">
        <f t="shared" si="482"/>
        <v>0</v>
      </c>
      <c r="DN103" s="206">
        <f t="shared" si="483"/>
        <v>0</v>
      </c>
      <c r="DO103" s="206">
        <f t="shared" si="484"/>
        <v>0</v>
      </c>
      <c r="DP103" s="206">
        <f t="shared" si="485"/>
        <v>0</v>
      </c>
      <c r="DQ103" s="206">
        <f t="shared" si="486"/>
        <v>0</v>
      </c>
      <c r="DR103" s="206">
        <f t="shared" si="487"/>
        <v>0</v>
      </c>
      <c r="DS103" s="206">
        <f t="shared" si="488"/>
        <v>0</v>
      </c>
      <c r="DT103" s="206">
        <f t="shared" si="489"/>
        <v>0</v>
      </c>
      <c r="DU103" s="206">
        <f t="shared" si="490"/>
        <v>0</v>
      </c>
      <c r="DV103" s="206">
        <f t="shared" si="491"/>
        <v>0</v>
      </c>
      <c r="DW103" s="206">
        <f t="shared" si="492"/>
        <v>0</v>
      </c>
      <c r="DX103" s="206">
        <f t="shared" si="493"/>
        <v>0</v>
      </c>
      <c r="DY103" s="206">
        <f t="shared" si="494"/>
        <v>0</v>
      </c>
      <c r="DZ103" s="206">
        <f t="shared" si="495"/>
        <v>0</v>
      </c>
      <c r="EA103" s="206">
        <f t="shared" si="496"/>
        <v>0</v>
      </c>
      <c r="EB103" s="206">
        <f t="shared" si="497"/>
        <v>0</v>
      </c>
      <c r="EC103" s="206">
        <f t="shared" si="498"/>
        <v>0</v>
      </c>
      <c r="ED103" s="206">
        <f t="shared" si="499"/>
        <v>0</v>
      </c>
      <c r="EE103" s="206">
        <f t="shared" si="500"/>
        <v>0</v>
      </c>
    </row>
    <row r="104" spans="1:135">
      <c r="A104" s="250" t="s">
        <v>285</v>
      </c>
      <c r="B104" s="253">
        <v>4</v>
      </c>
      <c r="C104" s="192" t="str">
        <f>VLOOKUP($A104&amp;$B104,Insumos!$A:$I,4,0)</f>
        <v>PAE</v>
      </c>
      <c r="D104" s="86" t="str">
        <f>VLOOKUP($A104&amp;$B104,Insumos!$A:$I,6,0)</f>
        <v>VB</v>
      </c>
      <c r="E104" s="205">
        <f t="shared" si="376"/>
        <v>0</v>
      </c>
      <c r="F104" s="86">
        <v>1</v>
      </c>
      <c r="G104" s="206">
        <f>VLOOKUP($A104&amp;$B104,Insumos!$A:$I,9,0)</f>
        <v>350</v>
      </c>
      <c r="H104" s="206">
        <f t="shared" si="377"/>
        <v>0</v>
      </c>
      <c r="I104" s="452"/>
      <c r="J104" s="423" t="str">
        <f t="shared" si="6"/>
        <v>PAE</v>
      </c>
      <c r="K104" s="206" t="str">
        <f t="shared" si="7"/>
        <v>VB</v>
      </c>
      <c r="L104" s="206">
        <f t="shared" si="440"/>
        <v>0</v>
      </c>
      <c r="M104" s="252">
        <v>0</v>
      </c>
      <c r="N104" s="252">
        <v>0</v>
      </c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  <c r="AA104" s="252"/>
      <c r="AB104" s="252"/>
      <c r="AC104" s="252"/>
      <c r="AD104" s="252">
        <v>0</v>
      </c>
      <c r="AE104" s="252">
        <v>0</v>
      </c>
      <c r="AF104" s="252">
        <v>0</v>
      </c>
      <c r="AG104" s="252">
        <v>0</v>
      </c>
      <c r="AH104" s="252">
        <v>0</v>
      </c>
      <c r="AI104" s="252">
        <v>0</v>
      </c>
      <c r="AJ104" s="252">
        <v>0</v>
      </c>
      <c r="AK104" s="252">
        <v>0</v>
      </c>
      <c r="AL104" s="252">
        <v>0</v>
      </c>
      <c r="AM104" s="252">
        <v>0</v>
      </c>
      <c r="AN104" s="252">
        <v>0</v>
      </c>
      <c r="AO104" s="252">
        <v>0</v>
      </c>
      <c r="AP104" s="252">
        <v>0</v>
      </c>
      <c r="AQ104" s="252">
        <v>0</v>
      </c>
      <c r="AR104" s="252">
        <v>0</v>
      </c>
      <c r="AS104" s="252">
        <v>0</v>
      </c>
      <c r="AT104" s="252">
        <v>0</v>
      </c>
      <c r="AU104" s="252">
        <v>0</v>
      </c>
      <c r="AV104" s="252">
        <v>0</v>
      </c>
      <c r="AW104" s="252">
        <v>0</v>
      </c>
      <c r="AX104" s="252"/>
      <c r="AY104" s="252"/>
      <c r="AZ104" s="252"/>
      <c r="BA104" s="252"/>
      <c r="BB104" s="252"/>
      <c r="BC104" s="252"/>
      <c r="BD104" s="252"/>
      <c r="BE104" s="252"/>
      <c r="BF104" s="252"/>
      <c r="BG104" s="252"/>
      <c r="BH104" s="252"/>
      <c r="BI104" s="252"/>
      <c r="BJ104" s="252"/>
      <c r="BK104" s="252"/>
      <c r="BL104" s="252"/>
      <c r="BM104" s="252">
        <v>0</v>
      </c>
      <c r="BN104" s="252">
        <v>0</v>
      </c>
      <c r="BO104" s="252">
        <v>0</v>
      </c>
      <c r="BP104" s="252">
        <v>0</v>
      </c>
      <c r="BQ104" s="252">
        <v>0</v>
      </c>
      <c r="BR104" s="252">
        <v>0</v>
      </c>
      <c r="BS104" s="252">
        <v>0</v>
      </c>
      <c r="BT104" s="252">
        <v>0</v>
      </c>
      <c r="BV104" s="206" t="str">
        <f t="shared" si="10"/>
        <v>PAE</v>
      </c>
      <c r="BW104" s="83">
        <f t="shared" si="441"/>
        <v>0</v>
      </c>
      <c r="BX104" s="206">
        <f t="shared" si="316"/>
        <v>0</v>
      </c>
      <c r="BY104" s="206">
        <f t="shared" si="442"/>
        <v>0</v>
      </c>
      <c r="BZ104" s="206">
        <f t="shared" si="443"/>
        <v>0</v>
      </c>
      <c r="CA104" s="206">
        <f t="shared" si="444"/>
        <v>0</v>
      </c>
      <c r="CB104" s="206">
        <f t="shared" si="445"/>
        <v>0</v>
      </c>
      <c r="CC104" s="206">
        <f t="shared" si="446"/>
        <v>0</v>
      </c>
      <c r="CD104" s="206">
        <f t="shared" si="447"/>
        <v>0</v>
      </c>
      <c r="CE104" s="206">
        <f t="shared" si="448"/>
        <v>0</v>
      </c>
      <c r="CF104" s="206">
        <f t="shared" si="449"/>
        <v>0</v>
      </c>
      <c r="CG104" s="206">
        <f t="shared" si="450"/>
        <v>0</v>
      </c>
      <c r="CH104" s="206">
        <f t="shared" si="451"/>
        <v>0</v>
      </c>
      <c r="CI104" s="206">
        <f t="shared" si="452"/>
        <v>0</v>
      </c>
      <c r="CJ104" s="206">
        <f t="shared" si="453"/>
        <v>0</v>
      </c>
      <c r="CK104" s="206">
        <f t="shared" si="454"/>
        <v>0</v>
      </c>
      <c r="CL104" s="206">
        <f t="shared" si="455"/>
        <v>0</v>
      </c>
      <c r="CM104" s="206">
        <f t="shared" si="456"/>
        <v>0</v>
      </c>
      <c r="CN104" s="206">
        <f t="shared" si="457"/>
        <v>0</v>
      </c>
      <c r="CO104" s="206">
        <f t="shared" si="458"/>
        <v>0</v>
      </c>
      <c r="CP104" s="206">
        <f t="shared" si="459"/>
        <v>0</v>
      </c>
      <c r="CQ104" s="206">
        <f t="shared" si="460"/>
        <v>0</v>
      </c>
      <c r="CR104" s="206">
        <f t="shared" si="461"/>
        <v>0</v>
      </c>
      <c r="CS104" s="206">
        <f t="shared" si="462"/>
        <v>0</v>
      </c>
      <c r="CT104" s="206">
        <f t="shared" si="463"/>
        <v>0</v>
      </c>
      <c r="CU104" s="206">
        <f t="shared" si="464"/>
        <v>0</v>
      </c>
      <c r="CV104" s="206">
        <f t="shared" si="465"/>
        <v>0</v>
      </c>
      <c r="CW104" s="206">
        <f t="shared" si="466"/>
        <v>0</v>
      </c>
      <c r="CX104" s="206">
        <f t="shared" si="467"/>
        <v>0</v>
      </c>
      <c r="CY104" s="206">
        <f t="shared" si="468"/>
        <v>0</v>
      </c>
      <c r="CZ104" s="206">
        <f t="shared" si="469"/>
        <v>0</v>
      </c>
      <c r="DA104" s="206">
        <f t="shared" si="470"/>
        <v>0</v>
      </c>
      <c r="DB104" s="206">
        <f t="shared" si="471"/>
        <v>0</v>
      </c>
      <c r="DC104" s="206">
        <f t="shared" si="472"/>
        <v>0</v>
      </c>
      <c r="DD104" s="206">
        <f t="shared" si="473"/>
        <v>0</v>
      </c>
      <c r="DE104" s="206">
        <f t="shared" si="474"/>
        <v>0</v>
      </c>
      <c r="DF104" s="206">
        <f t="shared" si="475"/>
        <v>0</v>
      </c>
      <c r="DG104" s="206">
        <f t="shared" si="476"/>
        <v>0</v>
      </c>
      <c r="DH104" s="206">
        <f t="shared" si="477"/>
        <v>0</v>
      </c>
      <c r="DI104" s="206">
        <f t="shared" si="478"/>
        <v>0</v>
      </c>
      <c r="DJ104" s="206">
        <f t="shared" si="479"/>
        <v>0</v>
      </c>
      <c r="DK104" s="206">
        <f t="shared" si="480"/>
        <v>0</v>
      </c>
      <c r="DL104" s="206">
        <f t="shared" si="481"/>
        <v>0</v>
      </c>
      <c r="DM104" s="206">
        <f t="shared" si="482"/>
        <v>0</v>
      </c>
      <c r="DN104" s="206">
        <f t="shared" si="483"/>
        <v>0</v>
      </c>
      <c r="DO104" s="206">
        <f t="shared" si="484"/>
        <v>0</v>
      </c>
      <c r="DP104" s="206">
        <f t="shared" si="485"/>
        <v>0</v>
      </c>
      <c r="DQ104" s="206">
        <f t="shared" si="486"/>
        <v>0</v>
      </c>
      <c r="DR104" s="206">
        <f t="shared" si="487"/>
        <v>0</v>
      </c>
      <c r="DS104" s="206">
        <f t="shared" si="488"/>
        <v>0</v>
      </c>
      <c r="DT104" s="206">
        <f t="shared" si="489"/>
        <v>0</v>
      </c>
      <c r="DU104" s="206">
        <f t="shared" si="490"/>
        <v>0</v>
      </c>
      <c r="DV104" s="206">
        <f t="shared" si="491"/>
        <v>0</v>
      </c>
      <c r="DW104" s="206">
        <f t="shared" si="492"/>
        <v>0</v>
      </c>
      <c r="DX104" s="206">
        <f t="shared" si="493"/>
        <v>0</v>
      </c>
      <c r="DY104" s="206">
        <f t="shared" si="494"/>
        <v>0</v>
      </c>
      <c r="DZ104" s="206">
        <f t="shared" si="495"/>
        <v>0</v>
      </c>
      <c r="EA104" s="206">
        <f t="shared" si="496"/>
        <v>0</v>
      </c>
      <c r="EB104" s="206">
        <f t="shared" si="497"/>
        <v>0</v>
      </c>
      <c r="EC104" s="206">
        <f t="shared" si="498"/>
        <v>0</v>
      </c>
      <c r="ED104" s="206">
        <f t="shared" si="499"/>
        <v>0</v>
      </c>
      <c r="EE104" s="206">
        <f t="shared" si="500"/>
        <v>0</v>
      </c>
    </row>
    <row r="105" spans="1:135">
      <c r="A105" s="250" t="s">
        <v>285</v>
      </c>
      <c r="B105" s="253">
        <v>5</v>
      </c>
      <c r="C105" s="192" t="str">
        <f>VLOOKUP($A105&amp;$B105,Insumos!$A:$I,4,0)</f>
        <v>TREINAMENTO</v>
      </c>
      <c r="D105" s="86" t="str">
        <f>VLOOKUP($A105&amp;$B105,Insumos!$A:$I,6,0)</f>
        <v>VB</v>
      </c>
      <c r="E105" s="205">
        <f t="shared" si="376"/>
        <v>0</v>
      </c>
      <c r="F105" s="86">
        <v>1</v>
      </c>
      <c r="G105" s="206">
        <f>VLOOKUP($A105&amp;$B105,Insumos!$A:$I,9,0)</f>
        <v>500</v>
      </c>
      <c r="H105" s="206">
        <f t="shared" si="377"/>
        <v>0</v>
      </c>
      <c r="I105" s="452"/>
      <c r="J105" s="423" t="str">
        <f t="shared" si="6"/>
        <v>TREINAMENTO</v>
      </c>
      <c r="K105" s="206" t="str">
        <f t="shared" si="7"/>
        <v>VB</v>
      </c>
      <c r="L105" s="206">
        <f t="shared" si="440"/>
        <v>0</v>
      </c>
      <c r="M105" s="252">
        <v>0</v>
      </c>
      <c r="N105" s="252">
        <v>0</v>
      </c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  <c r="AA105" s="252"/>
      <c r="AB105" s="252"/>
      <c r="AC105" s="252"/>
      <c r="AD105" s="252">
        <v>0</v>
      </c>
      <c r="AE105" s="252">
        <v>0</v>
      </c>
      <c r="AF105" s="252">
        <v>0</v>
      </c>
      <c r="AG105" s="252">
        <v>0</v>
      </c>
      <c r="AH105" s="252">
        <v>0</v>
      </c>
      <c r="AI105" s="252">
        <v>0</v>
      </c>
      <c r="AJ105" s="252">
        <v>0</v>
      </c>
      <c r="AK105" s="252">
        <v>0</v>
      </c>
      <c r="AL105" s="252">
        <v>0</v>
      </c>
      <c r="AM105" s="252">
        <v>0</v>
      </c>
      <c r="AN105" s="252">
        <v>0</v>
      </c>
      <c r="AO105" s="252">
        <v>0</v>
      </c>
      <c r="AP105" s="252">
        <v>0</v>
      </c>
      <c r="AQ105" s="252">
        <v>0</v>
      </c>
      <c r="AR105" s="252">
        <v>0</v>
      </c>
      <c r="AS105" s="252">
        <v>0</v>
      </c>
      <c r="AT105" s="252">
        <v>0</v>
      </c>
      <c r="AU105" s="252">
        <v>0</v>
      </c>
      <c r="AV105" s="252">
        <v>0</v>
      </c>
      <c r="AW105" s="252">
        <v>0</v>
      </c>
      <c r="AX105" s="252"/>
      <c r="AY105" s="252"/>
      <c r="AZ105" s="252"/>
      <c r="BA105" s="252"/>
      <c r="BB105" s="252"/>
      <c r="BC105" s="252"/>
      <c r="BD105" s="252"/>
      <c r="BE105" s="252"/>
      <c r="BF105" s="252"/>
      <c r="BG105" s="252"/>
      <c r="BH105" s="252"/>
      <c r="BI105" s="252"/>
      <c r="BJ105" s="252"/>
      <c r="BK105" s="252"/>
      <c r="BL105" s="252"/>
      <c r="BM105" s="252">
        <v>0</v>
      </c>
      <c r="BN105" s="252">
        <v>0</v>
      </c>
      <c r="BO105" s="252">
        <v>0</v>
      </c>
      <c r="BP105" s="252">
        <v>0</v>
      </c>
      <c r="BQ105" s="252">
        <v>0</v>
      </c>
      <c r="BR105" s="252">
        <v>0</v>
      </c>
      <c r="BS105" s="252">
        <v>0</v>
      </c>
      <c r="BT105" s="252">
        <v>0</v>
      </c>
      <c r="BV105" s="206" t="str">
        <f t="shared" si="10"/>
        <v>TREINAMENTO</v>
      </c>
      <c r="BW105" s="83">
        <f t="shared" si="441"/>
        <v>0</v>
      </c>
      <c r="BX105" s="206">
        <f t="shared" si="316"/>
        <v>0</v>
      </c>
      <c r="BY105" s="206">
        <f t="shared" si="442"/>
        <v>0</v>
      </c>
      <c r="BZ105" s="206">
        <f t="shared" si="443"/>
        <v>0</v>
      </c>
      <c r="CA105" s="206">
        <f t="shared" si="444"/>
        <v>0</v>
      </c>
      <c r="CB105" s="206">
        <f t="shared" si="445"/>
        <v>0</v>
      </c>
      <c r="CC105" s="206">
        <f t="shared" si="446"/>
        <v>0</v>
      </c>
      <c r="CD105" s="206">
        <f t="shared" si="447"/>
        <v>0</v>
      </c>
      <c r="CE105" s="206">
        <f t="shared" si="448"/>
        <v>0</v>
      </c>
      <c r="CF105" s="206">
        <f t="shared" si="449"/>
        <v>0</v>
      </c>
      <c r="CG105" s="206">
        <f t="shared" si="450"/>
        <v>0</v>
      </c>
      <c r="CH105" s="206">
        <f t="shared" si="451"/>
        <v>0</v>
      </c>
      <c r="CI105" s="206">
        <f t="shared" si="452"/>
        <v>0</v>
      </c>
      <c r="CJ105" s="206">
        <f t="shared" si="453"/>
        <v>0</v>
      </c>
      <c r="CK105" s="206">
        <f t="shared" si="454"/>
        <v>0</v>
      </c>
      <c r="CL105" s="206">
        <f t="shared" si="455"/>
        <v>0</v>
      </c>
      <c r="CM105" s="206">
        <f t="shared" si="456"/>
        <v>0</v>
      </c>
      <c r="CN105" s="206">
        <f t="shared" si="457"/>
        <v>0</v>
      </c>
      <c r="CO105" s="206">
        <f t="shared" si="458"/>
        <v>0</v>
      </c>
      <c r="CP105" s="206">
        <f t="shared" si="459"/>
        <v>0</v>
      </c>
      <c r="CQ105" s="206">
        <f t="shared" si="460"/>
        <v>0</v>
      </c>
      <c r="CR105" s="206">
        <f t="shared" si="461"/>
        <v>0</v>
      </c>
      <c r="CS105" s="206">
        <f t="shared" si="462"/>
        <v>0</v>
      </c>
      <c r="CT105" s="206">
        <f t="shared" si="463"/>
        <v>0</v>
      </c>
      <c r="CU105" s="206">
        <f t="shared" si="464"/>
        <v>0</v>
      </c>
      <c r="CV105" s="206">
        <f t="shared" si="465"/>
        <v>0</v>
      </c>
      <c r="CW105" s="206">
        <f t="shared" si="466"/>
        <v>0</v>
      </c>
      <c r="CX105" s="206">
        <f t="shared" si="467"/>
        <v>0</v>
      </c>
      <c r="CY105" s="206">
        <f t="shared" si="468"/>
        <v>0</v>
      </c>
      <c r="CZ105" s="206">
        <f t="shared" si="469"/>
        <v>0</v>
      </c>
      <c r="DA105" s="206">
        <f t="shared" si="470"/>
        <v>0</v>
      </c>
      <c r="DB105" s="206">
        <f t="shared" si="471"/>
        <v>0</v>
      </c>
      <c r="DC105" s="206">
        <f t="shared" si="472"/>
        <v>0</v>
      </c>
      <c r="DD105" s="206">
        <f t="shared" si="473"/>
        <v>0</v>
      </c>
      <c r="DE105" s="206">
        <f t="shared" si="474"/>
        <v>0</v>
      </c>
      <c r="DF105" s="206">
        <f t="shared" si="475"/>
        <v>0</v>
      </c>
      <c r="DG105" s="206">
        <f t="shared" si="476"/>
        <v>0</v>
      </c>
      <c r="DH105" s="206">
        <f t="shared" si="477"/>
        <v>0</v>
      </c>
      <c r="DI105" s="206">
        <f t="shared" si="478"/>
        <v>0</v>
      </c>
      <c r="DJ105" s="206">
        <f t="shared" si="479"/>
        <v>0</v>
      </c>
      <c r="DK105" s="206">
        <f t="shared" si="480"/>
        <v>0</v>
      </c>
      <c r="DL105" s="206">
        <f t="shared" si="481"/>
        <v>0</v>
      </c>
      <c r="DM105" s="206">
        <f t="shared" si="482"/>
        <v>0</v>
      </c>
      <c r="DN105" s="206">
        <f t="shared" si="483"/>
        <v>0</v>
      </c>
      <c r="DO105" s="206">
        <f t="shared" si="484"/>
        <v>0</v>
      </c>
      <c r="DP105" s="206">
        <f t="shared" si="485"/>
        <v>0</v>
      </c>
      <c r="DQ105" s="206">
        <f t="shared" si="486"/>
        <v>0</v>
      </c>
      <c r="DR105" s="206">
        <f t="shared" si="487"/>
        <v>0</v>
      </c>
      <c r="DS105" s="206">
        <f t="shared" si="488"/>
        <v>0</v>
      </c>
      <c r="DT105" s="206">
        <f t="shared" si="489"/>
        <v>0</v>
      </c>
      <c r="DU105" s="206">
        <f t="shared" si="490"/>
        <v>0</v>
      </c>
      <c r="DV105" s="206">
        <f t="shared" si="491"/>
        <v>0</v>
      </c>
      <c r="DW105" s="206">
        <f t="shared" si="492"/>
        <v>0</v>
      </c>
      <c r="DX105" s="206">
        <f t="shared" si="493"/>
        <v>0</v>
      </c>
      <c r="DY105" s="206">
        <f t="shared" si="494"/>
        <v>0</v>
      </c>
      <c r="DZ105" s="206">
        <f t="shared" si="495"/>
        <v>0</v>
      </c>
      <c r="EA105" s="206">
        <f t="shared" si="496"/>
        <v>0</v>
      </c>
      <c r="EB105" s="206">
        <f t="shared" si="497"/>
        <v>0</v>
      </c>
      <c r="EC105" s="206">
        <f t="shared" si="498"/>
        <v>0</v>
      </c>
      <c r="ED105" s="206">
        <f t="shared" si="499"/>
        <v>0</v>
      </c>
      <c r="EE105" s="206">
        <f t="shared" si="500"/>
        <v>0</v>
      </c>
    </row>
    <row r="106" spans="1:135">
      <c r="A106" s="250" t="s">
        <v>285</v>
      </c>
      <c r="B106" s="253">
        <v>6</v>
      </c>
      <c r="C106" s="192" t="str">
        <f>VLOOKUP($A106&amp;$B106,Insumos!$A:$I,4,0)</f>
        <v>ASO</v>
      </c>
      <c r="D106" s="86" t="str">
        <f>VLOOKUP($A106&amp;$B106,Insumos!$A:$I,6,0)</f>
        <v>VB</v>
      </c>
      <c r="E106" s="205">
        <f t="shared" ref="E106" si="501">L106</f>
        <v>0</v>
      </c>
      <c r="F106" s="86">
        <v>1</v>
      </c>
      <c r="G106" s="206">
        <f>VLOOKUP($A106&amp;$B106,Insumos!$A:$I,9,0)</f>
        <v>180</v>
      </c>
      <c r="H106" s="206">
        <f t="shared" ref="H106" si="502">G106*E106</f>
        <v>0</v>
      </c>
      <c r="I106" s="452"/>
      <c r="J106" s="423" t="str">
        <f t="shared" si="6"/>
        <v>ASO</v>
      </c>
      <c r="K106" s="206" t="str">
        <f t="shared" si="7"/>
        <v>VB</v>
      </c>
      <c r="L106" s="206">
        <f t="shared" ref="L106" si="503">SUM(M106:BT106)</f>
        <v>0</v>
      </c>
      <c r="M106" s="252">
        <v>0</v>
      </c>
      <c r="N106" s="252">
        <v>0</v>
      </c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>
        <v>0</v>
      </c>
      <c r="AE106" s="252">
        <v>0</v>
      </c>
      <c r="AF106" s="252">
        <v>0</v>
      </c>
      <c r="AG106" s="252">
        <v>0</v>
      </c>
      <c r="AH106" s="252">
        <v>0</v>
      </c>
      <c r="AI106" s="252">
        <v>0</v>
      </c>
      <c r="AJ106" s="252">
        <v>0</v>
      </c>
      <c r="AK106" s="252">
        <v>0</v>
      </c>
      <c r="AL106" s="252">
        <v>0</v>
      </c>
      <c r="AM106" s="252">
        <v>0</v>
      </c>
      <c r="AN106" s="252">
        <v>0</v>
      </c>
      <c r="AO106" s="252">
        <v>0</v>
      </c>
      <c r="AP106" s="252">
        <v>0</v>
      </c>
      <c r="AQ106" s="252">
        <v>0</v>
      </c>
      <c r="AR106" s="252">
        <v>0</v>
      </c>
      <c r="AS106" s="252">
        <v>0</v>
      </c>
      <c r="AT106" s="252">
        <v>0</v>
      </c>
      <c r="AU106" s="252">
        <v>0</v>
      </c>
      <c r="AV106" s="252">
        <v>0</v>
      </c>
      <c r="AW106" s="252">
        <v>0</v>
      </c>
      <c r="AX106" s="252"/>
      <c r="AY106" s="252"/>
      <c r="AZ106" s="252"/>
      <c r="BA106" s="252"/>
      <c r="BB106" s="252"/>
      <c r="BC106" s="252"/>
      <c r="BD106" s="252"/>
      <c r="BE106" s="252"/>
      <c r="BF106" s="252"/>
      <c r="BG106" s="252"/>
      <c r="BH106" s="252"/>
      <c r="BI106" s="252"/>
      <c r="BJ106" s="252"/>
      <c r="BK106" s="252"/>
      <c r="BL106" s="252"/>
      <c r="BM106" s="252">
        <v>0</v>
      </c>
      <c r="BN106" s="252">
        <v>0</v>
      </c>
      <c r="BO106" s="252">
        <v>0</v>
      </c>
      <c r="BP106" s="252">
        <v>0</v>
      </c>
      <c r="BQ106" s="252">
        <v>0</v>
      </c>
      <c r="BR106" s="252">
        <v>0</v>
      </c>
      <c r="BS106" s="252">
        <v>0</v>
      </c>
      <c r="BT106" s="252">
        <v>0</v>
      </c>
      <c r="BV106" s="206" t="str">
        <f t="shared" si="10"/>
        <v>ASO</v>
      </c>
      <c r="BW106" s="83">
        <f t="shared" ref="BW106" si="504">SUM(BX106:EE106)</f>
        <v>0</v>
      </c>
      <c r="BX106" s="206">
        <f t="shared" ref="BX106" si="505">M106*$G106</f>
        <v>0</v>
      </c>
      <c r="BY106" s="206">
        <f t="shared" ref="BY106" si="506">N106*$G106</f>
        <v>0</v>
      </c>
      <c r="BZ106" s="206">
        <f t="shared" ref="BZ106" si="507">O106*$G106</f>
        <v>0</v>
      </c>
      <c r="CA106" s="206">
        <f t="shared" ref="CA106" si="508">P106*$G106</f>
        <v>0</v>
      </c>
      <c r="CB106" s="206">
        <f t="shared" ref="CB106" si="509">Q106*$G106</f>
        <v>0</v>
      </c>
      <c r="CC106" s="206">
        <f t="shared" ref="CC106" si="510">R106*$G106</f>
        <v>0</v>
      </c>
      <c r="CD106" s="206">
        <f t="shared" ref="CD106" si="511">S106*$G106</f>
        <v>0</v>
      </c>
      <c r="CE106" s="206">
        <f t="shared" ref="CE106" si="512">T106*$G106</f>
        <v>0</v>
      </c>
      <c r="CF106" s="206">
        <f t="shared" ref="CF106" si="513">U106*$G106</f>
        <v>0</v>
      </c>
      <c r="CG106" s="206">
        <f t="shared" ref="CG106" si="514">V106*$G106</f>
        <v>0</v>
      </c>
      <c r="CH106" s="206">
        <f t="shared" ref="CH106" si="515">W106*$G106</f>
        <v>0</v>
      </c>
      <c r="CI106" s="206">
        <f t="shared" ref="CI106" si="516">X106*$G106</f>
        <v>0</v>
      </c>
      <c r="CJ106" s="206">
        <f t="shared" ref="CJ106" si="517">Y106*$G106</f>
        <v>0</v>
      </c>
      <c r="CK106" s="206">
        <f t="shared" ref="CK106" si="518">Z106*$G106</f>
        <v>0</v>
      </c>
      <c r="CL106" s="206">
        <f t="shared" ref="CL106" si="519">AA106*$G106</f>
        <v>0</v>
      </c>
      <c r="CM106" s="206">
        <f t="shared" ref="CM106" si="520">AB106*$G106</f>
        <v>0</v>
      </c>
      <c r="CN106" s="206">
        <f t="shared" ref="CN106" si="521">AC106*$G106</f>
        <v>0</v>
      </c>
      <c r="CO106" s="206">
        <f t="shared" ref="CO106" si="522">AD106*$G106</f>
        <v>0</v>
      </c>
      <c r="CP106" s="206">
        <f t="shared" ref="CP106" si="523">AE106*$G106</f>
        <v>0</v>
      </c>
      <c r="CQ106" s="206">
        <f t="shared" ref="CQ106" si="524">AF106*$G106</f>
        <v>0</v>
      </c>
      <c r="CR106" s="206">
        <f t="shared" ref="CR106" si="525">AG106*$G106</f>
        <v>0</v>
      </c>
      <c r="CS106" s="206">
        <f t="shared" ref="CS106" si="526">AH106*$G106</f>
        <v>0</v>
      </c>
      <c r="CT106" s="206">
        <f t="shared" ref="CT106" si="527">AI106*$G106</f>
        <v>0</v>
      </c>
      <c r="CU106" s="206">
        <f t="shared" ref="CU106" si="528">AJ106*$G106</f>
        <v>0</v>
      </c>
      <c r="CV106" s="206">
        <f t="shared" ref="CV106" si="529">AK106*$G106</f>
        <v>0</v>
      </c>
      <c r="CW106" s="206">
        <f t="shared" ref="CW106" si="530">AL106*$G106</f>
        <v>0</v>
      </c>
      <c r="CX106" s="206">
        <f t="shared" ref="CX106" si="531">AM106*$G106</f>
        <v>0</v>
      </c>
      <c r="CY106" s="206">
        <f t="shared" ref="CY106" si="532">AN106*$G106</f>
        <v>0</v>
      </c>
      <c r="CZ106" s="206">
        <f t="shared" ref="CZ106" si="533">AO106*$G106</f>
        <v>0</v>
      </c>
      <c r="DA106" s="206">
        <f t="shared" ref="DA106" si="534">AP106*$G106</f>
        <v>0</v>
      </c>
      <c r="DB106" s="206">
        <f t="shared" ref="DB106" si="535">AQ106*$G106</f>
        <v>0</v>
      </c>
      <c r="DC106" s="206">
        <f t="shared" ref="DC106" si="536">AR106*$G106</f>
        <v>0</v>
      </c>
      <c r="DD106" s="206">
        <f t="shared" ref="DD106" si="537">AS106*$G106</f>
        <v>0</v>
      </c>
      <c r="DE106" s="206">
        <f t="shared" ref="DE106" si="538">AT106*$G106</f>
        <v>0</v>
      </c>
      <c r="DF106" s="206">
        <f t="shared" ref="DF106" si="539">AU106*$G106</f>
        <v>0</v>
      </c>
      <c r="DG106" s="206">
        <f t="shared" ref="DG106" si="540">AV106*$G106</f>
        <v>0</v>
      </c>
      <c r="DH106" s="206">
        <f t="shared" ref="DH106" si="541">AW106*$G106</f>
        <v>0</v>
      </c>
      <c r="DI106" s="206">
        <f t="shared" ref="DI106" si="542">AX106*$G106</f>
        <v>0</v>
      </c>
      <c r="DJ106" s="206">
        <f t="shared" ref="DJ106" si="543">AY106*$G106</f>
        <v>0</v>
      </c>
      <c r="DK106" s="206">
        <f t="shared" ref="DK106" si="544">AZ106*$G106</f>
        <v>0</v>
      </c>
      <c r="DL106" s="206">
        <f t="shared" ref="DL106" si="545">BA106*$G106</f>
        <v>0</v>
      </c>
      <c r="DM106" s="206">
        <f t="shared" ref="DM106" si="546">BB106*$G106</f>
        <v>0</v>
      </c>
      <c r="DN106" s="206">
        <f t="shared" ref="DN106" si="547">BC106*$G106</f>
        <v>0</v>
      </c>
      <c r="DO106" s="206">
        <f t="shared" ref="DO106" si="548">BD106*$G106</f>
        <v>0</v>
      </c>
      <c r="DP106" s="206">
        <f t="shared" ref="DP106" si="549">BE106*$G106</f>
        <v>0</v>
      </c>
      <c r="DQ106" s="206">
        <f t="shared" ref="DQ106" si="550">BF106*$G106</f>
        <v>0</v>
      </c>
      <c r="DR106" s="206">
        <f t="shared" ref="DR106" si="551">BG106*$G106</f>
        <v>0</v>
      </c>
      <c r="DS106" s="206">
        <f t="shared" ref="DS106" si="552">BH106*$G106</f>
        <v>0</v>
      </c>
      <c r="DT106" s="206">
        <f t="shared" ref="DT106" si="553">BI106*$G106</f>
        <v>0</v>
      </c>
      <c r="DU106" s="206">
        <f t="shared" ref="DU106" si="554">BJ106*$G106</f>
        <v>0</v>
      </c>
      <c r="DV106" s="206">
        <f t="shared" ref="DV106" si="555">BK106*$G106</f>
        <v>0</v>
      </c>
      <c r="DW106" s="206">
        <f t="shared" ref="DW106" si="556">BL106*$G106</f>
        <v>0</v>
      </c>
      <c r="DX106" s="206">
        <f t="shared" ref="DX106" si="557">BM106*$G106</f>
        <v>0</v>
      </c>
      <c r="DY106" s="206">
        <f t="shared" ref="DY106" si="558">BN106*$G106</f>
        <v>0</v>
      </c>
      <c r="DZ106" s="206">
        <f t="shared" ref="DZ106" si="559">BO106*$G106</f>
        <v>0</v>
      </c>
      <c r="EA106" s="206">
        <f t="shared" ref="EA106" si="560">BP106*$G106</f>
        <v>0</v>
      </c>
      <c r="EB106" s="206">
        <f t="shared" ref="EB106" si="561">BQ106*$G106</f>
        <v>0</v>
      </c>
      <c r="EC106" s="206">
        <f t="shared" ref="EC106" si="562">BR106*$G106</f>
        <v>0</v>
      </c>
      <c r="ED106" s="206">
        <f t="shared" ref="ED106" si="563">BS106*$G106</f>
        <v>0</v>
      </c>
      <c r="EE106" s="206">
        <f t="shared" ref="EE106" si="564">BT106*$G106</f>
        <v>0</v>
      </c>
    </row>
    <row r="107" spans="1:135">
      <c r="A107" s="250"/>
      <c r="B107" s="253"/>
      <c r="C107" s="192" t="str">
        <f>_xlfn.IFNA("",VLOOKUP($A107&amp;$B107,Insumos!$A:$I,4,0))</f>
        <v/>
      </c>
      <c r="D107" s="86" t="str">
        <f>_xlfn.IFNA("",VLOOKUP($A107&amp;$B107,Insumos!$A:$I,6,0))</f>
        <v/>
      </c>
      <c r="E107" s="86"/>
      <c r="F107" s="86"/>
      <c r="G107" s="206"/>
      <c r="H107" s="206"/>
      <c r="I107" s="452"/>
      <c r="J107" s="423" t="str">
        <f t="shared" si="6"/>
        <v/>
      </c>
      <c r="K107" s="206" t="str">
        <f t="shared" si="7"/>
        <v/>
      </c>
      <c r="L107" s="206">
        <f t="shared" si="440"/>
        <v>0</v>
      </c>
      <c r="M107" s="252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52"/>
      <c r="AJ107" s="252"/>
      <c r="AK107" s="252"/>
      <c r="AL107" s="252"/>
      <c r="AM107" s="252"/>
      <c r="AN107" s="252"/>
      <c r="AO107" s="252"/>
      <c r="AP107" s="252"/>
      <c r="AQ107" s="252"/>
      <c r="AR107" s="252"/>
      <c r="AS107" s="252"/>
      <c r="AT107" s="252"/>
      <c r="AU107" s="252"/>
      <c r="AV107" s="252"/>
      <c r="AW107" s="252"/>
      <c r="AX107" s="252"/>
      <c r="AY107" s="252"/>
      <c r="AZ107" s="252"/>
      <c r="BA107" s="252"/>
      <c r="BB107" s="252"/>
      <c r="BC107" s="252"/>
      <c r="BD107" s="252"/>
      <c r="BE107" s="252"/>
      <c r="BF107" s="252"/>
      <c r="BG107" s="252"/>
      <c r="BH107" s="252"/>
      <c r="BI107" s="252"/>
      <c r="BJ107" s="252"/>
      <c r="BK107" s="252"/>
      <c r="BL107" s="252"/>
      <c r="BM107" s="252"/>
      <c r="BN107" s="252"/>
      <c r="BO107" s="252"/>
      <c r="BP107" s="252"/>
      <c r="BQ107" s="252"/>
      <c r="BR107" s="252"/>
      <c r="BS107" s="252"/>
      <c r="BT107" s="252"/>
      <c r="BV107" s="206" t="str">
        <f t="shared" si="10"/>
        <v/>
      </c>
      <c r="BW107" s="83">
        <f t="shared" si="441"/>
        <v>0</v>
      </c>
      <c r="BX107" s="206">
        <f t="shared" si="316"/>
        <v>0</v>
      </c>
      <c r="BY107" s="206">
        <f t="shared" si="442"/>
        <v>0</v>
      </c>
      <c r="BZ107" s="206">
        <f t="shared" si="443"/>
        <v>0</v>
      </c>
      <c r="CA107" s="206">
        <f t="shared" si="444"/>
        <v>0</v>
      </c>
      <c r="CB107" s="206">
        <f t="shared" si="445"/>
        <v>0</v>
      </c>
      <c r="CC107" s="206">
        <f t="shared" si="446"/>
        <v>0</v>
      </c>
      <c r="CD107" s="206">
        <f t="shared" si="447"/>
        <v>0</v>
      </c>
      <c r="CE107" s="206">
        <f t="shared" si="448"/>
        <v>0</v>
      </c>
      <c r="CF107" s="206">
        <f t="shared" si="449"/>
        <v>0</v>
      </c>
      <c r="CG107" s="206">
        <f t="shared" si="450"/>
        <v>0</v>
      </c>
      <c r="CH107" s="206">
        <f t="shared" si="451"/>
        <v>0</v>
      </c>
      <c r="CI107" s="206">
        <f t="shared" si="452"/>
        <v>0</v>
      </c>
      <c r="CJ107" s="206">
        <f t="shared" si="453"/>
        <v>0</v>
      </c>
      <c r="CK107" s="206">
        <f t="shared" si="454"/>
        <v>0</v>
      </c>
      <c r="CL107" s="206">
        <f t="shared" si="455"/>
        <v>0</v>
      </c>
      <c r="CM107" s="206">
        <f t="shared" si="456"/>
        <v>0</v>
      </c>
      <c r="CN107" s="206">
        <f t="shared" si="457"/>
        <v>0</v>
      </c>
      <c r="CO107" s="206">
        <f t="shared" si="458"/>
        <v>0</v>
      </c>
      <c r="CP107" s="206">
        <f t="shared" si="459"/>
        <v>0</v>
      </c>
      <c r="CQ107" s="206">
        <f t="shared" si="460"/>
        <v>0</v>
      </c>
      <c r="CR107" s="206">
        <f t="shared" si="461"/>
        <v>0</v>
      </c>
      <c r="CS107" s="206">
        <f t="shared" si="462"/>
        <v>0</v>
      </c>
      <c r="CT107" s="206">
        <f t="shared" si="463"/>
        <v>0</v>
      </c>
      <c r="CU107" s="206">
        <f t="shared" si="464"/>
        <v>0</v>
      </c>
      <c r="CV107" s="206">
        <f t="shared" si="465"/>
        <v>0</v>
      </c>
      <c r="CW107" s="206">
        <f t="shared" si="466"/>
        <v>0</v>
      </c>
      <c r="CX107" s="206">
        <f t="shared" si="467"/>
        <v>0</v>
      </c>
      <c r="CY107" s="206">
        <f t="shared" si="468"/>
        <v>0</v>
      </c>
      <c r="CZ107" s="206">
        <f t="shared" si="469"/>
        <v>0</v>
      </c>
      <c r="DA107" s="206">
        <f t="shared" si="470"/>
        <v>0</v>
      </c>
      <c r="DB107" s="206">
        <f t="shared" si="471"/>
        <v>0</v>
      </c>
      <c r="DC107" s="206">
        <f t="shared" si="472"/>
        <v>0</v>
      </c>
      <c r="DD107" s="206">
        <f t="shared" si="473"/>
        <v>0</v>
      </c>
      <c r="DE107" s="206">
        <f t="shared" si="474"/>
        <v>0</v>
      </c>
      <c r="DF107" s="206">
        <f t="shared" si="475"/>
        <v>0</v>
      </c>
      <c r="DG107" s="206">
        <f t="shared" si="476"/>
        <v>0</v>
      </c>
      <c r="DH107" s="206">
        <f t="shared" si="477"/>
        <v>0</v>
      </c>
      <c r="DI107" s="206">
        <f t="shared" si="478"/>
        <v>0</v>
      </c>
      <c r="DJ107" s="206">
        <f t="shared" si="479"/>
        <v>0</v>
      </c>
      <c r="DK107" s="206">
        <f t="shared" si="480"/>
        <v>0</v>
      </c>
      <c r="DL107" s="206">
        <f t="shared" si="481"/>
        <v>0</v>
      </c>
      <c r="DM107" s="206">
        <f t="shared" si="482"/>
        <v>0</v>
      </c>
      <c r="DN107" s="206">
        <f t="shared" si="483"/>
        <v>0</v>
      </c>
      <c r="DO107" s="206">
        <f t="shared" si="484"/>
        <v>0</v>
      </c>
      <c r="DP107" s="206">
        <f t="shared" si="485"/>
        <v>0</v>
      </c>
      <c r="DQ107" s="206">
        <f t="shared" si="486"/>
        <v>0</v>
      </c>
      <c r="DR107" s="206">
        <f t="shared" si="487"/>
        <v>0</v>
      </c>
      <c r="DS107" s="206">
        <f t="shared" si="488"/>
        <v>0</v>
      </c>
      <c r="DT107" s="206">
        <f t="shared" si="489"/>
        <v>0</v>
      </c>
      <c r="DU107" s="206">
        <f t="shared" si="490"/>
        <v>0</v>
      </c>
      <c r="DV107" s="206">
        <f t="shared" si="491"/>
        <v>0</v>
      </c>
      <c r="DW107" s="206">
        <f t="shared" si="492"/>
        <v>0</v>
      </c>
      <c r="DX107" s="206">
        <f t="shared" si="493"/>
        <v>0</v>
      </c>
      <c r="DY107" s="206">
        <f t="shared" si="494"/>
        <v>0</v>
      </c>
      <c r="DZ107" s="206">
        <f t="shared" si="495"/>
        <v>0</v>
      </c>
      <c r="EA107" s="206">
        <f t="shared" si="496"/>
        <v>0</v>
      </c>
      <c r="EB107" s="206">
        <f t="shared" si="497"/>
        <v>0</v>
      </c>
      <c r="EC107" s="206">
        <f t="shared" si="498"/>
        <v>0</v>
      </c>
      <c r="ED107" s="206">
        <f t="shared" si="499"/>
        <v>0</v>
      </c>
      <c r="EE107" s="206">
        <f t="shared" si="500"/>
        <v>0</v>
      </c>
    </row>
    <row r="108" spans="1:135">
      <c r="A108" s="250"/>
      <c r="B108" s="253"/>
      <c r="C108" s="192" t="str">
        <f>_xlfn.IFNA("",VLOOKUP($A108&amp;$B108,Insumos!$A:$I,4,0))</f>
        <v/>
      </c>
      <c r="D108" s="86" t="str">
        <f>_xlfn.IFNA("",VLOOKUP($A108&amp;$B108,Insumos!$A:$I,6,0))</f>
        <v/>
      </c>
      <c r="E108" s="86"/>
      <c r="F108" s="86"/>
      <c r="G108" s="206"/>
      <c r="H108" s="206"/>
      <c r="I108" s="452"/>
      <c r="J108" s="423" t="str">
        <f t="shared" si="6"/>
        <v/>
      </c>
      <c r="K108" s="206" t="str">
        <f t="shared" si="7"/>
        <v/>
      </c>
      <c r="L108" s="206">
        <f t="shared" si="440"/>
        <v>0</v>
      </c>
      <c r="M108" s="252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52"/>
      <c r="AJ108" s="252"/>
      <c r="AK108" s="252"/>
      <c r="AL108" s="252"/>
      <c r="AM108" s="252"/>
      <c r="AN108" s="252"/>
      <c r="AO108" s="252"/>
      <c r="AP108" s="252"/>
      <c r="AQ108" s="252"/>
      <c r="AR108" s="252"/>
      <c r="AS108" s="252"/>
      <c r="AT108" s="252"/>
      <c r="AU108" s="252"/>
      <c r="AV108" s="252"/>
      <c r="AW108" s="252"/>
      <c r="AX108" s="252"/>
      <c r="AY108" s="252"/>
      <c r="AZ108" s="252"/>
      <c r="BA108" s="252"/>
      <c r="BB108" s="252"/>
      <c r="BC108" s="252"/>
      <c r="BD108" s="252"/>
      <c r="BE108" s="252"/>
      <c r="BF108" s="252"/>
      <c r="BG108" s="252"/>
      <c r="BH108" s="252"/>
      <c r="BI108" s="252"/>
      <c r="BJ108" s="252"/>
      <c r="BK108" s="252"/>
      <c r="BL108" s="252"/>
      <c r="BM108" s="252"/>
      <c r="BN108" s="252"/>
      <c r="BO108" s="252"/>
      <c r="BP108" s="252"/>
      <c r="BQ108" s="252"/>
      <c r="BR108" s="252"/>
      <c r="BS108" s="252"/>
      <c r="BT108" s="252"/>
      <c r="BV108" s="206" t="str">
        <f t="shared" si="10"/>
        <v/>
      </c>
      <c r="BW108" s="83">
        <f t="shared" si="441"/>
        <v>0</v>
      </c>
      <c r="BX108" s="206">
        <f t="shared" si="316"/>
        <v>0</v>
      </c>
      <c r="BY108" s="206">
        <f t="shared" si="442"/>
        <v>0</v>
      </c>
      <c r="BZ108" s="206">
        <f t="shared" si="443"/>
        <v>0</v>
      </c>
      <c r="CA108" s="206">
        <f t="shared" si="444"/>
        <v>0</v>
      </c>
      <c r="CB108" s="206">
        <f t="shared" si="445"/>
        <v>0</v>
      </c>
      <c r="CC108" s="206">
        <f t="shared" si="446"/>
        <v>0</v>
      </c>
      <c r="CD108" s="206">
        <f t="shared" si="447"/>
        <v>0</v>
      </c>
      <c r="CE108" s="206">
        <f t="shared" si="448"/>
        <v>0</v>
      </c>
      <c r="CF108" s="206">
        <f t="shared" si="449"/>
        <v>0</v>
      </c>
      <c r="CG108" s="206">
        <f t="shared" si="450"/>
        <v>0</v>
      </c>
      <c r="CH108" s="206">
        <f t="shared" si="451"/>
        <v>0</v>
      </c>
      <c r="CI108" s="206">
        <f t="shared" si="452"/>
        <v>0</v>
      </c>
      <c r="CJ108" s="206">
        <f t="shared" si="453"/>
        <v>0</v>
      </c>
      <c r="CK108" s="206">
        <f t="shared" si="454"/>
        <v>0</v>
      </c>
      <c r="CL108" s="206">
        <f t="shared" si="455"/>
        <v>0</v>
      </c>
      <c r="CM108" s="206">
        <f t="shared" si="456"/>
        <v>0</v>
      </c>
      <c r="CN108" s="206">
        <f t="shared" si="457"/>
        <v>0</v>
      </c>
      <c r="CO108" s="206">
        <f t="shared" si="458"/>
        <v>0</v>
      </c>
      <c r="CP108" s="206">
        <f t="shared" si="459"/>
        <v>0</v>
      </c>
      <c r="CQ108" s="206">
        <f t="shared" si="460"/>
        <v>0</v>
      </c>
      <c r="CR108" s="206">
        <f t="shared" si="461"/>
        <v>0</v>
      </c>
      <c r="CS108" s="206">
        <f t="shared" si="462"/>
        <v>0</v>
      </c>
      <c r="CT108" s="206">
        <f t="shared" si="463"/>
        <v>0</v>
      </c>
      <c r="CU108" s="206">
        <f t="shared" si="464"/>
        <v>0</v>
      </c>
      <c r="CV108" s="206">
        <f t="shared" si="465"/>
        <v>0</v>
      </c>
      <c r="CW108" s="206">
        <f t="shared" si="466"/>
        <v>0</v>
      </c>
      <c r="CX108" s="206">
        <f t="shared" si="467"/>
        <v>0</v>
      </c>
      <c r="CY108" s="206">
        <f t="shared" si="468"/>
        <v>0</v>
      </c>
      <c r="CZ108" s="206">
        <f t="shared" si="469"/>
        <v>0</v>
      </c>
      <c r="DA108" s="206">
        <f t="shared" si="470"/>
        <v>0</v>
      </c>
      <c r="DB108" s="206">
        <f t="shared" si="471"/>
        <v>0</v>
      </c>
      <c r="DC108" s="206">
        <f t="shared" si="472"/>
        <v>0</v>
      </c>
      <c r="DD108" s="206">
        <f t="shared" si="473"/>
        <v>0</v>
      </c>
      <c r="DE108" s="206">
        <f t="shared" si="474"/>
        <v>0</v>
      </c>
      <c r="DF108" s="206">
        <f t="shared" si="475"/>
        <v>0</v>
      </c>
      <c r="DG108" s="206">
        <f t="shared" si="476"/>
        <v>0</v>
      </c>
      <c r="DH108" s="206">
        <f t="shared" si="477"/>
        <v>0</v>
      </c>
      <c r="DI108" s="206">
        <f t="shared" si="478"/>
        <v>0</v>
      </c>
      <c r="DJ108" s="206">
        <f t="shared" si="479"/>
        <v>0</v>
      </c>
      <c r="DK108" s="206">
        <f t="shared" si="480"/>
        <v>0</v>
      </c>
      <c r="DL108" s="206">
        <f t="shared" si="481"/>
        <v>0</v>
      </c>
      <c r="DM108" s="206">
        <f t="shared" si="482"/>
        <v>0</v>
      </c>
      <c r="DN108" s="206">
        <f t="shared" si="483"/>
        <v>0</v>
      </c>
      <c r="DO108" s="206">
        <f t="shared" si="484"/>
        <v>0</v>
      </c>
      <c r="DP108" s="206">
        <f t="shared" si="485"/>
        <v>0</v>
      </c>
      <c r="DQ108" s="206">
        <f t="shared" si="486"/>
        <v>0</v>
      </c>
      <c r="DR108" s="206">
        <f t="shared" si="487"/>
        <v>0</v>
      </c>
      <c r="DS108" s="206">
        <f t="shared" si="488"/>
        <v>0</v>
      </c>
      <c r="DT108" s="206">
        <f t="shared" si="489"/>
        <v>0</v>
      </c>
      <c r="DU108" s="206">
        <f t="shared" si="490"/>
        <v>0</v>
      </c>
      <c r="DV108" s="206">
        <f t="shared" si="491"/>
        <v>0</v>
      </c>
      <c r="DW108" s="206">
        <f t="shared" si="492"/>
        <v>0</v>
      </c>
      <c r="DX108" s="206">
        <f t="shared" si="493"/>
        <v>0</v>
      </c>
      <c r="DY108" s="206">
        <f t="shared" si="494"/>
        <v>0</v>
      </c>
      <c r="DZ108" s="206">
        <f t="shared" si="495"/>
        <v>0</v>
      </c>
      <c r="EA108" s="206">
        <f t="shared" si="496"/>
        <v>0</v>
      </c>
      <c r="EB108" s="206">
        <f t="shared" si="497"/>
        <v>0</v>
      </c>
      <c r="EC108" s="206">
        <f t="shared" si="498"/>
        <v>0</v>
      </c>
      <c r="ED108" s="206">
        <f t="shared" si="499"/>
        <v>0</v>
      </c>
      <c r="EE108" s="206">
        <f t="shared" si="500"/>
        <v>0</v>
      </c>
    </row>
    <row r="109" spans="1:135">
      <c r="A109" s="250"/>
      <c r="B109" s="253"/>
      <c r="C109" s="192" t="str">
        <f>_xlfn.IFNA("",VLOOKUP($A109&amp;$B109,Insumos!$A:$I,4,0))</f>
        <v/>
      </c>
      <c r="D109" s="86" t="str">
        <f>_xlfn.IFNA("",VLOOKUP($A109&amp;$B109,Insumos!$A:$I,6,0))</f>
        <v/>
      </c>
      <c r="E109" s="86"/>
      <c r="F109" s="86"/>
      <c r="G109" s="206"/>
      <c r="H109" s="206"/>
      <c r="I109" s="452"/>
      <c r="J109" s="423" t="str">
        <f t="shared" si="6"/>
        <v/>
      </c>
      <c r="K109" s="206" t="str">
        <f t="shared" si="7"/>
        <v/>
      </c>
      <c r="L109" s="206">
        <f t="shared" si="440"/>
        <v>0</v>
      </c>
      <c r="M109" s="252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52"/>
      <c r="AJ109" s="252"/>
      <c r="AK109" s="252"/>
      <c r="AL109" s="252"/>
      <c r="AM109" s="252"/>
      <c r="AN109" s="252"/>
      <c r="AO109" s="252"/>
      <c r="AP109" s="252"/>
      <c r="AQ109" s="252"/>
      <c r="AR109" s="252"/>
      <c r="AS109" s="252"/>
      <c r="AT109" s="252"/>
      <c r="AU109" s="252"/>
      <c r="AV109" s="252"/>
      <c r="AW109" s="252"/>
      <c r="AX109" s="252"/>
      <c r="AY109" s="252"/>
      <c r="AZ109" s="252"/>
      <c r="BA109" s="252"/>
      <c r="BB109" s="252"/>
      <c r="BC109" s="252"/>
      <c r="BD109" s="252"/>
      <c r="BE109" s="252"/>
      <c r="BF109" s="252"/>
      <c r="BG109" s="252"/>
      <c r="BH109" s="252"/>
      <c r="BI109" s="252"/>
      <c r="BJ109" s="252"/>
      <c r="BK109" s="252"/>
      <c r="BL109" s="252"/>
      <c r="BM109" s="252"/>
      <c r="BN109" s="252"/>
      <c r="BO109" s="252"/>
      <c r="BP109" s="252"/>
      <c r="BQ109" s="252"/>
      <c r="BR109" s="252"/>
      <c r="BS109" s="252"/>
      <c r="BT109" s="252"/>
      <c r="BV109" s="206" t="str">
        <f t="shared" si="10"/>
        <v/>
      </c>
      <c r="BW109" s="83">
        <f t="shared" si="441"/>
        <v>0</v>
      </c>
      <c r="BX109" s="206">
        <f t="shared" si="316"/>
        <v>0</v>
      </c>
      <c r="BY109" s="206">
        <f t="shared" si="442"/>
        <v>0</v>
      </c>
      <c r="BZ109" s="206">
        <f t="shared" si="443"/>
        <v>0</v>
      </c>
      <c r="CA109" s="206">
        <f t="shared" si="444"/>
        <v>0</v>
      </c>
      <c r="CB109" s="206">
        <f t="shared" si="445"/>
        <v>0</v>
      </c>
      <c r="CC109" s="206">
        <f t="shared" si="446"/>
        <v>0</v>
      </c>
      <c r="CD109" s="206">
        <f t="shared" si="447"/>
        <v>0</v>
      </c>
      <c r="CE109" s="206">
        <f t="shared" si="448"/>
        <v>0</v>
      </c>
      <c r="CF109" s="206">
        <f t="shared" si="449"/>
        <v>0</v>
      </c>
      <c r="CG109" s="206">
        <f t="shared" si="450"/>
        <v>0</v>
      </c>
      <c r="CH109" s="206">
        <f t="shared" si="451"/>
        <v>0</v>
      </c>
      <c r="CI109" s="206">
        <f t="shared" si="452"/>
        <v>0</v>
      </c>
      <c r="CJ109" s="206">
        <f t="shared" si="453"/>
        <v>0</v>
      </c>
      <c r="CK109" s="206">
        <f t="shared" si="454"/>
        <v>0</v>
      </c>
      <c r="CL109" s="206">
        <f t="shared" si="455"/>
        <v>0</v>
      </c>
      <c r="CM109" s="206">
        <f t="shared" si="456"/>
        <v>0</v>
      </c>
      <c r="CN109" s="206">
        <f t="shared" si="457"/>
        <v>0</v>
      </c>
      <c r="CO109" s="206">
        <f t="shared" si="458"/>
        <v>0</v>
      </c>
      <c r="CP109" s="206">
        <f t="shared" si="459"/>
        <v>0</v>
      </c>
      <c r="CQ109" s="206">
        <f t="shared" si="460"/>
        <v>0</v>
      </c>
      <c r="CR109" s="206">
        <f t="shared" si="461"/>
        <v>0</v>
      </c>
      <c r="CS109" s="206">
        <f t="shared" si="462"/>
        <v>0</v>
      </c>
      <c r="CT109" s="206">
        <f t="shared" si="463"/>
        <v>0</v>
      </c>
      <c r="CU109" s="206">
        <f t="shared" si="464"/>
        <v>0</v>
      </c>
      <c r="CV109" s="206">
        <f t="shared" si="465"/>
        <v>0</v>
      </c>
      <c r="CW109" s="206">
        <f t="shared" si="466"/>
        <v>0</v>
      </c>
      <c r="CX109" s="206">
        <f t="shared" si="467"/>
        <v>0</v>
      </c>
      <c r="CY109" s="206">
        <f t="shared" si="468"/>
        <v>0</v>
      </c>
      <c r="CZ109" s="206">
        <f t="shared" si="469"/>
        <v>0</v>
      </c>
      <c r="DA109" s="206">
        <f t="shared" si="470"/>
        <v>0</v>
      </c>
      <c r="DB109" s="206">
        <f t="shared" si="471"/>
        <v>0</v>
      </c>
      <c r="DC109" s="206">
        <f t="shared" si="472"/>
        <v>0</v>
      </c>
      <c r="DD109" s="206">
        <f t="shared" si="473"/>
        <v>0</v>
      </c>
      <c r="DE109" s="206">
        <f t="shared" si="474"/>
        <v>0</v>
      </c>
      <c r="DF109" s="206">
        <f t="shared" si="475"/>
        <v>0</v>
      </c>
      <c r="DG109" s="206">
        <f t="shared" si="476"/>
        <v>0</v>
      </c>
      <c r="DH109" s="206">
        <f t="shared" si="477"/>
        <v>0</v>
      </c>
      <c r="DI109" s="206">
        <f t="shared" si="478"/>
        <v>0</v>
      </c>
      <c r="DJ109" s="206">
        <f t="shared" si="479"/>
        <v>0</v>
      </c>
      <c r="DK109" s="206">
        <f t="shared" si="480"/>
        <v>0</v>
      </c>
      <c r="DL109" s="206">
        <f t="shared" si="481"/>
        <v>0</v>
      </c>
      <c r="DM109" s="206">
        <f t="shared" si="482"/>
        <v>0</v>
      </c>
      <c r="DN109" s="206">
        <f t="shared" si="483"/>
        <v>0</v>
      </c>
      <c r="DO109" s="206">
        <f t="shared" si="484"/>
        <v>0</v>
      </c>
      <c r="DP109" s="206">
        <f t="shared" si="485"/>
        <v>0</v>
      </c>
      <c r="DQ109" s="206">
        <f t="shared" si="486"/>
        <v>0</v>
      </c>
      <c r="DR109" s="206">
        <f t="shared" si="487"/>
        <v>0</v>
      </c>
      <c r="DS109" s="206">
        <f t="shared" si="488"/>
        <v>0</v>
      </c>
      <c r="DT109" s="206">
        <f t="shared" si="489"/>
        <v>0</v>
      </c>
      <c r="DU109" s="206">
        <f t="shared" si="490"/>
        <v>0</v>
      </c>
      <c r="DV109" s="206">
        <f t="shared" si="491"/>
        <v>0</v>
      </c>
      <c r="DW109" s="206">
        <f t="shared" si="492"/>
        <v>0</v>
      </c>
      <c r="DX109" s="206">
        <f t="shared" si="493"/>
        <v>0</v>
      </c>
      <c r="DY109" s="206">
        <f t="shared" si="494"/>
        <v>0</v>
      </c>
      <c r="DZ109" s="206">
        <f t="shared" si="495"/>
        <v>0</v>
      </c>
      <c r="EA109" s="206">
        <f t="shared" si="496"/>
        <v>0</v>
      </c>
      <c r="EB109" s="206">
        <f t="shared" si="497"/>
        <v>0</v>
      </c>
      <c r="EC109" s="206">
        <f t="shared" si="498"/>
        <v>0</v>
      </c>
      <c r="ED109" s="206">
        <f t="shared" si="499"/>
        <v>0</v>
      </c>
      <c r="EE109" s="206">
        <f t="shared" si="500"/>
        <v>0</v>
      </c>
    </row>
    <row r="110" spans="1:135">
      <c r="A110" s="250"/>
      <c r="B110" s="253"/>
      <c r="C110" s="192" t="str">
        <f>_xlfn.IFNA("",VLOOKUP($A110&amp;$B110,Insumos!$A:$I,4,0))</f>
        <v/>
      </c>
      <c r="D110" s="86" t="str">
        <f>_xlfn.IFNA("",VLOOKUP($A110&amp;$B110,Insumos!$A:$I,6,0))</f>
        <v/>
      </c>
      <c r="E110" s="86"/>
      <c r="F110" s="86"/>
      <c r="G110" s="206"/>
      <c r="H110" s="206"/>
      <c r="I110" s="452"/>
      <c r="J110" s="423" t="str">
        <f t="shared" si="6"/>
        <v/>
      </c>
      <c r="K110" s="206" t="str">
        <f t="shared" si="7"/>
        <v/>
      </c>
      <c r="L110" s="206">
        <f t="shared" si="440"/>
        <v>0</v>
      </c>
      <c r="M110" s="252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52"/>
      <c r="AJ110" s="252"/>
      <c r="AK110" s="252"/>
      <c r="AL110" s="252"/>
      <c r="AM110" s="252"/>
      <c r="AN110" s="252"/>
      <c r="AO110" s="252"/>
      <c r="AP110" s="252"/>
      <c r="AQ110" s="252"/>
      <c r="AR110" s="252"/>
      <c r="AS110" s="252"/>
      <c r="AT110" s="252"/>
      <c r="AU110" s="252"/>
      <c r="AV110" s="252"/>
      <c r="AW110" s="252"/>
      <c r="AX110" s="252"/>
      <c r="AY110" s="252"/>
      <c r="AZ110" s="252"/>
      <c r="BA110" s="252"/>
      <c r="BB110" s="252"/>
      <c r="BC110" s="252"/>
      <c r="BD110" s="252"/>
      <c r="BE110" s="252"/>
      <c r="BF110" s="252"/>
      <c r="BG110" s="252"/>
      <c r="BH110" s="252"/>
      <c r="BI110" s="252"/>
      <c r="BJ110" s="252"/>
      <c r="BK110" s="252"/>
      <c r="BL110" s="252"/>
      <c r="BM110" s="252"/>
      <c r="BN110" s="252"/>
      <c r="BO110" s="252"/>
      <c r="BP110" s="252"/>
      <c r="BQ110" s="252"/>
      <c r="BR110" s="252"/>
      <c r="BS110" s="252"/>
      <c r="BT110" s="252"/>
      <c r="BV110" s="206" t="str">
        <f t="shared" si="10"/>
        <v/>
      </c>
      <c r="BW110" s="83">
        <f t="shared" si="441"/>
        <v>0</v>
      </c>
      <c r="BX110" s="206">
        <f t="shared" si="316"/>
        <v>0</v>
      </c>
      <c r="BY110" s="206">
        <f t="shared" si="442"/>
        <v>0</v>
      </c>
      <c r="BZ110" s="206">
        <f t="shared" si="443"/>
        <v>0</v>
      </c>
      <c r="CA110" s="206">
        <f t="shared" si="444"/>
        <v>0</v>
      </c>
      <c r="CB110" s="206">
        <f t="shared" si="445"/>
        <v>0</v>
      </c>
      <c r="CC110" s="206">
        <f t="shared" si="446"/>
        <v>0</v>
      </c>
      <c r="CD110" s="206">
        <f t="shared" si="447"/>
        <v>0</v>
      </c>
      <c r="CE110" s="206">
        <f t="shared" si="448"/>
        <v>0</v>
      </c>
      <c r="CF110" s="206">
        <f t="shared" si="449"/>
        <v>0</v>
      </c>
      <c r="CG110" s="206">
        <f t="shared" si="450"/>
        <v>0</v>
      </c>
      <c r="CH110" s="206">
        <f t="shared" si="451"/>
        <v>0</v>
      </c>
      <c r="CI110" s="206">
        <f t="shared" si="452"/>
        <v>0</v>
      </c>
      <c r="CJ110" s="206">
        <f t="shared" si="453"/>
        <v>0</v>
      </c>
      <c r="CK110" s="206">
        <f t="shared" si="454"/>
        <v>0</v>
      </c>
      <c r="CL110" s="206">
        <f t="shared" si="455"/>
        <v>0</v>
      </c>
      <c r="CM110" s="206">
        <f t="shared" si="456"/>
        <v>0</v>
      </c>
      <c r="CN110" s="206">
        <f t="shared" si="457"/>
        <v>0</v>
      </c>
      <c r="CO110" s="206">
        <f t="shared" si="458"/>
        <v>0</v>
      </c>
      <c r="CP110" s="206">
        <f t="shared" si="459"/>
        <v>0</v>
      </c>
      <c r="CQ110" s="206">
        <f t="shared" si="460"/>
        <v>0</v>
      </c>
      <c r="CR110" s="206">
        <f t="shared" si="461"/>
        <v>0</v>
      </c>
      <c r="CS110" s="206">
        <f t="shared" si="462"/>
        <v>0</v>
      </c>
      <c r="CT110" s="206">
        <f t="shared" si="463"/>
        <v>0</v>
      </c>
      <c r="CU110" s="206">
        <f t="shared" si="464"/>
        <v>0</v>
      </c>
      <c r="CV110" s="206">
        <f t="shared" si="465"/>
        <v>0</v>
      </c>
      <c r="CW110" s="206">
        <f t="shared" si="466"/>
        <v>0</v>
      </c>
      <c r="CX110" s="206">
        <f t="shared" si="467"/>
        <v>0</v>
      </c>
      <c r="CY110" s="206">
        <f t="shared" si="468"/>
        <v>0</v>
      </c>
      <c r="CZ110" s="206">
        <f t="shared" si="469"/>
        <v>0</v>
      </c>
      <c r="DA110" s="206">
        <f t="shared" si="470"/>
        <v>0</v>
      </c>
      <c r="DB110" s="206">
        <f t="shared" si="471"/>
        <v>0</v>
      </c>
      <c r="DC110" s="206">
        <f t="shared" si="472"/>
        <v>0</v>
      </c>
      <c r="DD110" s="206">
        <f t="shared" si="473"/>
        <v>0</v>
      </c>
      <c r="DE110" s="206">
        <f t="shared" si="474"/>
        <v>0</v>
      </c>
      <c r="DF110" s="206">
        <f t="shared" si="475"/>
        <v>0</v>
      </c>
      <c r="DG110" s="206">
        <f t="shared" si="476"/>
        <v>0</v>
      </c>
      <c r="DH110" s="206">
        <f t="shared" si="477"/>
        <v>0</v>
      </c>
      <c r="DI110" s="206">
        <f t="shared" si="478"/>
        <v>0</v>
      </c>
      <c r="DJ110" s="206">
        <f t="shared" si="479"/>
        <v>0</v>
      </c>
      <c r="DK110" s="206">
        <f t="shared" si="480"/>
        <v>0</v>
      </c>
      <c r="DL110" s="206">
        <f t="shared" si="481"/>
        <v>0</v>
      </c>
      <c r="DM110" s="206">
        <f t="shared" si="482"/>
        <v>0</v>
      </c>
      <c r="DN110" s="206">
        <f t="shared" si="483"/>
        <v>0</v>
      </c>
      <c r="DO110" s="206">
        <f t="shared" si="484"/>
        <v>0</v>
      </c>
      <c r="DP110" s="206">
        <f t="shared" si="485"/>
        <v>0</v>
      </c>
      <c r="DQ110" s="206">
        <f t="shared" si="486"/>
        <v>0</v>
      </c>
      <c r="DR110" s="206">
        <f t="shared" si="487"/>
        <v>0</v>
      </c>
      <c r="DS110" s="206">
        <f t="shared" si="488"/>
        <v>0</v>
      </c>
      <c r="DT110" s="206">
        <f t="shared" si="489"/>
        <v>0</v>
      </c>
      <c r="DU110" s="206">
        <f t="shared" si="490"/>
        <v>0</v>
      </c>
      <c r="DV110" s="206">
        <f t="shared" si="491"/>
        <v>0</v>
      </c>
      <c r="DW110" s="206">
        <f t="shared" si="492"/>
        <v>0</v>
      </c>
      <c r="DX110" s="206">
        <f t="shared" si="493"/>
        <v>0</v>
      </c>
      <c r="DY110" s="206">
        <f t="shared" si="494"/>
        <v>0</v>
      </c>
      <c r="DZ110" s="206">
        <f t="shared" si="495"/>
        <v>0</v>
      </c>
      <c r="EA110" s="206">
        <f t="shared" si="496"/>
        <v>0</v>
      </c>
      <c r="EB110" s="206">
        <f t="shared" si="497"/>
        <v>0</v>
      </c>
      <c r="EC110" s="206">
        <f t="shared" si="498"/>
        <v>0</v>
      </c>
      <c r="ED110" s="206">
        <f t="shared" si="499"/>
        <v>0</v>
      </c>
      <c r="EE110" s="206">
        <f t="shared" si="500"/>
        <v>0</v>
      </c>
    </row>
    <row r="111" spans="1:135">
      <c r="A111" s="250"/>
      <c r="B111" s="253"/>
      <c r="C111" s="192" t="str">
        <f>_xlfn.IFNA("",VLOOKUP($A111&amp;$B111,Insumos!$A:$I,4,0))</f>
        <v/>
      </c>
      <c r="D111" s="86" t="str">
        <f>_xlfn.IFNA("",VLOOKUP($A111&amp;$B111,Insumos!$A:$I,6,0))</f>
        <v/>
      </c>
      <c r="E111" s="86"/>
      <c r="F111" s="86"/>
      <c r="G111" s="206"/>
      <c r="H111" s="206"/>
      <c r="I111" s="452"/>
      <c r="J111" s="423" t="str">
        <f t="shared" si="6"/>
        <v/>
      </c>
      <c r="K111" s="206" t="str">
        <f t="shared" si="7"/>
        <v/>
      </c>
      <c r="L111" s="206">
        <f t="shared" si="440"/>
        <v>0</v>
      </c>
      <c r="M111" s="252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52"/>
      <c r="AJ111" s="252"/>
      <c r="AK111" s="252"/>
      <c r="AL111" s="252"/>
      <c r="AM111" s="252"/>
      <c r="AN111" s="252"/>
      <c r="AO111" s="252"/>
      <c r="AP111" s="252"/>
      <c r="AQ111" s="252"/>
      <c r="AR111" s="252"/>
      <c r="AS111" s="252"/>
      <c r="AT111" s="252"/>
      <c r="AU111" s="252"/>
      <c r="AV111" s="252"/>
      <c r="AW111" s="252"/>
      <c r="AX111" s="252"/>
      <c r="AY111" s="252"/>
      <c r="AZ111" s="252"/>
      <c r="BA111" s="252"/>
      <c r="BB111" s="252"/>
      <c r="BC111" s="252"/>
      <c r="BD111" s="252"/>
      <c r="BE111" s="252"/>
      <c r="BF111" s="252"/>
      <c r="BG111" s="252"/>
      <c r="BH111" s="252"/>
      <c r="BI111" s="252"/>
      <c r="BJ111" s="252"/>
      <c r="BK111" s="252"/>
      <c r="BL111" s="252"/>
      <c r="BM111" s="252"/>
      <c r="BN111" s="252"/>
      <c r="BO111" s="252"/>
      <c r="BP111" s="252"/>
      <c r="BQ111" s="252"/>
      <c r="BR111" s="252"/>
      <c r="BS111" s="252"/>
      <c r="BT111" s="252"/>
      <c r="BV111" s="206" t="str">
        <f t="shared" si="10"/>
        <v/>
      </c>
      <c r="BW111" s="83">
        <f t="shared" si="441"/>
        <v>0</v>
      </c>
      <c r="BX111" s="206">
        <f t="shared" si="316"/>
        <v>0</v>
      </c>
      <c r="BY111" s="206">
        <f t="shared" si="442"/>
        <v>0</v>
      </c>
      <c r="BZ111" s="206">
        <f t="shared" si="443"/>
        <v>0</v>
      </c>
      <c r="CA111" s="206">
        <f t="shared" si="444"/>
        <v>0</v>
      </c>
      <c r="CB111" s="206">
        <f t="shared" si="445"/>
        <v>0</v>
      </c>
      <c r="CC111" s="206">
        <f t="shared" si="446"/>
        <v>0</v>
      </c>
      <c r="CD111" s="206">
        <f t="shared" si="447"/>
        <v>0</v>
      </c>
      <c r="CE111" s="206">
        <f t="shared" si="448"/>
        <v>0</v>
      </c>
      <c r="CF111" s="206">
        <f t="shared" si="449"/>
        <v>0</v>
      </c>
      <c r="CG111" s="206">
        <f t="shared" si="450"/>
        <v>0</v>
      </c>
      <c r="CH111" s="206">
        <f t="shared" si="451"/>
        <v>0</v>
      </c>
      <c r="CI111" s="206">
        <f t="shared" si="452"/>
        <v>0</v>
      </c>
      <c r="CJ111" s="206">
        <f t="shared" si="453"/>
        <v>0</v>
      </c>
      <c r="CK111" s="206">
        <f t="shared" si="454"/>
        <v>0</v>
      </c>
      <c r="CL111" s="206">
        <f t="shared" si="455"/>
        <v>0</v>
      </c>
      <c r="CM111" s="206">
        <f t="shared" si="456"/>
        <v>0</v>
      </c>
      <c r="CN111" s="206">
        <f t="shared" si="457"/>
        <v>0</v>
      </c>
      <c r="CO111" s="206">
        <f t="shared" si="458"/>
        <v>0</v>
      </c>
      <c r="CP111" s="206">
        <f t="shared" si="459"/>
        <v>0</v>
      </c>
      <c r="CQ111" s="206">
        <f t="shared" si="460"/>
        <v>0</v>
      </c>
      <c r="CR111" s="206">
        <f t="shared" si="461"/>
        <v>0</v>
      </c>
      <c r="CS111" s="206">
        <f t="shared" si="462"/>
        <v>0</v>
      </c>
      <c r="CT111" s="206">
        <f t="shared" si="463"/>
        <v>0</v>
      </c>
      <c r="CU111" s="206">
        <f t="shared" si="464"/>
        <v>0</v>
      </c>
      <c r="CV111" s="206">
        <f t="shared" si="465"/>
        <v>0</v>
      </c>
      <c r="CW111" s="206">
        <f t="shared" si="466"/>
        <v>0</v>
      </c>
      <c r="CX111" s="206">
        <f t="shared" si="467"/>
        <v>0</v>
      </c>
      <c r="CY111" s="206">
        <f t="shared" si="468"/>
        <v>0</v>
      </c>
      <c r="CZ111" s="206">
        <f t="shared" si="469"/>
        <v>0</v>
      </c>
      <c r="DA111" s="206">
        <f t="shared" si="470"/>
        <v>0</v>
      </c>
      <c r="DB111" s="206">
        <f t="shared" si="471"/>
        <v>0</v>
      </c>
      <c r="DC111" s="206">
        <f t="shared" si="472"/>
        <v>0</v>
      </c>
      <c r="DD111" s="206">
        <f t="shared" si="473"/>
        <v>0</v>
      </c>
      <c r="DE111" s="206">
        <f t="shared" si="474"/>
        <v>0</v>
      </c>
      <c r="DF111" s="206">
        <f t="shared" si="475"/>
        <v>0</v>
      </c>
      <c r="DG111" s="206">
        <f t="shared" si="476"/>
        <v>0</v>
      </c>
      <c r="DH111" s="206">
        <f t="shared" si="477"/>
        <v>0</v>
      </c>
      <c r="DI111" s="206">
        <f t="shared" si="478"/>
        <v>0</v>
      </c>
      <c r="DJ111" s="206">
        <f t="shared" si="479"/>
        <v>0</v>
      </c>
      <c r="DK111" s="206">
        <f t="shared" si="480"/>
        <v>0</v>
      </c>
      <c r="DL111" s="206">
        <f t="shared" si="481"/>
        <v>0</v>
      </c>
      <c r="DM111" s="206">
        <f t="shared" si="482"/>
        <v>0</v>
      </c>
      <c r="DN111" s="206">
        <f t="shared" si="483"/>
        <v>0</v>
      </c>
      <c r="DO111" s="206">
        <f t="shared" si="484"/>
        <v>0</v>
      </c>
      <c r="DP111" s="206">
        <f t="shared" si="485"/>
        <v>0</v>
      </c>
      <c r="DQ111" s="206">
        <f t="shared" si="486"/>
        <v>0</v>
      </c>
      <c r="DR111" s="206">
        <f t="shared" si="487"/>
        <v>0</v>
      </c>
      <c r="DS111" s="206">
        <f t="shared" si="488"/>
        <v>0</v>
      </c>
      <c r="DT111" s="206">
        <f t="shared" si="489"/>
        <v>0</v>
      </c>
      <c r="DU111" s="206">
        <f t="shared" si="490"/>
        <v>0</v>
      </c>
      <c r="DV111" s="206">
        <f t="shared" si="491"/>
        <v>0</v>
      </c>
      <c r="DW111" s="206">
        <f t="shared" si="492"/>
        <v>0</v>
      </c>
      <c r="DX111" s="206">
        <f t="shared" si="493"/>
        <v>0</v>
      </c>
      <c r="DY111" s="206">
        <f t="shared" si="494"/>
        <v>0</v>
      </c>
      <c r="DZ111" s="206">
        <f t="shared" si="495"/>
        <v>0</v>
      </c>
      <c r="EA111" s="206">
        <f t="shared" si="496"/>
        <v>0</v>
      </c>
      <c r="EB111" s="206">
        <f t="shared" si="497"/>
        <v>0</v>
      </c>
      <c r="EC111" s="206">
        <f t="shared" si="498"/>
        <v>0</v>
      </c>
      <c r="ED111" s="206">
        <f t="shared" si="499"/>
        <v>0</v>
      </c>
      <c r="EE111" s="206">
        <f t="shared" si="500"/>
        <v>0</v>
      </c>
    </row>
    <row r="112" spans="1:135">
      <c r="A112" s="250"/>
      <c r="B112" s="253"/>
      <c r="C112" s="192" t="str">
        <f>_xlfn.IFNA("",VLOOKUP($A112&amp;$B112,Insumos!$A:$I,4,0))</f>
        <v/>
      </c>
      <c r="D112" s="86" t="str">
        <f>_xlfn.IFNA("",VLOOKUP($A112&amp;$B112,Insumos!$A:$I,6,0))</f>
        <v/>
      </c>
      <c r="E112" s="86"/>
      <c r="F112" s="86"/>
      <c r="G112" s="206"/>
      <c r="H112" s="206"/>
      <c r="I112" s="452"/>
      <c r="J112" s="423" t="str">
        <f t="shared" si="6"/>
        <v/>
      </c>
      <c r="K112" s="206" t="str">
        <f t="shared" si="7"/>
        <v/>
      </c>
      <c r="L112" s="206">
        <f t="shared" si="440"/>
        <v>0</v>
      </c>
      <c r="M112" s="252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  <c r="AA112" s="252"/>
      <c r="AB112" s="252"/>
      <c r="AC112" s="252"/>
      <c r="AD112" s="252"/>
      <c r="AE112" s="252"/>
      <c r="AF112" s="252"/>
      <c r="AG112" s="252"/>
      <c r="AH112" s="252"/>
      <c r="AI112" s="252"/>
      <c r="AJ112" s="252"/>
      <c r="AK112" s="252"/>
      <c r="AL112" s="252"/>
      <c r="AM112" s="252"/>
      <c r="AN112" s="252"/>
      <c r="AO112" s="252"/>
      <c r="AP112" s="252"/>
      <c r="AQ112" s="252"/>
      <c r="AR112" s="252"/>
      <c r="AS112" s="252"/>
      <c r="AT112" s="252"/>
      <c r="AU112" s="252"/>
      <c r="AV112" s="252"/>
      <c r="AW112" s="252"/>
      <c r="AX112" s="252"/>
      <c r="AY112" s="252"/>
      <c r="AZ112" s="252"/>
      <c r="BA112" s="252"/>
      <c r="BB112" s="252"/>
      <c r="BC112" s="252"/>
      <c r="BD112" s="252"/>
      <c r="BE112" s="252"/>
      <c r="BF112" s="252"/>
      <c r="BG112" s="252"/>
      <c r="BH112" s="252"/>
      <c r="BI112" s="252"/>
      <c r="BJ112" s="252"/>
      <c r="BK112" s="252"/>
      <c r="BL112" s="252"/>
      <c r="BM112" s="252"/>
      <c r="BN112" s="252"/>
      <c r="BO112" s="252"/>
      <c r="BP112" s="252"/>
      <c r="BQ112" s="252"/>
      <c r="BR112" s="252"/>
      <c r="BS112" s="252"/>
      <c r="BT112" s="252"/>
      <c r="BV112" s="206" t="str">
        <f t="shared" si="10"/>
        <v/>
      </c>
      <c r="BW112" s="83">
        <f t="shared" si="441"/>
        <v>0</v>
      </c>
      <c r="BX112" s="206">
        <f t="shared" si="316"/>
        <v>0</v>
      </c>
      <c r="BY112" s="206">
        <f t="shared" si="442"/>
        <v>0</v>
      </c>
      <c r="BZ112" s="206">
        <f t="shared" si="443"/>
        <v>0</v>
      </c>
      <c r="CA112" s="206">
        <f t="shared" si="444"/>
        <v>0</v>
      </c>
      <c r="CB112" s="206">
        <f t="shared" si="445"/>
        <v>0</v>
      </c>
      <c r="CC112" s="206">
        <f t="shared" si="446"/>
        <v>0</v>
      </c>
      <c r="CD112" s="206">
        <f t="shared" si="447"/>
        <v>0</v>
      </c>
      <c r="CE112" s="206">
        <f t="shared" si="448"/>
        <v>0</v>
      </c>
      <c r="CF112" s="206">
        <f t="shared" si="449"/>
        <v>0</v>
      </c>
      <c r="CG112" s="206">
        <f t="shared" si="450"/>
        <v>0</v>
      </c>
      <c r="CH112" s="206">
        <f t="shared" si="451"/>
        <v>0</v>
      </c>
      <c r="CI112" s="206">
        <f t="shared" si="452"/>
        <v>0</v>
      </c>
      <c r="CJ112" s="206">
        <f t="shared" si="453"/>
        <v>0</v>
      </c>
      <c r="CK112" s="206">
        <f t="shared" si="454"/>
        <v>0</v>
      </c>
      <c r="CL112" s="206">
        <f t="shared" si="455"/>
        <v>0</v>
      </c>
      <c r="CM112" s="206">
        <f t="shared" si="456"/>
        <v>0</v>
      </c>
      <c r="CN112" s="206">
        <f t="shared" si="457"/>
        <v>0</v>
      </c>
      <c r="CO112" s="206">
        <f t="shared" si="458"/>
        <v>0</v>
      </c>
      <c r="CP112" s="206">
        <f t="shared" si="459"/>
        <v>0</v>
      </c>
      <c r="CQ112" s="206">
        <f t="shared" si="460"/>
        <v>0</v>
      </c>
      <c r="CR112" s="206">
        <f t="shared" si="461"/>
        <v>0</v>
      </c>
      <c r="CS112" s="206">
        <f t="shared" si="462"/>
        <v>0</v>
      </c>
      <c r="CT112" s="206">
        <f t="shared" si="463"/>
        <v>0</v>
      </c>
      <c r="CU112" s="206">
        <f t="shared" si="464"/>
        <v>0</v>
      </c>
      <c r="CV112" s="206">
        <f t="shared" si="465"/>
        <v>0</v>
      </c>
      <c r="CW112" s="206">
        <f t="shared" si="466"/>
        <v>0</v>
      </c>
      <c r="CX112" s="206">
        <f t="shared" si="467"/>
        <v>0</v>
      </c>
      <c r="CY112" s="206">
        <f t="shared" si="468"/>
        <v>0</v>
      </c>
      <c r="CZ112" s="206">
        <f t="shared" si="469"/>
        <v>0</v>
      </c>
      <c r="DA112" s="206">
        <f t="shared" si="470"/>
        <v>0</v>
      </c>
      <c r="DB112" s="206">
        <f t="shared" si="471"/>
        <v>0</v>
      </c>
      <c r="DC112" s="206">
        <f t="shared" si="472"/>
        <v>0</v>
      </c>
      <c r="DD112" s="206">
        <f t="shared" si="473"/>
        <v>0</v>
      </c>
      <c r="DE112" s="206">
        <f t="shared" si="474"/>
        <v>0</v>
      </c>
      <c r="DF112" s="206">
        <f t="shared" si="475"/>
        <v>0</v>
      </c>
      <c r="DG112" s="206">
        <f t="shared" si="476"/>
        <v>0</v>
      </c>
      <c r="DH112" s="206">
        <f t="shared" si="477"/>
        <v>0</v>
      </c>
      <c r="DI112" s="206">
        <f t="shared" si="478"/>
        <v>0</v>
      </c>
      <c r="DJ112" s="206">
        <f t="shared" si="479"/>
        <v>0</v>
      </c>
      <c r="DK112" s="206">
        <f t="shared" si="480"/>
        <v>0</v>
      </c>
      <c r="DL112" s="206">
        <f t="shared" si="481"/>
        <v>0</v>
      </c>
      <c r="DM112" s="206">
        <f t="shared" si="482"/>
        <v>0</v>
      </c>
      <c r="DN112" s="206">
        <f t="shared" si="483"/>
        <v>0</v>
      </c>
      <c r="DO112" s="206">
        <f t="shared" si="484"/>
        <v>0</v>
      </c>
      <c r="DP112" s="206">
        <f t="shared" si="485"/>
        <v>0</v>
      </c>
      <c r="DQ112" s="206">
        <f t="shared" si="486"/>
        <v>0</v>
      </c>
      <c r="DR112" s="206">
        <f t="shared" si="487"/>
        <v>0</v>
      </c>
      <c r="DS112" s="206">
        <f t="shared" si="488"/>
        <v>0</v>
      </c>
      <c r="DT112" s="206">
        <f t="shared" si="489"/>
        <v>0</v>
      </c>
      <c r="DU112" s="206">
        <f t="shared" si="490"/>
        <v>0</v>
      </c>
      <c r="DV112" s="206">
        <f t="shared" si="491"/>
        <v>0</v>
      </c>
      <c r="DW112" s="206">
        <f t="shared" si="492"/>
        <v>0</v>
      </c>
      <c r="DX112" s="206">
        <f t="shared" si="493"/>
        <v>0</v>
      </c>
      <c r="DY112" s="206">
        <f t="shared" si="494"/>
        <v>0</v>
      </c>
      <c r="DZ112" s="206">
        <f t="shared" si="495"/>
        <v>0</v>
      </c>
      <c r="EA112" s="206">
        <f t="shared" si="496"/>
        <v>0</v>
      </c>
      <c r="EB112" s="206">
        <f t="shared" si="497"/>
        <v>0</v>
      </c>
      <c r="EC112" s="206">
        <f t="shared" si="498"/>
        <v>0</v>
      </c>
      <c r="ED112" s="206">
        <f t="shared" si="499"/>
        <v>0</v>
      </c>
      <c r="EE112" s="206">
        <f t="shared" si="500"/>
        <v>0</v>
      </c>
    </row>
  </sheetData>
  <customSheetViews>
    <customSheetView guid="{CEB2E329-645A-4035-9025-2F628EC18F0C}" showGridLines="0">
      <selection activeCell="C15" sqref="C15"/>
      <pageMargins left="0" right="0" top="0" bottom="0" header="0" footer="0"/>
      <pageSetup paperSize="9" orientation="landscape" horizontalDpi="4294967293" verticalDpi="4294967293"/>
    </customSheetView>
  </customSheetViews>
  <mergeCells count="2">
    <mergeCell ref="F4:G4"/>
    <mergeCell ref="I3:J4"/>
  </mergeCells>
  <phoneticPr fontId="42" type="noConversion"/>
  <pageMargins left="0.25" right="0.25" top="0.75" bottom="0.75" header="0.3" footer="0.3"/>
  <pageSetup paperSize="9" orientation="landscape" horizontalDpi="4294967293" verticalDpi="4294967293" r:id="rId1"/>
  <ignoredErrors>
    <ignoredError sqref="BR62:EE73 BR75:EE105 BR107:EE112" evalError="1"/>
    <ignoredError sqref="CB6:CC6 CB8:CC15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4"/>
  <dimension ref="A1:J231"/>
  <sheetViews>
    <sheetView showGridLines="0" zoomScale="85" zoomScaleNormal="85" zoomScaleSheetLayoutView="100" workbookViewId="0">
      <pane ySplit="2" topLeftCell="A42" activePane="bottomLeft" state="frozen"/>
      <selection pane="bottomLeft" activeCell="G66" sqref="G59:G66"/>
    </sheetView>
  </sheetViews>
  <sheetFormatPr defaultColWidth="11.42578125" defaultRowHeight="12.75"/>
  <cols>
    <col min="1" max="1" width="9" style="121" customWidth="1"/>
    <col min="2" max="2" width="11.42578125" style="84" customWidth="1"/>
    <col min="3" max="3" width="14.28515625" style="84" customWidth="1"/>
    <col min="4" max="4" width="43.7109375" style="478" customWidth="1"/>
    <col min="5" max="5" width="11.85546875" style="84" customWidth="1"/>
    <col min="6" max="6" width="9.42578125" style="84" customWidth="1"/>
    <col min="7" max="7" width="12.7109375" style="84" bestFit="1" customWidth="1"/>
    <col min="8" max="8" width="11.42578125" style="78" bestFit="1" customWidth="1"/>
    <col min="9" max="9" width="13.42578125" style="78" customWidth="1"/>
    <col min="10" max="10" width="11.42578125" style="121" customWidth="1"/>
    <col min="11" max="11" width="9.42578125" style="121" bestFit="1" customWidth="1"/>
    <col min="12" max="16384" width="11.42578125" style="121"/>
  </cols>
  <sheetData>
    <row r="1" spans="1:10" ht="12.75" customHeight="1">
      <c r="A1" s="663" t="s">
        <v>301</v>
      </c>
      <c r="B1" s="663" t="s">
        <v>302</v>
      </c>
      <c r="C1" s="663" t="s">
        <v>303</v>
      </c>
      <c r="D1" s="663" t="s">
        <v>123</v>
      </c>
      <c r="E1" s="663" t="s">
        <v>304</v>
      </c>
      <c r="F1" s="663" t="s">
        <v>124</v>
      </c>
      <c r="G1" s="667" t="s">
        <v>305</v>
      </c>
      <c r="H1" s="665" t="s">
        <v>306</v>
      </c>
      <c r="I1" s="666"/>
    </row>
    <row r="2" spans="1:10">
      <c r="A2" s="664"/>
      <c r="B2" s="664"/>
      <c r="C2" s="664"/>
      <c r="D2" s="664"/>
      <c r="E2" s="664"/>
      <c r="F2" s="664"/>
      <c r="G2" s="668"/>
      <c r="H2" s="9" t="s">
        <v>307</v>
      </c>
      <c r="I2" s="9" t="s">
        <v>308</v>
      </c>
    </row>
    <row r="3" spans="1:10">
      <c r="A3" s="122"/>
      <c r="B3" s="123" t="s">
        <v>309</v>
      </c>
      <c r="C3" s="124"/>
      <c r="D3" s="125" t="s">
        <v>310</v>
      </c>
      <c r="E3" s="125"/>
      <c r="F3" s="124"/>
      <c r="G3" s="124"/>
      <c r="H3" s="126"/>
      <c r="I3" s="126"/>
      <c r="J3" s="454"/>
    </row>
    <row r="4" spans="1:10">
      <c r="A4" s="106" t="str">
        <f t="shared" ref="A4:A16" si="0">B4&amp;C4</f>
        <v>MOC1</v>
      </c>
      <c r="B4" s="177" t="s">
        <v>295</v>
      </c>
      <c r="C4" s="178">
        <v>1</v>
      </c>
      <c r="D4" s="455" t="s">
        <v>311</v>
      </c>
      <c r="E4" s="181">
        <v>8800</v>
      </c>
      <c r="F4" s="178" t="s">
        <v>312</v>
      </c>
      <c r="G4" s="179">
        <f>1+(Encargos!$B$40)</f>
        <v>1.1047</v>
      </c>
      <c r="H4" s="180">
        <f t="shared" ref="H4:H14" si="1">E4/176</f>
        <v>50</v>
      </c>
      <c r="I4" s="180">
        <f t="shared" ref="I4:I14" si="2">H4*G4</f>
        <v>55.234999999999999</v>
      </c>
    </row>
    <row r="5" spans="1:10">
      <c r="A5" s="106" t="str">
        <f t="shared" si="0"/>
        <v>MOC2</v>
      </c>
      <c r="B5" s="177" t="s">
        <v>295</v>
      </c>
      <c r="C5" s="178">
        <v>2</v>
      </c>
      <c r="D5" s="455" t="s">
        <v>313</v>
      </c>
      <c r="E5" s="181">
        <v>6500</v>
      </c>
      <c r="F5" s="178" t="s">
        <v>312</v>
      </c>
      <c r="G5" s="179">
        <f>1+(Encargos!$C$40)</f>
        <v>2</v>
      </c>
      <c r="H5" s="180">
        <f t="shared" si="1"/>
        <v>36.93181818181818</v>
      </c>
      <c r="I5" s="180">
        <f t="shared" si="2"/>
        <v>73.86363636363636</v>
      </c>
    </row>
    <row r="6" spans="1:10">
      <c r="A6" s="106" t="str">
        <f t="shared" si="0"/>
        <v>MOC3</v>
      </c>
      <c r="B6" s="177" t="s">
        <v>295</v>
      </c>
      <c r="C6" s="178">
        <v>3</v>
      </c>
      <c r="D6" s="455" t="s">
        <v>314</v>
      </c>
      <c r="E6" s="181">
        <v>4500</v>
      </c>
      <c r="F6" s="178" t="s">
        <v>312</v>
      </c>
      <c r="G6" s="179">
        <f>1+(Encargos!$C$40)</f>
        <v>2</v>
      </c>
      <c r="H6" s="180">
        <f t="shared" si="1"/>
        <v>25.568181818181817</v>
      </c>
      <c r="I6" s="180">
        <f t="shared" si="2"/>
        <v>51.136363636363633</v>
      </c>
    </row>
    <row r="7" spans="1:10">
      <c r="A7" s="106" t="str">
        <f t="shared" si="0"/>
        <v>MOC4</v>
      </c>
      <c r="B7" s="177" t="s">
        <v>295</v>
      </c>
      <c r="C7" s="178">
        <v>4</v>
      </c>
      <c r="D7" s="455" t="s">
        <v>315</v>
      </c>
      <c r="E7" s="181">
        <f>E6</f>
        <v>4500</v>
      </c>
      <c r="F7" s="178" t="s">
        <v>312</v>
      </c>
      <c r="G7" s="179">
        <f>1+(Encargos!$C$40)</f>
        <v>2</v>
      </c>
      <c r="H7" s="180">
        <f t="shared" si="1"/>
        <v>25.568181818181817</v>
      </c>
      <c r="I7" s="180">
        <f t="shared" si="2"/>
        <v>51.136363636363633</v>
      </c>
    </row>
    <row r="8" spans="1:10">
      <c r="A8" s="106" t="str">
        <f t="shared" si="0"/>
        <v>MOC5</v>
      </c>
      <c r="B8" s="177" t="s">
        <v>295</v>
      </c>
      <c r="C8" s="178">
        <v>5</v>
      </c>
      <c r="D8" s="455" t="s">
        <v>316</v>
      </c>
      <c r="E8" s="181">
        <v>4000</v>
      </c>
      <c r="F8" s="178" t="s">
        <v>312</v>
      </c>
      <c r="G8" s="179">
        <f>1+(Encargos!$C$40)</f>
        <v>2</v>
      </c>
      <c r="H8" s="180">
        <f t="shared" si="1"/>
        <v>22.727272727272727</v>
      </c>
      <c r="I8" s="180">
        <f t="shared" si="2"/>
        <v>45.454545454545453</v>
      </c>
    </row>
    <row r="9" spans="1:10">
      <c r="A9" s="106" t="str">
        <f t="shared" si="0"/>
        <v>MOC6</v>
      </c>
      <c r="B9" s="177" t="s">
        <v>295</v>
      </c>
      <c r="C9" s="178">
        <v>6</v>
      </c>
      <c r="D9" s="455" t="s">
        <v>317</v>
      </c>
      <c r="E9" s="181">
        <v>3500</v>
      </c>
      <c r="F9" s="178" t="s">
        <v>312</v>
      </c>
      <c r="G9" s="179">
        <f>1+(Encargos!$C$40)</f>
        <v>2</v>
      </c>
      <c r="H9" s="180">
        <f t="shared" si="1"/>
        <v>19.886363636363637</v>
      </c>
      <c r="I9" s="180">
        <f t="shared" si="2"/>
        <v>39.772727272727273</v>
      </c>
    </row>
    <row r="10" spans="1:10">
      <c r="A10" s="106" t="str">
        <f t="shared" si="0"/>
        <v>MOC7</v>
      </c>
      <c r="B10" s="177" t="s">
        <v>295</v>
      </c>
      <c r="C10" s="178">
        <v>7</v>
      </c>
      <c r="D10" s="455" t="s">
        <v>318</v>
      </c>
      <c r="E10" s="181">
        <v>3000</v>
      </c>
      <c r="F10" s="178" t="s">
        <v>312</v>
      </c>
      <c r="G10" s="179">
        <f>1+(Encargos!$C$40)</f>
        <v>2</v>
      </c>
      <c r="H10" s="180">
        <f t="shared" si="1"/>
        <v>17.045454545454547</v>
      </c>
      <c r="I10" s="180">
        <f t="shared" si="2"/>
        <v>34.090909090909093</v>
      </c>
    </row>
    <row r="11" spans="1:10">
      <c r="A11" s="106" t="str">
        <f t="shared" si="0"/>
        <v>MOC8</v>
      </c>
      <c r="B11" s="177" t="s">
        <v>295</v>
      </c>
      <c r="C11" s="178">
        <v>8</v>
      </c>
      <c r="D11" s="455" t="s">
        <v>319</v>
      </c>
      <c r="E11" s="181">
        <v>2035</v>
      </c>
      <c r="F11" s="178" t="s">
        <v>312</v>
      </c>
      <c r="G11" s="179">
        <f>1+(Encargos!$C$40)</f>
        <v>2</v>
      </c>
      <c r="H11" s="180">
        <f t="shared" si="1"/>
        <v>11.5625</v>
      </c>
      <c r="I11" s="180">
        <f t="shared" si="2"/>
        <v>23.125</v>
      </c>
    </row>
    <row r="12" spans="1:10">
      <c r="A12" s="106" t="str">
        <f t="shared" si="0"/>
        <v>MOC9</v>
      </c>
      <c r="B12" s="177" t="s">
        <v>295</v>
      </c>
      <c r="C12" s="178">
        <v>9</v>
      </c>
      <c r="D12" s="455" t="s">
        <v>320</v>
      </c>
      <c r="E12" s="181">
        <v>2288</v>
      </c>
      <c r="F12" s="178" t="s">
        <v>312</v>
      </c>
      <c r="G12" s="179">
        <f>1+(Encargos!$C$40)</f>
        <v>2</v>
      </c>
      <c r="H12" s="180">
        <f t="shared" si="1"/>
        <v>13</v>
      </c>
      <c r="I12" s="180">
        <f t="shared" si="2"/>
        <v>26</v>
      </c>
    </row>
    <row r="13" spans="1:10">
      <c r="A13" s="106" t="str">
        <f>B13&amp;C13</f>
        <v>MOC10</v>
      </c>
      <c r="B13" s="177" t="s">
        <v>295</v>
      </c>
      <c r="C13" s="178">
        <v>10</v>
      </c>
      <c r="D13" s="455" t="s">
        <v>321</v>
      </c>
      <c r="E13" s="181">
        <v>2750</v>
      </c>
      <c r="F13" s="178" t="s">
        <v>312</v>
      </c>
      <c r="G13" s="179">
        <f>1+(Encargos!$C$40)</f>
        <v>2</v>
      </c>
      <c r="H13" s="180">
        <f>E13/176</f>
        <v>15.625</v>
      </c>
      <c r="I13" s="180">
        <f>H13*G13</f>
        <v>31.25</v>
      </c>
    </row>
    <row r="14" spans="1:10">
      <c r="A14" s="106" t="str">
        <f t="shared" si="0"/>
        <v>MOC11</v>
      </c>
      <c r="B14" s="177" t="s">
        <v>295</v>
      </c>
      <c r="C14" s="178">
        <v>11</v>
      </c>
      <c r="D14" s="455" t="s">
        <v>322</v>
      </c>
      <c r="E14" s="181">
        <v>1595</v>
      </c>
      <c r="F14" s="178" t="s">
        <v>312</v>
      </c>
      <c r="G14" s="179">
        <f>1+(Encargos!$C$40)</f>
        <v>2</v>
      </c>
      <c r="H14" s="180">
        <f t="shared" si="1"/>
        <v>9.0625</v>
      </c>
      <c r="I14" s="180">
        <f t="shared" si="2"/>
        <v>18.125</v>
      </c>
    </row>
    <row r="15" spans="1:10">
      <c r="A15" s="106" t="str">
        <f t="shared" si="0"/>
        <v>MOC12</v>
      </c>
      <c r="B15" s="177" t="s">
        <v>295</v>
      </c>
      <c r="C15" s="178">
        <v>12</v>
      </c>
      <c r="D15" s="455" t="s">
        <v>80</v>
      </c>
      <c r="E15" s="181">
        <v>2100</v>
      </c>
      <c r="F15" s="178" t="s">
        <v>312</v>
      </c>
      <c r="G15" s="179">
        <f>1+(Encargos!$C$40)</f>
        <v>2</v>
      </c>
      <c r="H15" s="180">
        <f t="shared" ref="H15" si="3">E15/176</f>
        <v>11.931818181818182</v>
      </c>
      <c r="I15" s="180">
        <f t="shared" ref="I15" si="4">H15*G15</f>
        <v>23.863636363636363</v>
      </c>
    </row>
    <row r="16" spans="1:10">
      <c r="A16" s="106" t="str">
        <f t="shared" si="0"/>
        <v>MOC13</v>
      </c>
      <c r="B16" s="177" t="s">
        <v>295</v>
      </c>
      <c r="C16" s="178">
        <v>13</v>
      </c>
      <c r="D16" s="455" t="s">
        <v>323</v>
      </c>
      <c r="E16" s="181">
        <v>1320</v>
      </c>
      <c r="F16" s="178" t="s">
        <v>312</v>
      </c>
      <c r="G16" s="179">
        <f>1+(Encargos!$B$40)</f>
        <v>1.1047</v>
      </c>
      <c r="H16" s="180">
        <f t="shared" ref="H16:H18" si="5">E16/176</f>
        <v>7.5</v>
      </c>
      <c r="I16" s="180">
        <f t="shared" ref="I16:I18" si="6">H16*G16</f>
        <v>8.2852499999999996</v>
      </c>
    </row>
    <row r="17" spans="1:10">
      <c r="A17" s="106" t="str">
        <f>B17&amp;C17</f>
        <v>MOC14</v>
      </c>
      <c r="B17" s="177" t="s">
        <v>295</v>
      </c>
      <c r="C17" s="178">
        <v>14</v>
      </c>
      <c r="D17" s="455" t="s">
        <v>324</v>
      </c>
      <c r="E17" s="181">
        <v>2420</v>
      </c>
      <c r="F17" s="178" t="s">
        <v>312</v>
      </c>
      <c r="G17" s="179">
        <f>1+(Encargos!$C$40)</f>
        <v>2</v>
      </c>
      <c r="H17" s="180">
        <f t="shared" si="5"/>
        <v>13.75</v>
      </c>
      <c r="I17" s="180">
        <f t="shared" si="6"/>
        <v>27.5</v>
      </c>
    </row>
    <row r="18" spans="1:10">
      <c r="A18" s="106" t="str">
        <f>B18&amp;C18</f>
        <v>MOC15</v>
      </c>
      <c r="B18" s="177" t="s">
        <v>295</v>
      </c>
      <c r="C18" s="178">
        <v>15</v>
      </c>
      <c r="D18" s="455" t="s">
        <v>325</v>
      </c>
      <c r="E18" s="181">
        <v>2750</v>
      </c>
      <c r="F18" s="178" t="s">
        <v>312</v>
      </c>
      <c r="G18" s="179">
        <f>1+(Encargos!$C$40)</f>
        <v>2</v>
      </c>
      <c r="H18" s="180">
        <f t="shared" si="5"/>
        <v>15.625</v>
      </c>
      <c r="I18" s="180">
        <f t="shared" si="6"/>
        <v>31.25</v>
      </c>
    </row>
    <row r="19" spans="1:10">
      <c r="A19" s="106" t="str">
        <f>B19&amp;C19</f>
        <v>MOC26</v>
      </c>
      <c r="B19" s="177" t="s">
        <v>295</v>
      </c>
      <c r="C19" s="178">
        <v>26</v>
      </c>
      <c r="D19" s="455" t="s">
        <v>326</v>
      </c>
      <c r="E19" s="181">
        <v>2750</v>
      </c>
      <c r="F19" s="178" t="s">
        <v>312</v>
      </c>
      <c r="G19" s="179">
        <f>1+(Encargos!$C$40)</f>
        <v>2</v>
      </c>
      <c r="H19" s="180">
        <f t="shared" ref="H19" si="7">E19/176</f>
        <v>15.625</v>
      </c>
      <c r="I19" s="180">
        <f t="shared" ref="I19" si="8">H19*G19</f>
        <v>31.25</v>
      </c>
    </row>
    <row r="20" spans="1:10">
      <c r="A20" s="106" t="str">
        <f>B20&amp;C20</f>
        <v>MOC</v>
      </c>
      <c r="B20" s="177" t="s">
        <v>295</v>
      </c>
      <c r="C20" s="178"/>
      <c r="D20" s="455"/>
      <c r="E20" s="181"/>
      <c r="F20" s="178"/>
      <c r="G20" s="179"/>
      <c r="H20" s="180"/>
      <c r="I20" s="180"/>
    </row>
    <row r="21" spans="1:10" s="207" customFormat="1">
      <c r="A21" s="183"/>
      <c r="B21" s="184"/>
      <c r="C21" s="185"/>
      <c r="D21" s="456"/>
      <c r="E21" s="186"/>
      <c r="F21" s="185"/>
      <c r="G21" s="187"/>
      <c r="H21" s="188"/>
      <c r="I21" s="188"/>
      <c r="J21" s="121"/>
    </row>
    <row r="22" spans="1:10">
      <c r="A22" s="106" t="str">
        <f>B22&amp;C22</f>
        <v>MOC</v>
      </c>
      <c r="B22" s="107" t="s">
        <v>295</v>
      </c>
      <c r="C22" s="64"/>
      <c r="D22" s="457" t="s">
        <v>327</v>
      </c>
      <c r="E22" s="182"/>
      <c r="F22" s="64"/>
      <c r="G22" s="65"/>
      <c r="H22" s="66"/>
      <c r="I22" s="66"/>
    </row>
    <row r="23" spans="1:10">
      <c r="A23" s="106" t="str">
        <f t="shared" ref="A23:A41" si="9">B23&amp;C23</f>
        <v>MOC16</v>
      </c>
      <c r="B23" s="107" t="s">
        <v>295</v>
      </c>
      <c r="C23" s="64">
        <v>16</v>
      </c>
      <c r="D23" s="458" t="s">
        <v>328</v>
      </c>
      <c r="E23" s="108">
        <v>7700</v>
      </c>
      <c r="F23" s="64" t="s">
        <v>312</v>
      </c>
      <c r="G23" s="65">
        <v>1</v>
      </c>
      <c r="H23" s="66">
        <f t="shared" ref="H23:H32" si="10">E23/176</f>
        <v>43.75</v>
      </c>
      <c r="I23" s="66">
        <f>H23*G23</f>
        <v>43.75</v>
      </c>
    </row>
    <row r="24" spans="1:10">
      <c r="A24" s="106" t="str">
        <f t="shared" si="9"/>
        <v>MOC17</v>
      </c>
      <c r="B24" s="107" t="s">
        <v>295</v>
      </c>
      <c r="C24" s="64">
        <v>17</v>
      </c>
      <c r="D24" s="458" t="s">
        <v>329</v>
      </c>
      <c r="E24" s="108">
        <v>4235</v>
      </c>
      <c r="F24" s="64" t="s">
        <v>312</v>
      </c>
      <c r="G24" s="65">
        <v>1</v>
      </c>
      <c r="H24" s="66">
        <f t="shared" si="10"/>
        <v>24.0625</v>
      </c>
      <c r="I24" s="66">
        <f t="shared" ref="I24:I32" si="11">H24*G24</f>
        <v>24.0625</v>
      </c>
    </row>
    <row r="25" spans="1:10">
      <c r="A25" s="106" t="str">
        <f t="shared" si="9"/>
        <v>MOC18</v>
      </c>
      <c r="B25" s="107" t="s">
        <v>295</v>
      </c>
      <c r="C25" s="64">
        <v>18</v>
      </c>
      <c r="D25" s="458" t="s">
        <v>330</v>
      </c>
      <c r="E25" s="108">
        <v>3300</v>
      </c>
      <c r="F25" s="64" t="s">
        <v>312</v>
      </c>
      <c r="G25" s="65">
        <v>1</v>
      </c>
      <c r="H25" s="66">
        <f t="shared" si="10"/>
        <v>18.75</v>
      </c>
      <c r="I25" s="66">
        <f t="shared" si="11"/>
        <v>18.75</v>
      </c>
    </row>
    <row r="26" spans="1:10">
      <c r="A26" s="106" t="str">
        <f>B26&amp;C26</f>
        <v>MOC19</v>
      </c>
      <c r="B26" s="107" t="s">
        <v>295</v>
      </c>
      <c r="C26" s="64">
        <v>19</v>
      </c>
      <c r="D26" s="458" t="s">
        <v>331</v>
      </c>
      <c r="E26" s="108">
        <v>3850</v>
      </c>
      <c r="F26" s="64" t="s">
        <v>312</v>
      </c>
      <c r="G26" s="65">
        <v>1</v>
      </c>
      <c r="H26" s="66">
        <f t="shared" si="10"/>
        <v>21.875</v>
      </c>
      <c r="I26" s="66">
        <f t="shared" si="11"/>
        <v>21.875</v>
      </c>
    </row>
    <row r="27" spans="1:10">
      <c r="A27" s="106" t="str">
        <f t="shared" si="9"/>
        <v>MOC20</v>
      </c>
      <c r="B27" s="107" t="s">
        <v>295</v>
      </c>
      <c r="C27" s="64">
        <v>20</v>
      </c>
      <c r="D27" s="458" t="s">
        <v>332</v>
      </c>
      <c r="E27" s="108">
        <v>3300</v>
      </c>
      <c r="F27" s="64" t="s">
        <v>312</v>
      </c>
      <c r="G27" s="65">
        <v>1</v>
      </c>
      <c r="H27" s="66">
        <f t="shared" si="10"/>
        <v>18.75</v>
      </c>
      <c r="I27" s="66">
        <f t="shared" si="11"/>
        <v>18.75</v>
      </c>
    </row>
    <row r="28" spans="1:10">
      <c r="A28" s="106" t="str">
        <f t="shared" si="9"/>
        <v>MOC21</v>
      </c>
      <c r="B28" s="107" t="s">
        <v>295</v>
      </c>
      <c r="C28" s="64">
        <v>21</v>
      </c>
      <c r="D28" s="458" t="s">
        <v>333</v>
      </c>
      <c r="E28" s="108">
        <v>2750</v>
      </c>
      <c r="F28" s="64" t="s">
        <v>312</v>
      </c>
      <c r="G28" s="65">
        <v>1</v>
      </c>
      <c r="H28" s="66">
        <f t="shared" si="10"/>
        <v>15.625</v>
      </c>
      <c r="I28" s="66">
        <f t="shared" si="11"/>
        <v>15.625</v>
      </c>
    </row>
    <row r="29" spans="1:10">
      <c r="A29" s="106" t="str">
        <f t="shared" ref="A29:A34" si="12">B29&amp;C29</f>
        <v>MOC22</v>
      </c>
      <c r="B29" s="107" t="s">
        <v>295</v>
      </c>
      <c r="C29" s="64">
        <v>22</v>
      </c>
      <c r="D29" s="458" t="s">
        <v>334</v>
      </c>
      <c r="E29" s="108">
        <v>1980</v>
      </c>
      <c r="F29" s="64" t="s">
        <v>312</v>
      </c>
      <c r="G29" s="65">
        <v>1</v>
      </c>
      <c r="H29" s="66">
        <f t="shared" si="10"/>
        <v>11.25</v>
      </c>
      <c r="I29" s="66">
        <f t="shared" si="11"/>
        <v>11.25</v>
      </c>
    </row>
    <row r="30" spans="1:10">
      <c r="A30" s="106" t="str">
        <f t="shared" si="12"/>
        <v>MOC23</v>
      </c>
      <c r="B30" s="107" t="s">
        <v>295</v>
      </c>
      <c r="C30" s="64">
        <v>23</v>
      </c>
      <c r="D30" s="458" t="s">
        <v>335</v>
      </c>
      <c r="E30" s="108">
        <v>1595</v>
      </c>
      <c r="F30" s="64" t="s">
        <v>312</v>
      </c>
      <c r="G30" s="65">
        <v>1</v>
      </c>
      <c r="H30" s="66">
        <f t="shared" si="10"/>
        <v>9.0625</v>
      </c>
      <c r="I30" s="66">
        <f t="shared" si="11"/>
        <v>9.0625</v>
      </c>
    </row>
    <row r="31" spans="1:10">
      <c r="A31" s="106" t="str">
        <f t="shared" si="12"/>
        <v>MOC24</v>
      </c>
      <c r="B31" s="107" t="s">
        <v>295</v>
      </c>
      <c r="C31" s="64">
        <v>24</v>
      </c>
      <c r="D31" s="458" t="s">
        <v>336</v>
      </c>
      <c r="E31" s="108">
        <v>2420</v>
      </c>
      <c r="F31" s="64" t="s">
        <v>312</v>
      </c>
      <c r="G31" s="65">
        <v>1</v>
      </c>
      <c r="H31" s="66">
        <f t="shared" si="10"/>
        <v>13.75</v>
      </c>
      <c r="I31" s="66">
        <f t="shared" si="11"/>
        <v>13.75</v>
      </c>
    </row>
    <row r="32" spans="1:10">
      <c r="A32" s="106" t="str">
        <f t="shared" si="12"/>
        <v>MOC25</v>
      </c>
      <c r="B32" s="107" t="s">
        <v>295</v>
      </c>
      <c r="C32" s="64">
        <v>25</v>
      </c>
      <c r="D32" s="458" t="s">
        <v>337</v>
      </c>
      <c r="E32" s="108">
        <v>1650</v>
      </c>
      <c r="F32" s="64" t="s">
        <v>312</v>
      </c>
      <c r="G32" s="65">
        <v>1</v>
      </c>
      <c r="H32" s="66">
        <f t="shared" si="10"/>
        <v>9.375</v>
      </c>
      <c r="I32" s="66">
        <f t="shared" si="11"/>
        <v>9.375</v>
      </c>
    </row>
    <row r="33" spans="1:9">
      <c r="A33" s="106" t="str">
        <f t="shared" si="12"/>
        <v>MOC</v>
      </c>
      <c r="B33" s="107" t="s">
        <v>295</v>
      </c>
      <c r="C33" s="64"/>
      <c r="D33" s="458"/>
      <c r="E33" s="108"/>
      <c r="F33" s="64"/>
      <c r="G33" s="65"/>
      <c r="H33" s="66"/>
      <c r="I33" s="66"/>
    </row>
    <row r="34" spans="1:9">
      <c r="A34" s="106" t="str">
        <f t="shared" si="12"/>
        <v>MOC</v>
      </c>
      <c r="B34" s="107" t="s">
        <v>295</v>
      </c>
      <c r="C34" s="64"/>
      <c r="D34" s="458"/>
      <c r="E34" s="108"/>
      <c r="F34" s="64"/>
      <c r="G34" s="65"/>
      <c r="H34" s="66"/>
      <c r="I34" s="66"/>
    </row>
    <row r="35" spans="1:9">
      <c r="A35" s="106" t="str">
        <f t="shared" si="9"/>
        <v>MOC</v>
      </c>
      <c r="B35" s="107" t="s">
        <v>295</v>
      </c>
      <c r="C35" s="64"/>
      <c r="D35" s="458"/>
      <c r="E35" s="108"/>
      <c r="F35" s="64"/>
      <c r="G35" s="65"/>
      <c r="H35" s="66"/>
      <c r="I35" s="66"/>
    </row>
    <row r="36" spans="1:9">
      <c r="A36" s="106" t="str">
        <f t="shared" si="9"/>
        <v>MOC</v>
      </c>
      <c r="B36" s="107" t="s">
        <v>295</v>
      </c>
      <c r="C36" s="64"/>
      <c r="D36" s="458"/>
      <c r="E36" s="108"/>
      <c r="F36" s="64"/>
      <c r="G36" s="65"/>
      <c r="H36" s="66"/>
      <c r="I36" s="66"/>
    </row>
    <row r="37" spans="1:9">
      <c r="A37" s="106" t="str">
        <f t="shared" si="9"/>
        <v>MOC</v>
      </c>
      <c r="B37" s="107" t="s">
        <v>295</v>
      </c>
      <c r="C37" s="64"/>
      <c r="D37" s="458"/>
      <c r="E37" s="108"/>
      <c r="F37" s="64"/>
      <c r="G37" s="65"/>
      <c r="H37" s="66"/>
      <c r="I37" s="66"/>
    </row>
    <row r="38" spans="1:9">
      <c r="A38" s="106" t="str">
        <f t="shared" si="9"/>
        <v>MOC</v>
      </c>
      <c r="B38" s="107" t="s">
        <v>295</v>
      </c>
      <c r="C38" s="64"/>
      <c r="D38" s="458"/>
      <c r="E38" s="108"/>
      <c r="F38" s="64"/>
      <c r="G38" s="65"/>
      <c r="H38" s="66"/>
      <c r="I38" s="66"/>
    </row>
    <row r="39" spans="1:9">
      <c r="A39" s="106" t="str">
        <f>B39&amp;C39</f>
        <v>MOC</v>
      </c>
      <c r="B39" s="107" t="s">
        <v>295</v>
      </c>
      <c r="C39" s="64"/>
      <c r="D39" s="458"/>
      <c r="E39" s="108"/>
      <c r="F39" s="64"/>
      <c r="G39" s="65"/>
      <c r="H39" s="66"/>
      <c r="I39" s="66"/>
    </row>
    <row r="40" spans="1:9">
      <c r="A40" s="106" t="str">
        <f>B40&amp;C40</f>
        <v>MOC</v>
      </c>
      <c r="B40" s="107" t="s">
        <v>295</v>
      </c>
      <c r="C40" s="64"/>
      <c r="D40" s="458"/>
      <c r="E40" s="108"/>
      <c r="F40" s="64"/>
      <c r="G40" s="65"/>
      <c r="H40" s="66"/>
      <c r="I40" s="66"/>
    </row>
    <row r="41" spans="1:9">
      <c r="A41" s="299" t="str">
        <f t="shared" si="9"/>
        <v>MOC</v>
      </c>
      <c r="B41" s="300" t="s">
        <v>295</v>
      </c>
      <c r="C41" s="301"/>
      <c r="D41" s="459"/>
      <c r="E41" s="302"/>
      <c r="F41" s="301"/>
      <c r="G41" s="303"/>
      <c r="H41" s="304"/>
      <c r="I41" s="304"/>
    </row>
    <row r="42" spans="1:9" s="461" customFormat="1">
      <c r="A42" s="305"/>
      <c r="B42" s="288"/>
      <c r="C42" s="289"/>
      <c r="D42" s="460"/>
      <c r="E42" s="290"/>
      <c r="F42" s="289"/>
      <c r="G42" s="291"/>
      <c r="H42" s="292"/>
      <c r="I42" s="292"/>
    </row>
    <row r="43" spans="1:9" ht="12.75" customHeight="1">
      <c r="A43" s="294"/>
      <c r="B43" s="295" t="s">
        <v>338</v>
      </c>
      <c r="C43" s="296"/>
      <c r="D43" s="297" t="s">
        <v>310</v>
      </c>
      <c r="E43" s="297"/>
      <c r="F43" s="296"/>
      <c r="G43" s="296"/>
      <c r="H43" s="298"/>
      <c r="I43" s="298"/>
    </row>
    <row r="44" spans="1:9">
      <c r="A44" s="106" t="str">
        <f t="shared" ref="A44:A52" si="13">B44&amp;C44</f>
        <v>MOD1</v>
      </c>
      <c r="B44" s="177" t="s">
        <v>276</v>
      </c>
      <c r="C44" s="178">
        <v>1</v>
      </c>
      <c r="D44" s="455" t="s">
        <v>311</v>
      </c>
      <c r="E44" s="181">
        <v>8800</v>
      </c>
      <c r="F44" s="178" t="s">
        <v>312</v>
      </c>
      <c r="G44" s="179">
        <f>1+(Encargos!$B$40)</f>
        <v>1.1047</v>
      </c>
      <c r="H44" s="180">
        <f t="shared" ref="H44:H52" si="14">E44/176</f>
        <v>50</v>
      </c>
      <c r="I44" s="180">
        <f t="shared" ref="I44:I52" si="15">H44*G44</f>
        <v>55.234999999999999</v>
      </c>
    </row>
    <row r="45" spans="1:9">
      <c r="A45" s="106" t="str">
        <f t="shared" si="13"/>
        <v>MOD2</v>
      </c>
      <c r="B45" s="177" t="s">
        <v>276</v>
      </c>
      <c r="C45" s="178">
        <v>2</v>
      </c>
      <c r="D45" s="455" t="s">
        <v>313</v>
      </c>
      <c r="E45" s="181">
        <v>6500</v>
      </c>
      <c r="F45" s="178" t="s">
        <v>312</v>
      </c>
      <c r="G45" s="179">
        <f>1+(Encargos!$C$40)</f>
        <v>2</v>
      </c>
      <c r="H45" s="180">
        <f t="shared" si="14"/>
        <v>36.93181818181818</v>
      </c>
      <c r="I45" s="180">
        <f t="shared" si="15"/>
        <v>73.86363636363636</v>
      </c>
    </row>
    <row r="46" spans="1:9">
      <c r="A46" s="106" t="str">
        <f t="shared" si="13"/>
        <v>MOD3</v>
      </c>
      <c r="B46" s="177" t="s">
        <v>276</v>
      </c>
      <c r="C46" s="178">
        <v>3</v>
      </c>
      <c r="D46" s="455" t="s">
        <v>314</v>
      </c>
      <c r="E46" s="181">
        <v>4500</v>
      </c>
      <c r="F46" s="178" t="s">
        <v>312</v>
      </c>
      <c r="G46" s="179">
        <f>1+(Encargos!$C$40)</f>
        <v>2</v>
      </c>
      <c r="H46" s="180">
        <f t="shared" si="14"/>
        <v>25.568181818181817</v>
      </c>
      <c r="I46" s="180">
        <f t="shared" si="15"/>
        <v>51.136363636363633</v>
      </c>
    </row>
    <row r="47" spans="1:9">
      <c r="A47" s="106" t="str">
        <f t="shared" si="13"/>
        <v>MOD4</v>
      </c>
      <c r="B47" s="177" t="s">
        <v>276</v>
      </c>
      <c r="C47" s="178">
        <v>4</v>
      </c>
      <c r="D47" s="455" t="s">
        <v>315</v>
      </c>
      <c r="E47" s="181">
        <v>4500</v>
      </c>
      <c r="F47" s="178" t="s">
        <v>312</v>
      </c>
      <c r="G47" s="179">
        <f>1+(Encargos!$C$40)</f>
        <v>2</v>
      </c>
      <c r="H47" s="180">
        <f t="shared" si="14"/>
        <v>25.568181818181817</v>
      </c>
      <c r="I47" s="180">
        <f t="shared" si="15"/>
        <v>51.136363636363633</v>
      </c>
    </row>
    <row r="48" spans="1:9">
      <c r="A48" s="106" t="str">
        <f t="shared" si="13"/>
        <v>MOD5</v>
      </c>
      <c r="B48" s="177" t="s">
        <v>276</v>
      </c>
      <c r="C48" s="178">
        <v>5</v>
      </c>
      <c r="D48" s="455" t="s">
        <v>316</v>
      </c>
      <c r="E48" s="181">
        <v>4000</v>
      </c>
      <c r="F48" s="178" t="s">
        <v>312</v>
      </c>
      <c r="G48" s="179">
        <f>1+(Encargos!$C$40)</f>
        <v>2</v>
      </c>
      <c r="H48" s="180">
        <f t="shared" si="14"/>
        <v>22.727272727272727</v>
      </c>
      <c r="I48" s="180">
        <f t="shared" si="15"/>
        <v>45.454545454545453</v>
      </c>
    </row>
    <row r="49" spans="1:9">
      <c r="A49" s="106" t="str">
        <f t="shared" si="13"/>
        <v>MOD6</v>
      </c>
      <c r="B49" s="177" t="s">
        <v>276</v>
      </c>
      <c r="C49" s="178">
        <v>6</v>
      </c>
      <c r="D49" s="455" t="s">
        <v>317</v>
      </c>
      <c r="E49" s="181">
        <v>3400</v>
      </c>
      <c r="F49" s="178" t="s">
        <v>312</v>
      </c>
      <c r="G49" s="179">
        <f>1+(Encargos!$C$40)</f>
        <v>2</v>
      </c>
      <c r="H49" s="180">
        <f t="shared" si="14"/>
        <v>19.318181818181817</v>
      </c>
      <c r="I49" s="180">
        <f t="shared" si="15"/>
        <v>38.636363636363633</v>
      </c>
    </row>
    <row r="50" spans="1:9">
      <c r="A50" s="106" t="str">
        <f t="shared" si="13"/>
        <v>MOD7</v>
      </c>
      <c r="B50" s="177" t="s">
        <v>276</v>
      </c>
      <c r="C50" s="178">
        <v>7</v>
      </c>
      <c r="D50" s="455" t="s">
        <v>318</v>
      </c>
      <c r="E50" s="181">
        <v>3000</v>
      </c>
      <c r="F50" s="178" t="s">
        <v>312</v>
      </c>
      <c r="G50" s="179">
        <f>1+(Encargos!$C$40)</f>
        <v>2</v>
      </c>
      <c r="H50" s="180">
        <f t="shared" si="14"/>
        <v>17.045454545454547</v>
      </c>
      <c r="I50" s="180">
        <f t="shared" si="15"/>
        <v>34.090909090909093</v>
      </c>
    </row>
    <row r="51" spans="1:9">
      <c r="A51" s="106" t="str">
        <f t="shared" si="13"/>
        <v>MOD8</v>
      </c>
      <c r="B51" s="177" t="s">
        <v>276</v>
      </c>
      <c r="C51" s="178">
        <v>8</v>
      </c>
      <c r="D51" s="455" t="s">
        <v>319</v>
      </c>
      <c r="E51" s="181">
        <v>2035</v>
      </c>
      <c r="F51" s="178" t="s">
        <v>312</v>
      </c>
      <c r="G51" s="179">
        <f>1+(Encargos!$C$40)</f>
        <v>2</v>
      </c>
      <c r="H51" s="180">
        <f t="shared" si="14"/>
        <v>11.5625</v>
      </c>
      <c r="I51" s="180">
        <f t="shared" si="15"/>
        <v>23.125</v>
      </c>
    </row>
    <row r="52" spans="1:9">
      <c r="A52" s="106" t="str">
        <f t="shared" si="13"/>
        <v>MOD9</v>
      </c>
      <c r="B52" s="177" t="s">
        <v>276</v>
      </c>
      <c r="C52" s="178">
        <v>9</v>
      </c>
      <c r="D52" s="455" t="s">
        <v>320</v>
      </c>
      <c r="E52" s="181">
        <v>2288</v>
      </c>
      <c r="F52" s="178" t="s">
        <v>312</v>
      </c>
      <c r="G52" s="179">
        <f>1+(Encargos!$C$40)</f>
        <v>2</v>
      </c>
      <c r="H52" s="180">
        <f t="shared" si="14"/>
        <v>13</v>
      </c>
      <c r="I52" s="180">
        <f t="shared" si="15"/>
        <v>26</v>
      </c>
    </row>
    <row r="53" spans="1:9">
      <c r="A53" s="106" t="str">
        <f>B53&amp;C53</f>
        <v>MOD10</v>
      </c>
      <c r="B53" s="177" t="s">
        <v>276</v>
      </c>
      <c r="C53" s="178">
        <v>10</v>
      </c>
      <c r="D53" s="455" t="s">
        <v>339</v>
      </c>
      <c r="E53" s="181">
        <v>1815</v>
      </c>
      <c r="F53" s="178" t="s">
        <v>312</v>
      </c>
      <c r="G53" s="179">
        <f>1+(Encargos!$C$40)</f>
        <v>2</v>
      </c>
      <c r="H53" s="180">
        <f>E53/176</f>
        <v>10.3125</v>
      </c>
      <c r="I53" s="180">
        <f>H53*G53</f>
        <v>20.625</v>
      </c>
    </row>
    <row r="54" spans="1:9">
      <c r="A54" s="106" t="str">
        <f t="shared" ref="A54:A56" si="16">B54&amp;C54</f>
        <v>MOD11</v>
      </c>
      <c r="B54" s="177" t="s">
        <v>276</v>
      </c>
      <c r="C54" s="178">
        <v>11</v>
      </c>
      <c r="D54" s="455" t="s">
        <v>322</v>
      </c>
      <c r="E54" s="181">
        <v>1595</v>
      </c>
      <c r="F54" s="178" t="s">
        <v>312</v>
      </c>
      <c r="G54" s="179">
        <f>1+(Encargos!$C$40)</f>
        <v>2</v>
      </c>
      <c r="H54" s="180">
        <f t="shared" ref="H54:H59" si="17">E54/176</f>
        <v>9.0625</v>
      </c>
      <c r="I54" s="180">
        <f t="shared" ref="I54:I59" si="18">H54*G54</f>
        <v>18.125</v>
      </c>
    </row>
    <row r="55" spans="1:9">
      <c r="A55" s="106" t="str">
        <f t="shared" si="16"/>
        <v>MOD12</v>
      </c>
      <c r="B55" s="177" t="s">
        <v>276</v>
      </c>
      <c r="C55" s="178">
        <v>12</v>
      </c>
      <c r="D55" s="455" t="s">
        <v>340</v>
      </c>
      <c r="E55" s="181">
        <v>1595</v>
      </c>
      <c r="F55" s="178" t="s">
        <v>312</v>
      </c>
      <c r="G55" s="179">
        <f>1+(Encargos!$C$40)</f>
        <v>2</v>
      </c>
      <c r="H55" s="180">
        <f t="shared" si="17"/>
        <v>9.0625</v>
      </c>
      <c r="I55" s="180">
        <f t="shared" si="18"/>
        <v>18.125</v>
      </c>
    </row>
    <row r="56" spans="1:9">
      <c r="A56" s="106" t="str">
        <f t="shared" si="16"/>
        <v>MOD13</v>
      </c>
      <c r="B56" s="177" t="s">
        <v>276</v>
      </c>
      <c r="C56" s="178">
        <v>13</v>
      </c>
      <c r="D56" s="455" t="s">
        <v>323</v>
      </c>
      <c r="E56" s="181">
        <v>1320</v>
      </c>
      <c r="F56" s="178" t="s">
        <v>312</v>
      </c>
      <c r="G56" s="179">
        <f>1+(Encargos!$B$40)</f>
        <v>1.1047</v>
      </c>
      <c r="H56" s="180">
        <f t="shared" si="17"/>
        <v>7.5</v>
      </c>
      <c r="I56" s="180">
        <f t="shared" si="18"/>
        <v>8.2852499999999996</v>
      </c>
    </row>
    <row r="57" spans="1:9">
      <c r="A57" s="106" t="str">
        <f>B57&amp;C57</f>
        <v>MOD14</v>
      </c>
      <c r="B57" s="177" t="s">
        <v>276</v>
      </c>
      <c r="C57" s="178">
        <v>14</v>
      </c>
      <c r="D57" s="455" t="s">
        <v>324</v>
      </c>
      <c r="E57" s="181">
        <v>2420</v>
      </c>
      <c r="F57" s="178" t="s">
        <v>312</v>
      </c>
      <c r="G57" s="179">
        <f>1+(Encargos!$C$40)</f>
        <v>2</v>
      </c>
      <c r="H57" s="180">
        <f t="shared" si="17"/>
        <v>13.75</v>
      </c>
      <c r="I57" s="180">
        <f t="shared" si="18"/>
        <v>27.5</v>
      </c>
    </row>
    <row r="58" spans="1:9">
      <c r="A58" s="106" t="str">
        <f>B58&amp;C58</f>
        <v>MOD15</v>
      </c>
      <c r="B58" s="177" t="s">
        <v>276</v>
      </c>
      <c r="C58" s="178">
        <v>15</v>
      </c>
      <c r="D58" s="455" t="s">
        <v>80</v>
      </c>
      <c r="E58" s="181">
        <v>1694</v>
      </c>
      <c r="F58" s="178" t="s">
        <v>312</v>
      </c>
      <c r="G58" s="179">
        <f>1+(Encargos!$C$40)</f>
        <v>2</v>
      </c>
      <c r="H58" s="180">
        <f t="shared" si="17"/>
        <v>9.625</v>
      </c>
      <c r="I58" s="180">
        <f t="shared" si="18"/>
        <v>19.25</v>
      </c>
    </row>
    <row r="59" spans="1:9">
      <c r="A59" s="106" t="str">
        <f>B59&amp;C59</f>
        <v>MOD26</v>
      </c>
      <c r="B59" s="177" t="s">
        <v>276</v>
      </c>
      <c r="C59" s="178">
        <v>26</v>
      </c>
      <c r="D59" s="455" t="s">
        <v>326</v>
      </c>
      <c r="E59" s="181">
        <v>2750</v>
      </c>
      <c r="F59" s="178" t="s">
        <v>312</v>
      </c>
      <c r="G59" s="179">
        <f>1+(Encargos!$C$40)</f>
        <v>2</v>
      </c>
      <c r="H59" s="180">
        <f t="shared" si="17"/>
        <v>15.625</v>
      </c>
      <c r="I59" s="180">
        <f t="shared" si="18"/>
        <v>31.25</v>
      </c>
    </row>
    <row r="60" spans="1:9" s="463" customFormat="1">
      <c r="A60" s="443" t="str">
        <f t="shared" ref="A60:A62" si="19">B60&amp;C60</f>
        <v>MOD27</v>
      </c>
      <c r="B60" s="444" t="s">
        <v>276</v>
      </c>
      <c r="C60" s="445">
        <v>27</v>
      </c>
      <c r="D60" s="462" t="s">
        <v>79</v>
      </c>
      <c r="E60" s="446">
        <f>EQUIPE!C28</f>
        <v>4000</v>
      </c>
      <c r="F60" s="445" t="s">
        <v>312</v>
      </c>
      <c r="G60" s="447">
        <v>1.83</v>
      </c>
      <c r="H60" s="448">
        <f t="shared" ref="H60:H68" si="20">E60/176</f>
        <v>22.727272727272727</v>
      </c>
      <c r="I60" s="448">
        <f t="shared" ref="I60:I68" si="21">H60*G60</f>
        <v>41.590909090909093</v>
      </c>
    </row>
    <row r="61" spans="1:9" s="463" customFormat="1">
      <c r="A61" s="443" t="str">
        <f t="shared" si="19"/>
        <v>MOD28</v>
      </c>
      <c r="B61" s="444" t="s">
        <v>276</v>
      </c>
      <c r="C61" s="445">
        <v>28</v>
      </c>
      <c r="D61" s="462" t="s">
        <v>80</v>
      </c>
      <c r="E61" s="446">
        <f>EQUIPE!C41</f>
        <v>2100</v>
      </c>
      <c r="F61" s="445" t="s">
        <v>312</v>
      </c>
      <c r="G61" s="447">
        <v>2.12</v>
      </c>
      <c r="H61" s="448">
        <f t="shared" si="20"/>
        <v>11.931818181818182</v>
      </c>
      <c r="I61" s="448">
        <f t="shared" si="21"/>
        <v>25.295454545454547</v>
      </c>
    </row>
    <row r="62" spans="1:9" s="463" customFormat="1">
      <c r="A62" s="443" t="str">
        <f t="shared" si="19"/>
        <v>MOD29</v>
      </c>
      <c r="B62" s="444" t="s">
        <v>276</v>
      </c>
      <c r="C62" s="445">
        <v>29</v>
      </c>
      <c r="D62" s="462" t="s">
        <v>81</v>
      </c>
      <c r="E62" s="446">
        <f>EQUIPE!C44</f>
        <v>4000</v>
      </c>
      <c r="F62" s="445" t="s">
        <v>312</v>
      </c>
      <c r="G62" s="447">
        <v>1.83</v>
      </c>
      <c r="H62" s="448">
        <f t="shared" si="20"/>
        <v>22.727272727272727</v>
      </c>
      <c r="I62" s="448">
        <f t="shared" si="21"/>
        <v>41.590909090909093</v>
      </c>
    </row>
    <row r="63" spans="1:9" s="463" customFormat="1">
      <c r="A63" s="443" t="str">
        <f t="shared" ref="A63:A69" si="22">B63&amp;C63</f>
        <v>MOD30</v>
      </c>
      <c r="B63" s="444" t="s">
        <v>276</v>
      </c>
      <c r="C63" s="445">
        <v>30</v>
      </c>
      <c r="D63" s="462" t="s">
        <v>82</v>
      </c>
      <c r="E63" s="446">
        <f>EQUIPE!C57</f>
        <v>5500</v>
      </c>
      <c r="F63" s="445" t="s">
        <v>312</v>
      </c>
      <c r="G63" s="447">
        <v>1.71</v>
      </c>
      <c r="H63" s="448">
        <f t="shared" ref="H63:H65" si="23">E63/176</f>
        <v>31.25</v>
      </c>
      <c r="I63" s="448">
        <f t="shared" ref="I63:I65" si="24">H63*G63</f>
        <v>53.4375</v>
      </c>
    </row>
    <row r="64" spans="1:9" s="463" customFormat="1">
      <c r="A64" s="443" t="str">
        <f t="shared" si="22"/>
        <v>MOD31</v>
      </c>
      <c r="B64" s="444" t="s">
        <v>276</v>
      </c>
      <c r="C64" s="445">
        <v>31</v>
      </c>
      <c r="D64" s="462" t="s">
        <v>83</v>
      </c>
      <c r="E64" s="446">
        <f>EQUIPE!C57</f>
        <v>5500</v>
      </c>
      <c r="F64" s="445" t="s">
        <v>312</v>
      </c>
      <c r="G64" s="447">
        <v>1.71</v>
      </c>
      <c r="H64" s="448">
        <f t="shared" si="23"/>
        <v>31.25</v>
      </c>
      <c r="I64" s="448">
        <f t="shared" si="24"/>
        <v>53.4375</v>
      </c>
    </row>
    <row r="65" spans="1:9" s="463" customFormat="1">
      <c r="A65" s="443" t="str">
        <f t="shared" si="22"/>
        <v>MOD32</v>
      </c>
      <c r="B65" s="444" t="s">
        <v>276</v>
      </c>
      <c r="C65" s="445">
        <v>32</v>
      </c>
      <c r="D65" s="462" t="s">
        <v>83</v>
      </c>
      <c r="E65" s="446">
        <f>EQUIPE!C57</f>
        <v>5500</v>
      </c>
      <c r="F65" s="445" t="s">
        <v>312</v>
      </c>
      <c r="G65" s="447">
        <v>1.71</v>
      </c>
      <c r="H65" s="448">
        <f t="shared" si="23"/>
        <v>31.25</v>
      </c>
      <c r="I65" s="448">
        <f t="shared" si="24"/>
        <v>53.4375</v>
      </c>
    </row>
    <row r="66" spans="1:9" s="463" customFormat="1">
      <c r="A66" s="443" t="str">
        <f t="shared" si="22"/>
        <v>MOD33</v>
      </c>
      <c r="B66" s="444" t="s">
        <v>276</v>
      </c>
      <c r="C66" s="445">
        <v>33</v>
      </c>
      <c r="D66" s="462" t="s">
        <v>84</v>
      </c>
      <c r="E66" s="446">
        <f>EQUIPE!C70</f>
        <v>3000</v>
      </c>
      <c r="F66" s="445" t="s">
        <v>312</v>
      </c>
      <c r="G66" s="447">
        <v>1.95</v>
      </c>
      <c r="H66" s="448">
        <f t="shared" si="20"/>
        <v>17.045454545454547</v>
      </c>
      <c r="I66" s="448">
        <f t="shared" si="21"/>
        <v>33.238636363636367</v>
      </c>
    </row>
    <row r="67" spans="1:9">
      <c r="A67" s="106" t="str">
        <f t="shared" si="22"/>
        <v>MOD34</v>
      </c>
      <c r="B67" s="177" t="s">
        <v>276</v>
      </c>
      <c r="C67" s="178">
        <v>34</v>
      </c>
      <c r="D67" s="455"/>
      <c r="E67" s="181"/>
      <c r="F67" s="178" t="s">
        <v>312</v>
      </c>
      <c r="G67" s="179">
        <f>1+(Encargos!$C$40)</f>
        <v>2</v>
      </c>
      <c r="H67" s="180">
        <f t="shared" si="20"/>
        <v>0</v>
      </c>
      <c r="I67" s="180">
        <f t="shared" si="21"/>
        <v>0</v>
      </c>
    </row>
    <row r="68" spans="1:9">
      <c r="A68" s="106" t="str">
        <f t="shared" si="22"/>
        <v>MOD35</v>
      </c>
      <c r="B68" s="177" t="s">
        <v>276</v>
      </c>
      <c r="C68" s="178">
        <v>35</v>
      </c>
      <c r="D68" s="455"/>
      <c r="E68" s="181"/>
      <c r="F68" s="178" t="s">
        <v>312</v>
      </c>
      <c r="G68" s="179">
        <f>1+(Encargos!$C$40)</f>
        <v>2</v>
      </c>
      <c r="H68" s="180">
        <f t="shared" si="20"/>
        <v>0</v>
      </c>
      <c r="I68" s="180">
        <f t="shared" si="21"/>
        <v>0</v>
      </c>
    </row>
    <row r="69" spans="1:9">
      <c r="A69" s="106" t="str">
        <f t="shared" si="22"/>
        <v>MOD</v>
      </c>
      <c r="B69" s="177" t="s">
        <v>276</v>
      </c>
      <c r="C69" s="178"/>
      <c r="D69" s="455"/>
      <c r="E69" s="181"/>
      <c r="F69" s="178"/>
      <c r="G69" s="179"/>
      <c r="H69" s="180"/>
      <c r="I69" s="180"/>
    </row>
    <row r="70" spans="1:9">
      <c r="A70" s="183"/>
      <c r="B70" s="184"/>
      <c r="C70" s="185"/>
      <c r="D70" s="456"/>
      <c r="E70" s="186"/>
      <c r="F70" s="185"/>
      <c r="G70" s="187"/>
      <c r="H70" s="188"/>
      <c r="I70" s="188"/>
    </row>
    <row r="71" spans="1:9">
      <c r="A71" s="106" t="str">
        <f>B71&amp;C71</f>
        <v>MOD</v>
      </c>
      <c r="B71" s="107" t="s">
        <v>276</v>
      </c>
      <c r="C71" s="64"/>
      <c r="D71" s="457" t="s">
        <v>327</v>
      </c>
      <c r="E71" s="182"/>
      <c r="F71" s="64"/>
      <c r="G71" s="65"/>
      <c r="H71" s="66"/>
      <c r="I71" s="66"/>
    </row>
    <row r="72" spans="1:9">
      <c r="A72" s="106" t="str">
        <f t="shared" ref="A72:A74" si="25">B72&amp;C72</f>
        <v>MOD16</v>
      </c>
      <c r="B72" s="107" t="s">
        <v>276</v>
      </c>
      <c r="C72" s="64">
        <v>16</v>
      </c>
      <c r="D72" s="458" t="s">
        <v>328</v>
      </c>
      <c r="E72" s="108">
        <v>7700</v>
      </c>
      <c r="F72" s="64" t="s">
        <v>312</v>
      </c>
      <c r="G72" s="65">
        <v>1</v>
      </c>
      <c r="H72" s="66">
        <f t="shared" ref="H72:H81" si="26">E72/176</f>
        <v>43.75</v>
      </c>
      <c r="I72" s="66">
        <f>H72*G72</f>
        <v>43.75</v>
      </c>
    </row>
    <row r="73" spans="1:9">
      <c r="A73" s="106" t="str">
        <f t="shared" si="25"/>
        <v>MOD17</v>
      </c>
      <c r="B73" s="107" t="s">
        <v>276</v>
      </c>
      <c r="C73" s="64">
        <v>17</v>
      </c>
      <c r="D73" s="458" t="s">
        <v>329</v>
      </c>
      <c r="E73" s="108">
        <v>4235</v>
      </c>
      <c r="F73" s="64" t="s">
        <v>312</v>
      </c>
      <c r="G73" s="65">
        <v>1</v>
      </c>
      <c r="H73" s="66">
        <f t="shared" si="26"/>
        <v>24.0625</v>
      </c>
      <c r="I73" s="66">
        <f t="shared" ref="I73:I81" si="27">H73*G73</f>
        <v>24.0625</v>
      </c>
    </row>
    <row r="74" spans="1:9">
      <c r="A74" s="106" t="str">
        <f t="shared" si="25"/>
        <v>MOD18</v>
      </c>
      <c r="B74" s="107" t="s">
        <v>276</v>
      </c>
      <c r="C74" s="64">
        <v>18</v>
      </c>
      <c r="D74" s="458" t="s">
        <v>330</v>
      </c>
      <c r="E74" s="108">
        <v>3300</v>
      </c>
      <c r="F74" s="64" t="s">
        <v>312</v>
      </c>
      <c r="G74" s="65">
        <v>1</v>
      </c>
      <c r="H74" s="66">
        <f t="shared" si="26"/>
        <v>18.75</v>
      </c>
      <c r="I74" s="66">
        <f t="shared" si="27"/>
        <v>18.75</v>
      </c>
    </row>
    <row r="75" spans="1:9">
      <c r="A75" s="106" t="str">
        <f>B75&amp;C75</f>
        <v>MOD19</v>
      </c>
      <c r="B75" s="107" t="s">
        <v>276</v>
      </c>
      <c r="C75" s="64">
        <v>19</v>
      </c>
      <c r="D75" s="458" t="s">
        <v>331</v>
      </c>
      <c r="E75" s="108">
        <v>3850</v>
      </c>
      <c r="F75" s="64" t="s">
        <v>312</v>
      </c>
      <c r="G75" s="65">
        <v>1</v>
      </c>
      <c r="H75" s="66">
        <f t="shared" si="26"/>
        <v>21.875</v>
      </c>
      <c r="I75" s="66">
        <f t="shared" si="27"/>
        <v>21.875</v>
      </c>
    </row>
    <row r="76" spans="1:9">
      <c r="A76" s="106" t="str">
        <f t="shared" ref="A76:A87" si="28">B76&amp;C76</f>
        <v>MOD20</v>
      </c>
      <c r="B76" s="107" t="s">
        <v>276</v>
      </c>
      <c r="C76" s="64">
        <v>20</v>
      </c>
      <c r="D76" s="458" t="s">
        <v>332</v>
      </c>
      <c r="E76" s="108">
        <v>3300</v>
      </c>
      <c r="F76" s="64" t="s">
        <v>312</v>
      </c>
      <c r="G76" s="65">
        <v>1</v>
      </c>
      <c r="H76" s="66">
        <f t="shared" si="26"/>
        <v>18.75</v>
      </c>
      <c r="I76" s="66">
        <f t="shared" si="27"/>
        <v>18.75</v>
      </c>
    </row>
    <row r="77" spans="1:9">
      <c r="A77" s="106" t="str">
        <f t="shared" si="28"/>
        <v>MOD21</v>
      </c>
      <c r="B77" s="107" t="s">
        <v>276</v>
      </c>
      <c r="C77" s="64">
        <v>21</v>
      </c>
      <c r="D77" s="458" t="s">
        <v>333</v>
      </c>
      <c r="E77" s="108">
        <v>2750</v>
      </c>
      <c r="F77" s="64" t="s">
        <v>312</v>
      </c>
      <c r="G77" s="65">
        <v>1</v>
      </c>
      <c r="H77" s="66">
        <f t="shared" si="26"/>
        <v>15.625</v>
      </c>
      <c r="I77" s="66">
        <f t="shared" si="27"/>
        <v>15.625</v>
      </c>
    </row>
    <row r="78" spans="1:9">
      <c r="A78" s="106" t="str">
        <f t="shared" si="28"/>
        <v>MOD22</v>
      </c>
      <c r="B78" s="107" t="s">
        <v>276</v>
      </c>
      <c r="C78" s="64">
        <v>22</v>
      </c>
      <c r="D78" s="458" t="s">
        <v>334</v>
      </c>
      <c r="E78" s="108">
        <v>1980</v>
      </c>
      <c r="F78" s="64" t="s">
        <v>312</v>
      </c>
      <c r="G78" s="65">
        <v>1</v>
      </c>
      <c r="H78" s="66">
        <f t="shared" si="26"/>
        <v>11.25</v>
      </c>
      <c r="I78" s="66">
        <f t="shared" si="27"/>
        <v>11.25</v>
      </c>
    </row>
    <row r="79" spans="1:9">
      <c r="A79" s="106" t="str">
        <f t="shared" si="28"/>
        <v>MOD23</v>
      </c>
      <c r="B79" s="107" t="s">
        <v>276</v>
      </c>
      <c r="C79" s="64">
        <v>23</v>
      </c>
      <c r="D79" s="458" t="s">
        <v>335</v>
      </c>
      <c r="E79" s="108">
        <v>1595</v>
      </c>
      <c r="F79" s="64" t="s">
        <v>312</v>
      </c>
      <c r="G79" s="65">
        <v>1</v>
      </c>
      <c r="H79" s="66">
        <f t="shared" si="26"/>
        <v>9.0625</v>
      </c>
      <c r="I79" s="66">
        <f t="shared" si="27"/>
        <v>9.0625</v>
      </c>
    </row>
    <row r="80" spans="1:9">
      <c r="A80" s="106" t="str">
        <f t="shared" si="28"/>
        <v>MOD24</v>
      </c>
      <c r="B80" s="107" t="s">
        <v>276</v>
      </c>
      <c r="C80" s="64">
        <v>24</v>
      </c>
      <c r="D80" s="458" t="s">
        <v>336</v>
      </c>
      <c r="E80" s="108">
        <v>2420</v>
      </c>
      <c r="F80" s="64" t="s">
        <v>312</v>
      </c>
      <c r="G80" s="65">
        <v>1</v>
      </c>
      <c r="H80" s="66">
        <f t="shared" si="26"/>
        <v>13.75</v>
      </c>
      <c r="I80" s="66">
        <f t="shared" si="27"/>
        <v>13.75</v>
      </c>
    </row>
    <row r="81" spans="1:9">
      <c r="A81" s="106" t="str">
        <f t="shared" si="28"/>
        <v>MOD25</v>
      </c>
      <c r="B81" s="107" t="s">
        <v>276</v>
      </c>
      <c r="C81" s="64">
        <v>25</v>
      </c>
      <c r="D81" s="458" t="s">
        <v>337</v>
      </c>
      <c r="E81" s="108">
        <v>1650</v>
      </c>
      <c r="F81" s="64" t="s">
        <v>312</v>
      </c>
      <c r="G81" s="65">
        <v>1</v>
      </c>
      <c r="H81" s="66">
        <f t="shared" si="26"/>
        <v>9.375</v>
      </c>
      <c r="I81" s="66">
        <f t="shared" si="27"/>
        <v>9.375</v>
      </c>
    </row>
    <row r="82" spans="1:9">
      <c r="A82" s="106" t="str">
        <f t="shared" si="28"/>
        <v>MOD</v>
      </c>
      <c r="B82" s="107" t="s">
        <v>276</v>
      </c>
      <c r="C82" s="64"/>
      <c r="D82" s="458"/>
      <c r="E82" s="108"/>
      <c r="F82" s="64"/>
      <c r="G82" s="65"/>
      <c r="H82" s="66"/>
      <c r="I82" s="66"/>
    </row>
    <row r="83" spans="1:9">
      <c r="A83" s="106" t="str">
        <f t="shared" si="28"/>
        <v>MOD</v>
      </c>
      <c r="B83" s="107" t="s">
        <v>276</v>
      </c>
      <c r="C83" s="64"/>
      <c r="D83" s="458"/>
      <c r="E83" s="108"/>
      <c r="F83" s="64"/>
      <c r="G83" s="65"/>
      <c r="H83" s="66"/>
      <c r="I83" s="66"/>
    </row>
    <row r="84" spans="1:9">
      <c r="A84" s="106" t="str">
        <f t="shared" si="28"/>
        <v>MOD</v>
      </c>
      <c r="B84" s="107" t="s">
        <v>276</v>
      </c>
      <c r="C84" s="64"/>
      <c r="D84" s="458"/>
      <c r="E84" s="108"/>
      <c r="F84" s="64"/>
      <c r="G84" s="65"/>
      <c r="H84" s="66"/>
      <c r="I84" s="66"/>
    </row>
    <row r="85" spans="1:9">
      <c r="A85" s="106" t="str">
        <f t="shared" si="28"/>
        <v>MOD</v>
      </c>
      <c r="B85" s="107" t="s">
        <v>276</v>
      </c>
      <c r="C85" s="64"/>
      <c r="D85" s="458"/>
      <c r="E85" s="108"/>
      <c r="F85" s="64"/>
      <c r="G85" s="65"/>
      <c r="H85" s="66"/>
      <c r="I85" s="66"/>
    </row>
    <row r="86" spans="1:9">
      <c r="A86" s="106" t="str">
        <f t="shared" si="28"/>
        <v>MOD</v>
      </c>
      <c r="B86" s="107" t="s">
        <v>276</v>
      </c>
      <c r="C86" s="64"/>
      <c r="D86" s="458"/>
      <c r="E86" s="108"/>
      <c r="F86" s="64"/>
      <c r="G86" s="65"/>
      <c r="H86" s="66"/>
      <c r="I86" s="66"/>
    </row>
    <row r="87" spans="1:9">
      <c r="A87" s="106" t="str">
        <f t="shared" si="28"/>
        <v>MOD</v>
      </c>
      <c r="B87" s="107" t="s">
        <v>276</v>
      </c>
      <c r="C87" s="64"/>
      <c r="D87" s="458"/>
      <c r="E87" s="108"/>
      <c r="F87" s="64"/>
      <c r="G87" s="65"/>
      <c r="H87" s="66"/>
      <c r="I87" s="66"/>
    </row>
    <row r="88" spans="1:9">
      <c r="A88" s="106" t="str">
        <f>B88&amp;C88</f>
        <v>MOD</v>
      </c>
      <c r="B88" s="107" t="s">
        <v>276</v>
      </c>
      <c r="C88" s="64"/>
      <c r="D88" s="458"/>
      <c r="E88" s="108"/>
      <c r="F88" s="64"/>
      <c r="G88" s="65"/>
      <c r="H88" s="66"/>
      <c r="I88" s="66"/>
    </row>
    <row r="89" spans="1:9">
      <c r="A89" s="106" t="str">
        <f>B89&amp;C89</f>
        <v>MOD</v>
      </c>
      <c r="B89" s="107" t="s">
        <v>276</v>
      </c>
      <c r="C89" s="64"/>
      <c r="D89" s="458"/>
      <c r="E89" s="108"/>
      <c r="F89" s="64"/>
      <c r="G89" s="65"/>
      <c r="H89" s="66"/>
      <c r="I89" s="66"/>
    </row>
    <row r="90" spans="1:9">
      <c r="A90" s="106" t="str">
        <f t="shared" ref="A90" si="29">B90&amp;C90</f>
        <v>MOD</v>
      </c>
      <c r="B90" s="107" t="s">
        <v>276</v>
      </c>
      <c r="C90" s="64"/>
      <c r="D90" s="458"/>
      <c r="E90" s="108"/>
      <c r="F90" s="64"/>
      <c r="G90" s="65"/>
      <c r="H90" s="66"/>
      <c r="I90" s="66"/>
    </row>
    <row r="91" spans="1:9">
      <c r="A91" s="287"/>
      <c r="B91" s="288"/>
      <c r="C91" s="289"/>
      <c r="D91" s="460"/>
      <c r="E91" s="290"/>
      <c r="F91" s="289"/>
      <c r="G91" s="291"/>
      <c r="H91" s="292"/>
      <c r="I91" s="293"/>
    </row>
    <row r="92" spans="1:9">
      <c r="A92" s="127"/>
      <c r="B92" s="128" t="s">
        <v>341</v>
      </c>
      <c r="C92" s="129"/>
      <c r="D92" s="464"/>
      <c r="E92" s="129"/>
      <c r="F92" s="130"/>
      <c r="G92" s="130"/>
      <c r="H92" s="131"/>
      <c r="I92" s="132"/>
    </row>
    <row r="93" spans="1:9">
      <c r="A93" s="109" t="str">
        <f t="shared" ref="A93:A124" si="30">B93&amp;C93</f>
        <v>DG1</v>
      </c>
      <c r="B93" s="69" t="s">
        <v>282</v>
      </c>
      <c r="C93" s="69">
        <v>1</v>
      </c>
      <c r="D93" s="465" t="s">
        <v>342</v>
      </c>
      <c r="E93" s="69"/>
      <c r="F93" s="69" t="s">
        <v>343</v>
      </c>
      <c r="G93" s="69">
        <v>1</v>
      </c>
      <c r="H93" s="70">
        <v>150</v>
      </c>
      <c r="I93" s="70">
        <f>H93*G93</f>
        <v>150</v>
      </c>
    </row>
    <row r="94" spans="1:9">
      <c r="A94" s="109" t="str">
        <f t="shared" si="30"/>
        <v>DG2</v>
      </c>
      <c r="B94" s="69" t="s">
        <v>282</v>
      </c>
      <c r="C94" s="69">
        <v>2</v>
      </c>
      <c r="D94" s="465" t="s">
        <v>344</v>
      </c>
      <c r="E94" s="69"/>
      <c r="F94" s="69" t="s">
        <v>343</v>
      </c>
      <c r="G94" s="69">
        <v>1</v>
      </c>
      <c r="H94" s="70">
        <v>200</v>
      </c>
      <c r="I94" s="70">
        <f t="shared" ref="I94:I111" si="31">H94*G94</f>
        <v>200</v>
      </c>
    </row>
    <row r="95" spans="1:9">
      <c r="A95" s="109" t="str">
        <f t="shared" si="30"/>
        <v>DG3</v>
      </c>
      <c r="B95" s="69" t="s">
        <v>282</v>
      </c>
      <c r="C95" s="69">
        <v>3</v>
      </c>
      <c r="D95" s="465" t="s">
        <v>345</v>
      </c>
      <c r="E95" s="69"/>
      <c r="F95" s="69" t="s">
        <v>343</v>
      </c>
      <c r="G95" s="69">
        <v>1</v>
      </c>
      <c r="H95" s="70">
        <v>250</v>
      </c>
      <c r="I95" s="70">
        <f t="shared" si="31"/>
        <v>250</v>
      </c>
    </row>
    <row r="96" spans="1:9">
      <c r="A96" s="109" t="str">
        <f t="shared" si="30"/>
        <v>DG4</v>
      </c>
      <c r="B96" s="69" t="s">
        <v>282</v>
      </c>
      <c r="C96" s="69">
        <v>4</v>
      </c>
      <c r="D96" s="465" t="s">
        <v>346</v>
      </c>
      <c r="E96" s="69"/>
      <c r="F96" s="69" t="s">
        <v>347</v>
      </c>
      <c r="G96" s="69">
        <v>1</v>
      </c>
      <c r="H96" s="70">
        <v>2500</v>
      </c>
      <c r="I96" s="70">
        <f t="shared" si="31"/>
        <v>2500</v>
      </c>
    </row>
    <row r="97" spans="1:9">
      <c r="A97" s="109" t="str">
        <f t="shared" si="30"/>
        <v>DG5</v>
      </c>
      <c r="B97" s="69" t="s">
        <v>282</v>
      </c>
      <c r="C97" s="69">
        <v>5</v>
      </c>
      <c r="D97" s="465" t="s">
        <v>348</v>
      </c>
      <c r="E97" s="69"/>
      <c r="F97" s="69" t="s">
        <v>293</v>
      </c>
      <c r="G97" s="69">
        <v>1</v>
      </c>
      <c r="H97" s="70">
        <v>30</v>
      </c>
      <c r="I97" s="70">
        <f t="shared" si="31"/>
        <v>30</v>
      </c>
    </row>
    <row r="98" spans="1:9">
      <c r="A98" s="109" t="str">
        <f t="shared" si="30"/>
        <v>DG6</v>
      </c>
      <c r="B98" s="69" t="s">
        <v>282</v>
      </c>
      <c r="C98" s="69">
        <v>6</v>
      </c>
      <c r="D98" s="465" t="s">
        <v>349</v>
      </c>
      <c r="E98" s="69"/>
      <c r="F98" s="69" t="s">
        <v>293</v>
      </c>
      <c r="G98" s="69">
        <v>1</v>
      </c>
      <c r="H98" s="70">
        <v>40</v>
      </c>
      <c r="I98" s="70">
        <f t="shared" si="31"/>
        <v>40</v>
      </c>
    </row>
    <row r="99" spans="1:9">
      <c r="A99" s="109" t="str">
        <f t="shared" si="30"/>
        <v>DG7</v>
      </c>
      <c r="B99" s="69" t="s">
        <v>282</v>
      </c>
      <c r="C99" s="69">
        <v>7</v>
      </c>
      <c r="D99" s="465" t="s">
        <v>350</v>
      </c>
      <c r="E99" s="69"/>
      <c r="F99" s="69" t="s">
        <v>293</v>
      </c>
      <c r="G99" s="69">
        <v>1</v>
      </c>
      <c r="H99" s="70">
        <v>50</v>
      </c>
      <c r="I99" s="70">
        <f t="shared" si="31"/>
        <v>50</v>
      </c>
    </row>
    <row r="100" spans="1:9">
      <c r="A100" s="109" t="str">
        <f t="shared" si="30"/>
        <v>DG8</v>
      </c>
      <c r="B100" s="69" t="s">
        <v>282</v>
      </c>
      <c r="C100" s="69">
        <v>8</v>
      </c>
      <c r="D100" s="465" t="s">
        <v>351</v>
      </c>
      <c r="E100" s="69"/>
      <c r="F100" s="69" t="s">
        <v>293</v>
      </c>
      <c r="G100" s="69">
        <v>1</v>
      </c>
      <c r="H100" s="70">
        <v>35</v>
      </c>
      <c r="I100" s="70">
        <f t="shared" si="31"/>
        <v>35</v>
      </c>
    </row>
    <row r="101" spans="1:9">
      <c r="A101" s="109" t="str">
        <f t="shared" si="30"/>
        <v>DG9</v>
      </c>
      <c r="B101" s="69" t="s">
        <v>282</v>
      </c>
      <c r="C101" s="69">
        <v>9</v>
      </c>
      <c r="D101" s="465" t="s">
        <v>352</v>
      </c>
      <c r="E101" s="69"/>
      <c r="F101" s="69" t="s">
        <v>353</v>
      </c>
      <c r="G101" s="69">
        <v>1</v>
      </c>
      <c r="H101" s="70">
        <v>3200</v>
      </c>
      <c r="I101" s="70">
        <f t="shared" si="31"/>
        <v>3200</v>
      </c>
    </row>
    <row r="102" spans="1:9">
      <c r="A102" s="109" t="str">
        <f t="shared" si="30"/>
        <v>DG10</v>
      </c>
      <c r="B102" s="69" t="s">
        <v>282</v>
      </c>
      <c r="C102" s="69">
        <v>10</v>
      </c>
      <c r="D102" s="465" t="s">
        <v>354</v>
      </c>
      <c r="E102" s="69"/>
      <c r="F102" s="69" t="s">
        <v>343</v>
      </c>
      <c r="G102" s="69">
        <v>1</v>
      </c>
      <c r="H102" s="70">
        <v>210</v>
      </c>
      <c r="I102" s="70">
        <f t="shared" si="31"/>
        <v>210</v>
      </c>
    </row>
    <row r="103" spans="1:9">
      <c r="A103" s="109" t="str">
        <f t="shared" si="30"/>
        <v>DG11</v>
      </c>
      <c r="B103" s="69" t="s">
        <v>282</v>
      </c>
      <c r="C103" s="69">
        <v>11</v>
      </c>
      <c r="D103" s="465" t="s">
        <v>355</v>
      </c>
      <c r="E103" s="69"/>
      <c r="F103" s="69" t="s">
        <v>347</v>
      </c>
      <c r="G103" s="69">
        <v>1</v>
      </c>
      <c r="H103" s="70">
        <v>5000</v>
      </c>
      <c r="I103" s="70">
        <f t="shared" si="31"/>
        <v>5000</v>
      </c>
    </row>
    <row r="104" spans="1:9">
      <c r="A104" s="109" t="str">
        <f t="shared" si="30"/>
        <v>DG12</v>
      </c>
      <c r="B104" s="69" t="s">
        <v>282</v>
      </c>
      <c r="C104" s="69">
        <v>12</v>
      </c>
      <c r="D104" s="465" t="s">
        <v>356</v>
      </c>
      <c r="E104" s="69"/>
      <c r="F104" s="69" t="s">
        <v>293</v>
      </c>
      <c r="G104" s="69">
        <v>1</v>
      </c>
      <c r="H104" s="70">
        <v>50000</v>
      </c>
      <c r="I104" s="70">
        <f t="shared" si="31"/>
        <v>50000</v>
      </c>
    </row>
    <row r="105" spans="1:9">
      <c r="A105" s="109" t="str">
        <f t="shared" si="30"/>
        <v>DG13</v>
      </c>
      <c r="B105" s="69" t="s">
        <v>282</v>
      </c>
      <c r="C105" s="69">
        <v>13</v>
      </c>
      <c r="D105" s="465" t="s">
        <v>357</v>
      </c>
      <c r="E105" s="69"/>
      <c r="F105" s="69" t="s">
        <v>347</v>
      </c>
      <c r="G105" s="69">
        <v>1</v>
      </c>
      <c r="H105" s="70">
        <v>700</v>
      </c>
      <c r="I105" s="70">
        <f t="shared" si="31"/>
        <v>700</v>
      </c>
    </row>
    <row r="106" spans="1:9">
      <c r="A106" s="109" t="str">
        <f t="shared" ref="A106:A119" si="32">B106&amp;C106</f>
        <v>DG14</v>
      </c>
      <c r="B106" s="69" t="s">
        <v>282</v>
      </c>
      <c r="C106" s="69">
        <v>14</v>
      </c>
      <c r="D106" s="465" t="s">
        <v>358</v>
      </c>
      <c r="E106" s="69"/>
      <c r="F106" s="69" t="s">
        <v>359</v>
      </c>
      <c r="G106" s="69">
        <v>1</v>
      </c>
      <c r="H106" s="70">
        <v>8</v>
      </c>
      <c r="I106" s="70">
        <f t="shared" si="31"/>
        <v>8</v>
      </c>
    </row>
    <row r="107" spans="1:9">
      <c r="A107" s="109" t="str">
        <f t="shared" si="32"/>
        <v>DG15</v>
      </c>
      <c r="B107" s="69" t="s">
        <v>282</v>
      </c>
      <c r="C107" s="69">
        <v>15</v>
      </c>
      <c r="D107" s="465" t="s">
        <v>360</v>
      </c>
      <c r="E107" s="69"/>
      <c r="F107" s="69" t="s">
        <v>293</v>
      </c>
      <c r="G107" s="69">
        <v>1</v>
      </c>
      <c r="H107" s="70">
        <v>800</v>
      </c>
      <c r="I107" s="70">
        <f t="shared" si="31"/>
        <v>800</v>
      </c>
    </row>
    <row r="108" spans="1:9">
      <c r="A108" s="109" t="str">
        <f t="shared" si="32"/>
        <v>DG16</v>
      </c>
      <c r="B108" s="69" t="s">
        <v>282</v>
      </c>
      <c r="C108" s="69">
        <v>16</v>
      </c>
      <c r="D108" s="465" t="s">
        <v>361</v>
      </c>
      <c r="E108" s="69"/>
      <c r="F108" s="69" t="s">
        <v>293</v>
      </c>
      <c r="G108" s="69">
        <v>1</v>
      </c>
      <c r="H108" s="70">
        <v>50</v>
      </c>
      <c r="I108" s="70">
        <f t="shared" si="31"/>
        <v>50</v>
      </c>
    </row>
    <row r="109" spans="1:9">
      <c r="A109" s="109" t="str">
        <f t="shared" si="32"/>
        <v>DG17</v>
      </c>
      <c r="B109" s="69" t="s">
        <v>282</v>
      </c>
      <c r="C109" s="69">
        <v>17</v>
      </c>
      <c r="D109" s="465" t="s">
        <v>85</v>
      </c>
      <c r="E109" s="69"/>
      <c r="F109" s="69" t="s">
        <v>293</v>
      </c>
      <c r="G109" s="69">
        <v>1</v>
      </c>
      <c r="H109" s="70">
        <v>500</v>
      </c>
      <c r="I109" s="70">
        <f t="shared" si="31"/>
        <v>500</v>
      </c>
    </row>
    <row r="110" spans="1:9">
      <c r="A110" s="109" t="str">
        <f t="shared" si="32"/>
        <v>DG18</v>
      </c>
      <c r="B110" s="69" t="s">
        <v>282</v>
      </c>
      <c r="C110" s="69">
        <v>18</v>
      </c>
      <c r="D110" s="465" t="s">
        <v>86</v>
      </c>
      <c r="E110" s="69"/>
      <c r="F110" s="69" t="s">
        <v>293</v>
      </c>
      <c r="G110" s="69">
        <v>1</v>
      </c>
      <c r="H110" s="70">
        <v>1000</v>
      </c>
      <c r="I110" s="70">
        <f t="shared" si="31"/>
        <v>1000</v>
      </c>
    </row>
    <row r="111" spans="1:9" ht="38.25">
      <c r="A111" s="109" t="str">
        <f t="shared" si="32"/>
        <v>DG19</v>
      </c>
      <c r="B111" s="69" t="s">
        <v>282</v>
      </c>
      <c r="C111" s="69">
        <v>19</v>
      </c>
      <c r="D111" s="466" t="s">
        <v>362</v>
      </c>
      <c r="E111" s="69"/>
      <c r="F111" s="69" t="s">
        <v>347</v>
      </c>
      <c r="G111" s="69">
        <v>1</v>
      </c>
      <c r="H111" s="70">
        <f>100+100+200+300</f>
        <v>700</v>
      </c>
      <c r="I111" s="70">
        <f t="shared" si="31"/>
        <v>700</v>
      </c>
    </row>
    <row r="112" spans="1:9">
      <c r="A112" s="109" t="str">
        <f t="shared" si="32"/>
        <v>DG20</v>
      </c>
      <c r="B112" s="69" t="s">
        <v>282</v>
      </c>
      <c r="C112" s="69">
        <v>20</v>
      </c>
      <c r="D112" s="465" t="s">
        <v>363</v>
      </c>
      <c r="E112" s="69"/>
      <c r="F112" s="69" t="s">
        <v>293</v>
      </c>
      <c r="G112" s="69">
        <v>1</v>
      </c>
      <c r="H112" s="70">
        <v>6000</v>
      </c>
      <c r="I112" s="70">
        <f t="shared" ref="I112:I124" si="33">H112*G112</f>
        <v>6000</v>
      </c>
    </row>
    <row r="113" spans="1:9" ht="25.5">
      <c r="A113" s="109" t="str">
        <f t="shared" si="32"/>
        <v>DG21</v>
      </c>
      <c r="B113" s="69" t="s">
        <v>282</v>
      </c>
      <c r="C113" s="69">
        <v>21</v>
      </c>
      <c r="D113" s="466" t="s">
        <v>364</v>
      </c>
      <c r="E113" s="69"/>
      <c r="F113" s="69" t="s">
        <v>347</v>
      </c>
      <c r="G113" s="69">
        <v>1</v>
      </c>
      <c r="H113" s="70">
        <v>500</v>
      </c>
      <c r="I113" s="70">
        <f t="shared" si="33"/>
        <v>500</v>
      </c>
    </row>
    <row r="114" spans="1:9">
      <c r="A114" s="109" t="str">
        <f t="shared" ref="A114:A116" si="34">B114&amp;C114</f>
        <v>DG22</v>
      </c>
      <c r="B114" s="69" t="s">
        <v>282</v>
      </c>
      <c r="C114" s="69">
        <v>22</v>
      </c>
      <c r="D114" s="465" t="s">
        <v>365</v>
      </c>
      <c r="E114" s="69"/>
      <c r="F114" s="69" t="s">
        <v>293</v>
      </c>
      <c r="G114" s="69">
        <v>1</v>
      </c>
      <c r="H114" s="70">
        <v>2200</v>
      </c>
      <c r="I114" s="70">
        <f t="shared" si="33"/>
        <v>2200</v>
      </c>
    </row>
    <row r="115" spans="1:9">
      <c r="A115" s="109" t="str">
        <f t="shared" si="34"/>
        <v>DG23</v>
      </c>
      <c r="B115" s="69" t="s">
        <v>282</v>
      </c>
      <c r="C115" s="69">
        <v>23</v>
      </c>
      <c r="D115" s="465" t="s">
        <v>366</v>
      </c>
      <c r="E115" s="69"/>
      <c r="F115" s="69" t="s">
        <v>293</v>
      </c>
      <c r="G115" s="69">
        <v>1</v>
      </c>
      <c r="H115" s="70">
        <v>500</v>
      </c>
      <c r="I115" s="70">
        <f t="shared" si="33"/>
        <v>500</v>
      </c>
    </row>
    <row r="116" spans="1:9">
      <c r="A116" s="109" t="str">
        <f t="shared" si="34"/>
        <v>DG24</v>
      </c>
      <c r="B116" s="69" t="s">
        <v>282</v>
      </c>
      <c r="C116" s="69">
        <v>24</v>
      </c>
      <c r="D116" s="465" t="s">
        <v>367</v>
      </c>
      <c r="E116" s="69"/>
      <c r="F116" s="69" t="s">
        <v>293</v>
      </c>
      <c r="G116" s="69">
        <v>1</v>
      </c>
      <c r="H116" s="70">
        <v>380</v>
      </c>
      <c r="I116" s="70">
        <f t="shared" si="33"/>
        <v>380</v>
      </c>
    </row>
    <row r="117" spans="1:9">
      <c r="A117" s="109" t="str">
        <f t="shared" si="32"/>
        <v>DG25</v>
      </c>
      <c r="B117" s="69" t="s">
        <v>282</v>
      </c>
      <c r="C117" s="69">
        <v>25</v>
      </c>
      <c r="D117" s="465" t="s">
        <v>368</v>
      </c>
      <c r="E117" s="69"/>
      <c r="F117" s="69" t="s">
        <v>293</v>
      </c>
      <c r="G117" s="69">
        <v>1</v>
      </c>
      <c r="H117" s="70">
        <v>150</v>
      </c>
      <c r="I117" s="70">
        <f t="shared" ref="I117:I119" si="35">H117*G117</f>
        <v>150</v>
      </c>
    </row>
    <row r="118" spans="1:9">
      <c r="A118" s="109" t="str">
        <f t="shared" si="32"/>
        <v>DG26</v>
      </c>
      <c r="B118" s="69" t="s">
        <v>282</v>
      </c>
      <c r="C118" s="69">
        <v>26</v>
      </c>
      <c r="D118" s="465" t="s">
        <v>369</v>
      </c>
      <c r="E118" s="69"/>
      <c r="F118" s="69" t="s">
        <v>293</v>
      </c>
      <c r="G118" s="69">
        <v>1</v>
      </c>
      <c r="H118" s="70">
        <v>120</v>
      </c>
      <c r="I118" s="70">
        <f t="shared" si="35"/>
        <v>120</v>
      </c>
    </row>
    <row r="119" spans="1:9">
      <c r="A119" s="109" t="str">
        <f t="shared" si="32"/>
        <v>DG27</v>
      </c>
      <c r="B119" s="69" t="s">
        <v>282</v>
      </c>
      <c r="C119" s="69">
        <v>27</v>
      </c>
      <c r="D119" s="465" t="s">
        <v>370</v>
      </c>
      <c r="E119" s="69"/>
      <c r="F119" s="69" t="s">
        <v>293</v>
      </c>
      <c r="G119" s="69">
        <v>1</v>
      </c>
      <c r="H119" s="70">
        <v>100</v>
      </c>
      <c r="I119" s="70">
        <f t="shared" si="35"/>
        <v>100</v>
      </c>
    </row>
    <row r="120" spans="1:9">
      <c r="A120" s="109" t="str">
        <f t="shared" si="30"/>
        <v>DG28</v>
      </c>
      <c r="B120" s="69" t="s">
        <v>282</v>
      </c>
      <c r="C120" s="69">
        <v>28</v>
      </c>
      <c r="D120" s="465" t="s">
        <v>371</v>
      </c>
      <c r="E120" s="69"/>
      <c r="F120" s="69" t="s">
        <v>293</v>
      </c>
      <c r="G120" s="69">
        <v>1</v>
      </c>
      <c r="H120" s="70">
        <v>3000</v>
      </c>
      <c r="I120" s="70">
        <f t="shared" si="33"/>
        <v>3000</v>
      </c>
    </row>
    <row r="121" spans="1:9">
      <c r="A121" s="109" t="str">
        <f t="shared" ref="A121:A122" si="36">B121&amp;C121</f>
        <v>DG29</v>
      </c>
      <c r="B121" s="69" t="s">
        <v>282</v>
      </c>
      <c r="C121" s="69">
        <v>29</v>
      </c>
      <c r="D121" s="465" t="s">
        <v>372</v>
      </c>
      <c r="E121" s="69"/>
      <c r="F121" s="69" t="s">
        <v>293</v>
      </c>
      <c r="G121" s="69">
        <v>1</v>
      </c>
      <c r="H121" s="70">
        <v>500</v>
      </c>
      <c r="I121" s="70">
        <f t="shared" ref="I121:I122" si="37">H121*G121</f>
        <v>500</v>
      </c>
    </row>
    <row r="122" spans="1:9">
      <c r="A122" s="109" t="str">
        <f t="shared" si="36"/>
        <v>DG30</v>
      </c>
      <c r="B122" s="69" t="s">
        <v>282</v>
      </c>
      <c r="C122" s="69">
        <v>30</v>
      </c>
      <c r="D122" s="465" t="s">
        <v>373</v>
      </c>
      <c r="E122" s="69"/>
      <c r="F122" s="69" t="s">
        <v>293</v>
      </c>
      <c r="G122" s="69">
        <v>1</v>
      </c>
      <c r="H122" s="70">
        <v>300</v>
      </c>
      <c r="I122" s="70">
        <f t="shared" si="37"/>
        <v>300</v>
      </c>
    </row>
    <row r="123" spans="1:9">
      <c r="A123" s="109" t="str">
        <f t="shared" si="30"/>
        <v>DG31</v>
      </c>
      <c r="B123" s="69" t="s">
        <v>282</v>
      </c>
      <c r="C123" s="69">
        <v>31</v>
      </c>
      <c r="D123" s="465"/>
      <c r="E123" s="69"/>
      <c r="F123" s="69" t="s">
        <v>293</v>
      </c>
      <c r="G123" s="69">
        <v>1</v>
      </c>
      <c r="H123" s="70">
        <v>0</v>
      </c>
      <c r="I123" s="70">
        <f t="shared" si="33"/>
        <v>0</v>
      </c>
    </row>
    <row r="124" spans="1:9">
      <c r="A124" s="109" t="str">
        <f t="shared" si="30"/>
        <v>DG32</v>
      </c>
      <c r="B124" s="69" t="s">
        <v>282</v>
      </c>
      <c r="C124" s="69">
        <v>32</v>
      </c>
      <c r="D124" s="465"/>
      <c r="E124" s="69"/>
      <c r="F124" s="69" t="s">
        <v>293</v>
      </c>
      <c r="G124" s="69">
        <v>1</v>
      </c>
      <c r="H124" s="70">
        <v>0</v>
      </c>
      <c r="I124" s="70">
        <f t="shared" si="33"/>
        <v>0</v>
      </c>
    </row>
    <row r="125" spans="1:9">
      <c r="A125" s="133"/>
      <c r="B125" s="134" t="s">
        <v>374</v>
      </c>
      <c r="C125" s="135"/>
      <c r="D125" s="467"/>
      <c r="E125" s="135"/>
      <c r="F125" s="136"/>
      <c r="G125" s="136"/>
      <c r="H125" s="137"/>
      <c r="I125" s="138"/>
    </row>
    <row r="126" spans="1:9" s="363" customFormat="1">
      <c r="A126" s="323" t="str">
        <f t="shared" ref="A126:A144" si="38">B126&amp;C126</f>
        <v>EQ1</v>
      </c>
      <c r="B126" s="324" t="s">
        <v>286</v>
      </c>
      <c r="C126" s="324">
        <v>1</v>
      </c>
      <c r="D126" s="468" t="s">
        <v>375</v>
      </c>
      <c r="E126" s="324"/>
      <c r="F126" s="324" t="s">
        <v>293</v>
      </c>
      <c r="G126" s="324">
        <v>1</v>
      </c>
      <c r="H126" s="325">
        <v>4000</v>
      </c>
      <c r="I126" s="325">
        <f>H126*G126</f>
        <v>4000</v>
      </c>
    </row>
    <row r="127" spans="1:9" s="363" customFormat="1">
      <c r="A127" s="323" t="str">
        <f t="shared" si="38"/>
        <v>EQ2</v>
      </c>
      <c r="B127" s="324" t="s">
        <v>286</v>
      </c>
      <c r="C127" s="324">
        <v>2</v>
      </c>
      <c r="D127" s="468" t="s">
        <v>376</v>
      </c>
      <c r="E127" s="324"/>
      <c r="F127" s="324" t="s">
        <v>293</v>
      </c>
      <c r="G127" s="324">
        <v>1</v>
      </c>
      <c r="H127" s="325">
        <v>4500</v>
      </c>
      <c r="I127" s="325">
        <f t="shared" ref="I127:I144" si="39">H127*G127</f>
        <v>4500</v>
      </c>
    </row>
    <row r="128" spans="1:9" s="363" customFormat="1" ht="25.5">
      <c r="A128" s="323" t="str">
        <f t="shared" si="38"/>
        <v>EQ3</v>
      </c>
      <c r="B128" s="324" t="s">
        <v>286</v>
      </c>
      <c r="C128" s="324">
        <v>3</v>
      </c>
      <c r="D128" s="468" t="s">
        <v>377</v>
      </c>
      <c r="E128" s="324" t="s">
        <v>378</v>
      </c>
      <c r="F128" s="324" t="s">
        <v>293</v>
      </c>
      <c r="G128" s="324">
        <v>1</v>
      </c>
      <c r="H128" s="325">
        <f>2200+500</f>
        <v>2700</v>
      </c>
      <c r="I128" s="325">
        <f t="shared" si="39"/>
        <v>2700</v>
      </c>
    </row>
    <row r="129" spans="1:9" s="363" customFormat="1" ht="25.5">
      <c r="A129" s="323" t="str">
        <f>B129&amp;C129</f>
        <v>EQ4</v>
      </c>
      <c r="B129" s="324" t="s">
        <v>286</v>
      </c>
      <c r="C129" s="324">
        <v>4</v>
      </c>
      <c r="D129" s="468" t="s">
        <v>379</v>
      </c>
      <c r="E129" s="324" t="s">
        <v>378</v>
      </c>
      <c r="F129" s="324" t="s">
        <v>353</v>
      </c>
      <c r="G129" s="324">
        <v>1</v>
      </c>
      <c r="H129" s="325">
        <v>360</v>
      </c>
      <c r="I129" s="325">
        <f t="shared" ref="I129:I139" si="40">H129*G129</f>
        <v>360</v>
      </c>
    </row>
    <row r="130" spans="1:9" s="363" customFormat="1" ht="25.5">
      <c r="A130" s="323" t="str">
        <f t="shared" ref="A130:A139" si="41">B130&amp;C130</f>
        <v>EQ5</v>
      </c>
      <c r="B130" s="324" t="s">
        <v>286</v>
      </c>
      <c r="C130" s="324">
        <v>5</v>
      </c>
      <c r="D130" s="468" t="s">
        <v>380</v>
      </c>
      <c r="E130" s="324" t="s">
        <v>378</v>
      </c>
      <c r="F130" s="324" t="s">
        <v>293</v>
      </c>
      <c r="G130" s="324">
        <v>1</v>
      </c>
      <c r="H130" s="325">
        <f>360+150</f>
        <v>510</v>
      </c>
      <c r="I130" s="325">
        <f t="shared" si="40"/>
        <v>510</v>
      </c>
    </row>
    <row r="131" spans="1:9" s="363" customFormat="1" ht="25.5">
      <c r="A131" s="323" t="str">
        <f t="shared" si="41"/>
        <v>EQ6</v>
      </c>
      <c r="B131" s="324" t="s">
        <v>286</v>
      </c>
      <c r="C131" s="324">
        <v>6</v>
      </c>
      <c r="D131" s="468" t="s">
        <v>381</v>
      </c>
      <c r="E131" s="324" t="s">
        <v>378</v>
      </c>
      <c r="F131" s="324" t="s">
        <v>353</v>
      </c>
      <c r="G131" s="324">
        <v>1</v>
      </c>
      <c r="H131" s="325">
        <v>120</v>
      </c>
      <c r="I131" s="325">
        <f t="shared" si="40"/>
        <v>120</v>
      </c>
    </row>
    <row r="132" spans="1:9" s="363" customFormat="1" ht="25.5">
      <c r="A132" s="323" t="str">
        <f t="shared" si="41"/>
        <v>EQ7</v>
      </c>
      <c r="B132" s="324" t="s">
        <v>286</v>
      </c>
      <c r="C132" s="324">
        <v>7</v>
      </c>
      <c r="D132" s="468" t="s">
        <v>382</v>
      </c>
      <c r="E132" s="324" t="s">
        <v>378</v>
      </c>
      <c r="F132" s="324" t="s">
        <v>293</v>
      </c>
      <c r="G132" s="324">
        <v>1</v>
      </c>
      <c r="H132" s="325">
        <v>120</v>
      </c>
      <c r="I132" s="325">
        <f t="shared" si="40"/>
        <v>120</v>
      </c>
    </row>
    <row r="133" spans="1:9" s="363" customFormat="1">
      <c r="A133" s="323" t="str">
        <f t="shared" ref="A133" si="42">B133&amp;C133</f>
        <v>EQ8</v>
      </c>
      <c r="B133" s="324" t="s">
        <v>286</v>
      </c>
      <c r="C133" s="324">
        <v>8</v>
      </c>
      <c r="D133" s="468" t="s">
        <v>383</v>
      </c>
      <c r="E133" s="324"/>
      <c r="F133" s="324" t="s">
        <v>293</v>
      </c>
      <c r="G133" s="324">
        <v>1</v>
      </c>
      <c r="H133" s="325">
        <v>5000</v>
      </c>
      <c r="I133" s="325">
        <f t="shared" ref="I133:I138" si="43">H133*G133</f>
        <v>5000</v>
      </c>
    </row>
    <row r="134" spans="1:9" s="363" customFormat="1">
      <c r="A134" s="323" t="str">
        <f>B134&amp;C134</f>
        <v>EQ9</v>
      </c>
      <c r="B134" s="324" t="s">
        <v>286</v>
      </c>
      <c r="C134" s="324">
        <v>9</v>
      </c>
      <c r="D134" s="468"/>
      <c r="E134" s="324"/>
      <c r="F134" s="324" t="s">
        <v>293</v>
      </c>
      <c r="G134" s="324">
        <v>1</v>
      </c>
      <c r="H134" s="325">
        <v>0</v>
      </c>
      <c r="I134" s="325">
        <f t="shared" si="43"/>
        <v>0</v>
      </c>
    </row>
    <row r="135" spans="1:9" s="363" customFormat="1">
      <c r="A135" s="323" t="str">
        <f t="shared" ref="A135:A138" si="44">B135&amp;C135</f>
        <v>EQ10</v>
      </c>
      <c r="B135" s="324" t="s">
        <v>286</v>
      </c>
      <c r="C135" s="324">
        <v>10</v>
      </c>
      <c r="D135" s="468"/>
      <c r="E135" s="324"/>
      <c r="F135" s="324" t="s">
        <v>293</v>
      </c>
      <c r="G135" s="324">
        <v>1</v>
      </c>
      <c r="H135" s="325">
        <v>0</v>
      </c>
      <c r="I135" s="325">
        <f t="shared" si="43"/>
        <v>0</v>
      </c>
    </row>
    <row r="136" spans="1:9" s="363" customFormat="1">
      <c r="A136" s="323" t="str">
        <f t="shared" si="44"/>
        <v>EQ11</v>
      </c>
      <c r="B136" s="324" t="s">
        <v>286</v>
      </c>
      <c r="C136" s="324">
        <v>11</v>
      </c>
      <c r="D136" s="468"/>
      <c r="E136" s="324"/>
      <c r="F136" s="324" t="s">
        <v>293</v>
      </c>
      <c r="G136" s="324">
        <v>1</v>
      </c>
      <c r="H136" s="325">
        <v>0</v>
      </c>
      <c r="I136" s="325">
        <f t="shared" si="43"/>
        <v>0</v>
      </c>
    </row>
    <row r="137" spans="1:9" s="363" customFormat="1">
      <c r="A137" s="323" t="str">
        <f t="shared" si="44"/>
        <v>EQ12</v>
      </c>
      <c r="B137" s="324" t="s">
        <v>286</v>
      </c>
      <c r="C137" s="324">
        <v>12</v>
      </c>
      <c r="D137" s="468"/>
      <c r="E137" s="324"/>
      <c r="F137" s="324" t="s">
        <v>293</v>
      </c>
      <c r="G137" s="324">
        <v>1</v>
      </c>
      <c r="H137" s="325">
        <v>0</v>
      </c>
      <c r="I137" s="325">
        <f t="shared" si="43"/>
        <v>0</v>
      </c>
    </row>
    <row r="138" spans="1:9" s="363" customFormat="1">
      <c r="A138" s="323" t="str">
        <f t="shared" si="44"/>
        <v>EQ13</v>
      </c>
      <c r="B138" s="324" t="s">
        <v>286</v>
      </c>
      <c r="C138" s="324">
        <v>13</v>
      </c>
      <c r="D138" s="468"/>
      <c r="E138" s="324"/>
      <c r="F138" s="324" t="s">
        <v>293</v>
      </c>
      <c r="G138" s="324">
        <v>1</v>
      </c>
      <c r="H138" s="325">
        <v>0</v>
      </c>
      <c r="I138" s="325">
        <f t="shared" si="43"/>
        <v>0</v>
      </c>
    </row>
    <row r="139" spans="1:9" s="363" customFormat="1">
      <c r="A139" s="323" t="str">
        <f t="shared" si="41"/>
        <v>EQ14</v>
      </c>
      <c r="B139" s="324" t="s">
        <v>286</v>
      </c>
      <c r="C139" s="324">
        <v>14</v>
      </c>
      <c r="D139" s="468"/>
      <c r="E139" s="324"/>
      <c r="F139" s="324" t="s">
        <v>293</v>
      </c>
      <c r="G139" s="324">
        <v>1</v>
      </c>
      <c r="H139" s="325">
        <v>0</v>
      </c>
      <c r="I139" s="325">
        <f t="shared" si="40"/>
        <v>0</v>
      </c>
    </row>
    <row r="140" spans="1:9" s="363" customFormat="1">
      <c r="A140" s="323" t="str">
        <f>B140&amp;C140</f>
        <v>EQ15</v>
      </c>
      <c r="B140" s="324" t="s">
        <v>286</v>
      </c>
      <c r="C140" s="324">
        <v>15</v>
      </c>
      <c r="D140" s="468"/>
      <c r="E140" s="324"/>
      <c r="F140" s="324" t="s">
        <v>293</v>
      </c>
      <c r="G140" s="324">
        <v>1</v>
      </c>
      <c r="H140" s="325">
        <v>0</v>
      </c>
      <c r="I140" s="325">
        <f t="shared" si="39"/>
        <v>0</v>
      </c>
    </row>
    <row r="141" spans="1:9" s="363" customFormat="1">
      <c r="A141" s="323" t="str">
        <f t="shared" si="38"/>
        <v>EQ16</v>
      </c>
      <c r="B141" s="324" t="s">
        <v>286</v>
      </c>
      <c r="C141" s="324">
        <v>16</v>
      </c>
      <c r="D141" s="468"/>
      <c r="E141" s="324"/>
      <c r="F141" s="324" t="s">
        <v>293</v>
      </c>
      <c r="G141" s="324">
        <v>1</v>
      </c>
      <c r="H141" s="325">
        <v>0</v>
      </c>
      <c r="I141" s="325">
        <f t="shared" si="39"/>
        <v>0</v>
      </c>
    </row>
    <row r="142" spans="1:9" s="363" customFormat="1">
      <c r="A142" s="323" t="str">
        <f t="shared" si="38"/>
        <v>EQ17</v>
      </c>
      <c r="B142" s="324" t="s">
        <v>286</v>
      </c>
      <c r="C142" s="324">
        <v>17</v>
      </c>
      <c r="D142" s="468"/>
      <c r="E142" s="324"/>
      <c r="F142" s="324" t="s">
        <v>293</v>
      </c>
      <c r="G142" s="324">
        <v>1</v>
      </c>
      <c r="H142" s="325">
        <v>0</v>
      </c>
      <c r="I142" s="325">
        <f t="shared" si="39"/>
        <v>0</v>
      </c>
    </row>
    <row r="143" spans="1:9" s="363" customFormat="1">
      <c r="A143" s="323" t="str">
        <f t="shared" si="38"/>
        <v>EQ18</v>
      </c>
      <c r="B143" s="324" t="s">
        <v>286</v>
      </c>
      <c r="C143" s="324">
        <v>18</v>
      </c>
      <c r="D143" s="468"/>
      <c r="E143" s="324"/>
      <c r="F143" s="324" t="s">
        <v>293</v>
      </c>
      <c r="G143" s="324">
        <v>1</v>
      </c>
      <c r="H143" s="325">
        <v>0</v>
      </c>
      <c r="I143" s="325">
        <f t="shared" si="39"/>
        <v>0</v>
      </c>
    </row>
    <row r="144" spans="1:9" s="363" customFormat="1">
      <c r="A144" s="323" t="str">
        <f t="shared" si="38"/>
        <v>EQ19</v>
      </c>
      <c r="B144" s="324" t="s">
        <v>286</v>
      </c>
      <c r="C144" s="324">
        <v>19</v>
      </c>
      <c r="D144" s="468"/>
      <c r="E144" s="324"/>
      <c r="F144" s="324" t="s">
        <v>293</v>
      </c>
      <c r="G144" s="324">
        <v>1</v>
      </c>
      <c r="H144" s="325">
        <v>0</v>
      </c>
      <c r="I144" s="325">
        <f t="shared" si="39"/>
        <v>0</v>
      </c>
    </row>
    <row r="145" spans="1:9">
      <c r="A145" s="139"/>
      <c r="B145" s="140" t="s">
        <v>384</v>
      </c>
      <c r="C145" s="141"/>
      <c r="D145" s="469"/>
      <c r="E145" s="141"/>
      <c r="F145" s="141"/>
      <c r="G145" s="141"/>
      <c r="H145" s="142"/>
      <c r="I145" s="143"/>
    </row>
    <row r="146" spans="1:9">
      <c r="A146" s="110" t="str">
        <f t="shared" ref="A146:A156" si="45">B146&amp;C146</f>
        <v>MA1</v>
      </c>
      <c r="B146" s="111" t="s">
        <v>284</v>
      </c>
      <c r="C146" s="111">
        <v>1</v>
      </c>
      <c r="D146" s="470" t="s">
        <v>385</v>
      </c>
      <c r="E146" s="111"/>
      <c r="F146" s="111" t="s">
        <v>293</v>
      </c>
      <c r="G146" s="111">
        <v>1</v>
      </c>
      <c r="H146" s="67">
        <v>100</v>
      </c>
      <c r="I146" s="67">
        <f t="shared" ref="I146:I156" si="46">H146*G146</f>
        <v>100</v>
      </c>
    </row>
    <row r="147" spans="1:9">
      <c r="A147" s="110" t="str">
        <f t="shared" si="45"/>
        <v>MA2</v>
      </c>
      <c r="B147" s="111" t="s">
        <v>284</v>
      </c>
      <c r="C147" s="111">
        <v>2</v>
      </c>
      <c r="D147" s="470" t="s">
        <v>386</v>
      </c>
      <c r="E147" s="111"/>
      <c r="F147" s="111" t="s">
        <v>293</v>
      </c>
      <c r="G147" s="111">
        <v>1</v>
      </c>
      <c r="H147" s="67">
        <v>150</v>
      </c>
      <c r="I147" s="67">
        <f t="shared" si="46"/>
        <v>150</v>
      </c>
    </row>
    <row r="148" spans="1:9">
      <c r="A148" s="110" t="str">
        <f t="shared" si="45"/>
        <v>MA3</v>
      </c>
      <c r="B148" s="111" t="s">
        <v>284</v>
      </c>
      <c r="C148" s="111">
        <v>3</v>
      </c>
      <c r="D148" s="470" t="s">
        <v>387</v>
      </c>
      <c r="E148" s="111"/>
      <c r="F148" s="111" t="s">
        <v>293</v>
      </c>
      <c r="G148" s="111">
        <v>1</v>
      </c>
      <c r="H148" s="67">
        <v>300</v>
      </c>
      <c r="I148" s="67">
        <f t="shared" si="46"/>
        <v>300</v>
      </c>
    </row>
    <row r="149" spans="1:9">
      <c r="A149" s="110" t="str">
        <f t="shared" si="45"/>
        <v>MA4</v>
      </c>
      <c r="B149" s="111" t="s">
        <v>284</v>
      </c>
      <c r="C149" s="111">
        <v>4</v>
      </c>
      <c r="D149" s="470" t="s">
        <v>388</v>
      </c>
      <c r="E149" s="111"/>
      <c r="F149" s="111" t="s">
        <v>293</v>
      </c>
      <c r="G149" s="111">
        <v>1</v>
      </c>
      <c r="H149" s="67">
        <v>3.5</v>
      </c>
      <c r="I149" s="67">
        <f t="shared" si="46"/>
        <v>3.5</v>
      </c>
    </row>
    <row r="150" spans="1:9">
      <c r="A150" s="110" t="str">
        <f t="shared" si="45"/>
        <v>MA5</v>
      </c>
      <c r="B150" s="111" t="s">
        <v>284</v>
      </c>
      <c r="C150" s="111">
        <v>5</v>
      </c>
      <c r="D150" s="470" t="s">
        <v>389</v>
      </c>
      <c r="E150" s="111"/>
      <c r="F150" s="111" t="s">
        <v>293</v>
      </c>
      <c r="G150" s="111">
        <v>1</v>
      </c>
      <c r="H150" s="67">
        <v>250</v>
      </c>
      <c r="I150" s="67">
        <f>H150*G150</f>
        <v>250</v>
      </c>
    </row>
    <row r="151" spans="1:9" ht="38.25">
      <c r="A151" s="110" t="str">
        <f t="shared" si="45"/>
        <v>MA6</v>
      </c>
      <c r="B151" s="111" t="s">
        <v>284</v>
      </c>
      <c r="C151" s="111">
        <v>6</v>
      </c>
      <c r="D151" s="507" t="s">
        <v>390</v>
      </c>
      <c r="E151" s="111"/>
      <c r="F151" s="111" t="s">
        <v>347</v>
      </c>
      <c r="G151" s="111">
        <v>1</v>
      </c>
      <c r="H151" s="67">
        <v>25000</v>
      </c>
      <c r="I151" s="67">
        <f t="shared" si="46"/>
        <v>25000</v>
      </c>
    </row>
    <row r="152" spans="1:9" ht="51">
      <c r="A152" s="110" t="str">
        <f t="shared" si="45"/>
        <v>MA7</v>
      </c>
      <c r="B152" s="111" t="s">
        <v>284</v>
      </c>
      <c r="C152" s="111">
        <v>7</v>
      </c>
      <c r="D152" s="507" t="s">
        <v>391</v>
      </c>
      <c r="E152" s="111"/>
      <c r="F152" s="111" t="s">
        <v>293</v>
      </c>
      <c r="G152" s="111">
        <v>1</v>
      </c>
      <c r="H152" s="67">
        <v>800</v>
      </c>
      <c r="I152" s="67">
        <f t="shared" si="46"/>
        <v>800</v>
      </c>
    </row>
    <row r="153" spans="1:9" ht="38.25">
      <c r="A153" s="110" t="str">
        <f t="shared" si="45"/>
        <v>MA8</v>
      </c>
      <c r="B153" s="111" t="s">
        <v>284</v>
      </c>
      <c r="C153" s="111">
        <v>8</v>
      </c>
      <c r="D153" s="507" t="s">
        <v>392</v>
      </c>
      <c r="E153" s="111"/>
      <c r="F153" s="111" t="s">
        <v>293</v>
      </c>
      <c r="G153" s="111">
        <v>1</v>
      </c>
      <c r="H153" s="67">
        <v>1000</v>
      </c>
      <c r="I153" s="67">
        <f t="shared" si="46"/>
        <v>1000</v>
      </c>
    </row>
    <row r="154" spans="1:9">
      <c r="A154" s="110" t="str">
        <f>B154&amp;C154</f>
        <v>MA9</v>
      </c>
      <c r="B154" s="111" t="s">
        <v>284</v>
      </c>
      <c r="C154" s="111">
        <v>9</v>
      </c>
      <c r="D154" s="470"/>
      <c r="E154" s="111"/>
      <c r="F154" s="111" t="s">
        <v>293</v>
      </c>
      <c r="G154" s="111">
        <v>1</v>
      </c>
      <c r="H154" s="67">
        <v>0</v>
      </c>
      <c r="I154" s="67">
        <f t="shared" si="46"/>
        <v>0</v>
      </c>
    </row>
    <row r="155" spans="1:9">
      <c r="A155" s="110" t="str">
        <f>B155&amp;C155</f>
        <v>MA10</v>
      </c>
      <c r="B155" s="111" t="s">
        <v>284</v>
      </c>
      <c r="C155" s="111">
        <v>10</v>
      </c>
      <c r="D155" s="470"/>
      <c r="E155" s="111"/>
      <c r="F155" s="111" t="s">
        <v>293</v>
      </c>
      <c r="G155" s="111">
        <v>1</v>
      </c>
      <c r="H155" s="67">
        <v>0</v>
      </c>
      <c r="I155" s="67">
        <f t="shared" si="46"/>
        <v>0</v>
      </c>
    </row>
    <row r="156" spans="1:9">
      <c r="A156" s="110" t="str">
        <f t="shared" si="45"/>
        <v>MA11</v>
      </c>
      <c r="B156" s="111" t="s">
        <v>284</v>
      </c>
      <c r="C156" s="111">
        <v>11</v>
      </c>
      <c r="D156" s="470"/>
      <c r="E156" s="111"/>
      <c r="F156" s="111" t="s">
        <v>293</v>
      </c>
      <c r="G156" s="111">
        <v>1</v>
      </c>
      <c r="H156" s="67">
        <v>0</v>
      </c>
      <c r="I156" s="67">
        <f t="shared" si="46"/>
        <v>0</v>
      </c>
    </row>
    <row r="157" spans="1:9">
      <c r="A157" s="144"/>
      <c r="B157" s="145" t="s">
        <v>393</v>
      </c>
      <c r="C157" s="146"/>
      <c r="D157" s="471"/>
      <c r="E157" s="146"/>
      <c r="F157" s="146"/>
      <c r="G157" s="146"/>
      <c r="H157" s="147"/>
      <c r="I157" s="148"/>
    </row>
    <row r="158" spans="1:9">
      <c r="A158" s="112" t="str">
        <f t="shared" ref="A158:A165" si="47">B158&amp;C158</f>
        <v>AA1</v>
      </c>
      <c r="B158" s="113" t="s">
        <v>394</v>
      </c>
      <c r="C158" s="113">
        <v>1</v>
      </c>
      <c r="D158" s="472" t="s">
        <v>395</v>
      </c>
      <c r="E158" s="113"/>
      <c r="F158" s="113" t="s">
        <v>293</v>
      </c>
      <c r="G158" s="113">
        <v>1</v>
      </c>
      <c r="H158" s="102">
        <v>750</v>
      </c>
      <c r="I158" s="102">
        <f t="shared" ref="I158:I165" si="48">H158*G158</f>
        <v>750</v>
      </c>
    </row>
    <row r="159" spans="1:9">
      <c r="A159" s="112" t="str">
        <f t="shared" si="47"/>
        <v>AA2</v>
      </c>
      <c r="B159" s="113" t="s">
        <v>394</v>
      </c>
      <c r="C159" s="113">
        <v>2</v>
      </c>
      <c r="D159" s="472" t="s">
        <v>396</v>
      </c>
      <c r="E159" s="113"/>
      <c r="F159" s="113" t="s">
        <v>293</v>
      </c>
      <c r="G159" s="113">
        <v>1</v>
      </c>
      <c r="H159" s="102">
        <v>750</v>
      </c>
      <c r="I159" s="102">
        <f t="shared" si="48"/>
        <v>750</v>
      </c>
    </row>
    <row r="160" spans="1:9">
      <c r="A160" s="112" t="str">
        <f t="shared" si="47"/>
        <v>AA3</v>
      </c>
      <c r="B160" s="113" t="s">
        <v>394</v>
      </c>
      <c r="C160" s="113">
        <v>3</v>
      </c>
      <c r="D160" s="472" t="s">
        <v>397</v>
      </c>
      <c r="E160" s="113"/>
      <c r="F160" s="113" t="s">
        <v>293</v>
      </c>
      <c r="G160" s="113">
        <v>1</v>
      </c>
      <c r="H160" s="102">
        <v>750</v>
      </c>
      <c r="I160" s="102">
        <f t="shared" si="48"/>
        <v>750</v>
      </c>
    </row>
    <row r="161" spans="1:9">
      <c r="A161" s="112" t="str">
        <f t="shared" si="47"/>
        <v>AA4</v>
      </c>
      <c r="B161" s="113" t="s">
        <v>394</v>
      </c>
      <c r="C161" s="113">
        <v>4</v>
      </c>
      <c r="D161" s="472" t="s">
        <v>398</v>
      </c>
      <c r="E161" s="113"/>
      <c r="F161" s="113" t="s">
        <v>293</v>
      </c>
      <c r="G161" s="113">
        <v>1</v>
      </c>
      <c r="H161" s="102">
        <v>40</v>
      </c>
      <c r="I161" s="102">
        <f t="shared" si="48"/>
        <v>40</v>
      </c>
    </row>
    <row r="162" spans="1:9">
      <c r="A162" s="112" t="str">
        <f t="shared" si="47"/>
        <v>AA5</v>
      </c>
      <c r="B162" s="113" t="s">
        <v>394</v>
      </c>
      <c r="C162" s="113">
        <v>5</v>
      </c>
      <c r="D162" s="472" t="s">
        <v>399</v>
      </c>
      <c r="E162" s="113"/>
      <c r="F162" s="113" t="s">
        <v>293</v>
      </c>
      <c r="G162" s="113">
        <v>1</v>
      </c>
      <c r="H162" s="102">
        <v>0</v>
      </c>
      <c r="I162" s="102">
        <f t="shared" si="48"/>
        <v>0</v>
      </c>
    </row>
    <row r="163" spans="1:9">
      <c r="A163" s="112" t="str">
        <f t="shared" si="47"/>
        <v>AA6</v>
      </c>
      <c r="B163" s="113" t="s">
        <v>394</v>
      </c>
      <c r="C163" s="113">
        <v>6</v>
      </c>
      <c r="D163" s="472"/>
      <c r="E163" s="113"/>
      <c r="F163" s="113" t="s">
        <v>293</v>
      </c>
      <c r="G163" s="113">
        <v>1</v>
      </c>
      <c r="H163" s="102">
        <v>0</v>
      </c>
      <c r="I163" s="102">
        <f t="shared" si="48"/>
        <v>0</v>
      </c>
    </row>
    <row r="164" spans="1:9">
      <c r="A164" s="112" t="str">
        <f t="shared" si="47"/>
        <v>AA7</v>
      </c>
      <c r="B164" s="113" t="s">
        <v>394</v>
      </c>
      <c r="C164" s="113">
        <v>7</v>
      </c>
      <c r="D164" s="472"/>
      <c r="E164" s="113"/>
      <c r="F164" s="113" t="s">
        <v>293</v>
      </c>
      <c r="G164" s="113">
        <v>1</v>
      </c>
      <c r="H164" s="102">
        <v>0</v>
      </c>
      <c r="I164" s="102">
        <f t="shared" si="48"/>
        <v>0</v>
      </c>
    </row>
    <row r="165" spans="1:9">
      <c r="A165" s="112" t="str">
        <f t="shared" si="47"/>
        <v>AA8</v>
      </c>
      <c r="B165" s="113" t="s">
        <v>394</v>
      </c>
      <c r="C165" s="113">
        <v>8</v>
      </c>
      <c r="D165" s="472"/>
      <c r="E165" s="113"/>
      <c r="F165" s="113" t="s">
        <v>293</v>
      </c>
      <c r="G165" s="113">
        <v>1</v>
      </c>
      <c r="H165" s="102">
        <v>0</v>
      </c>
      <c r="I165" s="102">
        <f t="shared" si="48"/>
        <v>0</v>
      </c>
    </row>
    <row r="166" spans="1:9">
      <c r="A166" s="166"/>
      <c r="B166" s="167" t="s">
        <v>285</v>
      </c>
      <c r="C166" s="168"/>
      <c r="D166" s="473"/>
      <c r="E166" s="169"/>
      <c r="F166" s="168"/>
      <c r="G166" s="168"/>
      <c r="H166" s="170"/>
      <c r="I166" s="171"/>
    </row>
    <row r="167" spans="1:9">
      <c r="A167" s="172" t="str">
        <f t="shared" ref="A167:A178" si="49">B167&amp;C167</f>
        <v>SMS1</v>
      </c>
      <c r="B167" s="107" t="s">
        <v>285</v>
      </c>
      <c r="C167" s="107">
        <v>1</v>
      </c>
      <c r="D167" s="474" t="s">
        <v>400</v>
      </c>
      <c r="E167" s="107"/>
      <c r="F167" s="107" t="s">
        <v>293</v>
      </c>
      <c r="G167" s="107">
        <v>1</v>
      </c>
      <c r="H167" s="66">
        <v>750</v>
      </c>
      <c r="I167" s="66">
        <f t="shared" ref="I167:I178" si="50">H167*G167</f>
        <v>750</v>
      </c>
    </row>
    <row r="168" spans="1:9">
      <c r="A168" s="172" t="str">
        <f t="shared" si="49"/>
        <v>SMS2</v>
      </c>
      <c r="B168" s="107" t="s">
        <v>285</v>
      </c>
      <c r="C168" s="107">
        <v>2</v>
      </c>
      <c r="D168" s="474" t="s">
        <v>401</v>
      </c>
      <c r="E168" s="107"/>
      <c r="F168" s="107" t="s">
        <v>293</v>
      </c>
      <c r="G168" s="107">
        <v>1</v>
      </c>
      <c r="H168" s="66">
        <v>500</v>
      </c>
      <c r="I168" s="66">
        <f t="shared" si="50"/>
        <v>500</v>
      </c>
    </row>
    <row r="169" spans="1:9">
      <c r="A169" s="172" t="str">
        <f t="shared" si="49"/>
        <v>SMS3</v>
      </c>
      <c r="B169" s="107" t="s">
        <v>285</v>
      </c>
      <c r="C169" s="107">
        <v>3</v>
      </c>
      <c r="D169" s="474" t="s">
        <v>402</v>
      </c>
      <c r="E169" s="107"/>
      <c r="F169" s="107" t="s">
        <v>293</v>
      </c>
      <c r="G169" s="107">
        <v>1</v>
      </c>
      <c r="H169" s="66">
        <v>500</v>
      </c>
      <c r="I169" s="66">
        <f t="shared" si="50"/>
        <v>500</v>
      </c>
    </row>
    <row r="170" spans="1:9">
      <c r="A170" s="172" t="str">
        <f t="shared" si="49"/>
        <v>SMS4</v>
      </c>
      <c r="B170" s="107" t="s">
        <v>285</v>
      </c>
      <c r="C170" s="107">
        <v>4</v>
      </c>
      <c r="D170" s="474" t="s">
        <v>403</v>
      </c>
      <c r="E170" s="107"/>
      <c r="F170" s="107" t="s">
        <v>293</v>
      </c>
      <c r="G170" s="107">
        <v>1</v>
      </c>
      <c r="H170" s="66">
        <v>350</v>
      </c>
      <c r="I170" s="66">
        <f t="shared" si="50"/>
        <v>350</v>
      </c>
    </row>
    <row r="171" spans="1:9">
      <c r="A171" s="172" t="str">
        <f t="shared" si="49"/>
        <v>SMS5</v>
      </c>
      <c r="B171" s="107" t="s">
        <v>285</v>
      </c>
      <c r="C171" s="107">
        <v>5</v>
      </c>
      <c r="D171" s="474" t="s">
        <v>404</v>
      </c>
      <c r="E171" s="107"/>
      <c r="F171" s="107" t="s">
        <v>293</v>
      </c>
      <c r="G171" s="107">
        <v>1</v>
      </c>
      <c r="H171" s="66">
        <v>500</v>
      </c>
      <c r="I171" s="66">
        <f t="shared" si="50"/>
        <v>500</v>
      </c>
    </row>
    <row r="172" spans="1:9">
      <c r="A172" s="172" t="str">
        <f t="shared" si="49"/>
        <v>SMS6</v>
      </c>
      <c r="B172" s="107" t="s">
        <v>285</v>
      </c>
      <c r="C172" s="107">
        <v>6</v>
      </c>
      <c r="D172" s="474" t="s">
        <v>405</v>
      </c>
      <c r="E172" s="107"/>
      <c r="F172" s="107" t="s">
        <v>293</v>
      </c>
      <c r="G172" s="107">
        <v>1</v>
      </c>
      <c r="H172" s="66">
        <v>180</v>
      </c>
      <c r="I172" s="66">
        <f t="shared" si="50"/>
        <v>180</v>
      </c>
    </row>
    <row r="173" spans="1:9">
      <c r="A173" s="172" t="str">
        <f t="shared" si="49"/>
        <v>SMS7</v>
      </c>
      <c r="B173" s="107" t="s">
        <v>285</v>
      </c>
      <c r="C173" s="107">
        <v>7</v>
      </c>
      <c r="D173" s="474" t="s">
        <v>406</v>
      </c>
      <c r="E173" s="107"/>
      <c r="F173" s="107" t="s">
        <v>293</v>
      </c>
      <c r="G173" s="107">
        <v>1</v>
      </c>
      <c r="H173" s="66">
        <v>1500</v>
      </c>
      <c r="I173" s="66">
        <f t="shared" si="50"/>
        <v>1500</v>
      </c>
    </row>
    <row r="174" spans="1:9" ht="38.25">
      <c r="A174" s="172" t="str">
        <f t="shared" si="49"/>
        <v>SMS8</v>
      </c>
      <c r="B174" s="107" t="s">
        <v>285</v>
      </c>
      <c r="C174" s="107">
        <v>8</v>
      </c>
      <c r="D174" s="322" t="s">
        <v>407</v>
      </c>
      <c r="E174" s="107"/>
      <c r="F174" s="321" t="s">
        <v>408</v>
      </c>
      <c r="G174" s="107">
        <v>1</v>
      </c>
      <c r="H174" s="66">
        <v>150</v>
      </c>
      <c r="I174" s="66">
        <f t="shared" si="50"/>
        <v>150</v>
      </c>
    </row>
    <row r="175" spans="1:9">
      <c r="A175" s="172" t="str">
        <f t="shared" ref="A175:A176" si="51">B175&amp;C175</f>
        <v>SMS9</v>
      </c>
      <c r="B175" s="107" t="s">
        <v>285</v>
      </c>
      <c r="C175" s="107">
        <v>9</v>
      </c>
      <c r="D175" s="322"/>
      <c r="E175" s="107"/>
      <c r="F175" s="107" t="s">
        <v>293</v>
      </c>
      <c r="G175" s="107">
        <v>1</v>
      </c>
      <c r="H175" s="66">
        <v>0</v>
      </c>
      <c r="I175" s="66">
        <f t="shared" ref="I175:I176" si="52">H175*G175</f>
        <v>0</v>
      </c>
    </row>
    <row r="176" spans="1:9">
      <c r="A176" s="172" t="str">
        <f t="shared" si="51"/>
        <v>SMS10</v>
      </c>
      <c r="B176" s="107" t="s">
        <v>285</v>
      </c>
      <c r="C176" s="107">
        <v>10</v>
      </c>
      <c r="D176" s="322"/>
      <c r="E176" s="107"/>
      <c r="F176" s="107" t="s">
        <v>293</v>
      </c>
      <c r="G176" s="107">
        <v>1</v>
      </c>
      <c r="H176" s="66">
        <v>0</v>
      </c>
      <c r="I176" s="66">
        <f t="shared" si="52"/>
        <v>0</v>
      </c>
    </row>
    <row r="177" spans="1:9">
      <c r="A177" s="172" t="str">
        <f t="shared" si="49"/>
        <v>SMS11</v>
      </c>
      <c r="B177" s="107" t="s">
        <v>285</v>
      </c>
      <c r="C177" s="107">
        <v>11</v>
      </c>
      <c r="D177" s="322"/>
      <c r="E177" s="107"/>
      <c r="F177" s="107" t="s">
        <v>293</v>
      </c>
      <c r="G177" s="107">
        <v>1</v>
      </c>
      <c r="H177" s="66">
        <v>0</v>
      </c>
      <c r="I177" s="66">
        <f t="shared" si="50"/>
        <v>0</v>
      </c>
    </row>
    <row r="178" spans="1:9">
      <c r="A178" s="172" t="str">
        <f t="shared" si="49"/>
        <v>SMS12</v>
      </c>
      <c r="B178" s="107" t="s">
        <v>285</v>
      </c>
      <c r="C178" s="107">
        <v>12</v>
      </c>
      <c r="D178" s="322"/>
      <c r="E178" s="107"/>
      <c r="F178" s="107" t="s">
        <v>293</v>
      </c>
      <c r="G178" s="107">
        <v>1</v>
      </c>
      <c r="H178" s="66">
        <v>0</v>
      </c>
      <c r="I178" s="66">
        <f t="shared" si="50"/>
        <v>0</v>
      </c>
    </row>
    <row r="179" spans="1:9">
      <c r="A179" s="149"/>
      <c r="B179" s="150" t="s">
        <v>409</v>
      </c>
      <c r="C179" s="151"/>
      <c r="D179" s="475"/>
      <c r="E179" s="152"/>
      <c r="F179" s="151"/>
      <c r="G179" s="151"/>
      <c r="H179" s="153"/>
      <c r="I179" s="154"/>
    </row>
    <row r="180" spans="1:9">
      <c r="A180" s="114" t="str">
        <f t="shared" ref="A180:A195" si="53">B180&amp;C180</f>
        <v>ART1</v>
      </c>
      <c r="B180" s="115" t="s">
        <v>299</v>
      </c>
      <c r="C180" s="115">
        <v>1</v>
      </c>
      <c r="D180" s="476" t="s">
        <v>410</v>
      </c>
      <c r="E180" s="115"/>
      <c r="F180" s="115" t="s">
        <v>293</v>
      </c>
      <c r="G180" s="115">
        <v>1</v>
      </c>
      <c r="H180" s="68">
        <v>85</v>
      </c>
      <c r="I180" s="68">
        <f t="shared" ref="I180:I186" si="54">H180*G180</f>
        <v>85</v>
      </c>
    </row>
    <row r="181" spans="1:9">
      <c r="A181" s="114" t="str">
        <f t="shared" si="53"/>
        <v>ART2</v>
      </c>
      <c r="B181" s="115" t="s">
        <v>299</v>
      </c>
      <c r="C181" s="115">
        <v>2</v>
      </c>
      <c r="D181" s="476" t="s">
        <v>411</v>
      </c>
      <c r="E181" s="115"/>
      <c r="F181" s="115" t="s">
        <v>293</v>
      </c>
      <c r="G181" s="115">
        <v>1</v>
      </c>
      <c r="H181" s="68">
        <v>175</v>
      </c>
      <c r="I181" s="68">
        <f t="shared" si="54"/>
        <v>175</v>
      </c>
    </row>
    <row r="182" spans="1:9">
      <c r="A182" s="114" t="str">
        <f t="shared" si="53"/>
        <v>ART3</v>
      </c>
      <c r="B182" s="115" t="s">
        <v>299</v>
      </c>
      <c r="C182" s="115">
        <v>3</v>
      </c>
      <c r="D182" s="476" t="s">
        <v>412</v>
      </c>
      <c r="E182" s="115"/>
      <c r="F182" s="115" t="s">
        <v>293</v>
      </c>
      <c r="G182" s="115">
        <v>1</v>
      </c>
      <c r="H182" s="68">
        <v>230</v>
      </c>
      <c r="I182" s="68">
        <f t="shared" si="54"/>
        <v>230</v>
      </c>
    </row>
    <row r="183" spans="1:9">
      <c r="A183" s="114" t="str">
        <f t="shared" si="53"/>
        <v>ART4</v>
      </c>
      <c r="B183" s="115" t="s">
        <v>299</v>
      </c>
      <c r="C183" s="115">
        <v>4</v>
      </c>
      <c r="D183" s="476" t="s">
        <v>413</v>
      </c>
      <c r="E183" s="115"/>
      <c r="F183" s="115" t="s">
        <v>293</v>
      </c>
      <c r="G183" s="115">
        <v>1</v>
      </c>
      <c r="H183" s="68">
        <v>85</v>
      </c>
      <c r="I183" s="68">
        <f t="shared" si="54"/>
        <v>85</v>
      </c>
    </row>
    <row r="184" spans="1:9">
      <c r="A184" s="114" t="str">
        <f t="shared" si="53"/>
        <v>ART5</v>
      </c>
      <c r="B184" s="115" t="s">
        <v>299</v>
      </c>
      <c r="C184" s="115">
        <v>5</v>
      </c>
      <c r="D184" s="476" t="s">
        <v>414</v>
      </c>
      <c r="E184" s="115"/>
      <c r="F184" s="115" t="s">
        <v>293</v>
      </c>
      <c r="G184" s="115">
        <v>1</v>
      </c>
      <c r="H184" s="68">
        <v>150</v>
      </c>
      <c r="I184" s="68">
        <f t="shared" si="54"/>
        <v>150</v>
      </c>
    </row>
    <row r="185" spans="1:9">
      <c r="A185" s="114" t="str">
        <f t="shared" si="53"/>
        <v>ART6</v>
      </c>
      <c r="B185" s="115" t="s">
        <v>299</v>
      </c>
      <c r="C185" s="115">
        <v>6</v>
      </c>
      <c r="D185" s="476" t="s">
        <v>415</v>
      </c>
      <c r="E185" s="115"/>
      <c r="F185" s="115" t="s">
        <v>293</v>
      </c>
      <c r="G185" s="115">
        <v>1</v>
      </c>
      <c r="H185" s="68">
        <v>45</v>
      </c>
      <c r="I185" s="68">
        <f>H185*G185</f>
        <v>45</v>
      </c>
    </row>
    <row r="186" spans="1:9">
      <c r="A186" s="114" t="str">
        <f t="shared" si="53"/>
        <v>ART7</v>
      </c>
      <c r="B186" s="115" t="s">
        <v>299</v>
      </c>
      <c r="C186" s="115">
        <v>7</v>
      </c>
      <c r="D186" s="476" t="s">
        <v>416</v>
      </c>
      <c r="E186" s="115"/>
      <c r="F186" s="115" t="s">
        <v>293</v>
      </c>
      <c r="G186" s="115">
        <v>1</v>
      </c>
      <c r="H186" s="68">
        <v>250</v>
      </c>
      <c r="I186" s="68">
        <f t="shared" si="54"/>
        <v>250</v>
      </c>
    </row>
    <row r="187" spans="1:9">
      <c r="A187" s="114" t="str">
        <f t="shared" si="53"/>
        <v>ART8</v>
      </c>
      <c r="B187" s="115" t="s">
        <v>299</v>
      </c>
      <c r="C187" s="115">
        <v>8</v>
      </c>
      <c r="D187" s="476" t="s">
        <v>417</v>
      </c>
      <c r="E187" s="115"/>
      <c r="F187" s="115" t="s">
        <v>293</v>
      </c>
      <c r="G187" s="115">
        <v>1</v>
      </c>
      <c r="H187" s="68">
        <v>250</v>
      </c>
      <c r="I187" s="68">
        <f t="shared" ref="I187:I195" si="55">H187*G187</f>
        <v>250</v>
      </c>
    </row>
    <row r="188" spans="1:9">
      <c r="A188" s="114" t="str">
        <f t="shared" si="53"/>
        <v>ART9</v>
      </c>
      <c r="B188" s="115" t="s">
        <v>299</v>
      </c>
      <c r="C188" s="115">
        <v>9</v>
      </c>
      <c r="D188" s="476" t="s">
        <v>418</v>
      </c>
      <c r="E188" s="115"/>
      <c r="F188" s="115" t="s">
        <v>293</v>
      </c>
      <c r="G188" s="115">
        <v>1</v>
      </c>
      <c r="H188" s="68">
        <v>600</v>
      </c>
      <c r="I188" s="68">
        <f t="shared" si="55"/>
        <v>600</v>
      </c>
    </row>
    <row r="189" spans="1:9">
      <c r="A189" s="114" t="str">
        <f t="shared" si="53"/>
        <v>ART10</v>
      </c>
      <c r="B189" s="115" t="s">
        <v>299</v>
      </c>
      <c r="C189" s="115">
        <v>10</v>
      </c>
      <c r="D189" s="476" t="s">
        <v>419</v>
      </c>
      <c r="E189" s="115"/>
      <c r="F189" s="115" t="s">
        <v>293</v>
      </c>
      <c r="G189" s="115">
        <v>1</v>
      </c>
      <c r="H189" s="68">
        <v>600</v>
      </c>
      <c r="I189" s="68">
        <f t="shared" si="55"/>
        <v>600</v>
      </c>
    </row>
    <row r="190" spans="1:9">
      <c r="A190" s="114" t="str">
        <f t="shared" si="53"/>
        <v>ART11</v>
      </c>
      <c r="B190" s="115" t="s">
        <v>299</v>
      </c>
      <c r="C190" s="115">
        <v>11</v>
      </c>
      <c r="D190" s="476" t="s">
        <v>420</v>
      </c>
      <c r="E190" s="115"/>
      <c r="F190" s="115" t="s">
        <v>293</v>
      </c>
      <c r="G190" s="115">
        <v>1</v>
      </c>
      <c r="H190" s="68">
        <v>100</v>
      </c>
      <c r="I190" s="68">
        <f t="shared" si="55"/>
        <v>100</v>
      </c>
    </row>
    <row r="191" spans="1:9">
      <c r="A191" s="114" t="str">
        <f t="shared" si="53"/>
        <v>ART12</v>
      </c>
      <c r="B191" s="115" t="s">
        <v>299</v>
      </c>
      <c r="C191" s="115">
        <v>12</v>
      </c>
      <c r="D191" s="476" t="s">
        <v>421</v>
      </c>
      <c r="E191" s="115"/>
      <c r="F191" s="115" t="s">
        <v>293</v>
      </c>
      <c r="G191" s="115">
        <v>1</v>
      </c>
      <c r="H191" s="68">
        <v>100</v>
      </c>
      <c r="I191" s="68">
        <f t="shared" si="55"/>
        <v>100</v>
      </c>
    </row>
    <row r="192" spans="1:9">
      <c r="A192" s="114" t="str">
        <f t="shared" si="53"/>
        <v>ART13</v>
      </c>
      <c r="B192" s="115" t="s">
        <v>299</v>
      </c>
      <c r="C192" s="115">
        <v>13</v>
      </c>
      <c r="D192" s="476"/>
      <c r="E192" s="115"/>
      <c r="F192" s="115" t="s">
        <v>293</v>
      </c>
      <c r="G192" s="115">
        <v>1</v>
      </c>
      <c r="H192" s="68">
        <v>0</v>
      </c>
      <c r="I192" s="68">
        <f t="shared" si="55"/>
        <v>0</v>
      </c>
    </row>
    <row r="193" spans="1:9">
      <c r="A193" s="114" t="str">
        <f t="shared" si="53"/>
        <v>ART14</v>
      </c>
      <c r="B193" s="115" t="s">
        <v>299</v>
      </c>
      <c r="C193" s="115">
        <v>14</v>
      </c>
      <c r="D193" s="476"/>
      <c r="E193" s="115"/>
      <c r="F193" s="115" t="s">
        <v>293</v>
      </c>
      <c r="G193" s="115">
        <v>1</v>
      </c>
      <c r="H193" s="68">
        <v>0</v>
      </c>
      <c r="I193" s="68">
        <f t="shared" si="55"/>
        <v>0</v>
      </c>
    </row>
    <row r="194" spans="1:9">
      <c r="A194" s="114" t="str">
        <f t="shared" si="53"/>
        <v>ART15</v>
      </c>
      <c r="B194" s="115" t="s">
        <v>299</v>
      </c>
      <c r="C194" s="115">
        <v>15</v>
      </c>
      <c r="D194" s="476"/>
      <c r="E194" s="115"/>
      <c r="F194" s="115" t="s">
        <v>293</v>
      </c>
      <c r="G194" s="115">
        <v>1</v>
      </c>
      <c r="H194" s="68">
        <v>0</v>
      </c>
      <c r="I194" s="68">
        <f t="shared" si="55"/>
        <v>0</v>
      </c>
    </row>
    <row r="195" spans="1:9">
      <c r="A195" s="114" t="str">
        <f t="shared" si="53"/>
        <v>ART16</v>
      </c>
      <c r="B195" s="115" t="s">
        <v>299</v>
      </c>
      <c r="C195" s="115">
        <v>16</v>
      </c>
      <c r="D195" s="476"/>
      <c r="E195" s="115"/>
      <c r="F195" s="115" t="s">
        <v>293</v>
      </c>
      <c r="G195" s="115">
        <v>1</v>
      </c>
      <c r="H195" s="68">
        <v>0</v>
      </c>
      <c r="I195" s="68">
        <f t="shared" si="55"/>
        <v>0</v>
      </c>
    </row>
    <row r="196" spans="1:9">
      <c r="A196" s="155"/>
      <c r="B196" s="156" t="s">
        <v>422</v>
      </c>
      <c r="C196" s="157"/>
      <c r="D196" s="477"/>
      <c r="E196" s="158"/>
      <c r="F196" s="157"/>
      <c r="G196" s="157"/>
      <c r="H196" s="159"/>
      <c r="I196" s="160"/>
    </row>
    <row r="197" spans="1:9">
      <c r="A197" s="116" t="str">
        <f>B197&amp;C197</f>
        <v>SE1</v>
      </c>
      <c r="B197" s="117" t="s">
        <v>289</v>
      </c>
      <c r="C197" s="117">
        <v>1</v>
      </c>
      <c r="D197" s="118" t="s">
        <v>423</v>
      </c>
      <c r="E197" s="117" t="s">
        <v>424</v>
      </c>
      <c r="F197" s="117" t="s">
        <v>347</v>
      </c>
      <c r="G197" s="117">
        <v>1</v>
      </c>
      <c r="H197" s="119">
        <v>10000</v>
      </c>
      <c r="I197" s="119">
        <f>G197*H197</f>
        <v>10000</v>
      </c>
    </row>
    <row r="198" spans="1:9">
      <c r="A198" s="116" t="str">
        <f>B198&amp;C198</f>
        <v>SE2</v>
      </c>
      <c r="B198" s="117" t="s">
        <v>289</v>
      </c>
      <c r="C198" s="117">
        <v>2</v>
      </c>
      <c r="D198" s="118"/>
      <c r="E198" s="117" t="s">
        <v>424</v>
      </c>
      <c r="F198" s="117" t="s">
        <v>293</v>
      </c>
      <c r="G198" s="117">
        <v>1</v>
      </c>
      <c r="H198" s="119">
        <v>0</v>
      </c>
      <c r="I198" s="119">
        <f t="shared" ref="I198:I216" si="56">G198*H198</f>
        <v>0</v>
      </c>
    </row>
    <row r="199" spans="1:9">
      <c r="A199" s="116" t="str">
        <f>B199&amp;C199</f>
        <v>SE3</v>
      </c>
      <c r="B199" s="117" t="s">
        <v>289</v>
      </c>
      <c r="C199" s="117">
        <v>3</v>
      </c>
      <c r="D199" s="118"/>
      <c r="E199" s="117" t="s">
        <v>424</v>
      </c>
      <c r="F199" s="117" t="s">
        <v>293</v>
      </c>
      <c r="G199" s="117">
        <v>1</v>
      </c>
      <c r="H199" s="119">
        <v>0</v>
      </c>
      <c r="I199" s="119">
        <f t="shared" si="56"/>
        <v>0</v>
      </c>
    </row>
    <row r="200" spans="1:9">
      <c r="A200" s="116" t="str">
        <f>B200&amp;C200</f>
        <v>SE4</v>
      </c>
      <c r="B200" s="117" t="s">
        <v>289</v>
      </c>
      <c r="C200" s="117">
        <v>4</v>
      </c>
      <c r="D200" s="120"/>
      <c r="E200" s="117" t="s">
        <v>424</v>
      </c>
      <c r="F200" s="117" t="s">
        <v>293</v>
      </c>
      <c r="G200" s="117">
        <v>1</v>
      </c>
      <c r="H200" s="119">
        <v>0</v>
      </c>
      <c r="I200" s="119">
        <f t="shared" si="56"/>
        <v>0</v>
      </c>
    </row>
    <row r="201" spans="1:9">
      <c r="A201" s="116" t="str">
        <f t="shared" ref="A201:A216" si="57">B201&amp;C201</f>
        <v>SE5</v>
      </c>
      <c r="B201" s="117" t="s">
        <v>289</v>
      </c>
      <c r="C201" s="117">
        <v>5</v>
      </c>
      <c r="D201" s="118"/>
      <c r="E201" s="117" t="s">
        <v>424</v>
      </c>
      <c r="F201" s="117" t="s">
        <v>293</v>
      </c>
      <c r="G201" s="117">
        <v>1</v>
      </c>
      <c r="H201" s="119">
        <v>0</v>
      </c>
      <c r="I201" s="119">
        <f t="shared" si="56"/>
        <v>0</v>
      </c>
    </row>
    <row r="202" spans="1:9">
      <c r="A202" s="116" t="str">
        <f t="shared" si="57"/>
        <v>SE6</v>
      </c>
      <c r="B202" s="117" t="s">
        <v>289</v>
      </c>
      <c r="C202" s="117">
        <v>6</v>
      </c>
      <c r="D202" s="118"/>
      <c r="E202" s="117" t="s">
        <v>424</v>
      </c>
      <c r="F202" s="117" t="s">
        <v>293</v>
      </c>
      <c r="G202" s="117">
        <v>1</v>
      </c>
      <c r="H202" s="119">
        <v>0</v>
      </c>
      <c r="I202" s="119">
        <f t="shared" si="56"/>
        <v>0</v>
      </c>
    </row>
    <row r="203" spans="1:9">
      <c r="A203" s="116" t="str">
        <f t="shared" si="57"/>
        <v>SE7</v>
      </c>
      <c r="B203" s="117" t="s">
        <v>289</v>
      </c>
      <c r="C203" s="117">
        <v>7</v>
      </c>
      <c r="D203" s="118"/>
      <c r="E203" s="117" t="s">
        <v>424</v>
      </c>
      <c r="F203" s="117" t="s">
        <v>293</v>
      </c>
      <c r="G203" s="117">
        <v>1</v>
      </c>
      <c r="H203" s="119">
        <v>0</v>
      </c>
      <c r="I203" s="119">
        <f t="shared" si="56"/>
        <v>0</v>
      </c>
    </row>
    <row r="204" spans="1:9">
      <c r="A204" s="116" t="str">
        <f t="shared" si="57"/>
        <v>SE8</v>
      </c>
      <c r="B204" s="117" t="s">
        <v>289</v>
      </c>
      <c r="C204" s="117">
        <v>8</v>
      </c>
      <c r="D204" s="118"/>
      <c r="E204" s="117" t="s">
        <v>424</v>
      </c>
      <c r="F204" s="117" t="s">
        <v>293</v>
      </c>
      <c r="G204" s="117">
        <v>1</v>
      </c>
      <c r="H204" s="119">
        <v>0</v>
      </c>
      <c r="I204" s="119">
        <f t="shared" si="56"/>
        <v>0</v>
      </c>
    </row>
    <row r="205" spans="1:9">
      <c r="A205" s="116" t="str">
        <f t="shared" si="57"/>
        <v>SE9</v>
      </c>
      <c r="B205" s="117" t="s">
        <v>289</v>
      </c>
      <c r="C205" s="117">
        <v>9</v>
      </c>
      <c r="D205" s="120"/>
      <c r="E205" s="117" t="s">
        <v>424</v>
      </c>
      <c r="F205" s="117" t="s">
        <v>293</v>
      </c>
      <c r="G205" s="117">
        <v>1</v>
      </c>
      <c r="H205" s="119">
        <v>0</v>
      </c>
      <c r="I205" s="119">
        <f t="shared" si="56"/>
        <v>0</v>
      </c>
    </row>
    <row r="206" spans="1:9">
      <c r="A206" s="116" t="str">
        <f t="shared" si="57"/>
        <v>SE10</v>
      </c>
      <c r="B206" s="117" t="s">
        <v>289</v>
      </c>
      <c r="C206" s="117">
        <v>10</v>
      </c>
      <c r="D206" s="118"/>
      <c r="E206" s="117" t="s">
        <v>424</v>
      </c>
      <c r="F206" s="117" t="s">
        <v>293</v>
      </c>
      <c r="G206" s="117">
        <v>1</v>
      </c>
      <c r="H206" s="119">
        <v>0</v>
      </c>
      <c r="I206" s="119">
        <f t="shared" si="56"/>
        <v>0</v>
      </c>
    </row>
    <row r="207" spans="1:9">
      <c r="A207" s="116" t="str">
        <f t="shared" si="57"/>
        <v>SE11</v>
      </c>
      <c r="B207" s="117" t="s">
        <v>289</v>
      </c>
      <c r="C207" s="117">
        <v>11</v>
      </c>
      <c r="D207" s="118"/>
      <c r="E207" s="117" t="s">
        <v>424</v>
      </c>
      <c r="F207" s="117" t="s">
        <v>293</v>
      </c>
      <c r="G207" s="117">
        <v>1</v>
      </c>
      <c r="H207" s="119">
        <v>0</v>
      </c>
      <c r="I207" s="119">
        <f t="shared" si="56"/>
        <v>0</v>
      </c>
    </row>
    <row r="208" spans="1:9">
      <c r="A208" s="116" t="str">
        <f t="shared" si="57"/>
        <v>SE12</v>
      </c>
      <c r="B208" s="117" t="s">
        <v>289</v>
      </c>
      <c r="C208" s="117">
        <v>12</v>
      </c>
      <c r="D208" s="118"/>
      <c r="E208" s="117" t="s">
        <v>424</v>
      </c>
      <c r="F208" s="117" t="s">
        <v>293</v>
      </c>
      <c r="G208" s="117">
        <v>1</v>
      </c>
      <c r="H208" s="119">
        <v>0</v>
      </c>
      <c r="I208" s="119">
        <f t="shared" si="56"/>
        <v>0</v>
      </c>
    </row>
    <row r="209" spans="1:9">
      <c r="A209" s="116" t="str">
        <f t="shared" si="57"/>
        <v>SE13</v>
      </c>
      <c r="B209" s="117" t="s">
        <v>289</v>
      </c>
      <c r="C209" s="117">
        <v>13</v>
      </c>
      <c r="D209" s="118"/>
      <c r="E209" s="117" t="s">
        <v>424</v>
      </c>
      <c r="F209" s="117" t="s">
        <v>293</v>
      </c>
      <c r="G209" s="117">
        <v>1</v>
      </c>
      <c r="H209" s="119">
        <v>0</v>
      </c>
      <c r="I209" s="119">
        <f t="shared" si="56"/>
        <v>0</v>
      </c>
    </row>
    <row r="210" spans="1:9">
      <c r="A210" s="116" t="str">
        <f t="shared" si="57"/>
        <v>SE14</v>
      </c>
      <c r="B210" s="117" t="s">
        <v>289</v>
      </c>
      <c r="C210" s="117">
        <v>14</v>
      </c>
      <c r="D210" s="118"/>
      <c r="E210" s="117" t="s">
        <v>424</v>
      </c>
      <c r="F210" s="117" t="s">
        <v>293</v>
      </c>
      <c r="G210" s="117">
        <v>1</v>
      </c>
      <c r="H210" s="119">
        <v>0</v>
      </c>
      <c r="I210" s="119">
        <f t="shared" si="56"/>
        <v>0</v>
      </c>
    </row>
    <row r="211" spans="1:9">
      <c r="A211" s="116" t="str">
        <f t="shared" si="57"/>
        <v>SE15</v>
      </c>
      <c r="B211" s="117" t="s">
        <v>289</v>
      </c>
      <c r="C211" s="117">
        <v>15</v>
      </c>
      <c r="D211" s="118"/>
      <c r="E211" s="117" t="s">
        <v>424</v>
      </c>
      <c r="F211" s="117" t="s">
        <v>293</v>
      </c>
      <c r="G211" s="117">
        <v>1</v>
      </c>
      <c r="H211" s="119">
        <v>0</v>
      </c>
      <c r="I211" s="119">
        <f t="shared" si="56"/>
        <v>0</v>
      </c>
    </row>
    <row r="212" spans="1:9">
      <c r="A212" s="116" t="str">
        <f t="shared" si="57"/>
        <v>SE16</v>
      </c>
      <c r="B212" s="117" t="s">
        <v>289</v>
      </c>
      <c r="C212" s="117">
        <v>16</v>
      </c>
      <c r="D212" s="118"/>
      <c r="E212" s="117" t="s">
        <v>424</v>
      </c>
      <c r="F212" s="117" t="s">
        <v>293</v>
      </c>
      <c r="G212" s="117">
        <v>1</v>
      </c>
      <c r="H212" s="119">
        <v>0</v>
      </c>
      <c r="I212" s="119">
        <f t="shared" si="56"/>
        <v>0</v>
      </c>
    </row>
    <row r="213" spans="1:9">
      <c r="A213" s="116" t="str">
        <f t="shared" si="57"/>
        <v>SE17</v>
      </c>
      <c r="B213" s="117" t="s">
        <v>289</v>
      </c>
      <c r="C213" s="117">
        <v>17</v>
      </c>
      <c r="D213" s="118"/>
      <c r="E213" s="117" t="s">
        <v>424</v>
      </c>
      <c r="F213" s="117" t="s">
        <v>293</v>
      </c>
      <c r="G213" s="117">
        <v>1</v>
      </c>
      <c r="H213" s="119">
        <v>0</v>
      </c>
      <c r="I213" s="119">
        <f t="shared" si="56"/>
        <v>0</v>
      </c>
    </row>
    <row r="214" spans="1:9">
      <c r="A214" s="116" t="str">
        <f t="shared" si="57"/>
        <v>SE18</v>
      </c>
      <c r="B214" s="117" t="s">
        <v>289</v>
      </c>
      <c r="C214" s="117">
        <v>18</v>
      </c>
      <c r="D214" s="118"/>
      <c r="E214" s="117" t="s">
        <v>424</v>
      </c>
      <c r="F214" s="117" t="s">
        <v>293</v>
      </c>
      <c r="G214" s="117">
        <v>1</v>
      </c>
      <c r="H214" s="119">
        <v>0</v>
      </c>
      <c r="I214" s="119">
        <f t="shared" si="56"/>
        <v>0</v>
      </c>
    </row>
    <row r="215" spans="1:9">
      <c r="A215" s="116" t="str">
        <f t="shared" si="57"/>
        <v>SE19</v>
      </c>
      <c r="B215" s="117" t="s">
        <v>289</v>
      </c>
      <c r="C215" s="117">
        <v>19</v>
      </c>
      <c r="D215" s="118"/>
      <c r="E215" s="117" t="s">
        <v>424</v>
      </c>
      <c r="F215" s="117" t="s">
        <v>293</v>
      </c>
      <c r="G215" s="117">
        <v>1</v>
      </c>
      <c r="H215" s="119">
        <v>0</v>
      </c>
      <c r="I215" s="119">
        <f t="shared" si="56"/>
        <v>0</v>
      </c>
    </row>
    <row r="216" spans="1:9">
      <c r="A216" s="116" t="str">
        <f t="shared" si="57"/>
        <v>SE20</v>
      </c>
      <c r="B216" s="117" t="s">
        <v>289</v>
      </c>
      <c r="C216" s="117">
        <v>20</v>
      </c>
      <c r="D216" s="118"/>
      <c r="E216" s="117" t="s">
        <v>424</v>
      </c>
      <c r="F216" s="117" t="s">
        <v>293</v>
      </c>
      <c r="G216" s="117">
        <v>1</v>
      </c>
      <c r="H216" s="119">
        <v>0</v>
      </c>
      <c r="I216" s="119">
        <f t="shared" si="56"/>
        <v>0</v>
      </c>
    </row>
    <row r="217" spans="1:9">
      <c r="A217" s="116"/>
      <c r="B217" s="117"/>
      <c r="C217" s="117"/>
      <c r="D217" s="118"/>
      <c r="E217" s="117"/>
      <c r="F217" s="117"/>
      <c r="G217" s="117"/>
      <c r="H217" s="119"/>
      <c r="I217" s="119"/>
    </row>
    <row r="218" spans="1:9">
      <c r="A218" s="116"/>
      <c r="B218" s="117"/>
      <c r="C218" s="117"/>
      <c r="D218" s="118"/>
      <c r="E218" s="117"/>
      <c r="F218" s="117"/>
      <c r="G218" s="117"/>
      <c r="H218" s="119"/>
      <c r="I218" s="119"/>
    </row>
    <row r="221" spans="1:9">
      <c r="B221" s="76"/>
      <c r="C221" s="121"/>
      <c r="D221" s="121"/>
      <c r="E221" s="194"/>
      <c r="F221" s="194"/>
      <c r="G221" s="194"/>
      <c r="H221" s="121"/>
    </row>
    <row r="222" spans="1:9">
      <c r="B222" s="76"/>
      <c r="C222" s="121"/>
      <c r="D222" s="121"/>
      <c r="E222" s="194"/>
      <c r="F222" s="194"/>
      <c r="G222" s="194"/>
      <c r="H222" s="121"/>
    </row>
    <row r="223" spans="1:9">
      <c r="B223" s="76"/>
      <c r="C223" s="121"/>
      <c r="D223" s="121"/>
      <c r="E223" s="194"/>
      <c r="F223" s="194"/>
      <c r="G223" s="194"/>
      <c r="H223" s="121"/>
    </row>
    <row r="224" spans="1:9">
      <c r="B224" s="76"/>
      <c r="C224" s="121"/>
      <c r="D224" s="121"/>
      <c r="E224" s="194"/>
      <c r="F224" s="194"/>
      <c r="G224" s="194"/>
      <c r="H224" s="121"/>
    </row>
    <row r="225" spans="2:8">
      <c r="B225" s="76"/>
      <c r="C225" s="121"/>
      <c r="D225" s="121"/>
      <c r="E225" s="194"/>
      <c r="F225" s="194"/>
      <c r="G225" s="194"/>
      <c r="H225" s="121"/>
    </row>
    <row r="227" spans="2:8">
      <c r="B227" s="319" t="s">
        <v>425</v>
      </c>
      <c r="C227" s="320"/>
      <c r="D227" s="330"/>
    </row>
    <row r="228" spans="2:8" ht="15">
      <c r="B228" s="331" t="s">
        <v>426</v>
      </c>
      <c r="C228" s="320"/>
      <c r="D228" s="330"/>
    </row>
    <row r="229" spans="2:8">
      <c r="B229" s="320"/>
      <c r="C229" s="320"/>
      <c r="D229" s="330"/>
    </row>
    <row r="230" spans="2:8">
      <c r="B230" s="319" t="s">
        <v>427</v>
      </c>
      <c r="C230" s="320"/>
      <c r="D230" s="330"/>
    </row>
    <row r="231" spans="2:8" ht="15">
      <c r="B231" s="331" t="s">
        <v>428</v>
      </c>
      <c r="C231" s="320"/>
      <c r="D231" s="330"/>
    </row>
  </sheetData>
  <customSheetViews>
    <customSheetView guid="{CEB2E329-645A-4035-9025-2F628EC18F0C}" showGridLines="0">
      <pane ySplit="2" topLeftCell="A3" activePane="bottomLeft" state="frozen"/>
      <selection pane="bottomLeft" activeCell="H7" sqref="H7"/>
      <pageMargins left="0" right="0" top="0" bottom="0" header="0" footer="0"/>
      <pageSetup paperSize="9" orientation="portrait" horizontalDpi="4294967293" verticalDpi="4294967293"/>
    </customSheetView>
  </customSheetViews>
  <mergeCells count="8">
    <mergeCell ref="A1:A2"/>
    <mergeCell ref="E1:E2"/>
    <mergeCell ref="H1:I1"/>
    <mergeCell ref="G1:G2"/>
    <mergeCell ref="F1:F2"/>
    <mergeCell ref="D1:D2"/>
    <mergeCell ref="C1:C2"/>
    <mergeCell ref="B1:B2"/>
  </mergeCells>
  <hyperlinks>
    <hyperlink ref="B231" r:id="rId1" xr:uid="{DC3EF64C-6D36-4517-A178-AD4003B60E98}"/>
    <hyperlink ref="B228" r:id="rId2" xr:uid="{BAB649A7-1805-4509-965A-BD53BEFFC0A3}"/>
  </hyperlinks>
  <pageMargins left="0.2" right="0.13" top="0.16" bottom="0.13" header="0.12" footer="0.18"/>
  <pageSetup paperSize="9" scale="87" orientation="portrait" horizontalDpi="300" verticalDpi="300"/>
  <rowBreaks count="1" manualBreakCount="1">
    <brk id="104" max="16383" man="1"/>
  </rowBreaks>
  <ignoredErrors>
    <ignoredError sqref="G16" formula="1"/>
  </ignoredErrors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7"/>
  <dimension ref="A1:I69"/>
  <sheetViews>
    <sheetView view="pageBreakPreview" zoomScale="85" zoomScaleNormal="100" zoomScaleSheetLayoutView="85" workbookViewId="0">
      <selection activeCell="C40" sqref="C40"/>
    </sheetView>
  </sheetViews>
  <sheetFormatPr defaultColWidth="11.42578125" defaultRowHeight="14.25"/>
  <cols>
    <col min="1" max="1" width="46.42578125" style="165" customWidth="1"/>
    <col min="2" max="2" width="25.7109375" style="165" customWidth="1"/>
    <col min="3" max="3" width="24.42578125" style="165" customWidth="1"/>
    <col min="4" max="4" width="21.140625" style="165" customWidth="1"/>
    <col min="5" max="5" width="20.28515625" style="164" bestFit="1" customWidth="1"/>
    <col min="6" max="6" width="15.85546875" style="164" bestFit="1" customWidth="1"/>
    <col min="7" max="7" width="12.42578125" style="164" customWidth="1"/>
    <col min="8" max="8" width="13.42578125" style="164" bestFit="1" customWidth="1"/>
    <col min="9" max="9" width="11.42578125" style="164" customWidth="1"/>
    <col min="10" max="16384" width="11.42578125" style="165"/>
  </cols>
  <sheetData>
    <row r="1" spans="1:4" ht="66" customHeight="1">
      <c r="A1" s="164"/>
      <c r="B1" s="164"/>
      <c r="C1" s="164"/>
      <c r="D1" s="164"/>
    </row>
    <row r="2" spans="1:4">
      <c r="A2" s="42" t="s">
        <v>429</v>
      </c>
      <c r="B2" s="42" t="s">
        <v>131</v>
      </c>
      <c r="C2" s="42" t="s">
        <v>131</v>
      </c>
      <c r="D2" s="42" t="s">
        <v>131</v>
      </c>
    </row>
    <row r="3" spans="1:4">
      <c r="A3" s="43"/>
      <c r="B3" s="44" t="s">
        <v>430</v>
      </c>
      <c r="C3" s="44" t="s">
        <v>431</v>
      </c>
      <c r="D3" s="45" t="s">
        <v>432</v>
      </c>
    </row>
    <row r="4" spans="1:4">
      <c r="A4" s="46" t="s">
        <v>433</v>
      </c>
      <c r="B4" s="47"/>
      <c r="C4" s="47"/>
      <c r="D4" s="48"/>
    </row>
    <row r="5" spans="1:4">
      <c r="A5" s="49" t="s">
        <v>434</v>
      </c>
      <c r="B5" s="50"/>
      <c r="C5" s="50"/>
      <c r="D5" s="51"/>
    </row>
    <row r="6" spans="1:4">
      <c r="A6" s="49" t="s">
        <v>435</v>
      </c>
      <c r="B6" s="50">
        <v>1.7999999999999999E-2</v>
      </c>
      <c r="C6" s="50">
        <v>1.7999999999999999E-2</v>
      </c>
      <c r="D6" s="51">
        <v>1.7999999999999999E-2</v>
      </c>
    </row>
    <row r="7" spans="1:4">
      <c r="A7" s="49" t="s">
        <v>436</v>
      </c>
      <c r="B7" s="50">
        <v>1.4999999999999999E-2</v>
      </c>
      <c r="C7" s="50">
        <v>1.4999999999999999E-2</v>
      </c>
      <c r="D7" s="51">
        <v>1.4999999999999999E-2</v>
      </c>
    </row>
    <row r="8" spans="1:4">
      <c r="A8" s="49" t="s">
        <v>437</v>
      </c>
      <c r="B8" s="50">
        <v>2E-3</v>
      </c>
      <c r="C8" s="50">
        <v>2E-3</v>
      </c>
      <c r="D8" s="51">
        <v>2E-3</v>
      </c>
    </row>
    <row r="9" spans="1:4">
      <c r="A9" s="49" t="s">
        <v>438</v>
      </c>
      <c r="B9" s="50"/>
      <c r="C9" s="50">
        <v>2.5000000000000001E-2</v>
      </c>
      <c r="D9" s="51">
        <v>2.5000000000000001E-2</v>
      </c>
    </row>
    <row r="10" spans="1:4">
      <c r="A10" s="49" t="s">
        <v>439</v>
      </c>
      <c r="B10" s="50"/>
      <c r="C10" s="50">
        <v>3.8800000000000001E-2</v>
      </c>
      <c r="D10" s="51">
        <v>3.04E-2</v>
      </c>
    </row>
    <row r="11" spans="1:4">
      <c r="A11" s="49" t="s">
        <v>440</v>
      </c>
      <c r="B11" s="50"/>
      <c r="C11" s="50">
        <v>0.08</v>
      </c>
      <c r="D11" s="51">
        <v>0.08</v>
      </c>
    </row>
    <row r="12" spans="1:4">
      <c r="A12" s="46" t="s">
        <v>441</v>
      </c>
      <c r="B12" s="47">
        <f>SUM(B5:B11)</f>
        <v>3.5000000000000003E-2</v>
      </c>
      <c r="C12" s="47">
        <f>SUM(C5:C11)</f>
        <v>0.17880000000000001</v>
      </c>
      <c r="D12" s="47">
        <f>SUM(D5:D11)</f>
        <v>0.1704</v>
      </c>
    </row>
    <row r="13" spans="1:4">
      <c r="A13" s="52"/>
      <c r="B13" s="50"/>
      <c r="C13" s="50"/>
      <c r="D13" s="51"/>
    </row>
    <row r="14" spans="1:4">
      <c r="A14" s="46" t="s">
        <v>442</v>
      </c>
      <c r="B14" s="47"/>
      <c r="C14" s="47"/>
      <c r="D14" s="48"/>
    </row>
    <row r="15" spans="1:4">
      <c r="A15" s="53" t="s">
        <v>443</v>
      </c>
      <c r="B15" s="53"/>
      <c r="C15" s="53"/>
      <c r="D15" s="54" t="s">
        <v>444</v>
      </c>
    </row>
    <row r="16" spans="1:4">
      <c r="A16" s="49" t="s">
        <v>445</v>
      </c>
      <c r="B16" s="50"/>
      <c r="C16" s="50">
        <v>2.7799999999999998E-2</v>
      </c>
      <c r="D16" s="51">
        <v>0.14050000000000001</v>
      </c>
    </row>
    <row r="17" spans="1:4">
      <c r="A17" s="49" t="s">
        <v>446</v>
      </c>
      <c r="B17" s="50"/>
      <c r="C17" s="50">
        <v>2.7799999999999998E-2</v>
      </c>
      <c r="D17" s="51"/>
    </row>
    <row r="18" spans="1:4">
      <c r="A18" s="49" t="s">
        <v>447</v>
      </c>
      <c r="B18" s="50"/>
      <c r="C18" s="50">
        <v>8.3299999999999999E-2</v>
      </c>
      <c r="D18" s="51">
        <v>0.11799999999999999</v>
      </c>
    </row>
    <row r="19" spans="1:4">
      <c r="A19" s="49"/>
      <c r="B19" s="50"/>
      <c r="C19" s="50"/>
      <c r="D19" s="51">
        <v>3.8899999999999997E-2</v>
      </c>
    </row>
    <row r="20" spans="1:4">
      <c r="A20" s="49"/>
      <c r="B20" s="50"/>
      <c r="C20" s="50"/>
      <c r="D20" s="51">
        <v>7.9000000000000008E-3</v>
      </c>
    </row>
    <row r="21" spans="1:4">
      <c r="A21" s="49"/>
      <c r="B21" s="50"/>
      <c r="C21" s="50"/>
      <c r="D21" s="51">
        <v>3.8999999999999998E-3</v>
      </c>
    </row>
    <row r="22" spans="1:4">
      <c r="A22" s="49"/>
      <c r="B22" s="50"/>
      <c r="C22" s="50"/>
      <c r="D22" s="51">
        <v>4.0000000000000002E-4</v>
      </c>
    </row>
    <row r="23" spans="1:4">
      <c r="A23" s="52"/>
      <c r="B23" s="50"/>
      <c r="C23" s="50"/>
      <c r="D23" s="51">
        <v>7.8700000000000006E-2</v>
      </c>
    </row>
    <row r="24" spans="1:4">
      <c r="A24" s="46" t="s">
        <v>448</v>
      </c>
      <c r="B24" s="48">
        <f>SUM(B15:B23)</f>
        <v>0</v>
      </c>
      <c r="C24" s="48">
        <f>SUM(C15:C23)</f>
        <v>0.1389</v>
      </c>
      <c r="D24" s="48">
        <f>SUM(D15:D23)</f>
        <v>0.38830000000000003</v>
      </c>
    </row>
    <row r="25" spans="1:4">
      <c r="A25" s="52"/>
      <c r="B25" s="50"/>
      <c r="C25" s="50"/>
      <c r="D25" s="51"/>
    </row>
    <row r="26" spans="1:4">
      <c r="A26" s="46" t="s">
        <v>449</v>
      </c>
      <c r="B26" s="47"/>
      <c r="C26" s="47"/>
      <c r="D26" s="48"/>
    </row>
    <row r="27" spans="1:4">
      <c r="A27" s="49" t="s">
        <v>450</v>
      </c>
      <c r="B27" s="50"/>
      <c r="C27" s="50">
        <v>0.1149</v>
      </c>
      <c r="D27" s="51">
        <v>0.32350000000000001</v>
      </c>
    </row>
    <row r="28" spans="1:4">
      <c r="A28" s="49" t="s">
        <v>451</v>
      </c>
      <c r="B28" s="50"/>
      <c r="C28" s="50">
        <v>9.2999999999999992E-3</v>
      </c>
      <c r="D28" s="51">
        <v>2.6200000000000001E-2</v>
      </c>
    </row>
    <row r="29" spans="1:4">
      <c r="A29" s="49" t="s">
        <v>452</v>
      </c>
      <c r="B29" s="50"/>
      <c r="C29" s="50">
        <v>7.4999999999999997E-3</v>
      </c>
      <c r="D29" s="51">
        <v>2.7E-2</v>
      </c>
    </row>
    <row r="30" spans="1:4">
      <c r="A30" s="49" t="s">
        <v>453</v>
      </c>
      <c r="B30" s="50"/>
      <c r="C30" s="50">
        <v>6.8999999999999999E-3</v>
      </c>
      <c r="D30" s="51">
        <v>1.9699999999999999E-2</v>
      </c>
    </row>
    <row r="31" spans="1:4">
      <c r="A31" s="49" t="s">
        <v>454</v>
      </c>
      <c r="B31" s="50"/>
      <c r="C31" s="50">
        <v>4.5600000000000002E-2</v>
      </c>
      <c r="D31" s="51">
        <v>6.3799999999999996E-2</v>
      </c>
    </row>
    <row r="32" spans="1:4">
      <c r="A32" s="46" t="s">
        <v>455</v>
      </c>
      <c r="B32" s="47">
        <f>SUM(B27:B31)</f>
        <v>0</v>
      </c>
      <c r="C32" s="47">
        <f>SUM(C27:C31)</f>
        <v>0.1842</v>
      </c>
      <c r="D32" s="47">
        <f>SUM(D27:D31)</f>
        <v>0.46020000000000005</v>
      </c>
    </row>
    <row r="33" spans="1:4">
      <c r="A33" s="52"/>
      <c r="B33" s="50"/>
      <c r="C33" s="50"/>
      <c r="D33" s="51"/>
    </row>
    <row r="34" spans="1:4">
      <c r="A34" s="46" t="s">
        <v>456</v>
      </c>
      <c r="B34" s="47">
        <f>B12*B24</f>
        <v>0</v>
      </c>
      <c r="C34" s="47">
        <f>C12*C24</f>
        <v>2.4835320000000001E-2</v>
      </c>
      <c r="D34" s="47">
        <f>D12*D24</f>
        <v>6.6166320000000001E-2</v>
      </c>
    </row>
    <row r="35" spans="1:4">
      <c r="A35" s="46"/>
      <c r="B35" s="47"/>
      <c r="C35" s="47"/>
      <c r="D35" s="47"/>
    </row>
    <row r="36" spans="1:4">
      <c r="A36" s="46" t="s">
        <v>457</v>
      </c>
      <c r="B36" s="47"/>
      <c r="C36" s="47"/>
      <c r="D36" s="47"/>
    </row>
    <row r="37" spans="1:4">
      <c r="A37" s="49" t="s">
        <v>458</v>
      </c>
      <c r="B37" s="50">
        <v>6.9699999999999998E-2</v>
      </c>
      <c r="C37" s="50">
        <v>6.9699999999999998E-2</v>
      </c>
      <c r="D37" s="50"/>
    </row>
    <row r="38" spans="1:4">
      <c r="A38" s="46" t="s">
        <v>459</v>
      </c>
      <c r="B38" s="47">
        <v>6.9699999999999998E-2</v>
      </c>
      <c r="C38" s="47">
        <v>6.9699999999999998E-2</v>
      </c>
      <c r="D38" s="47"/>
    </row>
    <row r="39" spans="1:4">
      <c r="A39" s="55"/>
      <c r="B39" s="56"/>
      <c r="C39" s="56"/>
      <c r="D39" s="56"/>
    </row>
    <row r="40" spans="1:4">
      <c r="A40" s="57" t="s">
        <v>460</v>
      </c>
      <c r="B40" s="58">
        <f>B12+B24+B32+B34+B38</f>
        <v>0.1047</v>
      </c>
      <c r="C40" s="58">
        <v>1</v>
      </c>
      <c r="D40" s="58">
        <f>D12+D24+D32+D34+D38</f>
        <v>1.0850663199999999</v>
      </c>
    </row>
    <row r="41" spans="1:4">
      <c r="A41" s="164"/>
      <c r="B41" s="164"/>
      <c r="C41" s="164"/>
      <c r="D41" s="164"/>
    </row>
    <row r="42" spans="1:4" s="164" customFormat="1"/>
    <row r="43" spans="1:4" s="164" customFormat="1"/>
    <row r="44" spans="1:4" s="164" customFormat="1"/>
    <row r="45" spans="1:4" s="164" customFormat="1"/>
    <row r="46" spans="1:4" s="164" customFormat="1"/>
    <row r="47" spans="1:4" s="164" customFormat="1"/>
    <row r="48" spans="1:4" s="164" customFormat="1"/>
    <row r="49" s="164" customFormat="1"/>
    <row r="50" s="164" customFormat="1"/>
    <row r="51" s="164" customFormat="1"/>
    <row r="52" s="164" customFormat="1"/>
    <row r="53" s="164" customFormat="1"/>
    <row r="54" s="164" customFormat="1"/>
    <row r="55" s="164" customFormat="1"/>
    <row r="56" s="164" customFormat="1"/>
    <row r="57" s="164" customFormat="1"/>
    <row r="58" s="164" customFormat="1"/>
    <row r="59" s="164" customFormat="1"/>
    <row r="60" s="164" customFormat="1"/>
    <row r="61" s="164" customFormat="1"/>
    <row r="62" s="164" customFormat="1"/>
    <row r="63" s="164" customFormat="1"/>
    <row r="64" s="164" customFormat="1"/>
    <row r="65" s="164" customFormat="1"/>
    <row r="66" s="164" customFormat="1"/>
    <row r="67" s="164" customFormat="1"/>
    <row r="68" s="164" customFormat="1"/>
    <row r="69" s="164" customFormat="1"/>
  </sheetData>
  <customSheetViews>
    <customSheetView guid="{CEB2E329-645A-4035-9025-2F628EC18F0C}" showPageBreaks="1" view="pageBreakPreview">
      <selection activeCell="B40" sqref="B40"/>
      <pageMargins left="0" right="0" top="0" bottom="0" header="0" footer="0"/>
      <pageSetup paperSize="9" orientation="portrait" horizontalDpi="4294967293" verticalDpi="4294967293"/>
    </customSheetView>
  </customSheetViews>
  <pageMargins left="0.511811024" right="0.511811024" top="0.78740157499999996" bottom="0.78740157499999996" header="0.31496062000000002" footer="0.31496062000000002"/>
  <pageSetup paperSize="9" scale="45"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8"/>
  <dimension ref="C1:F10"/>
  <sheetViews>
    <sheetView showGridLines="0" zoomScale="85" zoomScaleNormal="85" workbookViewId="0">
      <selection activeCell="N26" sqref="N26"/>
    </sheetView>
  </sheetViews>
  <sheetFormatPr defaultColWidth="8.85546875" defaultRowHeight="15"/>
  <cols>
    <col min="1" max="1" width="1.42578125" customWidth="1"/>
    <col min="2" max="2" width="1.28515625" customWidth="1"/>
    <col min="3" max="3" width="7.28515625" style="71" customWidth="1"/>
    <col min="4" max="4" width="94.42578125" customWidth="1"/>
    <col min="5" max="5" width="10.85546875" bestFit="1" customWidth="1"/>
    <col min="6" max="6" width="9.28515625" style="25" customWidth="1"/>
    <col min="7" max="7" width="1.7109375" customWidth="1"/>
  </cols>
  <sheetData>
    <row r="1" spans="3:6" ht="8.25" customHeight="1"/>
    <row r="8" spans="3:6">
      <c r="C8" s="175" t="s">
        <v>7</v>
      </c>
      <c r="D8" s="175" t="s">
        <v>123</v>
      </c>
      <c r="E8" s="175" t="s">
        <v>124</v>
      </c>
      <c r="F8" s="176" t="s">
        <v>125</v>
      </c>
    </row>
    <row r="9" spans="3:6">
      <c r="C9" s="104" t="s">
        <v>129</v>
      </c>
      <c r="D9" s="104" t="s">
        <v>78</v>
      </c>
      <c r="E9" s="41" t="s">
        <v>293</v>
      </c>
      <c r="F9" s="41">
        <v>1</v>
      </c>
    </row>
    <row r="10" spans="3:6">
      <c r="C10" s="104" t="s">
        <v>132</v>
      </c>
      <c r="D10" s="104" t="s">
        <v>461</v>
      </c>
      <c r="E10" s="41" t="s">
        <v>293</v>
      </c>
      <c r="F10" s="41">
        <v>1</v>
      </c>
    </row>
  </sheetData>
  <customSheetViews>
    <customSheetView guid="{CEB2E329-645A-4035-9025-2F628EC18F0C}" scale="55" showGridLines="0">
      <selection activeCell="D9" sqref="D9"/>
      <pageMargins left="0" right="0" top="0" bottom="0" header="0" footer="0"/>
      <pageSetup paperSize="9" orientation="landscape" horizontalDpi="4294967293" verticalDpi="4294967293"/>
    </customSheetView>
  </customSheetViews>
  <pageMargins left="0.26" right="0.13" top="0.34" bottom="0.33" header="0.19" footer="0.21"/>
  <pageSetup paperSize="9" orientation="landscape" horizontalDpi="4294967293" verticalDpi="429496729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6169"/>
  <sheetViews>
    <sheetView tabSelected="1" zoomScale="85" zoomScaleNormal="85" workbookViewId="0">
      <pane ySplit="1" topLeftCell="A2" activePane="bottomLeft" state="frozen"/>
      <selection pane="bottomLeft" activeCell="G1" sqref="G1:G1048576"/>
    </sheetView>
  </sheetViews>
  <sheetFormatPr defaultColWidth="8.85546875" defaultRowHeight="15"/>
  <cols>
    <col min="1" max="1" width="18.28515625" style="283" customWidth="1"/>
    <col min="2" max="2" width="15.140625" style="278" customWidth="1"/>
    <col min="3" max="3" width="15.42578125" style="278" customWidth="1"/>
    <col min="4" max="4" width="75.28515625" style="279" customWidth="1"/>
    <col min="5" max="5" width="22.42578125" style="278" customWidth="1"/>
    <col min="6" max="6" width="25.42578125" style="278" customWidth="1"/>
    <col min="7" max="7" width="32.85546875" style="286" bestFit="1" customWidth="1"/>
    <col min="8" max="8" width="29.140625" customWidth="1"/>
  </cols>
  <sheetData>
    <row r="1" spans="1:7">
      <c r="A1" s="282" t="s">
        <v>462</v>
      </c>
      <c r="B1" s="276" t="s">
        <v>254</v>
      </c>
      <c r="C1" s="275" t="s">
        <v>7</v>
      </c>
      <c r="D1" s="275" t="s">
        <v>123</v>
      </c>
      <c r="E1" s="275" t="s">
        <v>463</v>
      </c>
      <c r="F1" s="275" t="s">
        <v>464</v>
      </c>
      <c r="G1" s="277" t="s">
        <v>465</v>
      </c>
    </row>
    <row r="2" spans="1:7">
      <c r="A2" s="283">
        <f>'Comp. Desp. Indiretas'!$BX$7</f>
        <v>44958</v>
      </c>
      <c r="B2" s="278" t="str">
        <f>'Comp. Desp. Indiretas'!$A$9</f>
        <v>MOC</v>
      </c>
      <c r="D2" s="279" t="str">
        <f>'Comp. Desp. Indiretas'!$C$9</f>
        <v>DIRETOR TÉCNICO</v>
      </c>
      <c r="E2" s="278" t="str">
        <f>Resumo!$R$5</f>
        <v>Despesa</v>
      </c>
      <c r="F2" s="278" t="str">
        <f>Resumo!$R$6</f>
        <v>Despesa Indireta</v>
      </c>
      <c r="G2" s="286">
        <f>'Comp. Desp. Indiretas'!BX9</f>
        <v>110.47</v>
      </c>
    </row>
    <row r="3" spans="1:7">
      <c r="A3" s="283">
        <f>'Comp. Desp. Indiretas'!$BX$7</f>
        <v>44958</v>
      </c>
      <c r="B3" s="278" t="str">
        <f>'Comp. Desp. Indiretas'!$A$10</f>
        <v>MOC</v>
      </c>
      <c r="D3" s="279" t="str">
        <f>'Comp. Desp. Indiretas'!$C$10</f>
        <v>GERENTE DE PROJETO</v>
      </c>
      <c r="E3" s="278" t="str">
        <f>Resumo!$R$5</f>
        <v>Despesa</v>
      </c>
      <c r="F3" s="278" t="str">
        <f>Resumo!$R$6</f>
        <v>Despesa Indireta</v>
      </c>
      <c r="G3" s="286">
        <f>'Comp. Desp. Indiretas'!BX10</f>
        <v>590.90909090909088</v>
      </c>
    </row>
    <row r="4" spans="1:7">
      <c r="A4" s="283">
        <f>'Comp. Desp. Indiretas'!$BX$7</f>
        <v>44958</v>
      </c>
      <c r="B4" s="278" t="str">
        <f>'Comp. Desp. Indiretas'!$A$11</f>
        <v>MOC</v>
      </c>
      <c r="D4" s="279" t="str">
        <f>'Comp. Desp. Indiretas'!$C$11</f>
        <v>COORD. DE PROJETO</v>
      </c>
      <c r="E4" s="278" t="str">
        <f>Resumo!$R$5</f>
        <v>Despesa</v>
      </c>
      <c r="F4" s="278" t="str">
        <f>Resumo!$R$6</f>
        <v>Despesa Indireta</v>
      </c>
      <c r="G4" s="286">
        <f>'Comp. Desp. Indiretas'!BX11</f>
        <v>1227.2727272727273</v>
      </c>
    </row>
    <row r="5" spans="1:7">
      <c r="A5" s="283">
        <f>'Comp. Desp. Indiretas'!$BX$7</f>
        <v>44958</v>
      </c>
      <c r="B5" s="278" t="str">
        <f>'Comp. Desp. Indiretas'!$A$12</f>
        <v>MOC</v>
      </c>
      <c r="D5" s="279" t="str">
        <f>'Comp. Desp. Indiretas'!$C$12</f>
        <v>COORD. OPERACIONAL</v>
      </c>
      <c r="E5" s="278" t="str">
        <f>Resumo!$R$5</f>
        <v>Despesa</v>
      </c>
      <c r="F5" s="278" t="str">
        <f>Resumo!$R$6</f>
        <v>Despesa Indireta</v>
      </c>
      <c r="G5" s="286">
        <f>'Comp. Desp. Indiretas'!BX12</f>
        <v>0</v>
      </c>
    </row>
    <row r="6" spans="1:7">
      <c r="A6" s="283">
        <f>'Comp. Desp. Indiretas'!$BX$7</f>
        <v>44958</v>
      </c>
      <c r="B6" s="278" t="str">
        <f>'Comp. Desp. Indiretas'!$A$13</f>
        <v>MOC</v>
      </c>
      <c r="D6" s="279" t="str">
        <f>'Comp. Desp. Indiretas'!$C$13</f>
        <v>ANALISTA DE PROJETOS SENIOR</v>
      </c>
      <c r="E6" s="278" t="str">
        <f>Resumo!$R$5</f>
        <v>Despesa</v>
      </c>
      <c r="F6" s="278" t="str">
        <f>Resumo!$R$6</f>
        <v>Despesa Indireta</v>
      </c>
      <c r="G6" s="286">
        <f>'Comp. Desp. Indiretas'!BX13</f>
        <v>0</v>
      </c>
    </row>
    <row r="7" spans="1:7">
      <c r="A7" s="283">
        <f>'Comp. Desp. Indiretas'!$BX$7</f>
        <v>44958</v>
      </c>
      <c r="B7" s="278" t="str">
        <f>'Comp. Desp. Indiretas'!$A$14</f>
        <v>MOC</v>
      </c>
      <c r="D7" s="279" t="str">
        <f>'Comp. Desp. Indiretas'!$C$14</f>
        <v>ANALISTA DE PROJETOS PLENO</v>
      </c>
      <c r="E7" s="278" t="str">
        <f>Resumo!$R$5</f>
        <v>Despesa</v>
      </c>
      <c r="F7" s="278" t="str">
        <f>Resumo!$R$6</f>
        <v>Despesa Indireta</v>
      </c>
      <c r="G7" s="286">
        <f>'Comp. Desp. Indiretas'!BX14</f>
        <v>1590.909090909091</v>
      </c>
    </row>
    <row r="8" spans="1:7">
      <c r="A8" s="283">
        <f>'Comp. Desp. Indiretas'!$BX$7</f>
        <v>44958</v>
      </c>
      <c r="B8" s="278" t="str">
        <f>'Comp. Desp. Indiretas'!$A$15</f>
        <v>MOC</v>
      </c>
      <c r="D8" s="279" t="str">
        <f>'Comp. Desp. Indiretas'!$C$15</f>
        <v>ANALISTA DE PROJETOS JUNIOR</v>
      </c>
      <c r="E8" s="278" t="str">
        <f>Resumo!$R$5</f>
        <v>Despesa</v>
      </c>
      <c r="F8" s="278" t="str">
        <f>Resumo!$R$6</f>
        <v>Despesa Indireta</v>
      </c>
      <c r="G8" s="286">
        <f>'Comp. Desp. Indiretas'!BX15</f>
        <v>0</v>
      </c>
    </row>
    <row r="9" spans="1:7">
      <c r="A9" s="283">
        <f>'Comp. Desp. Indiretas'!$BX$7</f>
        <v>44958</v>
      </c>
      <c r="B9" s="278" t="str">
        <f>'Comp. Desp. Indiretas'!$A$16</f>
        <v>MOC</v>
      </c>
      <c r="D9" s="279" t="str">
        <f>'Comp. Desp. Indiretas'!$C$16</f>
        <v>TÉCNICO OPERACIONAL</v>
      </c>
      <c r="E9" s="278" t="str">
        <f>Resumo!$R$5</f>
        <v>Despesa</v>
      </c>
      <c r="F9" s="278" t="str">
        <f>Resumo!$R$6</f>
        <v>Despesa Indireta</v>
      </c>
      <c r="G9" s="286">
        <f>'Comp. Desp. Indiretas'!BX16</f>
        <v>0</v>
      </c>
    </row>
    <row r="10" spans="1:7">
      <c r="A10" s="283">
        <f>'Comp. Desp. Indiretas'!$BX$7</f>
        <v>44958</v>
      </c>
      <c r="B10" s="278" t="str">
        <f>'Comp. Desp. Indiretas'!$A$17</f>
        <v>MOC</v>
      </c>
      <c r="D10" s="279" t="str">
        <f>'Comp. Desp. Indiretas'!$C$17</f>
        <v>TÉCNICO OPERACIONAL - C/ PERICULOSIDADE</v>
      </c>
      <c r="E10" s="278" t="str">
        <f>Resumo!$R$5</f>
        <v>Despesa</v>
      </c>
      <c r="F10" s="278" t="str">
        <f>Resumo!$R$6</f>
        <v>Despesa Indireta</v>
      </c>
      <c r="G10" s="286">
        <f>'Comp. Desp. Indiretas'!BX17</f>
        <v>0</v>
      </c>
    </row>
    <row r="11" spans="1:7">
      <c r="A11" s="283">
        <f>'Comp. Desp. Indiretas'!$BX$7</f>
        <v>44958</v>
      </c>
      <c r="B11" s="278" t="str">
        <f>'Comp. Desp. Indiretas'!$A$18</f>
        <v>MOC</v>
      </c>
      <c r="D11" s="279" t="str">
        <f>'Comp. Desp. Indiretas'!$C$18</f>
        <v>ANALISTA DE GEOPROCESSAMENTO</v>
      </c>
      <c r="E11" s="278" t="str">
        <f>Resumo!$R$5</f>
        <v>Despesa</v>
      </c>
      <c r="F11" s="278" t="str">
        <f>Resumo!$R$6</f>
        <v>Despesa Indireta</v>
      </c>
      <c r="G11" s="286">
        <f>'Comp. Desp. Indiretas'!BX18</f>
        <v>0</v>
      </c>
    </row>
    <row r="12" spans="1:7">
      <c r="A12" s="283">
        <f>'Comp. Desp. Indiretas'!$BX$7</f>
        <v>44958</v>
      </c>
      <c r="B12" s="278" t="str">
        <f>'Comp. Desp. Indiretas'!$A$19</f>
        <v>MOC</v>
      </c>
      <c r="D12" s="279" t="str">
        <f>'Comp. Desp. Indiretas'!$C$19</f>
        <v>ASSISTENTE DE PROJETOS</v>
      </c>
      <c r="E12" s="278" t="str">
        <f>Resumo!$R$5</f>
        <v>Despesa</v>
      </c>
      <c r="F12" s="278" t="str">
        <f>Resumo!$R$6</f>
        <v>Despesa Indireta</v>
      </c>
      <c r="G12" s="286">
        <f>'Comp. Desp. Indiretas'!BX19</f>
        <v>0</v>
      </c>
    </row>
    <row r="13" spans="1:7">
      <c r="A13" s="283">
        <f>'Comp. Desp. Indiretas'!$BX$7</f>
        <v>44958</v>
      </c>
      <c r="B13" s="278" t="str">
        <f>'Comp. Desp. Indiretas'!$A$20</f>
        <v>MOC</v>
      </c>
      <c r="D13" s="279" t="str">
        <f>'Comp. Desp. Indiretas'!$C$20</f>
        <v>ASSISTENTE ADMINISTRATIVO</v>
      </c>
      <c r="E13" s="278" t="str">
        <f>Resumo!$R$5</f>
        <v>Despesa</v>
      </c>
      <c r="F13" s="278" t="str">
        <f>Resumo!$R$6</f>
        <v>Despesa Indireta</v>
      </c>
      <c r="G13" s="286">
        <f>'Comp. Desp. Indiretas'!BX20</f>
        <v>190.90909090909091</v>
      </c>
    </row>
    <row r="14" spans="1:7">
      <c r="A14" s="283">
        <f>'Comp. Desp. Indiretas'!$BX$7</f>
        <v>44958</v>
      </c>
      <c r="B14" s="278" t="str">
        <f>'Comp. Desp. Indiretas'!$A$21</f>
        <v>MOC</v>
      </c>
      <c r="D14" s="279" t="str">
        <f>'Comp. Desp. Indiretas'!$C$21</f>
        <v>ESTAGIÁRIO TÉCNICO</v>
      </c>
      <c r="E14" s="278" t="str">
        <f>Resumo!$R$5</f>
        <v>Despesa</v>
      </c>
      <c r="F14" s="278" t="str">
        <f>Resumo!$R$6</f>
        <v>Despesa Indireta</v>
      </c>
      <c r="G14" s="286">
        <f>'Comp. Desp. Indiretas'!BX21</f>
        <v>0</v>
      </c>
    </row>
    <row r="15" spans="1:7">
      <c r="A15" s="283">
        <f>'Comp. Desp. Indiretas'!$BX$7</f>
        <v>44958</v>
      </c>
      <c r="B15" s="278" t="str">
        <f>'Comp. Desp. Indiretas'!$A$22</f>
        <v>MOC</v>
      </c>
      <c r="D15" s="279" t="str">
        <f>'Comp. Desp. Indiretas'!$C$22</f>
        <v>ANALISTA FINANCEIRO</v>
      </c>
      <c r="E15" s="278" t="str">
        <f>Resumo!$R$5</f>
        <v>Despesa</v>
      </c>
      <c r="F15" s="278" t="str">
        <f>Resumo!$R$6</f>
        <v>Despesa Indireta</v>
      </c>
      <c r="G15" s="286">
        <f>'Comp. Desp. Indiretas'!BX22</f>
        <v>220</v>
      </c>
    </row>
    <row r="16" spans="1:7">
      <c r="A16" s="283">
        <f>'Comp. Desp. Indiretas'!$BX$7</f>
        <v>44958</v>
      </c>
      <c r="B16" s="278" t="str">
        <f>'Comp. Desp. Indiretas'!$A$23</f>
        <v>MOC</v>
      </c>
      <c r="D16" s="279" t="str">
        <f>'Comp. Desp. Indiretas'!$C$23</f>
        <v>ANALISTA DE SUPRIMENTOS</v>
      </c>
      <c r="E16" s="278" t="str">
        <f>Resumo!$R$5</f>
        <v>Despesa</v>
      </c>
      <c r="F16" s="278" t="str">
        <f>Resumo!$R$6</f>
        <v>Despesa Indireta</v>
      </c>
      <c r="G16" s="286">
        <f>'Comp. Desp. Indiretas'!BX23</f>
        <v>250</v>
      </c>
    </row>
    <row r="17" spans="1:7">
      <c r="A17" s="283">
        <f>'Comp. Desp. Indiretas'!$BX$7</f>
        <v>44958</v>
      </c>
      <c r="B17" s="278" t="str">
        <f>'Comp. Desp. Indiretas'!$A$24</f>
        <v>DG</v>
      </c>
      <c r="D17" s="279" t="str">
        <f>'Comp. Desp. Indiretas'!$C$24</f>
        <v>HOSPEDAGEM VIAGEM</v>
      </c>
      <c r="E17" s="278" t="str">
        <f>Resumo!$R$5</f>
        <v>Despesa</v>
      </c>
      <c r="F17" s="278" t="str">
        <f>Resumo!$R$6</f>
        <v>Despesa Indireta</v>
      </c>
      <c r="G17" s="286">
        <f>'Comp. Desp. Indiretas'!BX24</f>
        <v>0</v>
      </c>
    </row>
    <row r="18" spans="1:7">
      <c r="A18" s="283">
        <f>'Comp. Desp. Indiretas'!$BX$7</f>
        <v>44958</v>
      </c>
      <c r="B18" s="278" t="str">
        <f>'Comp. Desp. Indiretas'!$A$25</f>
        <v>DG</v>
      </c>
      <c r="D18" s="279" t="str">
        <f>'Comp. Desp. Indiretas'!$C$25</f>
        <v>HOSPEDAGEM - NIVEL 2</v>
      </c>
      <c r="E18" s="278" t="str">
        <f>Resumo!$R$5</f>
        <v>Despesa</v>
      </c>
      <c r="F18" s="278" t="str">
        <f>Resumo!$R$6</f>
        <v>Despesa Indireta</v>
      </c>
      <c r="G18" s="286">
        <f>'Comp. Desp. Indiretas'!BX25</f>
        <v>0</v>
      </c>
    </row>
    <row r="19" spans="1:7">
      <c r="A19" s="283">
        <f>'Comp. Desp. Indiretas'!$BX$7</f>
        <v>44958</v>
      </c>
      <c r="B19" s="278" t="str">
        <f>'Comp. Desp. Indiretas'!$A$26</f>
        <v>DG</v>
      </c>
      <c r="D19" s="279" t="str">
        <f>'Comp. Desp. Indiretas'!$C$26</f>
        <v>HOSPEDAGEM - NIVEL 3</v>
      </c>
      <c r="E19" s="278" t="str">
        <f>Resumo!$R$5</f>
        <v>Despesa</v>
      </c>
      <c r="F19" s="278" t="str">
        <f>Resumo!$R$6</f>
        <v>Despesa Indireta</v>
      </c>
      <c r="G19" s="286">
        <f>'Comp. Desp. Indiretas'!BX26</f>
        <v>0</v>
      </c>
    </row>
    <row r="20" spans="1:7">
      <c r="A20" s="283">
        <f>'Comp. Desp. Indiretas'!$BX$7</f>
        <v>44958</v>
      </c>
      <c r="B20" s="278" t="str">
        <f>'Comp. Desp. Indiretas'!$A$27</f>
        <v>DG</v>
      </c>
      <c r="D20" s="279" t="str">
        <f>'Comp. Desp. Indiretas'!$C$27</f>
        <v>SALA COMERCIAL - PARAUAPEBAS/PA</v>
      </c>
      <c r="E20" s="278" t="str">
        <f>Resumo!$R$5</f>
        <v>Despesa</v>
      </c>
      <c r="F20" s="278" t="str">
        <f>Resumo!$R$6</f>
        <v>Despesa Indireta</v>
      </c>
      <c r="G20" s="286">
        <f>'Comp. Desp. Indiretas'!BX27</f>
        <v>2500</v>
      </c>
    </row>
    <row r="21" spans="1:7">
      <c r="A21" s="283">
        <f>'Comp. Desp. Indiretas'!$BX$7</f>
        <v>44958</v>
      </c>
      <c r="B21" s="278" t="str">
        <f>'Comp. Desp. Indiretas'!$A$28</f>
        <v>DG</v>
      </c>
      <c r="D21" s="279" t="str">
        <f>'Comp. Desp. Indiretas'!$C$28</f>
        <v>CUSTOS FIXOS - SALA COMERCIAL (INTERNET, TELEFONIA, ENERGIA, LIMPEZA, E ETC)</v>
      </c>
      <c r="E21" s="278" t="str">
        <f>Resumo!$R$5</f>
        <v>Despesa</v>
      </c>
      <c r="F21" s="278" t="str">
        <f>Resumo!$R$6</f>
        <v>Despesa Indireta</v>
      </c>
      <c r="G21" s="286">
        <f>'Comp. Desp. Indiretas'!BX28</f>
        <v>700</v>
      </c>
    </row>
    <row r="22" spans="1:7">
      <c r="A22" s="283">
        <f>'Comp. Desp. Indiretas'!$BX$7</f>
        <v>44958</v>
      </c>
      <c r="B22" s="278" t="str">
        <f>'Comp. Desp. Indiretas'!$A$29</f>
        <v>DG</v>
      </c>
      <c r="D22" s="279" t="str">
        <f>'Comp. Desp. Indiretas'!$C$29</f>
        <v>MOBILIA/FRETE - SALA COMERCIAL</v>
      </c>
      <c r="E22" s="278" t="str">
        <f>Resumo!$R$5</f>
        <v>Despesa</v>
      </c>
      <c r="F22" s="278" t="str">
        <f>Resumo!$R$6</f>
        <v>Despesa Indireta</v>
      </c>
      <c r="G22" s="286">
        <f>'Comp. Desp. Indiretas'!BX29</f>
        <v>6000</v>
      </c>
    </row>
    <row r="23" spans="1:7">
      <c r="A23" s="283">
        <f>'Comp. Desp. Indiretas'!$BX$7</f>
        <v>44958</v>
      </c>
      <c r="B23" s="278" t="str">
        <f>'Comp. Desp. Indiretas'!$A$30</f>
        <v>DG</v>
      </c>
      <c r="D23" s="279" t="str">
        <f>'Comp. Desp. Indiretas'!$C$30</f>
        <v>ALIMENTAÇÃO - NIVEL 3</v>
      </c>
      <c r="E23" s="278" t="str">
        <f>Resumo!$R$5</f>
        <v>Despesa</v>
      </c>
      <c r="F23" s="278" t="str">
        <f>Resumo!$R$6</f>
        <v>Despesa Indireta</v>
      </c>
      <c r="G23" s="286">
        <f>'Comp. Desp. Indiretas'!BX30</f>
        <v>0</v>
      </c>
    </row>
    <row r="24" spans="1:7">
      <c r="A24" s="283">
        <f>'Comp. Desp. Indiretas'!$BX$7</f>
        <v>44958</v>
      </c>
      <c r="B24" s="278" t="str">
        <f>'Comp. Desp. Indiretas'!$A$31</f>
        <v>DG</v>
      </c>
      <c r="D24" s="279" t="str">
        <f>'Comp. Desp. Indiretas'!$C$31</f>
        <v>TELEFONIA</v>
      </c>
      <c r="E24" s="278" t="str">
        <f>Resumo!$R$5</f>
        <v>Despesa</v>
      </c>
      <c r="F24" s="278" t="str">
        <f>Resumo!$R$6</f>
        <v>Despesa Indireta</v>
      </c>
      <c r="G24" s="286">
        <f>'Comp. Desp. Indiretas'!BX31</f>
        <v>0</v>
      </c>
    </row>
    <row r="25" spans="1:7">
      <c r="A25" s="283">
        <f>'Comp. Desp. Indiretas'!$BX$7</f>
        <v>44958</v>
      </c>
      <c r="B25" s="278" t="str">
        <f>'Comp. Desp. Indiretas'!$A$32</f>
        <v>DG</v>
      </c>
      <c r="D25" s="279" t="str">
        <f>'Comp. Desp. Indiretas'!$C$32</f>
        <v>ALUGUEL DE VEÍCULO SUV</v>
      </c>
      <c r="E25" s="278" t="str">
        <f>Resumo!$R$5</f>
        <v>Despesa</v>
      </c>
      <c r="F25" s="278" t="str">
        <f>Resumo!$R$6</f>
        <v>Despesa Indireta</v>
      </c>
      <c r="G25" s="286">
        <f>'Comp. Desp. Indiretas'!BX32</f>
        <v>0</v>
      </c>
    </row>
    <row r="26" spans="1:7">
      <c r="A26" s="283">
        <f>'Comp. Desp. Indiretas'!$BX$7</f>
        <v>44958</v>
      </c>
      <c r="B26" s="278" t="str">
        <f>'Comp. Desp. Indiretas'!$A$33</f>
        <v>DG</v>
      </c>
      <c r="D26" s="279" t="str">
        <f>'Comp. Desp. Indiretas'!$C$33</f>
        <v>ALUGUEL DE VEICULO LEVE</v>
      </c>
      <c r="E26" s="278" t="str">
        <f>Resumo!$R$5</f>
        <v>Despesa</v>
      </c>
      <c r="F26" s="278" t="str">
        <f>Resumo!$R$6</f>
        <v>Despesa Indireta</v>
      </c>
      <c r="G26" s="286">
        <f>'Comp. Desp. Indiretas'!BX33</f>
        <v>0</v>
      </c>
    </row>
    <row r="27" spans="1:7">
      <c r="A27" s="283">
        <f>'Comp. Desp. Indiretas'!$BX$7</f>
        <v>44958</v>
      </c>
      <c r="B27" s="278" t="str">
        <f>'Comp. Desp. Indiretas'!$A$34</f>
        <v>DG</v>
      </c>
      <c r="D27" s="279" t="str">
        <f>'Comp. Desp. Indiretas'!$C$34</f>
        <v>ALUGUEL CAMINHONTE</v>
      </c>
      <c r="E27" s="278" t="str">
        <f>Resumo!$R$5</f>
        <v>Despesa</v>
      </c>
      <c r="F27" s="278" t="str">
        <f>Resumo!$R$6</f>
        <v>Despesa Indireta</v>
      </c>
      <c r="G27" s="286">
        <f>'Comp. Desp. Indiretas'!BX34</f>
        <v>0</v>
      </c>
    </row>
    <row r="28" spans="1:7">
      <c r="A28" s="283">
        <f>'Comp. Desp. Indiretas'!$BX$7</f>
        <v>44958</v>
      </c>
      <c r="B28" s="278" t="str">
        <f>'Comp. Desp. Indiretas'!$A$35</f>
        <v>DG</v>
      </c>
      <c r="D28" s="279" t="str">
        <f>'Comp. Desp. Indiretas'!$C$35</f>
        <v>AQUISIÇÃO DE VEICULO</v>
      </c>
      <c r="E28" s="278" t="str">
        <f>Resumo!$R$5</f>
        <v>Despesa</v>
      </c>
      <c r="F28" s="278" t="str">
        <f>Resumo!$R$6</f>
        <v>Despesa Indireta</v>
      </c>
      <c r="G28" s="286">
        <f>'Comp. Desp. Indiretas'!BX35</f>
        <v>0</v>
      </c>
    </row>
    <row r="29" spans="1:7">
      <c r="A29" s="283">
        <f>'Comp. Desp. Indiretas'!$BX$7</f>
        <v>44958</v>
      </c>
      <c r="B29" s="278" t="str">
        <f>'Comp. Desp. Indiretas'!$A$36</f>
        <v>DG</v>
      </c>
      <c r="D29" s="279" t="str">
        <f>'Comp. Desp. Indiretas'!$C$36</f>
        <v>COMBUSTÍVEL - GASOLINA</v>
      </c>
      <c r="E29" s="278" t="str">
        <f>Resumo!$R$5</f>
        <v>Despesa</v>
      </c>
      <c r="F29" s="278" t="str">
        <f>Resumo!$R$6</f>
        <v>Despesa Indireta</v>
      </c>
      <c r="G29" s="286">
        <f>'Comp. Desp. Indiretas'!BX36</f>
        <v>0</v>
      </c>
    </row>
    <row r="30" spans="1:7">
      <c r="A30" s="283">
        <f>'Comp. Desp. Indiretas'!$BX$7</f>
        <v>44958</v>
      </c>
      <c r="B30" s="278" t="str">
        <f>'Comp. Desp. Indiretas'!$A$37</f>
        <v>DG</v>
      </c>
      <c r="D30" s="279" t="str">
        <f>'Comp. Desp. Indiretas'!$C$37</f>
        <v>COMBUSTÍVEL - DIESEL</v>
      </c>
      <c r="E30" s="278" t="str">
        <f>Resumo!$R$5</f>
        <v>Despesa</v>
      </c>
      <c r="F30" s="278" t="str">
        <f>Resumo!$R$6</f>
        <v>Despesa Indireta</v>
      </c>
      <c r="G30" s="286">
        <f>'Comp. Desp. Indiretas'!BX37</f>
        <v>0</v>
      </c>
    </row>
    <row r="31" spans="1:7">
      <c r="A31" s="283">
        <f>'Comp. Desp. Indiretas'!$BX$7</f>
        <v>44958</v>
      </c>
      <c r="B31" s="278" t="str">
        <f>'Comp. Desp. Indiretas'!$A$38</f>
        <v>DG</v>
      </c>
      <c r="D31" s="279" t="str">
        <f>'Comp. Desp. Indiretas'!$C$38</f>
        <v>PASSAGEM AÉREA</v>
      </c>
      <c r="E31" s="278" t="str">
        <f>Resumo!$R$5</f>
        <v>Despesa</v>
      </c>
      <c r="F31" s="278" t="str">
        <f>Resumo!$R$6</f>
        <v>Despesa Indireta</v>
      </c>
      <c r="G31" s="286">
        <f>'Comp. Desp. Indiretas'!BX38</f>
        <v>0</v>
      </c>
    </row>
    <row r="32" spans="1:7">
      <c r="A32" s="283">
        <f>'Comp. Desp. Indiretas'!$BX$7</f>
        <v>44958</v>
      </c>
      <c r="B32" s="278" t="str">
        <f>'Comp. Desp. Indiretas'!$A$39</f>
        <v>ART</v>
      </c>
      <c r="D32" s="279" t="str">
        <f>'Comp. Desp. Indiretas'!$C$39</f>
        <v>ART CREA - Nível 1</v>
      </c>
      <c r="E32" s="278" t="str">
        <f>Resumo!$R$5</f>
        <v>Despesa</v>
      </c>
      <c r="F32" s="278" t="str">
        <f>Resumo!$R$6</f>
        <v>Despesa Indireta</v>
      </c>
      <c r="G32" s="286">
        <f>'Comp. Desp. Indiretas'!BX39</f>
        <v>255</v>
      </c>
    </row>
    <row r="33" spans="1:7">
      <c r="A33" s="283">
        <f>'Comp. Desp. Indiretas'!$BX$7</f>
        <v>44958</v>
      </c>
      <c r="B33" s="278" t="str">
        <f>'Comp. Desp. Indiretas'!$A$40</f>
        <v>ART</v>
      </c>
      <c r="D33" s="279" t="str">
        <f>'Comp. Desp. Indiretas'!$C$40</f>
        <v>ART CREA - Nível 2</v>
      </c>
      <c r="E33" s="278" t="str">
        <f>Resumo!$R$5</f>
        <v>Despesa</v>
      </c>
      <c r="F33" s="278" t="str">
        <f>Resumo!$R$6</f>
        <v>Despesa Indireta</v>
      </c>
      <c r="G33" s="286">
        <f>'Comp. Desp. Indiretas'!BX40</f>
        <v>0</v>
      </c>
    </row>
    <row r="34" spans="1:7">
      <c r="A34" s="283">
        <f>'Comp. Desp. Indiretas'!$BX$7</f>
        <v>44958</v>
      </c>
      <c r="B34" s="278" t="str">
        <f>'Comp. Desp. Indiretas'!$A$41</f>
        <v>ART</v>
      </c>
      <c r="D34" s="279" t="str">
        <f>'Comp. Desp. Indiretas'!$C$41</f>
        <v>ART CREA - Nível 3</v>
      </c>
      <c r="E34" s="278" t="str">
        <f>Resumo!$R$5</f>
        <v>Despesa</v>
      </c>
      <c r="F34" s="278" t="str">
        <f>Resumo!$R$6</f>
        <v>Despesa Indireta</v>
      </c>
      <c r="G34" s="286">
        <f>'Comp. Desp. Indiretas'!BX41</f>
        <v>230</v>
      </c>
    </row>
    <row r="35" spans="1:7">
      <c r="A35" s="283">
        <f>'Comp. Desp. Indiretas'!$BX$7</f>
        <v>44958</v>
      </c>
      <c r="B35" s="278" t="str">
        <f>'Comp. Desp. Indiretas'!$A$42</f>
        <v>ART</v>
      </c>
      <c r="D35" s="279" t="str">
        <f>'Comp. Desp. Indiretas'!$C$42</f>
        <v>ACERVO CREA</v>
      </c>
      <c r="E35" s="278" t="str">
        <f>Resumo!$R$5</f>
        <v>Despesa</v>
      </c>
      <c r="F35" s="278" t="str">
        <f>Resumo!$R$6</f>
        <v>Despesa Indireta</v>
      </c>
      <c r="G35" s="286">
        <f>'Comp. Desp. Indiretas'!BX42</f>
        <v>85</v>
      </c>
    </row>
    <row r="36" spans="1:7">
      <c r="A36" s="283">
        <f>'Comp. Desp. Indiretas'!$BX$7</f>
        <v>44958</v>
      </c>
      <c r="B36" s="278" t="str">
        <f>'Comp. Desp. Indiretas'!$A$43</f>
        <v>ART</v>
      </c>
      <c r="D36" s="279" t="str">
        <f>'Comp. Desp. Indiretas'!$C$43</f>
        <v>ART CRBio</v>
      </c>
      <c r="E36" s="278" t="str">
        <f>Resumo!$R$5</f>
        <v>Despesa</v>
      </c>
      <c r="F36" s="278" t="str">
        <f>Resumo!$R$6</f>
        <v>Despesa Indireta</v>
      </c>
      <c r="G36" s="286">
        <f>'Comp. Desp. Indiretas'!BX43</f>
        <v>300</v>
      </c>
    </row>
    <row r="37" spans="1:7">
      <c r="A37" s="283">
        <f>'Comp. Desp. Indiretas'!$BX$7</f>
        <v>44958</v>
      </c>
      <c r="B37" s="278" t="str">
        <f>'Comp. Desp. Indiretas'!$A$44</f>
        <v>ART</v>
      </c>
      <c r="D37" s="279" t="str">
        <f>'Comp. Desp. Indiretas'!$C$44</f>
        <v>ACERVO CRBio</v>
      </c>
      <c r="E37" s="278" t="str">
        <f>Resumo!$R$5</f>
        <v>Despesa</v>
      </c>
      <c r="F37" s="278" t="str">
        <f>Resumo!$R$6</f>
        <v>Despesa Indireta</v>
      </c>
      <c r="G37" s="286">
        <f>'Comp. Desp. Indiretas'!BX44</f>
        <v>45</v>
      </c>
    </row>
    <row r="38" spans="1:7">
      <c r="A38" s="283">
        <f>'Comp. Desp. Indiretas'!$BX$7</f>
        <v>44958</v>
      </c>
      <c r="B38" s="278" t="str">
        <f>'Comp. Desp. Indiretas'!$A$45</f>
        <v>ART</v>
      </c>
      <c r="D38" s="279" t="str">
        <f>'Comp. Desp. Indiretas'!$C$45</f>
        <v>VISTO CREA PF</v>
      </c>
      <c r="E38" s="278" t="str">
        <f>Resumo!$R$5</f>
        <v>Despesa</v>
      </c>
      <c r="F38" s="278" t="str">
        <f>Resumo!$R$6</f>
        <v>Despesa Indireta</v>
      </c>
      <c r="G38" s="286">
        <f>'Comp. Desp. Indiretas'!BX45</f>
        <v>0</v>
      </c>
    </row>
    <row r="39" spans="1:7">
      <c r="A39" s="283">
        <f>'Comp. Desp. Indiretas'!$BX$7</f>
        <v>44958</v>
      </c>
      <c r="B39" s="278" t="str">
        <f>'Comp. Desp. Indiretas'!$A$46</f>
        <v>ART</v>
      </c>
      <c r="D39" s="279" t="str">
        <f>'Comp. Desp. Indiretas'!$C$46</f>
        <v>VISTO CREA PJ</v>
      </c>
      <c r="E39" s="278" t="str">
        <f>Resumo!$R$5</f>
        <v>Despesa</v>
      </c>
      <c r="F39" s="278" t="str">
        <f>Resumo!$R$6</f>
        <v>Despesa Indireta</v>
      </c>
      <c r="G39" s="286">
        <f>'Comp. Desp. Indiretas'!BX46</f>
        <v>0</v>
      </c>
    </row>
    <row r="40" spans="1:7">
      <c r="A40" s="283">
        <f>'Comp. Desp. Indiretas'!$BX$7</f>
        <v>44958</v>
      </c>
      <c r="B40" s="278" t="str">
        <f>'Comp. Desp. Indiretas'!$A$47</f>
        <v>ART</v>
      </c>
      <c r="D40" s="279" t="str">
        <f>'Comp. Desp. Indiretas'!$C$47</f>
        <v>ANUIDADE CREA PF</v>
      </c>
      <c r="E40" s="278" t="str">
        <f>Resumo!$R$5</f>
        <v>Despesa</v>
      </c>
      <c r="F40" s="278" t="str">
        <f>Resumo!$R$6</f>
        <v>Despesa Indireta</v>
      </c>
      <c r="G40" s="286">
        <f>'Comp. Desp. Indiretas'!BX47</f>
        <v>0</v>
      </c>
    </row>
    <row r="41" spans="1:7">
      <c r="A41" s="283">
        <f>'Comp. Desp. Indiretas'!$BX$7</f>
        <v>44958</v>
      </c>
      <c r="B41" s="278" t="str">
        <f>'Comp. Desp. Indiretas'!$A$48</f>
        <v>ART</v>
      </c>
      <c r="D41" s="279" t="str">
        <f>'Comp. Desp. Indiretas'!$C$48</f>
        <v>ANUIDADE CREA PJ</v>
      </c>
      <c r="E41" s="278" t="str">
        <f>Resumo!$R$5</f>
        <v>Despesa</v>
      </c>
      <c r="F41" s="278" t="str">
        <f>Resumo!$R$6</f>
        <v>Despesa Indireta</v>
      </c>
      <c r="G41" s="286">
        <f>'Comp. Desp. Indiretas'!BX48</f>
        <v>0</v>
      </c>
    </row>
    <row r="42" spans="1:7">
      <c r="A42" s="283">
        <f>'Comp. Desp. Indiretas'!$BX$7</f>
        <v>44958</v>
      </c>
      <c r="B42" s="278" t="str">
        <f>'Comp. Desp. Indiretas'!$A$49</f>
        <v>ART</v>
      </c>
      <c r="D42" s="279" t="str">
        <f>'Comp. Desp. Indiretas'!$C$49</f>
        <v>VISTO CRBio PF</v>
      </c>
      <c r="E42" s="278" t="str">
        <f>Resumo!$R$5</f>
        <v>Despesa</v>
      </c>
      <c r="F42" s="278" t="str">
        <f>Resumo!$R$6</f>
        <v>Despesa Indireta</v>
      </c>
      <c r="G42" s="286">
        <f>'Comp. Desp. Indiretas'!BX49</f>
        <v>0</v>
      </c>
    </row>
    <row r="43" spans="1:7">
      <c r="A43" s="283">
        <f>'Comp. Desp. Indiretas'!$BX$7</f>
        <v>44958</v>
      </c>
      <c r="B43" s="278" t="str">
        <f>'Comp. Desp. Indiretas'!$A$50</f>
        <v>ART</v>
      </c>
      <c r="D43" s="279" t="str">
        <f>'Comp. Desp. Indiretas'!$C$50</f>
        <v>VISTO CRBio PJ</v>
      </c>
      <c r="E43" s="278" t="str">
        <f>Resumo!$R$5</f>
        <v>Despesa</v>
      </c>
      <c r="F43" s="278" t="str">
        <f>Resumo!$R$6</f>
        <v>Despesa Indireta</v>
      </c>
      <c r="G43" s="286">
        <f>'Comp. Desp. Indiretas'!BX50</f>
        <v>0</v>
      </c>
    </row>
    <row r="44" spans="1:7">
      <c r="A44" s="283">
        <f>'Comp. Desp. Indiretas'!$BX$7</f>
        <v>44958</v>
      </c>
      <c r="B44" s="278" t="str">
        <f>'Comp. Desp. Indiretas'!$A$51</f>
        <v>SMS</v>
      </c>
      <c r="D44" s="279" t="str">
        <f>'Comp. Desp. Indiretas'!$C$51</f>
        <v>PPRA</v>
      </c>
      <c r="E44" s="278" t="str">
        <f>Resumo!$R$5</f>
        <v>Despesa</v>
      </c>
      <c r="F44" s="278" t="str">
        <f>Resumo!$R$6</f>
        <v>Despesa Indireta</v>
      </c>
      <c r="G44" s="286">
        <f>'Comp. Desp. Indiretas'!BX51</f>
        <v>0</v>
      </c>
    </row>
    <row r="45" spans="1:7">
      <c r="A45" s="283">
        <f>'Comp. Desp. Indiretas'!$BX$7</f>
        <v>44958</v>
      </c>
      <c r="B45" s="278" t="str">
        <f>'Comp. Desp. Indiretas'!$A$52</f>
        <v>SMS</v>
      </c>
      <c r="D45" s="279" t="str">
        <f>'Comp. Desp. Indiretas'!$C$52</f>
        <v>PCMSO</v>
      </c>
      <c r="E45" s="278" t="str">
        <f>Resumo!$R$5</f>
        <v>Despesa</v>
      </c>
      <c r="F45" s="278" t="str">
        <f>Resumo!$R$6</f>
        <v>Despesa Indireta</v>
      </c>
      <c r="G45" s="286">
        <f>'Comp. Desp. Indiretas'!BX52</f>
        <v>500</v>
      </c>
    </row>
    <row r="46" spans="1:7">
      <c r="A46" s="283">
        <f>'Comp. Desp. Indiretas'!$BX$7</f>
        <v>44958</v>
      </c>
      <c r="B46" s="278" t="str">
        <f>'Comp. Desp. Indiretas'!$A$53</f>
        <v>SMS</v>
      </c>
      <c r="D46" s="279" t="str">
        <f>'Comp. Desp. Indiretas'!$C$53</f>
        <v>PGR</v>
      </c>
      <c r="E46" s="278" t="str">
        <f>Resumo!$R$5</f>
        <v>Despesa</v>
      </c>
      <c r="F46" s="278" t="str">
        <f>Resumo!$R$6</f>
        <v>Despesa Indireta</v>
      </c>
      <c r="G46" s="286">
        <f>'Comp. Desp. Indiretas'!BX53</f>
        <v>500</v>
      </c>
    </row>
    <row r="47" spans="1:7">
      <c r="A47" s="283">
        <f>'Comp. Desp. Indiretas'!$BX$7</f>
        <v>44958</v>
      </c>
      <c r="B47" s="278" t="str">
        <f>'Comp. Desp. Indiretas'!$A$55</f>
        <v>SMS</v>
      </c>
      <c r="D47" s="279" t="str">
        <f>'Comp. Desp. Indiretas'!$C$55</f>
        <v>TREINAMENTO</v>
      </c>
      <c r="E47" s="278" t="str">
        <f>Resumo!$R$5</f>
        <v>Despesa</v>
      </c>
      <c r="F47" s="278" t="str">
        <f>Resumo!$R$6</f>
        <v>Despesa Indireta</v>
      </c>
      <c r="G47" s="286">
        <f>'Comp. Desp. Indiretas'!BX55</f>
        <v>0</v>
      </c>
    </row>
    <row r="48" spans="1:7">
      <c r="A48" s="283">
        <f>'Comp. Desp. Indiretas'!$BX$7</f>
        <v>44958</v>
      </c>
      <c r="B48" s="278" t="str">
        <f>'Comp. Desp. Indiretas'!$A$56</f>
        <v>SMS</v>
      </c>
      <c r="D48" s="279" t="str">
        <f>'Comp. Desp. Indiretas'!$C$56</f>
        <v>ASO</v>
      </c>
      <c r="E48" s="278" t="str">
        <f>Resumo!$R$5</f>
        <v>Despesa</v>
      </c>
      <c r="F48" s="278" t="str">
        <f>Resumo!$R$6</f>
        <v>Despesa Indireta</v>
      </c>
      <c r="G48" s="286">
        <f>'Comp. Desp. Indiretas'!BX56</f>
        <v>0</v>
      </c>
    </row>
    <row r="49" spans="1:7">
      <c r="A49" s="283">
        <f>'Comp. Desp. Indiretas'!$BX$7</f>
        <v>44958</v>
      </c>
      <c r="B49" s="278">
        <f>'Comp. Desp. Indiretas'!$A$57</f>
        <v>0</v>
      </c>
      <c r="D49" s="279" t="str">
        <f>'Comp. Desp. Indiretas'!$C$57</f>
        <v/>
      </c>
      <c r="E49" s="278" t="str">
        <f>Resumo!$R$5</f>
        <v>Despesa</v>
      </c>
      <c r="F49" s="278" t="str">
        <f>Resumo!$R$6</f>
        <v>Despesa Indireta</v>
      </c>
      <c r="G49" s="286">
        <f>'Comp. Desp. Indiretas'!BX57</f>
        <v>0</v>
      </c>
    </row>
    <row r="50" spans="1:7">
      <c r="A50" s="283">
        <f>'Comp. Desp. Indiretas'!$BX$7</f>
        <v>44958</v>
      </c>
      <c r="B50" s="278">
        <f>'Comp. Desp. Indiretas'!$A$58</f>
        <v>0</v>
      </c>
      <c r="D50" s="279" t="str">
        <f>'Comp. Desp. Indiretas'!$C$58</f>
        <v/>
      </c>
      <c r="E50" s="278" t="str">
        <f>Resumo!$R$5</f>
        <v>Despesa</v>
      </c>
      <c r="F50" s="278" t="str">
        <f>Resumo!$R$6</f>
        <v>Despesa Indireta</v>
      </c>
      <c r="G50" s="286">
        <f>'Comp. Desp. Indiretas'!BX58</f>
        <v>0</v>
      </c>
    </row>
    <row r="51" spans="1:7">
      <c r="A51" s="283">
        <f>'Comp. Desp. Indiretas'!$BX$7</f>
        <v>44958</v>
      </c>
      <c r="B51" s="278">
        <f>'Comp. Desp. Indiretas'!$A$59</f>
        <v>0</v>
      </c>
      <c r="D51" s="279" t="str">
        <f>'Comp. Desp. Indiretas'!$C$59</f>
        <v/>
      </c>
      <c r="E51" s="278" t="str">
        <f>Resumo!$R$5</f>
        <v>Despesa</v>
      </c>
      <c r="F51" s="278" t="str">
        <f>Resumo!$R$6</f>
        <v>Despesa Indireta</v>
      </c>
      <c r="G51" s="286">
        <f>'Comp. Desp. Indiretas'!BX59</f>
        <v>0</v>
      </c>
    </row>
    <row r="52" spans="1:7">
      <c r="A52" s="283">
        <f>'Comp. Desp. Indiretas'!$BX$7</f>
        <v>44958</v>
      </c>
      <c r="B52" s="278">
        <f>'Comp. Desp. Indiretas'!$A$60</f>
        <v>0</v>
      </c>
      <c r="D52" s="279" t="str">
        <f>'Comp. Desp. Indiretas'!$C$60</f>
        <v/>
      </c>
      <c r="E52" s="278" t="str">
        <f>Resumo!$R$5</f>
        <v>Despesa</v>
      </c>
      <c r="F52" s="278" t="str">
        <f>Resumo!$R$6</f>
        <v>Despesa Indireta</v>
      </c>
      <c r="G52" s="286">
        <f>'Comp. Desp. Indiretas'!BX60</f>
        <v>0</v>
      </c>
    </row>
    <row r="53" spans="1:7">
      <c r="A53" s="283">
        <f>'Comp. Desp. Indiretas'!$BX$7</f>
        <v>44958</v>
      </c>
      <c r="B53" s="278" t="str">
        <f>'Comp. Desp. Indiretas'!$A$63</f>
        <v>MOC</v>
      </c>
      <c r="D53" s="279" t="str">
        <f>'Comp. Desp. Indiretas'!$C$63</f>
        <v>DIRETOR TÉCNICO</v>
      </c>
      <c r="E53" s="278" t="str">
        <f>Resumo!$R$5</f>
        <v>Despesa</v>
      </c>
      <c r="F53" s="278" t="str">
        <f>Resumo!$R$6</f>
        <v>Despesa Indireta</v>
      </c>
      <c r="G53" s="286">
        <f>'Comp. Desp. Indiretas'!BX63</f>
        <v>0</v>
      </c>
    </row>
    <row r="54" spans="1:7">
      <c r="A54" s="283">
        <f>'Comp. Desp. Indiretas'!$BX$7</f>
        <v>44958</v>
      </c>
      <c r="B54" s="278" t="str">
        <f>'Comp. Desp. Indiretas'!$A$64</f>
        <v>MOC</v>
      </c>
      <c r="D54" s="279" t="str">
        <f>'Comp. Desp. Indiretas'!$C$64</f>
        <v>ANALISTA DE SUPRIMENTOS</v>
      </c>
      <c r="E54" s="278" t="str">
        <f>Resumo!$R$5</f>
        <v>Despesa</v>
      </c>
      <c r="F54" s="278" t="str">
        <f>Resumo!$R$6</f>
        <v>Despesa Indireta</v>
      </c>
      <c r="G54" s="286">
        <f>'Comp. Desp. Indiretas'!BX64</f>
        <v>0</v>
      </c>
    </row>
    <row r="55" spans="1:7">
      <c r="A55" s="283">
        <f>'Comp. Desp. Indiretas'!$BX$7</f>
        <v>44958</v>
      </c>
      <c r="B55" s="278" t="str">
        <f>'Comp. Desp. Indiretas'!$A$65</f>
        <v>MOC</v>
      </c>
      <c r="D55" s="279" t="str">
        <f>'Comp. Desp. Indiretas'!$C$65</f>
        <v>GERENTE DE PROJETO - PJ</v>
      </c>
      <c r="E55" s="278" t="str">
        <f>Resumo!$R$5</f>
        <v>Despesa</v>
      </c>
      <c r="F55" s="278" t="str">
        <f>Resumo!$R$6</f>
        <v>Despesa Indireta</v>
      </c>
      <c r="G55" s="286">
        <f>'Comp. Desp. Indiretas'!BX65</f>
        <v>0</v>
      </c>
    </row>
    <row r="56" spans="1:7">
      <c r="A56" s="283">
        <f>'Comp. Desp. Indiretas'!$BX$7</f>
        <v>44958</v>
      </c>
      <c r="B56" s="278" t="str">
        <f>'Comp. Desp. Indiretas'!$A$66</f>
        <v>MOC</v>
      </c>
      <c r="D56" s="279" t="str">
        <f>'Comp. Desp. Indiretas'!$C$66</f>
        <v>COORD. DE PROJETO - PJ</v>
      </c>
      <c r="E56" s="278" t="str">
        <f>Resumo!$R$5</f>
        <v>Despesa</v>
      </c>
      <c r="F56" s="278" t="str">
        <f>Resumo!$R$6</f>
        <v>Despesa Indireta</v>
      </c>
      <c r="G56" s="286">
        <f>'Comp. Desp. Indiretas'!BX66</f>
        <v>0</v>
      </c>
    </row>
    <row r="57" spans="1:7">
      <c r="A57" s="283">
        <f>'Comp. Desp. Indiretas'!$BX$7</f>
        <v>44958</v>
      </c>
      <c r="B57" s="278" t="str">
        <f>'Comp. Desp. Indiretas'!$A$67</f>
        <v>MOC</v>
      </c>
      <c r="D57" s="279" t="str">
        <f>'Comp. Desp. Indiretas'!$C$67</f>
        <v>COORD. OPERACIONAL - PJ</v>
      </c>
      <c r="E57" s="278" t="str">
        <f>Resumo!$R$5</f>
        <v>Despesa</v>
      </c>
      <c r="F57" s="278" t="str">
        <f>Resumo!$R$6</f>
        <v>Despesa Indireta</v>
      </c>
      <c r="G57" s="286">
        <f>'Comp. Desp. Indiretas'!BX67</f>
        <v>0</v>
      </c>
    </row>
    <row r="58" spans="1:7">
      <c r="A58" s="283">
        <f>'Comp. Desp. Indiretas'!$BX$7</f>
        <v>44958</v>
      </c>
      <c r="B58" s="278" t="str">
        <f>'Comp. Desp. Indiretas'!$A$68</f>
        <v>MOC</v>
      </c>
      <c r="D58" s="279" t="str">
        <f>'Comp. Desp. Indiretas'!$C$68</f>
        <v>ANALISTA DE PROJETOS SENIOR - PJ</v>
      </c>
      <c r="E58" s="278" t="str">
        <f>Resumo!$R$5</f>
        <v>Despesa</v>
      </c>
      <c r="F58" s="278" t="str">
        <f>Resumo!$R$6</f>
        <v>Despesa Indireta</v>
      </c>
      <c r="G58" s="286">
        <f>'Comp. Desp. Indiretas'!BX68</f>
        <v>0</v>
      </c>
    </row>
    <row r="59" spans="1:7">
      <c r="A59" s="283">
        <f>'Comp. Desp. Indiretas'!$BX$7</f>
        <v>44958</v>
      </c>
      <c r="B59" s="278" t="str">
        <f>'Comp. Desp. Indiretas'!$A$69</f>
        <v>MOC</v>
      </c>
      <c r="D59" s="279" t="str">
        <f>'Comp. Desp. Indiretas'!$C$69</f>
        <v>ANALISTA DE PROJETOS PLENO - PJ</v>
      </c>
      <c r="E59" s="278" t="str">
        <f>Resumo!$R$5</f>
        <v>Despesa</v>
      </c>
      <c r="F59" s="278" t="str">
        <f>Resumo!$R$6</f>
        <v>Despesa Indireta</v>
      </c>
      <c r="G59" s="286">
        <f>'Comp. Desp. Indiretas'!BX69</f>
        <v>0</v>
      </c>
    </row>
    <row r="60" spans="1:7">
      <c r="A60" s="283">
        <f>'Comp. Desp. Indiretas'!$BX$7</f>
        <v>44958</v>
      </c>
      <c r="B60" s="278" t="str">
        <f>'Comp. Desp. Indiretas'!$A$70</f>
        <v>MOC</v>
      </c>
      <c r="D60" s="279" t="str">
        <f>'Comp. Desp. Indiretas'!$C$70</f>
        <v>ANALISTA DE PROJETOS JUNIOR - PJ</v>
      </c>
      <c r="E60" s="278" t="str">
        <f>Resumo!$R$5</f>
        <v>Despesa</v>
      </c>
      <c r="F60" s="278" t="str">
        <f>Resumo!$R$6</f>
        <v>Despesa Indireta</v>
      </c>
      <c r="G60" s="286">
        <f>'Comp. Desp. Indiretas'!BX70</f>
        <v>0</v>
      </c>
    </row>
    <row r="61" spans="1:7">
      <c r="A61" s="283">
        <f>'Comp. Desp. Indiretas'!$BX$7</f>
        <v>44958</v>
      </c>
      <c r="B61" s="278" t="str">
        <f>'Comp. Desp. Indiretas'!$A$71</f>
        <v>MOC</v>
      </c>
      <c r="D61" s="279" t="str">
        <f>'Comp. Desp. Indiretas'!$C$71</f>
        <v>TÉCNICO OPERACIONAL - PJ</v>
      </c>
      <c r="E61" s="278" t="str">
        <f>Resumo!$R$5</f>
        <v>Despesa</v>
      </c>
      <c r="F61" s="278" t="str">
        <f>Resumo!$R$6</f>
        <v>Despesa Indireta</v>
      </c>
      <c r="G61" s="286">
        <f>'Comp. Desp. Indiretas'!BX71</f>
        <v>0</v>
      </c>
    </row>
    <row r="62" spans="1:7">
      <c r="A62" s="283">
        <f>'Comp. Desp. Indiretas'!$BX$7</f>
        <v>44958</v>
      </c>
      <c r="B62" s="278" t="str">
        <f>'Comp. Desp. Indiretas'!$A$72</f>
        <v>MOC</v>
      </c>
      <c r="D62" s="279" t="str">
        <f>'Comp. Desp. Indiretas'!$C$72</f>
        <v>AUXILIAR TÉCNICO - PJ</v>
      </c>
      <c r="E62" s="278" t="str">
        <f>Resumo!$R$5</f>
        <v>Despesa</v>
      </c>
      <c r="F62" s="278" t="str">
        <f>Resumo!$R$6</f>
        <v>Despesa Indireta</v>
      </c>
      <c r="G62" s="286">
        <f>'Comp. Desp. Indiretas'!BX72</f>
        <v>0</v>
      </c>
    </row>
    <row r="63" spans="1:7">
      <c r="A63" s="283">
        <f>'Comp. Desp. Indiretas'!$BX$7</f>
        <v>44958</v>
      </c>
      <c r="B63" s="278" t="str">
        <f>'Comp. Desp. Indiretas'!$A$73</f>
        <v>MOC</v>
      </c>
      <c r="D63" s="279" t="str">
        <f>'Comp. Desp. Indiretas'!$C$73</f>
        <v>ANALISTA FINANCEIRO</v>
      </c>
      <c r="E63" s="278" t="str">
        <f>Resumo!$R$5</f>
        <v>Despesa</v>
      </c>
      <c r="F63" s="278" t="str">
        <f>Resumo!$R$6</f>
        <v>Despesa Indireta</v>
      </c>
      <c r="G63" s="286">
        <f>'Comp. Desp. Indiretas'!BX73</f>
        <v>0</v>
      </c>
    </row>
    <row r="64" spans="1:7">
      <c r="A64" s="283">
        <f>'Comp. Desp. Indiretas'!$BX$7</f>
        <v>44958</v>
      </c>
      <c r="B64" s="278" t="str">
        <f>'Comp. Desp. Indiretas'!$A$74</f>
        <v>MOC</v>
      </c>
      <c r="D64" s="279" t="str">
        <f>'Comp. Desp. Indiretas'!$C$74</f>
        <v>ANALISTA DE SUPRIMENTOS</v>
      </c>
      <c r="E64" s="278" t="str">
        <f>Resumo!$R$5</f>
        <v>Despesa</v>
      </c>
      <c r="F64" s="278" t="str">
        <f>Resumo!$R$6</f>
        <v>Despesa Indireta</v>
      </c>
      <c r="G64" s="286">
        <f>'Comp. Desp. Indiretas'!BX74</f>
        <v>0</v>
      </c>
    </row>
    <row r="65" spans="1:7">
      <c r="A65" s="283">
        <f>'Comp. Desp. Indiretas'!$BX$7</f>
        <v>44958</v>
      </c>
      <c r="B65" s="278" t="str">
        <f>'Comp. Desp. Indiretas'!$A$75</f>
        <v>DG</v>
      </c>
      <c r="D65" s="279" t="str">
        <f>'Comp. Desp. Indiretas'!$C$75</f>
        <v>HOSPEDAGEM VIAGEM</v>
      </c>
      <c r="E65" s="278" t="str">
        <f>Resumo!$R$5</f>
        <v>Despesa</v>
      </c>
      <c r="F65" s="278" t="str">
        <f>Resumo!$R$6</f>
        <v>Despesa Indireta</v>
      </c>
      <c r="G65" s="286">
        <f>'Comp. Desp. Indiretas'!BX75</f>
        <v>0</v>
      </c>
    </row>
    <row r="66" spans="1:7">
      <c r="A66" s="283">
        <f>'Comp. Desp. Indiretas'!$BX$7</f>
        <v>44958</v>
      </c>
      <c r="B66" s="278" t="str">
        <f>'Comp. Desp. Indiretas'!$A$76</f>
        <v>DG</v>
      </c>
      <c r="D66" s="279" t="str">
        <f>'Comp. Desp. Indiretas'!$C$76</f>
        <v>ALIMENTAÇÃO VIAGEM (CAFÉ / ALMOÇO OU JANTA)</v>
      </c>
      <c r="E66" s="278" t="str">
        <f>Resumo!$R$5</f>
        <v>Despesa</v>
      </c>
      <c r="F66" s="278" t="str">
        <f>Resumo!$R$6</f>
        <v>Despesa Indireta</v>
      </c>
      <c r="G66" s="286">
        <f>'Comp. Desp. Indiretas'!BX76</f>
        <v>0</v>
      </c>
    </row>
    <row r="67" spans="1:7">
      <c r="A67" s="283">
        <f>'Comp. Desp. Indiretas'!$BX$7</f>
        <v>44958</v>
      </c>
      <c r="B67" s="278" t="str">
        <f>'Comp. Desp. Indiretas'!$A$77</f>
        <v>DG</v>
      </c>
      <c r="D67" s="279" t="str">
        <f>'Comp. Desp. Indiretas'!$C$77</f>
        <v>SALA COMERCIAL - PARAUAPEBAS/PA</v>
      </c>
      <c r="E67" s="278" t="str">
        <f>Resumo!$R$5</f>
        <v>Despesa</v>
      </c>
      <c r="F67" s="278" t="str">
        <f>Resumo!$R$6</f>
        <v>Despesa Indireta</v>
      </c>
      <c r="G67" s="286">
        <f>'Comp. Desp. Indiretas'!BX77</f>
        <v>0</v>
      </c>
    </row>
    <row r="68" spans="1:7">
      <c r="A68" s="283">
        <f>'Comp. Desp. Indiretas'!$BX$7</f>
        <v>44958</v>
      </c>
      <c r="B68" s="278" t="str">
        <f>'Comp. Desp. Indiretas'!$A$78</f>
        <v>DG</v>
      </c>
      <c r="D68" s="279" t="str">
        <f>'Comp. Desp. Indiretas'!$C$78</f>
        <v>ALIMENTAÇÃO VIAGEM (CAFÉ / ALMOÇO OU JANTA)</v>
      </c>
      <c r="E68" s="278" t="str">
        <f>Resumo!$R$5</f>
        <v>Despesa</v>
      </c>
      <c r="F68" s="278" t="str">
        <f>Resumo!$R$6</f>
        <v>Despesa Indireta</v>
      </c>
      <c r="G68" s="286">
        <f>'Comp. Desp. Indiretas'!BX78</f>
        <v>0</v>
      </c>
    </row>
    <row r="69" spans="1:7">
      <c r="A69" s="283">
        <f>'Comp. Desp. Indiretas'!$BX$7</f>
        <v>44958</v>
      </c>
      <c r="B69" s="278" t="str">
        <f>'Comp. Desp. Indiretas'!$A$79</f>
        <v>DG</v>
      </c>
      <c r="D69" s="279" t="str">
        <f>'Comp. Desp. Indiretas'!$C$79</f>
        <v>ALIMENTAÇÃO - NIVEL 2</v>
      </c>
      <c r="E69" s="278" t="str">
        <f>Resumo!$R$5</f>
        <v>Despesa</v>
      </c>
      <c r="F69" s="278" t="str">
        <f>Resumo!$R$6</f>
        <v>Despesa Indireta</v>
      </c>
      <c r="G69" s="286">
        <f>'Comp. Desp. Indiretas'!BX79</f>
        <v>0</v>
      </c>
    </row>
    <row r="70" spans="1:7">
      <c r="A70" s="283">
        <f>'Comp. Desp. Indiretas'!$BX$7</f>
        <v>44958</v>
      </c>
      <c r="B70" s="278" t="str">
        <f>'Comp. Desp. Indiretas'!$A$80</f>
        <v>DG</v>
      </c>
      <c r="D70" s="279" t="str">
        <f>'Comp. Desp. Indiretas'!$C$80</f>
        <v>ALIMENTAÇÃO - NIVEL 3</v>
      </c>
      <c r="E70" s="278" t="str">
        <f>Resumo!$R$5</f>
        <v>Despesa</v>
      </c>
      <c r="F70" s="278" t="str">
        <f>Resumo!$R$6</f>
        <v>Despesa Indireta</v>
      </c>
      <c r="G70" s="286">
        <f>'Comp. Desp. Indiretas'!BX80</f>
        <v>0</v>
      </c>
    </row>
    <row r="71" spans="1:7">
      <c r="A71" s="283">
        <f>'Comp. Desp. Indiretas'!$BX$7</f>
        <v>44958</v>
      </c>
      <c r="B71" s="278" t="str">
        <f>'Comp. Desp. Indiretas'!$A$81</f>
        <v>DG</v>
      </c>
      <c r="D71" s="279" t="str">
        <f>'Comp. Desp. Indiretas'!$C$81</f>
        <v>TELEFONIA</v>
      </c>
      <c r="E71" s="278" t="str">
        <f>Resumo!$R$5</f>
        <v>Despesa</v>
      </c>
      <c r="F71" s="278" t="str">
        <f>Resumo!$R$6</f>
        <v>Despesa Indireta</v>
      </c>
      <c r="G71" s="286">
        <f>'Comp. Desp. Indiretas'!BX81</f>
        <v>0</v>
      </c>
    </row>
    <row r="72" spans="1:7">
      <c r="A72" s="283">
        <f>'Comp. Desp. Indiretas'!$BX$7</f>
        <v>44958</v>
      </c>
      <c r="B72" s="278" t="str">
        <f>'Comp. Desp. Indiretas'!$A$82</f>
        <v>DG</v>
      </c>
      <c r="D72" s="279" t="str">
        <f>'Comp. Desp. Indiretas'!$C$82</f>
        <v>ALUGUEL DE VEÍCULO SUV</v>
      </c>
      <c r="E72" s="278" t="str">
        <f>Resumo!$R$5</f>
        <v>Despesa</v>
      </c>
      <c r="F72" s="278" t="str">
        <f>Resumo!$R$6</f>
        <v>Despesa Indireta</v>
      </c>
      <c r="G72" s="286">
        <f>'Comp. Desp. Indiretas'!BX82</f>
        <v>0</v>
      </c>
    </row>
    <row r="73" spans="1:7">
      <c r="A73" s="283">
        <f>'Comp. Desp. Indiretas'!$BX$7</f>
        <v>44958</v>
      </c>
      <c r="B73" s="278" t="str">
        <f>'Comp. Desp. Indiretas'!$A$83</f>
        <v>DG</v>
      </c>
      <c r="D73" s="279" t="str">
        <f>'Comp. Desp. Indiretas'!$C$83</f>
        <v>ALUGUEL DE VEICULO LEVE</v>
      </c>
      <c r="E73" s="278" t="str">
        <f>Resumo!$R$5</f>
        <v>Despesa</v>
      </c>
      <c r="F73" s="278" t="str">
        <f>Resumo!$R$6</f>
        <v>Despesa Indireta</v>
      </c>
      <c r="G73" s="286">
        <f>'Comp. Desp. Indiretas'!BX83</f>
        <v>0</v>
      </c>
    </row>
    <row r="74" spans="1:7">
      <c r="A74" s="283">
        <f>'Comp. Desp. Indiretas'!$BX$7</f>
        <v>44958</v>
      </c>
      <c r="B74" s="278" t="str">
        <f>'Comp. Desp. Indiretas'!$A$84</f>
        <v>DG</v>
      </c>
      <c r="D74" s="279" t="str">
        <f>'Comp. Desp. Indiretas'!$C$84</f>
        <v>ALUGUEL CAMINHONTE</v>
      </c>
      <c r="E74" s="278" t="str">
        <f>Resumo!$R$5</f>
        <v>Despesa</v>
      </c>
      <c r="F74" s="278" t="str">
        <f>Resumo!$R$6</f>
        <v>Despesa Indireta</v>
      </c>
      <c r="G74" s="286">
        <f>'Comp. Desp. Indiretas'!BX84</f>
        <v>0</v>
      </c>
    </row>
    <row r="75" spans="1:7">
      <c r="A75" s="283">
        <f>'Comp. Desp. Indiretas'!$BX$7</f>
        <v>44958</v>
      </c>
      <c r="B75" s="278" t="str">
        <f>'Comp. Desp. Indiretas'!$A$85</f>
        <v>DG</v>
      </c>
      <c r="D75" s="279" t="str">
        <f>'Comp. Desp. Indiretas'!$C$85</f>
        <v>AQUISIÇÃO DE VEICULO</v>
      </c>
      <c r="E75" s="278" t="str">
        <f>Resumo!$R$5</f>
        <v>Despesa</v>
      </c>
      <c r="F75" s="278" t="str">
        <f>Resumo!$R$6</f>
        <v>Despesa Indireta</v>
      </c>
      <c r="G75" s="286">
        <f>'Comp. Desp. Indiretas'!BX85</f>
        <v>0</v>
      </c>
    </row>
    <row r="76" spans="1:7">
      <c r="A76" s="283">
        <f>'Comp. Desp. Indiretas'!$BX$7</f>
        <v>44958</v>
      </c>
      <c r="B76" s="278" t="str">
        <f>'Comp. Desp. Indiretas'!$A$86</f>
        <v>DG</v>
      </c>
      <c r="D76" s="279" t="str">
        <f>'Comp. Desp. Indiretas'!$C$86</f>
        <v>COMBUSTÍVEL - GASOLINA</v>
      </c>
      <c r="E76" s="278" t="str">
        <f>Resumo!$R$5</f>
        <v>Despesa</v>
      </c>
      <c r="F76" s="278" t="str">
        <f>Resumo!$R$6</f>
        <v>Despesa Indireta</v>
      </c>
      <c r="G76" s="286">
        <f>'Comp. Desp. Indiretas'!BX86</f>
        <v>0</v>
      </c>
    </row>
    <row r="77" spans="1:7">
      <c r="A77" s="283">
        <f>'Comp. Desp. Indiretas'!$BX$7</f>
        <v>44958</v>
      </c>
      <c r="B77" s="278" t="str">
        <f>'Comp. Desp. Indiretas'!$A$87</f>
        <v>DG</v>
      </c>
      <c r="D77" s="279" t="str">
        <f>'Comp. Desp. Indiretas'!$C$87</f>
        <v>COMBUSTÍVEL - DIESEL</v>
      </c>
      <c r="E77" s="278" t="str">
        <f>Resumo!$R$5</f>
        <v>Despesa</v>
      </c>
      <c r="F77" s="278" t="str">
        <f>Resumo!$R$6</f>
        <v>Despesa Indireta</v>
      </c>
      <c r="G77" s="286">
        <f>'Comp. Desp. Indiretas'!BX87</f>
        <v>0</v>
      </c>
    </row>
    <row r="78" spans="1:7">
      <c r="A78" s="283">
        <f>'Comp. Desp. Indiretas'!$BX$7</f>
        <v>44958</v>
      </c>
      <c r="B78" s="278" t="str">
        <f>'Comp. Desp. Indiretas'!$A$88</f>
        <v>DG</v>
      </c>
      <c r="D78" s="279" t="str">
        <f>'Comp. Desp. Indiretas'!$C$88</f>
        <v>PASSAGEM AÉREA</v>
      </c>
      <c r="E78" s="278" t="str">
        <f>Resumo!$R$5</f>
        <v>Despesa</v>
      </c>
      <c r="F78" s="278" t="str">
        <f>Resumo!$R$6</f>
        <v>Despesa Indireta</v>
      </c>
      <c r="G78" s="286">
        <f>'Comp. Desp. Indiretas'!BX88</f>
        <v>0</v>
      </c>
    </row>
    <row r="79" spans="1:7">
      <c r="A79" s="283">
        <f>'Comp. Desp. Indiretas'!$BX$7</f>
        <v>44958</v>
      </c>
      <c r="B79" s="278" t="str">
        <f>'Comp. Desp. Indiretas'!$A$89</f>
        <v>ART</v>
      </c>
      <c r="D79" s="279" t="str">
        <f>'Comp. Desp. Indiretas'!$C$89</f>
        <v>ART CREA - Nível 1</v>
      </c>
      <c r="E79" s="278" t="str">
        <f>Resumo!$R$5</f>
        <v>Despesa</v>
      </c>
      <c r="F79" s="278" t="str">
        <f>Resumo!$R$6</f>
        <v>Despesa Indireta</v>
      </c>
      <c r="G79" s="286">
        <f>'Comp. Desp. Indiretas'!BX89</f>
        <v>0</v>
      </c>
    </row>
    <row r="80" spans="1:7">
      <c r="A80" s="283">
        <f>'Comp. Desp. Indiretas'!$BX$7</f>
        <v>44958</v>
      </c>
      <c r="B80" s="278" t="str">
        <f>'Comp. Desp. Indiretas'!$A$90</f>
        <v>ART</v>
      </c>
      <c r="D80" s="279" t="str">
        <f>'Comp. Desp. Indiretas'!$C$90</f>
        <v>ART CREA - Nível 2</v>
      </c>
      <c r="E80" s="278" t="str">
        <f>Resumo!$R$5</f>
        <v>Despesa</v>
      </c>
      <c r="F80" s="278" t="str">
        <f>Resumo!$R$6</f>
        <v>Despesa Indireta</v>
      </c>
      <c r="G80" s="286">
        <f>'Comp. Desp. Indiretas'!BX90</f>
        <v>0</v>
      </c>
    </row>
    <row r="81" spans="1:7">
      <c r="A81" s="283">
        <f>'Comp. Desp. Indiretas'!$BX$7</f>
        <v>44958</v>
      </c>
      <c r="B81" s="278" t="str">
        <f>'Comp. Desp. Indiretas'!$A$91</f>
        <v>ART</v>
      </c>
      <c r="D81" s="279" t="str">
        <f>'Comp. Desp. Indiretas'!$C$91</f>
        <v>ART CREA - Nível 3</v>
      </c>
      <c r="E81" s="278" t="str">
        <f>Resumo!$R$5</f>
        <v>Despesa</v>
      </c>
      <c r="F81" s="278" t="str">
        <f>Resumo!$R$6</f>
        <v>Despesa Indireta</v>
      </c>
      <c r="G81" s="286">
        <f>'Comp. Desp. Indiretas'!BX91</f>
        <v>0</v>
      </c>
    </row>
    <row r="82" spans="1:7">
      <c r="A82" s="283">
        <f>'Comp. Desp. Indiretas'!$BX$7</f>
        <v>44958</v>
      </c>
      <c r="B82" s="278" t="str">
        <f>'Comp. Desp. Indiretas'!$A$92</f>
        <v>ART</v>
      </c>
      <c r="D82" s="279" t="str">
        <f>'Comp. Desp. Indiretas'!$C$92</f>
        <v>ACERVO CREA</v>
      </c>
      <c r="E82" s="278" t="str">
        <f>Resumo!$R$5</f>
        <v>Despesa</v>
      </c>
      <c r="F82" s="278" t="str">
        <f>Resumo!$R$6</f>
        <v>Despesa Indireta</v>
      </c>
      <c r="G82" s="286">
        <f>'Comp. Desp. Indiretas'!BX92</f>
        <v>0</v>
      </c>
    </row>
    <row r="83" spans="1:7">
      <c r="A83" s="283">
        <f>'Comp. Desp. Indiretas'!$BX$7</f>
        <v>44958</v>
      </c>
      <c r="B83" s="278" t="str">
        <f>'Comp. Desp. Indiretas'!$A$93</f>
        <v>ART</v>
      </c>
      <c r="D83" s="279" t="str">
        <f>'Comp. Desp. Indiretas'!$C$93</f>
        <v>ART CRBio</v>
      </c>
      <c r="E83" s="278" t="str">
        <f>Resumo!$R$5</f>
        <v>Despesa</v>
      </c>
      <c r="F83" s="278" t="str">
        <f>Resumo!$R$6</f>
        <v>Despesa Indireta</v>
      </c>
      <c r="G83" s="286">
        <f>'Comp. Desp. Indiretas'!BX93</f>
        <v>0</v>
      </c>
    </row>
    <row r="84" spans="1:7">
      <c r="A84" s="283">
        <f>'Comp. Desp. Indiretas'!$BX$7</f>
        <v>44958</v>
      </c>
      <c r="B84" s="278" t="str">
        <f>'Comp. Desp. Indiretas'!$A$94</f>
        <v>ART</v>
      </c>
      <c r="D84" s="279" t="str">
        <f>'Comp. Desp. Indiretas'!$C$94</f>
        <v>ACERVO CRBio</v>
      </c>
      <c r="E84" s="278" t="str">
        <f>Resumo!$R$5</f>
        <v>Despesa</v>
      </c>
      <c r="F84" s="278" t="str">
        <f>Resumo!$R$6</f>
        <v>Despesa Indireta</v>
      </c>
      <c r="G84" s="286">
        <f>'Comp. Desp. Indiretas'!BX94</f>
        <v>0</v>
      </c>
    </row>
    <row r="85" spans="1:7">
      <c r="A85" s="283">
        <f>'Comp. Desp. Indiretas'!$BX$7</f>
        <v>44958</v>
      </c>
      <c r="B85" s="278" t="str">
        <f>'Comp. Desp. Indiretas'!$A$95</f>
        <v>ART</v>
      </c>
      <c r="D85" s="279" t="str">
        <f>'Comp. Desp. Indiretas'!$C$95</f>
        <v>VISTO CREA PF</v>
      </c>
      <c r="E85" s="278" t="str">
        <f>Resumo!$R$5</f>
        <v>Despesa</v>
      </c>
      <c r="F85" s="278" t="str">
        <f>Resumo!$R$6</f>
        <v>Despesa Indireta</v>
      </c>
      <c r="G85" s="286">
        <f>'Comp. Desp. Indiretas'!BX95</f>
        <v>0</v>
      </c>
    </row>
    <row r="86" spans="1:7">
      <c r="A86" s="283">
        <f>'Comp. Desp. Indiretas'!$BX$7</f>
        <v>44958</v>
      </c>
      <c r="B86" s="278" t="str">
        <f>'Comp. Desp. Indiretas'!$A$96</f>
        <v>ART</v>
      </c>
      <c r="D86" s="279" t="str">
        <f>'Comp. Desp. Indiretas'!$C$96</f>
        <v>VISTO CREA PJ</v>
      </c>
      <c r="E86" s="278" t="str">
        <f>Resumo!$R$5</f>
        <v>Despesa</v>
      </c>
      <c r="F86" s="278" t="str">
        <f>Resumo!$R$6</f>
        <v>Despesa Indireta</v>
      </c>
      <c r="G86" s="286">
        <f>'Comp. Desp. Indiretas'!BX96</f>
        <v>0</v>
      </c>
    </row>
    <row r="87" spans="1:7">
      <c r="A87" s="283">
        <f>'Comp. Desp. Indiretas'!$BX$7</f>
        <v>44958</v>
      </c>
      <c r="B87" s="278" t="str">
        <f>'Comp. Desp. Indiretas'!$A$97</f>
        <v>ART</v>
      </c>
      <c r="D87" s="279" t="str">
        <f>'Comp. Desp. Indiretas'!$C$97</f>
        <v>ANUIDADE CREA PF</v>
      </c>
      <c r="E87" s="278" t="str">
        <f>Resumo!$R$5</f>
        <v>Despesa</v>
      </c>
      <c r="F87" s="278" t="str">
        <f>Resumo!$R$6</f>
        <v>Despesa Indireta</v>
      </c>
      <c r="G87" s="286">
        <f>'Comp. Desp. Indiretas'!BX97</f>
        <v>0</v>
      </c>
    </row>
    <row r="88" spans="1:7">
      <c r="A88" s="283">
        <f>'Comp. Desp. Indiretas'!$BX$7</f>
        <v>44958</v>
      </c>
      <c r="B88" s="278" t="str">
        <f>'Comp. Desp. Indiretas'!$A$98</f>
        <v>ART</v>
      </c>
      <c r="D88" s="279" t="str">
        <f>'Comp. Desp. Indiretas'!$C$98</f>
        <v>ANUIDADE CREA PJ</v>
      </c>
      <c r="E88" s="278" t="str">
        <f>Resumo!$R$5</f>
        <v>Despesa</v>
      </c>
      <c r="F88" s="278" t="str">
        <f>Resumo!$R$6</f>
        <v>Despesa Indireta</v>
      </c>
      <c r="G88" s="286">
        <f>'Comp. Desp. Indiretas'!BX98</f>
        <v>0</v>
      </c>
    </row>
    <row r="89" spans="1:7">
      <c r="A89" s="283">
        <f>'Comp. Desp. Indiretas'!$BX$7</f>
        <v>44958</v>
      </c>
      <c r="B89" s="278" t="str">
        <f>'Comp. Desp. Indiretas'!$A$99</f>
        <v>ART</v>
      </c>
      <c r="D89" s="279" t="str">
        <f>'Comp. Desp. Indiretas'!$C$99</f>
        <v>VISTO CRBio PF</v>
      </c>
      <c r="E89" s="278" t="str">
        <f>Resumo!$R$5</f>
        <v>Despesa</v>
      </c>
      <c r="F89" s="278" t="str">
        <f>Resumo!$R$6</f>
        <v>Despesa Indireta</v>
      </c>
      <c r="G89" s="286">
        <f>'Comp. Desp. Indiretas'!BX99</f>
        <v>0</v>
      </c>
    </row>
    <row r="90" spans="1:7">
      <c r="A90" s="283">
        <f>'Comp. Desp. Indiretas'!$BX$7</f>
        <v>44958</v>
      </c>
      <c r="B90" s="278" t="str">
        <f>'Comp. Desp. Indiretas'!$A$100</f>
        <v>ART</v>
      </c>
      <c r="D90" s="279" t="str">
        <f>'Comp. Desp. Indiretas'!$C$100</f>
        <v>VISTO CRBio PJ</v>
      </c>
      <c r="E90" s="278" t="str">
        <f>Resumo!$R$5</f>
        <v>Despesa</v>
      </c>
      <c r="F90" s="278" t="str">
        <f>Resumo!$R$6</f>
        <v>Despesa Indireta</v>
      </c>
      <c r="G90" s="286">
        <f>'Comp. Desp. Indiretas'!BX100</f>
        <v>0</v>
      </c>
    </row>
    <row r="91" spans="1:7">
      <c r="A91" s="283">
        <f>'Comp. Desp. Indiretas'!$BX$7</f>
        <v>44958</v>
      </c>
      <c r="B91" s="278" t="str">
        <f>'Comp. Desp. Indiretas'!$A$101</f>
        <v>SMS</v>
      </c>
      <c r="D91" s="279" t="str">
        <f>'Comp. Desp. Indiretas'!$C$101</f>
        <v>PPRA</v>
      </c>
      <c r="E91" s="278" t="str">
        <f>Resumo!$R$5</f>
        <v>Despesa</v>
      </c>
      <c r="F91" s="278" t="str">
        <f>Resumo!$R$6</f>
        <v>Despesa Indireta</v>
      </c>
      <c r="G91" s="286">
        <f>'Comp. Desp. Indiretas'!BX101</f>
        <v>0</v>
      </c>
    </row>
    <row r="92" spans="1:7">
      <c r="A92" s="283">
        <f>'Comp. Desp. Indiretas'!$BX$7</f>
        <v>44958</v>
      </c>
      <c r="B92" s="278" t="str">
        <f>'Comp. Desp. Indiretas'!$A$102</f>
        <v>SMS</v>
      </c>
      <c r="D92" s="279" t="str">
        <f>'Comp. Desp. Indiretas'!$C$102</f>
        <v>PCMSO</v>
      </c>
      <c r="E92" s="278" t="str">
        <f>Resumo!$R$5</f>
        <v>Despesa</v>
      </c>
      <c r="F92" s="278" t="str">
        <f>Resumo!$R$6</f>
        <v>Despesa Indireta</v>
      </c>
      <c r="G92" s="286">
        <f>'Comp. Desp. Indiretas'!BX102</f>
        <v>0</v>
      </c>
    </row>
    <row r="93" spans="1:7">
      <c r="A93" s="283">
        <f>'Comp. Desp. Indiretas'!$BX$7</f>
        <v>44958</v>
      </c>
      <c r="B93" s="278" t="str">
        <f>'Comp. Desp. Indiretas'!$A$103</f>
        <v>SMS</v>
      </c>
      <c r="D93" s="279" t="str">
        <f>'Comp. Desp. Indiretas'!$C$103</f>
        <v>PGR</v>
      </c>
      <c r="E93" s="278" t="str">
        <f>Resumo!$R$5</f>
        <v>Despesa</v>
      </c>
      <c r="F93" s="278" t="str">
        <f>Resumo!$R$6</f>
        <v>Despesa Indireta</v>
      </c>
      <c r="G93" s="286">
        <f>'Comp. Desp. Indiretas'!BX103</f>
        <v>0</v>
      </c>
    </row>
    <row r="94" spans="1:7">
      <c r="A94" s="283">
        <f>'Comp. Desp. Indiretas'!$BX$7</f>
        <v>44958</v>
      </c>
      <c r="B94" s="278" t="str">
        <f>'Comp. Desp. Indiretas'!$A$104</f>
        <v>SMS</v>
      </c>
      <c r="D94" s="279" t="str">
        <f>'Comp. Desp. Indiretas'!$C$104</f>
        <v>PAE</v>
      </c>
      <c r="E94" s="278" t="str">
        <f>Resumo!$R$5</f>
        <v>Despesa</v>
      </c>
      <c r="F94" s="278" t="str">
        <f>Resumo!$R$6</f>
        <v>Despesa Indireta</v>
      </c>
      <c r="G94" s="286">
        <f>'Comp. Desp. Indiretas'!BX104</f>
        <v>0</v>
      </c>
    </row>
    <row r="95" spans="1:7">
      <c r="A95" s="283">
        <f>'Comp. Desp. Indiretas'!$BX$7</f>
        <v>44958</v>
      </c>
      <c r="B95" s="278" t="str">
        <f>'Comp. Desp. Indiretas'!$A$105</f>
        <v>SMS</v>
      </c>
      <c r="D95" s="279" t="str">
        <f>'Comp. Desp. Indiretas'!$C$105</f>
        <v>TREINAMENTO</v>
      </c>
      <c r="E95" s="278" t="str">
        <f>Resumo!$R$5</f>
        <v>Despesa</v>
      </c>
      <c r="F95" s="278" t="str">
        <f>Resumo!$R$6</f>
        <v>Despesa Indireta</v>
      </c>
      <c r="G95" s="286">
        <f>'Comp. Desp. Indiretas'!BX105</f>
        <v>0</v>
      </c>
    </row>
    <row r="96" spans="1:7">
      <c r="A96" s="283">
        <f>'Comp. Desp. Indiretas'!$BX$7</f>
        <v>44958</v>
      </c>
      <c r="B96" s="278" t="str">
        <f>'Comp. Desp. Indiretas'!$A$106</f>
        <v>SMS</v>
      </c>
      <c r="D96" s="279" t="str">
        <f>'Comp. Desp. Indiretas'!$C$106</f>
        <v>ASO</v>
      </c>
      <c r="E96" s="278" t="str">
        <f>Resumo!$R$5</f>
        <v>Despesa</v>
      </c>
      <c r="F96" s="278" t="str">
        <f>Resumo!$R$6</f>
        <v>Despesa Indireta</v>
      </c>
      <c r="G96" s="286">
        <f>'Comp. Desp. Indiretas'!BX106</f>
        <v>0</v>
      </c>
    </row>
    <row r="97" spans="1:7">
      <c r="A97" s="283">
        <f>'Comp. Desp. Indiretas'!$BX$7</f>
        <v>44958</v>
      </c>
      <c r="B97" s="278">
        <f>'Comp. Desp. Indiretas'!$A$107</f>
        <v>0</v>
      </c>
      <c r="D97" s="279" t="str">
        <f>'Comp. Desp. Indiretas'!$C$107</f>
        <v/>
      </c>
      <c r="E97" s="278" t="str">
        <f>Resumo!$R$5</f>
        <v>Despesa</v>
      </c>
      <c r="F97" s="278" t="str">
        <f>Resumo!$R$6</f>
        <v>Despesa Indireta</v>
      </c>
      <c r="G97" s="286">
        <f>'Comp. Desp. Indiretas'!BX107</f>
        <v>0</v>
      </c>
    </row>
    <row r="98" spans="1:7">
      <c r="A98" s="283">
        <f>'Comp. Desp. Indiretas'!$BX$7</f>
        <v>44958</v>
      </c>
      <c r="B98" s="278">
        <f>'Comp. Desp. Indiretas'!$A$108</f>
        <v>0</v>
      </c>
      <c r="D98" s="279" t="str">
        <f>'Comp. Desp. Indiretas'!$C$108</f>
        <v/>
      </c>
      <c r="E98" s="278" t="str">
        <f>Resumo!$R$5</f>
        <v>Despesa</v>
      </c>
      <c r="F98" s="278" t="str">
        <f>Resumo!$R$6</f>
        <v>Despesa Indireta</v>
      </c>
      <c r="G98" s="286">
        <f>'Comp. Desp. Indiretas'!BX108</f>
        <v>0</v>
      </c>
    </row>
    <row r="99" spans="1:7">
      <c r="A99" s="283">
        <f>'Comp. Desp. Indiretas'!$BX$7</f>
        <v>44958</v>
      </c>
      <c r="B99" s="278">
        <f>'Comp. Desp. Indiretas'!$A$109</f>
        <v>0</v>
      </c>
      <c r="D99" s="279" t="str">
        <f>'Comp. Desp. Indiretas'!$C$109</f>
        <v/>
      </c>
      <c r="E99" s="278" t="str">
        <f>Resumo!$R$5</f>
        <v>Despesa</v>
      </c>
      <c r="F99" s="278" t="str">
        <f>Resumo!$R$6</f>
        <v>Despesa Indireta</v>
      </c>
      <c r="G99" s="286">
        <f>'Comp. Desp. Indiretas'!BX109</f>
        <v>0</v>
      </c>
    </row>
    <row r="100" spans="1:7">
      <c r="A100" s="283">
        <f>'Comp. Desp. Indiretas'!$BX$7</f>
        <v>44958</v>
      </c>
      <c r="B100" s="278">
        <f>'Comp. Desp. Indiretas'!$A$110</f>
        <v>0</v>
      </c>
      <c r="D100" s="279" t="str">
        <f>'Comp. Desp. Indiretas'!$C$110</f>
        <v/>
      </c>
      <c r="E100" s="278" t="str">
        <f>Resumo!$R$5</f>
        <v>Despesa</v>
      </c>
      <c r="F100" s="278" t="str">
        <f>Resumo!$R$6</f>
        <v>Despesa Indireta</v>
      </c>
      <c r="G100" s="286">
        <f>'Comp. Desp. Indiretas'!BX110</f>
        <v>0</v>
      </c>
    </row>
    <row r="101" spans="1:7">
      <c r="A101" s="283">
        <f>'Comp. Desp. Indiretas'!$BX$7</f>
        <v>44958</v>
      </c>
      <c r="B101" s="278">
        <f>'Comp. Desp. Indiretas'!$A$111</f>
        <v>0</v>
      </c>
      <c r="D101" s="279" t="str">
        <f>'Comp. Desp. Indiretas'!$C$111</f>
        <v/>
      </c>
      <c r="E101" s="278" t="str">
        <f>Resumo!$R$5</f>
        <v>Despesa</v>
      </c>
      <c r="F101" s="278" t="str">
        <f>Resumo!$R$6</f>
        <v>Despesa Indireta</v>
      </c>
      <c r="G101" s="286">
        <f>'Comp. Desp. Indiretas'!BX111</f>
        <v>0</v>
      </c>
    </row>
    <row r="102" spans="1:7">
      <c r="A102" s="283">
        <f>'Comp. Desp. Indiretas'!$BX$7</f>
        <v>44958</v>
      </c>
      <c r="B102" s="278">
        <f>'Comp. Desp. Indiretas'!$A$112</f>
        <v>0</v>
      </c>
      <c r="D102" s="279" t="str">
        <f>'Comp. Desp. Indiretas'!$C$112</f>
        <v/>
      </c>
      <c r="E102" s="278" t="str">
        <f>Resumo!$R$5</f>
        <v>Despesa</v>
      </c>
      <c r="F102" s="278" t="str">
        <f>Resumo!$R$6</f>
        <v>Despesa Indireta</v>
      </c>
      <c r="G102" s="286">
        <f>'Comp. Desp. Indiretas'!BX112</f>
        <v>0</v>
      </c>
    </row>
    <row r="103" spans="1:7">
      <c r="A103" s="283">
        <f>'Comp. Desp. Indiretas'!$BX$7</f>
        <v>44958</v>
      </c>
      <c r="B103" s="278" t="str">
        <f>'Composições Desp. Diretas'!$A$10</f>
        <v>MOD</v>
      </c>
      <c r="C103" s="278" t="str">
        <f>EAP!$C$9</f>
        <v>PP01</v>
      </c>
      <c r="D103" s="279" t="str">
        <f>'Composições Desp. Diretas'!$C$10</f>
        <v>ANALISTA TÉCNICO</v>
      </c>
      <c r="E103" s="278" t="str">
        <f>Resumo!$R$5</f>
        <v>Despesa</v>
      </c>
      <c r="F103" s="278" t="str">
        <f>Resumo!$R$7</f>
        <v>Despesa Direta</v>
      </c>
      <c r="G103" s="286">
        <f>'Composições Desp. Diretas'!BY10</f>
        <v>241560.00000000003</v>
      </c>
    </row>
    <row r="104" spans="1:7">
      <c r="A104" s="283">
        <f>'Comp. Desp. Indiretas'!$BX$7</f>
        <v>44958</v>
      </c>
      <c r="B104" s="278" t="str">
        <f>'Composições Desp. Diretas'!$A$11</f>
        <v>MOD</v>
      </c>
      <c r="C104" s="278" t="str">
        <f>EAP!$C$9</f>
        <v>PP01</v>
      </c>
      <c r="D104" s="279" t="str">
        <f>'Composições Desp. Diretas'!$C$11</f>
        <v>ASSISTENTE ADMINISTRATIVO</v>
      </c>
      <c r="E104" s="278" t="str">
        <f>Resumo!$R$5</f>
        <v>Despesa</v>
      </c>
      <c r="F104" s="278" t="str">
        <f>Resumo!$R$7</f>
        <v>Despesa Direta</v>
      </c>
      <c r="G104" s="286">
        <f>'Composições Desp. Diretas'!BY11</f>
        <v>4452</v>
      </c>
    </row>
    <row r="105" spans="1:7">
      <c r="A105" s="283">
        <f>'Comp. Desp. Indiretas'!$BX$7</f>
        <v>44958</v>
      </c>
      <c r="B105" s="278" t="str">
        <f>'Composições Desp. Diretas'!$A$12</f>
        <v>MOD</v>
      </c>
      <c r="C105" s="278" t="str">
        <f>EAP!$C$9</f>
        <v>PP01</v>
      </c>
      <c r="D105" s="279" t="str">
        <f>'Composições Desp. Diretas'!$C$12</f>
        <v>TÉCNICO DE SEGURANÇA</v>
      </c>
      <c r="E105" s="278" t="str">
        <f>Resumo!$R$5</f>
        <v>Despesa</v>
      </c>
      <c r="F105" s="278" t="str">
        <f>Resumo!$R$7</f>
        <v>Despesa Direta</v>
      </c>
      <c r="G105" s="286">
        <f>'Composições Desp. Diretas'!BY12</f>
        <v>7320</v>
      </c>
    </row>
    <row r="106" spans="1:7">
      <c r="A106" s="283">
        <f>'Comp. Desp. Indiretas'!$BX$7</f>
        <v>44958</v>
      </c>
      <c r="B106" s="278" t="str">
        <f>'Composições Desp. Diretas'!$A$13</f>
        <v>MOD</v>
      </c>
      <c r="C106" s="278" t="str">
        <f>EAP!$C$9</f>
        <v>PP01</v>
      </c>
      <c r="D106" s="279" t="str">
        <f>'Composições Desp. Diretas'!$C$13</f>
        <v>PREPOSTO</v>
      </c>
      <c r="E106" s="278" t="str">
        <f>Resumo!$R$5</f>
        <v>Despesa</v>
      </c>
      <c r="F106" s="278" t="str">
        <f>Resumo!$R$7</f>
        <v>Despesa Direta</v>
      </c>
      <c r="G106" s="286">
        <f>'Composições Desp. Diretas'!BY13</f>
        <v>0</v>
      </c>
    </row>
    <row r="107" spans="1:7">
      <c r="A107" s="283">
        <f>'Comp. Desp. Indiretas'!$BX$7</f>
        <v>44958</v>
      </c>
      <c r="B107" s="278" t="str">
        <f>'Composições Desp. Diretas'!$A$14</f>
        <v>MOD</v>
      </c>
      <c r="C107" s="278" t="str">
        <f>EAP!$C$9</f>
        <v>PP01</v>
      </c>
      <c r="D107" s="279" t="str">
        <f>'Composições Desp. Diretas'!$C$14</f>
        <v>COORDENADOR PEAC</v>
      </c>
      <c r="E107" s="278" t="str">
        <f>Resumo!$R$5</f>
        <v>Despesa</v>
      </c>
      <c r="F107" s="278" t="str">
        <f>Resumo!$R$7</f>
        <v>Despesa Direta</v>
      </c>
      <c r="G107" s="286">
        <f>'Composições Desp. Diretas'!BY14</f>
        <v>18810</v>
      </c>
    </row>
    <row r="108" spans="1:7">
      <c r="A108" s="283">
        <f>'Comp. Desp. Indiretas'!$BX$7</f>
        <v>44958</v>
      </c>
      <c r="B108" s="278" t="str">
        <f>'Composições Desp. Diretas'!$A$15</f>
        <v>MOD</v>
      </c>
      <c r="C108" s="278" t="str">
        <f>EAP!$C$9</f>
        <v>PP01</v>
      </c>
      <c r="D108" s="279" t="str">
        <f>'Composições Desp. Diretas'!$C$15</f>
        <v>COORDENADOR PEAC</v>
      </c>
      <c r="E108" s="278" t="str">
        <f>Resumo!$R$5</f>
        <v>Despesa</v>
      </c>
      <c r="F108" s="278" t="str">
        <f>Resumo!$R$7</f>
        <v>Despesa Direta</v>
      </c>
      <c r="G108" s="286">
        <f>'Composições Desp. Diretas'!BY15</f>
        <v>0</v>
      </c>
    </row>
    <row r="109" spans="1:7">
      <c r="A109" s="283">
        <f>'Comp. Desp. Indiretas'!$BX$7</f>
        <v>44958</v>
      </c>
      <c r="B109" s="278" t="str">
        <f>'Composições Desp. Diretas'!$A$16</f>
        <v>MOD</v>
      </c>
      <c r="C109" s="278" t="str">
        <f>EAP!$C$9</f>
        <v>PP01</v>
      </c>
      <c r="D109" s="279" t="str">
        <f>'Composições Desp. Diretas'!$C$16</f>
        <v>PRODUÇÃO AUDIOVISUAL (DESIGNER GRÁFICO)</v>
      </c>
      <c r="E109" s="278" t="str">
        <f>Resumo!$R$5</f>
        <v>Despesa</v>
      </c>
      <c r="F109" s="278" t="str">
        <f>Resumo!$R$7</f>
        <v>Despesa Direta</v>
      </c>
      <c r="G109" s="286">
        <f>'Composições Desp. Diretas'!BY16</f>
        <v>5850.0000000000009</v>
      </c>
    </row>
    <row r="110" spans="1:7">
      <c r="A110" s="283">
        <f>'Comp. Desp. Indiretas'!$BX$7</f>
        <v>44958</v>
      </c>
      <c r="B110" s="278" t="str">
        <f>'Composições Desp. Diretas'!$A$17</f>
        <v>DG</v>
      </c>
      <c r="C110" s="278" t="str">
        <f>EAP!$C$9</f>
        <v>PP01</v>
      </c>
      <c r="D110" s="279" t="str">
        <f>'Composições Desp. Diretas'!$C$17</f>
        <v>AJUDA DE CUSTO - CAJU - NÍVEL 1</v>
      </c>
      <c r="E110" s="278" t="str">
        <f>Resumo!$R$5</f>
        <v>Despesa</v>
      </c>
      <c r="F110" s="278" t="str">
        <f>Resumo!$R$7</f>
        <v>Despesa Direta</v>
      </c>
      <c r="G110" s="286">
        <f>'Composições Desp. Diretas'!BY17</f>
        <v>1500</v>
      </c>
    </row>
    <row r="111" spans="1:7">
      <c r="A111" s="283">
        <f>'Comp. Desp. Indiretas'!$BX$7</f>
        <v>44958</v>
      </c>
      <c r="B111" s="278" t="str">
        <f>'Composições Desp. Diretas'!$A$18</f>
        <v>DG</v>
      </c>
      <c r="C111" s="278" t="str">
        <f>EAP!$C$9</f>
        <v>PP01</v>
      </c>
      <c r="D111" s="279" t="str">
        <f>'Composições Desp. Diretas'!$C$18</f>
        <v>AJUDA DE CUSTO - CAJU - NÍVEL 2</v>
      </c>
      <c r="E111" s="278" t="str">
        <f>Resumo!$R$5</f>
        <v>Despesa</v>
      </c>
      <c r="F111" s="278" t="str">
        <f>Resumo!$R$7</f>
        <v>Despesa Direta</v>
      </c>
      <c r="G111" s="286">
        <f>'Composições Desp. Diretas'!BY18</f>
        <v>35000</v>
      </c>
    </row>
    <row r="112" spans="1:7">
      <c r="A112" s="283">
        <f>'Comp. Desp. Indiretas'!$BX$7</f>
        <v>44958</v>
      </c>
      <c r="B112" s="278" t="str">
        <f>'Composições Desp. Diretas'!$A$19</f>
        <v>MA</v>
      </c>
      <c r="C112" s="278" t="str">
        <f>EAP!$C$9</f>
        <v>PP01</v>
      </c>
      <c r="D112" s="279" t="str">
        <f>'Composições Desp. Diretas'!$C$19</f>
        <v>UNIFORME/EPI</v>
      </c>
      <c r="E112" s="278" t="str">
        <f>Resumo!$R$5</f>
        <v>Despesa</v>
      </c>
      <c r="F112" s="278" t="str">
        <f>Resumo!$R$7</f>
        <v>Despesa Direta</v>
      </c>
      <c r="G112" s="286">
        <f>'Composições Desp. Diretas'!BY19</f>
        <v>9500</v>
      </c>
    </row>
    <row r="113" spans="1:7">
      <c r="A113" s="283">
        <f>'Comp. Desp. Indiretas'!$BX$7</f>
        <v>44958</v>
      </c>
      <c r="B113" s="278" t="str">
        <f>'Composições Desp. Diretas'!$A$20</f>
        <v>SMS</v>
      </c>
      <c r="C113" s="278" t="str">
        <f>EAP!$C$9</f>
        <v>PP01</v>
      </c>
      <c r="D113" s="279" t="str">
        <f>'Composições Desp. Diretas'!$C$20</f>
        <v>ASO</v>
      </c>
      <c r="E113" s="278" t="str">
        <f>Resumo!$R$5</f>
        <v>Despesa</v>
      </c>
      <c r="F113" s="278" t="str">
        <f>Resumo!$R$7</f>
        <v>Despesa Direta</v>
      </c>
      <c r="G113" s="286">
        <f>'Composições Desp. Diretas'!BY20</f>
        <v>6840</v>
      </c>
    </row>
    <row r="114" spans="1:7">
      <c r="A114" s="283">
        <f>'Comp. Desp. Indiretas'!$BX$7</f>
        <v>44958</v>
      </c>
      <c r="B114" s="278" t="str">
        <f>'Composições Desp. Diretas'!$A$21</f>
        <v>EQ</v>
      </c>
      <c r="C114" s="278" t="str">
        <f>EAP!$C$9</f>
        <v>PP01</v>
      </c>
      <c r="D114" s="279" t="str">
        <f>'Composições Desp. Diretas'!$C$21</f>
        <v>NOTEBOOK</v>
      </c>
      <c r="E114" s="278" t="str">
        <f>Resumo!$R$5</f>
        <v>Despesa</v>
      </c>
      <c r="F114" s="278" t="str">
        <f>Resumo!$R$7</f>
        <v>Despesa Direta</v>
      </c>
      <c r="G114" s="286">
        <f>'Composições Desp. Diretas'!BY21</f>
        <v>45000</v>
      </c>
    </row>
    <row r="115" spans="1:7">
      <c r="A115" s="283">
        <f>'Comp. Desp. Indiretas'!$BX$7</f>
        <v>44958</v>
      </c>
      <c r="B115" s="278" t="str">
        <f>'Composições Desp. Diretas'!$A$22</f>
        <v>EQ</v>
      </c>
      <c r="C115" s="278" t="str">
        <f>EAP!$C$9</f>
        <v>PP01</v>
      </c>
      <c r="D115" s="279" t="str">
        <f>'Composições Desp. Diretas'!$C$22</f>
        <v>KIT MULTIMÍDIA</v>
      </c>
      <c r="E115" s="278" t="str">
        <f>Resumo!$R$5</f>
        <v>Despesa</v>
      </c>
      <c r="F115" s="278" t="str">
        <f>Resumo!$R$7</f>
        <v>Despesa Direta</v>
      </c>
      <c r="G115" s="286">
        <f>'Composições Desp. Diretas'!BY22</f>
        <v>0</v>
      </c>
    </row>
    <row r="116" spans="1:7">
      <c r="A116" s="283">
        <f>'Comp. Desp. Indiretas'!$BX$7</f>
        <v>44958</v>
      </c>
      <c r="B116" s="278" t="str">
        <f>'Composições Desp. Diretas'!$A$23</f>
        <v>SMS</v>
      </c>
      <c r="C116" s="278" t="str">
        <f>EAP!$C$9</f>
        <v>PP01</v>
      </c>
      <c r="D116" s="279" t="str">
        <f>'Composições Desp. Diretas'!$C$23</f>
        <v>TREINAMENTO RAC02 (VALE)</v>
      </c>
      <c r="E116" s="278" t="str">
        <f>Resumo!$R$5</f>
        <v>Despesa</v>
      </c>
      <c r="F116" s="278" t="str">
        <f>Resumo!$R$7</f>
        <v>Despesa Direta</v>
      </c>
      <c r="G116" s="286">
        <f>'Composições Desp. Diretas'!BY23</f>
        <v>5700</v>
      </c>
    </row>
    <row r="117" spans="1:7">
      <c r="A117" s="283">
        <f>'Comp. Desp. Indiretas'!$BX$7</f>
        <v>44958</v>
      </c>
      <c r="B117" s="278" t="str">
        <f>'Composições Desp. Diretas'!$A$24</f>
        <v>SE</v>
      </c>
      <c r="C117" s="278" t="str">
        <f>EAP!$C$9</f>
        <v>PP01</v>
      </c>
      <c r="D117" s="279" t="str">
        <f>'Composições Desp. Diretas'!$C$24</f>
        <v>ESPECIALISTA - 44h/MÊS</v>
      </c>
      <c r="E117" s="278" t="str">
        <f>Resumo!$R$5</f>
        <v>Despesa</v>
      </c>
      <c r="F117" s="278" t="str">
        <f>Resumo!$R$7</f>
        <v>Despesa Direta</v>
      </c>
      <c r="G117" s="286">
        <f>'Composições Desp. Diretas'!BY24</f>
        <v>10000</v>
      </c>
    </row>
    <row r="118" spans="1:7">
      <c r="A118" s="283">
        <f>'Comp. Desp. Indiretas'!$BX$7</f>
        <v>44958</v>
      </c>
      <c r="B118" s="278">
        <f>'Composições Desp. Diretas'!$A$25</f>
        <v>0</v>
      </c>
      <c r="C118" s="278" t="str">
        <f>EAP!$C$9</f>
        <v>PP01</v>
      </c>
      <c r="D118" s="279">
        <f>'Composições Desp. Diretas'!$C$25</f>
        <v>0</v>
      </c>
      <c r="E118" s="278" t="str">
        <f>Resumo!$R$5</f>
        <v>Despesa</v>
      </c>
      <c r="F118" s="278" t="str">
        <f>Resumo!$R$7</f>
        <v>Despesa Direta</v>
      </c>
      <c r="G118" s="286">
        <f>'Composições Desp. Diretas'!BY25</f>
        <v>0</v>
      </c>
    </row>
    <row r="119" spans="1:7">
      <c r="A119" s="283">
        <f>'Comp. Desp. Indiretas'!$BX$7</f>
        <v>44958</v>
      </c>
      <c r="B119" s="278">
        <f>'Composições Desp. Diretas'!$A$26</f>
        <v>0</v>
      </c>
      <c r="C119" s="278" t="str">
        <f>EAP!$C$9</f>
        <v>PP01</v>
      </c>
      <c r="D119" s="279">
        <f>'Composições Desp. Diretas'!$C$26</f>
        <v>0</v>
      </c>
      <c r="E119" s="278" t="str">
        <f>Resumo!$R$5</f>
        <v>Despesa</v>
      </c>
      <c r="F119" s="278" t="str">
        <f>Resumo!$R$7</f>
        <v>Despesa Direta</v>
      </c>
      <c r="G119" s="286">
        <f>'Composições Desp. Diretas'!BY26</f>
        <v>0</v>
      </c>
    </row>
    <row r="120" spans="1:7">
      <c r="A120" s="283">
        <f>'Comp. Desp. Indiretas'!$BX$7</f>
        <v>44958</v>
      </c>
      <c r="B120" s="278">
        <f>'Composições Desp. Diretas'!$A$27</f>
        <v>0</v>
      </c>
      <c r="C120" s="278" t="str">
        <f>EAP!$C$9</f>
        <v>PP01</v>
      </c>
      <c r="D120" s="279">
        <f>'Composições Desp. Diretas'!$C$27</f>
        <v>0</v>
      </c>
      <c r="E120" s="278" t="str">
        <f>Resumo!$R$5</f>
        <v>Despesa</v>
      </c>
      <c r="F120" s="278" t="str">
        <f>Resumo!$R$7</f>
        <v>Despesa Direta</v>
      </c>
      <c r="G120" s="286">
        <f>'Composições Desp. Diretas'!BY27</f>
        <v>0</v>
      </c>
    </row>
    <row r="121" spans="1:7">
      <c r="A121" s="283">
        <f>'Comp. Desp. Indiretas'!$BX$7</f>
        <v>44958</v>
      </c>
      <c r="B121" s="278">
        <f>'Composições Desp. Diretas'!$A$28</f>
        <v>0</v>
      </c>
      <c r="C121" s="278" t="str">
        <f>EAP!$C$9</f>
        <v>PP01</v>
      </c>
      <c r="D121" s="279">
        <f>'Composições Desp. Diretas'!$C$28</f>
        <v>0</v>
      </c>
      <c r="E121" s="278" t="str">
        <f>Resumo!$R$5</f>
        <v>Despesa</v>
      </c>
      <c r="F121" s="278" t="str">
        <f>Resumo!$R$7</f>
        <v>Despesa Direta</v>
      </c>
      <c r="G121" s="286">
        <f>'Composições Desp. Diretas'!BY28</f>
        <v>0</v>
      </c>
    </row>
    <row r="122" spans="1:7">
      <c r="A122" s="283">
        <f>'Comp. Desp. Indiretas'!$BX$7</f>
        <v>44958</v>
      </c>
      <c r="B122" s="278">
        <f>'Composições Desp. Diretas'!$A$29</f>
        <v>0</v>
      </c>
      <c r="C122" s="278" t="str">
        <f>EAP!$C$9</f>
        <v>PP01</v>
      </c>
      <c r="D122" s="279">
        <f>'Composições Desp. Diretas'!$C$29</f>
        <v>0</v>
      </c>
      <c r="E122" s="278" t="str">
        <f>Resumo!$R$5</f>
        <v>Despesa</v>
      </c>
      <c r="F122" s="278" t="str">
        <f>Resumo!$R$7</f>
        <v>Despesa Direta</v>
      </c>
      <c r="G122" s="286">
        <f>'Composições Desp. Diretas'!BY29</f>
        <v>0</v>
      </c>
    </row>
    <row r="123" spans="1:7">
      <c r="A123" s="283">
        <f>'Comp. Desp. Indiretas'!$BX$7</f>
        <v>44958</v>
      </c>
      <c r="B123" s="278">
        <f>'Composições Desp. Diretas'!$A$30</f>
        <v>0</v>
      </c>
      <c r="C123" s="278" t="str">
        <f>EAP!$C$9</f>
        <v>PP01</v>
      </c>
      <c r="D123" s="279">
        <f>'Composições Desp. Diretas'!$C$30</f>
        <v>0</v>
      </c>
      <c r="E123" s="278" t="str">
        <f>Resumo!$R$5</f>
        <v>Despesa</v>
      </c>
      <c r="F123" s="278" t="str">
        <f>Resumo!$R$7</f>
        <v>Despesa Direta</v>
      </c>
      <c r="G123" s="286">
        <f>'Composições Desp. Diretas'!BY30</f>
        <v>0</v>
      </c>
    </row>
    <row r="124" spans="1:7">
      <c r="A124" s="283">
        <f>'Comp. Desp. Indiretas'!$BX$7</f>
        <v>44958</v>
      </c>
      <c r="B124" s="278">
        <f>'Composições Desp. Diretas'!$A$31</f>
        <v>0</v>
      </c>
      <c r="C124" s="278" t="str">
        <f>EAP!$C$9</f>
        <v>PP01</v>
      </c>
      <c r="D124" s="279">
        <f>'Composições Desp. Diretas'!$C$31</f>
        <v>0</v>
      </c>
      <c r="E124" s="278" t="str">
        <f>Resumo!$R$5</f>
        <v>Despesa</v>
      </c>
      <c r="F124" s="278" t="str">
        <f>Resumo!$R$7</f>
        <v>Despesa Direta</v>
      </c>
      <c r="G124" s="286">
        <f>'Composições Desp. Diretas'!BY31</f>
        <v>0</v>
      </c>
    </row>
    <row r="125" spans="1:7">
      <c r="A125" s="283">
        <f>'Comp. Desp. Indiretas'!$BX$7</f>
        <v>44958</v>
      </c>
      <c r="B125" s="278">
        <f>'Composições Desp. Diretas'!$A$32</f>
        <v>0</v>
      </c>
      <c r="C125" s="278" t="str">
        <f>EAP!$C$9</f>
        <v>PP01</v>
      </c>
      <c r="D125" s="279">
        <f>'Composições Desp. Diretas'!$C$32</f>
        <v>0</v>
      </c>
      <c r="E125" s="278" t="str">
        <f>Resumo!$R$5</f>
        <v>Despesa</v>
      </c>
      <c r="F125" s="278" t="str">
        <f>Resumo!$R$7</f>
        <v>Despesa Direta</v>
      </c>
      <c r="G125" s="286">
        <f>'Composições Desp. Diretas'!BY32</f>
        <v>0</v>
      </c>
    </row>
    <row r="126" spans="1:7">
      <c r="A126" s="283">
        <f>'Comp. Desp. Indiretas'!$BX$7</f>
        <v>44958</v>
      </c>
      <c r="B126" s="278">
        <f>'Composições Desp. Diretas'!$A$33</f>
        <v>0</v>
      </c>
      <c r="C126" s="278" t="str">
        <f>EAP!$C$9</f>
        <v>PP01</v>
      </c>
      <c r="D126" s="279">
        <f>'Composições Desp. Diretas'!$C$33</f>
        <v>0</v>
      </c>
      <c r="E126" s="278" t="str">
        <f>Resumo!$R$5</f>
        <v>Despesa</v>
      </c>
      <c r="F126" s="278" t="str">
        <f>Resumo!$R$7</f>
        <v>Despesa Direta</v>
      </c>
      <c r="G126" s="286">
        <f>'Composições Desp. Diretas'!BY33</f>
        <v>0</v>
      </c>
    </row>
    <row r="127" spans="1:7">
      <c r="A127" s="283">
        <f>'Comp. Desp. Indiretas'!$BX$7</f>
        <v>44958</v>
      </c>
      <c r="B127" s="278">
        <f>'Composições Desp. Diretas'!$A$34</f>
        <v>0</v>
      </c>
      <c r="C127" s="278" t="str">
        <f>EAP!$C$9</f>
        <v>PP01</v>
      </c>
      <c r="D127" s="279">
        <f>'Composições Desp. Diretas'!$C$34</f>
        <v>0</v>
      </c>
      <c r="E127" s="278" t="str">
        <f>Resumo!$R$5</f>
        <v>Despesa</v>
      </c>
      <c r="F127" s="278" t="str">
        <f>Resumo!$R$7</f>
        <v>Despesa Direta</v>
      </c>
      <c r="G127" s="286">
        <f>'Composições Desp. Diretas'!BY34</f>
        <v>0</v>
      </c>
    </row>
    <row r="128" spans="1:7">
      <c r="A128" s="283">
        <f>'Comp. Desp. Indiretas'!$BX$7</f>
        <v>44958</v>
      </c>
      <c r="B128" s="278">
        <f>'Composições Desp. Diretas'!$A$35</f>
        <v>0</v>
      </c>
      <c r="C128" s="278" t="str">
        <f>EAP!$C$9</f>
        <v>PP01</v>
      </c>
      <c r="D128" s="279">
        <f>'Composições Desp. Diretas'!$C$35</f>
        <v>0</v>
      </c>
      <c r="E128" s="278" t="str">
        <f>Resumo!$R$5</f>
        <v>Despesa</v>
      </c>
      <c r="F128" s="278" t="str">
        <f>Resumo!$R$7</f>
        <v>Despesa Direta</v>
      </c>
      <c r="G128" s="286">
        <f>'Composições Desp. Diretas'!BY35</f>
        <v>0</v>
      </c>
    </row>
    <row r="129" spans="1:7">
      <c r="A129" s="283">
        <f>'Comp. Desp. Indiretas'!$BX$7</f>
        <v>44958</v>
      </c>
      <c r="B129" s="278">
        <f>'Composições Desp. Diretas'!$A$36</f>
        <v>0</v>
      </c>
      <c r="C129" s="278" t="str">
        <f>EAP!$C$9</f>
        <v>PP01</v>
      </c>
      <c r="D129" s="279">
        <f>'Composições Desp. Diretas'!$C$36</f>
        <v>0</v>
      </c>
      <c r="E129" s="278" t="str">
        <f>Resumo!$R$5</f>
        <v>Despesa</v>
      </c>
      <c r="F129" s="278" t="str">
        <f>Resumo!$R$7</f>
        <v>Despesa Direta</v>
      </c>
      <c r="G129" s="286">
        <f>'Composições Desp. Diretas'!BY36</f>
        <v>0</v>
      </c>
    </row>
    <row r="130" spans="1:7">
      <c r="A130" s="283">
        <f>'Comp. Desp. Indiretas'!$BX$7</f>
        <v>44958</v>
      </c>
      <c r="B130" s="278">
        <f>'Composições Desp. Diretas'!$A$37</f>
        <v>0</v>
      </c>
      <c r="C130" s="278" t="str">
        <f>EAP!$C$9</f>
        <v>PP01</v>
      </c>
      <c r="D130" s="279">
        <f>'Composições Desp. Diretas'!$C$37</f>
        <v>0</v>
      </c>
      <c r="E130" s="278" t="str">
        <f>Resumo!$R$5</f>
        <v>Despesa</v>
      </c>
      <c r="F130" s="278" t="str">
        <f>Resumo!$R$7</f>
        <v>Despesa Direta</v>
      </c>
      <c r="G130" s="286">
        <f>'Composições Desp. Diretas'!BY37</f>
        <v>0</v>
      </c>
    </row>
    <row r="131" spans="1:7">
      <c r="A131" s="283">
        <f>'Comp. Desp. Indiretas'!$BX$7</f>
        <v>44958</v>
      </c>
      <c r="B131" s="278">
        <f>'Composições Desp. Diretas'!$A$38</f>
        <v>0</v>
      </c>
      <c r="C131" s="278" t="str">
        <f>EAP!$C$9</f>
        <v>PP01</v>
      </c>
      <c r="D131" s="279">
        <f>'Composições Desp. Diretas'!$C$38</f>
        <v>0</v>
      </c>
      <c r="E131" s="278" t="str">
        <f>Resumo!$R$5</f>
        <v>Despesa</v>
      </c>
      <c r="F131" s="278" t="str">
        <f>Resumo!$R$7</f>
        <v>Despesa Direta</v>
      </c>
      <c r="G131" s="286">
        <f>'Composições Desp. Diretas'!BY38</f>
        <v>0</v>
      </c>
    </row>
    <row r="132" spans="1:7">
      <c r="A132" s="283">
        <f>'Comp. Desp. Indiretas'!$BX$7</f>
        <v>44958</v>
      </c>
      <c r="B132" s="278">
        <f>'Composições Desp. Diretas'!$A$39</f>
        <v>0</v>
      </c>
      <c r="C132" s="278" t="str">
        <f>EAP!$C$9</f>
        <v>PP01</v>
      </c>
      <c r="D132" s="279">
        <f>'Composições Desp. Diretas'!$C$39</f>
        <v>0</v>
      </c>
      <c r="E132" s="278" t="str">
        <f>Resumo!$R$5</f>
        <v>Despesa</v>
      </c>
      <c r="F132" s="278" t="str">
        <f>Resumo!$R$7</f>
        <v>Despesa Direta</v>
      </c>
      <c r="G132" s="286">
        <f>'Composições Desp. Diretas'!BY39</f>
        <v>0</v>
      </c>
    </row>
    <row r="133" spans="1:7">
      <c r="A133" s="283">
        <f>'Comp. Desp. Indiretas'!$BX$7</f>
        <v>44958</v>
      </c>
      <c r="B133" s="278">
        <f>'Composições Desp. Diretas'!$A$40</f>
        <v>0</v>
      </c>
      <c r="C133" s="278" t="str">
        <f>EAP!$C$9</f>
        <v>PP01</v>
      </c>
      <c r="D133" s="279">
        <f>'Composições Desp. Diretas'!$C$40</f>
        <v>0</v>
      </c>
      <c r="E133" s="278" t="str">
        <f>Resumo!$R$5</f>
        <v>Despesa</v>
      </c>
      <c r="F133" s="278" t="str">
        <f>Resumo!$R$7</f>
        <v>Despesa Direta</v>
      </c>
      <c r="G133" s="286">
        <f>'Composições Desp. Diretas'!BY40</f>
        <v>0</v>
      </c>
    </row>
    <row r="134" spans="1:7">
      <c r="A134" s="283">
        <f>'Comp. Desp. Indiretas'!$BX$7</f>
        <v>44958</v>
      </c>
      <c r="B134" s="278" t="str">
        <f>'Composições Desp. Diretas'!$A$42</f>
        <v>DG</v>
      </c>
      <c r="C134" s="278" t="str">
        <f>EAP!$C$10</f>
        <v>PP02</v>
      </c>
      <c r="D134" s="279" t="str">
        <f>'Composições Desp. Diretas'!$C$42</f>
        <v>ALUGUEL DE VEÍCULO SUV</v>
      </c>
      <c r="E134" s="278" t="str">
        <f>Resumo!$R$5</f>
        <v>Despesa</v>
      </c>
      <c r="F134" s="278" t="str">
        <f>Resumo!$R$7</f>
        <v>Despesa Direta</v>
      </c>
      <c r="G134" s="286">
        <f>'Composições Desp. Diretas'!BY42</f>
        <v>38400</v>
      </c>
    </row>
    <row r="135" spans="1:7">
      <c r="A135" s="283">
        <f>'Comp. Desp. Indiretas'!$BX$7</f>
        <v>44958</v>
      </c>
      <c r="B135" s="278" t="str">
        <f>'Composições Desp. Diretas'!$A$43</f>
        <v>DG</v>
      </c>
      <c r="C135" s="278" t="str">
        <f>EAP!$C$10</f>
        <v>PP02</v>
      </c>
      <c r="D135" s="279" t="str">
        <f>'Composições Desp. Diretas'!$C$43</f>
        <v>COMBUSTÍVEL - GASOLINA</v>
      </c>
      <c r="E135" s="278" t="str">
        <f>Resumo!$R$5</f>
        <v>Despesa</v>
      </c>
      <c r="F135" s="278" t="str">
        <f>Resumo!$R$7</f>
        <v>Despesa Direta</v>
      </c>
      <c r="G135" s="286">
        <f>'Composições Desp. Diretas'!BY43</f>
        <v>8400</v>
      </c>
    </row>
    <row r="136" spans="1:7">
      <c r="A136" s="283">
        <f>'Comp. Desp. Indiretas'!$BX$7</f>
        <v>44958</v>
      </c>
      <c r="B136" s="278" t="str">
        <f>'Composições Desp. Diretas'!$A$44</f>
        <v>DG</v>
      </c>
      <c r="C136" s="278" t="str">
        <f>EAP!$C$10</f>
        <v>PP02</v>
      </c>
      <c r="D136" s="279" t="str">
        <f>'Composições Desp. Diretas'!$C$44</f>
        <v>EQUIPAMENTOS VEÍCULO (SENSOR DE FADIGA + TELEMETRIA)</v>
      </c>
      <c r="E136" s="278" t="str">
        <f>Resumo!$R$5</f>
        <v>Despesa</v>
      </c>
      <c r="F136" s="278" t="str">
        <f>Resumo!$R$7</f>
        <v>Despesa Direta</v>
      </c>
      <c r="G136" s="286">
        <f>'Composições Desp. Diretas'!BY44</f>
        <v>6000</v>
      </c>
    </row>
    <row r="137" spans="1:7">
      <c r="A137" s="283">
        <f>'Comp. Desp. Indiretas'!$BX$7</f>
        <v>44958</v>
      </c>
      <c r="B137" s="278" t="str">
        <f>'Composições Desp. Diretas'!$A$45</f>
        <v>DG</v>
      </c>
      <c r="C137" s="278" t="str">
        <f>EAP!$C$10</f>
        <v>PP02</v>
      </c>
      <c r="D137" s="279" t="str">
        <f>'Composições Desp. Diretas'!$C$45</f>
        <v>INSTALAÇÃO SENSOR FADIGA</v>
      </c>
      <c r="E137" s="278" t="str">
        <f>Resumo!$R$5</f>
        <v>Despesa</v>
      </c>
      <c r="F137" s="278" t="str">
        <f>Resumo!$R$7</f>
        <v>Despesa Direta</v>
      </c>
      <c r="G137" s="286">
        <f>'Composições Desp. Diretas'!BY45</f>
        <v>26400</v>
      </c>
    </row>
    <row r="138" spans="1:7">
      <c r="A138" s="283">
        <f>'Comp. Desp. Indiretas'!$BX$7</f>
        <v>44958</v>
      </c>
      <c r="B138" s="278" t="str">
        <f>'Composições Desp. Diretas'!$A$46</f>
        <v>DG</v>
      </c>
      <c r="C138" s="278" t="str">
        <f>EAP!$C$10</f>
        <v>PP02</v>
      </c>
      <c r="D138" s="279" t="str">
        <f>'Composições Desp. Diretas'!$C$46</f>
        <v>DESINSTALAÇÃO SENSOR FADIGA</v>
      </c>
      <c r="E138" s="278" t="str">
        <f>Resumo!$R$5</f>
        <v>Despesa</v>
      </c>
      <c r="F138" s="278" t="str">
        <f>Resumo!$R$7</f>
        <v>Despesa Direta</v>
      </c>
      <c r="G138" s="286">
        <f>'Composições Desp. Diretas'!BY46</f>
        <v>0</v>
      </c>
    </row>
    <row r="139" spans="1:7">
      <c r="A139" s="283">
        <f>'Comp. Desp. Indiretas'!$BX$7</f>
        <v>44958</v>
      </c>
      <c r="B139" s="278" t="str">
        <f>'Composições Desp. Diretas'!$A$47</f>
        <v>DG</v>
      </c>
      <c r="C139" s="278" t="str">
        <f>EAP!$C$10</f>
        <v>PP02</v>
      </c>
      <c r="D139" s="279" t="str">
        <f>'Composições Desp. Diretas'!$C$47</f>
        <v>INSTALAÇÃO TELEMETRIA</v>
      </c>
      <c r="E139" s="278" t="str">
        <f>Resumo!$R$5</f>
        <v>Despesa</v>
      </c>
      <c r="F139" s="278" t="str">
        <f>Resumo!$R$7</f>
        <v>Despesa Direta</v>
      </c>
      <c r="G139" s="286">
        <f>'Composições Desp. Diretas'!BY47</f>
        <v>4560</v>
      </c>
    </row>
    <row r="140" spans="1:7">
      <c r="A140" s="283">
        <f>'Comp. Desp. Indiretas'!$BX$7</f>
        <v>44958</v>
      </c>
      <c r="B140" s="278" t="str">
        <f>'Composições Desp. Diretas'!$A$48</f>
        <v>DG</v>
      </c>
      <c r="C140" s="278" t="str">
        <f>EAP!$C$10</f>
        <v>PP02</v>
      </c>
      <c r="D140" s="279" t="str">
        <f>'Composições Desp. Diretas'!$C$48</f>
        <v>DESINSTALAÇÃO TELEMETRIA</v>
      </c>
      <c r="E140" s="278" t="str">
        <f>Resumo!$R$5</f>
        <v>Despesa</v>
      </c>
      <c r="F140" s="278" t="str">
        <f>Resumo!$R$7</f>
        <v>Despesa Direta</v>
      </c>
      <c r="G140" s="286">
        <f>'Composições Desp. Diretas'!BY48</f>
        <v>0</v>
      </c>
    </row>
    <row r="141" spans="1:7">
      <c r="A141" s="283">
        <f>'Comp. Desp. Indiretas'!$BX$7</f>
        <v>44958</v>
      </c>
      <c r="B141" s="278" t="str">
        <f>'Composições Desp. Diretas'!$A$49</f>
        <v>DG</v>
      </c>
      <c r="C141" s="278" t="str">
        <f>EAP!$C$10</f>
        <v>PP02</v>
      </c>
      <c r="D141" s="279" t="str">
        <f>'Composições Desp. Diretas'!$C$49</f>
        <v>INSTALAÇÃO E DESINSTALAÇÃO DE SIRENE DE RÉ</v>
      </c>
      <c r="E141" s="278" t="str">
        <f>Resumo!$R$5</f>
        <v>Despesa</v>
      </c>
      <c r="F141" s="278" t="str">
        <f>Resumo!$R$7</f>
        <v>Despesa Direta</v>
      </c>
      <c r="G141" s="286">
        <f>'Composições Desp. Diretas'!BY49</f>
        <v>720</v>
      </c>
    </row>
    <row r="142" spans="1:7">
      <c r="A142" s="283">
        <f>'Comp. Desp. Indiretas'!$BX$7</f>
        <v>44958</v>
      </c>
      <c r="B142" s="278" t="str">
        <f>'Composições Desp. Diretas'!$A$50</f>
        <v>DG</v>
      </c>
      <c r="C142" s="278" t="str">
        <f>EAP!$C$10</f>
        <v>PP02</v>
      </c>
      <c r="D142" s="279" t="str">
        <f>'Composições Desp. Diretas'!$C$50</f>
        <v>LAVAGEM DE VEÍCULO</v>
      </c>
      <c r="E142" s="278" t="str">
        <f>Resumo!$R$5</f>
        <v>Despesa</v>
      </c>
      <c r="F142" s="278" t="str">
        <f>Resumo!$R$7</f>
        <v>Despesa Direta</v>
      </c>
      <c r="G142" s="286">
        <f>'Composições Desp. Diretas'!BY50</f>
        <v>1200</v>
      </c>
    </row>
    <row r="143" spans="1:7">
      <c r="A143" s="283">
        <f>'Comp. Desp. Indiretas'!$BX$7</f>
        <v>44958</v>
      </c>
      <c r="B143" s="278" t="str">
        <f>'Composições Desp. Diretas'!$A$51</f>
        <v>MA</v>
      </c>
      <c r="C143" s="278" t="str">
        <f>EAP!$C$10</f>
        <v>PP02</v>
      </c>
      <c r="D143" s="279" t="str">
        <f>'Composições Desp. Diretas'!$C$51</f>
        <v>MATERIAIS GRÁFICOS (CARTILHAS, FOLDERS, BANNER, CADERNO, OUTDOOR, PLACAS, E ETC)</v>
      </c>
      <c r="E143" s="278" t="str">
        <f>Resumo!$R$5</f>
        <v>Despesa</v>
      </c>
      <c r="F143" s="278" t="str">
        <f>Resumo!$R$7</f>
        <v>Despesa Direta</v>
      </c>
      <c r="G143" s="286">
        <f>'Composições Desp. Diretas'!BY51</f>
        <v>25000</v>
      </c>
    </row>
    <row r="144" spans="1:7">
      <c r="A144" s="283">
        <f>'Comp. Desp. Indiretas'!$BX$7</f>
        <v>44958</v>
      </c>
      <c r="B144" s="278" t="str">
        <f>'Composições Desp. Diretas'!$A$52</f>
        <v>DG</v>
      </c>
      <c r="C144" s="278" t="str">
        <f>EAP!$C$10</f>
        <v>PP02</v>
      </c>
      <c r="D144" s="279" t="str">
        <f>'Composições Desp. Diretas'!$C$52</f>
        <v>LANCHES OFICINAS / EVENTOS / REUNIÕES</v>
      </c>
      <c r="E144" s="278" t="str">
        <f>Resumo!$R$5</f>
        <v>Despesa</v>
      </c>
      <c r="F144" s="278" t="str">
        <f>Resumo!$R$7</f>
        <v>Despesa Direta</v>
      </c>
      <c r="G144" s="286">
        <f>'Composições Desp. Diretas'!BY52</f>
        <v>3000</v>
      </c>
    </row>
    <row r="145" spans="1:7">
      <c r="A145" s="283">
        <f>'Comp. Desp. Indiretas'!$BX$7</f>
        <v>44958</v>
      </c>
      <c r="B145" s="278" t="str">
        <f>'Composições Desp. Diretas'!$A$53</f>
        <v>DG</v>
      </c>
      <c r="C145" s="278" t="str">
        <f>EAP!$C$10</f>
        <v>PP02</v>
      </c>
      <c r="D145" s="279" t="str">
        <f>'Composições Desp. Diretas'!$C$53</f>
        <v>TRANSPORTE PARTICIPANTES</v>
      </c>
      <c r="E145" s="278" t="str">
        <f>Resumo!$R$5</f>
        <v>Despesa</v>
      </c>
      <c r="F145" s="278" t="str">
        <f>Resumo!$R$7</f>
        <v>Despesa Direta</v>
      </c>
      <c r="G145" s="286">
        <f>'Composições Desp. Diretas'!BY53</f>
        <v>500</v>
      </c>
    </row>
    <row r="146" spans="1:7">
      <c r="A146" s="283">
        <f>'Comp. Desp. Indiretas'!$BX$7</f>
        <v>44958</v>
      </c>
      <c r="B146" s="278" t="str">
        <f>'Composições Desp. Diretas'!$A$54</f>
        <v>MA</v>
      </c>
      <c r="C146" s="278" t="str">
        <f>EAP!$C$10</f>
        <v>PP02</v>
      </c>
      <c r="D146" s="279" t="str">
        <f>'Composições Desp. Diretas'!$C$54</f>
        <v>MATERIAIS DE ESCRITÓRIO (CARTOLINA, PAPEL, TESOURA, CANETA, LÁPIS, GRAMPEADOR, DUREX, FITA ADESIVA, E ETC.)</v>
      </c>
      <c r="E146" s="278" t="str">
        <f>Resumo!$R$5</f>
        <v>Despesa</v>
      </c>
      <c r="F146" s="278" t="str">
        <f>Resumo!$R$7</f>
        <v>Despesa Direta</v>
      </c>
      <c r="G146" s="286">
        <f>'Composições Desp. Diretas'!BY54</f>
        <v>800</v>
      </c>
    </row>
    <row r="147" spans="1:7">
      <c r="A147" s="283">
        <f>'Comp. Desp. Indiretas'!$BX$7</f>
        <v>44958</v>
      </c>
      <c r="B147" s="278" t="str">
        <f>'Composições Desp. Diretas'!$A$55</f>
        <v>MA</v>
      </c>
      <c r="C147" s="278" t="str">
        <f>EAP!$C$10</f>
        <v>PP02</v>
      </c>
      <c r="D147" s="279" t="str">
        <f>'Composições Desp. Diretas'!$C$55</f>
        <v>MATERIAIS ACESSÓRIOS PARA AS CAMPANHAS/OFICINAS (BRINDES, CAMISETAS, E ETC.)</v>
      </c>
      <c r="E147" s="278" t="str">
        <f>Resumo!$R$5</f>
        <v>Despesa</v>
      </c>
      <c r="F147" s="278" t="str">
        <f>Resumo!$R$7</f>
        <v>Despesa Direta</v>
      </c>
      <c r="G147" s="286">
        <f>'Composições Desp. Diretas'!BY55</f>
        <v>1000</v>
      </c>
    </row>
    <row r="148" spans="1:7">
      <c r="A148" s="283">
        <f>'Comp. Desp. Indiretas'!$BX$7</f>
        <v>44958</v>
      </c>
      <c r="B148" s="278" t="str">
        <f>'Composições Desp. Diretas'!$A$56</f>
        <v>DG</v>
      </c>
      <c r="C148" s="278" t="str">
        <f>EAP!$C$10</f>
        <v>PP02</v>
      </c>
      <c r="D148" s="279" t="str">
        <f>'Composições Desp. Diretas'!$C$56</f>
        <v>HOSPEDAGEM VIAGEM</v>
      </c>
      <c r="E148" s="278" t="str">
        <f>Resumo!$R$5</f>
        <v>Despesa</v>
      </c>
      <c r="F148" s="278" t="str">
        <f>Resumo!$R$7</f>
        <v>Despesa Direta</v>
      </c>
      <c r="G148" s="286">
        <f>'Composições Desp. Diretas'!BY56</f>
        <v>600</v>
      </c>
    </row>
    <row r="149" spans="1:7">
      <c r="A149" s="283">
        <f>'Comp. Desp. Indiretas'!$BX$7</f>
        <v>44958</v>
      </c>
      <c r="B149" s="278" t="str">
        <f>'Composições Desp. Diretas'!$A$57</f>
        <v>DG</v>
      </c>
      <c r="C149" s="278" t="str">
        <f>EAP!$C$10</f>
        <v>PP02</v>
      </c>
      <c r="D149" s="279" t="str">
        <f>'Composições Desp. Diretas'!$C$57</f>
        <v>ALIMENTAÇÃO VIAGEM (CAFÉ / ALMOÇO OU JANTA)</v>
      </c>
      <c r="E149" s="278" t="str">
        <f>Resumo!$R$5</f>
        <v>Despesa</v>
      </c>
      <c r="F149" s="278" t="str">
        <f>Resumo!$R$7</f>
        <v>Despesa Direta</v>
      </c>
      <c r="G149" s="286">
        <f>'Composições Desp. Diretas'!BY57</f>
        <v>120</v>
      </c>
    </row>
    <row r="150" spans="1:7">
      <c r="A150" s="283">
        <f>'Comp. Desp. Indiretas'!$BX$7</f>
        <v>44958</v>
      </c>
      <c r="B150" s="278" t="str">
        <f>'Composições Desp. Diretas'!$A$58</f>
        <v>DG</v>
      </c>
      <c r="C150" s="278" t="str">
        <f>EAP!$C$10</f>
        <v>PP02</v>
      </c>
      <c r="D150" s="279" t="str">
        <f>'Composições Desp. Diretas'!$C$58</f>
        <v>PASSAGEM TERRESTRE / TRANSLADO</v>
      </c>
      <c r="E150" s="278" t="str">
        <f>Resumo!$R$5</f>
        <v>Despesa</v>
      </c>
      <c r="F150" s="278" t="str">
        <f>Resumo!$R$7</f>
        <v>Despesa Direta</v>
      </c>
      <c r="G150" s="286">
        <f>'Composições Desp. Diretas'!BY58</f>
        <v>600</v>
      </c>
    </row>
    <row r="151" spans="1:7">
      <c r="A151" s="283">
        <f>'Comp. Desp. Indiretas'!$BX$7</f>
        <v>44958</v>
      </c>
      <c r="B151" s="278">
        <f>'Composições Desp. Diretas'!$A$59</f>
        <v>0</v>
      </c>
      <c r="C151" s="278" t="str">
        <f>EAP!$C$10</f>
        <v>PP02</v>
      </c>
      <c r="D151" s="279">
        <f>'Composições Desp. Diretas'!$C$59</f>
        <v>0</v>
      </c>
      <c r="E151" s="278" t="str">
        <f>Resumo!$R$5</f>
        <v>Despesa</v>
      </c>
      <c r="F151" s="278" t="str">
        <f>Resumo!$R$7</f>
        <v>Despesa Direta</v>
      </c>
      <c r="G151" s="286">
        <f>'Composições Desp. Diretas'!BY59</f>
        <v>0</v>
      </c>
    </row>
    <row r="152" spans="1:7">
      <c r="A152" s="283">
        <f>'Comp. Desp. Indiretas'!$BX$7</f>
        <v>44958</v>
      </c>
      <c r="B152" s="278">
        <f>'Composições Desp. Diretas'!$A$60</f>
        <v>0</v>
      </c>
      <c r="C152" s="278" t="str">
        <f>EAP!$C$10</f>
        <v>PP02</v>
      </c>
      <c r="D152" s="279">
        <f>'Composições Desp. Diretas'!$C$60</f>
        <v>0</v>
      </c>
      <c r="E152" s="278" t="str">
        <f>Resumo!$R$5</f>
        <v>Despesa</v>
      </c>
      <c r="F152" s="278" t="str">
        <f>Resumo!$R$7</f>
        <v>Despesa Direta</v>
      </c>
      <c r="G152" s="286">
        <f>'Composições Desp. Diretas'!BY60</f>
        <v>0</v>
      </c>
    </row>
    <row r="153" spans="1:7">
      <c r="A153" s="283">
        <f>'Comp. Desp. Indiretas'!$BX$7</f>
        <v>44958</v>
      </c>
      <c r="B153" s="278">
        <f>'Composições Desp. Diretas'!$A$61</f>
        <v>0</v>
      </c>
      <c r="C153" s="278" t="str">
        <f>EAP!$C$10</f>
        <v>PP02</v>
      </c>
      <c r="D153" s="279">
        <f>'Composições Desp. Diretas'!$C$61</f>
        <v>0</v>
      </c>
      <c r="E153" s="278" t="str">
        <f>Resumo!$R$5</f>
        <v>Despesa</v>
      </c>
      <c r="F153" s="278" t="str">
        <f>Resumo!$R$7</f>
        <v>Despesa Direta</v>
      </c>
      <c r="G153" s="286">
        <f>'Composições Desp. Diretas'!BY61</f>
        <v>0</v>
      </c>
    </row>
    <row r="154" spans="1:7">
      <c r="A154" s="283">
        <f>'Comp. Desp. Indiretas'!$BX$7</f>
        <v>44958</v>
      </c>
      <c r="B154" s="278">
        <f>'Composições Desp. Diretas'!$A$62</f>
        <v>0</v>
      </c>
      <c r="C154" s="278" t="str">
        <f>EAP!$C$10</f>
        <v>PP02</v>
      </c>
      <c r="D154" s="279">
        <f>'Composições Desp. Diretas'!$C$62</f>
        <v>0</v>
      </c>
      <c r="E154" s="278" t="str">
        <f>Resumo!$R$5</f>
        <v>Despesa</v>
      </c>
      <c r="F154" s="278" t="str">
        <f>Resumo!$R$7</f>
        <v>Despesa Direta</v>
      </c>
      <c r="G154" s="286">
        <f>'Composições Desp. Diretas'!BY62</f>
        <v>0</v>
      </c>
    </row>
    <row r="155" spans="1:7">
      <c r="A155" s="283">
        <f>'Comp. Desp. Indiretas'!$BX$7</f>
        <v>44958</v>
      </c>
      <c r="B155" s="278">
        <f>'Composições Desp. Diretas'!$A$63</f>
        <v>0</v>
      </c>
      <c r="C155" s="278" t="str">
        <f>EAP!$C$10</f>
        <v>PP02</v>
      </c>
      <c r="D155" s="279">
        <f>'Composições Desp. Diretas'!$C$63</f>
        <v>0</v>
      </c>
      <c r="E155" s="278" t="str">
        <f>Resumo!$R$5</f>
        <v>Despesa</v>
      </c>
      <c r="F155" s="278" t="str">
        <f>Resumo!$R$7</f>
        <v>Despesa Direta</v>
      </c>
      <c r="G155" s="286">
        <f>'Composições Desp. Diretas'!BY63</f>
        <v>0</v>
      </c>
    </row>
    <row r="156" spans="1:7">
      <c r="A156" s="283">
        <f>'Comp. Desp. Indiretas'!$BX$7</f>
        <v>44958</v>
      </c>
      <c r="B156" s="278">
        <f>'Composições Desp. Diretas'!$A$64</f>
        <v>0</v>
      </c>
      <c r="C156" s="278" t="str">
        <f>EAP!$C$10</f>
        <v>PP02</v>
      </c>
      <c r="D156" s="279">
        <f>'Composições Desp. Diretas'!$C$64</f>
        <v>0</v>
      </c>
      <c r="E156" s="278" t="str">
        <f>Resumo!$R$5</f>
        <v>Despesa</v>
      </c>
      <c r="F156" s="278" t="str">
        <f>Resumo!$R$7</f>
        <v>Despesa Direta</v>
      </c>
      <c r="G156" s="286">
        <f>'Composições Desp. Diretas'!BY64</f>
        <v>0</v>
      </c>
    </row>
    <row r="157" spans="1:7">
      <c r="A157" s="283">
        <f>'Comp. Desp. Indiretas'!$BX$7</f>
        <v>44958</v>
      </c>
      <c r="B157" s="278">
        <f>'Composições Desp. Diretas'!$A$65</f>
        <v>0</v>
      </c>
      <c r="C157" s="278" t="str">
        <f>EAP!$C$10</f>
        <v>PP02</v>
      </c>
      <c r="D157" s="279">
        <f>'Composições Desp. Diretas'!$C$65</f>
        <v>0</v>
      </c>
      <c r="E157" s="278" t="str">
        <f>Resumo!$R$5</f>
        <v>Despesa</v>
      </c>
      <c r="F157" s="278" t="str">
        <f>Resumo!$R$7</f>
        <v>Despesa Direta</v>
      </c>
      <c r="G157" s="286">
        <f>'Composições Desp. Diretas'!BY65</f>
        <v>0</v>
      </c>
    </row>
    <row r="158" spans="1:7">
      <c r="A158" s="283">
        <f>'Comp. Desp. Indiretas'!$BX$7</f>
        <v>44958</v>
      </c>
      <c r="B158" s="278">
        <f>'Composições Desp. Diretas'!$A$66</f>
        <v>0</v>
      </c>
      <c r="C158" s="278" t="str">
        <f>EAP!$C$10</f>
        <v>PP02</v>
      </c>
      <c r="D158" s="279">
        <f>'Composições Desp. Diretas'!$C$66</f>
        <v>0</v>
      </c>
      <c r="E158" s="278" t="str">
        <f>Resumo!$R$5</f>
        <v>Despesa</v>
      </c>
      <c r="F158" s="278" t="str">
        <f>Resumo!$R$7</f>
        <v>Despesa Direta</v>
      </c>
      <c r="G158" s="286">
        <f>'Composições Desp. Diretas'!BY66</f>
        <v>0</v>
      </c>
    </row>
    <row r="159" spans="1:7">
      <c r="A159" s="283">
        <f>'Comp. Desp. Indiretas'!$BX$7</f>
        <v>44958</v>
      </c>
      <c r="B159" s="278">
        <f>'Composições Desp. Diretas'!$A$67</f>
        <v>0</v>
      </c>
      <c r="C159" s="278" t="str">
        <f>EAP!$C$10</f>
        <v>PP02</v>
      </c>
      <c r="D159" s="279">
        <f>'Composições Desp. Diretas'!$C$67</f>
        <v>0</v>
      </c>
      <c r="E159" s="278" t="str">
        <f>Resumo!$R$5</f>
        <v>Despesa</v>
      </c>
      <c r="F159" s="278" t="str">
        <f>Resumo!$R$7</f>
        <v>Despesa Direta</v>
      </c>
      <c r="G159" s="286">
        <f>'Composições Desp. Diretas'!BY67</f>
        <v>0</v>
      </c>
    </row>
    <row r="160" spans="1:7">
      <c r="A160" s="283">
        <f>'Comp. Desp. Indiretas'!$BX$7</f>
        <v>44958</v>
      </c>
      <c r="B160" s="278">
        <f>'Composições Desp. Diretas'!$A$68</f>
        <v>0</v>
      </c>
      <c r="C160" s="278" t="str">
        <f>EAP!$C$10</f>
        <v>PP02</v>
      </c>
      <c r="D160" s="279">
        <f>'Composições Desp. Diretas'!$C$68</f>
        <v>0</v>
      </c>
      <c r="E160" s="278" t="str">
        <f>Resumo!$R$5</f>
        <v>Despesa</v>
      </c>
      <c r="F160" s="278" t="str">
        <f>Resumo!$R$7</f>
        <v>Despesa Direta</v>
      </c>
      <c r="G160" s="286">
        <f>'Composições Desp. Diretas'!BY68</f>
        <v>0</v>
      </c>
    </row>
    <row r="161" spans="1:7">
      <c r="A161" s="283">
        <f>'Comp. Desp. Indiretas'!$BX$7</f>
        <v>44958</v>
      </c>
      <c r="B161" s="278">
        <f>'Composições Desp. Diretas'!$A$69</f>
        <v>0</v>
      </c>
      <c r="C161" s="278" t="str">
        <f>EAP!$C$10</f>
        <v>PP02</v>
      </c>
      <c r="D161" s="279">
        <f>'Composições Desp. Diretas'!$C$69</f>
        <v>0</v>
      </c>
      <c r="E161" s="278" t="str">
        <f>Resumo!$R$5</f>
        <v>Despesa</v>
      </c>
      <c r="F161" s="278" t="str">
        <f>Resumo!$R$7</f>
        <v>Despesa Direta</v>
      </c>
      <c r="G161" s="286">
        <f>'Composições Desp. Diretas'!BY69</f>
        <v>0</v>
      </c>
    </row>
    <row r="162" spans="1:7">
      <c r="A162" s="283">
        <f>'Comp. Desp. Indiretas'!$BX$7</f>
        <v>44958</v>
      </c>
      <c r="B162" s="278">
        <f>'Composições Desp. Diretas'!$A$70</f>
        <v>0</v>
      </c>
      <c r="C162" s="278" t="str">
        <f>EAP!$C$10</f>
        <v>PP02</v>
      </c>
      <c r="D162" s="279">
        <f>'Composições Desp. Diretas'!$C$70</f>
        <v>0</v>
      </c>
      <c r="E162" s="278" t="str">
        <f>Resumo!$R$5</f>
        <v>Despesa</v>
      </c>
      <c r="F162" s="278" t="str">
        <f>Resumo!$R$7</f>
        <v>Despesa Direta</v>
      </c>
      <c r="G162" s="286">
        <f>'Composições Desp. Diretas'!BY70</f>
        <v>0</v>
      </c>
    </row>
    <row r="163" spans="1:7">
      <c r="A163" s="283">
        <f>'Comp. Desp. Indiretas'!$BX$7</f>
        <v>44958</v>
      </c>
      <c r="B163" s="278">
        <f>'Composições Desp. Diretas'!$A$71</f>
        <v>0</v>
      </c>
      <c r="C163" s="278" t="str">
        <f>EAP!$C$10</f>
        <v>PP02</v>
      </c>
      <c r="D163" s="279">
        <f>'Composições Desp. Diretas'!$C$71</f>
        <v>0</v>
      </c>
      <c r="E163" s="278" t="str">
        <f>Resumo!$R$5</f>
        <v>Despesa</v>
      </c>
      <c r="F163" s="278" t="str">
        <f>Resumo!$R$7</f>
        <v>Despesa Direta</v>
      </c>
      <c r="G163" s="286">
        <f>'Composições Desp. Diretas'!BY71</f>
        <v>0</v>
      </c>
    </row>
    <row r="164" spans="1:7">
      <c r="A164" s="283">
        <f>'Comp. Desp. Indiretas'!$BX$7</f>
        <v>44958</v>
      </c>
      <c r="B164" s="278">
        <f>'Composições Desp. Diretas'!$A$72</f>
        <v>0</v>
      </c>
      <c r="C164" s="278" t="str">
        <f>EAP!$C$10</f>
        <v>PP02</v>
      </c>
      <c r="D164" s="279">
        <f>'Composições Desp. Diretas'!$C$72</f>
        <v>0</v>
      </c>
      <c r="E164" s="278" t="str">
        <f>Resumo!$R$5</f>
        <v>Despesa</v>
      </c>
      <c r="F164" s="278" t="str">
        <f>Resumo!$R$7</f>
        <v>Despesa Direta</v>
      </c>
      <c r="G164" s="286">
        <f>'Composições Desp. Diretas'!BY72</f>
        <v>0</v>
      </c>
    </row>
    <row r="1033" spans="1:7">
      <c r="A1033" s="283">
        <f>'Comp. Desp. Indiretas'!$BX$7</f>
        <v>44958</v>
      </c>
      <c r="D1033" s="279" t="str">
        <f>'CRONOG. DE RECEBIMENTO'!$A$5</f>
        <v>SUBPROGRAMA DE EDUCAÇÃO AMBIENTAL PARA A COMUNIDADE (PEAC)</v>
      </c>
      <c r="E1033" s="278" t="str">
        <f>Resumo!$R$4</f>
        <v>Receita</v>
      </c>
      <c r="F1033" s="278" t="str">
        <f>Resumo!$R$4</f>
        <v>Receita</v>
      </c>
      <c r="G1033" s="286">
        <f>'CRONOG. DE RECEBIMENTO'!$B$5</f>
        <v>0</v>
      </c>
    </row>
    <row r="1034" spans="1:7">
      <c r="A1034" s="283">
        <f>'Comp. Desp. Indiretas'!$BX$7</f>
        <v>44958</v>
      </c>
      <c r="D1034" s="279" t="str">
        <f>'CRONOG. DE RECEBIMENTO'!$A$6</f>
        <v>Plano de Trabalho de Comunidade (PEAC)</v>
      </c>
      <c r="E1034" s="278" t="str">
        <f>Resumo!$R$4</f>
        <v>Receita</v>
      </c>
      <c r="F1034" s="278" t="str">
        <f>Resumo!$R$4</f>
        <v>Receita</v>
      </c>
      <c r="G1034" s="286">
        <f>'CRONOG. DE RECEBIMENTO'!$B$6</f>
        <v>0</v>
      </c>
    </row>
    <row r="1035" spans="1:7">
      <c r="A1035" s="283">
        <f>'Comp. Desp. Indiretas'!$BX$7</f>
        <v>44958</v>
      </c>
      <c r="D1035" s="279" t="str">
        <f>'CRONOG. DE RECEBIMENTO'!$A$7</f>
        <v>Formar Comitê de Educação Ambiental de Comunidade (PEAC)</v>
      </c>
      <c r="E1035" s="278" t="str">
        <f>Resumo!$R$4</f>
        <v>Receita</v>
      </c>
      <c r="F1035" s="278" t="str">
        <f>Resumo!$R$4</f>
        <v>Receita</v>
      </c>
      <c r="G1035" s="286">
        <f>'CRONOG. DE RECEBIMENTO'!$B$7</f>
        <v>0</v>
      </c>
    </row>
    <row r="1036" spans="1:7">
      <c r="A1036" s="283">
        <f>'Comp. Desp. Indiretas'!$BX$7</f>
        <v>44958</v>
      </c>
      <c r="D1036" s="279" t="str">
        <f>'CRONOG. DE RECEBIMENTO'!$A$8</f>
        <v>Manter Comitê de Educação Ambiental em comunidades (PEAC)</v>
      </c>
      <c r="E1036" s="278" t="str">
        <f>Resumo!$R$4</f>
        <v>Receita</v>
      </c>
      <c r="F1036" s="278" t="str">
        <f>Resumo!$R$4</f>
        <v>Receita</v>
      </c>
      <c r="G1036" s="286">
        <f>'CRONOG. DE RECEBIMENTO'!$B$8</f>
        <v>0</v>
      </c>
    </row>
    <row r="1037" spans="1:7">
      <c r="A1037" s="283">
        <f>'Comp. Desp. Indiretas'!$BX$7</f>
        <v>44958</v>
      </c>
      <c r="D1037" s="279" t="str">
        <f>'CRONOG. DE RECEBIMENTO'!$A$9</f>
        <v>Despesas tributáveis do item 6.1.3</v>
      </c>
      <c r="E1037" s="278" t="str">
        <f>Resumo!$R$4</f>
        <v>Receita</v>
      </c>
      <c r="F1037" s="278" t="str">
        <f>Resumo!$R$4</f>
        <v>Receita</v>
      </c>
      <c r="G1037" s="286">
        <f>'CRONOG. DE RECEBIMENTO'!$B$9</f>
        <v>0</v>
      </c>
    </row>
    <row r="1038" spans="1:7">
      <c r="A1038" s="283">
        <f>'Comp. Desp. Indiretas'!$BX$7</f>
        <v>44958</v>
      </c>
      <c r="D1038" s="279" t="str">
        <f>'CRONOG. DE RECEBIMENTO'!$A$10</f>
        <v>Executar ações do Plano de Ação dos Comitês de Educação Ambiental (PEAC)</v>
      </c>
      <c r="E1038" s="278" t="str">
        <f>Resumo!$R$4</f>
        <v>Receita</v>
      </c>
      <c r="F1038" s="278" t="str">
        <f>Resumo!$R$4</f>
        <v>Receita</v>
      </c>
      <c r="G1038" s="286">
        <f>'CRONOG. DE RECEBIMENTO'!$B$10</f>
        <v>0</v>
      </c>
    </row>
    <row r="1039" spans="1:7">
      <c r="A1039" s="283">
        <f>'Comp. Desp. Indiretas'!$BX$7</f>
        <v>44958</v>
      </c>
      <c r="D1039" s="279" t="str">
        <f>'CRONOG. DE RECEBIMENTO'!$A$11</f>
        <v>Despesas tributáveis do item 6.1.4</v>
      </c>
      <c r="E1039" s="278" t="str">
        <f>Resumo!$R$4</f>
        <v>Receita</v>
      </c>
      <c r="F1039" s="278" t="str">
        <f>Resumo!$R$4</f>
        <v>Receita</v>
      </c>
      <c r="G1039" s="286">
        <f>'CRONOG. DE RECEBIMENTO'!$B$11</f>
        <v>0</v>
      </c>
    </row>
    <row r="1040" spans="1:7">
      <c r="A1040" s="283">
        <f>'Comp. Desp. Indiretas'!$BX$7</f>
        <v>44958</v>
      </c>
      <c r="D1040" s="279" t="str">
        <f>'CRONOG. DE RECEBIMENTO'!$A$12</f>
        <v>Realizar assessoria técnica-pedagógica para formação continuada de educadores/gestores de escola (PEAC)</v>
      </c>
      <c r="E1040" s="278" t="str">
        <f>Resumo!$R$4</f>
        <v>Receita</v>
      </c>
      <c r="F1040" s="278" t="str">
        <f>Resumo!$R$4</f>
        <v>Receita</v>
      </c>
      <c r="G1040" s="286">
        <f>'CRONOG. DE RECEBIMENTO'!$B$12</f>
        <v>0</v>
      </c>
    </row>
    <row r="1041" spans="1:7">
      <c r="A1041" s="283">
        <f>'Comp. Desp. Indiretas'!$BX$7</f>
        <v>44958</v>
      </c>
      <c r="D1041" s="279" t="str">
        <f>'CRONOG. DE RECEBIMENTO'!$A$13</f>
        <v>Despesas tributáveis do item 6.1.5</v>
      </c>
      <c r="E1041" s="278" t="str">
        <f>Resumo!$R$4</f>
        <v>Receita</v>
      </c>
      <c r="F1041" s="278" t="str">
        <f>Resumo!$R$4</f>
        <v>Receita</v>
      </c>
      <c r="G1041" s="286">
        <f>'CRONOG. DE RECEBIMENTO'!$B$13</f>
        <v>0</v>
      </c>
    </row>
    <row r="1042" spans="1:7">
      <c r="A1042" s="283">
        <f>'Comp. Desp. Indiretas'!$BX$7</f>
        <v>44958</v>
      </c>
      <c r="D1042" s="279" t="str">
        <f>'CRONOG. DE RECEBIMENTO'!$A$14</f>
        <v>Realizar atividades culturais e pedagógicas em Escolas (PEAC)</v>
      </c>
      <c r="E1042" s="278" t="str">
        <f>Resumo!$R$4</f>
        <v>Receita</v>
      </c>
      <c r="F1042" s="278" t="str">
        <f>Resumo!$R$4</f>
        <v>Receita</v>
      </c>
      <c r="G1042" s="286">
        <f>'CRONOG. DE RECEBIMENTO'!$B$14</f>
        <v>0</v>
      </c>
    </row>
    <row r="1043" spans="1:7">
      <c r="A1043" s="283">
        <f>'Comp. Desp. Indiretas'!$BX$7</f>
        <v>44958</v>
      </c>
      <c r="D1043" s="279" t="str">
        <f>'CRONOG. DE RECEBIMENTO'!$A$15</f>
        <v>Despesas tributáveis do item 6.1.6</v>
      </c>
      <c r="E1043" s="278" t="str">
        <f>Resumo!$R$4</f>
        <v>Receita</v>
      </c>
      <c r="F1043" s="278" t="str">
        <f>Resumo!$R$4</f>
        <v>Receita</v>
      </c>
      <c r="G1043" s="286">
        <f>'CRONOG. DE RECEBIMENTO'!$B$15</f>
        <v>0</v>
      </c>
    </row>
    <row r="1044" spans="1:7">
      <c r="A1044" s="283">
        <f>'Comp. Desp. Indiretas'!$BX$7</f>
        <v>44958</v>
      </c>
      <c r="D1044" s="279" t="str">
        <f>'CRONOG. DE RECEBIMENTO'!$A$16</f>
        <v>Realizar Diagnóstico Socioambiental Participativo (DSAP) para comunidades (PEAC)</v>
      </c>
      <c r="E1044" s="278" t="str">
        <f>Resumo!$R$4</f>
        <v>Receita</v>
      </c>
      <c r="F1044" s="278" t="str">
        <f>Resumo!$R$4</f>
        <v>Receita</v>
      </c>
      <c r="G1044" s="286">
        <f>'CRONOG. DE RECEBIMENTO'!$B$16</f>
        <v>0</v>
      </c>
    </row>
    <row r="1045" spans="1:7">
      <c r="A1045" s="283">
        <f>'Comp. Desp. Indiretas'!$BX$7</f>
        <v>44958</v>
      </c>
      <c r="D1045" s="279" t="str">
        <f>'CRONOG. DE RECEBIMENTO'!$A$17</f>
        <v>Despesas tributáveis do item 6.1.7</v>
      </c>
      <c r="E1045" s="278" t="str">
        <f>Resumo!$R$4</f>
        <v>Receita</v>
      </c>
      <c r="F1045" s="278" t="str">
        <f>Resumo!$R$4</f>
        <v>Receita</v>
      </c>
      <c r="G1045" s="286">
        <f>'CRONOG. DE RECEBIMENTO'!$B$17</f>
        <v>0</v>
      </c>
    </row>
    <row r="1046" spans="1:7">
      <c r="A1046" s="283">
        <f>'Comp. Desp. Indiretas'!$BX$7</f>
        <v>44958</v>
      </c>
      <c r="D1046" s="279" t="str">
        <f>'CRONOG. DE RECEBIMENTO'!$A$18</f>
        <v>Realizar eventos/projetos junto à comunidade além da esfera do Comitê de EA (PEAC)</v>
      </c>
      <c r="E1046" s="278" t="str">
        <f>Resumo!$R$4</f>
        <v>Receita</v>
      </c>
      <c r="F1046" s="278" t="str">
        <f>Resumo!$R$4</f>
        <v>Receita</v>
      </c>
      <c r="G1046" s="286">
        <f>'CRONOG. DE RECEBIMENTO'!$B$18</f>
        <v>0</v>
      </c>
    </row>
    <row r="1047" spans="1:7">
      <c r="A1047" s="283">
        <f>'Comp. Desp. Indiretas'!$BX$7</f>
        <v>44958</v>
      </c>
      <c r="D1047" s="279" t="str">
        <f>'CRONOG. DE RECEBIMENTO'!$A$19</f>
        <v>Despesas tributáveis do item 6.1.8</v>
      </c>
      <c r="E1047" s="278" t="str">
        <f>Resumo!$R$4</f>
        <v>Receita</v>
      </c>
      <c r="F1047" s="278" t="str">
        <f>Resumo!$R$4</f>
        <v>Receita</v>
      </c>
      <c r="G1047" s="286">
        <f>'CRONOG. DE RECEBIMENTO'!$B$19</f>
        <v>0</v>
      </c>
    </row>
    <row r="1048" spans="1:7">
      <c r="A1048" s="283">
        <f>'Comp. Desp. Indiretas'!$BX$7</f>
        <v>44958</v>
      </c>
      <c r="D1048" s="279" t="str">
        <f>'CRONOG. DE RECEBIMENTO'!$A$20</f>
        <v>Realizar atividades no Parque BioParque Vale Amazônia</v>
      </c>
      <c r="E1048" s="278" t="str">
        <f>Resumo!$R$4</f>
        <v>Receita</v>
      </c>
      <c r="F1048" s="278" t="str">
        <f>Resumo!$R$4</f>
        <v>Receita</v>
      </c>
      <c r="G1048" s="286">
        <f>'CRONOG. DE RECEBIMENTO'!$B$20</f>
        <v>0</v>
      </c>
    </row>
    <row r="1049" spans="1:7">
      <c r="A1049" s="283">
        <f>'Comp. Desp. Indiretas'!$BX$7</f>
        <v>44958</v>
      </c>
      <c r="D1049" s="279" t="str">
        <f>'CRONOG. DE RECEBIMENTO'!$A$21</f>
        <v>Despesas tributáveis do item 6.1.9</v>
      </c>
      <c r="E1049" s="278" t="str">
        <f>Resumo!$R$4</f>
        <v>Receita</v>
      </c>
      <c r="F1049" s="278" t="str">
        <f>Resumo!$R$4</f>
        <v>Receita</v>
      </c>
      <c r="G1049" s="286">
        <f>'CRONOG. DE RECEBIMENTO'!$B$21</f>
        <v>0</v>
      </c>
    </row>
    <row r="1050" spans="1:7">
      <c r="A1050" s="283">
        <f>'Comp. Desp. Indiretas'!$BX$7</f>
        <v>44958</v>
      </c>
      <c r="D1050" s="279" t="str">
        <f>'CRONOG. DE RECEBIMENTO'!$A$22</f>
        <v>Monitorar atividades de Educação Ambiental para comunidade (PEAC)</v>
      </c>
      <c r="E1050" s="278" t="str">
        <f>Resumo!$R$4</f>
        <v>Receita</v>
      </c>
      <c r="F1050" s="278" t="str">
        <f>Resumo!$R$4</f>
        <v>Receita</v>
      </c>
      <c r="G1050" s="286">
        <f>'CRONOG. DE RECEBIMENTO'!$B$22</f>
        <v>0</v>
      </c>
    </row>
    <row r="1051" spans="1:7">
      <c r="A1051" s="283">
        <f>'Comp. Desp. Indiretas'!$BX$7</f>
        <v>44958</v>
      </c>
      <c r="D1051" s="279" t="str">
        <f>'CRONOG. DE RECEBIMENTO'!$A$23</f>
        <v>Despesas tributáveis do item 6.1.10</v>
      </c>
      <c r="E1051" s="278" t="str">
        <f>Resumo!$R$4</f>
        <v>Receita</v>
      </c>
      <c r="F1051" s="278" t="str">
        <f>Resumo!$R$4</f>
        <v>Receita</v>
      </c>
      <c r="G1051" s="286">
        <f>'CRONOG. DE RECEBIMENTO'!$B$23</f>
        <v>0</v>
      </c>
    </row>
    <row r="1052" spans="1:7">
      <c r="A1052" s="283">
        <f>'Comp. Desp. Indiretas'!$BX$7</f>
        <v>44958</v>
      </c>
      <c r="D1052" s="279" t="str">
        <f>'CRONOG. DE RECEBIMENTO'!$A$24</f>
        <v>Realizar análise técnica mensal das atividades de Educação Ambiental do PEAC</v>
      </c>
      <c r="E1052" s="278" t="str">
        <f>Resumo!$R$4</f>
        <v>Receita</v>
      </c>
      <c r="F1052" s="278" t="str">
        <f>Resumo!$R$4</f>
        <v>Receita</v>
      </c>
      <c r="G1052" s="286">
        <f>'CRONOG. DE RECEBIMENTO'!$B$24</f>
        <v>0</v>
      </c>
    </row>
    <row r="1053" spans="1:7">
      <c r="A1053" s="283">
        <f>'Comp. Desp. Indiretas'!$BX$7</f>
        <v>44958</v>
      </c>
      <c r="D1053" s="279" t="str">
        <f>'CRONOG. DE RECEBIMENTO'!$A$25</f>
        <v>Realizar Blitz Educativa sobre SSMA para Comunidades (PEAC)</v>
      </c>
      <c r="E1053" s="278" t="str">
        <f>Resumo!$R$4</f>
        <v>Receita</v>
      </c>
      <c r="F1053" s="278" t="str">
        <f>Resumo!$R$4</f>
        <v>Receita</v>
      </c>
      <c r="G1053" s="286">
        <f>'CRONOG. DE RECEBIMENTO'!$B$25</f>
        <v>0</v>
      </c>
    </row>
    <row r="1054" spans="1:7">
      <c r="A1054" s="283">
        <f>'Comp. Desp. Indiretas'!$BX$7</f>
        <v>44958</v>
      </c>
      <c r="D1054" s="279" t="str">
        <f>'CRONOG. DE RECEBIMENTO'!$A$26</f>
        <v>Despesas tributáveis do item 6.1.12</v>
      </c>
      <c r="E1054" s="278" t="str">
        <f>Resumo!$R$4</f>
        <v>Receita</v>
      </c>
      <c r="F1054" s="278" t="str">
        <f>Resumo!$R$4</f>
        <v>Receita</v>
      </c>
      <c r="G1054" s="286">
        <f>'CRONOG. DE RECEBIMENTO'!$B$26</f>
        <v>0</v>
      </c>
    </row>
    <row r="1055" spans="1:7">
      <c r="A1055" s="283">
        <f>'Comp. Desp. Indiretas'!$BX$7</f>
        <v>44958</v>
      </c>
      <c r="D1055" s="279" t="str">
        <f>'CRONOG. DE RECEBIMENTO'!$A$27</f>
        <v>SUBPROGRAMA DE EDUCAÇÃO AMBIENTAL PARA O TRABALHADOR</v>
      </c>
      <c r="E1055" s="278" t="str">
        <f>Resumo!$R$4</f>
        <v>Receita</v>
      </c>
      <c r="F1055" s="278" t="str">
        <f>Resumo!$R$4</f>
        <v>Receita</v>
      </c>
      <c r="G1055" s="286">
        <f>'CRONOG. DE RECEBIMENTO'!$B$27</f>
        <v>0</v>
      </c>
    </row>
    <row r="1056" spans="1:7">
      <c r="A1056" s="283">
        <f>'Comp. Desp. Indiretas'!$BX$7</f>
        <v>44958</v>
      </c>
      <c r="D1056" s="279" t="str">
        <f>'CRONOG. DE RECEBIMENTO'!$A$28</f>
        <v>Plano de Trabalho do Trabalhador (PEAT)</v>
      </c>
      <c r="E1056" s="278" t="str">
        <f>Resumo!$R$4</f>
        <v>Receita</v>
      </c>
      <c r="F1056" s="278" t="str">
        <f>Resumo!$R$4</f>
        <v>Receita</v>
      </c>
      <c r="G1056" s="286">
        <f>'CRONOG. DE RECEBIMENTO'!$B$28</f>
        <v>0</v>
      </c>
    </row>
    <row r="1057" spans="1:7">
      <c r="A1057" s="283">
        <f>'Comp. Desp. Indiretas'!$BX$7</f>
        <v>44958</v>
      </c>
      <c r="D1057" s="279" t="str">
        <f>'CRONOG. DE RECEBIMENTO'!$A$29</f>
        <v>Formar Comitê de Educação Ambiental de Trabalhadores (PEAT)</v>
      </c>
      <c r="E1057" s="278" t="str">
        <f>Resumo!$R$4</f>
        <v>Receita</v>
      </c>
      <c r="F1057" s="278" t="str">
        <f>Resumo!$R$4</f>
        <v>Receita</v>
      </c>
      <c r="G1057" s="286">
        <f>'CRONOG. DE RECEBIMENTO'!$B$29</f>
        <v>0</v>
      </c>
    </row>
    <row r="1058" spans="1:7">
      <c r="A1058" s="283">
        <f>'Comp. Desp. Indiretas'!$BX$7</f>
        <v>44958</v>
      </c>
      <c r="D1058" s="279" t="str">
        <f>'CRONOG. DE RECEBIMENTO'!$A$30</f>
        <v>Manter Comitê de Educação Ambiental de Trabalhadores (PEAT)</v>
      </c>
      <c r="E1058" s="278" t="str">
        <f>Resumo!$R$4</f>
        <v>Receita</v>
      </c>
      <c r="F1058" s="278" t="str">
        <f>Resumo!$R$4</f>
        <v>Receita</v>
      </c>
      <c r="G1058" s="286">
        <f>'CRONOG. DE RECEBIMENTO'!$B$30</f>
        <v>0</v>
      </c>
    </row>
    <row r="1059" spans="1:7">
      <c r="A1059" s="283">
        <f>'Comp. Desp. Indiretas'!$BX$7</f>
        <v>44958</v>
      </c>
      <c r="D1059" s="279" t="str">
        <f>'CRONOG. DE RECEBIMENTO'!$A$31</f>
        <v>Realizar treinamento para empregados com até duas horas de duração (PEAT)</v>
      </c>
      <c r="E1059" s="278" t="str">
        <f>Resumo!$R$4</f>
        <v>Receita</v>
      </c>
      <c r="F1059" s="278" t="str">
        <f>Resumo!$R$4</f>
        <v>Receita</v>
      </c>
      <c r="G1059" s="286">
        <f>'CRONOG. DE RECEBIMENTO'!$B$31</f>
        <v>0</v>
      </c>
    </row>
    <row r="1060" spans="1:7">
      <c r="A1060" s="283">
        <f>'Comp. Desp. Indiretas'!$BX$7</f>
        <v>44958</v>
      </c>
      <c r="D1060" s="279" t="str">
        <f>'CRONOG. DE RECEBIMENTO'!$A$32</f>
        <v>Despesas tributáveis do item 6.1.16</v>
      </c>
      <c r="E1060" s="278" t="str">
        <f>Resumo!$R$4</f>
        <v>Receita</v>
      </c>
      <c r="F1060" s="278" t="str">
        <f>Resumo!$R$4</f>
        <v>Receita</v>
      </c>
      <c r="G1060" s="286">
        <f>'CRONOG. DE RECEBIMENTO'!$B$32</f>
        <v>0</v>
      </c>
    </row>
    <row r="1061" spans="1:7">
      <c r="A1061" s="283">
        <f>'Comp. Desp. Indiretas'!$BX$7</f>
        <v>44958</v>
      </c>
      <c r="D1061" s="279" t="str">
        <f>'CRONOG. DE RECEBIMENTO'!$A$33</f>
        <v>Realizar treinamento para empregados com até quatro horas de duração (PEAT)</v>
      </c>
      <c r="E1061" s="278" t="str">
        <f>Resumo!$R$4</f>
        <v>Receita</v>
      </c>
      <c r="F1061" s="278" t="str">
        <f>Resumo!$R$4</f>
        <v>Receita</v>
      </c>
      <c r="G1061" s="286">
        <f>'CRONOG. DE RECEBIMENTO'!$B$33</f>
        <v>0</v>
      </c>
    </row>
    <row r="1062" spans="1:7">
      <c r="A1062" s="283">
        <f>'Comp. Desp. Indiretas'!$BX$7</f>
        <v>44958</v>
      </c>
      <c r="D1062" s="279" t="str">
        <f>'CRONOG. DE RECEBIMENTO'!$A$34</f>
        <v>Despesas tributáveis do item 6.1.17</v>
      </c>
      <c r="E1062" s="278" t="str">
        <f>Resumo!$R$4</f>
        <v>Receita</v>
      </c>
      <c r="F1062" s="278" t="str">
        <f>Resumo!$R$4</f>
        <v>Receita</v>
      </c>
      <c r="G1062" s="286">
        <f>'CRONOG. DE RECEBIMENTO'!$B$34</f>
        <v>0</v>
      </c>
    </row>
    <row r="1063" spans="1:7">
      <c r="A1063" s="283">
        <f>'Comp. Desp. Indiretas'!$BX$7</f>
        <v>44958</v>
      </c>
      <c r="D1063" s="279" t="str">
        <f>'CRONOG. DE RECEBIMENTO'!$A$35</f>
        <v>Realizar Blitz Educativa sobre SSMA para Empregado (PEAT)</v>
      </c>
      <c r="E1063" s="278" t="str">
        <f>Resumo!$R$4</f>
        <v>Receita</v>
      </c>
      <c r="F1063" s="278" t="str">
        <f>Resumo!$R$4</f>
        <v>Receita</v>
      </c>
      <c r="G1063" s="286">
        <f>'CRONOG. DE RECEBIMENTO'!$B$35</f>
        <v>0</v>
      </c>
    </row>
    <row r="1064" spans="1:7">
      <c r="A1064" s="283">
        <f>'Comp. Desp. Indiretas'!$BX$7</f>
        <v>44958</v>
      </c>
      <c r="D1064" s="279" t="str">
        <f>'CRONOG. DE RECEBIMENTO'!$A$36</f>
        <v>Despesas tributáveis do item 6.1.18</v>
      </c>
      <c r="E1064" s="278" t="str">
        <f>Resumo!$R$4</f>
        <v>Receita</v>
      </c>
      <c r="F1064" s="278" t="str">
        <f>Resumo!$R$4</f>
        <v>Receita</v>
      </c>
      <c r="G1064" s="286">
        <f>'CRONOG. DE RECEBIMENTO'!$B$36</f>
        <v>0</v>
      </c>
    </row>
    <row r="1065" spans="1:7">
      <c r="A1065" s="283">
        <f>'Comp. Desp. Indiretas'!$BX$7</f>
        <v>44958</v>
      </c>
      <c r="D1065" s="279" t="str">
        <f>'CRONOG. DE RECEBIMENTO'!$A$37</f>
        <v>Produzir bloco de textos para Diálogos de Saúde, Segurança, Direitos Humanos e Meio Ambiente (PEAT)</v>
      </c>
      <c r="E1065" s="278" t="str">
        <f>Resumo!$R$4</f>
        <v>Receita</v>
      </c>
      <c r="F1065" s="278" t="str">
        <f>Resumo!$R$4</f>
        <v>Receita</v>
      </c>
      <c r="G1065" s="286">
        <f>'CRONOG. DE RECEBIMENTO'!$B$37</f>
        <v>0</v>
      </c>
    </row>
    <row r="1066" spans="1:7">
      <c r="A1066" s="283">
        <f>'Comp. Desp. Indiretas'!$BX$7</f>
        <v>44958</v>
      </c>
      <c r="D1066" s="279" t="str">
        <f>'CRONOG. DE RECEBIMENTO'!$A$38</f>
        <v>Despesas tributáveis do item 6.1.19</v>
      </c>
      <c r="E1066" s="278" t="str">
        <f>Resumo!$R$4</f>
        <v>Receita</v>
      </c>
      <c r="F1066" s="278" t="str">
        <f>Resumo!$R$4</f>
        <v>Receita</v>
      </c>
      <c r="G1066" s="286">
        <f>'CRONOG. DE RECEBIMENTO'!$B$38</f>
        <v>0</v>
      </c>
    </row>
    <row r="1067" spans="1:7">
      <c r="A1067" s="283">
        <f>'Comp. Desp. Indiretas'!$BX$7</f>
        <v>44958</v>
      </c>
      <c r="D1067" s="279" t="str">
        <f>'CRONOG. DE RECEBIMENTO'!$A$39</f>
        <v>Realização de campanhas temáticas em SSMA para Empregados (PEAT)</v>
      </c>
      <c r="E1067" s="278" t="str">
        <f>Resumo!$R$4</f>
        <v>Receita</v>
      </c>
      <c r="F1067" s="278" t="str">
        <f>Resumo!$R$4</f>
        <v>Receita</v>
      </c>
      <c r="G1067" s="286">
        <f>'CRONOG. DE RECEBIMENTO'!$B$39</f>
        <v>0</v>
      </c>
    </row>
    <row r="1068" spans="1:7">
      <c r="A1068" s="283">
        <f>'Comp. Desp. Indiretas'!$BX$7</f>
        <v>44958</v>
      </c>
      <c r="D1068" s="279" t="str">
        <f>'CRONOG. DE RECEBIMENTO'!$A$40</f>
        <v>Despesas tributáveis do item 6.1.20</v>
      </c>
      <c r="E1068" s="278" t="str">
        <f>Resumo!$R$4</f>
        <v>Receita</v>
      </c>
      <c r="F1068" s="278" t="str">
        <f>Resumo!$R$4</f>
        <v>Receita</v>
      </c>
      <c r="G1068" s="286">
        <f>'CRONOG. DE RECEBIMENTO'!$B$40</f>
        <v>0</v>
      </c>
    </row>
    <row r="1069" spans="1:7">
      <c r="A1069" s="283">
        <f>'Comp. Desp. Indiretas'!$BX$7</f>
        <v>44958</v>
      </c>
      <c r="D1069" s="279" t="str">
        <f>'CRONOG. DE RECEBIMENTO'!$A$41</f>
        <v>Apoiar a realização de atividades culturais e pedagógicas para Empregados (PEAT)</v>
      </c>
      <c r="E1069" s="278" t="str">
        <f>Resumo!$R$4</f>
        <v>Receita</v>
      </c>
      <c r="F1069" s="278" t="str">
        <f>Resumo!$R$4</f>
        <v>Receita</v>
      </c>
      <c r="G1069" s="286">
        <f>'CRONOG. DE RECEBIMENTO'!$B$41</f>
        <v>0</v>
      </c>
    </row>
    <row r="1070" spans="1:7">
      <c r="A1070" s="283">
        <f>'Comp. Desp. Indiretas'!$BX$7</f>
        <v>44958</v>
      </c>
      <c r="D1070" s="279" t="str">
        <f>'CRONOG. DE RECEBIMENTO'!$A$42</f>
        <v>Despesas tributáveis do item 6.1.21</v>
      </c>
      <c r="E1070" s="278" t="str">
        <f>Resumo!$R$4</f>
        <v>Receita</v>
      </c>
      <c r="F1070" s="278" t="str">
        <f>Resumo!$R$4</f>
        <v>Receita</v>
      </c>
      <c r="G1070" s="286">
        <f>'CRONOG. DE RECEBIMENTO'!$B$42</f>
        <v>0</v>
      </c>
    </row>
    <row r="1071" spans="1:7">
      <c r="A1071" s="283">
        <f>'Comp. Desp. Indiretas'!$BX$7</f>
        <v>44958</v>
      </c>
      <c r="D1071" s="279" t="str">
        <f>'CRONOG. DE RECEBIMENTO'!$A$43</f>
        <v>Monitorar atividade do Programa de Educação Ambiental do Trabalhador (PEAT)</v>
      </c>
      <c r="E1071" s="278" t="str">
        <f>Resumo!$R$4</f>
        <v>Receita</v>
      </c>
      <c r="F1071" s="278" t="str">
        <f>Resumo!$R$4</f>
        <v>Receita</v>
      </c>
      <c r="G1071" s="286">
        <f>'CRONOG. DE RECEBIMENTO'!$B$43</f>
        <v>0</v>
      </c>
    </row>
    <row r="1072" spans="1:7">
      <c r="A1072" s="283">
        <f>'Comp. Desp. Indiretas'!$BX$7</f>
        <v>44958</v>
      </c>
      <c r="D1072" s="279" t="str">
        <f>'CRONOG. DE RECEBIMENTO'!$A$44</f>
        <v>Despesas tributáveis do item 6.1.22</v>
      </c>
      <c r="E1072" s="278" t="str">
        <f>Resumo!$R$4</f>
        <v>Receita</v>
      </c>
      <c r="F1072" s="278" t="str">
        <f>Resumo!$R$4</f>
        <v>Receita</v>
      </c>
      <c r="G1072" s="286">
        <f>'CRONOG. DE RECEBIMENTO'!$B$44</f>
        <v>0</v>
      </c>
    </row>
    <row r="1073" spans="1:7">
      <c r="A1073" s="283">
        <f>'Comp. Desp. Indiretas'!$BX$7</f>
        <v>44958</v>
      </c>
      <c r="D1073" s="279" t="str">
        <f>'CRONOG. DE RECEBIMENTO'!$A$45</f>
        <v>Realizar análise técnica mensal das atividades de Educação Ambiental do PEAT</v>
      </c>
      <c r="E1073" s="278" t="str">
        <f>Resumo!$R$4</f>
        <v>Receita</v>
      </c>
      <c r="F1073" s="278" t="str">
        <f>Resumo!$R$4</f>
        <v>Receita</v>
      </c>
      <c r="G1073" s="286">
        <f>'CRONOG. DE RECEBIMENTO'!$B$45</f>
        <v>0</v>
      </c>
    </row>
    <row r="1074" spans="1:7">
      <c r="A1074" s="283">
        <f>'Comp. Desp. Indiretas'!$BX$7</f>
        <v>44958</v>
      </c>
      <c r="D1074" s="279" t="str">
        <f>'CRONOG. DE RECEBIMENTO'!$A$46</f>
        <v>Realizar Diagnóstico Socioambiental Participativo (DSAP) para empregados</v>
      </c>
      <c r="E1074" s="278" t="str">
        <f>Resumo!$R$4</f>
        <v>Receita</v>
      </c>
      <c r="F1074" s="278" t="str">
        <f>Resumo!$R$4</f>
        <v>Receita</v>
      </c>
      <c r="G1074" s="286">
        <f>'CRONOG. DE RECEBIMENTO'!$B$46</f>
        <v>0</v>
      </c>
    </row>
    <row r="1075" spans="1:7">
      <c r="A1075" s="283">
        <f>'Comp. Desp. Indiretas'!$BX$7</f>
        <v>44958</v>
      </c>
      <c r="D1075" s="279" t="str">
        <f>'CRONOG. DE RECEBIMENTO'!$A$47</f>
        <v>Despesas tributáveis do item 6.1.24</v>
      </c>
      <c r="E1075" s="278" t="str">
        <f>Resumo!$R$4</f>
        <v>Receita</v>
      </c>
      <c r="F1075" s="278" t="str">
        <f>Resumo!$R$4</f>
        <v>Receita</v>
      </c>
      <c r="G1075" s="286">
        <f>'CRONOG. DE RECEBIMENTO'!$B$47</f>
        <v>0</v>
      </c>
    </row>
    <row r="1076" spans="1:7">
      <c r="A1076" s="283">
        <f>'Comp. Desp. Indiretas'!$BX$7</f>
        <v>44958</v>
      </c>
      <c r="D1076" s="279" t="str">
        <f>'CRONOG. DE RECEBIMENTO'!$A$48</f>
        <v>PRODUÇÃO DE ARTES VISUAIS</v>
      </c>
      <c r="E1076" s="278" t="str">
        <f>Resumo!$R$4</f>
        <v>Receita</v>
      </c>
      <c r="F1076" s="278" t="str">
        <f>Resumo!$R$4</f>
        <v>Receita</v>
      </c>
      <c r="G1076" s="286">
        <f>'CRONOG. DE RECEBIMENTO'!$B$48</f>
        <v>0</v>
      </c>
    </row>
    <row r="1077" spans="1:7">
      <c r="A1077" s="283">
        <f>'Comp. Desp. Indiretas'!$BX$7</f>
        <v>44958</v>
      </c>
      <c r="D1077" s="279" t="str">
        <f>'CRONOG. DE RECEBIMENTO'!$A$49</f>
        <v>Produzir material gráfico como folder, convites, banner, lâmina, outdoor, apresentações e produtos diversos atinentes a educação ambiental e outras temáticas etc.</v>
      </c>
      <c r="E1077" s="278" t="str">
        <f>Resumo!$R$4</f>
        <v>Receita</v>
      </c>
      <c r="F1077" s="278" t="str">
        <f>Resumo!$R$4</f>
        <v>Receita</v>
      </c>
      <c r="G1077" s="286">
        <f>'CRONOG. DE RECEBIMENTO'!$B$49</f>
        <v>0</v>
      </c>
    </row>
    <row r="1078" spans="1:7">
      <c r="A1078" s="283">
        <f>'Comp. Desp. Indiretas'!$BX$7</f>
        <v>44958</v>
      </c>
      <c r="D1078" s="279" t="str">
        <f>'CRONOG. DE RECEBIMENTO'!$A$50</f>
        <v>Produzir Card Animado, Vídeos, Spot, Jogos interativos, Peça Multimídia, Identidade Visual, Plataformas digitais/interativas, Brindes, Cadernos de Campo/Quis/Guia etc.:</v>
      </c>
      <c r="E1078" s="278" t="str">
        <f>Resumo!$R$4</f>
        <v>Receita</v>
      </c>
      <c r="F1078" s="278" t="str">
        <f>Resumo!$R$4</f>
        <v>Receita</v>
      </c>
      <c r="G1078" s="286">
        <f>'CRONOG. DE RECEBIMENTO'!$B$50</f>
        <v>0</v>
      </c>
    </row>
    <row r="1090" spans="1:7">
      <c r="A1090" s="283">
        <f>'Comp. Desp. Indiretas'!$BX$7</f>
        <v>44958</v>
      </c>
      <c r="D1090" s="279" t="str">
        <f>Resumo!$R$8</f>
        <v>Imposto</v>
      </c>
      <c r="E1090" s="278" t="str">
        <f>Resumo!$R$5</f>
        <v>Despesa</v>
      </c>
      <c r="F1090" s="278" t="str">
        <f>Resumo!$R$8</f>
        <v>Imposto</v>
      </c>
      <c r="G1090" s="286">
        <f>'CRONOG. DE RECEBIMENTO'!B53</f>
        <v>0</v>
      </c>
    </row>
    <row r="1091" spans="1:7">
      <c r="A1091" s="283">
        <f>'Comp. Desp. Indiretas'!$BX$7</f>
        <v>44958</v>
      </c>
      <c r="D1091" s="279" t="str">
        <f>Resumo!$R$9</f>
        <v>Overhead</v>
      </c>
      <c r="E1091" s="278" t="str">
        <f>Resumo!$R$9</f>
        <v>Overhead</v>
      </c>
      <c r="F1091" s="278" t="str">
        <f>Resumo!$R$9</f>
        <v>Overhead</v>
      </c>
      <c r="G1091" s="286">
        <f>'CRONOG. DE RECEBIMENTO'!B58</f>
        <v>0</v>
      </c>
    </row>
    <row r="1092" spans="1:7">
      <c r="A1092" s="283">
        <f>'Comp. Desp. Indiretas'!$BX$7</f>
        <v>44958</v>
      </c>
      <c r="D1092" s="279" t="str">
        <f>Resumo!$R$10</f>
        <v>Margem</v>
      </c>
      <c r="E1092" s="278" t="str">
        <f>Resumo!$R$10</f>
        <v>Margem</v>
      </c>
      <c r="F1092" s="278" t="str">
        <f>Resumo!$R$10</f>
        <v>Margem</v>
      </c>
      <c r="G1092" s="286">
        <f>'CRONOG. DE RECEBIMENTO'!B60</f>
        <v>0</v>
      </c>
    </row>
    <row r="1093" spans="1:7">
      <c r="A1093" s="283">
        <f>'Comp. Desp. Indiretas'!$BX$7</f>
        <v>44958</v>
      </c>
      <c r="D1093" s="279" t="str">
        <f>Resumo!$R$11</f>
        <v>Risco</v>
      </c>
      <c r="E1093" s="278" t="str">
        <f>Resumo!$R$11</f>
        <v>Risco</v>
      </c>
      <c r="F1093" s="278" t="str">
        <f>Resumo!$R$11</f>
        <v>Risco</v>
      </c>
      <c r="G1093" s="286">
        <f>'CRONOG. DE RECEBIMENTO'!B59</f>
        <v>0</v>
      </c>
    </row>
    <row r="1094" spans="1:7">
      <c r="A1094" s="283">
        <f>'Comp. Desp. Indiretas'!$BX$7</f>
        <v>44958</v>
      </c>
      <c r="D1094" s="279" t="str">
        <f>'CRONOG. DE RECEBIMENTO'!$A$54</f>
        <v>TOTAL MENSAL - RECEITA LÍQUIDA</v>
      </c>
      <c r="E1094" s="278" t="str">
        <f>Resumo!$R$4</f>
        <v>Receita</v>
      </c>
      <c r="F1094" s="278" t="str">
        <f>'CRONOG. DE RECEBIMENTO'!$A$54</f>
        <v>TOTAL MENSAL - RECEITA LÍQUIDA</v>
      </c>
      <c r="G1094" s="286">
        <f>'CRONOG. DE RECEBIMENTO'!$B$54</f>
        <v>0</v>
      </c>
    </row>
    <row r="1095" spans="1:7">
      <c r="A1095" s="283">
        <f>'Comp. Desp. Indiretas'!$BX$7</f>
        <v>44958</v>
      </c>
      <c r="D1095" s="279" t="str">
        <f>'CRONOG. DE RECEBIMENTO'!$A$55</f>
        <v>TOTAL ACUMULADO - RECEITA LÍQUIDA</v>
      </c>
      <c r="E1095" s="278" t="str">
        <f>Resumo!$R$4</f>
        <v>Receita</v>
      </c>
      <c r="F1095" s="278" t="str">
        <f>'CRONOG. DE RECEBIMENTO'!$A$55</f>
        <v>TOTAL ACUMULADO - RECEITA LÍQUIDA</v>
      </c>
      <c r="G1095" s="286">
        <f>'CRONOG. DE RECEBIMENTO'!$B$55</f>
        <v>0</v>
      </c>
    </row>
    <row r="1126" spans="1:7">
      <c r="A1126" s="283">
        <f>'Comp. Desp. Indiretas'!$BY$7</f>
        <v>44986</v>
      </c>
      <c r="B1126" s="278" t="str">
        <f>'Comp. Desp. Indiretas'!$A$9</f>
        <v>MOC</v>
      </c>
      <c r="D1126" s="279" t="str">
        <f>'Comp. Desp. Indiretas'!$C$9</f>
        <v>DIRETOR TÉCNICO</v>
      </c>
      <c r="E1126" s="278" t="str">
        <f>Resumo!$R$5</f>
        <v>Despesa</v>
      </c>
      <c r="F1126" s="278" t="str">
        <f>Resumo!$R$6</f>
        <v>Despesa Indireta</v>
      </c>
      <c r="G1126" s="286">
        <f>'Comp. Desp. Indiretas'!BY9</f>
        <v>110.47</v>
      </c>
    </row>
    <row r="1127" spans="1:7">
      <c r="A1127" s="283">
        <f>'Comp. Desp. Indiretas'!$BY$7</f>
        <v>44986</v>
      </c>
      <c r="B1127" s="278" t="str">
        <f>'Comp. Desp. Indiretas'!$A$10</f>
        <v>MOC</v>
      </c>
      <c r="D1127" s="279" t="str">
        <f>'Comp. Desp. Indiretas'!$C$10</f>
        <v>GERENTE DE PROJETO</v>
      </c>
      <c r="E1127" s="278" t="str">
        <f>Resumo!$R$5</f>
        <v>Despesa</v>
      </c>
      <c r="F1127" s="278" t="str">
        <f>Resumo!$R$6</f>
        <v>Despesa Indireta</v>
      </c>
      <c r="G1127" s="286">
        <f>'Comp. Desp. Indiretas'!BY10</f>
        <v>590.90909090909088</v>
      </c>
    </row>
    <row r="1128" spans="1:7">
      <c r="A1128" s="283">
        <f>'Comp. Desp. Indiretas'!$BY$7</f>
        <v>44986</v>
      </c>
      <c r="B1128" s="278" t="str">
        <f>'Comp. Desp. Indiretas'!$A$11</f>
        <v>MOC</v>
      </c>
      <c r="D1128" s="279" t="str">
        <f>'Comp. Desp. Indiretas'!$C$11</f>
        <v>COORD. DE PROJETO</v>
      </c>
      <c r="E1128" s="278" t="str">
        <f>Resumo!$R$5</f>
        <v>Despesa</v>
      </c>
      <c r="F1128" s="278" t="str">
        <f>Resumo!$R$6</f>
        <v>Despesa Indireta</v>
      </c>
      <c r="G1128" s="286">
        <f>'Comp. Desp. Indiretas'!BY11</f>
        <v>1227.2727272727273</v>
      </c>
    </row>
    <row r="1129" spans="1:7">
      <c r="A1129" s="283">
        <f>'Comp. Desp. Indiretas'!$BY$7</f>
        <v>44986</v>
      </c>
      <c r="B1129" s="278" t="str">
        <f>'Comp. Desp. Indiretas'!$A$12</f>
        <v>MOC</v>
      </c>
      <c r="D1129" s="279" t="str">
        <f>'Comp. Desp. Indiretas'!$C$12</f>
        <v>COORD. OPERACIONAL</v>
      </c>
      <c r="E1129" s="278" t="str">
        <f>Resumo!$R$5</f>
        <v>Despesa</v>
      </c>
      <c r="F1129" s="278" t="str">
        <f>Resumo!$R$6</f>
        <v>Despesa Indireta</v>
      </c>
      <c r="G1129" s="286">
        <f>'Comp. Desp. Indiretas'!BY12</f>
        <v>0</v>
      </c>
    </row>
    <row r="1130" spans="1:7">
      <c r="A1130" s="283">
        <f>'Comp. Desp. Indiretas'!$BY$7</f>
        <v>44986</v>
      </c>
      <c r="B1130" s="278" t="str">
        <f>'Comp. Desp. Indiretas'!$A$13</f>
        <v>MOC</v>
      </c>
      <c r="D1130" s="279" t="str">
        <f>'Comp. Desp. Indiretas'!$C$13</f>
        <v>ANALISTA DE PROJETOS SENIOR</v>
      </c>
      <c r="E1130" s="278" t="str">
        <f>Resumo!$R$5</f>
        <v>Despesa</v>
      </c>
      <c r="F1130" s="278" t="str">
        <f>Resumo!$R$6</f>
        <v>Despesa Indireta</v>
      </c>
      <c r="G1130" s="286">
        <f>'Comp. Desp. Indiretas'!BY13</f>
        <v>0</v>
      </c>
    </row>
    <row r="1131" spans="1:7">
      <c r="A1131" s="283">
        <f>'Comp. Desp. Indiretas'!$BY$7</f>
        <v>44986</v>
      </c>
      <c r="B1131" s="278" t="str">
        <f>'Comp. Desp. Indiretas'!$A$14</f>
        <v>MOC</v>
      </c>
      <c r="D1131" s="279" t="str">
        <f>'Comp. Desp. Indiretas'!$C$14</f>
        <v>ANALISTA DE PROJETOS PLENO</v>
      </c>
      <c r="E1131" s="278" t="str">
        <f>Resumo!$R$5</f>
        <v>Despesa</v>
      </c>
      <c r="F1131" s="278" t="str">
        <f>Resumo!$R$6</f>
        <v>Despesa Indireta</v>
      </c>
      <c r="G1131" s="286">
        <f>'Comp. Desp. Indiretas'!BY14</f>
        <v>1590.909090909091</v>
      </c>
    </row>
    <row r="1132" spans="1:7">
      <c r="A1132" s="283">
        <f>'Comp. Desp. Indiretas'!$BY$7</f>
        <v>44986</v>
      </c>
      <c r="B1132" s="278" t="str">
        <f>'Comp. Desp. Indiretas'!$A$15</f>
        <v>MOC</v>
      </c>
      <c r="D1132" s="279" t="str">
        <f>'Comp. Desp. Indiretas'!$C$15</f>
        <v>ANALISTA DE PROJETOS JUNIOR</v>
      </c>
      <c r="E1132" s="278" t="str">
        <f>Resumo!$R$5</f>
        <v>Despesa</v>
      </c>
      <c r="F1132" s="278" t="str">
        <f>Resumo!$R$6</f>
        <v>Despesa Indireta</v>
      </c>
      <c r="G1132" s="286">
        <f>'Comp. Desp. Indiretas'!BY15</f>
        <v>0</v>
      </c>
    </row>
    <row r="1133" spans="1:7">
      <c r="A1133" s="283">
        <f>'Comp. Desp. Indiretas'!$BY$7</f>
        <v>44986</v>
      </c>
      <c r="B1133" s="278" t="str">
        <f>'Comp. Desp. Indiretas'!$A$16</f>
        <v>MOC</v>
      </c>
      <c r="D1133" s="279" t="str">
        <f>'Comp. Desp. Indiretas'!$C$16</f>
        <v>TÉCNICO OPERACIONAL</v>
      </c>
      <c r="E1133" s="278" t="str">
        <f>Resumo!$R$5</f>
        <v>Despesa</v>
      </c>
      <c r="F1133" s="278" t="str">
        <f>Resumo!$R$6</f>
        <v>Despesa Indireta</v>
      </c>
      <c r="G1133" s="286">
        <f>'Comp. Desp. Indiretas'!BY16</f>
        <v>0</v>
      </c>
    </row>
    <row r="1134" spans="1:7">
      <c r="A1134" s="283">
        <f>'Comp. Desp. Indiretas'!$BY$7</f>
        <v>44986</v>
      </c>
      <c r="B1134" s="278" t="str">
        <f>'Comp. Desp. Indiretas'!$A$17</f>
        <v>MOC</v>
      </c>
      <c r="D1134" s="279" t="str">
        <f>'Comp. Desp. Indiretas'!$C$17</f>
        <v>TÉCNICO OPERACIONAL - C/ PERICULOSIDADE</v>
      </c>
      <c r="E1134" s="278" t="str">
        <f>Resumo!$R$5</f>
        <v>Despesa</v>
      </c>
      <c r="F1134" s="278" t="str">
        <f>Resumo!$R$6</f>
        <v>Despesa Indireta</v>
      </c>
      <c r="G1134" s="286">
        <f>'Comp. Desp. Indiretas'!BY17</f>
        <v>0</v>
      </c>
    </row>
    <row r="1135" spans="1:7">
      <c r="A1135" s="283">
        <f>'Comp. Desp. Indiretas'!$BY$7</f>
        <v>44986</v>
      </c>
      <c r="B1135" s="278" t="str">
        <f>'Comp. Desp. Indiretas'!$A$18</f>
        <v>MOC</v>
      </c>
      <c r="D1135" s="279" t="str">
        <f>'Comp. Desp. Indiretas'!$C$18</f>
        <v>ANALISTA DE GEOPROCESSAMENTO</v>
      </c>
      <c r="E1135" s="278" t="str">
        <f>Resumo!$R$5</f>
        <v>Despesa</v>
      </c>
      <c r="F1135" s="278" t="str">
        <f>Resumo!$R$6</f>
        <v>Despesa Indireta</v>
      </c>
      <c r="G1135" s="286">
        <f>'Comp. Desp. Indiretas'!BY18</f>
        <v>0</v>
      </c>
    </row>
    <row r="1136" spans="1:7">
      <c r="A1136" s="283">
        <f>'Comp. Desp. Indiretas'!$BY$7</f>
        <v>44986</v>
      </c>
      <c r="B1136" s="278" t="str">
        <f>'Comp. Desp. Indiretas'!$A$19</f>
        <v>MOC</v>
      </c>
      <c r="D1136" s="279" t="str">
        <f>'Comp. Desp. Indiretas'!$C$19</f>
        <v>ASSISTENTE DE PROJETOS</v>
      </c>
      <c r="E1136" s="278" t="str">
        <f>Resumo!$R$5</f>
        <v>Despesa</v>
      </c>
      <c r="F1136" s="278" t="str">
        <f>Resumo!$R$6</f>
        <v>Despesa Indireta</v>
      </c>
      <c r="G1136" s="286">
        <f>'Comp. Desp. Indiretas'!BY19</f>
        <v>0</v>
      </c>
    </row>
    <row r="1137" spans="1:7">
      <c r="A1137" s="283">
        <f>'Comp. Desp. Indiretas'!$BY$7</f>
        <v>44986</v>
      </c>
      <c r="B1137" s="278" t="str">
        <f>'Comp. Desp. Indiretas'!$A$20</f>
        <v>MOC</v>
      </c>
      <c r="D1137" s="279" t="str">
        <f>'Comp. Desp. Indiretas'!$C$20</f>
        <v>ASSISTENTE ADMINISTRATIVO</v>
      </c>
      <c r="E1137" s="278" t="str">
        <f>Resumo!$R$5</f>
        <v>Despesa</v>
      </c>
      <c r="F1137" s="278" t="str">
        <f>Resumo!$R$6</f>
        <v>Despesa Indireta</v>
      </c>
      <c r="G1137" s="286">
        <f>'Comp. Desp. Indiretas'!BY20</f>
        <v>190.90909090909091</v>
      </c>
    </row>
    <row r="1138" spans="1:7">
      <c r="A1138" s="283">
        <f>'Comp. Desp. Indiretas'!$BY$7</f>
        <v>44986</v>
      </c>
      <c r="B1138" s="278" t="str">
        <f>'Comp. Desp. Indiretas'!$A$21</f>
        <v>MOC</v>
      </c>
      <c r="D1138" s="279" t="str">
        <f>'Comp. Desp. Indiretas'!$C$21</f>
        <v>ESTAGIÁRIO TÉCNICO</v>
      </c>
      <c r="E1138" s="278" t="str">
        <f>Resumo!$R$5</f>
        <v>Despesa</v>
      </c>
      <c r="F1138" s="278" t="str">
        <f>Resumo!$R$6</f>
        <v>Despesa Indireta</v>
      </c>
      <c r="G1138" s="286">
        <f>'Comp. Desp. Indiretas'!BY21</f>
        <v>0</v>
      </c>
    </row>
    <row r="1139" spans="1:7">
      <c r="A1139" s="283">
        <f>'Comp. Desp. Indiretas'!$BY$7</f>
        <v>44986</v>
      </c>
      <c r="B1139" s="278" t="str">
        <f>'Comp. Desp. Indiretas'!$A$22</f>
        <v>MOC</v>
      </c>
      <c r="D1139" s="279" t="str">
        <f>'Comp. Desp. Indiretas'!$C$22</f>
        <v>ANALISTA FINANCEIRO</v>
      </c>
      <c r="E1139" s="278" t="str">
        <f>Resumo!$R$5</f>
        <v>Despesa</v>
      </c>
      <c r="F1139" s="278" t="str">
        <f>Resumo!$R$6</f>
        <v>Despesa Indireta</v>
      </c>
      <c r="G1139" s="286">
        <f>'Comp. Desp. Indiretas'!BY22</f>
        <v>220</v>
      </c>
    </row>
    <row r="1140" spans="1:7">
      <c r="A1140" s="283">
        <f>'Comp. Desp. Indiretas'!$BY$7</f>
        <v>44986</v>
      </c>
      <c r="B1140" s="278" t="str">
        <f>'Comp. Desp. Indiretas'!$A$23</f>
        <v>MOC</v>
      </c>
      <c r="D1140" s="279" t="str">
        <f>'Comp. Desp. Indiretas'!$C$23</f>
        <v>ANALISTA DE SUPRIMENTOS</v>
      </c>
      <c r="E1140" s="278" t="str">
        <f>Resumo!$R$5</f>
        <v>Despesa</v>
      </c>
      <c r="F1140" s="278" t="str">
        <f>Resumo!$R$6</f>
        <v>Despesa Indireta</v>
      </c>
      <c r="G1140" s="286">
        <f>'Comp. Desp. Indiretas'!BY23</f>
        <v>250</v>
      </c>
    </row>
    <row r="1141" spans="1:7">
      <c r="A1141" s="283">
        <f>'Comp. Desp. Indiretas'!$BY$7</f>
        <v>44986</v>
      </c>
      <c r="B1141" s="278" t="str">
        <f>'Comp. Desp. Indiretas'!$A$24</f>
        <v>DG</v>
      </c>
      <c r="D1141" s="279" t="str">
        <f>'Comp. Desp. Indiretas'!$C$24</f>
        <v>HOSPEDAGEM VIAGEM</v>
      </c>
      <c r="E1141" s="278" t="str">
        <f>Resumo!$R$5</f>
        <v>Despesa</v>
      </c>
      <c r="F1141" s="278" t="str">
        <f>Resumo!$R$6</f>
        <v>Despesa Indireta</v>
      </c>
      <c r="G1141" s="286">
        <f>'Comp. Desp. Indiretas'!BY24</f>
        <v>0</v>
      </c>
    </row>
    <row r="1142" spans="1:7">
      <c r="A1142" s="283">
        <f>'Comp. Desp. Indiretas'!$BY$7</f>
        <v>44986</v>
      </c>
      <c r="B1142" s="278" t="str">
        <f>'Comp. Desp. Indiretas'!$A$25</f>
        <v>DG</v>
      </c>
      <c r="D1142" s="279" t="str">
        <f>'Comp. Desp. Indiretas'!$C$25</f>
        <v>HOSPEDAGEM - NIVEL 2</v>
      </c>
      <c r="E1142" s="278" t="str">
        <f>Resumo!$R$5</f>
        <v>Despesa</v>
      </c>
      <c r="F1142" s="278" t="str">
        <f>Resumo!$R$6</f>
        <v>Despesa Indireta</v>
      </c>
      <c r="G1142" s="286">
        <f>'Comp. Desp. Indiretas'!BY25</f>
        <v>0</v>
      </c>
    </row>
    <row r="1143" spans="1:7">
      <c r="A1143" s="283">
        <f>'Comp. Desp. Indiretas'!$BY$7</f>
        <v>44986</v>
      </c>
      <c r="B1143" s="278" t="str">
        <f>'Comp. Desp. Indiretas'!$A$26</f>
        <v>DG</v>
      </c>
      <c r="D1143" s="279" t="str">
        <f>'Comp. Desp. Indiretas'!$C$26</f>
        <v>HOSPEDAGEM - NIVEL 3</v>
      </c>
      <c r="E1143" s="278" t="str">
        <f>Resumo!$R$5</f>
        <v>Despesa</v>
      </c>
      <c r="F1143" s="278" t="str">
        <f>Resumo!$R$6</f>
        <v>Despesa Indireta</v>
      </c>
      <c r="G1143" s="286">
        <f>'Comp. Desp. Indiretas'!BY26</f>
        <v>0</v>
      </c>
    </row>
    <row r="1144" spans="1:7">
      <c r="A1144" s="283">
        <f>'Comp. Desp. Indiretas'!$BY$7</f>
        <v>44986</v>
      </c>
      <c r="B1144" s="278" t="str">
        <f>'Comp. Desp. Indiretas'!$A$27</f>
        <v>DG</v>
      </c>
      <c r="D1144" s="279" t="str">
        <f>'Comp. Desp. Indiretas'!$C$27</f>
        <v>SALA COMERCIAL - PARAUAPEBAS/PA</v>
      </c>
      <c r="E1144" s="278" t="str">
        <f>Resumo!$R$5</f>
        <v>Despesa</v>
      </c>
      <c r="F1144" s="278" t="str">
        <f>Resumo!$R$6</f>
        <v>Despesa Indireta</v>
      </c>
      <c r="G1144" s="286">
        <f>'Comp. Desp. Indiretas'!BY27</f>
        <v>2500</v>
      </c>
    </row>
    <row r="1145" spans="1:7">
      <c r="A1145" s="283">
        <f>'Comp. Desp. Indiretas'!$BY$7</f>
        <v>44986</v>
      </c>
      <c r="B1145" s="278" t="str">
        <f>'Comp. Desp. Indiretas'!$A$28</f>
        <v>DG</v>
      </c>
      <c r="D1145" s="279" t="str">
        <f>'Comp. Desp. Indiretas'!$C$28</f>
        <v>CUSTOS FIXOS - SALA COMERCIAL (INTERNET, TELEFONIA, ENERGIA, LIMPEZA, E ETC)</v>
      </c>
      <c r="E1145" s="278" t="str">
        <f>Resumo!$R$5</f>
        <v>Despesa</v>
      </c>
      <c r="F1145" s="278" t="str">
        <f>Resumo!$R$6</f>
        <v>Despesa Indireta</v>
      </c>
      <c r="G1145" s="286">
        <f>'Comp. Desp. Indiretas'!BY28</f>
        <v>700</v>
      </c>
    </row>
    <row r="1146" spans="1:7">
      <c r="A1146" s="283">
        <f>'Comp. Desp. Indiretas'!$BY$7</f>
        <v>44986</v>
      </c>
      <c r="B1146" s="278" t="str">
        <f>'Comp. Desp. Indiretas'!$A$29</f>
        <v>DG</v>
      </c>
      <c r="D1146" s="279" t="str">
        <f>'Comp. Desp. Indiretas'!$C$29</f>
        <v>MOBILIA/FRETE - SALA COMERCIAL</v>
      </c>
      <c r="E1146" s="278" t="str">
        <f>Resumo!$R$5</f>
        <v>Despesa</v>
      </c>
      <c r="F1146" s="278" t="str">
        <f>Resumo!$R$6</f>
        <v>Despesa Indireta</v>
      </c>
      <c r="G1146" s="286">
        <f>'Comp. Desp. Indiretas'!BY29</f>
        <v>0</v>
      </c>
    </row>
    <row r="1147" spans="1:7">
      <c r="A1147" s="283">
        <f>'Comp. Desp. Indiretas'!$BY$7</f>
        <v>44986</v>
      </c>
      <c r="B1147" s="278" t="str">
        <f>'Comp. Desp. Indiretas'!$A$30</f>
        <v>DG</v>
      </c>
      <c r="D1147" s="279" t="str">
        <f>'Comp. Desp. Indiretas'!$C$30</f>
        <v>ALIMENTAÇÃO - NIVEL 3</v>
      </c>
      <c r="E1147" s="278" t="str">
        <f>Resumo!$R$5</f>
        <v>Despesa</v>
      </c>
      <c r="F1147" s="278" t="str">
        <f>Resumo!$R$6</f>
        <v>Despesa Indireta</v>
      </c>
      <c r="G1147" s="286">
        <f>'Comp. Desp. Indiretas'!BY30</f>
        <v>0</v>
      </c>
    </row>
    <row r="1148" spans="1:7">
      <c r="A1148" s="283">
        <f>'Comp. Desp. Indiretas'!$BY$7</f>
        <v>44986</v>
      </c>
      <c r="B1148" s="278" t="str">
        <f>'Comp. Desp. Indiretas'!$A$31</f>
        <v>DG</v>
      </c>
      <c r="D1148" s="279" t="str">
        <f>'Comp. Desp. Indiretas'!$C$31</f>
        <v>TELEFONIA</v>
      </c>
      <c r="E1148" s="278" t="str">
        <f>Resumo!$R$5</f>
        <v>Despesa</v>
      </c>
      <c r="F1148" s="278" t="str">
        <f>Resumo!$R$6</f>
        <v>Despesa Indireta</v>
      </c>
      <c r="G1148" s="286">
        <f>'Comp. Desp. Indiretas'!BY31</f>
        <v>0</v>
      </c>
    </row>
    <row r="1149" spans="1:7">
      <c r="A1149" s="283">
        <f>'Comp. Desp. Indiretas'!$BY$7</f>
        <v>44986</v>
      </c>
      <c r="B1149" s="278" t="str">
        <f>'Comp. Desp. Indiretas'!$A$32</f>
        <v>DG</v>
      </c>
      <c r="D1149" s="279" t="str">
        <f>'Comp. Desp. Indiretas'!$C$32</f>
        <v>ALUGUEL DE VEÍCULO SUV</v>
      </c>
      <c r="E1149" s="278" t="str">
        <f>Resumo!$R$5</f>
        <v>Despesa</v>
      </c>
      <c r="F1149" s="278" t="str">
        <f>Resumo!$R$6</f>
        <v>Despesa Indireta</v>
      </c>
      <c r="G1149" s="286">
        <f>'Comp. Desp. Indiretas'!BY32</f>
        <v>0</v>
      </c>
    </row>
    <row r="1150" spans="1:7">
      <c r="A1150" s="283">
        <f>'Comp. Desp. Indiretas'!$BY$7</f>
        <v>44986</v>
      </c>
      <c r="B1150" s="278" t="str">
        <f>'Comp. Desp. Indiretas'!$A$33</f>
        <v>DG</v>
      </c>
      <c r="D1150" s="279" t="str">
        <f>'Comp. Desp. Indiretas'!$C$33</f>
        <v>ALUGUEL DE VEICULO LEVE</v>
      </c>
      <c r="E1150" s="278" t="str">
        <f>Resumo!$R$5</f>
        <v>Despesa</v>
      </c>
      <c r="F1150" s="278" t="str">
        <f>Resumo!$R$6</f>
        <v>Despesa Indireta</v>
      </c>
      <c r="G1150" s="286">
        <f>'Comp. Desp. Indiretas'!BY33</f>
        <v>0</v>
      </c>
    </row>
    <row r="1151" spans="1:7">
      <c r="A1151" s="283">
        <f>'Comp. Desp. Indiretas'!$BY$7</f>
        <v>44986</v>
      </c>
      <c r="B1151" s="278" t="str">
        <f>'Comp. Desp. Indiretas'!$A$34</f>
        <v>DG</v>
      </c>
      <c r="D1151" s="279" t="str">
        <f>'Comp. Desp. Indiretas'!$C$34</f>
        <v>ALUGUEL CAMINHONTE</v>
      </c>
      <c r="E1151" s="278" t="str">
        <f>Resumo!$R$5</f>
        <v>Despesa</v>
      </c>
      <c r="F1151" s="278" t="str">
        <f>Resumo!$R$6</f>
        <v>Despesa Indireta</v>
      </c>
      <c r="G1151" s="286">
        <f>'Comp. Desp. Indiretas'!BY34</f>
        <v>0</v>
      </c>
    </row>
    <row r="1152" spans="1:7">
      <c r="A1152" s="283">
        <f>'Comp. Desp. Indiretas'!$BY$7</f>
        <v>44986</v>
      </c>
      <c r="B1152" s="278" t="str">
        <f>'Comp. Desp. Indiretas'!$A$35</f>
        <v>DG</v>
      </c>
      <c r="D1152" s="279" t="str">
        <f>'Comp. Desp. Indiretas'!$C$35</f>
        <v>AQUISIÇÃO DE VEICULO</v>
      </c>
      <c r="E1152" s="278" t="str">
        <f>Resumo!$R$5</f>
        <v>Despesa</v>
      </c>
      <c r="F1152" s="278" t="str">
        <f>Resumo!$R$6</f>
        <v>Despesa Indireta</v>
      </c>
      <c r="G1152" s="286">
        <f>'Comp. Desp. Indiretas'!BY35</f>
        <v>0</v>
      </c>
    </row>
    <row r="1153" spans="1:7">
      <c r="A1153" s="283">
        <f>'Comp. Desp. Indiretas'!$BY$7</f>
        <v>44986</v>
      </c>
      <c r="B1153" s="278" t="str">
        <f>'Comp. Desp. Indiretas'!$A$36</f>
        <v>DG</v>
      </c>
      <c r="D1153" s="279" t="str">
        <f>'Comp. Desp. Indiretas'!$C$36</f>
        <v>COMBUSTÍVEL - GASOLINA</v>
      </c>
      <c r="E1153" s="278" t="str">
        <f>Resumo!$R$5</f>
        <v>Despesa</v>
      </c>
      <c r="F1153" s="278" t="str">
        <f>Resumo!$R$6</f>
        <v>Despesa Indireta</v>
      </c>
      <c r="G1153" s="286">
        <f>'Comp. Desp. Indiretas'!BY36</f>
        <v>0</v>
      </c>
    </row>
    <row r="1154" spans="1:7">
      <c r="A1154" s="283">
        <f>'Comp. Desp. Indiretas'!$BY$7</f>
        <v>44986</v>
      </c>
      <c r="B1154" s="278" t="str">
        <f>'Comp. Desp. Indiretas'!$A$37</f>
        <v>DG</v>
      </c>
      <c r="D1154" s="279" t="str">
        <f>'Comp. Desp. Indiretas'!$C$37</f>
        <v>COMBUSTÍVEL - DIESEL</v>
      </c>
      <c r="E1154" s="278" t="str">
        <f>Resumo!$R$5</f>
        <v>Despesa</v>
      </c>
      <c r="F1154" s="278" t="str">
        <f>Resumo!$R$6</f>
        <v>Despesa Indireta</v>
      </c>
      <c r="G1154" s="286">
        <f>'Comp. Desp. Indiretas'!BY37</f>
        <v>0</v>
      </c>
    </row>
    <row r="1155" spans="1:7">
      <c r="A1155" s="283">
        <f>'Comp. Desp. Indiretas'!$BY$7</f>
        <v>44986</v>
      </c>
      <c r="B1155" s="278" t="str">
        <f>'Comp. Desp. Indiretas'!$A$38</f>
        <v>DG</v>
      </c>
      <c r="D1155" s="279" t="str">
        <f>'Comp. Desp. Indiretas'!$C$38</f>
        <v>PASSAGEM AÉREA</v>
      </c>
      <c r="E1155" s="278" t="str">
        <f>Resumo!$R$5</f>
        <v>Despesa</v>
      </c>
      <c r="F1155" s="278" t="str">
        <f>Resumo!$R$6</f>
        <v>Despesa Indireta</v>
      </c>
      <c r="G1155" s="286">
        <f>'Comp. Desp. Indiretas'!BY38</f>
        <v>0</v>
      </c>
    </row>
    <row r="1156" spans="1:7">
      <c r="A1156" s="283">
        <f>'Comp. Desp. Indiretas'!$BY$7</f>
        <v>44986</v>
      </c>
      <c r="B1156" s="278" t="str">
        <f>'Comp. Desp. Indiretas'!$A$39</f>
        <v>ART</v>
      </c>
      <c r="D1156" s="279" t="str">
        <f>'Comp. Desp. Indiretas'!$C$39</f>
        <v>ART CREA - Nível 1</v>
      </c>
      <c r="E1156" s="278" t="str">
        <f>Resumo!$R$5</f>
        <v>Despesa</v>
      </c>
      <c r="F1156" s="278" t="str">
        <f>Resumo!$R$6</f>
        <v>Despesa Indireta</v>
      </c>
      <c r="G1156" s="286">
        <f>'Comp. Desp. Indiretas'!BY39</f>
        <v>0</v>
      </c>
    </row>
    <row r="1157" spans="1:7">
      <c r="A1157" s="283">
        <f>'Comp. Desp. Indiretas'!$BY$7</f>
        <v>44986</v>
      </c>
      <c r="B1157" s="278" t="str">
        <f>'Comp. Desp. Indiretas'!$A$40</f>
        <v>ART</v>
      </c>
      <c r="D1157" s="279" t="str">
        <f>'Comp. Desp. Indiretas'!$C$40</f>
        <v>ART CREA - Nível 2</v>
      </c>
      <c r="E1157" s="278" t="str">
        <f>Resumo!$R$5</f>
        <v>Despesa</v>
      </c>
      <c r="F1157" s="278" t="str">
        <f>Resumo!$R$6</f>
        <v>Despesa Indireta</v>
      </c>
      <c r="G1157" s="286">
        <f>'Comp. Desp. Indiretas'!BY40</f>
        <v>0</v>
      </c>
    </row>
    <row r="1158" spans="1:7">
      <c r="A1158" s="283">
        <f>'Comp. Desp. Indiretas'!$BY$7</f>
        <v>44986</v>
      </c>
      <c r="B1158" s="278" t="str">
        <f>'Comp. Desp. Indiretas'!$A$41</f>
        <v>ART</v>
      </c>
      <c r="D1158" s="279" t="str">
        <f>'Comp. Desp. Indiretas'!$C$41</f>
        <v>ART CREA - Nível 3</v>
      </c>
      <c r="E1158" s="278" t="str">
        <f>Resumo!$R$5</f>
        <v>Despesa</v>
      </c>
      <c r="F1158" s="278" t="str">
        <f>Resumo!$R$6</f>
        <v>Despesa Indireta</v>
      </c>
      <c r="G1158" s="286">
        <f>'Comp. Desp. Indiretas'!BY41</f>
        <v>0</v>
      </c>
    </row>
    <row r="1159" spans="1:7">
      <c r="A1159" s="283">
        <f>'Comp. Desp. Indiretas'!$BY$7</f>
        <v>44986</v>
      </c>
      <c r="B1159" s="278" t="str">
        <f>'Comp. Desp. Indiretas'!$A$42</f>
        <v>ART</v>
      </c>
      <c r="D1159" s="279" t="str">
        <f>'Comp. Desp. Indiretas'!$C$42</f>
        <v>ACERVO CREA</v>
      </c>
      <c r="E1159" s="278" t="str">
        <f>Resumo!$R$5</f>
        <v>Despesa</v>
      </c>
      <c r="F1159" s="278" t="str">
        <f>Resumo!$R$6</f>
        <v>Despesa Indireta</v>
      </c>
      <c r="G1159" s="286">
        <f>'Comp. Desp. Indiretas'!BY42</f>
        <v>0</v>
      </c>
    </row>
    <row r="1160" spans="1:7">
      <c r="A1160" s="283">
        <f>'Comp. Desp. Indiretas'!$BY$7</f>
        <v>44986</v>
      </c>
      <c r="B1160" s="278" t="str">
        <f>'Comp. Desp. Indiretas'!$A$43</f>
        <v>ART</v>
      </c>
      <c r="D1160" s="279" t="str">
        <f>'Comp. Desp. Indiretas'!$C$43</f>
        <v>ART CRBio</v>
      </c>
      <c r="E1160" s="278" t="str">
        <f>Resumo!$R$5</f>
        <v>Despesa</v>
      </c>
      <c r="F1160" s="278" t="str">
        <f>Resumo!$R$6</f>
        <v>Despesa Indireta</v>
      </c>
      <c r="G1160" s="286">
        <f>'Comp. Desp. Indiretas'!BY43</f>
        <v>0</v>
      </c>
    </row>
    <row r="1161" spans="1:7">
      <c r="A1161" s="283">
        <f>'Comp. Desp. Indiretas'!$BY$7</f>
        <v>44986</v>
      </c>
      <c r="B1161" s="278" t="str">
        <f>'Comp. Desp. Indiretas'!$A$44</f>
        <v>ART</v>
      </c>
      <c r="D1161" s="279" t="str">
        <f>'Comp. Desp. Indiretas'!$C$44</f>
        <v>ACERVO CRBio</v>
      </c>
      <c r="E1161" s="278" t="str">
        <f>Resumo!$R$5</f>
        <v>Despesa</v>
      </c>
      <c r="F1161" s="278" t="str">
        <f>Resumo!$R$6</f>
        <v>Despesa Indireta</v>
      </c>
      <c r="G1161" s="286">
        <f>'Comp. Desp. Indiretas'!BY44</f>
        <v>0</v>
      </c>
    </row>
    <row r="1162" spans="1:7">
      <c r="A1162" s="283">
        <f>'Comp. Desp. Indiretas'!$BY$7</f>
        <v>44986</v>
      </c>
      <c r="B1162" s="278" t="str">
        <f>'Comp. Desp. Indiretas'!$A$45</f>
        <v>ART</v>
      </c>
      <c r="D1162" s="279" t="str">
        <f>'Comp. Desp. Indiretas'!$C$45</f>
        <v>VISTO CREA PF</v>
      </c>
      <c r="E1162" s="278" t="str">
        <f>Resumo!$R$5</f>
        <v>Despesa</v>
      </c>
      <c r="F1162" s="278" t="str">
        <f>Resumo!$R$6</f>
        <v>Despesa Indireta</v>
      </c>
      <c r="G1162" s="286">
        <f>'Comp. Desp. Indiretas'!BY45</f>
        <v>0</v>
      </c>
    </row>
    <row r="1163" spans="1:7">
      <c r="A1163" s="283">
        <f>'Comp. Desp. Indiretas'!$BY$7</f>
        <v>44986</v>
      </c>
      <c r="B1163" s="278" t="str">
        <f>'Comp. Desp. Indiretas'!$A$46</f>
        <v>ART</v>
      </c>
      <c r="D1163" s="279" t="str">
        <f>'Comp. Desp. Indiretas'!$C$46</f>
        <v>VISTO CREA PJ</v>
      </c>
      <c r="E1163" s="278" t="str">
        <f>Resumo!$R$5</f>
        <v>Despesa</v>
      </c>
      <c r="F1163" s="278" t="str">
        <f>Resumo!$R$6</f>
        <v>Despesa Indireta</v>
      </c>
      <c r="G1163" s="286">
        <f>'Comp. Desp. Indiretas'!BY46</f>
        <v>0</v>
      </c>
    </row>
    <row r="1164" spans="1:7">
      <c r="A1164" s="283">
        <f>'Comp. Desp. Indiretas'!$BY$7</f>
        <v>44986</v>
      </c>
      <c r="B1164" s="278" t="str">
        <f>'Comp. Desp. Indiretas'!$A$47</f>
        <v>ART</v>
      </c>
      <c r="D1164" s="279" t="str">
        <f>'Comp. Desp. Indiretas'!$C$47</f>
        <v>ANUIDADE CREA PF</v>
      </c>
      <c r="E1164" s="278" t="str">
        <f>Resumo!$R$5</f>
        <v>Despesa</v>
      </c>
      <c r="F1164" s="278" t="str">
        <f>Resumo!$R$6</f>
        <v>Despesa Indireta</v>
      </c>
      <c r="G1164" s="286">
        <f>'Comp. Desp. Indiretas'!BY47</f>
        <v>0</v>
      </c>
    </row>
    <row r="1165" spans="1:7">
      <c r="A1165" s="283">
        <f>'Comp. Desp. Indiretas'!$BY$7</f>
        <v>44986</v>
      </c>
      <c r="B1165" s="278" t="str">
        <f>'Comp. Desp. Indiretas'!$A$48</f>
        <v>ART</v>
      </c>
      <c r="D1165" s="279" t="str">
        <f>'Comp. Desp. Indiretas'!$C$48</f>
        <v>ANUIDADE CREA PJ</v>
      </c>
      <c r="E1165" s="278" t="str">
        <f>Resumo!$R$5</f>
        <v>Despesa</v>
      </c>
      <c r="F1165" s="278" t="str">
        <f>Resumo!$R$6</f>
        <v>Despesa Indireta</v>
      </c>
      <c r="G1165" s="286">
        <f>'Comp. Desp. Indiretas'!BY48</f>
        <v>0</v>
      </c>
    </row>
    <row r="1166" spans="1:7">
      <c r="A1166" s="283">
        <f>'Comp. Desp. Indiretas'!$BY$7</f>
        <v>44986</v>
      </c>
      <c r="B1166" s="278" t="str">
        <f>'Comp. Desp. Indiretas'!$A$49</f>
        <v>ART</v>
      </c>
      <c r="D1166" s="279" t="str">
        <f>'Comp. Desp. Indiretas'!$C$49</f>
        <v>VISTO CRBio PF</v>
      </c>
      <c r="E1166" s="278" t="str">
        <f>Resumo!$R$5</f>
        <v>Despesa</v>
      </c>
      <c r="F1166" s="278" t="str">
        <f>Resumo!$R$6</f>
        <v>Despesa Indireta</v>
      </c>
      <c r="G1166" s="286">
        <f>'Comp. Desp. Indiretas'!BY49</f>
        <v>0</v>
      </c>
    </row>
    <row r="1167" spans="1:7">
      <c r="A1167" s="283">
        <f>'Comp. Desp. Indiretas'!$BY$7</f>
        <v>44986</v>
      </c>
      <c r="B1167" s="278" t="str">
        <f>'Comp. Desp. Indiretas'!$A$50</f>
        <v>ART</v>
      </c>
      <c r="D1167" s="279" t="str">
        <f>'Comp. Desp. Indiretas'!$C$50</f>
        <v>VISTO CRBio PJ</v>
      </c>
      <c r="E1167" s="278" t="str">
        <f>Resumo!$R$5</f>
        <v>Despesa</v>
      </c>
      <c r="F1167" s="278" t="str">
        <f>Resumo!$R$6</f>
        <v>Despesa Indireta</v>
      </c>
      <c r="G1167" s="286">
        <f>'Comp. Desp. Indiretas'!BY50</f>
        <v>0</v>
      </c>
    </row>
    <row r="1168" spans="1:7">
      <c r="A1168" s="283">
        <f>'Comp. Desp. Indiretas'!$BY$7</f>
        <v>44986</v>
      </c>
      <c r="B1168" s="278" t="str">
        <f>'Comp. Desp. Indiretas'!$A$51</f>
        <v>SMS</v>
      </c>
      <c r="D1168" s="279" t="str">
        <f>'Comp. Desp. Indiretas'!$C$51</f>
        <v>PPRA</v>
      </c>
      <c r="E1168" s="278" t="str">
        <f>Resumo!$R$5</f>
        <v>Despesa</v>
      </c>
      <c r="F1168" s="278" t="str">
        <f>Resumo!$R$6</f>
        <v>Despesa Indireta</v>
      </c>
      <c r="G1168" s="286">
        <f>'Comp. Desp. Indiretas'!BY51</f>
        <v>0</v>
      </c>
    </row>
    <row r="1169" spans="1:7">
      <c r="A1169" s="283">
        <f>'Comp. Desp. Indiretas'!$BY$7</f>
        <v>44986</v>
      </c>
      <c r="B1169" s="278" t="str">
        <f>'Comp. Desp. Indiretas'!$A$52</f>
        <v>SMS</v>
      </c>
      <c r="D1169" s="279" t="str">
        <f>'Comp. Desp. Indiretas'!$C$52</f>
        <v>PCMSO</v>
      </c>
      <c r="E1169" s="278" t="str">
        <f>Resumo!$R$5</f>
        <v>Despesa</v>
      </c>
      <c r="F1169" s="278" t="str">
        <f>Resumo!$R$6</f>
        <v>Despesa Indireta</v>
      </c>
      <c r="G1169" s="286">
        <f>'Comp. Desp. Indiretas'!BY52</f>
        <v>0</v>
      </c>
    </row>
    <row r="1170" spans="1:7">
      <c r="A1170" s="283">
        <f>'Comp. Desp. Indiretas'!$BY$7</f>
        <v>44986</v>
      </c>
      <c r="B1170" s="278" t="str">
        <f>'Comp. Desp. Indiretas'!$A$53</f>
        <v>SMS</v>
      </c>
      <c r="D1170" s="279" t="str">
        <f>'Comp. Desp. Indiretas'!$C$53</f>
        <v>PGR</v>
      </c>
      <c r="E1170" s="278" t="str">
        <f>Resumo!$R$5</f>
        <v>Despesa</v>
      </c>
      <c r="F1170" s="278" t="str">
        <f>Resumo!$R$6</f>
        <v>Despesa Indireta</v>
      </c>
      <c r="G1170" s="286">
        <f>'Comp. Desp. Indiretas'!BY53</f>
        <v>0</v>
      </c>
    </row>
    <row r="1171" spans="1:7">
      <c r="A1171" s="283">
        <f>'Comp. Desp. Indiretas'!$BY$7</f>
        <v>44986</v>
      </c>
      <c r="B1171" s="278" t="str">
        <f>'Comp. Desp. Indiretas'!$A$55</f>
        <v>SMS</v>
      </c>
      <c r="D1171" s="279" t="str">
        <f>'Comp. Desp. Indiretas'!$C$55</f>
        <v>TREINAMENTO</v>
      </c>
      <c r="E1171" s="278" t="str">
        <f>Resumo!$R$5</f>
        <v>Despesa</v>
      </c>
      <c r="F1171" s="278" t="str">
        <f>Resumo!$R$6</f>
        <v>Despesa Indireta</v>
      </c>
      <c r="G1171" s="286">
        <f>'Comp. Desp. Indiretas'!BY55</f>
        <v>0</v>
      </c>
    </row>
    <row r="1172" spans="1:7">
      <c r="A1172" s="283">
        <f>'Comp. Desp. Indiretas'!$BY$7</f>
        <v>44986</v>
      </c>
      <c r="B1172" s="278" t="str">
        <f>'Comp. Desp. Indiretas'!$A$56</f>
        <v>SMS</v>
      </c>
      <c r="D1172" s="279" t="str">
        <f>'Comp. Desp. Indiretas'!$C$56</f>
        <v>ASO</v>
      </c>
      <c r="E1172" s="278" t="str">
        <f>Resumo!$R$5</f>
        <v>Despesa</v>
      </c>
      <c r="F1172" s="278" t="str">
        <f>Resumo!$R$6</f>
        <v>Despesa Indireta</v>
      </c>
      <c r="G1172" s="286">
        <f>'Comp. Desp. Indiretas'!BY56</f>
        <v>0</v>
      </c>
    </row>
    <row r="1173" spans="1:7">
      <c r="A1173" s="283">
        <f>'Comp. Desp. Indiretas'!$BY$7</f>
        <v>44986</v>
      </c>
      <c r="B1173" s="278">
        <f>'Comp. Desp. Indiretas'!$A$57</f>
        <v>0</v>
      </c>
      <c r="D1173" s="279" t="str">
        <f>'Comp. Desp. Indiretas'!$C$57</f>
        <v/>
      </c>
      <c r="E1173" s="278" t="str">
        <f>Resumo!$R$5</f>
        <v>Despesa</v>
      </c>
      <c r="F1173" s="278" t="str">
        <f>Resumo!$R$6</f>
        <v>Despesa Indireta</v>
      </c>
      <c r="G1173" s="286">
        <f>'Comp. Desp. Indiretas'!BY57</f>
        <v>0</v>
      </c>
    </row>
    <row r="1174" spans="1:7">
      <c r="A1174" s="283">
        <f>'Comp. Desp. Indiretas'!$BY$7</f>
        <v>44986</v>
      </c>
      <c r="B1174" s="278">
        <f>'Comp. Desp. Indiretas'!$A$58</f>
        <v>0</v>
      </c>
      <c r="D1174" s="279" t="str">
        <f>'Comp. Desp. Indiretas'!$C$58</f>
        <v/>
      </c>
      <c r="E1174" s="278" t="str">
        <f>Resumo!$R$5</f>
        <v>Despesa</v>
      </c>
      <c r="F1174" s="278" t="str">
        <f>Resumo!$R$6</f>
        <v>Despesa Indireta</v>
      </c>
      <c r="G1174" s="286">
        <f>'Comp. Desp. Indiretas'!BY58</f>
        <v>0</v>
      </c>
    </row>
    <row r="1175" spans="1:7">
      <c r="A1175" s="283">
        <f>'Comp. Desp. Indiretas'!$BY$7</f>
        <v>44986</v>
      </c>
      <c r="B1175" s="278">
        <f>'Comp. Desp. Indiretas'!$A$59</f>
        <v>0</v>
      </c>
      <c r="D1175" s="279" t="str">
        <f>'Comp. Desp. Indiretas'!$C$59</f>
        <v/>
      </c>
      <c r="E1175" s="278" t="str">
        <f>Resumo!$R$5</f>
        <v>Despesa</v>
      </c>
      <c r="F1175" s="278" t="str">
        <f>Resumo!$R$6</f>
        <v>Despesa Indireta</v>
      </c>
      <c r="G1175" s="286">
        <f>'Comp. Desp. Indiretas'!BY59</f>
        <v>0</v>
      </c>
    </row>
    <row r="1176" spans="1:7">
      <c r="A1176" s="283">
        <f>'Comp. Desp. Indiretas'!$BY$7</f>
        <v>44986</v>
      </c>
      <c r="B1176" s="278">
        <f>'Comp. Desp. Indiretas'!$A$60</f>
        <v>0</v>
      </c>
      <c r="D1176" s="279" t="str">
        <f>'Comp. Desp. Indiretas'!$C$60</f>
        <v/>
      </c>
      <c r="E1176" s="278" t="str">
        <f>Resumo!$R$5</f>
        <v>Despesa</v>
      </c>
      <c r="F1176" s="278" t="str">
        <f>Resumo!$R$6</f>
        <v>Despesa Indireta</v>
      </c>
      <c r="G1176" s="286">
        <f>'Comp. Desp. Indiretas'!BY60</f>
        <v>0</v>
      </c>
    </row>
    <row r="1177" spans="1:7">
      <c r="A1177" s="283">
        <f>'Comp. Desp. Indiretas'!$BY$7</f>
        <v>44986</v>
      </c>
      <c r="B1177" s="278" t="str">
        <f>'Comp. Desp. Indiretas'!$A$63</f>
        <v>MOC</v>
      </c>
      <c r="D1177" s="279" t="str">
        <f>'Comp. Desp. Indiretas'!$C$63</f>
        <v>DIRETOR TÉCNICO</v>
      </c>
      <c r="E1177" s="278" t="str">
        <f>Resumo!$R$5</f>
        <v>Despesa</v>
      </c>
      <c r="F1177" s="278" t="str">
        <f>Resumo!$R$6</f>
        <v>Despesa Indireta</v>
      </c>
      <c r="G1177" s="286">
        <f>'Comp. Desp. Indiretas'!BY63</f>
        <v>0</v>
      </c>
    </row>
    <row r="1178" spans="1:7">
      <c r="A1178" s="283">
        <f>'Comp. Desp. Indiretas'!$BY$7</f>
        <v>44986</v>
      </c>
      <c r="B1178" s="278" t="str">
        <f>'Comp. Desp. Indiretas'!$A$64</f>
        <v>MOC</v>
      </c>
      <c r="D1178" s="279" t="str">
        <f>'Comp. Desp. Indiretas'!$C$64</f>
        <v>ANALISTA DE SUPRIMENTOS</v>
      </c>
      <c r="E1178" s="278" t="str">
        <f>Resumo!$R$5</f>
        <v>Despesa</v>
      </c>
      <c r="F1178" s="278" t="str">
        <f>Resumo!$R$6</f>
        <v>Despesa Indireta</v>
      </c>
      <c r="G1178" s="286">
        <f>'Comp. Desp. Indiretas'!BY64</f>
        <v>0</v>
      </c>
    </row>
    <row r="1179" spans="1:7">
      <c r="A1179" s="283">
        <f>'Comp. Desp. Indiretas'!$BY$7</f>
        <v>44986</v>
      </c>
      <c r="B1179" s="278" t="str">
        <f>'Comp. Desp. Indiretas'!$A$65</f>
        <v>MOC</v>
      </c>
      <c r="D1179" s="279" t="str">
        <f>'Comp. Desp. Indiretas'!$C$65</f>
        <v>GERENTE DE PROJETO - PJ</v>
      </c>
      <c r="E1179" s="278" t="str">
        <f>Resumo!$R$5</f>
        <v>Despesa</v>
      </c>
      <c r="F1179" s="278" t="str">
        <f>Resumo!$R$6</f>
        <v>Despesa Indireta</v>
      </c>
      <c r="G1179" s="286">
        <f>'Comp. Desp. Indiretas'!BY65</f>
        <v>0</v>
      </c>
    </row>
    <row r="1180" spans="1:7">
      <c r="A1180" s="283">
        <f>'Comp. Desp. Indiretas'!$BY$7</f>
        <v>44986</v>
      </c>
      <c r="B1180" s="278" t="str">
        <f>'Comp. Desp. Indiretas'!$A$66</f>
        <v>MOC</v>
      </c>
      <c r="D1180" s="279" t="str">
        <f>'Comp. Desp. Indiretas'!$C$66</f>
        <v>COORD. DE PROJETO - PJ</v>
      </c>
      <c r="E1180" s="278" t="str">
        <f>Resumo!$R$5</f>
        <v>Despesa</v>
      </c>
      <c r="F1180" s="278" t="str">
        <f>Resumo!$R$6</f>
        <v>Despesa Indireta</v>
      </c>
      <c r="G1180" s="286">
        <f>'Comp. Desp. Indiretas'!BY66</f>
        <v>0</v>
      </c>
    </row>
    <row r="1181" spans="1:7">
      <c r="A1181" s="283">
        <f>'Comp. Desp. Indiretas'!$BY$7</f>
        <v>44986</v>
      </c>
      <c r="B1181" s="278" t="str">
        <f>'Comp. Desp. Indiretas'!$A$67</f>
        <v>MOC</v>
      </c>
      <c r="D1181" s="279" t="str">
        <f>'Comp. Desp. Indiretas'!$C$67</f>
        <v>COORD. OPERACIONAL - PJ</v>
      </c>
      <c r="E1181" s="278" t="str">
        <f>Resumo!$R$5</f>
        <v>Despesa</v>
      </c>
      <c r="F1181" s="278" t="str">
        <f>Resumo!$R$6</f>
        <v>Despesa Indireta</v>
      </c>
      <c r="G1181" s="286">
        <f>'Comp. Desp. Indiretas'!BY67</f>
        <v>0</v>
      </c>
    </row>
    <row r="1182" spans="1:7">
      <c r="A1182" s="283">
        <f>'Comp. Desp. Indiretas'!$BY$7</f>
        <v>44986</v>
      </c>
      <c r="B1182" s="278" t="str">
        <f>'Comp. Desp. Indiretas'!$A$68</f>
        <v>MOC</v>
      </c>
      <c r="D1182" s="279" t="str">
        <f>'Comp. Desp. Indiretas'!$C$68</f>
        <v>ANALISTA DE PROJETOS SENIOR - PJ</v>
      </c>
      <c r="E1182" s="278" t="str">
        <f>Resumo!$R$5</f>
        <v>Despesa</v>
      </c>
      <c r="F1182" s="278" t="str">
        <f>Resumo!$R$6</f>
        <v>Despesa Indireta</v>
      </c>
      <c r="G1182" s="286">
        <f>'Comp. Desp. Indiretas'!BY68</f>
        <v>0</v>
      </c>
    </row>
    <row r="1183" spans="1:7">
      <c r="A1183" s="283">
        <f>'Comp. Desp. Indiretas'!$BY$7</f>
        <v>44986</v>
      </c>
      <c r="B1183" s="278" t="str">
        <f>'Comp. Desp. Indiretas'!$A$69</f>
        <v>MOC</v>
      </c>
      <c r="D1183" s="279" t="str">
        <f>'Comp. Desp. Indiretas'!$C$69</f>
        <v>ANALISTA DE PROJETOS PLENO - PJ</v>
      </c>
      <c r="E1183" s="278" t="str">
        <f>Resumo!$R$5</f>
        <v>Despesa</v>
      </c>
      <c r="F1183" s="278" t="str">
        <f>Resumo!$R$6</f>
        <v>Despesa Indireta</v>
      </c>
      <c r="G1183" s="286">
        <f>'Comp. Desp. Indiretas'!BY69</f>
        <v>0</v>
      </c>
    </row>
    <row r="1184" spans="1:7">
      <c r="A1184" s="283">
        <f>'Comp. Desp. Indiretas'!$BY$7</f>
        <v>44986</v>
      </c>
      <c r="B1184" s="278" t="str">
        <f>'Comp. Desp. Indiretas'!$A$70</f>
        <v>MOC</v>
      </c>
      <c r="D1184" s="279" t="str">
        <f>'Comp. Desp. Indiretas'!$C$70</f>
        <v>ANALISTA DE PROJETOS JUNIOR - PJ</v>
      </c>
      <c r="E1184" s="278" t="str">
        <f>Resumo!$R$5</f>
        <v>Despesa</v>
      </c>
      <c r="F1184" s="278" t="str">
        <f>Resumo!$R$6</f>
        <v>Despesa Indireta</v>
      </c>
      <c r="G1184" s="286">
        <f>'Comp. Desp. Indiretas'!BY70</f>
        <v>0</v>
      </c>
    </row>
    <row r="1185" spans="1:7">
      <c r="A1185" s="283">
        <f>'Comp. Desp. Indiretas'!$BY$7</f>
        <v>44986</v>
      </c>
      <c r="B1185" s="278" t="str">
        <f>'Comp. Desp. Indiretas'!$A$71</f>
        <v>MOC</v>
      </c>
      <c r="D1185" s="279" t="str">
        <f>'Comp. Desp. Indiretas'!$C$71</f>
        <v>TÉCNICO OPERACIONAL - PJ</v>
      </c>
      <c r="E1185" s="278" t="str">
        <f>Resumo!$R$5</f>
        <v>Despesa</v>
      </c>
      <c r="F1185" s="278" t="str">
        <f>Resumo!$R$6</f>
        <v>Despesa Indireta</v>
      </c>
      <c r="G1185" s="286">
        <f>'Comp. Desp. Indiretas'!BY71</f>
        <v>0</v>
      </c>
    </row>
    <row r="1186" spans="1:7">
      <c r="A1186" s="283">
        <f>'Comp. Desp. Indiretas'!$BY$7</f>
        <v>44986</v>
      </c>
      <c r="B1186" s="278" t="str">
        <f>'Comp. Desp. Indiretas'!$A$72</f>
        <v>MOC</v>
      </c>
      <c r="D1186" s="279" t="str">
        <f>'Comp. Desp. Indiretas'!$C$72</f>
        <v>AUXILIAR TÉCNICO - PJ</v>
      </c>
      <c r="E1186" s="278" t="str">
        <f>Resumo!$R$5</f>
        <v>Despesa</v>
      </c>
      <c r="F1186" s="278" t="str">
        <f>Resumo!$R$6</f>
        <v>Despesa Indireta</v>
      </c>
      <c r="G1186" s="286">
        <f>'Comp. Desp. Indiretas'!BY72</f>
        <v>0</v>
      </c>
    </row>
    <row r="1187" spans="1:7">
      <c r="A1187" s="283">
        <f>'Comp. Desp. Indiretas'!$BY$7</f>
        <v>44986</v>
      </c>
      <c r="B1187" s="278" t="str">
        <f>'Comp. Desp. Indiretas'!$A$73</f>
        <v>MOC</v>
      </c>
      <c r="D1187" s="279" t="str">
        <f>'Comp. Desp. Indiretas'!$C$73</f>
        <v>ANALISTA FINANCEIRO</v>
      </c>
      <c r="E1187" s="278" t="str">
        <f>Resumo!$R$5</f>
        <v>Despesa</v>
      </c>
      <c r="F1187" s="278" t="str">
        <f>Resumo!$R$6</f>
        <v>Despesa Indireta</v>
      </c>
      <c r="G1187" s="286">
        <f>'Comp. Desp. Indiretas'!BY73</f>
        <v>0</v>
      </c>
    </row>
    <row r="1188" spans="1:7">
      <c r="A1188" s="283">
        <f>'Comp. Desp. Indiretas'!$BY$7</f>
        <v>44986</v>
      </c>
      <c r="B1188" s="278" t="str">
        <f>'Comp. Desp. Indiretas'!$A$74</f>
        <v>MOC</v>
      </c>
      <c r="D1188" s="279" t="str">
        <f>'Comp. Desp. Indiretas'!$C$74</f>
        <v>ANALISTA DE SUPRIMENTOS</v>
      </c>
      <c r="E1188" s="278" t="str">
        <f>Resumo!$R$5</f>
        <v>Despesa</v>
      </c>
      <c r="F1188" s="278" t="str">
        <f>Resumo!$R$6</f>
        <v>Despesa Indireta</v>
      </c>
      <c r="G1188" s="286">
        <f>'Comp. Desp. Indiretas'!BY74</f>
        <v>0</v>
      </c>
    </row>
    <row r="1189" spans="1:7">
      <c r="A1189" s="283">
        <f>'Comp. Desp. Indiretas'!$BY$7</f>
        <v>44986</v>
      </c>
      <c r="B1189" s="278" t="str">
        <f>'Comp. Desp. Indiretas'!$A$75</f>
        <v>DG</v>
      </c>
      <c r="D1189" s="279" t="str">
        <f>'Comp. Desp. Indiretas'!$C$75</f>
        <v>HOSPEDAGEM VIAGEM</v>
      </c>
      <c r="E1189" s="278" t="str">
        <f>Resumo!$R$5</f>
        <v>Despesa</v>
      </c>
      <c r="F1189" s="278" t="str">
        <f>Resumo!$R$6</f>
        <v>Despesa Indireta</v>
      </c>
      <c r="G1189" s="286">
        <f>'Comp. Desp. Indiretas'!BY75</f>
        <v>0</v>
      </c>
    </row>
    <row r="1190" spans="1:7">
      <c r="A1190" s="283">
        <f>'Comp. Desp. Indiretas'!$BY$7</f>
        <v>44986</v>
      </c>
      <c r="B1190" s="278" t="str">
        <f>'Comp. Desp. Indiretas'!$A$76</f>
        <v>DG</v>
      </c>
      <c r="D1190" s="279" t="str">
        <f>'Comp. Desp. Indiretas'!$C$76</f>
        <v>ALIMENTAÇÃO VIAGEM (CAFÉ / ALMOÇO OU JANTA)</v>
      </c>
      <c r="E1190" s="278" t="str">
        <f>Resumo!$R$5</f>
        <v>Despesa</v>
      </c>
      <c r="F1190" s="278" t="str">
        <f>Resumo!$R$6</f>
        <v>Despesa Indireta</v>
      </c>
      <c r="G1190" s="286">
        <f>'Comp. Desp. Indiretas'!BY76</f>
        <v>0</v>
      </c>
    </row>
    <row r="1191" spans="1:7">
      <c r="A1191" s="283">
        <f>'Comp. Desp. Indiretas'!$BY$7</f>
        <v>44986</v>
      </c>
      <c r="B1191" s="278" t="str">
        <f>'Comp. Desp. Indiretas'!$A$77</f>
        <v>DG</v>
      </c>
      <c r="D1191" s="279" t="str">
        <f>'Comp. Desp. Indiretas'!$C$77</f>
        <v>SALA COMERCIAL - PARAUAPEBAS/PA</v>
      </c>
      <c r="E1191" s="278" t="str">
        <f>Resumo!$R$5</f>
        <v>Despesa</v>
      </c>
      <c r="F1191" s="278" t="str">
        <f>Resumo!$R$6</f>
        <v>Despesa Indireta</v>
      </c>
      <c r="G1191" s="286">
        <f>'Comp. Desp. Indiretas'!BY77</f>
        <v>0</v>
      </c>
    </row>
    <row r="1192" spans="1:7">
      <c r="A1192" s="283">
        <f>'Comp. Desp. Indiretas'!$BY$7</f>
        <v>44986</v>
      </c>
      <c r="B1192" s="278" t="str">
        <f>'Comp. Desp. Indiretas'!$A$78</f>
        <v>DG</v>
      </c>
      <c r="D1192" s="279" t="str">
        <f>'Comp. Desp. Indiretas'!$C$78</f>
        <v>ALIMENTAÇÃO VIAGEM (CAFÉ / ALMOÇO OU JANTA)</v>
      </c>
      <c r="E1192" s="278" t="str">
        <f>Resumo!$R$5</f>
        <v>Despesa</v>
      </c>
      <c r="F1192" s="278" t="str">
        <f>Resumo!$R$6</f>
        <v>Despesa Indireta</v>
      </c>
      <c r="G1192" s="286">
        <f>'Comp. Desp. Indiretas'!BY78</f>
        <v>0</v>
      </c>
    </row>
    <row r="1193" spans="1:7">
      <c r="A1193" s="283">
        <f>'Comp. Desp. Indiretas'!$BY$7</f>
        <v>44986</v>
      </c>
      <c r="B1193" s="278" t="str">
        <f>'Comp. Desp. Indiretas'!$A$79</f>
        <v>DG</v>
      </c>
      <c r="D1193" s="279" t="str">
        <f>'Comp. Desp. Indiretas'!$C$79</f>
        <v>ALIMENTAÇÃO - NIVEL 2</v>
      </c>
      <c r="E1193" s="278" t="str">
        <f>Resumo!$R$5</f>
        <v>Despesa</v>
      </c>
      <c r="F1193" s="278" t="str">
        <f>Resumo!$R$6</f>
        <v>Despesa Indireta</v>
      </c>
      <c r="G1193" s="286">
        <f>'Comp. Desp. Indiretas'!BY79</f>
        <v>0</v>
      </c>
    </row>
    <row r="1194" spans="1:7">
      <c r="A1194" s="283">
        <f>'Comp. Desp. Indiretas'!$BY$7</f>
        <v>44986</v>
      </c>
      <c r="B1194" s="278" t="str">
        <f>'Comp. Desp. Indiretas'!$A$80</f>
        <v>DG</v>
      </c>
      <c r="D1194" s="279" t="str">
        <f>'Comp. Desp. Indiretas'!$C$80</f>
        <v>ALIMENTAÇÃO - NIVEL 3</v>
      </c>
      <c r="E1194" s="278" t="str">
        <f>Resumo!$R$5</f>
        <v>Despesa</v>
      </c>
      <c r="F1194" s="278" t="str">
        <f>Resumo!$R$6</f>
        <v>Despesa Indireta</v>
      </c>
      <c r="G1194" s="286">
        <f>'Comp. Desp. Indiretas'!BY80</f>
        <v>0</v>
      </c>
    </row>
    <row r="1195" spans="1:7">
      <c r="A1195" s="283">
        <f>'Comp. Desp. Indiretas'!$BY$7</f>
        <v>44986</v>
      </c>
      <c r="B1195" s="278" t="str">
        <f>'Comp. Desp. Indiretas'!$A$81</f>
        <v>DG</v>
      </c>
      <c r="D1195" s="279" t="str">
        <f>'Comp. Desp. Indiretas'!$C$81</f>
        <v>TELEFONIA</v>
      </c>
      <c r="E1195" s="278" t="str">
        <f>Resumo!$R$5</f>
        <v>Despesa</v>
      </c>
      <c r="F1195" s="278" t="str">
        <f>Resumo!$R$6</f>
        <v>Despesa Indireta</v>
      </c>
      <c r="G1195" s="286">
        <f>'Comp. Desp. Indiretas'!BY81</f>
        <v>0</v>
      </c>
    </row>
    <row r="1196" spans="1:7">
      <c r="A1196" s="283">
        <f>'Comp. Desp. Indiretas'!$BY$7</f>
        <v>44986</v>
      </c>
      <c r="B1196" s="278" t="str">
        <f>'Comp. Desp. Indiretas'!$A$82</f>
        <v>DG</v>
      </c>
      <c r="D1196" s="279" t="str">
        <f>'Comp. Desp. Indiretas'!$C$82</f>
        <v>ALUGUEL DE VEÍCULO SUV</v>
      </c>
      <c r="E1196" s="278" t="str">
        <f>Resumo!$R$5</f>
        <v>Despesa</v>
      </c>
      <c r="F1196" s="278" t="str">
        <f>Resumo!$R$6</f>
        <v>Despesa Indireta</v>
      </c>
      <c r="G1196" s="286">
        <f>'Comp. Desp. Indiretas'!BY82</f>
        <v>0</v>
      </c>
    </row>
    <row r="1197" spans="1:7">
      <c r="A1197" s="283">
        <f>'Comp. Desp. Indiretas'!$BY$7</f>
        <v>44986</v>
      </c>
      <c r="B1197" s="278" t="str">
        <f>'Comp. Desp. Indiretas'!$A$83</f>
        <v>DG</v>
      </c>
      <c r="D1197" s="279" t="str">
        <f>'Comp. Desp. Indiretas'!$C$83</f>
        <v>ALUGUEL DE VEICULO LEVE</v>
      </c>
      <c r="E1197" s="278" t="str">
        <f>Resumo!$R$5</f>
        <v>Despesa</v>
      </c>
      <c r="F1197" s="278" t="str">
        <f>Resumo!$R$6</f>
        <v>Despesa Indireta</v>
      </c>
      <c r="G1197" s="286">
        <f>'Comp. Desp. Indiretas'!BY83</f>
        <v>0</v>
      </c>
    </row>
    <row r="1198" spans="1:7">
      <c r="A1198" s="283">
        <f>'Comp. Desp. Indiretas'!$BY$7</f>
        <v>44986</v>
      </c>
      <c r="B1198" s="278" t="str">
        <f>'Comp. Desp. Indiretas'!$A$84</f>
        <v>DG</v>
      </c>
      <c r="D1198" s="279" t="str">
        <f>'Comp. Desp. Indiretas'!$C$84</f>
        <v>ALUGUEL CAMINHONTE</v>
      </c>
      <c r="E1198" s="278" t="str">
        <f>Resumo!$R$5</f>
        <v>Despesa</v>
      </c>
      <c r="F1198" s="278" t="str">
        <f>Resumo!$R$6</f>
        <v>Despesa Indireta</v>
      </c>
      <c r="G1198" s="286">
        <f>'Comp. Desp. Indiretas'!BY84</f>
        <v>0</v>
      </c>
    </row>
    <row r="1199" spans="1:7">
      <c r="A1199" s="283">
        <f>'Comp. Desp. Indiretas'!$BY$7</f>
        <v>44986</v>
      </c>
      <c r="B1199" s="278" t="str">
        <f>'Comp. Desp. Indiretas'!$A$85</f>
        <v>DG</v>
      </c>
      <c r="D1199" s="279" t="str">
        <f>'Comp. Desp. Indiretas'!$C$85</f>
        <v>AQUISIÇÃO DE VEICULO</v>
      </c>
      <c r="E1199" s="278" t="str">
        <f>Resumo!$R$5</f>
        <v>Despesa</v>
      </c>
      <c r="F1199" s="278" t="str">
        <f>Resumo!$R$6</f>
        <v>Despesa Indireta</v>
      </c>
      <c r="G1199" s="286">
        <f>'Comp. Desp. Indiretas'!BY85</f>
        <v>0</v>
      </c>
    </row>
    <row r="1200" spans="1:7">
      <c r="A1200" s="283">
        <f>'Comp. Desp. Indiretas'!$BY$7</f>
        <v>44986</v>
      </c>
      <c r="B1200" s="278" t="str">
        <f>'Comp. Desp. Indiretas'!$A$86</f>
        <v>DG</v>
      </c>
      <c r="D1200" s="279" t="str">
        <f>'Comp. Desp. Indiretas'!$C$86</f>
        <v>COMBUSTÍVEL - GASOLINA</v>
      </c>
      <c r="E1200" s="278" t="str">
        <f>Resumo!$R$5</f>
        <v>Despesa</v>
      </c>
      <c r="F1200" s="278" t="str">
        <f>Resumo!$R$6</f>
        <v>Despesa Indireta</v>
      </c>
      <c r="G1200" s="286">
        <f>'Comp. Desp. Indiretas'!BY86</f>
        <v>0</v>
      </c>
    </row>
    <row r="1201" spans="1:7">
      <c r="A1201" s="283">
        <f>'Comp. Desp. Indiretas'!$BY$7</f>
        <v>44986</v>
      </c>
      <c r="B1201" s="278" t="str">
        <f>'Comp. Desp. Indiretas'!$A$87</f>
        <v>DG</v>
      </c>
      <c r="D1201" s="279" t="str">
        <f>'Comp. Desp. Indiretas'!$C$87</f>
        <v>COMBUSTÍVEL - DIESEL</v>
      </c>
      <c r="E1201" s="278" t="str">
        <f>Resumo!$R$5</f>
        <v>Despesa</v>
      </c>
      <c r="F1201" s="278" t="str">
        <f>Resumo!$R$6</f>
        <v>Despesa Indireta</v>
      </c>
      <c r="G1201" s="286">
        <f>'Comp. Desp. Indiretas'!BY87</f>
        <v>0</v>
      </c>
    </row>
    <row r="1202" spans="1:7">
      <c r="A1202" s="283">
        <f>'Comp. Desp. Indiretas'!$BY$7</f>
        <v>44986</v>
      </c>
      <c r="B1202" s="278" t="str">
        <f>'Comp. Desp. Indiretas'!$A$88</f>
        <v>DG</v>
      </c>
      <c r="D1202" s="279" t="str">
        <f>'Comp. Desp. Indiretas'!$C$88</f>
        <v>PASSAGEM AÉREA</v>
      </c>
      <c r="E1202" s="278" t="str">
        <f>Resumo!$R$5</f>
        <v>Despesa</v>
      </c>
      <c r="F1202" s="278" t="str">
        <f>Resumo!$R$6</f>
        <v>Despesa Indireta</v>
      </c>
      <c r="G1202" s="286">
        <f>'Comp. Desp. Indiretas'!BY88</f>
        <v>0</v>
      </c>
    </row>
    <row r="1203" spans="1:7">
      <c r="A1203" s="283">
        <f>'Comp. Desp. Indiretas'!$BY$7</f>
        <v>44986</v>
      </c>
      <c r="B1203" s="278" t="str">
        <f>'Comp. Desp. Indiretas'!$A$89</f>
        <v>ART</v>
      </c>
      <c r="D1203" s="279" t="str">
        <f>'Comp. Desp. Indiretas'!$C$89</f>
        <v>ART CREA - Nível 1</v>
      </c>
      <c r="E1203" s="278" t="str">
        <f>Resumo!$R$5</f>
        <v>Despesa</v>
      </c>
      <c r="F1203" s="278" t="str">
        <f>Resumo!$R$6</f>
        <v>Despesa Indireta</v>
      </c>
      <c r="G1203" s="286">
        <f>'Comp. Desp. Indiretas'!BY89</f>
        <v>0</v>
      </c>
    </row>
    <row r="1204" spans="1:7">
      <c r="A1204" s="283">
        <f>'Comp. Desp. Indiretas'!$BY$7</f>
        <v>44986</v>
      </c>
      <c r="B1204" s="278" t="str">
        <f>'Comp. Desp. Indiretas'!$A$90</f>
        <v>ART</v>
      </c>
      <c r="D1204" s="279" t="str">
        <f>'Comp. Desp. Indiretas'!$C$90</f>
        <v>ART CREA - Nível 2</v>
      </c>
      <c r="E1204" s="278" t="str">
        <f>Resumo!$R$5</f>
        <v>Despesa</v>
      </c>
      <c r="F1204" s="278" t="str">
        <f>Resumo!$R$6</f>
        <v>Despesa Indireta</v>
      </c>
      <c r="G1204" s="286">
        <f>'Comp. Desp. Indiretas'!BY90</f>
        <v>0</v>
      </c>
    </row>
    <row r="1205" spans="1:7">
      <c r="A1205" s="283">
        <f>'Comp. Desp. Indiretas'!$BY$7</f>
        <v>44986</v>
      </c>
      <c r="B1205" s="278" t="str">
        <f>'Comp. Desp. Indiretas'!$A$91</f>
        <v>ART</v>
      </c>
      <c r="D1205" s="279" t="str">
        <f>'Comp. Desp. Indiretas'!$C$91</f>
        <v>ART CREA - Nível 3</v>
      </c>
      <c r="E1205" s="278" t="str">
        <f>Resumo!$R$5</f>
        <v>Despesa</v>
      </c>
      <c r="F1205" s="278" t="str">
        <f>Resumo!$R$6</f>
        <v>Despesa Indireta</v>
      </c>
      <c r="G1205" s="286">
        <f>'Comp. Desp. Indiretas'!BY91</f>
        <v>0</v>
      </c>
    </row>
    <row r="1206" spans="1:7">
      <c r="A1206" s="283">
        <f>'Comp. Desp. Indiretas'!$BY$7</f>
        <v>44986</v>
      </c>
      <c r="B1206" s="278" t="str">
        <f>'Comp. Desp. Indiretas'!$A$92</f>
        <v>ART</v>
      </c>
      <c r="D1206" s="279" t="str">
        <f>'Comp. Desp. Indiretas'!$C$92</f>
        <v>ACERVO CREA</v>
      </c>
      <c r="E1206" s="278" t="str">
        <f>Resumo!$R$5</f>
        <v>Despesa</v>
      </c>
      <c r="F1206" s="278" t="str">
        <f>Resumo!$R$6</f>
        <v>Despesa Indireta</v>
      </c>
      <c r="G1206" s="286">
        <f>'Comp. Desp. Indiretas'!BY92</f>
        <v>0</v>
      </c>
    </row>
    <row r="1207" spans="1:7">
      <c r="A1207" s="283">
        <f>'Comp. Desp. Indiretas'!$BY$7</f>
        <v>44986</v>
      </c>
      <c r="B1207" s="278" t="str">
        <f>'Comp. Desp. Indiretas'!$A$93</f>
        <v>ART</v>
      </c>
      <c r="D1207" s="279" t="str">
        <f>'Comp. Desp. Indiretas'!$C$93</f>
        <v>ART CRBio</v>
      </c>
      <c r="E1207" s="278" t="str">
        <f>Resumo!$R$5</f>
        <v>Despesa</v>
      </c>
      <c r="F1207" s="278" t="str">
        <f>Resumo!$R$6</f>
        <v>Despesa Indireta</v>
      </c>
      <c r="G1207" s="286">
        <f>'Comp. Desp. Indiretas'!BY93</f>
        <v>0</v>
      </c>
    </row>
    <row r="1208" spans="1:7">
      <c r="A1208" s="283">
        <f>'Comp. Desp. Indiretas'!$BY$7</f>
        <v>44986</v>
      </c>
      <c r="B1208" s="278" t="str">
        <f>'Comp. Desp. Indiretas'!$A$94</f>
        <v>ART</v>
      </c>
      <c r="D1208" s="279" t="str">
        <f>'Comp. Desp. Indiretas'!$C$94</f>
        <v>ACERVO CRBio</v>
      </c>
      <c r="E1208" s="278" t="str">
        <f>Resumo!$R$5</f>
        <v>Despesa</v>
      </c>
      <c r="F1208" s="278" t="str">
        <f>Resumo!$R$6</f>
        <v>Despesa Indireta</v>
      </c>
      <c r="G1208" s="286">
        <f>'Comp. Desp. Indiretas'!BY94</f>
        <v>0</v>
      </c>
    </row>
    <row r="1209" spans="1:7">
      <c r="A1209" s="283">
        <f>'Comp. Desp. Indiretas'!$BY$7</f>
        <v>44986</v>
      </c>
      <c r="B1209" s="278" t="str">
        <f>'Comp. Desp. Indiretas'!$A$95</f>
        <v>ART</v>
      </c>
      <c r="D1209" s="279" t="str">
        <f>'Comp. Desp. Indiretas'!$C$95</f>
        <v>VISTO CREA PF</v>
      </c>
      <c r="E1209" s="278" t="str">
        <f>Resumo!$R$5</f>
        <v>Despesa</v>
      </c>
      <c r="F1209" s="278" t="str">
        <f>Resumo!$R$6</f>
        <v>Despesa Indireta</v>
      </c>
      <c r="G1209" s="286">
        <f>'Comp. Desp. Indiretas'!BY95</f>
        <v>0</v>
      </c>
    </row>
    <row r="1210" spans="1:7">
      <c r="A1210" s="283">
        <f>'Comp. Desp. Indiretas'!$BY$7</f>
        <v>44986</v>
      </c>
      <c r="B1210" s="278" t="str">
        <f>'Comp. Desp. Indiretas'!$A$96</f>
        <v>ART</v>
      </c>
      <c r="D1210" s="279" t="str">
        <f>'Comp. Desp. Indiretas'!$C$96</f>
        <v>VISTO CREA PJ</v>
      </c>
      <c r="E1210" s="278" t="str">
        <f>Resumo!$R$5</f>
        <v>Despesa</v>
      </c>
      <c r="F1210" s="278" t="str">
        <f>Resumo!$R$6</f>
        <v>Despesa Indireta</v>
      </c>
      <c r="G1210" s="286">
        <f>'Comp. Desp. Indiretas'!BY96</f>
        <v>0</v>
      </c>
    </row>
    <row r="1211" spans="1:7">
      <c r="A1211" s="283">
        <f>'Comp. Desp. Indiretas'!$BY$7</f>
        <v>44986</v>
      </c>
      <c r="B1211" s="278" t="str">
        <f>'Comp. Desp. Indiretas'!$A$97</f>
        <v>ART</v>
      </c>
      <c r="D1211" s="279" t="str">
        <f>'Comp. Desp. Indiretas'!$C$97</f>
        <v>ANUIDADE CREA PF</v>
      </c>
      <c r="E1211" s="278" t="str">
        <f>Resumo!$R$5</f>
        <v>Despesa</v>
      </c>
      <c r="F1211" s="278" t="str">
        <f>Resumo!$R$6</f>
        <v>Despesa Indireta</v>
      </c>
      <c r="G1211" s="286">
        <f>'Comp. Desp. Indiretas'!BY97</f>
        <v>0</v>
      </c>
    </row>
    <row r="1212" spans="1:7">
      <c r="A1212" s="283">
        <f>'Comp. Desp. Indiretas'!$BY$7</f>
        <v>44986</v>
      </c>
      <c r="B1212" s="278" t="str">
        <f>'Comp. Desp. Indiretas'!$A$98</f>
        <v>ART</v>
      </c>
      <c r="D1212" s="279" t="str">
        <f>'Comp. Desp. Indiretas'!$C$98</f>
        <v>ANUIDADE CREA PJ</v>
      </c>
      <c r="E1212" s="278" t="str">
        <f>Resumo!$R$5</f>
        <v>Despesa</v>
      </c>
      <c r="F1212" s="278" t="str">
        <f>Resumo!$R$6</f>
        <v>Despesa Indireta</v>
      </c>
      <c r="G1212" s="286">
        <f>'Comp. Desp. Indiretas'!BY98</f>
        <v>0</v>
      </c>
    </row>
    <row r="1213" spans="1:7">
      <c r="A1213" s="283">
        <f>'Comp. Desp. Indiretas'!$BY$7</f>
        <v>44986</v>
      </c>
      <c r="B1213" s="278" t="str">
        <f>'Comp. Desp. Indiretas'!$A$99</f>
        <v>ART</v>
      </c>
      <c r="D1213" s="279" t="str">
        <f>'Comp. Desp. Indiretas'!$C$99</f>
        <v>VISTO CRBio PF</v>
      </c>
      <c r="E1213" s="278" t="str">
        <f>Resumo!$R$5</f>
        <v>Despesa</v>
      </c>
      <c r="F1213" s="278" t="str">
        <f>Resumo!$R$6</f>
        <v>Despesa Indireta</v>
      </c>
      <c r="G1213" s="286">
        <f>'Comp. Desp. Indiretas'!BY99</f>
        <v>0</v>
      </c>
    </row>
    <row r="1214" spans="1:7">
      <c r="A1214" s="283">
        <f>'Comp. Desp. Indiretas'!$BY$7</f>
        <v>44986</v>
      </c>
      <c r="B1214" s="278" t="str">
        <f>'Comp. Desp. Indiretas'!$A$100</f>
        <v>ART</v>
      </c>
      <c r="D1214" s="279" t="str">
        <f>'Comp. Desp. Indiretas'!$C$100</f>
        <v>VISTO CRBio PJ</v>
      </c>
      <c r="E1214" s="278" t="str">
        <f>Resumo!$R$5</f>
        <v>Despesa</v>
      </c>
      <c r="F1214" s="278" t="str">
        <f>Resumo!$R$6</f>
        <v>Despesa Indireta</v>
      </c>
      <c r="G1214" s="286">
        <f>'Comp. Desp. Indiretas'!BY100</f>
        <v>0</v>
      </c>
    </row>
    <row r="1215" spans="1:7">
      <c r="A1215" s="283">
        <f>'Comp. Desp. Indiretas'!$BY$7</f>
        <v>44986</v>
      </c>
      <c r="B1215" s="278" t="str">
        <f>'Comp. Desp. Indiretas'!$A$101</f>
        <v>SMS</v>
      </c>
      <c r="D1215" s="279" t="str">
        <f>'Comp. Desp. Indiretas'!$C$101</f>
        <v>PPRA</v>
      </c>
      <c r="E1215" s="278" t="str">
        <f>Resumo!$R$5</f>
        <v>Despesa</v>
      </c>
      <c r="F1215" s="278" t="str">
        <f>Resumo!$R$6</f>
        <v>Despesa Indireta</v>
      </c>
      <c r="G1215" s="286">
        <f>'Comp. Desp. Indiretas'!BY101</f>
        <v>0</v>
      </c>
    </row>
    <row r="1216" spans="1:7">
      <c r="A1216" s="283">
        <f>'Comp. Desp. Indiretas'!$BY$7</f>
        <v>44986</v>
      </c>
      <c r="B1216" s="278" t="str">
        <f>'Comp. Desp. Indiretas'!$A$102</f>
        <v>SMS</v>
      </c>
      <c r="D1216" s="279" t="str">
        <f>'Comp. Desp. Indiretas'!$C$102</f>
        <v>PCMSO</v>
      </c>
      <c r="E1216" s="278" t="str">
        <f>Resumo!$R$5</f>
        <v>Despesa</v>
      </c>
      <c r="F1216" s="278" t="str">
        <f>Resumo!$R$6</f>
        <v>Despesa Indireta</v>
      </c>
      <c r="G1216" s="286">
        <f>'Comp. Desp. Indiretas'!BY102</f>
        <v>0</v>
      </c>
    </row>
    <row r="1217" spans="1:7">
      <c r="A1217" s="283">
        <f>'Comp. Desp. Indiretas'!$BY$7</f>
        <v>44986</v>
      </c>
      <c r="B1217" s="278" t="str">
        <f>'Comp. Desp. Indiretas'!$A$103</f>
        <v>SMS</v>
      </c>
      <c r="D1217" s="279" t="str">
        <f>'Comp. Desp. Indiretas'!$C$103</f>
        <v>PGR</v>
      </c>
      <c r="E1217" s="278" t="str">
        <f>Resumo!$R$5</f>
        <v>Despesa</v>
      </c>
      <c r="F1217" s="278" t="str">
        <f>Resumo!$R$6</f>
        <v>Despesa Indireta</v>
      </c>
      <c r="G1217" s="286">
        <f>'Comp. Desp. Indiretas'!BY103</f>
        <v>0</v>
      </c>
    </row>
    <row r="1218" spans="1:7">
      <c r="A1218" s="283">
        <f>'Comp. Desp. Indiretas'!$BY$7</f>
        <v>44986</v>
      </c>
      <c r="B1218" s="278" t="str">
        <f>'Comp. Desp. Indiretas'!$A$104</f>
        <v>SMS</v>
      </c>
      <c r="D1218" s="279" t="str">
        <f>'Comp. Desp. Indiretas'!$C$104</f>
        <v>PAE</v>
      </c>
      <c r="E1218" s="278" t="str">
        <f>Resumo!$R$5</f>
        <v>Despesa</v>
      </c>
      <c r="F1218" s="278" t="str">
        <f>Resumo!$R$6</f>
        <v>Despesa Indireta</v>
      </c>
      <c r="G1218" s="286">
        <f>'Comp. Desp. Indiretas'!BY104</f>
        <v>0</v>
      </c>
    </row>
    <row r="1219" spans="1:7">
      <c r="A1219" s="283">
        <f>'Comp. Desp. Indiretas'!$BY$7</f>
        <v>44986</v>
      </c>
      <c r="B1219" s="278" t="str">
        <f>'Comp. Desp. Indiretas'!$A$105</f>
        <v>SMS</v>
      </c>
      <c r="D1219" s="279" t="str">
        <f>'Comp. Desp. Indiretas'!$C$105</f>
        <v>TREINAMENTO</v>
      </c>
      <c r="E1219" s="278" t="str">
        <f>Resumo!$R$5</f>
        <v>Despesa</v>
      </c>
      <c r="F1219" s="278" t="str">
        <f>Resumo!$R$6</f>
        <v>Despesa Indireta</v>
      </c>
      <c r="G1219" s="286">
        <f>'Comp. Desp. Indiretas'!BY105</f>
        <v>0</v>
      </c>
    </row>
    <row r="1220" spans="1:7">
      <c r="A1220" s="283">
        <f>'Comp. Desp. Indiretas'!$BY$7</f>
        <v>44986</v>
      </c>
      <c r="B1220" s="278" t="str">
        <f>'Comp. Desp. Indiretas'!$A$106</f>
        <v>SMS</v>
      </c>
      <c r="D1220" s="279" t="str">
        <f>'Comp. Desp. Indiretas'!$C$106</f>
        <v>ASO</v>
      </c>
      <c r="E1220" s="278" t="str">
        <f>Resumo!$R$5</f>
        <v>Despesa</v>
      </c>
      <c r="F1220" s="278" t="str">
        <f>Resumo!$R$6</f>
        <v>Despesa Indireta</v>
      </c>
      <c r="G1220" s="286">
        <f>'Comp. Desp. Indiretas'!BY106</f>
        <v>0</v>
      </c>
    </row>
    <row r="1221" spans="1:7">
      <c r="A1221" s="283">
        <f>'Comp. Desp. Indiretas'!$BY$7</f>
        <v>44986</v>
      </c>
      <c r="B1221" s="278">
        <f>'Comp. Desp. Indiretas'!$A$107</f>
        <v>0</v>
      </c>
      <c r="D1221" s="279" t="str">
        <f>'Comp. Desp. Indiretas'!$C$107</f>
        <v/>
      </c>
      <c r="E1221" s="278" t="str">
        <f>Resumo!$R$5</f>
        <v>Despesa</v>
      </c>
      <c r="F1221" s="278" t="str">
        <f>Resumo!$R$6</f>
        <v>Despesa Indireta</v>
      </c>
      <c r="G1221" s="286">
        <f>'Comp. Desp. Indiretas'!BY107</f>
        <v>0</v>
      </c>
    </row>
    <row r="1222" spans="1:7">
      <c r="A1222" s="283">
        <f>'Comp. Desp. Indiretas'!$BY$7</f>
        <v>44986</v>
      </c>
      <c r="B1222" s="278">
        <f>'Comp. Desp. Indiretas'!$A$108</f>
        <v>0</v>
      </c>
      <c r="D1222" s="279" t="str">
        <f>'Comp. Desp. Indiretas'!$C$108</f>
        <v/>
      </c>
      <c r="E1222" s="278" t="str">
        <f>Resumo!$R$5</f>
        <v>Despesa</v>
      </c>
      <c r="F1222" s="278" t="str">
        <f>Resumo!$R$6</f>
        <v>Despesa Indireta</v>
      </c>
      <c r="G1222" s="286">
        <f>'Comp. Desp. Indiretas'!BY108</f>
        <v>0</v>
      </c>
    </row>
    <row r="1223" spans="1:7">
      <c r="A1223" s="283">
        <f>'Comp. Desp. Indiretas'!$BY$7</f>
        <v>44986</v>
      </c>
      <c r="B1223" s="278">
        <f>'Comp. Desp. Indiretas'!$A$109</f>
        <v>0</v>
      </c>
      <c r="D1223" s="279" t="str">
        <f>'Comp. Desp. Indiretas'!$C$109</f>
        <v/>
      </c>
      <c r="E1223" s="278" t="str">
        <f>Resumo!$R$5</f>
        <v>Despesa</v>
      </c>
      <c r="F1223" s="278" t="str">
        <f>Resumo!$R$6</f>
        <v>Despesa Indireta</v>
      </c>
      <c r="G1223" s="286">
        <f>'Comp. Desp. Indiretas'!BY109</f>
        <v>0</v>
      </c>
    </row>
    <row r="1224" spans="1:7">
      <c r="A1224" s="283">
        <f>'Comp. Desp. Indiretas'!$BY$7</f>
        <v>44986</v>
      </c>
      <c r="B1224" s="278">
        <f>'Comp. Desp. Indiretas'!$A$110</f>
        <v>0</v>
      </c>
      <c r="D1224" s="279" t="str">
        <f>'Comp. Desp. Indiretas'!$C$110</f>
        <v/>
      </c>
      <c r="E1224" s="278" t="str">
        <f>Resumo!$R$5</f>
        <v>Despesa</v>
      </c>
      <c r="F1224" s="278" t="str">
        <f>Resumo!$R$6</f>
        <v>Despesa Indireta</v>
      </c>
      <c r="G1224" s="286">
        <f>'Comp. Desp. Indiretas'!BY110</f>
        <v>0</v>
      </c>
    </row>
    <row r="1225" spans="1:7">
      <c r="A1225" s="283">
        <f>'Comp. Desp. Indiretas'!$BY$7</f>
        <v>44986</v>
      </c>
      <c r="B1225" s="278">
        <f>'Comp. Desp. Indiretas'!$A$111</f>
        <v>0</v>
      </c>
      <c r="D1225" s="279" t="str">
        <f>'Comp. Desp. Indiretas'!$C$111</f>
        <v/>
      </c>
      <c r="E1225" s="278" t="str">
        <f>Resumo!$R$5</f>
        <v>Despesa</v>
      </c>
      <c r="F1225" s="278" t="str">
        <f>Resumo!$R$6</f>
        <v>Despesa Indireta</v>
      </c>
      <c r="G1225" s="286">
        <f>'Comp. Desp. Indiretas'!BY111</f>
        <v>0</v>
      </c>
    </row>
    <row r="1226" spans="1:7">
      <c r="A1226" s="283">
        <f>'Comp. Desp. Indiretas'!$BY$7</f>
        <v>44986</v>
      </c>
      <c r="B1226" s="278">
        <f>'Comp. Desp. Indiretas'!$A$112</f>
        <v>0</v>
      </c>
      <c r="D1226" s="279" t="str">
        <f>'Comp. Desp. Indiretas'!$C$112</f>
        <v/>
      </c>
      <c r="E1226" s="278" t="str">
        <f>Resumo!$R$5</f>
        <v>Despesa</v>
      </c>
      <c r="F1226" s="278" t="str">
        <f>Resumo!$R$6</f>
        <v>Despesa Indireta</v>
      </c>
      <c r="G1226" s="286">
        <f>'Comp. Desp. Indiretas'!BY112</f>
        <v>0</v>
      </c>
    </row>
    <row r="1227" spans="1:7">
      <c r="A1227" s="283">
        <f>'Comp. Desp. Indiretas'!$BY$7</f>
        <v>44986</v>
      </c>
      <c r="B1227" s="278" t="str">
        <f>'Composições Desp. Diretas'!$A$10</f>
        <v>MOD</v>
      </c>
      <c r="C1227" s="278" t="str">
        <f>EAP!$C$9</f>
        <v>PP01</v>
      </c>
      <c r="D1227" s="279" t="str">
        <f>'Composições Desp. Diretas'!$C$10</f>
        <v>ANALISTA TÉCNICO</v>
      </c>
      <c r="E1227" s="278" t="str">
        <f>Resumo!$R$5</f>
        <v>Despesa</v>
      </c>
      <c r="F1227" s="278" t="str">
        <f>Resumo!$R$7</f>
        <v>Despesa Direta</v>
      </c>
      <c r="G1227" s="286">
        <f>'Composições Desp. Diretas'!BZ10</f>
        <v>241560.00000000003</v>
      </c>
    </row>
    <row r="1228" spans="1:7">
      <c r="A1228" s="283">
        <f>'Comp. Desp. Indiretas'!$BY$7</f>
        <v>44986</v>
      </c>
      <c r="B1228" s="278" t="str">
        <f>'Composições Desp. Diretas'!$A$11</f>
        <v>MOD</v>
      </c>
      <c r="C1228" s="278" t="str">
        <f>EAP!$C$9</f>
        <v>PP01</v>
      </c>
      <c r="D1228" s="279" t="str">
        <f>'Composições Desp. Diretas'!$C$11</f>
        <v>ASSISTENTE ADMINISTRATIVO</v>
      </c>
      <c r="E1228" s="278" t="str">
        <f>Resumo!$R$5</f>
        <v>Despesa</v>
      </c>
      <c r="F1228" s="278" t="str">
        <f>Resumo!$R$7</f>
        <v>Despesa Direta</v>
      </c>
      <c r="G1228" s="286">
        <f>'Composições Desp. Diretas'!BZ11</f>
        <v>4452</v>
      </c>
    </row>
    <row r="1229" spans="1:7">
      <c r="A1229" s="283">
        <f>'Comp. Desp. Indiretas'!$BY$7</f>
        <v>44986</v>
      </c>
      <c r="B1229" s="278" t="str">
        <f>'Composições Desp. Diretas'!$A$12</f>
        <v>MOD</v>
      </c>
      <c r="C1229" s="278" t="str">
        <f>EAP!$C$9</f>
        <v>PP01</v>
      </c>
      <c r="D1229" s="279" t="str">
        <f>'Composições Desp. Diretas'!$C$12</f>
        <v>TÉCNICO DE SEGURANÇA</v>
      </c>
      <c r="E1229" s="278" t="str">
        <f>Resumo!$R$5</f>
        <v>Despesa</v>
      </c>
      <c r="F1229" s="278" t="str">
        <f>Resumo!$R$7</f>
        <v>Despesa Direta</v>
      </c>
      <c r="G1229" s="286">
        <f>'Composições Desp. Diretas'!BZ12</f>
        <v>7320</v>
      </c>
    </row>
    <row r="1230" spans="1:7">
      <c r="A1230" s="283">
        <f>'Comp. Desp. Indiretas'!$BY$7</f>
        <v>44986</v>
      </c>
      <c r="B1230" s="278" t="str">
        <f>'Composições Desp. Diretas'!$A$13</f>
        <v>MOD</v>
      </c>
      <c r="C1230" s="278" t="str">
        <f>EAP!$C$9</f>
        <v>PP01</v>
      </c>
      <c r="D1230" s="279" t="str">
        <f>'Composições Desp. Diretas'!$C$13</f>
        <v>PREPOSTO</v>
      </c>
      <c r="E1230" s="278" t="str">
        <f>Resumo!$R$5</f>
        <v>Despesa</v>
      </c>
      <c r="F1230" s="278" t="str">
        <f>Resumo!$R$7</f>
        <v>Despesa Direta</v>
      </c>
      <c r="G1230" s="286">
        <f>'Composições Desp. Diretas'!BZ13</f>
        <v>0</v>
      </c>
    </row>
    <row r="1231" spans="1:7">
      <c r="A1231" s="283">
        <f>'Comp. Desp. Indiretas'!$BY$7</f>
        <v>44986</v>
      </c>
      <c r="B1231" s="278" t="str">
        <f>'Composições Desp. Diretas'!$A$14</f>
        <v>MOD</v>
      </c>
      <c r="C1231" s="278" t="str">
        <f>EAP!$C$9</f>
        <v>PP01</v>
      </c>
      <c r="D1231" s="279" t="str">
        <f>'Composições Desp. Diretas'!$C$14</f>
        <v>COORDENADOR PEAC</v>
      </c>
      <c r="E1231" s="278" t="str">
        <f>Resumo!$R$5</f>
        <v>Despesa</v>
      </c>
      <c r="F1231" s="278" t="str">
        <f>Resumo!$R$7</f>
        <v>Despesa Direta</v>
      </c>
      <c r="G1231" s="286">
        <f>'Composições Desp. Diretas'!BZ14</f>
        <v>18810</v>
      </c>
    </row>
    <row r="1232" spans="1:7">
      <c r="A1232" s="283">
        <f>'Comp. Desp. Indiretas'!$BY$7</f>
        <v>44986</v>
      </c>
      <c r="B1232" s="278" t="str">
        <f>'Composições Desp. Diretas'!$A$15</f>
        <v>MOD</v>
      </c>
      <c r="C1232" s="278" t="str">
        <f>EAP!$C$9</f>
        <v>PP01</v>
      </c>
      <c r="D1232" s="279" t="str">
        <f>'Composições Desp. Diretas'!$C$15</f>
        <v>COORDENADOR PEAC</v>
      </c>
      <c r="E1232" s="278" t="str">
        <f>Resumo!$R$5</f>
        <v>Despesa</v>
      </c>
      <c r="F1232" s="278" t="str">
        <f>Resumo!$R$7</f>
        <v>Despesa Direta</v>
      </c>
      <c r="G1232" s="286">
        <f>'Composições Desp. Diretas'!BZ15</f>
        <v>0</v>
      </c>
    </row>
    <row r="1233" spans="1:7">
      <c r="A1233" s="283">
        <f>'Comp. Desp. Indiretas'!$BY$7</f>
        <v>44986</v>
      </c>
      <c r="B1233" s="278" t="str">
        <f>'Composições Desp. Diretas'!$A$16</f>
        <v>MOD</v>
      </c>
      <c r="C1233" s="278" t="str">
        <f>EAP!$C$9</f>
        <v>PP01</v>
      </c>
      <c r="D1233" s="279" t="str">
        <f>'Composições Desp. Diretas'!$C$16</f>
        <v>PRODUÇÃO AUDIOVISUAL (DESIGNER GRÁFICO)</v>
      </c>
      <c r="E1233" s="278" t="str">
        <f>Resumo!$R$5</f>
        <v>Despesa</v>
      </c>
      <c r="F1233" s="278" t="str">
        <f>Resumo!$R$7</f>
        <v>Despesa Direta</v>
      </c>
      <c r="G1233" s="286">
        <f>'Composições Desp. Diretas'!BZ16</f>
        <v>5850.0000000000009</v>
      </c>
    </row>
    <row r="1234" spans="1:7">
      <c r="A1234" s="283">
        <f>'Comp. Desp. Indiretas'!$BY$7</f>
        <v>44986</v>
      </c>
      <c r="B1234" s="278" t="str">
        <f>'Composições Desp. Diretas'!$A$17</f>
        <v>DG</v>
      </c>
      <c r="C1234" s="278" t="str">
        <f>EAP!$C$9</f>
        <v>PP01</v>
      </c>
      <c r="D1234" s="279" t="str">
        <f>'Composições Desp. Diretas'!$C$17</f>
        <v>AJUDA DE CUSTO - CAJU - NÍVEL 1</v>
      </c>
      <c r="E1234" s="278" t="str">
        <f>Resumo!$R$5</f>
        <v>Despesa</v>
      </c>
      <c r="F1234" s="278" t="str">
        <f>Resumo!$R$7</f>
        <v>Despesa Direta</v>
      </c>
      <c r="G1234" s="286">
        <f>'Composições Desp. Diretas'!BZ17</f>
        <v>1500</v>
      </c>
    </row>
    <row r="1235" spans="1:7">
      <c r="A1235" s="283">
        <f>'Comp. Desp. Indiretas'!$BY$7</f>
        <v>44986</v>
      </c>
      <c r="B1235" s="278" t="str">
        <f>'Composições Desp. Diretas'!$A$18</f>
        <v>DG</v>
      </c>
      <c r="C1235" s="278" t="str">
        <f>EAP!$C$9</f>
        <v>PP01</v>
      </c>
      <c r="D1235" s="279" t="str">
        <f>'Composições Desp. Diretas'!$C$18</f>
        <v>AJUDA DE CUSTO - CAJU - NÍVEL 2</v>
      </c>
      <c r="E1235" s="278" t="str">
        <f>Resumo!$R$5</f>
        <v>Despesa</v>
      </c>
      <c r="F1235" s="278" t="str">
        <f>Resumo!$R$7</f>
        <v>Despesa Direta</v>
      </c>
      <c r="G1235" s="286">
        <f>'Composições Desp. Diretas'!BZ18</f>
        <v>35000</v>
      </c>
    </row>
    <row r="1236" spans="1:7">
      <c r="A1236" s="283">
        <f>'Comp. Desp. Indiretas'!$BY$7</f>
        <v>44986</v>
      </c>
      <c r="B1236" s="278" t="str">
        <f>'Composições Desp. Diretas'!$A$19</f>
        <v>MA</v>
      </c>
      <c r="C1236" s="278" t="str">
        <f>EAP!$C$9</f>
        <v>PP01</v>
      </c>
      <c r="D1236" s="279" t="str">
        <f>'Composições Desp. Diretas'!$C$19</f>
        <v>UNIFORME/EPI</v>
      </c>
      <c r="E1236" s="278" t="str">
        <f>Resumo!$R$5</f>
        <v>Despesa</v>
      </c>
      <c r="F1236" s="278" t="str">
        <f>Resumo!$R$7</f>
        <v>Despesa Direta</v>
      </c>
      <c r="G1236" s="286">
        <f>'Composições Desp. Diretas'!BZ19</f>
        <v>0</v>
      </c>
    </row>
    <row r="1237" spans="1:7">
      <c r="A1237" s="283">
        <f>'Comp. Desp. Indiretas'!$BY$7</f>
        <v>44986</v>
      </c>
      <c r="B1237" s="278" t="str">
        <f>'Composições Desp. Diretas'!$A$20</f>
        <v>SMS</v>
      </c>
      <c r="C1237" s="278" t="str">
        <f>EAP!$C$9</f>
        <v>PP01</v>
      </c>
      <c r="D1237" s="279" t="str">
        <f>'Composições Desp. Diretas'!$C$20</f>
        <v>ASO</v>
      </c>
      <c r="E1237" s="278" t="str">
        <f>Resumo!$R$5</f>
        <v>Despesa</v>
      </c>
      <c r="F1237" s="278" t="str">
        <f>Resumo!$R$7</f>
        <v>Despesa Direta</v>
      </c>
      <c r="G1237" s="286">
        <f>'Composições Desp. Diretas'!BZ20</f>
        <v>0</v>
      </c>
    </row>
    <row r="1238" spans="1:7">
      <c r="A1238" s="283">
        <f>'Comp. Desp. Indiretas'!$BY$7</f>
        <v>44986</v>
      </c>
      <c r="B1238" s="278" t="str">
        <f>'Composições Desp. Diretas'!$A$21</f>
        <v>EQ</v>
      </c>
      <c r="C1238" s="278" t="str">
        <f>EAP!$C$9</f>
        <v>PP01</v>
      </c>
      <c r="D1238" s="279" t="str">
        <f>'Composições Desp. Diretas'!$C$21</f>
        <v>NOTEBOOK</v>
      </c>
      <c r="E1238" s="278" t="str">
        <f>Resumo!$R$5</f>
        <v>Despesa</v>
      </c>
      <c r="F1238" s="278" t="str">
        <f>Resumo!$R$7</f>
        <v>Despesa Direta</v>
      </c>
      <c r="G1238" s="286">
        <f>'Composições Desp. Diretas'!BZ21</f>
        <v>0</v>
      </c>
    </row>
    <row r="1239" spans="1:7">
      <c r="A1239" s="283">
        <f>'Comp. Desp. Indiretas'!$BY$7</f>
        <v>44986</v>
      </c>
      <c r="B1239" s="278" t="str">
        <f>'Composições Desp. Diretas'!$A$22</f>
        <v>EQ</v>
      </c>
      <c r="C1239" s="278" t="str">
        <f>EAP!$C$9</f>
        <v>PP01</v>
      </c>
      <c r="D1239" s="279" t="str">
        <f>'Composições Desp. Diretas'!$C$22</f>
        <v>KIT MULTIMÍDIA</v>
      </c>
      <c r="E1239" s="278" t="str">
        <f>Resumo!$R$5</f>
        <v>Despesa</v>
      </c>
      <c r="F1239" s="278" t="str">
        <f>Resumo!$R$7</f>
        <v>Despesa Direta</v>
      </c>
      <c r="G1239" s="286">
        <f>'Composições Desp. Diretas'!BZ22</f>
        <v>0</v>
      </c>
    </row>
    <row r="1240" spans="1:7">
      <c r="A1240" s="283">
        <f>'Comp. Desp. Indiretas'!$BY$7</f>
        <v>44986</v>
      </c>
      <c r="B1240" s="278" t="str">
        <f>'Composições Desp. Diretas'!$A$23</f>
        <v>SMS</v>
      </c>
      <c r="C1240" s="278" t="str">
        <f>EAP!$C$9</f>
        <v>PP01</v>
      </c>
      <c r="D1240" s="279" t="str">
        <f>'Composições Desp. Diretas'!$C$23</f>
        <v>TREINAMENTO RAC02 (VALE)</v>
      </c>
      <c r="E1240" s="278" t="str">
        <f>Resumo!$R$5</f>
        <v>Despesa</v>
      </c>
      <c r="F1240" s="278" t="str">
        <f>Resumo!$R$7</f>
        <v>Despesa Direta</v>
      </c>
      <c r="G1240" s="286">
        <f>'Composições Desp. Diretas'!BZ23</f>
        <v>0</v>
      </c>
    </row>
    <row r="1241" spans="1:7">
      <c r="A1241" s="283">
        <f>'Comp. Desp. Indiretas'!$BY$7</f>
        <v>44986</v>
      </c>
      <c r="B1241" s="278" t="str">
        <f>'Composições Desp. Diretas'!$A$24</f>
        <v>SE</v>
      </c>
      <c r="C1241" s="278" t="str">
        <f>EAP!$C$9</f>
        <v>PP01</v>
      </c>
      <c r="D1241" s="279" t="str">
        <f>'Composições Desp. Diretas'!$C$24</f>
        <v>ESPECIALISTA - 44h/MÊS</v>
      </c>
      <c r="E1241" s="278" t="str">
        <f>Resumo!$R$5</f>
        <v>Despesa</v>
      </c>
      <c r="F1241" s="278" t="str">
        <f>Resumo!$R$7</f>
        <v>Despesa Direta</v>
      </c>
      <c r="G1241" s="286">
        <f>'Composições Desp. Diretas'!BZ24</f>
        <v>10000</v>
      </c>
    </row>
    <row r="1242" spans="1:7">
      <c r="A1242" s="283">
        <f>'Comp. Desp. Indiretas'!$BY$7</f>
        <v>44986</v>
      </c>
      <c r="B1242" s="278">
        <f>'Composições Desp. Diretas'!$A$25</f>
        <v>0</v>
      </c>
      <c r="C1242" s="278" t="str">
        <f>EAP!$C$9</f>
        <v>PP01</v>
      </c>
      <c r="D1242" s="279">
        <f>'Composições Desp. Diretas'!$C$25</f>
        <v>0</v>
      </c>
      <c r="E1242" s="278" t="str">
        <f>Resumo!$R$5</f>
        <v>Despesa</v>
      </c>
      <c r="F1242" s="278" t="str">
        <f>Resumo!$R$7</f>
        <v>Despesa Direta</v>
      </c>
      <c r="G1242" s="286">
        <f>'Composições Desp. Diretas'!BZ25</f>
        <v>0</v>
      </c>
    </row>
    <row r="1243" spans="1:7">
      <c r="A1243" s="283">
        <f>'Comp. Desp. Indiretas'!$BY$7</f>
        <v>44986</v>
      </c>
      <c r="B1243" s="278">
        <f>'Composições Desp. Diretas'!$A$26</f>
        <v>0</v>
      </c>
      <c r="C1243" s="278" t="str">
        <f>EAP!$C$9</f>
        <v>PP01</v>
      </c>
      <c r="D1243" s="279">
        <f>'Composições Desp. Diretas'!$C$26</f>
        <v>0</v>
      </c>
      <c r="E1243" s="278" t="str">
        <f>Resumo!$R$5</f>
        <v>Despesa</v>
      </c>
      <c r="F1243" s="278" t="str">
        <f>Resumo!$R$7</f>
        <v>Despesa Direta</v>
      </c>
      <c r="G1243" s="286">
        <f>'Composições Desp. Diretas'!BZ26</f>
        <v>0</v>
      </c>
    </row>
    <row r="1244" spans="1:7">
      <c r="A1244" s="283">
        <f>'Comp. Desp. Indiretas'!$BY$7</f>
        <v>44986</v>
      </c>
      <c r="B1244" s="278">
        <f>'Composições Desp. Diretas'!$A$27</f>
        <v>0</v>
      </c>
      <c r="C1244" s="278" t="str">
        <f>EAP!$C$9</f>
        <v>PP01</v>
      </c>
      <c r="D1244" s="279">
        <f>'Composições Desp. Diretas'!$C$27</f>
        <v>0</v>
      </c>
      <c r="E1244" s="278" t="str">
        <f>Resumo!$R$5</f>
        <v>Despesa</v>
      </c>
      <c r="F1244" s="278" t="str">
        <f>Resumo!$R$7</f>
        <v>Despesa Direta</v>
      </c>
      <c r="G1244" s="286">
        <f>'Composições Desp. Diretas'!BZ27</f>
        <v>0</v>
      </c>
    </row>
    <row r="1245" spans="1:7">
      <c r="A1245" s="283">
        <f>'Comp. Desp. Indiretas'!$BY$7</f>
        <v>44986</v>
      </c>
      <c r="B1245" s="278">
        <f>'Composições Desp. Diretas'!$A$28</f>
        <v>0</v>
      </c>
      <c r="C1245" s="278" t="str">
        <f>EAP!$C$9</f>
        <v>PP01</v>
      </c>
      <c r="D1245" s="279">
        <f>'Composições Desp. Diretas'!$C$28</f>
        <v>0</v>
      </c>
      <c r="E1245" s="278" t="str">
        <f>Resumo!$R$5</f>
        <v>Despesa</v>
      </c>
      <c r="F1245" s="278" t="str">
        <f>Resumo!$R$7</f>
        <v>Despesa Direta</v>
      </c>
      <c r="G1245" s="286">
        <f>'Composições Desp. Diretas'!BZ28</f>
        <v>0</v>
      </c>
    </row>
    <row r="1246" spans="1:7">
      <c r="A1246" s="283">
        <f>'Comp. Desp. Indiretas'!$BY$7</f>
        <v>44986</v>
      </c>
      <c r="B1246" s="278">
        <f>'Composições Desp. Diretas'!$A$29</f>
        <v>0</v>
      </c>
      <c r="C1246" s="278" t="str">
        <f>EAP!$C$9</f>
        <v>PP01</v>
      </c>
      <c r="D1246" s="279">
        <f>'Composições Desp. Diretas'!$C$29</f>
        <v>0</v>
      </c>
      <c r="E1246" s="278" t="str">
        <f>Resumo!$R$5</f>
        <v>Despesa</v>
      </c>
      <c r="F1246" s="278" t="str">
        <f>Resumo!$R$7</f>
        <v>Despesa Direta</v>
      </c>
      <c r="G1246" s="286">
        <f>'Composições Desp. Diretas'!BZ29</f>
        <v>0</v>
      </c>
    </row>
    <row r="1247" spans="1:7">
      <c r="A1247" s="283">
        <f>'Comp. Desp. Indiretas'!$BY$7</f>
        <v>44986</v>
      </c>
      <c r="B1247" s="278">
        <f>'Composições Desp. Diretas'!$A$30</f>
        <v>0</v>
      </c>
      <c r="C1247" s="278" t="str">
        <f>EAP!$C$9</f>
        <v>PP01</v>
      </c>
      <c r="D1247" s="279">
        <f>'Composições Desp. Diretas'!$C$30</f>
        <v>0</v>
      </c>
      <c r="E1247" s="278" t="str">
        <f>Resumo!$R$5</f>
        <v>Despesa</v>
      </c>
      <c r="F1247" s="278" t="str">
        <f>Resumo!$R$7</f>
        <v>Despesa Direta</v>
      </c>
      <c r="G1247" s="286">
        <f>'Composições Desp. Diretas'!BZ30</f>
        <v>0</v>
      </c>
    </row>
    <row r="1248" spans="1:7">
      <c r="A1248" s="283">
        <f>'Comp. Desp. Indiretas'!$BY$7</f>
        <v>44986</v>
      </c>
      <c r="B1248" s="278">
        <f>'Composições Desp. Diretas'!$A$31</f>
        <v>0</v>
      </c>
      <c r="C1248" s="278" t="str">
        <f>EAP!$C$9</f>
        <v>PP01</v>
      </c>
      <c r="D1248" s="279">
        <f>'Composições Desp. Diretas'!$C$31</f>
        <v>0</v>
      </c>
      <c r="E1248" s="278" t="str">
        <f>Resumo!$R$5</f>
        <v>Despesa</v>
      </c>
      <c r="F1248" s="278" t="str">
        <f>Resumo!$R$7</f>
        <v>Despesa Direta</v>
      </c>
      <c r="G1248" s="286">
        <f>'Composições Desp. Diretas'!BZ31</f>
        <v>0</v>
      </c>
    </row>
    <row r="1249" spans="1:7">
      <c r="A1249" s="283">
        <f>'Comp. Desp. Indiretas'!$BY$7</f>
        <v>44986</v>
      </c>
      <c r="B1249" s="278">
        <f>'Composições Desp. Diretas'!$A$32</f>
        <v>0</v>
      </c>
      <c r="C1249" s="278" t="str">
        <f>EAP!$C$9</f>
        <v>PP01</v>
      </c>
      <c r="D1249" s="279">
        <f>'Composições Desp. Diretas'!$C$32</f>
        <v>0</v>
      </c>
      <c r="E1249" s="278" t="str">
        <f>Resumo!$R$5</f>
        <v>Despesa</v>
      </c>
      <c r="F1249" s="278" t="str">
        <f>Resumo!$R$7</f>
        <v>Despesa Direta</v>
      </c>
      <c r="G1249" s="286">
        <f>'Composições Desp. Diretas'!BZ32</f>
        <v>0</v>
      </c>
    </row>
    <row r="1250" spans="1:7">
      <c r="A1250" s="283">
        <f>'Comp. Desp. Indiretas'!$BY$7</f>
        <v>44986</v>
      </c>
      <c r="B1250" s="278">
        <f>'Composições Desp. Diretas'!$A$33</f>
        <v>0</v>
      </c>
      <c r="C1250" s="278" t="str">
        <f>EAP!$C$9</f>
        <v>PP01</v>
      </c>
      <c r="D1250" s="279">
        <f>'Composições Desp. Diretas'!$C$33</f>
        <v>0</v>
      </c>
      <c r="E1250" s="278" t="str">
        <f>Resumo!$R$5</f>
        <v>Despesa</v>
      </c>
      <c r="F1250" s="278" t="str">
        <f>Resumo!$R$7</f>
        <v>Despesa Direta</v>
      </c>
      <c r="G1250" s="286">
        <f>'Composições Desp. Diretas'!BZ33</f>
        <v>0</v>
      </c>
    </row>
    <row r="1251" spans="1:7">
      <c r="A1251" s="283">
        <f>'Comp. Desp. Indiretas'!$BY$7</f>
        <v>44986</v>
      </c>
      <c r="B1251" s="278">
        <f>'Composições Desp. Diretas'!$A$34</f>
        <v>0</v>
      </c>
      <c r="C1251" s="278" t="str">
        <f>EAP!$C$9</f>
        <v>PP01</v>
      </c>
      <c r="D1251" s="279">
        <f>'Composições Desp. Diretas'!$C$34</f>
        <v>0</v>
      </c>
      <c r="E1251" s="278" t="str">
        <f>Resumo!$R$5</f>
        <v>Despesa</v>
      </c>
      <c r="F1251" s="278" t="str">
        <f>Resumo!$R$7</f>
        <v>Despesa Direta</v>
      </c>
      <c r="G1251" s="286">
        <f>'Composições Desp. Diretas'!BZ34</f>
        <v>0</v>
      </c>
    </row>
    <row r="1252" spans="1:7">
      <c r="A1252" s="283">
        <f>'Comp. Desp. Indiretas'!$BY$7</f>
        <v>44986</v>
      </c>
      <c r="B1252" s="278">
        <f>'Composições Desp. Diretas'!$A$35</f>
        <v>0</v>
      </c>
      <c r="C1252" s="278" t="str">
        <f>EAP!$C$9</f>
        <v>PP01</v>
      </c>
      <c r="D1252" s="279">
        <f>'Composições Desp. Diretas'!$C$35</f>
        <v>0</v>
      </c>
      <c r="E1252" s="278" t="str">
        <f>Resumo!$R$5</f>
        <v>Despesa</v>
      </c>
      <c r="F1252" s="278" t="str">
        <f>Resumo!$R$7</f>
        <v>Despesa Direta</v>
      </c>
      <c r="G1252" s="286">
        <f>'Composições Desp. Diretas'!BZ35</f>
        <v>0</v>
      </c>
    </row>
    <row r="1253" spans="1:7">
      <c r="A1253" s="283">
        <f>'Comp. Desp. Indiretas'!$BY$7</f>
        <v>44986</v>
      </c>
      <c r="B1253" s="278">
        <f>'Composições Desp. Diretas'!$A$36</f>
        <v>0</v>
      </c>
      <c r="C1253" s="278" t="str">
        <f>EAP!$C$9</f>
        <v>PP01</v>
      </c>
      <c r="D1253" s="279">
        <f>'Composições Desp. Diretas'!$C$36</f>
        <v>0</v>
      </c>
      <c r="E1253" s="278" t="str">
        <f>Resumo!$R$5</f>
        <v>Despesa</v>
      </c>
      <c r="F1253" s="278" t="str">
        <f>Resumo!$R$7</f>
        <v>Despesa Direta</v>
      </c>
      <c r="G1253" s="286">
        <f>'Composições Desp. Diretas'!BZ36</f>
        <v>0</v>
      </c>
    </row>
    <row r="1254" spans="1:7">
      <c r="A1254" s="283">
        <f>'Comp. Desp. Indiretas'!$BY$7</f>
        <v>44986</v>
      </c>
      <c r="B1254" s="278">
        <f>'Composições Desp. Diretas'!$A$37</f>
        <v>0</v>
      </c>
      <c r="C1254" s="278" t="str">
        <f>EAP!$C$9</f>
        <v>PP01</v>
      </c>
      <c r="D1254" s="279">
        <f>'Composições Desp. Diretas'!$C$37</f>
        <v>0</v>
      </c>
      <c r="E1254" s="278" t="str">
        <f>Resumo!$R$5</f>
        <v>Despesa</v>
      </c>
      <c r="F1254" s="278" t="str">
        <f>Resumo!$R$7</f>
        <v>Despesa Direta</v>
      </c>
      <c r="G1254" s="286">
        <f>'Composições Desp. Diretas'!BZ37</f>
        <v>0</v>
      </c>
    </row>
    <row r="1255" spans="1:7">
      <c r="A1255" s="283">
        <f>'Comp. Desp. Indiretas'!$BY$7</f>
        <v>44986</v>
      </c>
      <c r="B1255" s="278">
        <f>'Composições Desp. Diretas'!$A$38</f>
        <v>0</v>
      </c>
      <c r="C1255" s="278" t="str">
        <f>EAP!$C$9</f>
        <v>PP01</v>
      </c>
      <c r="D1255" s="279">
        <f>'Composições Desp. Diretas'!$C$38</f>
        <v>0</v>
      </c>
      <c r="E1255" s="278" t="str">
        <f>Resumo!$R$5</f>
        <v>Despesa</v>
      </c>
      <c r="F1255" s="278" t="str">
        <f>Resumo!$R$7</f>
        <v>Despesa Direta</v>
      </c>
      <c r="G1255" s="286">
        <f>'Composições Desp. Diretas'!BZ38</f>
        <v>0</v>
      </c>
    </row>
    <row r="1256" spans="1:7">
      <c r="A1256" s="283">
        <f>'Comp. Desp. Indiretas'!$BY$7</f>
        <v>44986</v>
      </c>
      <c r="B1256" s="278">
        <f>'Composições Desp. Diretas'!$A$39</f>
        <v>0</v>
      </c>
      <c r="C1256" s="278" t="str">
        <f>EAP!$C$9</f>
        <v>PP01</v>
      </c>
      <c r="D1256" s="279">
        <f>'Composições Desp. Diretas'!$C$39</f>
        <v>0</v>
      </c>
      <c r="E1256" s="278" t="str">
        <f>Resumo!$R$5</f>
        <v>Despesa</v>
      </c>
      <c r="F1256" s="278" t="str">
        <f>Resumo!$R$7</f>
        <v>Despesa Direta</v>
      </c>
      <c r="G1256" s="286">
        <f>'Composições Desp. Diretas'!BZ39</f>
        <v>0</v>
      </c>
    </row>
    <row r="1257" spans="1:7">
      <c r="A1257" s="283">
        <f>'Comp. Desp. Indiretas'!$BY$7</f>
        <v>44986</v>
      </c>
      <c r="B1257" s="278">
        <f>'Composições Desp. Diretas'!$A$40</f>
        <v>0</v>
      </c>
      <c r="C1257" s="278" t="str">
        <f>EAP!$C$9</f>
        <v>PP01</v>
      </c>
      <c r="D1257" s="279">
        <f>'Composições Desp. Diretas'!$C$40</f>
        <v>0</v>
      </c>
      <c r="E1257" s="278" t="str">
        <f>Resumo!$R$5</f>
        <v>Despesa</v>
      </c>
      <c r="F1257" s="278" t="str">
        <f>Resumo!$R$7</f>
        <v>Despesa Direta</v>
      </c>
      <c r="G1257" s="286">
        <f>'Composições Desp. Diretas'!BZ40</f>
        <v>0</v>
      </c>
    </row>
    <row r="1258" spans="1:7">
      <c r="A1258" s="283">
        <f>'Comp. Desp. Indiretas'!$BY$7</f>
        <v>44986</v>
      </c>
      <c r="B1258" s="278" t="str">
        <f>'Composições Desp. Diretas'!$A$42</f>
        <v>DG</v>
      </c>
      <c r="C1258" s="278" t="str">
        <f>EAP!$C$10</f>
        <v>PP02</v>
      </c>
      <c r="D1258" s="279" t="str">
        <f>'Composições Desp. Diretas'!$C$42</f>
        <v>ALUGUEL DE VEÍCULO SUV</v>
      </c>
      <c r="E1258" s="278" t="str">
        <f>Resumo!$R$5</f>
        <v>Despesa</v>
      </c>
      <c r="F1258" s="278" t="str">
        <f>Resumo!$R$7</f>
        <v>Despesa Direta</v>
      </c>
      <c r="G1258" s="286">
        <f>'Composições Desp. Diretas'!BZ42</f>
        <v>38400</v>
      </c>
    </row>
    <row r="1259" spans="1:7">
      <c r="A1259" s="283">
        <f>'Comp. Desp. Indiretas'!$BY$7</f>
        <v>44986</v>
      </c>
      <c r="B1259" s="278" t="str">
        <f>'Composições Desp. Diretas'!$A$43</f>
        <v>DG</v>
      </c>
      <c r="C1259" s="278" t="str">
        <f>EAP!$C$10</f>
        <v>PP02</v>
      </c>
      <c r="D1259" s="279" t="str">
        <f>'Composições Desp. Diretas'!$C$43</f>
        <v>COMBUSTÍVEL - GASOLINA</v>
      </c>
      <c r="E1259" s="278" t="str">
        <f>Resumo!$R$5</f>
        <v>Despesa</v>
      </c>
      <c r="F1259" s="278" t="str">
        <f>Resumo!$R$7</f>
        <v>Despesa Direta</v>
      </c>
      <c r="G1259" s="286">
        <f>'Composições Desp. Diretas'!BZ43</f>
        <v>8400</v>
      </c>
    </row>
    <row r="1260" spans="1:7">
      <c r="A1260" s="283">
        <f>'Comp. Desp. Indiretas'!$BY$7</f>
        <v>44986</v>
      </c>
      <c r="B1260" s="278" t="str">
        <f>'Composições Desp. Diretas'!$A$44</f>
        <v>DG</v>
      </c>
      <c r="C1260" s="278" t="str">
        <f>EAP!$C$10</f>
        <v>PP02</v>
      </c>
      <c r="D1260" s="279" t="str">
        <f>'Composições Desp. Diretas'!$C$44</f>
        <v>EQUIPAMENTOS VEÍCULO (SENSOR DE FADIGA + TELEMETRIA)</v>
      </c>
      <c r="E1260" s="278" t="str">
        <f>Resumo!$R$5</f>
        <v>Despesa</v>
      </c>
      <c r="F1260" s="278" t="str">
        <f>Resumo!$R$7</f>
        <v>Despesa Direta</v>
      </c>
      <c r="G1260" s="286">
        <f>'Composições Desp. Diretas'!BZ44</f>
        <v>6000</v>
      </c>
    </row>
    <row r="1261" spans="1:7">
      <c r="A1261" s="283">
        <f>'Comp. Desp. Indiretas'!$BY$7</f>
        <v>44986</v>
      </c>
      <c r="B1261" s="278" t="str">
        <f>'Composições Desp. Diretas'!$A$45</f>
        <v>DG</v>
      </c>
      <c r="C1261" s="278" t="str">
        <f>EAP!$C$10</f>
        <v>PP02</v>
      </c>
      <c r="D1261" s="279" t="str">
        <f>'Composições Desp. Diretas'!$C$45</f>
        <v>INSTALAÇÃO SENSOR FADIGA</v>
      </c>
      <c r="E1261" s="278" t="str">
        <f>Resumo!$R$5</f>
        <v>Despesa</v>
      </c>
      <c r="F1261" s="278" t="str">
        <f>Resumo!$R$7</f>
        <v>Despesa Direta</v>
      </c>
      <c r="G1261" s="286">
        <f>'Composições Desp. Diretas'!BZ45</f>
        <v>0</v>
      </c>
    </row>
    <row r="1262" spans="1:7">
      <c r="A1262" s="283">
        <f>'Comp. Desp. Indiretas'!$BY$7</f>
        <v>44986</v>
      </c>
      <c r="B1262" s="278" t="str">
        <f>'Composições Desp. Diretas'!$A$46</f>
        <v>DG</v>
      </c>
      <c r="C1262" s="278" t="str">
        <f>EAP!$C$10</f>
        <v>PP02</v>
      </c>
      <c r="D1262" s="279" t="str">
        <f>'Composições Desp. Diretas'!$C$46</f>
        <v>DESINSTALAÇÃO SENSOR FADIGA</v>
      </c>
      <c r="E1262" s="278" t="str">
        <f>Resumo!$R$5</f>
        <v>Despesa</v>
      </c>
      <c r="F1262" s="278" t="str">
        <f>Resumo!$R$7</f>
        <v>Despesa Direta</v>
      </c>
      <c r="G1262" s="286">
        <f>'Composições Desp. Diretas'!BZ46</f>
        <v>0</v>
      </c>
    </row>
    <row r="1263" spans="1:7">
      <c r="A1263" s="283">
        <f>'Comp. Desp. Indiretas'!$BY$7</f>
        <v>44986</v>
      </c>
      <c r="B1263" s="278" t="str">
        <f>'Composições Desp. Diretas'!$A$47</f>
        <v>DG</v>
      </c>
      <c r="C1263" s="278" t="str">
        <f>EAP!$C$10</f>
        <v>PP02</v>
      </c>
      <c r="D1263" s="279" t="str">
        <f>'Composições Desp. Diretas'!$C$47</f>
        <v>INSTALAÇÃO TELEMETRIA</v>
      </c>
      <c r="E1263" s="278" t="str">
        <f>Resumo!$R$5</f>
        <v>Despesa</v>
      </c>
      <c r="F1263" s="278" t="str">
        <f>Resumo!$R$7</f>
        <v>Despesa Direta</v>
      </c>
      <c r="G1263" s="286">
        <f>'Composições Desp. Diretas'!BZ47</f>
        <v>0</v>
      </c>
    </row>
    <row r="1264" spans="1:7">
      <c r="A1264" s="283">
        <f>'Comp. Desp. Indiretas'!$BY$7</f>
        <v>44986</v>
      </c>
      <c r="B1264" s="278" t="str">
        <f>'Composições Desp. Diretas'!$A$48</f>
        <v>DG</v>
      </c>
      <c r="C1264" s="278" t="str">
        <f>EAP!$C$10</f>
        <v>PP02</v>
      </c>
      <c r="D1264" s="279" t="str">
        <f>'Composições Desp. Diretas'!$C$48</f>
        <v>DESINSTALAÇÃO TELEMETRIA</v>
      </c>
      <c r="E1264" s="278" t="str">
        <f>Resumo!$R$5</f>
        <v>Despesa</v>
      </c>
      <c r="F1264" s="278" t="str">
        <f>Resumo!$R$7</f>
        <v>Despesa Direta</v>
      </c>
      <c r="G1264" s="286">
        <f>'Composições Desp. Diretas'!BZ48</f>
        <v>0</v>
      </c>
    </row>
    <row r="1265" spans="1:7">
      <c r="A1265" s="283">
        <f>'Comp. Desp. Indiretas'!$BY$7</f>
        <v>44986</v>
      </c>
      <c r="B1265" s="278" t="str">
        <f>'Composições Desp. Diretas'!$A$49</f>
        <v>DG</v>
      </c>
      <c r="C1265" s="278" t="str">
        <f>EAP!$C$10</f>
        <v>PP02</v>
      </c>
      <c r="D1265" s="279" t="str">
        <f>'Composições Desp. Diretas'!$C$49</f>
        <v>INSTALAÇÃO E DESINSTALAÇÃO DE SIRENE DE RÉ</v>
      </c>
      <c r="E1265" s="278" t="str">
        <f>Resumo!$R$5</f>
        <v>Despesa</v>
      </c>
      <c r="F1265" s="278" t="str">
        <f>Resumo!$R$7</f>
        <v>Despesa Direta</v>
      </c>
      <c r="G1265" s="286">
        <f>'Composições Desp. Diretas'!BZ49</f>
        <v>0</v>
      </c>
    </row>
    <row r="1266" spans="1:7">
      <c r="A1266" s="283">
        <f>'Comp. Desp. Indiretas'!$BY$7</f>
        <v>44986</v>
      </c>
      <c r="B1266" s="278" t="str">
        <f>'Composições Desp. Diretas'!$A$50</f>
        <v>DG</v>
      </c>
      <c r="C1266" s="278" t="str">
        <f>EAP!$C$10</f>
        <v>PP02</v>
      </c>
      <c r="D1266" s="279" t="str">
        <f>'Composições Desp. Diretas'!$C$50</f>
        <v>LAVAGEM DE VEÍCULO</v>
      </c>
      <c r="E1266" s="278" t="str">
        <f>Resumo!$R$5</f>
        <v>Despesa</v>
      </c>
      <c r="F1266" s="278" t="str">
        <f>Resumo!$R$7</f>
        <v>Despesa Direta</v>
      </c>
      <c r="G1266" s="286">
        <f>'Composições Desp. Diretas'!BZ50</f>
        <v>1200</v>
      </c>
    </row>
    <row r="1267" spans="1:7">
      <c r="A1267" s="283">
        <f>'Comp. Desp. Indiretas'!$BY$7</f>
        <v>44986</v>
      </c>
      <c r="B1267" s="278" t="str">
        <f>'Composições Desp. Diretas'!$A$51</f>
        <v>MA</v>
      </c>
      <c r="C1267" s="278" t="str">
        <f>EAP!$C$10</f>
        <v>PP02</v>
      </c>
      <c r="D1267" s="279" t="str">
        <f>'Composições Desp. Diretas'!$C$51</f>
        <v>MATERIAIS GRÁFICOS (CARTILHAS, FOLDERS, BANNER, CADERNO, OUTDOOR, PLACAS, E ETC)</v>
      </c>
      <c r="E1267" s="278" t="str">
        <f>Resumo!$R$5</f>
        <v>Despesa</v>
      </c>
      <c r="F1267" s="278" t="str">
        <f>Resumo!$R$7</f>
        <v>Despesa Direta</v>
      </c>
      <c r="G1267" s="286">
        <f>'Composições Desp. Diretas'!BZ51</f>
        <v>25000</v>
      </c>
    </row>
    <row r="1268" spans="1:7">
      <c r="A1268" s="283">
        <f>'Comp. Desp. Indiretas'!$BY$7</f>
        <v>44986</v>
      </c>
      <c r="B1268" s="278" t="str">
        <f>'Composições Desp. Diretas'!$A$52</f>
        <v>DG</v>
      </c>
      <c r="C1268" s="278" t="str">
        <f>EAP!$C$10</f>
        <v>PP02</v>
      </c>
      <c r="D1268" s="279" t="str">
        <f>'Composições Desp. Diretas'!$C$52</f>
        <v>LANCHES OFICINAS / EVENTOS / REUNIÕES</v>
      </c>
      <c r="E1268" s="278" t="str">
        <f>Resumo!$R$5</f>
        <v>Despesa</v>
      </c>
      <c r="F1268" s="278" t="str">
        <f>Resumo!$R$7</f>
        <v>Despesa Direta</v>
      </c>
      <c r="G1268" s="286">
        <f>'Composições Desp. Diretas'!BZ52</f>
        <v>3000</v>
      </c>
    </row>
    <row r="1269" spans="1:7">
      <c r="A1269" s="283">
        <f>'Comp. Desp. Indiretas'!$BY$7</f>
        <v>44986</v>
      </c>
      <c r="B1269" s="278" t="str">
        <f>'Composições Desp. Diretas'!$A$53</f>
        <v>DG</v>
      </c>
      <c r="C1269" s="278" t="str">
        <f>EAP!$C$10</f>
        <v>PP02</v>
      </c>
      <c r="D1269" s="279" t="str">
        <f>'Composições Desp. Diretas'!$C$53</f>
        <v>TRANSPORTE PARTICIPANTES</v>
      </c>
      <c r="E1269" s="278" t="str">
        <f>Resumo!$R$5</f>
        <v>Despesa</v>
      </c>
      <c r="F1269" s="278" t="str">
        <f>Resumo!$R$7</f>
        <v>Despesa Direta</v>
      </c>
      <c r="G1269" s="286">
        <f>'Composições Desp. Diretas'!BZ53</f>
        <v>500</v>
      </c>
    </row>
    <row r="1270" spans="1:7">
      <c r="A1270" s="283">
        <f>'Comp. Desp. Indiretas'!$BY$7</f>
        <v>44986</v>
      </c>
      <c r="B1270" s="278" t="str">
        <f>'Composições Desp. Diretas'!$A$54</f>
        <v>MA</v>
      </c>
      <c r="C1270" s="278" t="str">
        <f>EAP!$C$10</f>
        <v>PP02</v>
      </c>
      <c r="D1270" s="279" t="str">
        <f>'Composições Desp. Diretas'!$C$54</f>
        <v>MATERIAIS DE ESCRITÓRIO (CARTOLINA, PAPEL, TESOURA, CANETA, LÁPIS, GRAMPEADOR, DUREX, FITA ADESIVA, E ETC.)</v>
      </c>
      <c r="E1270" s="278" t="str">
        <f>Resumo!$R$5</f>
        <v>Despesa</v>
      </c>
      <c r="F1270" s="278" t="str">
        <f>Resumo!$R$7</f>
        <v>Despesa Direta</v>
      </c>
      <c r="G1270" s="286">
        <f>'Composições Desp. Diretas'!BZ54</f>
        <v>800</v>
      </c>
    </row>
    <row r="1271" spans="1:7">
      <c r="A1271" s="283">
        <f>'Comp. Desp. Indiretas'!$BY$7</f>
        <v>44986</v>
      </c>
      <c r="B1271" s="278" t="str">
        <f>'Composições Desp. Diretas'!$A$55</f>
        <v>MA</v>
      </c>
      <c r="C1271" s="278" t="str">
        <f>EAP!$C$10</f>
        <v>PP02</v>
      </c>
      <c r="D1271" s="279" t="str">
        <f>'Composições Desp. Diretas'!$C$55</f>
        <v>MATERIAIS ACESSÓRIOS PARA AS CAMPANHAS/OFICINAS (BRINDES, CAMISETAS, E ETC.)</v>
      </c>
      <c r="E1271" s="278" t="str">
        <f>Resumo!$R$5</f>
        <v>Despesa</v>
      </c>
      <c r="F1271" s="278" t="str">
        <f>Resumo!$R$7</f>
        <v>Despesa Direta</v>
      </c>
      <c r="G1271" s="286">
        <f>'Composições Desp. Diretas'!BZ55</f>
        <v>1000</v>
      </c>
    </row>
    <row r="1272" spans="1:7">
      <c r="A1272" s="283">
        <f>'Comp. Desp. Indiretas'!$BY$7</f>
        <v>44986</v>
      </c>
      <c r="B1272" s="278" t="str">
        <f>'Composições Desp. Diretas'!$A$56</f>
        <v>DG</v>
      </c>
      <c r="C1272" s="278" t="str">
        <f>EAP!$C$10</f>
        <v>PP02</v>
      </c>
      <c r="D1272" s="279" t="str">
        <f>'Composições Desp. Diretas'!$C$56</f>
        <v>HOSPEDAGEM VIAGEM</v>
      </c>
      <c r="E1272" s="278" t="str">
        <f>Resumo!$R$5</f>
        <v>Despesa</v>
      </c>
      <c r="F1272" s="278" t="str">
        <f>Resumo!$R$7</f>
        <v>Despesa Direta</v>
      </c>
      <c r="G1272" s="286">
        <f>'Composições Desp. Diretas'!BZ56</f>
        <v>600</v>
      </c>
    </row>
    <row r="1273" spans="1:7">
      <c r="A1273" s="283">
        <f>'Comp. Desp. Indiretas'!$BY$7</f>
        <v>44986</v>
      </c>
      <c r="B1273" s="278" t="str">
        <f>'Composições Desp. Diretas'!$A$57</f>
        <v>DG</v>
      </c>
      <c r="C1273" s="278" t="str">
        <f>EAP!$C$10</f>
        <v>PP02</v>
      </c>
      <c r="D1273" s="279" t="str">
        <f>'Composições Desp. Diretas'!$C$57</f>
        <v>ALIMENTAÇÃO VIAGEM (CAFÉ / ALMOÇO OU JANTA)</v>
      </c>
      <c r="E1273" s="278" t="str">
        <f>Resumo!$R$5</f>
        <v>Despesa</v>
      </c>
      <c r="F1273" s="278" t="str">
        <f>Resumo!$R$7</f>
        <v>Despesa Direta</v>
      </c>
      <c r="G1273" s="286">
        <f>'Composições Desp. Diretas'!BZ57</f>
        <v>120</v>
      </c>
    </row>
    <row r="1274" spans="1:7">
      <c r="A1274" s="283">
        <f>'Comp. Desp. Indiretas'!$BY$7</f>
        <v>44986</v>
      </c>
      <c r="B1274" s="278" t="str">
        <f>'Composições Desp. Diretas'!$A$58</f>
        <v>DG</v>
      </c>
      <c r="C1274" s="278" t="str">
        <f>EAP!$C$10</f>
        <v>PP02</v>
      </c>
      <c r="D1274" s="279" t="str">
        <f>'Composições Desp. Diretas'!$C$58</f>
        <v>PASSAGEM TERRESTRE / TRANSLADO</v>
      </c>
      <c r="E1274" s="278" t="str">
        <f>Resumo!$R$5</f>
        <v>Despesa</v>
      </c>
      <c r="F1274" s="278" t="str">
        <f>Resumo!$R$7</f>
        <v>Despesa Direta</v>
      </c>
      <c r="G1274" s="286">
        <f>'Composições Desp. Diretas'!BZ58</f>
        <v>600</v>
      </c>
    </row>
    <row r="1275" spans="1:7">
      <c r="A1275" s="283">
        <f>'Comp. Desp. Indiretas'!$BY$7</f>
        <v>44986</v>
      </c>
      <c r="B1275" s="278">
        <f>'Composições Desp. Diretas'!$A$59</f>
        <v>0</v>
      </c>
      <c r="C1275" s="278" t="str">
        <f>EAP!$C$10</f>
        <v>PP02</v>
      </c>
      <c r="D1275" s="279">
        <f>'Composições Desp. Diretas'!$C$59</f>
        <v>0</v>
      </c>
      <c r="E1275" s="278" t="str">
        <f>Resumo!$R$5</f>
        <v>Despesa</v>
      </c>
      <c r="F1275" s="278" t="str">
        <f>Resumo!$R$7</f>
        <v>Despesa Direta</v>
      </c>
      <c r="G1275" s="286">
        <f>'Composições Desp. Diretas'!BZ59</f>
        <v>0</v>
      </c>
    </row>
    <row r="1276" spans="1:7">
      <c r="A1276" s="283">
        <f>'Comp. Desp. Indiretas'!$BY$7</f>
        <v>44986</v>
      </c>
      <c r="B1276" s="278">
        <f>'Composições Desp. Diretas'!$A$60</f>
        <v>0</v>
      </c>
      <c r="C1276" s="278" t="str">
        <f>EAP!$C$10</f>
        <v>PP02</v>
      </c>
      <c r="D1276" s="279">
        <f>'Composições Desp. Diretas'!$C$60</f>
        <v>0</v>
      </c>
      <c r="E1276" s="278" t="str">
        <f>Resumo!$R$5</f>
        <v>Despesa</v>
      </c>
      <c r="F1276" s="278" t="str">
        <f>Resumo!$R$7</f>
        <v>Despesa Direta</v>
      </c>
      <c r="G1276" s="286">
        <f>'Composições Desp. Diretas'!BZ60</f>
        <v>0</v>
      </c>
    </row>
    <row r="1277" spans="1:7">
      <c r="A1277" s="283">
        <f>'Comp. Desp. Indiretas'!$BY$7</f>
        <v>44986</v>
      </c>
      <c r="B1277" s="278">
        <f>'Composições Desp. Diretas'!$A$61</f>
        <v>0</v>
      </c>
      <c r="C1277" s="278" t="str">
        <f>EAP!$C$10</f>
        <v>PP02</v>
      </c>
      <c r="D1277" s="279">
        <f>'Composições Desp. Diretas'!$C$61</f>
        <v>0</v>
      </c>
      <c r="E1277" s="278" t="str">
        <f>Resumo!$R$5</f>
        <v>Despesa</v>
      </c>
      <c r="F1277" s="278" t="str">
        <f>Resumo!$R$7</f>
        <v>Despesa Direta</v>
      </c>
      <c r="G1277" s="286">
        <f>'Composições Desp. Diretas'!BZ61</f>
        <v>0</v>
      </c>
    </row>
    <row r="1278" spans="1:7">
      <c r="A1278" s="283">
        <f>'Comp. Desp. Indiretas'!$BY$7</f>
        <v>44986</v>
      </c>
      <c r="B1278" s="278">
        <f>'Composições Desp. Diretas'!$A$62</f>
        <v>0</v>
      </c>
      <c r="C1278" s="278" t="str">
        <f>EAP!$C$10</f>
        <v>PP02</v>
      </c>
      <c r="D1278" s="279">
        <f>'Composições Desp. Diretas'!$C$62</f>
        <v>0</v>
      </c>
      <c r="E1278" s="278" t="str">
        <f>Resumo!$R$5</f>
        <v>Despesa</v>
      </c>
      <c r="F1278" s="278" t="str">
        <f>Resumo!$R$7</f>
        <v>Despesa Direta</v>
      </c>
      <c r="G1278" s="286">
        <f>'Composições Desp. Diretas'!BZ62</f>
        <v>0</v>
      </c>
    </row>
    <row r="1279" spans="1:7">
      <c r="A1279" s="283">
        <f>'Comp. Desp. Indiretas'!$BY$7</f>
        <v>44986</v>
      </c>
      <c r="B1279" s="278">
        <f>'Composições Desp. Diretas'!$A$63</f>
        <v>0</v>
      </c>
      <c r="C1279" s="278" t="str">
        <f>EAP!$C$10</f>
        <v>PP02</v>
      </c>
      <c r="D1279" s="279">
        <f>'Composições Desp. Diretas'!$C$63</f>
        <v>0</v>
      </c>
      <c r="E1279" s="278" t="str">
        <f>Resumo!$R$5</f>
        <v>Despesa</v>
      </c>
      <c r="F1279" s="278" t="str">
        <f>Resumo!$R$7</f>
        <v>Despesa Direta</v>
      </c>
      <c r="G1279" s="286">
        <f>'Composições Desp. Diretas'!BZ63</f>
        <v>0</v>
      </c>
    </row>
    <row r="1280" spans="1:7">
      <c r="A1280" s="283">
        <f>'Comp. Desp. Indiretas'!$BY$7</f>
        <v>44986</v>
      </c>
      <c r="B1280" s="278">
        <f>'Composições Desp. Diretas'!$A$64</f>
        <v>0</v>
      </c>
      <c r="C1280" s="278" t="str">
        <f>EAP!$C$10</f>
        <v>PP02</v>
      </c>
      <c r="D1280" s="279">
        <f>'Composições Desp. Diretas'!$C$64</f>
        <v>0</v>
      </c>
      <c r="E1280" s="278" t="str">
        <f>Resumo!$R$5</f>
        <v>Despesa</v>
      </c>
      <c r="F1280" s="278" t="str">
        <f>Resumo!$R$7</f>
        <v>Despesa Direta</v>
      </c>
      <c r="G1280" s="286">
        <f>'Composições Desp. Diretas'!BZ64</f>
        <v>0</v>
      </c>
    </row>
    <row r="1281" spans="1:7">
      <c r="A1281" s="283">
        <f>'Comp. Desp. Indiretas'!$BY$7</f>
        <v>44986</v>
      </c>
      <c r="B1281" s="278">
        <f>'Composições Desp. Diretas'!$A$65</f>
        <v>0</v>
      </c>
      <c r="C1281" s="278" t="str">
        <f>EAP!$C$10</f>
        <v>PP02</v>
      </c>
      <c r="D1281" s="279">
        <f>'Composições Desp. Diretas'!$C$65</f>
        <v>0</v>
      </c>
      <c r="E1281" s="278" t="str">
        <f>Resumo!$R$5</f>
        <v>Despesa</v>
      </c>
      <c r="F1281" s="278" t="str">
        <f>Resumo!$R$7</f>
        <v>Despesa Direta</v>
      </c>
      <c r="G1281" s="286">
        <f>'Composições Desp. Diretas'!BZ65</f>
        <v>0</v>
      </c>
    </row>
    <row r="1282" spans="1:7">
      <c r="A1282" s="283">
        <f>'Comp. Desp. Indiretas'!$BY$7</f>
        <v>44986</v>
      </c>
      <c r="B1282" s="278">
        <f>'Composições Desp. Diretas'!$A$66</f>
        <v>0</v>
      </c>
      <c r="C1282" s="278" t="str">
        <f>EAP!$C$10</f>
        <v>PP02</v>
      </c>
      <c r="D1282" s="279">
        <f>'Composições Desp. Diretas'!$C$66</f>
        <v>0</v>
      </c>
      <c r="E1282" s="278" t="str">
        <f>Resumo!$R$5</f>
        <v>Despesa</v>
      </c>
      <c r="F1282" s="278" t="str">
        <f>Resumo!$R$7</f>
        <v>Despesa Direta</v>
      </c>
      <c r="G1282" s="286">
        <f>'Composições Desp. Diretas'!BZ66</f>
        <v>0</v>
      </c>
    </row>
    <row r="1283" spans="1:7">
      <c r="A1283" s="283">
        <f>'Comp. Desp. Indiretas'!$BY$7</f>
        <v>44986</v>
      </c>
      <c r="B1283" s="278">
        <f>'Composições Desp. Diretas'!$A$67</f>
        <v>0</v>
      </c>
      <c r="C1283" s="278" t="str">
        <f>EAP!$C$10</f>
        <v>PP02</v>
      </c>
      <c r="D1283" s="279">
        <f>'Composições Desp. Diretas'!$C$67</f>
        <v>0</v>
      </c>
      <c r="E1283" s="278" t="str">
        <f>Resumo!$R$5</f>
        <v>Despesa</v>
      </c>
      <c r="F1283" s="278" t="str">
        <f>Resumo!$R$7</f>
        <v>Despesa Direta</v>
      </c>
      <c r="G1283" s="286">
        <f>'Composições Desp. Diretas'!BZ67</f>
        <v>0</v>
      </c>
    </row>
    <row r="1284" spans="1:7">
      <c r="A1284" s="283">
        <f>'Comp. Desp. Indiretas'!$BY$7</f>
        <v>44986</v>
      </c>
      <c r="B1284" s="278">
        <f>'Composições Desp. Diretas'!$A$68</f>
        <v>0</v>
      </c>
      <c r="C1284" s="278" t="str">
        <f>EAP!$C$10</f>
        <v>PP02</v>
      </c>
      <c r="D1284" s="279">
        <f>'Composições Desp. Diretas'!$C$68</f>
        <v>0</v>
      </c>
      <c r="E1284" s="278" t="str">
        <f>Resumo!$R$5</f>
        <v>Despesa</v>
      </c>
      <c r="F1284" s="278" t="str">
        <f>Resumo!$R$7</f>
        <v>Despesa Direta</v>
      </c>
      <c r="G1284" s="286">
        <f>'Composições Desp. Diretas'!BZ68</f>
        <v>0</v>
      </c>
    </row>
    <row r="1285" spans="1:7">
      <c r="A1285" s="283">
        <f>'Comp. Desp. Indiretas'!$BY$7</f>
        <v>44986</v>
      </c>
      <c r="B1285" s="278">
        <f>'Composições Desp. Diretas'!$A$69</f>
        <v>0</v>
      </c>
      <c r="C1285" s="278" t="str">
        <f>EAP!$C$10</f>
        <v>PP02</v>
      </c>
      <c r="D1285" s="279">
        <f>'Composições Desp. Diretas'!$C$69</f>
        <v>0</v>
      </c>
      <c r="E1285" s="278" t="str">
        <f>Resumo!$R$5</f>
        <v>Despesa</v>
      </c>
      <c r="F1285" s="278" t="str">
        <f>Resumo!$R$7</f>
        <v>Despesa Direta</v>
      </c>
      <c r="G1285" s="286">
        <f>'Composições Desp. Diretas'!BZ69</f>
        <v>0</v>
      </c>
    </row>
    <row r="1286" spans="1:7">
      <c r="A1286" s="283">
        <f>'Comp. Desp. Indiretas'!$BY$7</f>
        <v>44986</v>
      </c>
      <c r="B1286" s="278">
        <f>'Composições Desp. Diretas'!$A$70</f>
        <v>0</v>
      </c>
      <c r="C1286" s="278" t="str">
        <f>EAP!$C$10</f>
        <v>PP02</v>
      </c>
      <c r="D1286" s="279">
        <f>'Composições Desp. Diretas'!$C$70</f>
        <v>0</v>
      </c>
      <c r="E1286" s="278" t="str">
        <f>Resumo!$R$5</f>
        <v>Despesa</v>
      </c>
      <c r="F1286" s="278" t="str">
        <f>Resumo!$R$7</f>
        <v>Despesa Direta</v>
      </c>
      <c r="G1286" s="286">
        <f>'Composições Desp. Diretas'!BZ70</f>
        <v>0</v>
      </c>
    </row>
    <row r="1287" spans="1:7">
      <c r="A1287" s="283">
        <f>'Comp. Desp. Indiretas'!$BY$7</f>
        <v>44986</v>
      </c>
      <c r="B1287" s="278">
        <f>'Composições Desp. Diretas'!$A$71</f>
        <v>0</v>
      </c>
      <c r="C1287" s="278" t="str">
        <f>EAP!$C$10</f>
        <v>PP02</v>
      </c>
      <c r="D1287" s="279">
        <f>'Composições Desp. Diretas'!$C$71</f>
        <v>0</v>
      </c>
      <c r="E1287" s="278" t="str">
        <f>Resumo!$R$5</f>
        <v>Despesa</v>
      </c>
      <c r="F1287" s="278" t="str">
        <f>Resumo!$R$7</f>
        <v>Despesa Direta</v>
      </c>
      <c r="G1287" s="286">
        <f>'Composições Desp. Diretas'!BZ71</f>
        <v>0</v>
      </c>
    </row>
    <row r="1288" spans="1:7">
      <c r="A1288" s="283">
        <f>'Comp. Desp. Indiretas'!$BY$7</f>
        <v>44986</v>
      </c>
      <c r="B1288" s="278">
        <f>'Composições Desp. Diretas'!$A$72</f>
        <v>0</v>
      </c>
      <c r="C1288" s="278" t="str">
        <f>EAP!$C$10</f>
        <v>PP02</v>
      </c>
      <c r="D1288" s="279">
        <f>'Composições Desp. Diretas'!$C$72</f>
        <v>0</v>
      </c>
      <c r="E1288" s="278" t="str">
        <f>Resumo!$R$5</f>
        <v>Despesa</v>
      </c>
      <c r="F1288" s="278" t="str">
        <f>Resumo!$R$7</f>
        <v>Despesa Direta</v>
      </c>
      <c r="G1288" s="286">
        <f>'Composições Desp. Diretas'!BZ72</f>
        <v>0</v>
      </c>
    </row>
    <row r="2157" spans="1:7">
      <c r="A2157" s="283">
        <f>'Comp. Desp. Indiretas'!$BY$7</f>
        <v>44986</v>
      </c>
      <c r="D2157" s="279" t="str">
        <f>'CRONOG. DE RECEBIMENTO'!$A$5</f>
        <v>SUBPROGRAMA DE EDUCAÇÃO AMBIENTAL PARA A COMUNIDADE (PEAC)</v>
      </c>
      <c r="E2157" s="278" t="str">
        <f>Resumo!$R$4</f>
        <v>Receita</v>
      </c>
      <c r="F2157" s="278" t="str">
        <f>Resumo!$R$4</f>
        <v>Receita</v>
      </c>
      <c r="G2157" s="286">
        <f>'CRONOG. DE RECEBIMENTO'!$C$5</f>
        <v>0</v>
      </c>
    </row>
    <row r="2158" spans="1:7">
      <c r="A2158" s="283">
        <f>'Comp. Desp. Indiretas'!$BY$7</f>
        <v>44986</v>
      </c>
      <c r="D2158" s="279" t="str">
        <f>'CRONOG. DE RECEBIMENTO'!$A$6</f>
        <v>Plano de Trabalho de Comunidade (PEAC)</v>
      </c>
      <c r="E2158" s="278" t="str">
        <f>Resumo!$R$4</f>
        <v>Receita</v>
      </c>
      <c r="F2158" s="278" t="str">
        <f>Resumo!$R$4</f>
        <v>Receita</v>
      </c>
      <c r="G2158" s="286">
        <f>'CRONOG. DE RECEBIMENTO'!$C$6</f>
        <v>0</v>
      </c>
    </row>
    <row r="2159" spans="1:7">
      <c r="A2159" s="283">
        <f>'Comp. Desp. Indiretas'!$BY$7</f>
        <v>44986</v>
      </c>
      <c r="D2159" s="279" t="str">
        <f>'CRONOG. DE RECEBIMENTO'!$A$7</f>
        <v>Formar Comitê de Educação Ambiental de Comunidade (PEAC)</v>
      </c>
      <c r="E2159" s="278" t="str">
        <f>Resumo!$R$4</f>
        <v>Receita</v>
      </c>
      <c r="F2159" s="278" t="str">
        <f>Resumo!$R$4</f>
        <v>Receita</v>
      </c>
      <c r="G2159" s="286">
        <f>'CRONOG. DE RECEBIMENTO'!$C$7</f>
        <v>0</v>
      </c>
    </row>
    <row r="2160" spans="1:7">
      <c r="A2160" s="283">
        <f>'Comp. Desp. Indiretas'!$BY$7</f>
        <v>44986</v>
      </c>
      <c r="D2160" s="279" t="str">
        <f>'CRONOG. DE RECEBIMENTO'!$A$8</f>
        <v>Manter Comitê de Educação Ambiental em comunidades (PEAC)</v>
      </c>
      <c r="E2160" s="278" t="str">
        <f>Resumo!$R$4</f>
        <v>Receita</v>
      </c>
      <c r="F2160" s="278" t="str">
        <f>Resumo!$R$4</f>
        <v>Receita</v>
      </c>
      <c r="G2160" s="286">
        <f>'CRONOG. DE RECEBIMENTO'!$C$8</f>
        <v>0</v>
      </c>
    </row>
    <row r="2161" spans="1:7">
      <c r="A2161" s="283">
        <f>'Comp. Desp. Indiretas'!$BY$7</f>
        <v>44986</v>
      </c>
      <c r="D2161" s="279" t="str">
        <f>'CRONOG. DE RECEBIMENTO'!$A$9</f>
        <v>Despesas tributáveis do item 6.1.3</v>
      </c>
      <c r="E2161" s="278" t="str">
        <f>Resumo!$R$4</f>
        <v>Receita</v>
      </c>
      <c r="F2161" s="278" t="str">
        <f>Resumo!$R$4</f>
        <v>Receita</v>
      </c>
      <c r="G2161" s="286">
        <f>'CRONOG. DE RECEBIMENTO'!$C$9</f>
        <v>0</v>
      </c>
    </row>
    <row r="2162" spans="1:7">
      <c r="A2162" s="283">
        <f>'Comp. Desp. Indiretas'!$BY$7</f>
        <v>44986</v>
      </c>
      <c r="D2162" s="279" t="str">
        <f>'CRONOG. DE RECEBIMENTO'!$A$10</f>
        <v>Executar ações do Plano de Ação dos Comitês de Educação Ambiental (PEAC)</v>
      </c>
      <c r="E2162" s="278" t="str">
        <f>Resumo!$R$4</f>
        <v>Receita</v>
      </c>
      <c r="F2162" s="278" t="str">
        <f>Resumo!$R$4</f>
        <v>Receita</v>
      </c>
      <c r="G2162" s="286">
        <f>'CRONOG. DE RECEBIMENTO'!$C$10</f>
        <v>0</v>
      </c>
    </row>
    <row r="2163" spans="1:7">
      <c r="A2163" s="283">
        <f>'Comp. Desp. Indiretas'!$BY$7</f>
        <v>44986</v>
      </c>
      <c r="D2163" s="279" t="str">
        <f>'CRONOG. DE RECEBIMENTO'!$A$11</f>
        <v>Despesas tributáveis do item 6.1.4</v>
      </c>
      <c r="E2163" s="278" t="str">
        <f>Resumo!$R$4</f>
        <v>Receita</v>
      </c>
      <c r="F2163" s="278" t="str">
        <f>Resumo!$R$4</f>
        <v>Receita</v>
      </c>
      <c r="G2163" s="286">
        <f>'CRONOG. DE RECEBIMENTO'!$C$11</f>
        <v>0</v>
      </c>
    </row>
    <row r="2164" spans="1:7">
      <c r="A2164" s="283">
        <f>'Comp. Desp. Indiretas'!$BY$7</f>
        <v>44986</v>
      </c>
      <c r="D2164" s="279" t="str">
        <f>'CRONOG. DE RECEBIMENTO'!$A$12</f>
        <v>Realizar assessoria técnica-pedagógica para formação continuada de educadores/gestores de escola (PEAC)</v>
      </c>
      <c r="E2164" s="278" t="str">
        <f>Resumo!$R$4</f>
        <v>Receita</v>
      </c>
      <c r="F2164" s="278" t="str">
        <f>Resumo!$R$4</f>
        <v>Receita</v>
      </c>
      <c r="G2164" s="286">
        <f>'CRONOG. DE RECEBIMENTO'!$C$12</f>
        <v>0</v>
      </c>
    </row>
    <row r="2165" spans="1:7">
      <c r="A2165" s="283">
        <f>'Comp. Desp. Indiretas'!$BY$7</f>
        <v>44986</v>
      </c>
      <c r="D2165" s="279" t="str">
        <f>'CRONOG. DE RECEBIMENTO'!$A$13</f>
        <v>Despesas tributáveis do item 6.1.5</v>
      </c>
      <c r="E2165" s="278" t="str">
        <f>Resumo!$R$4</f>
        <v>Receita</v>
      </c>
      <c r="F2165" s="278" t="str">
        <f>Resumo!$R$4</f>
        <v>Receita</v>
      </c>
      <c r="G2165" s="286">
        <f>'CRONOG. DE RECEBIMENTO'!$C$13</f>
        <v>0</v>
      </c>
    </row>
    <row r="2166" spans="1:7">
      <c r="A2166" s="283">
        <f>'Comp. Desp. Indiretas'!$BY$7</f>
        <v>44986</v>
      </c>
      <c r="D2166" s="279" t="str">
        <f>'CRONOG. DE RECEBIMENTO'!$A$14</f>
        <v>Realizar atividades culturais e pedagógicas em Escolas (PEAC)</v>
      </c>
      <c r="E2166" s="278" t="str">
        <f>Resumo!$R$4</f>
        <v>Receita</v>
      </c>
      <c r="F2166" s="278" t="str">
        <f>Resumo!$R$4</f>
        <v>Receita</v>
      </c>
      <c r="G2166" s="286">
        <f>'CRONOG. DE RECEBIMENTO'!$C$14</f>
        <v>0</v>
      </c>
    </row>
    <row r="2167" spans="1:7">
      <c r="A2167" s="283">
        <f>'Comp. Desp. Indiretas'!$BY$7</f>
        <v>44986</v>
      </c>
      <c r="D2167" s="279" t="str">
        <f>'CRONOG. DE RECEBIMENTO'!$A$15</f>
        <v>Despesas tributáveis do item 6.1.6</v>
      </c>
      <c r="E2167" s="278" t="str">
        <f>Resumo!$R$4</f>
        <v>Receita</v>
      </c>
      <c r="F2167" s="278" t="str">
        <f>Resumo!$R$4</f>
        <v>Receita</v>
      </c>
      <c r="G2167" s="286">
        <f>'CRONOG. DE RECEBIMENTO'!$C$15</f>
        <v>0</v>
      </c>
    </row>
    <row r="2168" spans="1:7">
      <c r="A2168" s="283">
        <f>'Comp. Desp. Indiretas'!$BY$7</f>
        <v>44986</v>
      </c>
      <c r="D2168" s="279" t="str">
        <f>'CRONOG. DE RECEBIMENTO'!$A$16</f>
        <v>Realizar Diagnóstico Socioambiental Participativo (DSAP) para comunidades (PEAC)</v>
      </c>
      <c r="E2168" s="278" t="str">
        <f>Resumo!$R$4</f>
        <v>Receita</v>
      </c>
      <c r="F2168" s="278" t="str">
        <f>Resumo!$R$4</f>
        <v>Receita</v>
      </c>
      <c r="G2168" s="286">
        <f>'CRONOG. DE RECEBIMENTO'!$C$16</f>
        <v>0</v>
      </c>
    </row>
    <row r="2169" spans="1:7">
      <c r="A2169" s="283">
        <f>'Comp. Desp. Indiretas'!$BY$7</f>
        <v>44986</v>
      </c>
      <c r="D2169" s="279" t="str">
        <f>'CRONOG. DE RECEBIMENTO'!$A$17</f>
        <v>Despesas tributáveis do item 6.1.7</v>
      </c>
      <c r="E2169" s="278" t="str">
        <f>Resumo!$R$4</f>
        <v>Receita</v>
      </c>
      <c r="F2169" s="278" t="str">
        <f>Resumo!$R$4</f>
        <v>Receita</v>
      </c>
      <c r="G2169" s="286">
        <f>'CRONOG. DE RECEBIMENTO'!$C$17</f>
        <v>0</v>
      </c>
    </row>
    <row r="2170" spans="1:7">
      <c r="A2170" s="283">
        <f>'Comp. Desp. Indiretas'!$BY$7</f>
        <v>44986</v>
      </c>
      <c r="D2170" s="279" t="str">
        <f>'CRONOG. DE RECEBIMENTO'!$A$18</f>
        <v>Realizar eventos/projetos junto à comunidade além da esfera do Comitê de EA (PEAC)</v>
      </c>
      <c r="E2170" s="278" t="str">
        <f>Resumo!$R$4</f>
        <v>Receita</v>
      </c>
      <c r="F2170" s="278" t="str">
        <f>Resumo!$R$4</f>
        <v>Receita</v>
      </c>
      <c r="G2170" s="286">
        <f>'CRONOG. DE RECEBIMENTO'!$C$18</f>
        <v>0</v>
      </c>
    </row>
    <row r="2171" spans="1:7">
      <c r="A2171" s="283">
        <f>'Comp. Desp. Indiretas'!$BY$7</f>
        <v>44986</v>
      </c>
      <c r="D2171" s="279" t="str">
        <f>'CRONOG. DE RECEBIMENTO'!$A$19</f>
        <v>Despesas tributáveis do item 6.1.8</v>
      </c>
      <c r="E2171" s="278" t="str">
        <f>Resumo!$R$4</f>
        <v>Receita</v>
      </c>
      <c r="F2171" s="278" t="str">
        <f>Resumo!$R$4</f>
        <v>Receita</v>
      </c>
      <c r="G2171" s="286">
        <f>'CRONOG. DE RECEBIMENTO'!$C$19</f>
        <v>0</v>
      </c>
    </row>
    <row r="2172" spans="1:7">
      <c r="A2172" s="283">
        <f>'Comp. Desp. Indiretas'!$BY$7</f>
        <v>44986</v>
      </c>
      <c r="D2172" s="279" t="str">
        <f>'CRONOG. DE RECEBIMENTO'!$A$20</f>
        <v>Realizar atividades no Parque BioParque Vale Amazônia</v>
      </c>
      <c r="E2172" s="278" t="str">
        <f>Resumo!$R$4</f>
        <v>Receita</v>
      </c>
      <c r="F2172" s="278" t="str">
        <f>Resumo!$R$4</f>
        <v>Receita</v>
      </c>
      <c r="G2172" s="286">
        <f>'CRONOG. DE RECEBIMENTO'!$C$20</f>
        <v>0</v>
      </c>
    </row>
    <row r="2173" spans="1:7">
      <c r="A2173" s="283">
        <f>'Comp. Desp. Indiretas'!$BY$7</f>
        <v>44986</v>
      </c>
      <c r="D2173" s="279" t="str">
        <f>'CRONOG. DE RECEBIMENTO'!$A$21</f>
        <v>Despesas tributáveis do item 6.1.9</v>
      </c>
      <c r="E2173" s="278" t="str">
        <f>Resumo!$R$4</f>
        <v>Receita</v>
      </c>
      <c r="F2173" s="278" t="str">
        <f>Resumo!$R$4</f>
        <v>Receita</v>
      </c>
      <c r="G2173" s="286">
        <f>'CRONOG. DE RECEBIMENTO'!$C$21</f>
        <v>0</v>
      </c>
    </row>
    <row r="2174" spans="1:7">
      <c r="A2174" s="283">
        <f>'Comp. Desp. Indiretas'!$BY$7</f>
        <v>44986</v>
      </c>
      <c r="D2174" s="279" t="str">
        <f>'CRONOG. DE RECEBIMENTO'!$A$22</f>
        <v>Monitorar atividades de Educação Ambiental para comunidade (PEAC)</v>
      </c>
      <c r="E2174" s="278" t="str">
        <f>Resumo!$R$4</f>
        <v>Receita</v>
      </c>
      <c r="F2174" s="278" t="str">
        <f>Resumo!$R$4</f>
        <v>Receita</v>
      </c>
      <c r="G2174" s="286">
        <f>'CRONOG. DE RECEBIMENTO'!$C$22</f>
        <v>0</v>
      </c>
    </row>
    <row r="2175" spans="1:7">
      <c r="A2175" s="283">
        <f>'Comp. Desp. Indiretas'!$BY$7</f>
        <v>44986</v>
      </c>
      <c r="D2175" s="279" t="str">
        <f>'CRONOG. DE RECEBIMENTO'!$A$23</f>
        <v>Despesas tributáveis do item 6.1.10</v>
      </c>
      <c r="E2175" s="278" t="str">
        <f>Resumo!$R$4</f>
        <v>Receita</v>
      </c>
      <c r="F2175" s="278" t="str">
        <f>Resumo!$R$4</f>
        <v>Receita</v>
      </c>
      <c r="G2175" s="286">
        <f>'CRONOG. DE RECEBIMENTO'!$C$23</f>
        <v>0</v>
      </c>
    </row>
    <row r="2176" spans="1:7">
      <c r="A2176" s="283">
        <f>'Comp. Desp. Indiretas'!$BY$7</f>
        <v>44986</v>
      </c>
      <c r="D2176" s="279" t="str">
        <f>'CRONOG. DE RECEBIMENTO'!$A$24</f>
        <v>Realizar análise técnica mensal das atividades de Educação Ambiental do PEAC</v>
      </c>
      <c r="E2176" s="278" t="str">
        <f>Resumo!$R$4</f>
        <v>Receita</v>
      </c>
      <c r="F2176" s="278" t="str">
        <f>Resumo!$R$4</f>
        <v>Receita</v>
      </c>
      <c r="G2176" s="286">
        <f>'CRONOG. DE RECEBIMENTO'!$C$24</f>
        <v>0</v>
      </c>
    </row>
    <row r="2177" spans="1:7">
      <c r="A2177" s="283">
        <f>'Comp. Desp. Indiretas'!$BY$7</f>
        <v>44986</v>
      </c>
      <c r="D2177" s="279" t="str">
        <f>'CRONOG. DE RECEBIMENTO'!$A$25</f>
        <v>Realizar Blitz Educativa sobre SSMA para Comunidades (PEAC)</v>
      </c>
      <c r="E2177" s="278" t="str">
        <f>Resumo!$R$4</f>
        <v>Receita</v>
      </c>
      <c r="F2177" s="278" t="str">
        <f>Resumo!$R$4</f>
        <v>Receita</v>
      </c>
      <c r="G2177" s="286">
        <f>'CRONOG. DE RECEBIMENTO'!$C$25</f>
        <v>0</v>
      </c>
    </row>
    <row r="2178" spans="1:7">
      <c r="A2178" s="283">
        <f>'Comp. Desp. Indiretas'!$BY$7</f>
        <v>44986</v>
      </c>
      <c r="D2178" s="279" t="str">
        <f>'CRONOG. DE RECEBIMENTO'!$A$26</f>
        <v>Despesas tributáveis do item 6.1.12</v>
      </c>
      <c r="E2178" s="278" t="str">
        <f>Resumo!$R$4</f>
        <v>Receita</v>
      </c>
      <c r="F2178" s="278" t="str">
        <f>Resumo!$R$4</f>
        <v>Receita</v>
      </c>
      <c r="G2178" s="286">
        <f>'CRONOG. DE RECEBIMENTO'!$C$26</f>
        <v>0</v>
      </c>
    </row>
    <row r="2179" spans="1:7">
      <c r="A2179" s="283">
        <f>'Comp. Desp. Indiretas'!$BY$7</f>
        <v>44986</v>
      </c>
      <c r="D2179" s="279" t="str">
        <f>'CRONOG. DE RECEBIMENTO'!$A$27</f>
        <v>SUBPROGRAMA DE EDUCAÇÃO AMBIENTAL PARA O TRABALHADOR</v>
      </c>
      <c r="E2179" s="278" t="str">
        <f>Resumo!$R$4</f>
        <v>Receita</v>
      </c>
      <c r="F2179" s="278" t="str">
        <f>Resumo!$R$4</f>
        <v>Receita</v>
      </c>
      <c r="G2179" s="286">
        <f>'CRONOG. DE RECEBIMENTO'!$C$27</f>
        <v>0</v>
      </c>
    </row>
    <row r="2180" spans="1:7">
      <c r="A2180" s="283">
        <f>'Comp. Desp. Indiretas'!$BY$7</f>
        <v>44986</v>
      </c>
      <c r="D2180" s="279" t="str">
        <f>'CRONOG. DE RECEBIMENTO'!$A$28</f>
        <v>Plano de Trabalho do Trabalhador (PEAT)</v>
      </c>
      <c r="E2180" s="278" t="str">
        <f>Resumo!$R$4</f>
        <v>Receita</v>
      </c>
      <c r="F2180" s="278" t="str">
        <f>Resumo!$R$4</f>
        <v>Receita</v>
      </c>
      <c r="G2180" s="286">
        <f>'CRONOG. DE RECEBIMENTO'!$C$28</f>
        <v>0</v>
      </c>
    </row>
    <row r="2181" spans="1:7">
      <c r="A2181" s="283">
        <f>'Comp. Desp. Indiretas'!$BY$7</f>
        <v>44986</v>
      </c>
      <c r="D2181" s="279" t="str">
        <f>'CRONOG. DE RECEBIMENTO'!$A$29</f>
        <v>Formar Comitê de Educação Ambiental de Trabalhadores (PEAT)</v>
      </c>
      <c r="E2181" s="278" t="str">
        <f>Resumo!$R$4</f>
        <v>Receita</v>
      </c>
      <c r="F2181" s="278" t="str">
        <f>Resumo!$R$4</f>
        <v>Receita</v>
      </c>
      <c r="G2181" s="286">
        <f>'CRONOG. DE RECEBIMENTO'!$C$29</f>
        <v>0</v>
      </c>
    </row>
    <row r="2182" spans="1:7">
      <c r="A2182" s="283">
        <f>'Comp. Desp. Indiretas'!$BY$7</f>
        <v>44986</v>
      </c>
      <c r="D2182" s="279" t="str">
        <f>'CRONOG. DE RECEBIMENTO'!$A$30</f>
        <v>Manter Comitê de Educação Ambiental de Trabalhadores (PEAT)</v>
      </c>
      <c r="E2182" s="278" t="str">
        <f>Resumo!$R$4</f>
        <v>Receita</v>
      </c>
      <c r="F2182" s="278" t="str">
        <f>Resumo!$R$4</f>
        <v>Receita</v>
      </c>
      <c r="G2182" s="286">
        <f>'CRONOG. DE RECEBIMENTO'!$C$30</f>
        <v>0</v>
      </c>
    </row>
    <row r="2183" spans="1:7">
      <c r="A2183" s="283">
        <f>'Comp. Desp. Indiretas'!$BY$7</f>
        <v>44986</v>
      </c>
      <c r="D2183" s="279" t="str">
        <f>'CRONOG. DE RECEBIMENTO'!$A$31</f>
        <v>Realizar treinamento para empregados com até duas horas de duração (PEAT)</v>
      </c>
      <c r="E2183" s="278" t="str">
        <f>Resumo!$R$4</f>
        <v>Receita</v>
      </c>
      <c r="F2183" s="278" t="str">
        <f>Resumo!$R$4</f>
        <v>Receita</v>
      </c>
      <c r="G2183" s="286">
        <f>'CRONOG. DE RECEBIMENTO'!$C$31</f>
        <v>0</v>
      </c>
    </row>
    <row r="2184" spans="1:7">
      <c r="A2184" s="283">
        <f>'Comp. Desp. Indiretas'!$BY$7</f>
        <v>44986</v>
      </c>
      <c r="D2184" s="279" t="str">
        <f>'CRONOG. DE RECEBIMENTO'!$A$32</f>
        <v>Despesas tributáveis do item 6.1.16</v>
      </c>
      <c r="E2184" s="278" t="str">
        <f>Resumo!$R$4</f>
        <v>Receita</v>
      </c>
      <c r="F2184" s="278" t="str">
        <f>Resumo!$R$4</f>
        <v>Receita</v>
      </c>
      <c r="G2184" s="286">
        <f>'CRONOG. DE RECEBIMENTO'!$C$32</f>
        <v>0</v>
      </c>
    </row>
    <row r="2185" spans="1:7">
      <c r="A2185" s="283">
        <f>'Comp. Desp. Indiretas'!$BY$7</f>
        <v>44986</v>
      </c>
      <c r="D2185" s="279" t="str">
        <f>'CRONOG. DE RECEBIMENTO'!$A$33</f>
        <v>Realizar treinamento para empregados com até quatro horas de duração (PEAT)</v>
      </c>
      <c r="E2185" s="278" t="str">
        <f>Resumo!$R$4</f>
        <v>Receita</v>
      </c>
      <c r="F2185" s="278" t="str">
        <f>Resumo!$R$4</f>
        <v>Receita</v>
      </c>
      <c r="G2185" s="286">
        <f>'CRONOG. DE RECEBIMENTO'!$C$33</f>
        <v>0</v>
      </c>
    </row>
    <row r="2186" spans="1:7">
      <c r="A2186" s="283">
        <f>'Comp. Desp. Indiretas'!$BY$7</f>
        <v>44986</v>
      </c>
      <c r="D2186" s="279" t="str">
        <f>'CRONOG. DE RECEBIMENTO'!$A$34</f>
        <v>Despesas tributáveis do item 6.1.17</v>
      </c>
      <c r="E2186" s="278" t="str">
        <f>Resumo!$R$4</f>
        <v>Receita</v>
      </c>
      <c r="F2186" s="278" t="str">
        <f>Resumo!$R$4</f>
        <v>Receita</v>
      </c>
      <c r="G2186" s="286">
        <f>'CRONOG. DE RECEBIMENTO'!$C$34</f>
        <v>0</v>
      </c>
    </row>
    <row r="2187" spans="1:7">
      <c r="A2187" s="283">
        <f>'Comp. Desp. Indiretas'!$BY$7</f>
        <v>44986</v>
      </c>
      <c r="D2187" s="279" t="str">
        <f>'CRONOG. DE RECEBIMENTO'!$A$35</f>
        <v>Realizar Blitz Educativa sobre SSMA para Empregado (PEAT)</v>
      </c>
      <c r="E2187" s="278" t="str">
        <f>Resumo!$R$4</f>
        <v>Receita</v>
      </c>
      <c r="F2187" s="278" t="str">
        <f>Resumo!$R$4</f>
        <v>Receita</v>
      </c>
      <c r="G2187" s="286">
        <f>'CRONOG. DE RECEBIMENTO'!$C$35</f>
        <v>0</v>
      </c>
    </row>
    <row r="2188" spans="1:7">
      <c r="A2188" s="283">
        <f>'Comp. Desp. Indiretas'!$BY$7</f>
        <v>44986</v>
      </c>
      <c r="D2188" s="279" t="str">
        <f>'CRONOG. DE RECEBIMENTO'!$A$36</f>
        <v>Despesas tributáveis do item 6.1.18</v>
      </c>
      <c r="E2188" s="278" t="str">
        <f>Resumo!$R$4</f>
        <v>Receita</v>
      </c>
      <c r="F2188" s="278" t="str">
        <f>Resumo!$R$4</f>
        <v>Receita</v>
      </c>
      <c r="G2188" s="286">
        <f>'CRONOG. DE RECEBIMENTO'!$C$36</f>
        <v>0</v>
      </c>
    </row>
    <row r="2189" spans="1:7">
      <c r="A2189" s="283">
        <f>'Comp. Desp. Indiretas'!$BY$7</f>
        <v>44986</v>
      </c>
      <c r="D2189" s="279" t="str">
        <f>'CRONOG. DE RECEBIMENTO'!$A$37</f>
        <v>Produzir bloco de textos para Diálogos de Saúde, Segurança, Direitos Humanos e Meio Ambiente (PEAT)</v>
      </c>
      <c r="E2189" s="278" t="str">
        <f>Resumo!$R$4</f>
        <v>Receita</v>
      </c>
      <c r="F2189" s="278" t="str">
        <f>Resumo!$R$4</f>
        <v>Receita</v>
      </c>
      <c r="G2189" s="286">
        <f>'CRONOG. DE RECEBIMENTO'!$C$37</f>
        <v>0</v>
      </c>
    </row>
    <row r="2190" spans="1:7">
      <c r="A2190" s="283">
        <f>'Comp. Desp. Indiretas'!$BY$7</f>
        <v>44986</v>
      </c>
      <c r="D2190" s="279" t="str">
        <f>'CRONOG. DE RECEBIMENTO'!$A$38</f>
        <v>Despesas tributáveis do item 6.1.19</v>
      </c>
      <c r="E2190" s="278" t="str">
        <f>Resumo!$R$4</f>
        <v>Receita</v>
      </c>
      <c r="F2190" s="278" t="str">
        <f>Resumo!$R$4</f>
        <v>Receita</v>
      </c>
      <c r="G2190" s="286">
        <f>'CRONOG. DE RECEBIMENTO'!$C$38</f>
        <v>0</v>
      </c>
    </row>
    <row r="2191" spans="1:7">
      <c r="A2191" s="283">
        <f>'Comp. Desp. Indiretas'!$BY$7</f>
        <v>44986</v>
      </c>
      <c r="D2191" s="279" t="str">
        <f>'CRONOG. DE RECEBIMENTO'!$A$39</f>
        <v>Realização de campanhas temáticas em SSMA para Empregados (PEAT)</v>
      </c>
      <c r="E2191" s="278" t="str">
        <f>Resumo!$R$4</f>
        <v>Receita</v>
      </c>
      <c r="F2191" s="278" t="str">
        <f>Resumo!$R$4</f>
        <v>Receita</v>
      </c>
      <c r="G2191" s="286">
        <f>'CRONOG. DE RECEBIMENTO'!$C$39</f>
        <v>0</v>
      </c>
    </row>
    <row r="2192" spans="1:7">
      <c r="A2192" s="283">
        <f>'Comp. Desp. Indiretas'!$BY$7</f>
        <v>44986</v>
      </c>
      <c r="D2192" s="279" t="str">
        <f>'CRONOG. DE RECEBIMENTO'!$A$40</f>
        <v>Despesas tributáveis do item 6.1.20</v>
      </c>
      <c r="E2192" s="278" t="str">
        <f>Resumo!$R$4</f>
        <v>Receita</v>
      </c>
      <c r="F2192" s="278" t="str">
        <f>Resumo!$R$4</f>
        <v>Receita</v>
      </c>
      <c r="G2192" s="286">
        <f>'CRONOG. DE RECEBIMENTO'!$C$40</f>
        <v>0</v>
      </c>
    </row>
    <row r="2193" spans="1:7">
      <c r="A2193" s="283">
        <f>'Comp. Desp. Indiretas'!$BY$7</f>
        <v>44986</v>
      </c>
      <c r="D2193" s="279" t="str">
        <f>'CRONOG. DE RECEBIMENTO'!$A$41</f>
        <v>Apoiar a realização de atividades culturais e pedagógicas para Empregados (PEAT)</v>
      </c>
      <c r="E2193" s="278" t="str">
        <f>Resumo!$R$4</f>
        <v>Receita</v>
      </c>
      <c r="F2193" s="278" t="str">
        <f>Resumo!$R$4</f>
        <v>Receita</v>
      </c>
      <c r="G2193" s="286">
        <f>'CRONOG. DE RECEBIMENTO'!$C$41</f>
        <v>0</v>
      </c>
    </row>
    <row r="2194" spans="1:7">
      <c r="A2194" s="283">
        <f>'Comp. Desp. Indiretas'!$BY$7</f>
        <v>44986</v>
      </c>
      <c r="D2194" s="279" t="str">
        <f>'CRONOG. DE RECEBIMENTO'!$A$42</f>
        <v>Despesas tributáveis do item 6.1.21</v>
      </c>
      <c r="E2194" s="278" t="str">
        <f>Resumo!$R$4</f>
        <v>Receita</v>
      </c>
      <c r="F2194" s="278" t="str">
        <f>Resumo!$R$4</f>
        <v>Receita</v>
      </c>
      <c r="G2194" s="286">
        <f>'CRONOG. DE RECEBIMENTO'!$C$42</f>
        <v>0</v>
      </c>
    </row>
    <row r="2195" spans="1:7">
      <c r="A2195" s="283">
        <f>'Comp. Desp. Indiretas'!$BY$7</f>
        <v>44986</v>
      </c>
      <c r="D2195" s="279" t="str">
        <f>'CRONOG. DE RECEBIMENTO'!$A$43</f>
        <v>Monitorar atividade do Programa de Educação Ambiental do Trabalhador (PEAT)</v>
      </c>
      <c r="E2195" s="278" t="str">
        <f>Resumo!$R$4</f>
        <v>Receita</v>
      </c>
      <c r="F2195" s="278" t="str">
        <f>Resumo!$R$4</f>
        <v>Receita</v>
      </c>
      <c r="G2195" s="286">
        <f>'CRONOG. DE RECEBIMENTO'!$C$43</f>
        <v>0</v>
      </c>
    </row>
    <row r="2196" spans="1:7">
      <c r="A2196" s="283">
        <f>'Comp. Desp. Indiretas'!$BY$7</f>
        <v>44986</v>
      </c>
      <c r="D2196" s="279" t="str">
        <f>'CRONOG. DE RECEBIMENTO'!$A$44</f>
        <v>Despesas tributáveis do item 6.1.22</v>
      </c>
      <c r="E2196" s="278" t="str">
        <f>Resumo!$R$4</f>
        <v>Receita</v>
      </c>
      <c r="F2196" s="278" t="str">
        <f>Resumo!$R$4</f>
        <v>Receita</v>
      </c>
      <c r="G2196" s="286">
        <f>'CRONOG. DE RECEBIMENTO'!$C$44</f>
        <v>0</v>
      </c>
    </row>
    <row r="2197" spans="1:7">
      <c r="A2197" s="283">
        <f>'Comp. Desp. Indiretas'!$BY$7</f>
        <v>44986</v>
      </c>
      <c r="D2197" s="279" t="str">
        <f>'CRONOG. DE RECEBIMENTO'!$A$45</f>
        <v>Realizar análise técnica mensal das atividades de Educação Ambiental do PEAT</v>
      </c>
      <c r="E2197" s="278" t="str">
        <f>Resumo!$R$4</f>
        <v>Receita</v>
      </c>
      <c r="F2197" s="278" t="str">
        <f>Resumo!$R$4</f>
        <v>Receita</v>
      </c>
      <c r="G2197" s="286">
        <f>'CRONOG. DE RECEBIMENTO'!$C$45</f>
        <v>0</v>
      </c>
    </row>
    <row r="2198" spans="1:7">
      <c r="A2198" s="283">
        <f>'Comp. Desp. Indiretas'!$BY$7</f>
        <v>44986</v>
      </c>
      <c r="D2198" s="279" t="str">
        <f>'CRONOG. DE RECEBIMENTO'!$A$46</f>
        <v>Realizar Diagnóstico Socioambiental Participativo (DSAP) para empregados</v>
      </c>
      <c r="E2198" s="278" t="str">
        <f>Resumo!$R$4</f>
        <v>Receita</v>
      </c>
      <c r="F2198" s="278" t="str">
        <f>Resumo!$R$4</f>
        <v>Receita</v>
      </c>
      <c r="G2198" s="286">
        <f>'CRONOG. DE RECEBIMENTO'!$C$46</f>
        <v>0</v>
      </c>
    </row>
    <row r="2199" spans="1:7">
      <c r="A2199" s="283">
        <f>'Comp. Desp. Indiretas'!$BY$7</f>
        <v>44986</v>
      </c>
      <c r="D2199" s="279" t="str">
        <f>'CRONOG. DE RECEBIMENTO'!$A$47</f>
        <v>Despesas tributáveis do item 6.1.24</v>
      </c>
      <c r="E2199" s="278" t="str">
        <f>Resumo!$R$4</f>
        <v>Receita</v>
      </c>
      <c r="F2199" s="278" t="str">
        <f>Resumo!$R$4</f>
        <v>Receita</v>
      </c>
      <c r="G2199" s="286">
        <f>'CRONOG. DE RECEBIMENTO'!$C$47</f>
        <v>0</v>
      </c>
    </row>
    <row r="2200" spans="1:7">
      <c r="A2200" s="283">
        <f>'Comp. Desp. Indiretas'!$BY$7</f>
        <v>44986</v>
      </c>
      <c r="D2200" s="279" t="str">
        <f>'CRONOG. DE RECEBIMENTO'!$A$48</f>
        <v>PRODUÇÃO DE ARTES VISUAIS</v>
      </c>
      <c r="E2200" s="278" t="str">
        <f>Resumo!$R$4</f>
        <v>Receita</v>
      </c>
      <c r="F2200" s="278" t="str">
        <f>Resumo!$R$4</f>
        <v>Receita</v>
      </c>
      <c r="G2200" s="286">
        <f>'CRONOG. DE RECEBIMENTO'!$C$48</f>
        <v>0</v>
      </c>
    </row>
    <row r="2201" spans="1:7">
      <c r="A2201" s="283">
        <f>'Comp. Desp. Indiretas'!$BY$7</f>
        <v>44986</v>
      </c>
      <c r="D2201" s="279" t="str">
        <f>'CRONOG. DE RECEBIMENTO'!$A$49</f>
        <v>Produzir material gráfico como folder, convites, banner, lâmina, outdoor, apresentações e produtos diversos atinentes a educação ambiental e outras temáticas etc.</v>
      </c>
      <c r="E2201" s="278" t="str">
        <f>Resumo!$R$4</f>
        <v>Receita</v>
      </c>
      <c r="F2201" s="278" t="str">
        <f>Resumo!$R$4</f>
        <v>Receita</v>
      </c>
      <c r="G2201" s="286">
        <f>'CRONOG. DE RECEBIMENTO'!$C$49</f>
        <v>0</v>
      </c>
    </row>
    <row r="2202" spans="1:7">
      <c r="A2202" s="283">
        <f>'Comp. Desp. Indiretas'!$BY$7</f>
        <v>44986</v>
      </c>
      <c r="D2202" s="279" t="str">
        <f>'CRONOG. DE RECEBIMENTO'!$A$50</f>
        <v>Produzir Card Animado, Vídeos, Spot, Jogos interativos, Peça Multimídia, Identidade Visual, Plataformas digitais/interativas, Brindes, Cadernos de Campo/Quis/Guia etc.:</v>
      </c>
      <c r="E2202" s="278" t="str">
        <f>Resumo!$R$4</f>
        <v>Receita</v>
      </c>
      <c r="F2202" s="278" t="str">
        <f>Resumo!$R$4</f>
        <v>Receita</v>
      </c>
      <c r="G2202" s="286">
        <f>'CRONOG. DE RECEBIMENTO'!$C$50</f>
        <v>0</v>
      </c>
    </row>
    <row r="2214" spans="1:7">
      <c r="A2214" s="283">
        <f>'Comp. Desp. Indiretas'!$BY$7</f>
        <v>44986</v>
      </c>
      <c r="D2214" s="279" t="str">
        <f>Resumo!$R$8</f>
        <v>Imposto</v>
      </c>
      <c r="E2214" s="278" t="str">
        <f>Resumo!$R$5</f>
        <v>Despesa</v>
      </c>
      <c r="F2214" s="278" t="str">
        <f>Resumo!$R$8</f>
        <v>Imposto</v>
      </c>
      <c r="G2214" s="286">
        <f>'CRONOG. DE RECEBIMENTO'!C53</f>
        <v>0</v>
      </c>
    </row>
    <row r="2215" spans="1:7">
      <c r="A2215" s="283">
        <f>'Comp. Desp. Indiretas'!$BY$7</f>
        <v>44986</v>
      </c>
      <c r="D2215" s="279" t="str">
        <f>Resumo!$R$9</f>
        <v>Overhead</v>
      </c>
      <c r="E2215" s="278" t="str">
        <f>Resumo!$R$9</f>
        <v>Overhead</v>
      </c>
      <c r="F2215" s="278" t="str">
        <f>Resumo!$R$9</f>
        <v>Overhead</v>
      </c>
      <c r="G2215" s="286">
        <f>'CRONOG. DE RECEBIMENTO'!C58</f>
        <v>0</v>
      </c>
    </row>
    <row r="2216" spans="1:7">
      <c r="A2216" s="283">
        <f>'Comp. Desp. Indiretas'!$BY$7</f>
        <v>44986</v>
      </c>
      <c r="D2216" s="279" t="str">
        <f>Resumo!$R$10</f>
        <v>Margem</v>
      </c>
      <c r="E2216" s="278" t="str">
        <f>Resumo!$R$10</f>
        <v>Margem</v>
      </c>
      <c r="F2216" s="278" t="str">
        <f>Resumo!$R$10</f>
        <v>Margem</v>
      </c>
      <c r="G2216" s="286">
        <f>'CRONOG. DE RECEBIMENTO'!C60</f>
        <v>0</v>
      </c>
    </row>
    <row r="2217" spans="1:7">
      <c r="A2217" s="283">
        <f>'Comp. Desp. Indiretas'!$BY$7</f>
        <v>44986</v>
      </c>
      <c r="D2217" s="279" t="str">
        <f>Resumo!$R$11</f>
        <v>Risco</v>
      </c>
      <c r="E2217" s="278" t="str">
        <f>Resumo!$R$11</f>
        <v>Risco</v>
      </c>
      <c r="F2217" s="278" t="str">
        <f>Resumo!$R$11</f>
        <v>Risco</v>
      </c>
      <c r="G2217" s="286">
        <f>'CRONOG. DE RECEBIMENTO'!C59</f>
        <v>0</v>
      </c>
    </row>
    <row r="2218" spans="1:7">
      <c r="A2218" s="283">
        <f>'Comp. Desp. Indiretas'!$BY$7</f>
        <v>44986</v>
      </c>
      <c r="D2218" s="279" t="str">
        <f>'CRONOG. DE RECEBIMENTO'!$A$54</f>
        <v>TOTAL MENSAL - RECEITA LÍQUIDA</v>
      </c>
      <c r="E2218" s="278" t="str">
        <f>Resumo!$R$4</f>
        <v>Receita</v>
      </c>
      <c r="F2218" s="278" t="str">
        <f>'CRONOG. DE RECEBIMENTO'!$A$54</f>
        <v>TOTAL MENSAL - RECEITA LÍQUIDA</v>
      </c>
      <c r="G2218" s="286">
        <f>'CRONOG. DE RECEBIMENTO'!$C$54</f>
        <v>0</v>
      </c>
    </row>
    <row r="2219" spans="1:7">
      <c r="A2219" s="283">
        <f>'Comp. Desp. Indiretas'!$BY$7</f>
        <v>44986</v>
      </c>
      <c r="D2219" s="279" t="str">
        <f>'CRONOG. DE RECEBIMENTO'!$A$55</f>
        <v>TOTAL ACUMULADO - RECEITA LÍQUIDA</v>
      </c>
      <c r="E2219" s="278" t="str">
        <f>Resumo!$R$4</f>
        <v>Receita</v>
      </c>
      <c r="F2219" s="278" t="str">
        <f>'CRONOG. DE RECEBIMENTO'!$A$55</f>
        <v>TOTAL ACUMULADO - RECEITA LÍQUIDA</v>
      </c>
      <c r="G2219" s="286">
        <f>'CRONOG. DE RECEBIMENTO'!$C$55</f>
        <v>0</v>
      </c>
    </row>
    <row r="2250" spans="1:7">
      <c r="A2250" s="283">
        <f>'Comp. Desp. Indiretas'!$BZ$7</f>
        <v>45017</v>
      </c>
      <c r="B2250" s="278" t="str">
        <f>'Comp. Desp. Indiretas'!$A$9</f>
        <v>MOC</v>
      </c>
      <c r="D2250" s="279" t="str">
        <f>'Comp. Desp. Indiretas'!$C$9</f>
        <v>DIRETOR TÉCNICO</v>
      </c>
      <c r="E2250" s="278" t="str">
        <f>Resumo!$R$5</f>
        <v>Despesa</v>
      </c>
      <c r="F2250" s="278" t="str">
        <f>Resumo!$R$6</f>
        <v>Despesa Indireta</v>
      </c>
      <c r="G2250" s="286">
        <f>'Comp. Desp. Indiretas'!BZ9</f>
        <v>110.47</v>
      </c>
    </row>
    <row r="2251" spans="1:7">
      <c r="A2251" s="283">
        <f>'Comp. Desp. Indiretas'!$BZ$7</f>
        <v>45017</v>
      </c>
      <c r="B2251" s="278" t="str">
        <f>'Comp. Desp. Indiretas'!$A$10</f>
        <v>MOC</v>
      </c>
      <c r="D2251" s="279" t="str">
        <f>'Comp. Desp. Indiretas'!$C$10</f>
        <v>GERENTE DE PROJETO</v>
      </c>
      <c r="E2251" s="278" t="str">
        <f>Resumo!$R$5</f>
        <v>Despesa</v>
      </c>
      <c r="F2251" s="278" t="str">
        <f>Resumo!$R$6</f>
        <v>Despesa Indireta</v>
      </c>
      <c r="G2251" s="286">
        <f>'Comp. Desp. Indiretas'!BZ10</f>
        <v>590.90909090909088</v>
      </c>
    </row>
    <row r="2252" spans="1:7">
      <c r="A2252" s="283">
        <f>'Comp. Desp. Indiretas'!$BZ$7</f>
        <v>45017</v>
      </c>
      <c r="B2252" s="278" t="str">
        <f>'Comp. Desp. Indiretas'!$A$11</f>
        <v>MOC</v>
      </c>
      <c r="D2252" s="279" t="str">
        <f>'Comp. Desp. Indiretas'!$C$11</f>
        <v>COORD. DE PROJETO</v>
      </c>
      <c r="E2252" s="278" t="str">
        <f>Resumo!$R$5</f>
        <v>Despesa</v>
      </c>
      <c r="F2252" s="278" t="str">
        <f>Resumo!$R$6</f>
        <v>Despesa Indireta</v>
      </c>
      <c r="G2252" s="286">
        <f>'Comp. Desp. Indiretas'!BZ11</f>
        <v>1227.2727272727273</v>
      </c>
    </row>
    <row r="2253" spans="1:7">
      <c r="A2253" s="283">
        <f>'Comp. Desp. Indiretas'!$BZ$7</f>
        <v>45017</v>
      </c>
      <c r="B2253" s="278" t="str">
        <f>'Comp. Desp. Indiretas'!$A$12</f>
        <v>MOC</v>
      </c>
      <c r="D2253" s="279" t="str">
        <f>'Comp. Desp. Indiretas'!$C$12</f>
        <v>COORD. OPERACIONAL</v>
      </c>
      <c r="E2253" s="278" t="str">
        <f>Resumo!$R$5</f>
        <v>Despesa</v>
      </c>
      <c r="F2253" s="278" t="str">
        <f>Resumo!$R$6</f>
        <v>Despesa Indireta</v>
      </c>
      <c r="G2253" s="286">
        <f>'Comp. Desp. Indiretas'!BZ12</f>
        <v>0</v>
      </c>
    </row>
    <row r="2254" spans="1:7">
      <c r="A2254" s="283">
        <f>'Comp. Desp. Indiretas'!$BZ$7</f>
        <v>45017</v>
      </c>
      <c r="B2254" s="278" t="str">
        <f>'Comp. Desp. Indiretas'!$A$13</f>
        <v>MOC</v>
      </c>
      <c r="D2254" s="279" t="str">
        <f>'Comp. Desp. Indiretas'!$C$13</f>
        <v>ANALISTA DE PROJETOS SENIOR</v>
      </c>
      <c r="E2254" s="278" t="str">
        <f>Resumo!$R$5</f>
        <v>Despesa</v>
      </c>
      <c r="F2254" s="278" t="str">
        <f>Resumo!$R$6</f>
        <v>Despesa Indireta</v>
      </c>
      <c r="G2254" s="286">
        <f>'Comp. Desp. Indiretas'!BZ13</f>
        <v>0</v>
      </c>
    </row>
    <row r="2255" spans="1:7">
      <c r="A2255" s="283">
        <f>'Comp. Desp. Indiretas'!$BZ$7</f>
        <v>45017</v>
      </c>
      <c r="B2255" s="278" t="str">
        <f>'Comp. Desp. Indiretas'!$A$14</f>
        <v>MOC</v>
      </c>
      <c r="D2255" s="279" t="str">
        <f>'Comp. Desp. Indiretas'!$C$14</f>
        <v>ANALISTA DE PROJETOS PLENO</v>
      </c>
      <c r="E2255" s="278" t="str">
        <f>Resumo!$R$5</f>
        <v>Despesa</v>
      </c>
      <c r="F2255" s="278" t="str">
        <f>Resumo!$R$6</f>
        <v>Despesa Indireta</v>
      </c>
      <c r="G2255" s="286">
        <f>'Comp. Desp. Indiretas'!BZ14</f>
        <v>1590.909090909091</v>
      </c>
    </row>
    <row r="2256" spans="1:7">
      <c r="A2256" s="283">
        <f>'Comp. Desp. Indiretas'!$BZ$7</f>
        <v>45017</v>
      </c>
      <c r="B2256" s="278" t="str">
        <f>'Comp. Desp. Indiretas'!$A$15</f>
        <v>MOC</v>
      </c>
      <c r="D2256" s="279" t="str">
        <f>'Comp. Desp. Indiretas'!$C$15</f>
        <v>ANALISTA DE PROJETOS JUNIOR</v>
      </c>
      <c r="E2256" s="278" t="str">
        <f>Resumo!$R$5</f>
        <v>Despesa</v>
      </c>
      <c r="F2256" s="278" t="str">
        <f>Resumo!$R$6</f>
        <v>Despesa Indireta</v>
      </c>
      <c r="G2256" s="286">
        <f>'Comp. Desp. Indiretas'!BZ15</f>
        <v>0</v>
      </c>
    </row>
    <row r="2257" spans="1:7">
      <c r="A2257" s="283">
        <f>'Comp. Desp. Indiretas'!$BZ$7</f>
        <v>45017</v>
      </c>
      <c r="B2257" s="278" t="str">
        <f>'Comp. Desp. Indiretas'!$A$16</f>
        <v>MOC</v>
      </c>
      <c r="D2257" s="279" t="str">
        <f>'Comp. Desp. Indiretas'!$C$16</f>
        <v>TÉCNICO OPERACIONAL</v>
      </c>
      <c r="E2257" s="278" t="str">
        <f>Resumo!$R$5</f>
        <v>Despesa</v>
      </c>
      <c r="F2257" s="278" t="str">
        <f>Resumo!$R$6</f>
        <v>Despesa Indireta</v>
      </c>
      <c r="G2257" s="286">
        <f>'Comp. Desp. Indiretas'!BZ16</f>
        <v>0</v>
      </c>
    </row>
    <row r="2258" spans="1:7">
      <c r="A2258" s="283">
        <f>'Comp. Desp. Indiretas'!$BZ$7</f>
        <v>45017</v>
      </c>
      <c r="B2258" s="278" t="str">
        <f>'Comp. Desp. Indiretas'!$A$17</f>
        <v>MOC</v>
      </c>
      <c r="D2258" s="279" t="str">
        <f>'Comp. Desp. Indiretas'!$C$17</f>
        <v>TÉCNICO OPERACIONAL - C/ PERICULOSIDADE</v>
      </c>
      <c r="E2258" s="278" t="str">
        <f>Resumo!$R$5</f>
        <v>Despesa</v>
      </c>
      <c r="F2258" s="278" t="str">
        <f>Resumo!$R$6</f>
        <v>Despesa Indireta</v>
      </c>
      <c r="G2258" s="286">
        <f>'Comp. Desp. Indiretas'!BZ17</f>
        <v>0</v>
      </c>
    </row>
    <row r="2259" spans="1:7">
      <c r="A2259" s="283">
        <f>'Comp. Desp. Indiretas'!$BZ$7</f>
        <v>45017</v>
      </c>
      <c r="B2259" s="278" t="str">
        <f>'Comp. Desp. Indiretas'!$A$18</f>
        <v>MOC</v>
      </c>
      <c r="D2259" s="279" t="str">
        <f>'Comp. Desp. Indiretas'!$C$18</f>
        <v>ANALISTA DE GEOPROCESSAMENTO</v>
      </c>
      <c r="E2259" s="278" t="str">
        <f>Resumo!$R$5</f>
        <v>Despesa</v>
      </c>
      <c r="F2259" s="278" t="str">
        <f>Resumo!$R$6</f>
        <v>Despesa Indireta</v>
      </c>
      <c r="G2259" s="286">
        <f>'Comp. Desp. Indiretas'!BZ18</f>
        <v>0</v>
      </c>
    </row>
    <row r="2260" spans="1:7">
      <c r="A2260" s="283">
        <f>'Comp. Desp. Indiretas'!$BZ$7</f>
        <v>45017</v>
      </c>
      <c r="B2260" s="278" t="str">
        <f>'Comp. Desp. Indiretas'!$A$19</f>
        <v>MOC</v>
      </c>
      <c r="D2260" s="279" t="str">
        <f>'Comp. Desp. Indiretas'!$C$19</f>
        <v>ASSISTENTE DE PROJETOS</v>
      </c>
      <c r="E2260" s="278" t="str">
        <f>Resumo!$R$5</f>
        <v>Despesa</v>
      </c>
      <c r="F2260" s="278" t="str">
        <f>Resumo!$R$6</f>
        <v>Despesa Indireta</v>
      </c>
      <c r="G2260" s="286">
        <f>'Comp. Desp. Indiretas'!BZ19</f>
        <v>0</v>
      </c>
    </row>
    <row r="2261" spans="1:7">
      <c r="A2261" s="283">
        <f>'Comp. Desp. Indiretas'!$BZ$7</f>
        <v>45017</v>
      </c>
      <c r="B2261" s="278" t="str">
        <f>'Comp. Desp. Indiretas'!$A$20</f>
        <v>MOC</v>
      </c>
      <c r="D2261" s="279" t="str">
        <f>'Comp. Desp. Indiretas'!$C$20</f>
        <v>ASSISTENTE ADMINISTRATIVO</v>
      </c>
      <c r="E2261" s="278" t="str">
        <f>Resumo!$R$5</f>
        <v>Despesa</v>
      </c>
      <c r="F2261" s="278" t="str">
        <f>Resumo!$R$6</f>
        <v>Despesa Indireta</v>
      </c>
      <c r="G2261" s="286">
        <f>'Comp. Desp. Indiretas'!BZ20</f>
        <v>190.90909090909091</v>
      </c>
    </row>
    <row r="2262" spans="1:7">
      <c r="A2262" s="283">
        <f>'Comp. Desp. Indiretas'!$BZ$7</f>
        <v>45017</v>
      </c>
      <c r="B2262" s="278" t="str">
        <f>'Comp. Desp. Indiretas'!$A$21</f>
        <v>MOC</v>
      </c>
      <c r="D2262" s="279" t="str">
        <f>'Comp. Desp. Indiretas'!$C$21</f>
        <v>ESTAGIÁRIO TÉCNICO</v>
      </c>
      <c r="E2262" s="278" t="str">
        <f>Resumo!$R$5</f>
        <v>Despesa</v>
      </c>
      <c r="F2262" s="278" t="str">
        <f>Resumo!$R$6</f>
        <v>Despesa Indireta</v>
      </c>
      <c r="G2262" s="286">
        <f>'Comp. Desp. Indiretas'!BZ21</f>
        <v>0</v>
      </c>
    </row>
    <row r="2263" spans="1:7">
      <c r="A2263" s="283">
        <f>'Comp. Desp. Indiretas'!$BZ$7</f>
        <v>45017</v>
      </c>
      <c r="B2263" s="278" t="str">
        <f>'Comp. Desp. Indiretas'!$A$22</f>
        <v>MOC</v>
      </c>
      <c r="D2263" s="279" t="str">
        <f>'Comp. Desp. Indiretas'!$C$22</f>
        <v>ANALISTA FINANCEIRO</v>
      </c>
      <c r="E2263" s="278" t="str">
        <f>Resumo!$R$5</f>
        <v>Despesa</v>
      </c>
      <c r="F2263" s="278" t="str">
        <f>Resumo!$R$6</f>
        <v>Despesa Indireta</v>
      </c>
      <c r="G2263" s="286">
        <f>'Comp. Desp. Indiretas'!BZ22</f>
        <v>220</v>
      </c>
    </row>
    <row r="2264" spans="1:7">
      <c r="A2264" s="283">
        <f>'Comp. Desp. Indiretas'!$BZ$7</f>
        <v>45017</v>
      </c>
      <c r="B2264" s="278" t="str">
        <f>'Comp. Desp. Indiretas'!$A$23</f>
        <v>MOC</v>
      </c>
      <c r="D2264" s="279" t="str">
        <f>'Comp. Desp. Indiretas'!$C$23</f>
        <v>ANALISTA DE SUPRIMENTOS</v>
      </c>
      <c r="E2264" s="278" t="str">
        <f>Resumo!$R$5</f>
        <v>Despesa</v>
      </c>
      <c r="F2264" s="278" t="str">
        <f>Resumo!$R$6</f>
        <v>Despesa Indireta</v>
      </c>
      <c r="G2264" s="286">
        <f>'Comp. Desp. Indiretas'!BZ23</f>
        <v>250</v>
      </c>
    </row>
    <row r="2265" spans="1:7">
      <c r="A2265" s="283">
        <f>'Comp. Desp. Indiretas'!$BZ$7</f>
        <v>45017</v>
      </c>
      <c r="B2265" s="278" t="str">
        <f>'Comp. Desp. Indiretas'!$A$24</f>
        <v>DG</v>
      </c>
      <c r="D2265" s="279" t="str">
        <f>'Comp. Desp. Indiretas'!$C$24</f>
        <v>HOSPEDAGEM VIAGEM</v>
      </c>
      <c r="E2265" s="278" t="str">
        <f>Resumo!$R$5</f>
        <v>Despesa</v>
      </c>
      <c r="F2265" s="278" t="str">
        <f>Resumo!$R$6</f>
        <v>Despesa Indireta</v>
      </c>
      <c r="G2265" s="286">
        <f>'Comp. Desp. Indiretas'!BZ24</f>
        <v>0</v>
      </c>
    </row>
    <row r="2266" spans="1:7">
      <c r="A2266" s="283">
        <f>'Comp. Desp. Indiretas'!$BZ$7</f>
        <v>45017</v>
      </c>
      <c r="B2266" s="278" t="str">
        <f>'Comp. Desp. Indiretas'!$A$25</f>
        <v>DG</v>
      </c>
      <c r="D2266" s="279" t="str">
        <f>'Comp. Desp. Indiretas'!$C$25</f>
        <v>HOSPEDAGEM - NIVEL 2</v>
      </c>
      <c r="E2266" s="278" t="str">
        <f>Resumo!$R$5</f>
        <v>Despesa</v>
      </c>
      <c r="F2266" s="278" t="str">
        <f>Resumo!$R$6</f>
        <v>Despesa Indireta</v>
      </c>
      <c r="G2266" s="286">
        <f>'Comp. Desp. Indiretas'!BZ25</f>
        <v>0</v>
      </c>
    </row>
    <row r="2267" spans="1:7">
      <c r="A2267" s="283">
        <f>'Comp. Desp. Indiretas'!$BZ$7</f>
        <v>45017</v>
      </c>
      <c r="B2267" s="278" t="str">
        <f>'Comp. Desp. Indiretas'!$A$26</f>
        <v>DG</v>
      </c>
      <c r="D2267" s="279" t="str">
        <f>'Comp. Desp. Indiretas'!$C$26</f>
        <v>HOSPEDAGEM - NIVEL 3</v>
      </c>
      <c r="E2267" s="278" t="str">
        <f>Resumo!$R$5</f>
        <v>Despesa</v>
      </c>
      <c r="F2267" s="278" t="str">
        <f>Resumo!$R$6</f>
        <v>Despesa Indireta</v>
      </c>
      <c r="G2267" s="286">
        <f>'Comp. Desp. Indiretas'!BZ26</f>
        <v>0</v>
      </c>
    </row>
    <row r="2268" spans="1:7">
      <c r="A2268" s="283">
        <f>'Comp. Desp. Indiretas'!$BZ$7</f>
        <v>45017</v>
      </c>
      <c r="B2268" s="278" t="str">
        <f>'Comp. Desp. Indiretas'!$A$27</f>
        <v>DG</v>
      </c>
      <c r="D2268" s="279" t="str">
        <f>'Comp. Desp. Indiretas'!$C$27</f>
        <v>SALA COMERCIAL - PARAUAPEBAS/PA</v>
      </c>
      <c r="E2268" s="278" t="str">
        <f>Resumo!$R$5</f>
        <v>Despesa</v>
      </c>
      <c r="F2268" s="278" t="str">
        <f>Resumo!$R$6</f>
        <v>Despesa Indireta</v>
      </c>
      <c r="G2268" s="286">
        <f>'Comp. Desp. Indiretas'!BZ27</f>
        <v>2500</v>
      </c>
    </row>
    <row r="2269" spans="1:7">
      <c r="A2269" s="283">
        <f>'Comp. Desp. Indiretas'!$BZ$7</f>
        <v>45017</v>
      </c>
      <c r="B2269" s="278" t="str">
        <f>'Comp. Desp. Indiretas'!$A$28</f>
        <v>DG</v>
      </c>
      <c r="D2269" s="279" t="str">
        <f>'Comp. Desp. Indiretas'!$C$28</f>
        <v>CUSTOS FIXOS - SALA COMERCIAL (INTERNET, TELEFONIA, ENERGIA, LIMPEZA, E ETC)</v>
      </c>
      <c r="E2269" s="278" t="str">
        <f>Resumo!$R$5</f>
        <v>Despesa</v>
      </c>
      <c r="F2269" s="278" t="str">
        <f>Resumo!$R$6</f>
        <v>Despesa Indireta</v>
      </c>
      <c r="G2269" s="286">
        <f>'Comp. Desp. Indiretas'!BZ28</f>
        <v>700</v>
      </c>
    </row>
    <row r="2270" spans="1:7">
      <c r="A2270" s="283">
        <f>'Comp. Desp. Indiretas'!$BZ$7</f>
        <v>45017</v>
      </c>
      <c r="B2270" s="278" t="str">
        <f>'Comp. Desp. Indiretas'!$A$29</f>
        <v>DG</v>
      </c>
      <c r="D2270" s="279" t="str">
        <f>'Comp. Desp. Indiretas'!$C$29</f>
        <v>MOBILIA/FRETE - SALA COMERCIAL</v>
      </c>
      <c r="E2270" s="278" t="str">
        <f>Resumo!$R$5</f>
        <v>Despesa</v>
      </c>
      <c r="F2270" s="278" t="str">
        <f>Resumo!$R$6</f>
        <v>Despesa Indireta</v>
      </c>
      <c r="G2270" s="286">
        <f>'Comp. Desp. Indiretas'!BZ29</f>
        <v>0</v>
      </c>
    </row>
    <row r="2271" spans="1:7">
      <c r="A2271" s="283">
        <f>'Comp. Desp. Indiretas'!$BZ$7</f>
        <v>45017</v>
      </c>
      <c r="B2271" s="278" t="str">
        <f>'Comp. Desp. Indiretas'!$A$30</f>
        <v>DG</v>
      </c>
      <c r="D2271" s="279" t="str">
        <f>'Comp. Desp. Indiretas'!$C$30</f>
        <v>ALIMENTAÇÃO - NIVEL 3</v>
      </c>
      <c r="E2271" s="278" t="str">
        <f>Resumo!$R$5</f>
        <v>Despesa</v>
      </c>
      <c r="F2271" s="278" t="str">
        <f>Resumo!$R$6</f>
        <v>Despesa Indireta</v>
      </c>
      <c r="G2271" s="286">
        <f>'Comp. Desp. Indiretas'!BZ30</f>
        <v>0</v>
      </c>
    </row>
    <row r="2272" spans="1:7">
      <c r="A2272" s="283">
        <f>'Comp. Desp. Indiretas'!$BZ$7</f>
        <v>45017</v>
      </c>
      <c r="B2272" s="278" t="str">
        <f>'Comp. Desp. Indiretas'!$A$31</f>
        <v>DG</v>
      </c>
      <c r="D2272" s="279" t="str">
        <f>'Comp. Desp. Indiretas'!$C$31</f>
        <v>TELEFONIA</v>
      </c>
      <c r="E2272" s="278" t="str">
        <f>Resumo!$R$5</f>
        <v>Despesa</v>
      </c>
      <c r="F2272" s="278" t="str">
        <f>Resumo!$R$6</f>
        <v>Despesa Indireta</v>
      </c>
      <c r="G2272" s="286">
        <f>'Comp. Desp. Indiretas'!BZ31</f>
        <v>0</v>
      </c>
    </row>
    <row r="2273" spans="1:7">
      <c r="A2273" s="283">
        <f>'Comp. Desp. Indiretas'!$BZ$7</f>
        <v>45017</v>
      </c>
      <c r="B2273" s="278" t="str">
        <f>'Comp. Desp. Indiretas'!$A$32</f>
        <v>DG</v>
      </c>
      <c r="D2273" s="279" t="str">
        <f>'Comp. Desp. Indiretas'!$C$32</f>
        <v>ALUGUEL DE VEÍCULO SUV</v>
      </c>
      <c r="E2273" s="278" t="str">
        <f>Resumo!$R$5</f>
        <v>Despesa</v>
      </c>
      <c r="F2273" s="278" t="str">
        <f>Resumo!$R$6</f>
        <v>Despesa Indireta</v>
      </c>
      <c r="G2273" s="286">
        <f>'Comp. Desp. Indiretas'!BZ32</f>
        <v>0</v>
      </c>
    </row>
    <row r="2274" spans="1:7">
      <c r="A2274" s="283">
        <f>'Comp. Desp. Indiretas'!$BZ$7</f>
        <v>45017</v>
      </c>
      <c r="B2274" s="278" t="str">
        <f>'Comp. Desp. Indiretas'!$A$33</f>
        <v>DG</v>
      </c>
      <c r="D2274" s="279" t="str">
        <f>'Comp. Desp. Indiretas'!$C$33</f>
        <v>ALUGUEL DE VEICULO LEVE</v>
      </c>
      <c r="E2274" s="278" t="str">
        <f>Resumo!$R$5</f>
        <v>Despesa</v>
      </c>
      <c r="F2274" s="278" t="str">
        <f>Resumo!$R$6</f>
        <v>Despesa Indireta</v>
      </c>
      <c r="G2274" s="286">
        <f>'Comp. Desp. Indiretas'!BZ33</f>
        <v>0</v>
      </c>
    </row>
    <row r="2275" spans="1:7">
      <c r="A2275" s="283">
        <f>'Comp. Desp. Indiretas'!$BZ$7</f>
        <v>45017</v>
      </c>
      <c r="B2275" s="278" t="str">
        <f>'Comp. Desp. Indiretas'!$A$34</f>
        <v>DG</v>
      </c>
      <c r="D2275" s="279" t="str">
        <f>'Comp. Desp. Indiretas'!$C$34</f>
        <v>ALUGUEL CAMINHONTE</v>
      </c>
      <c r="E2275" s="278" t="str">
        <f>Resumo!$R$5</f>
        <v>Despesa</v>
      </c>
      <c r="F2275" s="278" t="str">
        <f>Resumo!$R$6</f>
        <v>Despesa Indireta</v>
      </c>
      <c r="G2275" s="286">
        <f>'Comp. Desp. Indiretas'!BZ34</f>
        <v>0</v>
      </c>
    </row>
    <row r="2276" spans="1:7">
      <c r="A2276" s="283">
        <f>'Comp. Desp. Indiretas'!$BZ$7</f>
        <v>45017</v>
      </c>
      <c r="B2276" s="278" t="str">
        <f>'Comp. Desp. Indiretas'!$A$35</f>
        <v>DG</v>
      </c>
      <c r="D2276" s="279" t="str">
        <f>'Comp. Desp. Indiretas'!$C$35</f>
        <v>AQUISIÇÃO DE VEICULO</v>
      </c>
      <c r="E2276" s="278" t="str">
        <f>Resumo!$R$5</f>
        <v>Despesa</v>
      </c>
      <c r="F2276" s="278" t="str">
        <f>Resumo!$R$6</f>
        <v>Despesa Indireta</v>
      </c>
      <c r="G2276" s="286">
        <f>'Comp. Desp. Indiretas'!BZ35</f>
        <v>0</v>
      </c>
    </row>
    <row r="2277" spans="1:7">
      <c r="A2277" s="283">
        <f>'Comp. Desp. Indiretas'!$BZ$7</f>
        <v>45017</v>
      </c>
      <c r="B2277" s="278" t="str">
        <f>'Comp. Desp. Indiretas'!$A$36</f>
        <v>DG</v>
      </c>
      <c r="D2277" s="279" t="str">
        <f>'Comp. Desp. Indiretas'!$C$36</f>
        <v>COMBUSTÍVEL - GASOLINA</v>
      </c>
      <c r="E2277" s="278" t="str">
        <f>Resumo!$R$5</f>
        <v>Despesa</v>
      </c>
      <c r="F2277" s="278" t="str">
        <f>Resumo!$R$6</f>
        <v>Despesa Indireta</v>
      </c>
      <c r="G2277" s="286">
        <f>'Comp. Desp. Indiretas'!BZ36</f>
        <v>0</v>
      </c>
    </row>
    <row r="2278" spans="1:7">
      <c r="A2278" s="283">
        <f>'Comp. Desp. Indiretas'!$BZ$7</f>
        <v>45017</v>
      </c>
      <c r="B2278" s="278" t="str">
        <f>'Comp. Desp. Indiretas'!$A$37</f>
        <v>DG</v>
      </c>
      <c r="D2278" s="279" t="str">
        <f>'Comp. Desp. Indiretas'!$C$37</f>
        <v>COMBUSTÍVEL - DIESEL</v>
      </c>
      <c r="E2278" s="278" t="str">
        <f>Resumo!$R$5</f>
        <v>Despesa</v>
      </c>
      <c r="F2278" s="278" t="str">
        <f>Resumo!$R$6</f>
        <v>Despesa Indireta</v>
      </c>
      <c r="G2278" s="286">
        <f>'Comp. Desp. Indiretas'!BZ37</f>
        <v>0</v>
      </c>
    </row>
    <row r="2279" spans="1:7">
      <c r="A2279" s="283">
        <f>'Comp. Desp. Indiretas'!$BZ$7</f>
        <v>45017</v>
      </c>
      <c r="B2279" s="278" t="str">
        <f>'Comp. Desp. Indiretas'!$A$38</f>
        <v>DG</v>
      </c>
      <c r="D2279" s="279" t="str">
        <f>'Comp. Desp. Indiretas'!$C$38</f>
        <v>PASSAGEM AÉREA</v>
      </c>
      <c r="E2279" s="278" t="str">
        <f>Resumo!$R$5</f>
        <v>Despesa</v>
      </c>
      <c r="F2279" s="278" t="str">
        <f>Resumo!$R$6</f>
        <v>Despesa Indireta</v>
      </c>
      <c r="G2279" s="286">
        <f>'Comp. Desp. Indiretas'!BZ38</f>
        <v>0</v>
      </c>
    </row>
    <row r="2280" spans="1:7">
      <c r="A2280" s="283">
        <f>'Comp. Desp. Indiretas'!$BZ$7</f>
        <v>45017</v>
      </c>
      <c r="B2280" s="278" t="str">
        <f>'Comp. Desp. Indiretas'!$A$39</f>
        <v>ART</v>
      </c>
      <c r="D2280" s="279" t="str">
        <f>'Comp. Desp. Indiretas'!$C$39</f>
        <v>ART CREA - Nível 1</v>
      </c>
      <c r="E2280" s="278" t="str">
        <f>Resumo!$R$5</f>
        <v>Despesa</v>
      </c>
      <c r="F2280" s="278" t="str">
        <f>Resumo!$R$6</f>
        <v>Despesa Indireta</v>
      </c>
      <c r="G2280" s="286">
        <f>'Comp. Desp. Indiretas'!BZ39</f>
        <v>0</v>
      </c>
    </row>
    <row r="2281" spans="1:7">
      <c r="A2281" s="283">
        <f>'Comp. Desp. Indiretas'!$BZ$7</f>
        <v>45017</v>
      </c>
      <c r="B2281" s="278" t="str">
        <f>'Comp. Desp. Indiretas'!$A$40</f>
        <v>ART</v>
      </c>
      <c r="D2281" s="279" t="str">
        <f>'Comp. Desp. Indiretas'!$C$40</f>
        <v>ART CREA - Nível 2</v>
      </c>
      <c r="E2281" s="278" t="str">
        <f>Resumo!$R$5</f>
        <v>Despesa</v>
      </c>
      <c r="F2281" s="278" t="str">
        <f>Resumo!$R$6</f>
        <v>Despesa Indireta</v>
      </c>
      <c r="G2281" s="286">
        <f>'Comp. Desp. Indiretas'!BZ40</f>
        <v>0</v>
      </c>
    </row>
    <row r="2282" spans="1:7">
      <c r="A2282" s="283">
        <f>'Comp. Desp. Indiretas'!$BZ$7</f>
        <v>45017</v>
      </c>
      <c r="B2282" s="278" t="str">
        <f>'Comp. Desp. Indiretas'!$A$41</f>
        <v>ART</v>
      </c>
      <c r="D2282" s="279" t="str">
        <f>'Comp. Desp. Indiretas'!$C$41</f>
        <v>ART CREA - Nível 3</v>
      </c>
      <c r="E2282" s="278" t="str">
        <f>Resumo!$R$5</f>
        <v>Despesa</v>
      </c>
      <c r="F2282" s="278" t="str">
        <f>Resumo!$R$6</f>
        <v>Despesa Indireta</v>
      </c>
      <c r="G2282" s="286">
        <f>'Comp. Desp. Indiretas'!BZ41</f>
        <v>0</v>
      </c>
    </row>
    <row r="2283" spans="1:7">
      <c r="A2283" s="283">
        <f>'Comp. Desp. Indiretas'!$BZ$7</f>
        <v>45017</v>
      </c>
      <c r="B2283" s="278" t="str">
        <f>'Comp. Desp. Indiretas'!$A$42</f>
        <v>ART</v>
      </c>
      <c r="D2283" s="279" t="str">
        <f>'Comp. Desp. Indiretas'!$C$42</f>
        <v>ACERVO CREA</v>
      </c>
      <c r="E2283" s="278" t="str">
        <f>Resumo!$R$5</f>
        <v>Despesa</v>
      </c>
      <c r="F2283" s="278" t="str">
        <f>Resumo!$R$6</f>
        <v>Despesa Indireta</v>
      </c>
      <c r="G2283" s="286">
        <f>'Comp. Desp. Indiretas'!BZ42</f>
        <v>0</v>
      </c>
    </row>
    <row r="2284" spans="1:7">
      <c r="A2284" s="283">
        <f>'Comp. Desp. Indiretas'!$BZ$7</f>
        <v>45017</v>
      </c>
      <c r="B2284" s="278" t="str">
        <f>'Comp. Desp. Indiretas'!$A$43</f>
        <v>ART</v>
      </c>
      <c r="D2284" s="279" t="str">
        <f>'Comp. Desp. Indiretas'!$C$43</f>
        <v>ART CRBio</v>
      </c>
      <c r="E2284" s="278" t="str">
        <f>Resumo!$R$5</f>
        <v>Despesa</v>
      </c>
      <c r="F2284" s="278" t="str">
        <f>Resumo!$R$6</f>
        <v>Despesa Indireta</v>
      </c>
      <c r="G2284" s="286">
        <f>'Comp. Desp. Indiretas'!BZ43</f>
        <v>0</v>
      </c>
    </row>
    <row r="2285" spans="1:7">
      <c r="A2285" s="283">
        <f>'Comp. Desp. Indiretas'!$BZ$7</f>
        <v>45017</v>
      </c>
      <c r="B2285" s="278" t="str">
        <f>'Comp. Desp. Indiretas'!$A$44</f>
        <v>ART</v>
      </c>
      <c r="D2285" s="279" t="str">
        <f>'Comp. Desp. Indiretas'!$C$44</f>
        <v>ACERVO CRBio</v>
      </c>
      <c r="E2285" s="278" t="str">
        <f>Resumo!$R$5</f>
        <v>Despesa</v>
      </c>
      <c r="F2285" s="278" t="str">
        <f>Resumo!$R$6</f>
        <v>Despesa Indireta</v>
      </c>
      <c r="G2285" s="286">
        <f>'Comp. Desp. Indiretas'!BZ44</f>
        <v>0</v>
      </c>
    </row>
    <row r="2286" spans="1:7">
      <c r="A2286" s="283">
        <f>'Comp. Desp. Indiretas'!$BZ$7</f>
        <v>45017</v>
      </c>
      <c r="B2286" s="278" t="str">
        <f>'Comp. Desp. Indiretas'!$A$45</f>
        <v>ART</v>
      </c>
      <c r="D2286" s="279" t="str">
        <f>'Comp. Desp. Indiretas'!$C$45</f>
        <v>VISTO CREA PF</v>
      </c>
      <c r="E2286" s="278" t="str">
        <f>Resumo!$R$5</f>
        <v>Despesa</v>
      </c>
      <c r="F2286" s="278" t="str">
        <f>Resumo!$R$6</f>
        <v>Despesa Indireta</v>
      </c>
      <c r="G2286" s="286">
        <f>'Comp. Desp. Indiretas'!BZ45</f>
        <v>0</v>
      </c>
    </row>
    <row r="2287" spans="1:7">
      <c r="A2287" s="283">
        <f>'Comp. Desp. Indiretas'!$BZ$7</f>
        <v>45017</v>
      </c>
      <c r="B2287" s="278" t="str">
        <f>'Comp. Desp. Indiretas'!$A$46</f>
        <v>ART</v>
      </c>
      <c r="D2287" s="279" t="str">
        <f>'Comp. Desp. Indiretas'!$C$46</f>
        <v>VISTO CREA PJ</v>
      </c>
      <c r="E2287" s="278" t="str">
        <f>Resumo!$R$5</f>
        <v>Despesa</v>
      </c>
      <c r="F2287" s="278" t="str">
        <f>Resumo!$R$6</f>
        <v>Despesa Indireta</v>
      </c>
      <c r="G2287" s="286">
        <f>'Comp. Desp. Indiretas'!BZ46</f>
        <v>0</v>
      </c>
    </row>
    <row r="2288" spans="1:7">
      <c r="A2288" s="283">
        <f>'Comp. Desp. Indiretas'!$BZ$7</f>
        <v>45017</v>
      </c>
      <c r="B2288" s="278" t="str">
        <f>'Comp. Desp. Indiretas'!$A$47</f>
        <v>ART</v>
      </c>
      <c r="D2288" s="279" t="str">
        <f>'Comp. Desp. Indiretas'!$C$47</f>
        <v>ANUIDADE CREA PF</v>
      </c>
      <c r="E2288" s="278" t="str">
        <f>Resumo!$R$5</f>
        <v>Despesa</v>
      </c>
      <c r="F2288" s="278" t="str">
        <f>Resumo!$R$6</f>
        <v>Despesa Indireta</v>
      </c>
      <c r="G2288" s="286">
        <f>'Comp. Desp. Indiretas'!BZ47</f>
        <v>0</v>
      </c>
    </row>
    <row r="2289" spans="1:7">
      <c r="A2289" s="283">
        <f>'Comp. Desp. Indiretas'!$BZ$7</f>
        <v>45017</v>
      </c>
      <c r="B2289" s="278" t="str">
        <f>'Comp. Desp. Indiretas'!$A$48</f>
        <v>ART</v>
      </c>
      <c r="D2289" s="279" t="str">
        <f>'Comp. Desp. Indiretas'!$C$48</f>
        <v>ANUIDADE CREA PJ</v>
      </c>
      <c r="E2289" s="278" t="str">
        <f>Resumo!$R$5</f>
        <v>Despesa</v>
      </c>
      <c r="F2289" s="278" t="str">
        <f>Resumo!$R$6</f>
        <v>Despesa Indireta</v>
      </c>
      <c r="G2289" s="286">
        <f>'Comp. Desp. Indiretas'!BZ48</f>
        <v>0</v>
      </c>
    </row>
    <row r="2290" spans="1:7">
      <c r="A2290" s="283">
        <f>'Comp. Desp. Indiretas'!$BZ$7</f>
        <v>45017</v>
      </c>
      <c r="B2290" s="278" t="str">
        <f>'Comp. Desp. Indiretas'!$A$49</f>
        <v>ART</v>
      </c>
      <c r="D2290" s="279" t="str">
        <f>'Comp. Desp. Indiretas'!$C$49</f>
        <v>VISTO CRBio PF</v>
      </c>
      <c r="E2290" s="278" t="str">
        <f>Resumo!$R$5</f>
        <v>Despesa</v>
      </c>
      <c r="F2290" s="278" t="str">
        <f>Resumo!$R$6</f>
        <v>Despesa Indireta</v>
      </c>
      <c r="G2290" s="286">
        <f>'Comp. Desp. Indiretas'!BZ49</f>
        <v>0</v>
      </c>
    </row>
    <row r="2291" spans="1:7">
      <c r="A2291" s="283">
        <f>'Comp. Desp. Indiretas'!$BZ$7</f>
        <v>45017</v>
      </c>
      <c r="B2291" s="278" t="str">
        <f>'Comp. Desp. Indiretas'!$A$50</f>
        <v>ART</v>
      </c>
      <c r="D2291" s="279" t="str">
        <f>'Comp. Desp. Indiretas'!$C$50</f>
        <v>VISTO CRBio PJ</v>
      </c>
      <c r="E2291" s="278" t="str">
        <f>Resumo!$R$5</f>
        <v>Despesa</v>
      </c>
      <c r="F2291" s="278" t="str">
        <f>Resumo!$R$6</f>
        <v>Despesa Indireta</v>
      </c>
      <c r="G2291" s="286">
        <f>'Comp. Desp. Indiretas'!BZ50</f>
        <v>0</v>
      </c>
    </row>
    <row r="2292" spans="1:7">
      <c r="A2292" s="283">
        <f>'Comp. Desp. Indiretas'!$BZ$7</f>
        <v>45017</v>
      </c>
      <c r="B2292" s="278" t="str">
        <f>'Comp. Desp. Indiretas'!$A$51</f>
        <v>SMS</v>
      </c>
      <c r="D2292" s="279" t="str">
        <f>'Comp. Desp. Indiretas'!$C$51</f>
        <v>PPRA</v>
      </c>
      <c r="E2292" s="278" t="str">
        <f>Resumo!$R$5</f>
        <v>Despesa</v>
      </c>
      <c r="F2292" s="278" t="str">
        <f>Resumo!$R$6</f>
        <v>Despesa Indireta</v>
      </c>
      <c r="G2292" s="286">
        <f>'Comp. Desp. Indiretas'!BZ51</f>
        <v>0</v>
      </c>
    </row>
    <row r="2293" spans="1:7">
      <c r="A2293" s="283">
        <f>'Comp. Desp. Indiretas'!$BZ$7</f>
        <v>45017</v>
      </c>
      <c r="B2293" s="278" t="str">
        <f>'Comp. Desp. Indiretas'!$A$52</f>
        <v>SMS</v>
      </c>
      <c r="D2293" s="279" t="str">
        <f>'Comp. Desp. Indiretas'!$C$52</f>
        <v>PCMSO</v>
      </c>
      <c r="E2293" s="278" t="str">
        <f>Resumo!$R$5</f>
        <v>Despesa</v>
      </c>
      <c r="F2293" s="278" t="str">
        <f>Resumo!$R$6</f>
        <v>Despesa Indireta</v>
      </c>
      <c r="G2293" s="286">
        <f>'Comp. Desp. Indiretas'!BZ52</f>
        <v>0</v>
      </c>
    </row>
    <row r="2294" spans="1:7">
      <c r="A2294" s="283">
        <f>'Comp. Desp. Indiretas'!$BZ$7</f>
        <v>45017</v>
      </c>
      <c r="B2294" s="278" t="str">
        <f>'Comp. Desp. Indiretas'!$A$53</f>
        <v>SMS</v>
      </c>
      <c r="D2294" s="279" t="str">
        <f>'Comp. Desp. Indiretas'!$C$53</f>
        <v>PGR</v>
      </c>
      <c r="E2294" s="278" t="str">
        <f>Resumo!$R$5</f>
        <v>Despesa</v>
      </c>
      <c r="F2294" s="278" t="str">
        <f>Resumo!$R$6</f>
        <v>Despesa Indireta</v>
      </c>
      <c r="G2294" s="286">
        <f>'Comp. Desp. Indiretas'!BZ53</f>
        <v>0</v>
      </c>
    </row>
    <row r="2295" spans="1:7">
      <c r="A2295" s="283">
        <f>'Comp. Desp. Indiretas'!$BZ$7</f>
        <v>45017</v>
      </c>
      <c r="B2295" s="278" t="str">
        <f>'Comp. Desp. Indiretas'!$A$55</f>
        <v>SMS</v>
      </c>
      <c r="D2295" s="279" t="str">
        <f>'Comp. Desp. Indiretas'!$C$55</f>
        <v>TREINAMENTO</v>
      </c>
      <c r="E2295" s="278" t="str">
        <f>Resumo!$R$5</f>
        <v>Despesa</v>
      </c>
      <c r="F2295" s="278" t="str">
        <f>Resumo!$R$6</f>
        <v>Despesa Indireta</v>
      </c>
      <c r="G2295" s="286">
        <f>'Comp. Desp. Indiretas'!BZ55</f>
        <v>0</v>
      </c>
    </row>
    <row r="2296" spans="1:7">
      <c r="A2296" s="283">
        <f>'Comp. Desp. Indiretas'!$BZ$7</f>
        <v>45017</v>
      </c>
      <c r="B2296" s="278" t="str">
        <f>'Comp. Desp. Indiretas'!$A$56</f>
        <v>SMS</v>
      </c>
      <c r="D2296" s="279" t="str">
        <f>'Comp. Desp. Indiretas'!$C$56</f>
        <v>ASO</v>
      </c>
      <c r="E2296" s="278" t="str">
        <f>Resumo!$R$5</f>
        <v>Despesa</v>
      </c>
      <c r="F2296" s="278" t="str">
        <f>Resumo!$R$6</f>
        <v>Despesa Indireta</v>
      </c>
      <c r="G2296" s="286">
        <f>'Comp. Desp. Indiretas'!BZ56</f>
        <v>0</v>
      </c>
    </row>
    <row r="2297" spans="1:7">
      <c r="A2297" s="283">
        <f>'Comp. Desp. Indiretas'!$BZ$7</f>
        <v>45017</v>
      </c>
      <c r="B2297" s="278">
        <f>'Comp. Desp. Indiretas'!$A$57</f>
        <v>0</v>
      </c>
      <c r="D2297" s="279" t="str">
        <f>'Comp. Desp. Indiretas'!$C$57</f>
        <v/>
      </c>
      <c r="E2297" s="278" t="str">
        <f>Resumo!$R$5</f>
        <v>Despesa</v>
      </c>
      <c r="F2297" s="278" t="str">
        <f>Resumo!$R$6</f>
        <v>Despesa Indireta</v>
      </c>
      <c r="G2297" s="286">
        <f>'Comp. Desp. Indiretas'!BZ57</f>
        <v>0</v>
      </c>
    </row>
    <row r="2298" spans="1:7">
      <c r="A2298" s="283">
        <f>'Comp. Desp. Indiretas'!$BZ$7</f>
        <v>45017</v>
      </c>
      <c r="B2298" s="278">
        <f>'Comp. Desp. Indiretas'!$A$58</f>
        <v>0</v>
      </c>
      <c r="D2298" s="279" t="str">
        <f>'Comp. Desp. Indiretas'!$C$58</f>
        <v/>
      </c>
      <c r="E2298" s="278" t="str">
        <f>Resumo!$R$5</f>
        <v>Despesa</v>
      </c>
      <c r="F2298" s="278" t="str">
        <f>Resumo!$R$6</f>
        <v>Despesa Indireta</v>
      </c>
      <c r="G2298" s="286">
        <f>'Comp. Desp. Indiretas'!BZ58</f>
        <v>0</v>
      </c>
    </row>
    <row r="2299" spans="1:7">
      <c r="A2299" s="283">
        <f>'Comp. Desp. Indiretas'!$BZ$7</f>
        <v>45017</v>
      </c>
      <c r="B2299" s="278">
        <f>'Comp. Desp. Indiretas'!$A$59</f>
        <v>0</v>
      </c>
      <c r="D2299" s="279" t="str">
        <f>'Comp. Desp. Indiretas'!$C$59</f>
        <v/>
      </c>
      <c r="E2299" s="278" t="str">
        <f>Resumo!$R$5</f>
        <v>Despesa</v>
      </c>
      <c r="F2299" s="278" t="str">
        <f>Resumo!$R$6</f>
        <v>Despesa Indireta</v>
      </c>
      <c r="G2299" s="286">
        <f>'Comp. Desp. Indiretas'!BZ59</f>
        <v>0</v>
      </c>
    </row>
    <row r="2300" spans="1:7">
      <c r="A2300" s="283">
        <f>'Comp. Desp. Indiretas'!$BZ$7</f>
        <v>45017</v>
      </c>
      <c r="B2300" s="278">
        <f>'Comp. Desp. Indiretas'!$A$60</f>
        <v>0</v>
      </c>
      <c r="D2300" s="279" t="str">
        <f>'Comp. Desp. Indiretas'!$C$60</f>
        <v/>
      </c>
      <c r="E2300" s="278" t="str">
        <f>Resumo!$R$5</f>
        <v>Despesa</v>
      </c>
      <c r="F2300" s="278" t="str">
        <f>Resumo!$R$6</f>
        <v>Despesa Indireta</v>
      </c>
      <c r="G2300" s="286">
        <f>'Comp. Desp. Indiretas'!BZ60</f>
        <v>0</v>
      </c>
    </row>
    <row r="2301" spans="1:7">
      <c r="A2301" s="283">
        <f>'Comp. Desp. Indiretas'!$BZ$7</f>
        <v>45017</v>
      </c>
      <c r="B2301" s="278" t="str">
        <f>'Comp. Desp. Indiretas'!$A$63</f>
        <v>MOC</v>
      </c>
      <c r="D2301" s="279" t="str">
        <f>'Comp. Desp. Indiretas'!$C$63</f>
        <v>DIRETOR TÉCNICO</v>
      </c>
      <c r="E2301" s="278" t="str">
        <f>Resumo!$R$5</f>
        <v>Despesa</v>
      </c>
      <c r="F2301" s="278" t="str">
        <f>Resumo!$R$6</f>
        <v>Despesa Indireta</v>
      </c>
      <c r="G2301" s="286">
        <f>'Comp. Desp. Indiretas'!BZ63</f>
        <v>0</v>
      </c>
    </row>
    <row r="2302" spans="1:7">
      <c r="A2302" s="283">
        <f>'Comp. Desp. Indiretas'!$BZ$7</f>
        <v>45017</v>
      </c>
      <c r="B2302" s="278" t="str">
        <f>'Comp. Desp. Indiretas'!$A$64</f>
        <v>MOC</v>
      </c>
      <c r="D2302" s="279" t="str">
        <f>'Comp. Desp. Indiretas'!$C$64</f>
        <v>ANALISTA DE SUPRIMENTOS</v>
      </c>
      <c r="E2302" s="278" t="str">
        <f>Resumo!$R$5</f>
        <v>Despesa</v>
      </c>
      <c r="F2302" s="278" t="str">
        <f>Resumo!$R$6</f>
        <v>Despesa Indireta</v>
      </c>
      <c r="G2302" s="286">
        <f>'Comp. Desp. Indiretas'!BZ64</f>
        <v>0</v>
      </c>
    </row>
    <row r="2303" spans="1:7">
      <c r="A2303" s="283">
        <f>'Comp. Desp. Indiretas'!$BZ$7</f>
        <v>45017</v>
      </c>
      <c r="B2303" s="278" t="str">
        <f>'Comp. Desp. Indiretas'!$A$65</f>
        <v>MOC</v>
      </c>
      <c r="D2303" s="279" t="str">
        <f>'Comp. Desp. Indiretas'!$C$65</f>
        <v>GERENTE DE PROJETO - PJ</v>
      </c>
      <c r="E2303" s="278" t="str">
        <f>Resumo!$R$5</f>
        <v>Despesa</v>
      </c>
      <c r="F2303" s="278" t="str">
        <f>Resumo!$R$6</f>
        <v>Despesa Indireta</v>
      </c>
      <c r="G2303" s="286">
        <f>'Comp. Desp. Indiretas'!BZ65</f>
        <v>0</v>
      </c>
    </row>
    <row r="2304" spans="1:7">
      <c r="A2304" s="283">
        <f>'Comp. Desp. Indiretas'!$BZ$7</f>
        <v>45017</v>
      </c>
      <c r="B2304" s="278" t="str">
        <f>'Comp. Desp. Indiretas'!$A$66</f>
        <v>MOC</v>
      </c>
      <c r="D2304" s="279" t="str">
        <f>'Comp. Desp. Indiretas'!$C$66</f>
        <v>COORD. DE PROJETO - PJ</v>
      </c>
      <c r="E2304" s="278" t="str">
        <f>Resumo!$R$5</f>
        <v>Despesa</v>
      </c>
      <c r="F2304" s="278" t="str">
        <f>Resumo!$R$6</f>
        <v>Despesa Indireta</v>
      </c>
      <c r="G2304" s="286">
        <f>'Comp. Desp. Indiretas'!BZ66</f>
        <v>0</v>
      </c>
    </row>
    <row r="2305" spans="1:7">
      <c r="A2305" s="283">
        <f>'Comp. Desp. Indiretas'!$BZ$7</f>
        <v>45017</v>
      </c>
      <c r="B2305" s="278" t="str">
        <f>'Comp. Desp. Indiretas'!$A$67</f>
        <v>MOC</v>
      </c>
      <c r="D2305" s="279" t="str">
        <f>'Comp. Desp. Indiretas'!$C$67</f>
        <v>COORD. OPERACIONAL - PJ</v>
      </c>
      <c r="E2305" s="278" t="str">
        <f>Resumo!$R$5</f>
        <v>Despesa</v>
      </c>
      <c r="F2305" s="278" t="str">
        <f>Resumo!$R$6</f>
        <v>Despesa Indireta</v>
      </c>
      <c r="G2305" s="286">
        <f>'Comp. Desp. Indiretas'!BZ67</f>
        <v>0</v>
      </c>
    </row>
    <row r="2306" spans="1:7">
      <c r="A2306" s="283">
        <f>'Comp. Desp. Indiretas'!$BZ$7</f>
        <v>45017</v>
      </c>
      <c r="B2306" s="278" t="str">
        <f>'Comp. Desp. Indiretas'!$A$68</f>
        <v>MOC</v>
      </c>
      <c r="D2306" s="279" t="str">
        <f>'Comp. Desp. Indiretas'!$C$68</f>
        <v>ANALISTA DE PROJETOS SENIOR - PJ</v>
      </c>
      <c r="E2306" s="278" t="str">
        <f>Resumo!$R$5</f>
        <v>Despesa</v>
      </c>
      <c r="F2306" s="278" t="str">
        <f>Resumo!$R$6</f>
        <v>Despesa Indireta</v>
      </c>
      <c r="G2306" s="286">
        <f>'Comp. Desp. Indiretas'!BZ68</f>
        <v>0</v>
      </c>
    </row>
    <row r="2307" spans="1:7">
      <c r="A2307" s="283">
        <f>'Comp. Desp. Indiretas'!$BZ$7</f>
        <v>45017</v>
      </c>
      <c r="B2307" s="278" t="str">
        <f>'Comp. Desp. Indiretas'!$A$69</f>
        <v>MOC</v>
      </c>
      <c r="D2307" s="279" t="str">
        <f>'Comp. Desp. Indiretas'!$C$69</f>
        <v>ANALISTA DE PROJETOS PLENO - PJ</v>
      </c>
      <c r="E2307" s="278" t="str">
        <f>Resumo!$R$5</f>
        <v>Despesa</v>
      </c>
      <c r="F2307" s="278" t="str">
        <f>Resumo!$R$6</f>
        <v>Despesa Indireta</v>
      </c>
      <c r="G2307" s="286">
        <f>'Comp. Desp. Indiretas'!BZ69</f>
        <v>0</v>
      </c>
    </row>
    <row r="2308" spans="1:7">
      <c r="A2308" s="283">
        <f>'Comp. Desp. Indiretas'!$BZ$7</f>
        <v>45017</v>
      </c>
      <c r="B2308" s="278" t="str">
        <f>'Comp. Desp. Indiretas'!$A$70</f>
        <v>MOC</v>
      </c>
      <c r="D2308" s="279" t="str">
        <f>'Comp. Desp. Indiretas'!$C$70</f>
        <v>ANALISTA DE PROJETOS JUNIOR - PJ</v>
      </c>
      <c r="E2308" s="278" t="str">
        <f>Resumo!$R$5</f>
        <v>Despesa</v>
      </c>
      <c r="F2308" s="278" t="str">
        <f>Resumo!$R$6</f>
        <v>Despesa Indireta</v>
      </c>
      <c r="G2308" s="286">
        <f>'Comp. Desp. Indiretas'!BZ70</f>
        <v>0</v>
      </c>
    </row>
    <row r="2309" spans="1:7">
      <c r="A2309" s="283">
        <f>'Comp. Desp. Indiretas'!$BZ$7</f>
        <v>45017</v>
      </c>
      <c r="B2309" s="278" t="str">
        <f>'Comp. Desp. Indiretas'!$A$71</f>
        <v>MOC</v>
      </c>
      <c r="D2309" s="279" t="str">
        <f>'Comp. Desp. Indiretas'!$C$71</f>
        <v>TÉCNICO OPERACIONAL - PJ</v>
      </c>
      <c r="E2309" s="278" t="str">
        <f>Resumo!$R$5</f>
        <v>Despesa</v>
      </c>
      <c r="F2309" s="278" t="str">
        <f>Resumo!$R$6</f>
        <v>Despesa Indireta</v>
      </c>
      <c r="G2309" s="286">
        <f>'Comp. Desp. Indiretas'!BZ71</f>
        <v>0</v>
      </c>
    </row>
    <row r="2310" spans="1:7">
      <c r="A2310" s="283">
        <f>'Comp. Desp. Indiretas'!$BZ$7</f>
        <v>45017</v>
      </c>
      <c r="B2310" s="278" t="str">
        <f>'Comp. Desp. Indiretas'!$A$72</f>
        <v>MOC</v>
      </c>
      <c r="D2310" s="279" t="str">
        <f>'Comp. Desp. Indiretas'!$C$72</f>
        <v>AUXILIAR TÉCNICO - PJ</v>
      </c>
      <c r="E2310" s="278" t="str">
        <f>Resumo!$R$5</f>
        <v>Despesa</v>
      </c>
      <c r="F2310" s="278" t="str">
        <f>Resumo!$R$6</f>
        <v>Despesa Indireta</v>
      </c>
      <c r="G2310" s="286">
        <f>'Comp. Desp. Indiretas'!BZ72</f>
        <v>0</v>
      </c>
    </row>
    <row r="2311" spans="1:7">
      <c r="A2311" s="283">
        <f>'Comp. Desp. Indiretas'!$BZ$7</f>
        <v>45017</v>
      </c>
      <c r="B2311" s="278" t="str">
        <f>'Comp. Desp. Indiretas'!$A$73</f>
        <v>MOC</v>
      </c>
      <c r="D2311" s="279" t="str">
        <f>'Comp. Desp. Indiretas'!$C$73</f>
        <v>ANALISTA FINANCEIRO</v>
      </c>
      <c r="E2311" s="278" t="str">
        <f>Resumo!$R$5</f>
        <v>Despesa</v>
      </c>
      <c r="F2311" s="278" t="str">
        <f>Resumo!$R$6</f>
        <v>Despesa Indireta</v>
      </c>
      <c r="G2311" s="286">
        <f>'Comp. Desp. Indiretas'!BZ73</f>
        <v>0</v>
      </c>
    </row>
    <row r="2312" spans="1:7">
      <c r="A2312" s="283">
        <f>'Comp. Desp. Indiretas'!$BZ$7</f>
        <v>45017</v>
      </c>
      <c r="B2312" s="278" t="str">
        <f>'Comp. Desp. Indiretas'!$A$74</f>
        <v>MOC</v>
      </c>
      <c r="D2312" s="279" t="str">
        <f>'Comp. Desp. Indiretas'!$C$74</f>
        <v>ANALISTA DE SUPRIMENTOS</v>
      </c>
      <c r="E2312" s="278" t="str">
        <f>Resumo!$R$5</f>
        <v>Despesa</v>
      </c>
      <c r="F2312" s="278" t="str">
        <f>Resumo!$R$6</f>
        <v>Despesa Indireta</v>
      </c>
      <c r="G2312" s="286">
        <f>'Comp. Desp. Indiretas'!BZ74</f>
        <v>0</v>
      </c>
    </row>
    <row r="2313" spans="1:7">
      <c r="A2313" s="283">
        <f>'Comp. Desp. Indiretas'!$BZ$7</f>
        <v>45017</v>
      </c>
      <c r="B2313" s="278" t="str">
        <f>'Comp. Desp. Indiretas'!$A$75</f>
        <v>DG</v>
      </c>
      <c r="D2313" s="279" t="str">
        <f>'Comp. Desp. Indiretas'!$C$75</f>
        <v>HOSPEDAGEM VIAGEM</v>
      </c>
      <c r="E2313" s="278" t="str">
        <f>Resumo!$R$5</f>
        <v>Despesa</v>
      </c>
      <c r="F2313" s="278" t="str">
        <f>Resumo!$R$6</f>
        <v>Despesa Indireta</v>
      </c>
      <c r="G2313" s="286">
        <f>'Comp. Desp. Indiretas'!BZ75</f>
        <v>0</v>
      </c>
    </row>
    <row r="2314" spans="1:7">
      <c r="A2314" s="283">
        <f>'Comp. Desp. Indiretas'!$BZ$7</f>
        <v>45017</v>
      </c>
      <c r="B2314" s="278" t="str">
        <f>'Comp. Desp. Indiretas'!$A$76</f>
        <v>DG</v>
      </c>
      <c r="D2314" s="279" t="str">
        <f>'Comp. Desp. Indiretas'!$C$76</f>
        <v>ALIMENTAÇÃO VIAGEM (CAFÉ / ALMOÇO OU JANTA)</v>
      </c>
      <c r="E2314" s="278" t="str">
        <f>Resumo!$R$5</f>
        <v>Despesa</v>
      </c>
      <c r="F2314" s="278" t="str">
        <f>Resumo!$R$6</f>
        <v>Despesa Indireta</v>
      </c>
      <c r="G2314" s="286">
        <f>'Comp. Desp. Indiretas'!BZ76</f>
        <v>0</v>
      </c>
    </row>
    <row r="2315" spans="1:7">
      <c r="A2315" s="283">
        <f>'Comp. Desp. Indiretas'!$BZ$7</f>
        <v>45017</v>
      </c>
      <c r="B2315" s="278" t="str">
        <f>'Comp. Desp. Indiretas'!$A$77</f>
        <v>DG</v>
      </c>
      <c r="D2315" s="279" t="str">
        <f>'Comp. Desp. Indiretas'!$C$77</f>
        <v>SALA COMERCIAL - PARAUAPEBAS/PA</v>
      </c>
      <c r="E2315" s="278" t="str">
        <f>Resumo!$R$5</f>
        <v>Despesa</v>
      </c>
      <c r="F2315" s="278" t="str">
        <f>Resumo!$R$6</f>
        <v>Despesa Indireta</v>
      </c>
      <c r="G2315" s="286">
        <f>'Comp. Desp. Indiretas'!BZ77</f>
        <v>0</v>
      </c>
    </row>
    <row r="2316" spans="1:7">
      <c r="A2316" s="283">
        <f>'Comp. Desp. Indiretas'!$BZ$7</f>
        <v>45017</v>
      </c>
      <c r="B2316" s="278" t="str">
        <f>'Comp. Desp. Indiretas'!$A$78</f>
        <v>DG</v>
      </c>
      <c r="D2316" s="279" t="str">
        <f>'Comp. Desp. Indiretas'!$C$78</f>
        <v>ALIMENTAÇÃO VIAGEM (CAFÉ / ALMOÇO OU JANTA)</v>
      </c>
      <c r="E2316" s="278" t="str">
        <f>Resumo!$R$5</f>
        <v>Despesa</v>
      </c>
      <c r="F2316" s="278" t="str">
        <f>Resumo!$R$6</f>
        <v>Despesa Indireta</v>
      </c>
      <c r="G2316" s="286">
        <f>'Comp. Desp. Indiretas'!BZ78</f>
        <v>0</v>
      </c>
    </row>
    <row r="2317" spans="1:7">
      <c r="A2317" s="283">
        <f>'Comp. Desp. Indiretas'!$BZ$7</f>
        <v>45017</v>
      </c>
      <c r="B2317" s="278" t="str">
        <f>'Comp. Desp. Indiretas'!$A$79</f>
        <v>DG</v>
      </c>
      <c r="D2317" s="279" t="str">
        <f>'Comp. Desp. Indiretas'!$C$79</f>
        <v>ALIMENTAÇÃO - NIVEL 2</v>
      </c>
      <c r="E2317" s="278" t="str">
        <f>Resumo!$R$5</f>
        <v>Despesa</v>
      </c>
      <c r="F2317" s="278" t="str">
        <f>Resumo!$R$6</f>
        <v>Despesa Indireta</v>
      </c>
      <c r="G2317" s="286">
        <f>'Comp. Desp. Indiretas'!BZ79</f>
        <v>0</v>
      </c>
    </row>
    <row r="2318" spans="1:7">
      <c r="A2318" s="283">
        <f>'Comp. Desp. Indiretas'!$BZ$7</f>
        <v>45017</v>
      </c>
      <c r="B2318" s="278" t="str">
        <f>'Comp. Desp. Indiretas'!$A$80</f>
        <v>DG</v>
      </c>
      <c r="D2318" s="279" t="str">
        <f>'Comp. Desp. Indiretas'!$C$80</f>
        <v>ALIMENTAÇÃO - NIVEL 3</v>
      </c>
      <c r="E2318" s="278" t="str">
        <f>Resumo!$R$5</f>
        <v>Despesa</v>
      </c>
      <c r="F2318" s="278" t="str">
        <f>Resumo!$R$6</f>
        <v>Despesa Indireta</v>
      </c>
      <c r="G2318" s="286">
        <f>'Comp. Desp. Indiretas'!BZ80</f>
        <v>0</v>
      </c>
    </row>
    <row r="2319" spans="1:7">
      <c r="A2319" s="283">
        <f>'Comp. Desp. Indiretas'!$BZ$7</f>
        <v>45017</v>
      </c>
      <c r="B2319" s="278" t="str">
        <f>'Comp. Desp. Indiretas'!$A$81</f>
        <v>DG</v>
      </c>
      <c r="D2319" s="279" t="str">
        <f>'Comp. Desp. Indiretas'!$C$81</f>
        <v>TELEFONIA</v>
      </c>
      <c r="E2319" s="278" t="str">
        <f>Resumo!$R$5</f>
        <v>Despesa</v>
      </c>
      <c r="F2319" s="278" t="str">
        <f>Resumo!$R$6</f>
        <v>Despesa Indireta</v>
      </c>
      <c r="G2319" s="286">
        <f>'Comp. Desp. Indiretas'!BZ81</f>
        <v>0</v>
      </c>
    </row>
    <row r="2320" spans="1:7">
      <c r="A2320" s="283">
        <f>'Comp. Desp. Indiretas'!$BZ$7</f>
        <v>45017</v>
      </c>
      <c r="B2320" s="278" t="str">
        <f>'Comp. Desp. Indiretas'!$A$82</f>
        <v>DG</v>
      </c>
      <c r="D2320" s="279" t="str">
        <f>'Comp. Desp. Indiretas'!$C$82</f>
        <v>ALUGUEL DE VEÍCULO SUV</v>
      </c>
      <c r="E2320" s="278" t="str">
        <f>Resumo!$R$5</f>
        <v>Despesa</v>
      </c>
      <c r="F2320" s="278" t="str">
        <f>Resumo!$R$6</f>
        <v>Despesa Indireta</v>
      </c>
      <c r="G2320" s="286">
        <f>'Comp. Desp. Indiretas'!BZ82</f>
        <v>0</v>
      </c>
    </row>
    <row r="2321" spans="1:7">
      <c r="A2321" s="283">
        <f>'Comp. Desp. Indiretas'!$BZ$7</f>
        <v>45017</v>
      </c>
      <c r="B2321" s="278" t="str">
        <f>'Comp. Desp. Indiretas'!$A$83</f>
        <v>DG</v>
      </c>
      <c r="D2321" s="279" t="str">
        <f>'Comp. Desp. Indiretas'!$C$83</f>
        <v>ALUGUEL DE VEICULO LEVE</v>
      </c>
      <c r="E2321" s="278" t="str">
        <f>Resumo!$R$5</f>
        <v>Despesa</v>
      </c>
      <c r="F2321" s="278" t="str">
        <f>Resumo!$R$6</f>
        <v>Despesa Indireta</v>
      </c>
      <c r="G2321" s="286">
        <f>'Comp. Desp. Indiretas'!BZ83</f>
        <v>0</v>
      </c>
    </row>
    <row r="2322" spans="1:7">
      <c r="A2322" s="283">
        <f>'Comp. Desp. Indiretas'!$BZ$7</f>
        <v>45017</v>
      </c>
      <c r="B2322" s="278" t="str">
        <f>'Comp. Desp. Indiretas'!$A$84</f>
        <v>DG</v>
      </c>
      <c r="D2322" s="279" t="str">
        <f>'Comp. Desp. Indiretas'!$C$84</f>
        <v>ALUGUEL CAMINHONTE</v>
      </c>
      <c r="E2322" s="278" t="str">
        <f>Resumo!$R$5</f>
        <v>Despesa</v>
      </c>
      <c r="F2322" s="278" t="str">
        <f>Resumo!$R$6</f>
        <v>Despesa Indireta</v>
      </c>
      <c r="G2322" s="286">
        <f>'Comp. Desp. Indiretas'!BZ84</f>
        <v>0</v>
      </c>
    </row>
    <row r="2323" spans="1:7">
      <c r="A2323" s="283">
        <f>'Comp. Desp. Indiretas'!$BZ$7</f>
        <v>45017</v>
      </c>
      <c r="B2323" s="278" t="str">
        <f>'Comp. Desp. Indiretas'!$A$85</f>
        <v>DG</v>
      </c>
      <c r="D2323" s="279" t="str">
        <f>'Comp. Desp. Indiretas'!$C$85</f>
        <v>AQUISIÇÃO DE VEICULO</v>
      </c>
      <c r="E2323" s="278" t="str">
        <f>Resumo!$R$5</f>
        <v>Despesa</v>
      </c>
      <c r="F2323" s="278" t="str">
        <f>Resumo!$R$6</f>
        <v>Despesa Indireta</v>
      </c>
      <c r="G2323" s="286">
        <f>'Comp. Desp. Indiretas'!BZ85</f>
        <v>0</v>
      </c>
    </row>
    <row r="2324" spans="1:7">
      <c r="A2324" s="283">
        <f>'Comp. Desp. Indiretas'!$BZ$7</f>
        <v>45017</v>
      </c>
      <c r="B2324" s="278" t="str">
        <f>'Comp. Desp. Indiretas'!$A$86</f>
        <v>DG</v>
      </c>
      <c r="D2324" s="279" t="str">
        <f>'Comp. Desp. Indiretas'!$C$86</f>
        <v>COMBUSTÍVEL - GASOLINA</v>
      </c>
      <c r="E2324" s="278" t="str">
        <f>Resumo!$R$5</f>
        <v>Despesa</v>
      </c>
      <c r="F2324" s="278" t="str">
        <f>Resumo!$R$6</f>
        <v>Despesa Indireta</v>
      </c>
      <c r="G2324" s="286">
        <f>'Comp. Desp. Indiretas'!BZ86</f>
        <v>0</v>
      </c>
    </row>
    <row r="2325" spans="1:7">
      <c r="A2325" s="283">
        <f>'Comp. Desp. Indiretas'!$BZ$7</f>
        <v>45017</v>
      </c>
      <c r="B2325" s="278" t="str">
        <f>'Comp. Desp. Indiretas'!$A$87</f>
        <v>DG</v>
      </c>
      <c r="D2325" s="279" t="str">
        <f>'Comp. Desp. Indiretas'!$C$87</f>
        <v>COMBUSTÍVEL - DIESEL</v>
      </c>
      <c r="E2325" s="278" t="str">
        <f>Resumo!$R$5</f>
        <v>Despesa</v>
      </c>
      <c r="F2325" s="278" t="str">
        <f>Resumo!$R$6</f>
        <v>Despesa Indireta</v>
      </c>
      <c r="G2325" s="286">
        <f>'Comp. Desp. Indiretas'!BZ87</f>
        <v>0</v>
      </c>
    </row>
    <row r="2326" spans="1:7">
      <c r="A2326" s="283">
        <f>'Comp. Desp. Indiretas'!$BZ$7</f>
        <v>45017</v>
      </c>
      <c r="B2326" s="278" t="str">
        <f>'Comp. Desp. Indiretas'!$A$88</f>
        <v>DG</v>
      </c>
      <c r="D2326" s="279" t="str">
        <f>'Comp. Desp. Indiretas'!$C$88</f>
        <v>PASSAGEM AÉREA</v>
      </c>
      <c r="E2326" s="278" t="str">
        <f>Resumo!$R$5</f>
        <v>Despesa</v>
      </c>
      <c r="F2326" s="278" t="str">
        <f>Resumo!$R$6</f>
        <v>Despesa Indireta</v>
      </c>
      <c r="G2326" s="286">
        <f>'Comp. Desp. Indiretas'!BZ88</f>
        <v>0</v>
      </c>
    </row>
    <row r="2327" spans="1:7">
      <c r="A2327" s="283">
        <f>'Comp. Desp. Indiretas'!$BZ$7</f>
        <v>45017</v>
      </c>
      <c r="B2327" s="278" t="str">
        <f>'Comp. Desp. Indiretas'!$A$89</f>
        <v>ART</v>
      </c>
      <c r="D2327" s="279" t="str">
        <f>'Comp. Desp. Indiretas'!$C$89</f>
        <v>ART CREA - Nível 1</v>
      </c>
      <c r="E2327" s="278" t="str">
        <f>Resumo!$R$5</f>
        <v>Despesa</v>
      </c>
      <c r="F2327" s="278" t="str">
        <f>Resumo!$R$6</f>
        <v>Despesa Indireta</v>
      </c>
      <c r="G2327" s="286">
        <f>'Comp. Desp. Indiretas'!BZ89</f>
        <v>0</v>
      </c>
    </row>
    <row r="2328" spans="1:7">
      <c r="A2328" s="283">
        <f>'Comp. Desp. Indiretas'!$BZ$7</f>
        <v>45017</v>
      </c>
      <c r="B2328" s="278" t="str">
        <f>'Comp. Desp. Indiretas'!$A$90</f>
        <v>ART</v>
      </c>
      <c r="D2328" s="279" t="str">
        <f>'Comp. Desp. Indiretas'!$C$90</f>
        <v>ART CREA - Nível 2</v>
      </c>
      <c r="E2328" s="278" t="str">
        <f>Resumo!$R$5</f>
        <v>Despesa</v>
      </c>
      <c r="F2328" s="278" t="str">
        <f>Resumo!$R$6</f>
        <v>Despesa Indireta</v>
      </c>
      <c r="G2328" s="286">
        <f>'Comp. Desp. Indiretas'!BZ90</f>
        <v>0</v>
      </c>
    </row>
    <row r="2329" spans="1:7">
      <c r="A2329" s="283">
        <f>'Comp. Desp. Indiretas'!$BZ$7</f>
        <v>45017</v>
      </c>
      <c r="B2329" s="278" t="str">
        <f>'Comp. Desp. Indiretas'!$A$91</f>
        <v>ART</v>
      </c>
      <c r="D2329" s="279" t="str">
        <f>'Comp. Desp. Indiretas'!$C$91</f>
        <v>ART CREA - Nível 3</v>
      </c>
      <c r="E2329" s="278" t="str">
        <f>Resumo!$R$5</f>
        <v>Despesa</v>
      </c>
      <c r="F2329" s="278" t="str">
        <f>Resumo!$R$6</f>
        <v>Despesa Indireta</v>
      </c>
      <c r="G2329" s="286">
        <f>'Comp. Desp. Indiretas'!BZ91</f>
        <v>0</v>
      </c>
    </row>
    <row r="2330" spans="1:7">
      <c r="A2330" s="283">
        <f>'Comp. Desp. Indiretas'!$BZ$7</f>
        <v>45017</v>
      </c>
      <c r="B2330" s="278" t="str">
        <f>'Comp. Desp. Indiretas'!$A$92</f>
        <v>ART</v>
      </c>
      <c r="D2330" s="279" t="str">
        <f>'Comp. Desp. Indiretas'!$C$92</f>
        <v>ACERVO CREA</v>
      </c>
      <c r="E2330" s="278" t="str">
        <f>Resumo!$R$5</f>
        <v>Despesa</v>
      </c>
      <c r="F2330" s="278" t="str">
        <f>Resumo!$R$6</f>
        <v>Despesa Indireta</v>
      </c>
      <c r="G2330" s="286">
        <f>'Comp. Desp. Indiretas'!BZ92</f>
        <v>0</v>
      </c>
    </row>
    <row r="2331" spans="1:7">
      <c r="A2331" s="283">
        <f>'Comp. Desp. Indiretas'!$BZ$7</f>
        <v>45017</v>
      </c>
      <c r="B2331" s="278" t="str">
        <f>'Comp. Desp. Indiretas'!$A$93</f>
        <v>ART</v>
      </c>
      <c r="D2331" s="279" t="str">
        <f>'Comp. Desp. Indiretas'!$C$93</f>
        <v>ART CRBio</v>
      </c>
      <c r="E2331" s="278" t="str">
        <f>Resumo!$R$5</f>
        <v>Despesa</v>
      </c>
      <c r="F2331" s="278" t="str">
        <f>Resumo!$R$6</f>
        <v>Despesa Indireta</v>
      </c>
      <c r="G2331" s="286">
        <f>'Comp. Desp. Indiretas'!BZ93</f>
        <v>0</v>
      </c>
    </row>
    <row r="2332" spans="1:7">
      <c r="A2332" s="283">
        <f>'Comp. Desp. Indiretas'!$BZ$7</f>
        <v>45017</v>
      </c>
      <c r="B2332" s="278" t="str">
        <f>'Comp. Desp. Indiretas'!$A$94</f>
        <v>ART</v>
      </c>
      <c r="D2332" s="279" t="str">
        <f>'Comp. Desp. Indiretas'!$C$94</f>
        <v>ACERVO CRBio</v>
      </c>
      <c r="E2332" s="278" t="str">
        <f>Resumo!$R$5</f>
        <v>Despesa</v>
      </c>
      <c r="F2332" s="278" t="str">
        <f>Resumo!$R$6</f>
        <v>Despesa Indireta</v>
      </c>
      <c r="G2332" s="286">
        <f>'Comp. Desp. Indiretas'!BZ94</f>
        <v>0</v>
      </c>
    </row>
    <row r="2333" spans="1:7">
      <c r="A2333" s="283">
        <f>'Comp. Desp. Indiretas'!$BZ$7</f>
        <v>45017</v>
      </c>
      <c r="B2333" s="278" t="str">
        <f>'Comp. Desp. Indiretas'!$A$95</f>
        <v>ART</v>
      </c>
      <c r="D2333" s="279" t="str">
        <f>'Comp. Desp. Indiretas'!$C$95</f>
        <v>VISTO CREA PF</v>
      </c>
      <c r="E2333" s="278" t="str">
        <f>Resumo!$R$5</f>
        <v>Despesa</v>
      </c>
      <c r="F2333" s="278" t="str">
        <f>Resumo!$R$6</f>
        <v>Despesa Indireta</v>
      </c>
      <c r="G2333" s="286">
        <f>'Comp. Desp. Indiretas'!BZ95</f>
        <v>0</v>
      </c>
    </row>
    <row r="2334" spans="1:7">
      <c r="A2334" s="283">
        <f>'Comp. Desp. Indiretas'!$BZ$7</f>
        <v>45017</v>
      </c>
      <c r="B2334" s="278" t="str">
        <f>'Comp. Desp. Indiretas'!$A$96</f>
        <v>ART</v>
      </c>
      <c r="D2334" s="279" t="str">
        <f>'Comp. Desp. Indiretas'!$C$96</f>
        <v>VISTO CREA PJ</v>
      </c>
      <c r="E2334" s="278" t="str">
        <f>Resumo!$R$5</f>
        <v>Despesa</v>
      </c>
      <c r="F2334" s="278" t="str">
        <f>Resumo!$R$6</f>
        <v>Despesa Indireta</v>
      </c>
      <c r="G2334" s="286">
        <f>'Comp. Desp. Indiretas'!BZ96</f>
        <v>0</v>
      </c>
    </row>
    <row r="2335" spans="1:7">
      <c r="A2335" s="283">
        <f>'Comp. Desp. Indiretas'!$BZ$7</f>
        <v>45017</v>
      </c>
      <c r="B2335" s="278" t="str">
        <f>'Comp. Desp. Indiretas'!$A$97</f>
        <v>ART</v>
      </c>
      <c r="D2335" s="279" t="str">
        <f>'Comp. Desp. Indiretas'!$C$97</f>
        <v>ANUIDADE CREA PF</v>
      </c>
      <c r="E2335" s="278" t="str">
        <f>Resumo!$R$5</f>
        <v>Despesa</v>
      </c>
      <c r="F2335" s="278" t="str">
        <f>Resumo!$R$6</f>
        <v>Despesa Indireta</v>
      </c>
      <c r="G2335" s="286">
        <f>'Comp. Desp. Indiretas'!BZ97</f>
        <v>0</v>
      </c>
    </row>
    <row r="2336" spans="1:7">
      <c r="A2336" s="283">
        <f>'Comp. Desp. Indiretas'!$BZ$7</f>
        <v>45017</v>
      </c>
      <c r="B2336" s="278" t="str">
        <f>'Comp. Desp. Indiretas'!$A$98</f>
        <v>ART</v>
      </c>
      <c r="D2336" s="279" t="str">
        <f>'Comp. Desp. Indiretas'!$C$98</f>
        <v>ANUIDADE CREA PJ</v>
      </c>
      <c r="E2336" s="278" t="str">
        <f>Resumo!$R$5</f>
        <v>Despesa</v>
      </c>
      <c r="F2336" s="278" t="str">
        <f>Resumo!$R$6</f>
        <v>Despesa Indireta</v>
      </c>
      <c r="G2336" s="286">
        <f>'Comp. Desp. Indiretas'!BZ98</f>
        <v>0</v>
      </c>
    </row>
    <row r="2337" spans="1:7">
      <c r="A2337" s="283">
        <f>'Comp. Desp. Indiretas'!$BZ$7</f>
        <v>45017</v>
      </c>
      <c r="B2337" s="278" t="str">
        <f>'Comp. Desp. Indiretas'!$A$99</f>
        <v>ART</v>
      </c>
      <c r="D2337" s="279" t="str">
        <f>'Comp. Desp. Indiretas'!$C$99</f>
        <v>VISTO CRBio PF</v>
      </c>
      <c r="E2337" s="278" t="str">
        <f>Resumo!$R$5</f>
        <v>Despesa</v>
      </c>
      <c r="F2337" s="278" t="str">
        <f>Resumo!$R$6</f>
        <v>Despesa Indireta</v>
      </c>
      <c r="G2337" s="286">
        <f>'Comp. Desp. Indiretas'!BZ99</f>
        <v>0</v>
      </c>
    </row>
    <row r="2338" spans="1:7">
      <c r="A2338" s="283">
        <f>'Comp. Desp. Indiretas'!$BZ$7</f>
        <v>45017</v>
      </c>
      <c r="B2338" s="278" t="str">
        <f>'Comp. Desp. Indiretas'!$A$100</f>
        <v>ART</v>
      </c>
      <c r="D2338" s="279" t="str">
        <f>'Comp. Desp. Indiretas'!$C$100</f>
        <v>VISTO CRBio PJ</v>
      </c>
      <c r="E2338" s="278" t="str">
        <f>Resumo!$R$5</f>
        <v>Despesa</v>
      </c>
      <c r="F2338" s="278" t="str">
        <f>Resumo!$R$6</f>
        <v>Despesa Indireta</v>
      </c>
      <c r="G2338" s="286">
        <f>'Comp. Desp. Indiretas'!BZ100</f>
        <v>0</v>
      </c>
    </row>
    <row r="2339" spans="1:7">
      <c r="A2339" s="283">
        <f>'Comp. Desp. Indiretas'!$BZ$7</f>
        <v>45017</v>
      </c>
      <c r="B2339" s="278" t="str">
        <f>'Comp. Desp. Indiretas'!$A$101</f>
        <v>SMS</v>
      </c>
      <c r="D2339" s="279" t="str">
        <f>'Comp. Desp. Indiretas'!$C$101</f>
        <v>PPRA</v>
      </c>
      <c r="E2339" s="278" t="str">
        <f>Resumo!$R$5</f>
        <v>Despesa</v>
      </c>
      <c r="F2339" s="278" t="str">
        <f>Resumo!$R$6</f>
        <v>Despesa Indireta</v>
      </c>
      <c r="G2339" s="286">
        <f>'Comp. Desp. Indiretas'!BZ101</f>
        <v>0</v>
      </c>
    </row>
    <row r="2340" spans="1:7">
      <c r="A2340" s="283">
        <f>'Comp. Desp. Indiretas'!$BZ$7</f>
        <v>45017</v>
      </c>
      <c r="B2340" s="278" t="str">
        <f>'Comp. Desp. Indiretas'!$A$102</f>
        <v>SMS</v>
      </c>
      <c r="D2340" s="279" t="str">
        <f>'Comp. Desp. Indiretas'!$C$102</f>
        <v>PCMSO</v>
      </c>
      <c r="E2340" s="278" t="str">
        <f>Resumo!$R$5</f>
        <v>Despesa</v>
      </c>
      <c r="F2340" s="278" t="str">
        <f>Resumo!$R$6</f>
        <v>Despesa Indireta</v>
      </c>
      <c r="G2340" s="286">
        <f>'Comp. Desp. Indiretas'!BZ102</f>
        <v>0</v>
      </c>
    </row>
    <row r="2341" spans="1:7">
      <c r="A2341" s="283">
        <f>'Comp. Desp. Indiretas'!$BZ$7</f>
        <v>45017</v>
      </c>
      <c r="B2341" s="278" t="str">
        <f>'Comp. Desp. Indiretas'!$A$103</f>
        <v>SMS</v>
      </c>
      <c r="D2341" s="279" t="str">
        <f>'Comp. Desp. Indiretas'!$C$103</f>
        <v>PGR</v>
      </c>
      <c r="E2341" s="278" t="str">
        <f>Resumo!$R$5</f>
        <v>Despesa</v>
      </c>
      <c r="F2341" s="278" t="str">
        <f>Resumo!$R$6</f>
        <v>Despesa Indireta</v>
      </c>
      <c r="G2341" s="286">
        <f>'Comp. Desp. Indiretas'!BZ103</f>
        <v>0</v>
      </c>
    </row>
    <row r="2342" spans="1:7">
      <c r="A2342" s="283">
        <f>'Comp. Desp. Indiretas'!$BZ$7</f>
        <v>45017</v>
      </c>
      <c r="B2342" s="278" t="str">
        <f>'Comp. Desp. Indiretas'!$A$104</f>
        <v>SMS</v>
      </c>
      <c r="D2342" s="279" t="str">
        <f>'Comp. Desp. Indiretas'!$C$104</f>
        <v>PAE</v>
      </c>
      <c r="E2342" s="278" t="str">
        <f>Resumo!$R$5</f>
        <v>Despesa</v>
      </c>
      <c r="F2342" s="278" t="str">
        <f>Resumo!$R$6</f>
        <v>Despesa Indireta</v>
      </c>
      <c r="G2342" s="286">
        <f>'Comp. Desp. Indiretas'!BZ104</f>
        <v>0</v>
      </c>
    </row>
    <row r="2343" spans="1:7">
      <c r="A2343" s="283">
        <f>'Comp. Desp. Indiretas'!$BZ$7</f>
        <v>45017</v>
      </c>
      <c r="B2343" s="278" t="str">
        <f>'Comp. Desp. Indiretas'!$A$105</f>
        <v>SMS</v>
      </c>
      <c r="D2343" s="279" t="str">
        <f>'Comp. Desp. Indiretas'!$C$105</f>
        <v>TREINAMENTO</v>
      </c>
      <c r="E2343" s="278" t="str">
        <f>Resumo!$R$5</f>
        <v>Despesa</v>
      </c>
      <c r="F2343" s="278" t="str">
        <f>Resumo!$R$6</f>
        <v>Despesa Indireta</v>
      </c>
      <c r="G2343" s="286">
        <f>'Comp. Desp. Indiretas'!BZ105</f>
        <v>0</v>
      </c>
    </row>
    <row r="2344" spans="1:7">
      <c r="A2344" s="283">
        <f>'Comp. Desp. Indiretas'!$BZ$7</f>
        <v>45017</v>
      </c>
      <c r="B2344" s="278" t="str">
        <f>'Comp. Desp. Indiretas'!$A$106</f>
        <v>SMS</v>
      </c>
      <c r="D2344" s="279" t="str">
        <f>'Comp. Desp. Indiretas'!$C$106</f>
        <v>ASO</v>
      </c>
      <c r="E2344" s="278" t="str">
        <f>Resumo!$R$5</f>
        <v>Despesa</v>
      </c>
      <c r="F2344" s="278" t="str">
        <f>Resumo!$R$6</f>
        <v>Despesa Indireta</v>
      </c>
      <c r="G2344" s="286">
        <f>'Comp. Desp. Indiretas'!BZ106</f>
        <v>0</v>
      </c>
    </row>
    <row r="2345" spans="1:7">
      <c r="A2345" s="283">
        <f>'Comp. Desp. Indiretas'!$BZ$7</f>
        <v>45017</v>
      </c>
      <c r="B2345" s="278">
        <f>'Comp. Desp. Indiretas'!$A$107</f>
        <v>0</v>
      </c>
      <c r="D2345" s="279" t="str">
        <f>'Comp. Desp. Indiretas'!$C$107</f>
        <v/>
      </c>
      <c r="E2345" s="278" t="str">
        <f>Resumo!$R$5</f>
        <v>Despesa</v>
      </c>
      <c r="F2345" s="278" t="str">
        <f>Resumo!$R$6</f>
        <v>Despesa Indireta</v>
      </c>
      <c r="G2345" s="286">
        <f>'Comp. Desp. Indiretas'!BZ107</f>
        <v>0</v>
      </c>
    </row>
    <row r="2346" spans="1:7">
      <c r="A2346" s="283">
        <f>'Comp. Desp. Indiretas'!$BZ$7</f>
        <v>45017</v>
      </c>
      <c r="B2346" s="278">
        <f>'Comp. Desp. Indiretas'!$A$108</f>
        <v>0</v>
      </c>
      <c r="D2346" s="279" t="str">
        <f>'Comp. Desp. Indiretas'!$C$108</f>
        <v/>
      </c>
      <c r="E2346" s="278" t="str">
        <f>Resumo!$R$5</f>
        <v>Despesa</v>
      </c>
      <c r="F2346" s="278" t="str">
        <f>Resumo!$R$6</f>
        <v>Despesa Indireta</v>
      </c>
      <c r="G2346" s="286">
        <f>'Comp. Desp. Indiretas'!BZ108</f>
        <v>0</v>
      </c>
    </row>
    <row r="2347" spans="1:7">
      <c r="A2347" s="283">
        <f>'Comp. Desp. Indiretas'!$BZ$7</f>
        <v>45017</v>
      </c>
      <c r="B2347" s="278">
        <f>'Comp. Desp. Indiretas'!$A$109</f>
        <v>0</v>
      </c>
      <c r="D2347" s="279" t="str">
        <f>'Comp. Desp. Indiretas'!$C$109</f>
        <v/>
      </c>
      <c r="E2347" s="278" t="str">
        <f>Resumo!$R$5</f>
        <v>Despesa</v>
      </c>
      <c r="F2347" s="278" t="str">
        <f>Resumo!$R$6</f>
        <v>Despesa Indireta</v>
      </c>
      <c r="G2347" s="286">
        <f>'Comp. Desp. Indiretas'!BZ109</f>
        <v>0</v>
      </c>
    </row>
    <row r="2348" spans="1:7">
      <c r="A2348" s="283">
        <f>'Comp. Desp. Indiretas'!$BZ$7</f>
        <v>45017</v>
      </c>
      <c r="B2348" s="278">
        <f>'Comp. Desp. Indiretas'!$A$110</f>
        <v>0</v>
      </c>
      <c r="D2348" s="279" t="str">
        <f>'Comp. Desp. Indiretas'!$C$110</f>
        <v/>
      </c>
      <c r="E2348" s="278" t="str">
        <f>Resumo!$R$5</f>
        <v>Despesa</v>
      </c>
      <c r="F2348" s="278" t="str">
        <f>Resumo!$R$6</f>
        <v>Despesa Indireta</v>
      </c>
      <c r="G2348" s="286">
        <f>'Comp. Desp. Indiretas'!BZ110</f>
        <v>0</v>
      </c>
    </row>
    <row r="2349" spans="1:7">
      <c r="A2349" s="283">
        <f>'Comp. Desp. Indiretas'!$BZ$7</f>
        <v>45017</v>
      </c>
      <c r="B2349" s="278">
        <f>'Comp. Desp. Indiretas'!$A$111</f>
        <v>0</v>
      </c>
      <c r="D2349" s="279" t="str">
        <f>'Comp. Desp. Indiretas'!$C$111</f>
        <v/>
      </c>
      <c r="E2349" s="278" t="str">
        <f>Resumo!$R$5</f>
        <v>Despesa</v>
      </c>
      <c r="F2349" s="278" t="str">
        <f>Resumo!$R$6</f>
        <v>Despesa Indireta</v>
      </c>
      <c r="G2349" s="286">
        <f>'Comp. Desp. Indiretas'!BZ111</f>
        <v>0</v>
      </c>
    </row>
    <row r="2350" spans="1:7">
      <c r="A2350" s="283">
        <f>'Comp. Desp. Indiretas'!$BZ$7</f>
        <v>45017</v>
      </c>
      <c r="B2350" s="278">
        <f>'Comp. Desp. Indiretas'!$A$112</f>
        <v>0</v>
      </c>
      <c r="D2350" s="279" t="str">
        <f>'Comp. Desp. Indiretas'!$C$112</f>
        <v/>
      </c>
      <c r="E2350" s="278" t="str">
        <f>Resumo!$R$5</f>
        <v>Despesa</v>
      </c>
      <c r="F2350" s="278" t="str">
        <f>Resumo!$R$6</f>
        <v>Despesa Indireta</v>
      </c>
      <c r="G2350" s="286">
        <f>'Comp. Desp. Indiretas'!BZ112</f>
        <v>0</v>
      </c>
    </row>
    <row r="2351" spans="1:7">
      <c r="A2351" s="283">
        <f>'Comp. Desp. Indiretas'!$BZ$7</f>
        <v>45017</v>
      </c>
      <c r="B2351" s="278" t="str">
        <f>'Composições Desp. Diretas'!$A$10</f>
        <v>MOD</v>
      </c>
      <c r="C2351" s="278" t="str">
        <f>EAP!$C$9</f>
        <v>PP01</v>
      </c>
      <c r="D2351" s="279" t="str">
        <f>'Composições Desp. Diretas'!$C$10</f>
        <v>ANALISTA TÉCNICO</v>
      </c>
      <c r="E2351" s="278" t="str">
        <f>Resumo!$R$5</f>
        <v>Despesa</v>
      </c>
      <c r="F2351" s="278" t="str">
        <f>Resumo!$R$7</f>
        <v>Despesa Direta</v>
      </c>
      <c r="G2351" s="286">
        <f>'Composições Desp. Diretas'!CA10</f>
        <v>241560.00000000003</v>
      </c>
    </row>
    <row r="2352" spans="1:7">
      <c r="A2352" s="283">
        <f>'Comp. Desp. Indiretas'!$BZ$7</f>
        <v>45017</v>
      </c>
      <c r="B2352" s="278" t="str">
        <f>'Composições Desp. Diretas'!$A$11</f>
        <v>MOD</v>
      </c>
      <c r="C2352" s="278" t="str">
        <f>EAP!$C$9</f>
        <v>PP01</v>
      </c>
      <c r="D2352" s="279" t="str">
        <f>'Composições Desp. Diretas'!$C$11</f>
        <v>ASSISTENTE ADMINISTRATIVO</v>
      </c>
      <c r="E2352" s="278" t="str">
        <f>Resumo!$R$5</f>
        <v>Despesa</v>
      </c>
      <c r="F2352" s="278" t="str">
        <f>Resumo!$R$7</f>
        <v>Despesa Direta</v>
      </c>
      <c r="G2352" s="286">
        <f>'Composições Desp. Diretas'!CA11</f>
        <v>4452</v>
      </c>
    </row>
    <row r="2353" spans="1:7">
      <c r="A2353" s="283">
        <f>'Comp. Desp. Indiretas'!$BZ$7</f>
        <v>45017</v>
      </c>
      <c r="B2353" s="278" t="str">
        <f>'Composições Desp. Diretas'!$A$12</f>
        <v>MOD</v>
      </c>
      <c r="C2353" s="278" t="str">
        <f>EAP!$C$9</f>
        <v>PP01</v>
      </c>
      <c r="D2353" s="279" t="str">
        <f>'Composições Desp. Diretas'!$C$12</f>
        <v>TÉCNICO DE SEGURANÇA</v>
      </c>
      <c r="E2353" s="278" t="str">
        <f>Resumo!$R$5</f>
        <v>Despesa</v>
      </c>
      <c r="F2353" s="278" t="str">
        <f>Resumo!$R$7</f>
        <v>Despesa Direta</v>
      </c>
      <c r="G2353" s="286">
        <f>'Composições Desp. Diretas'!CA12</f>
        <v>7320</v>
      </c>
    </row>
    <row r="2354" spans="1:7">
      <c r="A2354" s="283">
        <f>'Comp. Desp. Indiretas'!$BZ$7</f>
        <v>45017</v>
      </c>
      <c r="B2354" s="278" t="str">
        <f>'Composições Desp. Diretas'!$A$13</f>
        <v>MOD</v>
      </c>
      <c r="C2354" s="278" t="str">
        <f>EAP!$C$9</f>
        <v>PP01</v>
      </c>
      <c r="D2354" s="279" t="str">
        <f>'Composições Desp. Diretas'!$C$13</f>
        <v>PREPOSTO</v>
      </c>
      <c r="E2354" s="278" t="str">
        <f>Resumo!$R$5</f>
        <v>Despesa</v>
      </c>
      <c r="F2354" s="278" t="str">
        <f>Resumo!$R$7</f>
        <v>Despesa Direta</v>
      </c>
      <c r="G2354" s="286">
        <f>'Composições Desp. Diretas'!CA13</f>
        <v>0</v>
      </c>
    </row>
    <row r="2355" spans="1:7">
      <c r="A2355" s="283">
        <f>'Comp. Desp. Indiretas'!$BZ$7</f>
        <v>45017</v>
      </c>
      <c r="B2355" s="278" t="str">
        <f>'Composições Desp. Diretas'!$A$14</f>
        <v>MOD</v>
      </c>
      <c r="C2355" s="278" t="str">
        <f>EAP!$C$9</f>
        <v>PP01</v>
      </c>
      <c r="D2355" s="279" t="str">
        <f>'Composições Desp. Diretas'!$C$14</f>
        <v>COORDENADOR PEAC</v>
      </c>
      <c r="E2355" s="278" t="str">
        <f>Resumo!$R$5</f>
        <v>Despesa</v>
      </c>
      <c r="F2355" s="278" t="str">
        <f>Resumo!$R$7</f>
        <v>Despesa Direta</v>
      </c>
      <c r="G2355" s="286">
        <f>'Composições Desp. Diretas'!CA14</f>
        <v>18810</v>
      </c>
    </row>
    <row r="2356" spans="1:7">
      <c r="A2356" s="283">
        <f>'Comp. Desp. Indiretas'!$BZ$7</f>
        <v>45017</v>
      </c>
      <c r="B2356" s="278" t="str">
        <f>'Composições Desp. Diretas'!$A$15</f>
        <v>MOD</v>
      </c>
      <c r="C2356" s="278" t="str">
        <f>EAP!$C$9</f>
        <v>PP01</v>
      </c>
      <c r="D2356" s="279" t="str">
        <f>'Composições Desp. Diretas'!$C$15</f>
        <v>COORDENADOR PEAC</v>
      </c>
      <c r="E2356" s="278" t="str">
        <f>Resumo!$R$5</f>
        <v>Despesa</v>
      </c>
      <c r="F2356" s="278" t="str">
        <f>Resumo!$R$7</f>
        <v>Despesa Direta</v>
      </c>
      <c r="G2356" s="286">
        <f>'Composições Desp. Diretas'!CA15</f>
        <v>0</v>
      </c>
    </row>
    <row r="2357" spans="1:7">
      <c r="A2357" s="283">
        <f>'Comp. Desp. Indiretas'!$BZ$7</f>
        <v>45017</v>
      </c>
      <c r="B2357" s="278" t="str">
        <f>'Composições Desp. Diretas'!$A$16</f>
        <v>MOD</v>
      </c>
      <c r="C2357" s="278" t="str">
        <f>EAP!$C$9</f>
        <v>PP01</v>
      </c>
      <c r="D2357" s="279" t="str">
        <f>'Composições Desp. Diretas'!$C$16</f>
        <v>PRODUÇÃO AUDIOVISUAL (DESIGNER GRÁFICO)</v>
      </c>
      <c r="E2357" s="278" t="str">
        <f>Resumo!$R$5</f>
        <v>Despesa</v>
      </c>
      <c r="F2357" s="278" t="str">
        <f>Resumo!$R$7</f>
        <v>Despesa Direta</v>
      </c>
      <c r="G2357" s="286">
        <f>'Composições Desp. Diretas'!CA16</f>
        <v>5850.0000000000009</v>
      </c>
    </row>
    <row r="2358" spans="1:7">
      <c r="A2358" s="283">
        <f>'Comp. Desp. Indiretas'!$BZ$7</f>
        <v>45017</v>
      </c>
      <c r="B2358" s="278" t="str">
        <f>'Composições Desp. Diretas'!$A$17</f>
        <v>DG</v>
      </c>
      <c r="C2358" s="278" t="str">
        <f>EAP!$C$9</f>
        <v>PP01</v>
      </c>
      <c r="D2358" s="279" t="str">
        <f>'Composições Desp. Diretas'!$C$17</f>
        <v>AJUDA DE CUSTO - CAJU - NÍVEL 1</v>
      </c>
      <c r="E2358" s="278" t="str">
        <f>Resumo!$R$5</f>
        <v>Despesa</v>
      </c>
      <c r="F2358" s="278" t="str">
        <f>Resumo!$R$7</f>
        <v>Despesa Direta</v>
      </c>
      <c r="G2358" s="286">
        <f>'Composições Desp. Diretas'!CA17</f>
        <v>1500</v>
      </c>
    </row>
    <row r="2359" spans="1:7">
      <c r="A2359" s="283">
        <f>'Comp. Desp. Indiretas'!$BZ$7</f>
        <v>45017</v>
      </c>
      <c r="B2359" s="278" t="str">
        <f>'Composições Desp. Diretas'!$A$18</f>
        <v>DG</v>
      </c>
      <c r="C2359" s="278" t="str">
        <f>EAP!$C$9</f>
        <v>PP01</v>
      </c>
      <c r="D2359" s="279" t="str">
        <f>'Composições Desp. Diretas'!$C$18</f>
        <v>AJUDA DE CUSTO - CAJU - NÍVEL 2</v>
      </c>
      <c r="E2359" s="278" t="str">
        <f>Resumo!$R$5</f>
        <v>Despesa</v>
      </c>
      <c r="F2359" s="278" t="str">
        <f>Resumo!$R$7</f>
        <v>Despesa Direta</v>
      </c>
      <c r="G2359" s="286">
        <f>'Composições Desp. Diretas'!CA18</f>
        <v>35000</v>
      </c>
    </row>
    <row r="2360" spans="1:7">
      <c r="A2360" s="283">
        <f>'Comp. Desp. Indiretas'!$BZ$7</f>
        <v>45017</v>
      </c>
      <c r="B2360" s="278" t="str">
        <f>'Composições Desp. Diretas'!$A$19</f>
        <v>MA</v>
      </c>
      <c r="C2360" s="278" t="str">
        <f>EAP!$C$9</f>
        <v>PP01</v>
      </c>
      <c r="D2360" s="279" t="str">
        <f>'Composições Desp. Diretas'!$C$19</f>
        <v>UNIFORME/EPI</v>
      </c>
      <c r="E2360" s="278" t="str">
        <f>Resumo!$R$5</f>
        <v>Despesa</v>
      </c>
      <c r="F2360" s="278" t="str">
        <f>Resumo!$R$7</f>
        <v>Despesa Direta</v>
      </c>
      <c r="G2360" s="286">
        <f>'Composições Desp. Diretas'!CA19</f>
        <v>0</v>
      </c>
    </row>
    <row r="2361" spans="1:7">
      <c r="A2361" s="283">
        <f>'Comp. Desp. Indiretas'!$BZ$7</f>
        <v>45017</v>
      </c>
      <c r="B2361" s="278" t="str">
        <f>'Composições Desp. Diretas'!$A$20</f>
        <v>SMS</v>
      </c>
      <c r="C2361" s="278" t="str">
        <f>EAP!$C$9</f>
        <v>PP01</v>
      </c>
      <c r="D2361" s="279" t="str">
        <f>'Composições Desp. Diretas'!$C$20</f>
        <v>ASO</v>
      </c>
      <c r="E2361" s="278" t="str">
        <f>Resumo!$R$5</f>
        <v>Despesa</v>
      </c>
      <c r="F2361" s="278" t="str">
        <f>Resumo!$R$7</f>
        <v>Despesa Direta</v>
      </c>
      <c r="G2361" s="286">
        <f>'Composições Desp. Diretas'!CA20</f>
        <v>0</v>
      </c>
    </row>
    <row r="2362" spans="1:7">
      <c r="A2362" s="283">
        <f>'Comp. Desp. Indiretas'!$BZ$7</f>
        <v>45017</v>
      </c>
      <c r="B2362" s="278" t="str">
        <f>'Composições Desp. Diretas'!$A$21</f>
        <v>EQ</v>
      </c>
      <c r="C2362" s="278" t="str">
        <f>EAP!$C$9</f>
        <v>PP01</v>
      </c>
      <c r="D2362" s="279" t="str">
        <f>'Composições Desp. Diretas'!$C$21</f>
        <v>NOTEBOOK</v>
      </c>
      <c r="E2362" s="278" t="str">
        <f>Resumo!$R$5</f>
        <v>Despesa</v>
      </c>
      <c r="F2362" s="278" t="str">
        <f>Resumo!$R$7</f>
        <v>Despesa Direta</v>
      </c>
      <c r="G2362" s="286">
        <f>'Composições Desp. Diretas'!CA21</f>
        <v>0</v>
      </c>
    </row>
    <row r="2363" spans="1:7">
      <c r="A2363" s="283">
        <f>'Comp. Desp. Indiretas'!$BZ$7</f>
        <v>45017</v>
      </c>
      <c r="B2363" s="278" t="str">
        <f>'Composições Desp. Diretas'!$A$22</f>
        <v>EQ</v>
      </c>
      <c r="C2363" s="278" t="str">
        <f>EAP!$C$9</f>
        <v>PP01</v>
      </c>
      <c r="D2363" s="279" t="str">
        <f>'Composições Desp. Diretas'!$C$22</f>
        <v>KIT MULTIMÍDIA</v>
      </c>
      <c r="E2363" s="278" t="str">
        <f>Resumo!$R$5</f>
        <v>Despesa</v>
      </c>
      <c r="F2363" s="278" t="str">
        <f>Resumo!$R$7</f>
        <v>Despesa Direta</v>
      </c>
      <c r="G2363" s="286">
        <f>'Composições Desp. Diretas'!CA22</f>
        <v>0</v>
      </c>
    </row>
    <row r="2364" spans="1:7">
      <c r="A2364" s="283">
        <f>'Comp. Desp. Indiretas'!$BZ$7</f>
        <v>45017</v>
      </c>
      <c r="B2364" s="278" t="str">
        <f>'Composições Desp. Diretas'!$A$23</f>
        <v>SMS</v>
      </c>
      <c r="C2364" s="278" t="str">
        <f>EAP!$C$9</f>
        <v>PP01</v>
      </c>
      <c r="D2364" s="279" t="str">
        <f>'Composições Desp. Diretas'!$C$23</f>
        <v>TREINAMENTO RAC02 (VALE)</v>
      </c>
      <c r="E2364" s="278" t="str">
        <f>Resumo!$R$5</f>
        <v>Despesa</v>
      </c>
      <c r="F2364" s="278" t="str">
        <f>Resumo!$R$7</f>
        <v>Despesa Direta</v>
      </c>
      <c r="G2364" s="286">
        <f>'Composições Desp. Diretas'!CA23</f>
        <v>0</v>
      </c>
    </row>
    <row r="2365" spans="1:7">
      <c r="A2365" s="283">
        <f>'Comp. Desp. Indiretas'!$BZ$7</f>
        <v>45017</v>
      </c>
      <c r="B2365" s="278" t="str">
        <f>'Composições Desp. Diretas'!$A$24</f>
        <v>SE</v>
      </c>
      <c r="C2365" s="278" t="str">
        <f>EAP!$C$9</f>
        <v>PP01</v>
      </c>
      <c r="D2365" s="279" t="str">
        <f>'Composições Desp. Diretas'!$C$24</f>
        <v>ESPECIALISTA - 44h/MÊS</v>
      </c>
      <c r="E2365" s="278" t="str">
        <f>Resumo!$R$5</f>
        <v>Despesa</v>
      </c>
      <c r="F2365" s="278" t="str">
        <f>Resumo!$R$7</f>
        <v>Despesa Direta</v>
      </c>
      <c r="G2365" s="286">
        <f>'Composições Desp. Diretas'!CA24</f>
        <v>10000</v>
      </c>
    </row>
    <row r="2366" spans="1:7">
      <c r="A2366" s="283">
        <f>'Comp. Desp. Indiretas'!$BZ$7</f>
        <v>45017</v>
      </c>
      <c r="B2366" s="278">
        <f>'Composições Desp. Diretas'!$A$25</f>
        <v>0</v>
      </c>
      <c r="C2366" s="278" t="str">
        <f>EAP!$C$9</f>
        <v>PP01</v>
      </c>
      <c r="D2366" s="279">
        <f>'Composições Desp. Diretas'!$C$25</f>
        <v>0</v>
      </c>
      <c r="E2366" s="278" t="str">
        <f>Resumo!$R$5</f>
        <v>Despesa</v>
      </c>
      <c r="F2366" s="278" t="str">
        <f>Resumo!$R$7</f>
        <v>Despesa Direta</v>
      </c>
      <c r="G2366" s="286">
        <f>'Composições Desp. Diretas'!CA25</f>
        <v>0</v>
      </c>
    </row>
    <row r="2367" spans="1:7">
      <c r="A2367" s="283">
        <f>'Comp. Desp. Indiretas'!$BZ$7</f>
        <v>45017</v>
      </c>
      <c r="B2367" s="278">
        <f>'Composições Desp. Diretas'!$A$26</f>
        <v>0</v>
      </c>
      <c r="C2367" s="278" t="str">
        <f>EAP!$C$9</f>
        <v>PP01</v>
      </c>
      <c r="D2367" s="279">
        <f>'Composições Desp. Diretas'!$C$26</f>
        <v>0</v>
      </c>
      <c r="E2367" s="278" t="str">
        <f>Resumo!$R$5</f>
        <v>Despesa</v>
      </c>
      <c r="F2367" s="278" t="str">
        <f>Resumo!$R$7</f>
        <v>Despesa Direta</v>
      </c>
      <c r="G2367" s="286">
        <f>'Composições Desp. Diretas'!CA26</f>
        <v>0</v>
      </c>
    </row>
    <row r="2368" spans="1:7">
      <c r="A2368" s="283">
        <f>'Comp. Desp. Indiretas'!$BZ$7</f>
        <v>45017</v>
      </c>
      <c r="B2368" s="278">
        <f>'Composições Desp. Diretas'!$A$27</f>
        <v>0</v>
      </c>
      <c r="C2368" s="278" t="str">
        <f>EAP!$C$9</f>
        <v>PP01</v>
      </c>
      <c r="D2368" s="279">
        <f>'Composições Desp. Diretas'!$C$27</f>
        <v>0</v>
      </c>
      <c r="E2368" s="278" t="str">
        <f>Resumo!$R$5</f>
        <v>Despesa</v>
      </c>
      <c r="F2368" s="278" t="str">
        <f>Resumo!$R$7</f>
        <v>Despesa Direta</v>
      </c>
      <c r="G2368" s="286">
        <f>'Composições Desp. Diretas'!CA27</f>
        <v>0</v>
      </c>
    </row>
    <row r="2369" spans="1:7">
      <c r="A2369" s="283">
        <f>'Comp. Desp. Indiretas'!$BZ$7</f>
        <v>45017</v>
      </c>
      <c r="B2369" s="278">
        <f>'Composições Desp. Diretas'!$A$28</f>
        <v>0</v>
      </c>
      <c r="C2369" s="278" t="str">
        <f>EAP!$C$9</f>
        <v>PP01</v>
      </c>
      <c r="D2369" s="279">
        <f>'Composições Desp. Diretas'!$C$28</f>
        <v>0</v>
      </c>
      <c r="E2369" s="278" t="str">
        <f>Resumo!$R$5</f>
        <v>Despesa</v>
      </c>
      <c r="F2369" s="278" t="str">
        <f>Resumo!$R$7</f>
        <v>Despesa Direta</v>
      </c>
      <c r="G2369" s="286">
        <f>'Composições Desp. Diretas'!CA28</f>
        <v>0</v>
      </c>
    </row>
    <row r="2370" spans="1:7">
      <c r="A2370" s="283">
        <f>'Comp. Desp. Indiretas'!$BZ$7</f>
        <v>45017</v>
      </c>
      <c r="B2370" s="278">
        <f>'Composições Desp. Diretas'!$A$29</f>
        <v>0</v>
      </c>
      <c r="C2370" s="278" t="str">
        <f>EAP!$C$9</f>
        <v>PP01</v>
      </c>
      <c r="D2370" s="279">
        <f>'Composições Desp. Diretas'!$C$29</f>
        <v>0</v>
      </c>
      <c r="E2370" s="278" t="str">
        <f>Resumo!$R$5</f>
        <v>Despesa</v>
      </c>
      <c r="F2370" s="278" t="str">
        <f>Resumo!$R$7</f>
        <v>Despesa Direta</v>
      </c>
      <c r="G2370" s="286">
        <f>'Composições Desp. Diretas'!CA29</f>
        <v>0</v>
      </c>
    </row>
    <row r="2371" spans="1:7">
      <c r="A2371" s="283">
        <f>'Comp. Desp. Indiretas'!$BZ$7</f>
        <v>45017</v>
      </c>
      <c r="B2371" s="278">
        <f>'Composições Desp. Diretas'!$A$30</f>
        <v>0</v>
      </c>
      <c r="C2371" s="278" t="str">
        <f>EAP!$C$9</f>
        <v>PP01</v>
      </c>
      <c r="D2371" s="279">
        <f>'Composições Desp. Diretas'!$C$30</f>
        <v>0</v>
      </c>
      <c r="E2371" s="278" t="str">
        <f>Resumo!$R$5</f>
        <v>Despesa</v>
      </c>
      <c r="F2371" s="278" t="str">
        <f>Resumo!$R$7</f>
        <v>Despesa Direta</v>
      </c>
      <c r="G2371" s="286">
        <f>'Composições Desp. Diretas'!CA30</f>
        <v>0</v>
      </c>
    </row>
    <row r="2372" spans="1:7">
      <c r="A2372" s="283">
        <f>'Comp. Desp. Indiretas'!$BZ$7</f>
        <v>45017</v>
      </c>
      <c r="B2372" s="278">
        <f>'Composições Desp. Diretas'!$A$31</f>
        <v>0</v>
      </c>
      <c r="C2372" s="278" t="str">
        <f>EAP!$C$9</f>
        <v>PP01</v>
      </c>
      <c r="D2372" s="279">
        <f>'Composições Desp. Diretas'!$C$31</f>
        <v>0</v>
      </c>
      <c r="E2372" s="278" t="str">
        <f>Resumo!$R$5</f>
        <v>Despesa</v>
      </c>
      <c r="F2372" s="278" t="str">
        <f>Resumo!$R$7</f>
        <v>Despesa Direta</v>
      </c>
      <c r="G2372" s="286">
        <f>'Composições Desp. Diretas'!CA31</f>
        <v>0</v>
      </c>
    </row>
    <row r="2373" spans="1:7">
      <c r="A2373" s="283">
        <f>'Comp. Desp. Indiretas'!$BZ$7</f>
        <v>45017</v>
      </c>
      <c r="B2373" s="278">
        <f>'Composições Desp. Diretas'!$A$32</f>
        <v>0</v>
      </c>
      <c r="C2373" s="278" t="str">
        <f>EAP!$C$9</f>
        <v>PP01</v>
      </c>
      <c r="D2373" s="279">
        <f>'Composições Desp. Diretas'!$C$32</f>
        <v>0</v>
      </c>
      <c r="E2373" s="278" t="str">
        <f>Resumo!$R$5</f>
        <v>Despesa</v>
      </c>
      <c r="F2373" s="278" t="str">
        <f>Resumo!$R$7</f>
        <v>Despesa Direta</v>
      </c>
      <c r="G2373" s="286">
        <f>'Composições Desp. Diretas'!CA32</f>
        <v>0</v>
      </c>
    </row>
    <row r="2374" spans="1:7">
      <c r="A2374" s="283">
        <f>'Comp. Desp. Indiretas'!$BZ$7</f>
        <v>45017</v>
      </c>
      <c r="B2374" s="278">
        <f>'Composições Desp. Diretas'!$A$33</f>
        <v>0</v>
      </c>
      <c r="C2374" s="278" t="str">
        <f>EAP!$C$9</f>
        <v>PP01</v>
      </c>
      <c r="D2374" s="279">
        <f>'Composições Desp. Diretas'!$C$33</f>
        <v>0</v>
      </c>
      <c r="E2374" s="278" t="str">
        <f>Resumo!$R$5</f>
        <v>Despesa</v>
      </c>
      <c r="F2374" s="278" t="str">
        <f>Resumo!$R$7</f>
        <v>Despesa Direta</v>
      </c>
      <c r="G2374" s="286">
        <f>'Composições Desp. Diretas'!CA33</f>
        <v>0</v>
      </c>
    </row>
    <row r="2375" spans="1:7">
      <c r="A2375" s="283">
        <f>'Comp. Desp. Indiretas'!$BZ$7</f>
        <v>45017</v>
      </c>
      <c r="B2375" s="278">
        <f>'Composições Desp. Diretas'!$A$34</f>
        <v>0</v>
      </c>
      <c r="C2375" s="278" t="str">
        <f>EAP!$C$9</f>
        <v>PP01</v>
      </c>
      <c r="D2375" s="279">
        <f>'Composições Desp. Diretas'!$C$34</f>
        <v>0</v>
      </c>
      <c r="E2375" s="278" t="str">
        <f>Resumo!$R$5</f>
        <v>Despesa</v>
      </c>
      <c r="F2375" s="278" t="str">
        <f>Resumo!$R$7</f>
        <v>Despesa Direta</v>
      </c>
      <c r="G2375" s="286">
        <f>'Composições Desp. Diretas'!CA34</f>
        <v>0</v>
      </c>
    </row>
    <row r="2376" spans="1:7">
      <c r="A2376" s="283">
        <f>'Comp. Desp. Indiretas'!$BZ$7</f>
        <v>45017</v>
      </c>
      <c r="B2376" s="278">
        <f>'Composições Desp. Diretas'!$A$35</f>
        <v>0</v>
      </c>
      <c r="C2376" s="278" t="str">
        <f>EAP!$C$9</f>
        <v>PP01</v>
      </c>
      <c r="D2376" s="279">
        <f>'Composições Desp. Diretas'!$C$35</f>
        <v>0</v>
      </c>
      <c r="E2376" s="278" t="str">
        <f>Resumo!$R$5</f>
        <v>Despesa</v>
      </c>
      <c r="F2376" s="278" t="str">
        <f>Resumo!$R$7</f>
        <v>Despesa Direta</v>
      </c>
      <c r="G2376" s="286">
        <f>'Composições Desp. Diretas'!CA35</f>
        <v>0</v>
      </c>
    </row>
    <row r="2377" spans="1:7">
      <c r="A2377" s="283">
        <f>'Comp. Desp. Indiretas'!$BZ$7</f>
        <v>45017</v>
      </c>
      <c r="B2377" s="278">
        <f>'Composições Desp. Diretas'!$A$36</f>
        <v>0</v>
      </c>
      <c r="C2377" s="278" t="str">
        <f>EAP!$C$9</f>
        <v>PP01</v>
      </c>
      <c r="D2377" s="279">
        <f>'Composições Desp. Diretas'!$C$36</f>
        <v>0</v>
      </c>
      <c r="E2377" s="278" t="str">
        <f>Resumo!$R$5</f>
        <v>Despesa</v>
      </c>
      <c r="F2377" s="278" t="str">
        <f>Resumo!$R$7</f>
        <v>Despesa Direta</v>
      </c>
      <c r="G2377" s="286">
        <f>'Composições Desp. Diretas'!CA36</f>
        <v>0</v>
      </c>
    </row>
    <row r="2378" spans="1:7">
      <c r="A2378" s="283">
        <f>'Comp. Desp. Indiretas'!$BZ$7</f>
        <v>45017</v>
      </c>
      <c r="B2378" s="278">
        <f>'Composições Desp. Diretas'!$A$37</f>
        <v>0</v>
      </c>
      <c r="C2378" s="278" t="str">
        <f>EAP!$C$9</f>
        <v>PP01</v>
      </c>
      <c r="D2378" s="279">
        <f>'Composições Desp. Diretas'!$C$37</f>
        <v>0</v>
      </c>
      <c r="E2378" s="278" t="str">
        <f>Resumo!$R$5</f>
        <v>Despesa</v>
      </c>
      <c r="F2378" s="278" t="str">
        <f>Resumo!$R$7</f>
        <v>Despesa Direta</v>
      </c>
      <c r="G2378" s="286">
        <f>'Composições Desp. Diretas'!CA37</f>
        <v>0</v>
      </c>
    </row>
    <row r="2379" spans="1:7">
      <c r="A2379" s="283">
        <f>'Comp. Desp. Indiretas'!$BZ$7</f>
        <v>45017</v>
      </c>
      <c r="B2379" s="278">
        <f>'Composições Desp. Diretas'!$A$38</f>
        <v>0</v>
      </c>
      <c r="C2379" s="278" t="str">
        <f>EAP!$C$9</f>
        <v>PP01</v>
      </c>
      <c r="D2379" s="279">
        <f>'Composições Desp. Diretas'!$C$38</f>
        <v>0</v>
      </c>
      <c r="E2379" s="278" t="str">
        <f>Resumo!$R$5</f>
        <v>Despesa</v>
      </c>
      <c r="F2379" s="278" t="str">
        <f>Resumo!$R$7</f>
        <v>Despesa Direta</v>
      </c>
      <c r="G2379" s="286">
        <f>'Composições Desp. Diretas'!CA38</f>
        <v>0</v>
      </c>
    </row>
    <row r="2380" spans="1:7">
      <c r="A2380" s="283">
        <f>'Comp. Desp. Indiretas'!$BZ$7</f>
        <v>45017</v>
      </c>
      <c r="B2380" s="278">
        <f>'Composições Desp. Diretas'!$A$39</f>
        <v>0</v>
      </c>
      <c r="C2380" s="278" t="str">
        <f>EAP!$C$9</f>
        <v>PP01</v>
      </c>
      <c r="D2380" s="279">
        <f>'Composições Desp. Diretas'!$C$39</f>
        <v>0</v>
      </c>
      <c r="E2380" s="278" t="str">
        <f>Resumo!$R$5</f>
        <v>Despesa</v>
      </c>
      <c r="F2380" s="278" t="str">
        <f>Resumo!$R$7</f>
        <v>Despesa Direta</v>
      </c>
      <c r="G2380" s="286">
        <f>'Composições Desp. Diretas'!CA39</f>
        <v>0</v>
      </c>
    </row>
    <row r="2381" spans="1:7">
      <c r="A2381" s="283">
        <f>'Comp. Desp. Indiretas'!$BZ$7</f>
        <v>45017</v>
      </c>
      <c r="B2381" s="278">
        <f>'Composições Desp. Diretas'!$A$40</f>
        <v>0</v>
      </c>
      <c r="C2381" s="278" t="str">
        <f>EAP!$C$9</f>
        <v>PP01</v>
      </c>
      <c r="D2381" s="279">
        <f>'Composições Desp. Diretas'!$C$40</f>
        <v>0</v>
      </c>
      <c r="E2381" s="278" t="str">
        <f>Resumo!$R$5</f>
        <v>Despesa</v>
      </c>
      <c r="F2381" s="278" t="str">
        <f>Resumo!$R$7</f>
        <v>Despesa Direta</v>
      </c>
      <c r="G2381" s="286">
        <f>'Composições Desp. Diretas'!CA40</f>
        <v>0</v>
      </c>
    </row>
    <row r="2382" spans="1:7">
      <c r="A2382" s="283">
        <f>'Comp. Desp. Indiretas'!$BZ$7</f>
        <v>45017</v>
      </c>
      <c r="B2382" s="278" t="str">
        <f>'Composições Desp. Diretas'!$A$42</f>
        <v>DG</v>
      </c>
      <c r="C2382" s="278" t="str">
        <f>EAP!$C$10</f>
        <v>PP02</v>
      </c>
      <c r="D2382" s="279" t="str">
        <f>'Composições Desp. Diretas'!$C$42</f>
        <v>ALUGUEL DE VEÍCULO SUV</v>
      </c>
      <c r="E2382" s="278" t="str">
        <f>Resumo!$R$5</f>
        <v>Despesa</v>
      </c>
      <c r="F2382" s="278" t="str">
        <f>Resumo!$R$7</f>
        <v>Despesa Direta</v>
      </c>
      <c r="G2382" s="286">
        <f>'Composições Desp. Diretas'!CA42</f>
        <v>38400</v>
      </c>
    </row>
    <row r="2383" spans="1:7">
      <c r="A2383" s="283">
        <f>'Comp. Desp. Indiretas'!$BZ$7</f>
        <v>45017</v>
      </c>
      <c r="B2383" s="278" t="str">
        <f>'Composições Desp. Diretas'!$A$43</f>
        <v>DG</v>
      </c>
      <c r="C2383" s="278" t="str">
        <f>EAP!$C$10</f>
        <v>PP02</v>
      </c>
      <c r="D2383" s="279" t="str">
        <f>'Composições Desp. Diretas'!$C$43</f>
        <v>COMBUSTÍVEL - GASOLINA</v>
      </c>
      <c r="E2383" s="278" t="str">
        <f>Resumo!$R$5</f>
        <v>Despesa</v>
      </c>
      <c r="F2383" s="278" t="str">
        <f>Resumo!$R$7</f>
        <v>Despesa Direta</v>
      </c>
      <c r="G2383" s="286">
        <f>'Composições Desp. Diretas'!CA43</f>
        <v>8400</v>
      </c>
    </row>
    <row r="2384" spans="1:7">
      <c r="A2384" s="283">
        <f>'Comp. Desp. Indiretas'!$BZ$7</f>
        <v>45017</v>
      </c>
      <c r="B2384" s="278" t="str">
        <f>'Composições Desp. Diretas'!$A$44</f>
        <v>DG</v>
      </c>
      <c r="C2384" s="278" t="str">
        <f>EAP!$C$10</f>
        <v>PP02</v>
      </c>
      <c r="D2384" s="279" t="str">
        <f>'Composições Desp. Diretas'!$C$44</f>
        <v>EQUIPAMENTOS VEÍCULO (SENSOR DE FADIGA + TELEMETRIA)</v>
      </c>
      <c r="E2384" s="278" t="str">
        <f>Resumo!$R$5</f>
        <v>Despesa</v>
      </c>
      <c r="F2384" s="278" t="str">
        <f>Resumo!$R$7</f>
        <v>Despesa Direta</v>
      </c>
      <c r="G2384" s="286">
        <f>'Composições Desp. Diretas'!CA44</f>
        <v>6000</v>
      </c>
    </row>
    <row r="2385" spans="1:7">
      <c r="A2385" s="283">
        <f>'Comp. Desp. Indiretas'!$BZ$7</f>
        <v>45017</v>
      </c>
      <c r="B2385" s="278" t="str">
        <f>'Composições Desp. Diretas'!$A$45</f>
        <v>DG</v>
      </c>
      <c r="C2385" s="278" t="str">
        <f>EAP!$C$10</f>
        <v>PP02</v>
      </c>
      <c r="D2385" s="279" t="str">
        <f>'Composições Desp. Diretas'!$C$45</f>
        <v>INSTALAÇÃO SENSOR FADIGA</v>
      </c>
      <c r="E2385" s="278" t="str">
        <f>Resumo!$R$5</f>
        <v>Despesa</v>
      </c>
      <c r="F2385" s="278" t="str">
        <f>Resumo!$R$7</f>
        <v>Despesa Direta</v>
      </c>
      <c r="G2385" s="286">
        <f>'Composições Desp. Diretas'!CA45</f>
        <v>0</v>
      </c>
    </row>
    <row r="2386" spans="1:7">
      <c r="A2386" s="283">
        <f>'Comp. Desp. Indiretas'!$BZ$7</f>
        <v>45017</v>
      </c>
      <c r="B2386" s="278" t="str">
        <f>'Composições Desp. Diretas'!$A$46</f>
        <v>DG</v>
      </c>
      <c r="C2386" s="278" t="str">
        <f>EAP!$C$10</f>
        <v>PP02</v>
      </c>
      <c r="D2386" s="279" t="str">
        <f>'Composições Desp. Diretas'!$C$46</f>
        <v>DESINSTALAÇÃO SENSOR FADIGA</v>
      </c>
      <c r="E2386" s="278" t="str">
        <f>Resumo!$R$5</f>
        <v>Despesa</v>
      </c>
      <c r="F2386" s="278" t="str">
        <f>Resumo!$R$7</f>
        <v>Despesa Direta</v>
      </c>
      <c r="G2386" s="286">
        <f>'Composições Desp. Diretas'!CA46</f>
        <v>0</v>
      </c>
    </row>
    <row r="2387" spans="1:7">
      <c r="A2387" s="283">
        <f>'Comp. Desp. Indiretas'!$BZ$7</f>
        <v>45017</v>
      </c>
      <c r="B2387" s="278" t="str">
        <f>'Composições Desp. Diretas'!$A$47</f>
        <v>DG</v>
      </c>
      <c r="C2387" s="278" t="str">
        <f>EAP!$C$10</f>
        <v>PP02</v>
      </c>
      <c r="D2387" s="279" t="str">
        <f>'Composições Desp. Diretas'!$C$47</f>
        <v>INSTALAÇÃO TELEMETRIA</v>
      </c>
      <c r="E2387" s="278" t="str">
        <f>Resumo!$R$5</f>
        <v>Despesa</v>
      </c>
      <c r="F2387" s="278" t="str">
        <f>Resumo!$R$7</f>
        <v>Despesa Direta</v>
      </c>
      <c r="G2387" s="286">
        <f>'Composições Desp. Diretas'!CA47</f>
        <v>0</v>
      </c>
    </row>
    <row r="2388" spans="1:7">
      <c r="A2388" s="283">
        <f>'Comp. Desp. Indiretas'!$BZ$7</f>
        <v>45017</v>
      </c>
      <c r="B2388" s="278" t="str">
        <f>'Composições Desp. Diretas'!$A$48</f>
        <v>DG</v>
      </c>
      <c r="C2388" s="278" t="str">
        <f>EAP!$C$10</f>
        <v>PP02</v>
      </c>
      <c r="D2388" s="279" t="str">
        <f>'Composições Desp. Diretas'!$C$48</f>
        <v>DESINSTALAÇÃO TELEMETRIA</v>
      </c>
      <c r="E2388" s="278" t="str">
        <f>Resumo!$R$5</f>
        <v>Despesa</v>
      </c>
      <c r="F2388" s="278" t="str">
        <f>Resumo!$R$7</f>
        <v>Despesa Direta</v>
      </c>
      <c r="G2388" s="286">
        <f>'Composições Desp. Diretas'!CA48</f>
        <v>0</v>
      </c>
    </row>
    <row r="2389" spans="1:7">
      <c r="A2389" s="283">
        <f>'Comp. Desp. Indiretas'!$BZ$7</f>
        <v>45017</v>
      </c>
      <c r="B2389" s="278" t="str">
        <f>'Composições Desp. Diretas'!$A$49</f>
        <v>DG</v>
      </c>
      <c r="C2389" s="278" t="str">
        <f>EAP!$C$10</f>
        <v>PP02</v>
      </c>
      <c r="D2389" s="279" t="str">
        <f>'Composições Desp. Diretas'!$C$49</f>
        <v>INSTALAÇÃO E DESINSTALAÇÃO DE SIRENE DE RÉ</v>
      </c>
      <c r="E2389" s="278" t="str">
        <f>Resumo!$R$5</f>
        <v>Despesa</v>
      </c>
      <c r="F2389" s="278" t="str">
        <f>Resumo!$R$7</f>
        <v>Despesa Direta</v>
      </c>
      <c r="G2389" s="286">
        <f>'Composições Desp. Diretas'!CA49</f>
        <v>0</v>
      </c>
    </row>
    <row r="2390" spans="1:7">
      <c r="A2390" s="283">
        <f>'Comp. Desp. Indiretas'!$BZ$7</f>
        <v>45017</v>
      </c>
      <c r="B2390" s="278" t="str">
        <f>'Composições Desp. Diretas'!$A$50</f>
        <v>DG</v>
      </c>
      <c r="C2390" s="278" t="str">
        <f>EAP!$C$10</f>
        <v>PP02</v>
      </c>
      <c r="D2390" s="279" t="str">
        <f>'Composições Desp. Diretas'!$C$50</f>
        <v>LAVAGEM DE VEÍCULO</v>
      </c>
      <c r="E2390" s="278" t="str">
        <f>Resumo!$R$5</f>
        <v>Despesa</v>
      </c>
      <c r="F2390" s="278" t="str">
        <f>Resumo!$R$7</f>
        <v>Despesa Direta</v>
      </c>
      <c r="G2390" s="286">
        <f>'Composições Desp. Diretas'!CA50</f>
        <v>1200</v>
      </c>
    </row>
    <row r="2391" spans="1:7">
      <c r="A2391" s="283">
        <f>'Comp. Desp. Indiretas'!$BZ$7</f>
        <v>45017</v>
      </c>
      <c r="B2391" s="278" t="str">
        <f>'Composições Desp. Diretas'!$A$51</f>
        <v>MA</v>
      </c>
      <c r="C2391" s="278" t="str">
        <f>EAP!$C$10</f>
        <v>PP02</v>
      </c>
      <c r="D2391" s="279" t="str">
        <f>'Composições Desp. Diretas'!$C$51</f>
        <v>MATERIAIS GRÁFICOS (CARTILHAS, FOLDERS, BANNER, CADERNO, OUTDOOR, PLACAS, E ETC)</v>
      </c>
      <c r="E2391" s="278" t="str">
        <f>Resumo!$R$5</f>
        <v>Despesa</v>
      </c>
      <c r="F2391" s="278" t="str">
        <f>Resumo!$R$7</f>
        <v>Despesa Direta</v>
      </c>
      <c r="G2391" s="286">
        <f>'Composições Desp. Diretas'!CA51</f>
        <v>25000</v>
      </c>
    </row>
    <row r="2392" spans="1:7">
      <c r="A2392" s="283">
        <f>'Comp. Desp. Indiretas'!$BZ$7</f>
        <v>45017</v>
      </c>
      <c r="B2392" s="278" t="str">
        <f>'Composições Desp. Diretas'!$A$52</f>
        <v>DG</v>
      </c>
      <c r="C2392" s="278" t="str">
        <f>EAP!$C$10</f>
        <v>PP02</v>
      </c>
      <c r="D2392" s="279" t="str">
        <f>'Composições Desp. Diretas'!$C$52</f>
        <v>LANCHES OFICINAS / EVENTOS / REUNIÕES</v>
      </c>
      <c r="E2392" s="278" t="str">
        <f>Resumo!$R$5</f>
        <v>Despesa</v>
      </c>
      <c r="F2392" s="278" t="str">
        <f>Resumo!$R$7</f>
        <v>Despesa Direta</v>
      </c>
      <c r="G2392" s="286">
        <f>'Composições Desp. Diretas'!CA52</f>
        <v>3000</v>
      </c>
    </row>
    <row r="2393" spans="1:7">
      <c r="A2393" s="283">
        <f>'Comp. Desp. Indiretas'!$BZ$7</f>
        <v>45017</v>
      </c>
      <c r="B2393" s="278" t="str">
        <f>'Composições Desp. Diretas'!$A$53</f>
        <v>DG</v>
      </c>
      <c r="C2393" s="278" t="str">
        <f>EAP!$C$10</f>
        <v>PP02</v>
      </c>
      <c r="D2393" s="279" t="str">
        <f>'Composições Desp. Diretas'!$C$53</f>
        <v>TRANSPORTE PARTICIPANTES</v>
      </c>
      <c r="E2393" s="278" t="str">
        <f>Resumo!$R$5</f>
        <v>Despesa</v>
      </c>
      <c r="F2393" s="278" t="str">
        <f>Resumo!$R$7</f>
        <v>Despesa Direta</v>
      </c>
      <c r="G2393" s="286">
        <f>'Composições Desp. Diretas'!CA53</f>
        <v>500</v>
      </c>
    </row>
    <row r="2394" spans="1:7">
      <c r="A2394" s="283">
        <f>'Comp. Desp. Indiretas'!$BZ$7</f>
        <v>45017</v>
      </c>
      <c r="B2394" s="278" t="str">
        <f>'Composições Desp. Diretas'!$A$54</f>
        <v>MA</v>
      </c>
      <c r="C2394" s="278" t="str">
        <f>EAP!$C$10</f>
        <v>PP02</v>
      </c>
      <c r="D2394" s="279" t="str">
        <f>'Composições Desp. Diretas'!$C$54</f>
        <v>MATERIAIS DE ESCRITÓRIO (CARTOLINA, PAPEL, TESOURA, CANETA, LÁPIS, GRAMPEADOR, DUREX, FITA ADESIVA, E ETC.)</v>
      </c>
      <c r="E2394" s="278" t="str">
        <f>Resumo!$R$5</f>
        <v>Despesa</v>
      </c>
      <c r="F2394" s="278" t="str">
        <f>Resumo!$R$7</f>
        <v>Despesa Direta</v>
      </c>
      <c r="G2394" s="286">
        <f>'Composições Desp. Diretas'!CA54</f>
        <v>800</v>
      </c>
    </row>
    <row r="2395" spans="1:7">
      <c r="A2395" s="283">
        <f>'Comp. Desp. Indiretas'!$BZ$7</f>
        <v>45017</v>
      </c>
      <c r="B2395" s="278" t="str">
        <f>'Composições Desp. Diretas'!$A$55</f>
        <v>MA</v>
      </c>
      <c r="C2395" s="278" t="str">
        <f>EAP!$C$10</f>
        <v>PP02</v>
      </c>
      <c r="D2395" s="279" t="str">
        <f>'Composições Desp. Diretas'!$C$55</f>
        <v>MATERIAIS ACESSÓRIOS PARA AS CAMPANHAS/OFICINAS (BRINDES, CAMISETAS, E ETC.)</v>
      </c>
      <c r="E2395" s="278" t="str">
        <f>Resumo!$R$5</f>
        <v>Despesa</v>
      </c>
      <c r="F2395" s="278" t="str">
        <f>Resumo!$R$7</f>
        <v>Despesa Direta</v>
      </c>
      <c r="G2395" s="286">
        <f>'Composições Desp. Diretas'!CA55</f>
        <v>1000</v>
      </c>
    </row>
    <row r="2396" spans="1:7">
      <c r="A2396" s="283">
        <f>'Comp. Desp. Indiretas'!$BZ$7</f>
        <v>45017</v>
      </c>
      <c r="B2396" s="278" t="str">
        <f>'Composições Desp. Diretas'!$A$56</f>
        <v>DG</v>
      </c>
      <c r="C2396" s="278" t="str">
        <f>EAP!$C$10</f>
        <v>PP02</v>
      </c>
      <c r="D2396" s="279" t="str">
        <f>'Composições Desp. Diretas'!$C$56</f>
        <v>HOSPEDAGEM VIAGEM</v>
      </c>
      <c r="E2396" s="278" t="str">
        <f>Resumo!$R$5</f>
        <v>Despesa</v>
      </c>
      <c r="F2396" s="278" t="str">
        <f>Resumo!$R$7</f>
        <v>Despesa Direta</v>
      </c>
      <c r="G2396" s="286">
        <f>'Composições Desp. Diretas'!CA56</f>
        <v>600</v>
      </c>
    </row>
    <row r="2397" spans="1:7">
      <c r="A2397" s="283">
        <f>'Comp. Desp. Indiretas'!$BZ$7</f>
        <v>45017</v>
      </c>
      <c r="B2397" s="278" t="str">
        <f>'Composições Desp. Diretas'!$A$57</f>
        <v>DG</v>
      </c>
      <c r="C2397" s="278" t="str">
        <f>EAP!$C$10</f>
        <v>PP02</v>
      </c>
      <c r="D2397" s="279" t="str">
        <f>'Composições Desp. Diretas'!$C$57</f>
        <v>ALIMENTAÇÃO VIAGEM (CAFÉ / ALMOÇO OU JANTA)</v>
      </c>
      <c r="E2397" s="278" t="str">
        <f>Resumo!$R$5</f>
        <v>Despesa</v>
      </c>
      <c r="F2397" s="278" t="str">
        <f>Resumo!$R$7</f>
        <v>Despesa Direta</v>
      </c>
      <c r="G2397" s="286">
        <f>'Composições Desp. Diretas'!CA57</f>
        <v>120</v>
      </c>
    </row>
    <row r="2398" spans="1:7">
      <c r="A2398" s="283">
        <f>'Comp. Desp. Indiretas'!$BZ$7</f>
        <v>45017</v>
      </c>
      <c r="B2398" s="278" t="str">
        <f>'Composições Desp. Diretas'!$A$58</f>
        <v>DG</v>
      </c>
      <c r="C2398" s="278" t="str">
        <f>EAP!$C$10</f>
        <v>PP02</v>
      </c>
      <c r="D2398" s="279" t="str">
        <f>'Composições Desp. Diretas'!$C$58</f>
        <v>PASSAGEM TERRESTRE / TRANSLADO</v>
      </c>
      <c r="E2398" s="278" t="str">
        <f>Resumo!$R$5</f>
        <v>Despesa</v>
      </c>
      <c r="F2398" s="278" t="str">
        <f>Resumo!$R$7</f>
        <v>Despesa Direta</v>
      </c>
      <c r="G2398" s="286">
        <f>'Composições Desp. Diretas'!CA58</f>
        <v>600</v>
      </c>
    </row>
    <row r="2399" spans="1:7">
      <c r="A2399" s="283">
        <f>'Comp. Desp. Indiretas'!$BZ$7</f>
        <v>45017</v>
      </c>
      <c r="B2399" s="278">
        <f>'Composições Desp. Diretas'!$A$59</f>
        <v>0</v>
      </c>
      <c r="C2399" s="278" t="str">
        <f>EAP!$C$10</f>
        <v>PP02</v>
      </c>
      <c r="D2399" s="279">
        <f>'Composições Desp. Diretas'!$C$59</f>
        <v>0</v>
      </c>
      <c r="E2399" s="278" t="str">
        <f>Resumo!$R$5</f>
        <v>Despesa</v>
      </c>
      <c r="F2399" s="278" t="str">
        <f>Resumo!$R$7</f>
        <v>Despesa Direta</v>
      </c>
      <c r="G2399" s="286">
        <f>'Composições Desp. Diretas'!CA59</f>
        <v>0</v>
      </c>
    </row>
    <row r="2400" spans="1:7">
      <c r="A2400" s="283">
        <f>'Comp. Desp. Indiretas'!$BZ$7</f>
        <v>45017</v>
      </c>
      <c r="B2400" s="278">
        <f>'Composições Desp. Diretas'!$A$60</f>
        <v>0</v>
      </c>
      <c r="C2400" s="278" t="str">
        <f>EAP!$C$10</f>
        <v>PP02</v>
      </c>
      <c r="D2400" s="279">
        <f>'Composições Desp. Diretas'!$C$60</f>
        <v>0</v>
      </c>
      <c r="E2400" s="278" t="str">
        <f>Resumo!$R$5</f>
        <v>Despesa</v>
      </c>
      <c r="F2400" s="278" t="str">
        <f>Resumo!$R$7</f>
        <v>Despesa Direta</v>
      </c>
      <c r="G2400" s="286">
        <f>'Composições Desp. Diretas'!CA60</f>
        <v>0</v>
      </c>
    </row>
    <row r="2401" spans="1:7">
      <c r="A2401" s="283">
        <f>'Comp. Desp. Indiretas'!$BZ$7</f>
        <v>45017</v>
      </c>
      <c r="B2401" s="278">
        <f>'Composições Desp. Diretas'!$A$61</f>
        <v>0</v>
      </c>
      <c r="C2401" s="278" t="str">
        <f>EAP!$C$10</f>
        <v>PP02</v>
      </c>
      <c r="D2401" s="279">
        <f>'Composições Desp. Diretas'!$C$61</f>
        <v>0</v>
      </c>
      <c r="E2401" s="278" t="str">
        <f>Resumo!$R$5</f>
        <v>Despesa</v>
      </c>
      <c r="F2401" s="278" t="str">
        <f>Resumo!$R$7</f>
        <v>Despesa Direta</v>
      </c>
      <c r="G2401" s="286">
        <f>'Composições Desp. Diretas'!CA61</f>
        <v>0</v>
      </c>
    </row>
    <row r="2402" spans="1:7">
      <c r="A2402" s="283">
        <f>'Comp. Desp. Indiretas'!$BZ$7</f>
        <v>45017</v>
      </c>
      <c r="B2402" s="278">
        <f>'Composições Desp. Diretas'!$A$62</f>
        <v>0</v>
      </c>
      <c r="C2402" s="278" t="str">
        <f>EAP!$C$10</f>
        <v>PP02</v>
      </c>
      <c r="D2402" s="279">
        <f>'Composições Desp. Diretas'!$C$62</f>
        <v>0</v>
      </c>
      <c r="E2402" s="278" t="str">
        <f>Resumo!$R$5</f>
        <v>Despesa</v>
      </c>
      <c r="F2402" s="278" t="str">
        <f>Resumo!$R$7</f>
        <v>Despesa Direta</v>
      </c>
      <c r="G2402" s="286">
        <f>'Composições Desp. Diretas'!CA62</f>
        <v>0</v>
      </c>
    </row>
    <row r="2403" spans="1:7">
      <c r="A2403" s="283">
        <f>'Comp. Desp. Indiretas'!$BZ$7</f>
        <v>45017</v>
      </c>
      <c r="B2403" s="278">
        <f>'Composições Desp. Diretas'!$A$63</f>
        <v>0</v>
      </c>
      <c r="C2403" s="278" t="str">
        <f>EAP!$C$10</f>
        <v>PP02</v>
      </c>
      <c r="D2403" s="279">
        <f>'Composições Desp. Diretas'!$C$63</f>
        <v>0</v>
      </c>
      <c r="E2403" s="278" t="str">
        <f>Resumo!$R$5</f>
        <v>Despesa</v>
      </c>
      <c r="F2403" s="278" t="str">
        <f>Resumo!$R$7</f>
        <v>Despesa Direta</v>
      </c>
      <c r="G2403" s="286">
        <f>'Composições Desp. Diretas'!CA63</f>
        <v>0</v>
      </c>
    </row>
    <row r="2404" spans="1:7">
      <c r="A2404" s="283">
        <f>'Comp. Desp. Indiretas'!$BZ$7</f>
        <v>45017</v>
      </c>
      <c r="B2404" s="278">
        <f>'Composições Desp. Diretas'!$A$64</f>
        <v>0</v>
      </c>
      <c r="C2404" s="278" t="str">
        <f>EAP!$C$10</f>
        <v>PP02</v>
      </c>
      <c r="D2404" s="279">
        <f>'Composições Desp. Diretas'!$C$64</f>
        <v>0</v>
      </c>
      <c r="E2404" s="278" t="str">
        <f>Resumo!$R$5</f>
        <v>Despesa</v>
      </c>
      <c r="F2404" s="278" t="str">
        <f>Resumo!$R$7</f>
        <v>Despesa Direta</v>
      </c>
      <c r="G2404" s="286">
        <f>'Composições Desp. Diretas'!CA64</f>
        <v>0</v>
      </c>
    </row>
    <row r="2405" spans="1:7">
      <c r="A2405" s="283">
        <f>'Comp. Desp. Indiretas'!$BZ$7</f>
        <v>45017</v>
      </c>
      <c r="B2405" s="278">
        <f>'Composições Desp. Diretas'!$A$65</f>
        <v>0</v>
      </c>
      <c r="C2405" s="278" t="str">
        <f>EAP!$C$10</f>
        <v>PP02</v>
      </c>
      <c r="D2405" s="279">
        <f>'Composições Desp. Diretas'!$C$65</f>
        <v>0</v>
      </c>
      <c r="E2405" s="278" t="str">
        <f>Resumo!$R$5</f>
        <v>Despesa</v>
      </c>
      <c r="F2405" s="278" t="str">
        <f>Resumo!$R$7</f>
        <v>Despesa Direta</v>
      </c>
      <c r="G2405" s="286">
        <f>'Composições Desp. Diretas'!CA65</f>
        <v>0</v>
      </c>
    </row>
    <row r="2406" spans="1:7">
      <c r="A2406" s="283">
        <f>'Comp. Desp. Indiretas'!$BZ$7</f>
        <v>45017</v>
      </c>
      <c r="B2406" s="278">
        <f>'Composições Desp. Diretas'!$A$66</f>
        <v>0</v>
      </c>
      <c r="C2406" s="278" t="str">
        <f>EAP!$C$10</f>
        <v>PP02</v>
      </c>
      <c r="D2406" s="279">
        <f>'Composições Desp. Diretas'!$C$66</f>
        <v>0</v>
      </c>
      <c r="E2406" s="278" t="str">
        <f>Resumo!$R$5</f>
        <v>Despesa</v>
      </c>
      <c r="F2406" s="278" t="str">
        <f>Resumo!$R$7</f>
        <v>Despesa Direta</v>
      </c>
      <c r="G2406" s="286">
        <f>'Composições Desp. Diretas'!CA66</f>
        <v>0</v>
      </c>
    </row>
    <row r="2407" spans="1:7">
      <c r="A2407" s="283">
        <f>'Comp. Desp. Indiretas'!$BZ$7</f>
        <v>45017</v>
      </c>
      <c r="B2407" s="278">
        <f>'Composições Desp. Diretas'!$A$67</f>
        <v>0</v>
      </c>
      <c r="C2407" s="278" t="str">
        <f>EAP!$C$10</f>
        <v>PP02</v>
      </c>
      <c r="D2407" s="279">
        <f>'Composições Desp. Diretas'!$C$67</f>
        <v>0</v>
      </c>
      <c r="E2407" s="278" t="str">
        <f>Resumo!$R$5</f>
        <v>Despesa</v>
      </c>
      <c r="F2407" s="278" t="str">
        <f>Resumo!$R$7</f>
        <v>Despesa Direta</v>
      </c>
      <c r="G2407" s="286">
        <f>'Composições Desp. Diretas'!CA67</f>
        <v>0</v>
      </c>
    </row>
    <row r="2408" spans="1:7">
      <c r="A2408" s="283">
        <f>'Comp. Desp. Indiretas'!$BZ$7</f>
        <v>45017</v>
      </c>
      <c r="B2408" s="278">
        <f>'Composições Desp. Diretas'!$A$68</f>
        <v>0</v>
      </c>
      <c r="C2408" s="278" t="str">
        <f>EAP!$C$10</f>
        <v>PP02</v>
      </c>
      <c r="D2408" s="279">
        <f>'Composições Desp. Diretas'!$C$68</f>
        <v>0</v>
      </c>
      <c r="E2408" s="278" t="str">
        <f>Resumo!$R$5</f>
        <v>Despesa</v>
      </c>
      <c r="F2408" s="278" t="str">
        <f>Resumo!$R$7</f>
        <v>Despesa Direta</v>
      </c>
      <c r="G2408" s="286">
        <f>'Composições Desp. Diretas'!CA68</f>
        <v>0</v>
      </c>
    </row>
    <row r="2409" spans="1:7">
      <c r="A2409" s="283">
        <f>'Comp. Desp. Indiretas'!$BZ$7</f>
        <v>45017</v>
      </c>
      <c r="B2409" s="278">
        <f>'Composições Desp. Diretas'!$A$69</f>
        <v>0</v>
      </c>
      <c r="C2409" s="278" t="str">
        <f>EAP!$C$10</f>
        <v>PP02</v>
      </c>
      <c r="D2409" s="279">
        <f>'Composições Desp. Diretas'!$C$69</f>
        <v>0</v>
      </c>
      <c r="E2409" s="278" t="str">
        <f>Resumo!$R$5</f>
        <v>Despesa</v>
      </c>
      <c r="F2409" s="278" t="str">
        <f>Resumo!$R$7</f>
        <v>Despesa Direta</v>
      </c>
      <c r="G2409" s="286">
        <f>'Composições Desp. Diretas'!CA69</f>
        <v>0</v>
      </c>
    </row>
    <row r="2410" spans="1:7">
      <c r="A2410" s="283">
        <f>'Comp. Desp. Indiretas'!$BZ$7</f>
        <v>45017</v>
      </c>
      <c r="B2410" s="278">
        <f>'Composições Desp. Diretas'!$A$70</f>
        <v>0</v>
      </c>
      <c r="C2410" s="278" t="str">
        <f>EAP!$C$10</f>
        <v>PP02</v>
      </c>
      <c r="D2410" s="279">
        <f>'Composições Desp. Diretas'!$C$70</f>
        <v>0</v>
      </c>
      <c r="E2410" s="278" t="str">
        <f>Resumo!$R$5</f>
        <v>Despesa</v>
      </c>
      <c r="F2410" s="278" t="str">
        <f>Resumo!$R$7</f>
        <v>Despesa Direta</v>
      </c>
      <c r="G2410" s="286">
        <f>'Composições Desp. Diretas'!CA70</f>
        <v>0</v>
      </c>
    </row>
    <row r="2411" spans="1:7">
      <c r="A2411" s="283">
        <f>'Comp. Desp. Indiretas'!$BZ$7</f>
        <v>45017</v>
      </c>
      <c r="B2411" s="278">
        <f>'Composições Desp. Diretas'!$A$71</f>
        <v>0</v>
      </c>
      <c r="C2411" s="278" t="str">
        <f>EAP!$C$10</f>
        <v>PP02</v>
      </c>
      <c r="D2411" s="279">
        <f>'Composições Desp. Diretas'!$C$71</f>
        <v>0</v>
      </c>
      <c r="E2411" s="278" t="str">
        <f>Resumo!$R$5</f>
        <v>Despesa</v>
      </c>
      <c r="F2411" s="278" t="str">
        <f>Resumo!$R$7</f>
        <v>Despesa Direta</v>
      </c>
      <c r="G2411" s="286">
        <f>'Composições Desp. Diretas'!CA71</f>
        <v>0</v>
      </c>
    </row>
    <row r="2412" spans="1:7">
      <c r="A2412" s="283">
        <f>'Comp. Desp. Indiretas'!$BZ$7</f>
        <v>45017</v>
      </c>
      <c r="B2412" s="278">
        <f>'Composições Desp. Diretas'!$A$72</f>
        <v>0</v>
      </c>
      <c r="C2412" s="278" t="str">
        <f>EAP!$C$10</f>
        <v>PP02</v>
      </c>
      <c r="D2412" s="279">
        <f>'Composições Desp. Diretas'!$C$72</f>
        <v>0</v>
      </c>
      <c r="E2412" s="278" t="str">
        <f>Resumo!$R$5</f>
        <v>Despesa</v>
      </c>
      <c r="F2412" s="278" t="str">
        <f>Resumo!$R$7</f>
        <v>Despesa Direta</v>
      </c>
      <c r="G2412" s="286">
        <f>'Composições Desp. Diretas'!CA72</f>
        <v>0</v>
      </c>
    </row>
    <row r="3281" spans="1:7">
      <c r="A3281" s="283">
        <f>'Comp. Desp. Indiretas'!$BZ$7</f>
        <v>45017</v>
      </c>
      <c r="D3281" s="279" t="str">
        <f>'CRONOG. DE RECEBIMENTO'!$A$5</f>
        <v>SUBPROGRAMA DE EDUCAÇÃO AMBIENTAL PARA A COMUNIDADE (PEAC)</v>
      </c>
      <c r="E3281" s="278" t="str">
        <f>Resumo!$R$4</f>
        <v>Receita</v>
      </c>
      <c r="F3281" s="278" t="str">
        <f>Resumo!$R$4</f>
        <v>Receita</v>
      </c>
      <c r="G3281" s="286">
        <f>'CRONOG. DE RECEBIMENTO'!$D$5</f>
        <v>0</v>
      </c>
    </row>
    <row r="3282" spans="1:7">
      <c r="A3282" s="283">
        <f>'Comp. Desp. Indiretas'!$BZ$7</f>
        <v>45017</v>
      </c>
      <c r="D3282" s="279" t="str">
        <f>'CRONOG. DE RECEBIMENTO'!$A$6</f>
        <v>Plano de Trabalho de Comunidade (PEAC)</v>
      </c>
      <c r="E3282" s="278" t="str">
        <f>Resumo!$R$4</f>
        <v>Receita</v>
      </c>
      <c r="F3282" s="278" t="str">
        <f>Resumo!$R$4</f>
        <v>Receita</v>
      </c>
      <c r="G3282" s="286">
        <f>'CRONOG. DE RECEBIMENTO'!$D$6</f>
        <v>169197.39083009915</v>
      </c>
    </row>
    <row r="3283" spans="1:7">
      <c r="A3283" s="283">
        <f>'Comp. Desp. Indiretas'!$BZ$7</f>
        <v>45017</v>
      </c>
      <c r="D3283" s="279" t="str">
        <f>'CRONOG. DE RECEBIMENTO'!$A$7</f>
        <v>Formar Comitê de Educação Ambiental de Comunidade (PEAC)</v>
      </c>
      <c r="E3283" s="278" t="str">
        <f>Resumo!$R$4</f>
        <v>Receita</v>
      </c>
      <c r="F3283" s="278" t="str">
        <f>Resumo!$R$4</f>
        <v>Receita</v>
      </c>
      <c r="G3283" s="286">
        <f>'CRONOG. DE RECEBIMENTO'!$D$7</f>
        <v>1950.3066762350638</v>
      </c>
    </row>
    <row r="3284" spans="1:7">
      <c r="A3284" s="283">
        <f>'Comp. Desp. Indiretas'!$BZ$7</f>
        <v>45017</v>
      </c>
      <c r="D3284" s="279" t="str">
        <f>'CRONOG. DE RECEBIMENTO'!$A$8</f>
        <v>Manter Comitê de Educação Ambiental em comunidades (PEAC)</v>
      </c>
      <c r="E3284" s="278" t="str">
        <f>Resumo!$R$4</f>
        <v>Receita</v>
      </c>
      <c r="F3284" s="278" t="str">
        <f>Resumo!$R$4</f>
        <v>Receita</v>
      </c>
      <c r="G3284" s="286">
        <f>'CRONOG. DE RECEBIMENTO'!$D$8</f>
        <v>72560.941189324483</v>
      </c>
    </row>
    <row r="3285" spans="1:7">
      <c r="A3285" s="283">
        <f>'Comp. Desp. Indiretas'!$BZ$7</f>
        <v>45017</v>
      </c>
      <c r="D3285" s="279" t="str">
        <f>'CRONOG. DE RECEBIMENTO'!$A$9</f>
        <v>Despesas tributáveis do item 6.1.3</v>
      </c>
      <c r="E3285" s="278" t="str">
        <f>Resumo!$R$4</f>
        <v>Receita</v>
      </c>
      <c r="F3285" s="278" t="str">
        <f>Resumo!$R$4</f>
        <v>Receita</v>
      </c>
      <c r="G3285" s="286">
        <f>'CRONOG. DE RECEBIMENTO'!$D$9</f>
        <v>11784.24</v>
      </c>
    </row>
    <row r="3286" spans="1:7">
      <c r="A3286" s="283">
        <f>'Comp. Desp. Indiretas'!$BZ$7</f>
        <v>45017</v>
      </c>
      <c r="D3286" s="279" t="str">
        <f>'CRONOG. DE RECEBIMENTO'!$A$10</f>
        <v>Executar ações do Plano de Ação dos Comitês de Educação Ambiental (PEAC)</v>
      </c>
      <c r="E3286" s="278" t="str">
        <f>Resumo!$R$4</f>
        <v>Receita</v>
      </c>
      <c r="F3286" s="278" t="str">
        <f>Resumo!$R$4</f>
        <v>Receita</v>
      </c>
      <c r="G3286" s="286">
        <f>'CRONOG. DE RECEBIMENTO'!$D$10</f>
        <v>49556.16407646078</v>
      </c>
    </row>
    <row r="3287" spans="1:7">
      <c r="A3287" s="283">
        <f>'Comp. Desp. Indiretas'!$BZ$7</f>
        <v>45017</v>
      </c>
      <c r="D3287" s="279" t="str">
        <f>'CRONOG. DE RECEBIMENTO'!$A$11</f>
        <v>Despesas tributáveis do item 6.1.4</v>
      </c>
      <c r="E3287" s="278" t="str">
        <f>Resumo!$R$4</f>
        <v>Receita</v>
      </c>
      <c r="F3287" s="278" t="str">
        <f>Resumo!$R$4</f>
        <v>Receita</v>
      </c>
      <c r="G3287" s="286">
        <f>'CRONOG. DE RECEBIMENTO'!$D$11</f>
        <v>15319.512000000001</v>
      </c>
    </row>
    <row r="3288" spans="1:7">
      <c r="A3288" s="283">
        <f>'Comp. Desp. Indiretas'!$BZ$7</f>
        <v>45017</v>
      </c>
      <c r="D3288" s="279" t="str">
        <f>'CRONOG. DE RECEBIMENTO'!$A$12</f>
        <v>Realizar assessoria técnica-pedagógica para formação continuada de educadores/gestores de escola (PEAC)</v>
      </c>
      <c r="E3288" s="278" t="str">
        <f>Resumo!$R$4</f>
        <v>Receita</v>
      </c>
      <c r="F3288" s="278" t="str">
        <f>Resumo!$R$4</f>
        <v>Receita</v>
      </c>
      <c r="G3288" s="286">
        <f>'CRONOG. DE RECEBIMENTO'!$D$12</f>
        <v>10397.908217679833</v>
      </c>
    </row>
    <row r="3289" spans="1:7">
      <c r="A3289" s="283">
        <f>'Comp. Desp. Indiretas'!$BZ$7</f>
        <v>45017</v>
      </c>
      <c r="D3289" s="279" t="str">
        <f>'CRONOG. DE RECEBIMENTO'!$A$13</f>
        <v>Despesas tributáveis do item 6.1.5</v>
      </c>
      <c r="E3289" s="278" t="str">
        <f>Resumo!$R$4</f>
        <v>Receita</v>
      </c>
      <c r="F3289" s="278" t="str">
        <f>Resumo!$R$4</f>
        <v>Receita</v>
      </c>
      <c r="G3289" s="286">
        <f>'CRONOG. DE RECEBIMENTO'!$D$13</f>
        <v>16497.936000000002</v>
      </c>
    </row>
    <row r="3290" spans="1:7">
      <c r="A3290" s="283">
        <f>'Comp. Desp. Indiretas'!$BZ$7</f>
        <v>45017</v>
      </c>
      <c r="D3290" s="279" t="str">
        <f>'CRONOG. DE RECEBIMENTO'!$A$14</f>
        <v>Realizar atividades culturais e pedagógicas em Escolas (PEAC)</v>
      </c>
      <c r="E3290" s="278" t="str">
        <f>Resumo!$R$4</f>
        <v>Receita</v>
      </c>
      <c r="F3290" s="278" t="str">
        <f>Resumo!$R$4</f>
        <v>Receita</v>
      </c>
      <c r="G3290" s="286">
        <f>'CRONOG. DE RECEBIMENTO'!$D$14</f>
        <v>18238.608422813752</v>
      </c>
    </row>
    <row r="3291" spans="1:7">
      <c r="A3291" s="283">
        <f>'Comp. Desp. Indiretas'!$BZ$7</f>
        <v>45017</v>
      </c>
      <c r="D3291" s="279" t="str">
        <f>'CRONOG. DE RECEBIMENTO'!$A$15</f>
        <v>Despesas tributáveis do item 6.1.6</v>
      </c>
      <c r="E3291" s="278" t="str">
        <f>Resumo!$R$4</f>
        <v>Receita</v>
      </c>
      <c r="F3291" s="278" t="str">
        <f>Resumo!$R$4</f>
        <v>Receita</v>
      </c>
      <c r="G3291" s="286">
        <f>'CRONOG. DE RECEBIMENTO'!$D$15</f>
        <v>11784.24</v>
      </c>
    </row>
    <row r="3292" spans="1:7">
      <c r="A3292" s="283">
        <f>'Comp. Desp. Indiretas'!$BZ$7</f>
        <v>45017</v>
      </c>
      <c r="D3292" s="279" t="str">
        <f>'CRONOG. DE RECEBIMENTO'!$A$16</f>
        <v>Realizar Diagnóstico Socioambiental Participativo (DSAP) para comunidades (PEAC)</v>
      </c>
      <c r="E3292" s="278" t="str">
        <f>Resumo!$R$4</f>
        <v>Receita</v>
      </c>
      <c r="F3292" s="278" t="str">
        <f>Resumo!$R$4</f>
        <v>Receita</v>
      </c>
      <c r="G3292" s="286">
        <f>'CRONOG. DE RECEBIMENTO'!$D$16</f>
        <v>327.47600160662944</v>
      </c>
    </row>
    <row r="3293" spans="1:7">
      <c r="A3293" s="283">
        <f>'Comp. Desp. Indiretas'!$BZ$7</f>
        <v>45017</v>
      </c>
      <c r="D3293" s="279" t="str">
        <f>'CRONOG. DE RECEBIMENTO'!$A$17</f>
        <v>Despesas tributáveis do item 6.1.7</v>
      </c>
      <c r="E3293" s="278" t="str">
        <f>Resumo!$R$4</f>
        <v>Receita</v>
      </c>
      <c r="F3293" s="278" t="str">
        <f>Resumo!$R$4</f>
        <v>Receita</v>
      </c>
      <c r="G3293" s="286">
        <f>'CRONOG. DE RECEBIMENTO'!$D$17</f>
        <v>1178.4240000000002</v>
      </c>
    </row>
    <row r="3294" spans="1:7">
      <c r="A3294" s="283">
        <f>'Comp. Desp. Indiretas'!$BZ$7</f>
        <v>45017</v>
      </c>
      <c r="D3294" s="279" t="str">
        <f>'CRONOG. DE RECEBIMENTO'!$A$18</f>
        <v>Realizar eventos/projetos junto à comunidade além da esfera do Comitê de EA (PEAC)</v>
      </c>
      <c r="E3294" s="278" t="str">
        <f>Resumo!$R$4</f>
        <v>Receita</v>
      </c>
      <c r="F3294" s="278" t="str">
        <f>Resumo!$R$4</f>
        <v>Receita</v>
      </c>
      <c r="G3294" s="286">
        <f>'CRONOG. DE RECEBIMENTO'!$D$18</f>
        <v>37612.316684529738</v>
      </c>
    </row>
    <row r="3295" spans="1:7">
      <c r="A3295" s="283">
        <f>'Comp. Desp. Indiretas'!$BZ$7</f>
        <v>45017</v>
      </c>
      <c r="D3295" s="279" t="str">
        <f>'CRONOG. DE RECEBIMENTO'!$A$19</f>
        <v>Despesas tributáveis do item 6.1.8</v>
      </c>
      <c r="E3295" s="278" t="str">
        <f>Resumo!$R$4</f>
        <v>Receita</v>
      </c>
      <c r="F3295" s="278" t="str">
        <f>Resumo!$R$4</f>
        <v>Receita</v>
      </c>
      <c r="G3295" s="286">
        <f>'CRONOG. DE RECEBIMENTO'!$D$19</f>
        <v>10605.816000000001</v>
      </c>
    </row>
    <row r="3296" spans="1:7">
      <c r="A3296" s="283">
        <f>'Comp. Desp. Indiretas'!$BZ$7</f>
        <v>45017</v>
      </c>
      <c r="D3296" s="279" t="str">
        <f>'CRONOG. DE RECEBIMENTO'!$A$20</f>
        <v>Realizar atividades no Parque BioParque Vale Amazônia</v>
      </c>
      <c r="E3296" s="278" t="str">
        <f>Resumo!$R$4</f>
        <v>Receita</v>
      </c>
      <c r="F3296" s="278" t="str">
        <f>Resumo!$R$4</f>
        <v>Receita</v>
      </c>
      <c r="G3296" s="286">
        <f>'CRONOG. DE RECEBIMENTO'!$D$20</f>
        <v>37508.46068402021</v>
      </c>
    </row>
    <row r="3297" spans="1:7">
      <c r="A3297" s="283">
        <f>'Comp. Desp. Indiretas'!$BZ$7</f>
        <v>45017</v>
      </c>
      <c r="D3297" s="279" t="str">
        <f>'CRONOG. DE RECEBIMENTO'!$A$21</f>
        <v>Despesas tributáveis do item 6.1.9</v>
      </c>
      <c r="E3297" s="278" t="str">
        <f>Resumo!$R$4</f>
        <v>Receita</v>
      </c>
      <c r="F3297" s="278" t="str">
        <f>Resumo!$R$4</f>
        <v>Receita</v>
      </c>
      <c r="G3297" s="286">
        <f>'CRONOG. DE RECEBIMENTO'!$D$21</f>
        <v>9427.3920000000016</v>
      </c>
    </row>
    <row r="3298" spans="1:7">
      <c r="A3298" s="283">
        <f>'Comp. Desp. Indiretas'!$BZ$7</f>
        <v>45017</v>
      </c>
      <c r="D3298" s="279" t="str">
        <f>'CRONOG. DE RECEBIMENTO'!$A$22</f>
        <v>Monitorar atividades de Educação Ambiental para comunidade (PEAC)</v>
      </c>
      <c r="E3298" s="278" t="str">
        <f>Resumo!$R$4</f>
        <v>Receita</v>
      </c>
      <c r="F3298" s="278" t="str">
        <f>Resumo!$R$4</f>
        <v>Receita</v>
      </c>
      <c r="G3298" s="286">
        <f>'CRONOG. DE RECEBIMENTO'!$D$22</f>
        <v>40442.626531748858</v>
      </c>
    </row>
    <row r="3299" spans="1:7">
      <c r="A3299" s="283">
        <f>'Comp. Desp. Indiretas'!$BZ$7</f>
        <v>45017</v>
      </c>
      <c r="D3299" s="279" t="str">
        <f>'CRONOG. DE RECEBIMENTO'!$A$23</f>
        <v>Despesas tributáveis do item 6.1.10</v>
      </c>
      <c r="E3299" s="278" t="str">
        <f>Resumo!$R$4</f>
        <v>Receita</v>
      </c>
      <c r="F3299" s="278" t="str">
        <f>Resumo!$R$4</f>
        <v>Receita</v>
      </c>
      <c r="G3299" s="286">
        <f>'CRONOG. DE RECEBIMENTO'!$D$23</f>
        <v>3535.2720000000004</v>
      </c>
    </row>
    <row r="3300" spans="1:7">
      <c r="A3300" s="283">
        <f>'Comp. Desp. Indiretas'!$BZ$7</f>
        <v>45017</v>
      </c>
      <c r="D3300" s="279" t="str">
        <f>'CRONOG. DE RECEBIMENTO'!$A$24</f>
        <v>Realizar análise técnica mensal das atividades de Educação Ambiental do PEAC</v>
      </c>
      <c r="E3300" s="278" t="str">
        <f>Resumo!$R$4</f>
        <v>Receita</v>
      </c>
      <c r="F3300" s="278" t="str">
        <f>Resumo!$R$4</f>
        <v>Receita</v>
      </c>
      <c r="G3300" s="286">
        <f>'CRONOG. DE RECEBIMENTO'!$D$24</f>
        <v>47487.061899642889</v>
      </c>
    </row>
    <row r="3301" spans="1:7">
      <c r="A3301" s="283">
        <f>'Comp. Desp. Indiretas'!$BZ$7</f>
        <v>45017</v>
      </c>
      <c r="D3301" s="279" t="str">
        <f>'CRONOG. DE RECEBIMENTO'!$A$25</f>
        <v>Realizar Blitz Educativa sobre SSMA para Comunidades (PEAC)</v>
      </c>
      <c r="E3301" s="278" t="str">
        <f>Resumo!$R$4</f>
        <v>Receita</v>
      </c>
      <c r="F3301" s="278" t="str">
        <f>Resumo!$R$4</f>
        <v>Receita</v>
      </c>
      <c r="G3301" s="286">
        <f>'CRONOG. DE RECEBIMENTO'!$D$25</f>
        <v>5312.9571927325587</v>
      </c>
    </row>
    <row r="3302" spans="1:7">
      <c r="A3302" s="283">
        <f>'Comp. Desp. Indiretas'!$BZ$7</f>
        <v>45017</v>
      </c>
      <c r="D3302" s="279" t="str">
        <f>'CRONOG. DE RECEBIMENTO'!$A$26</f>
        <v>Despesas tributáveis do item 6.1.12</v>
      </c>
      <c r="E3302" s="278" t="str">
        <f>Resumo!$R$4</f>
        <v>Receita</v>
      </c>
      <c r="F3302" s="278" t="str">
        <f>Resumo!$R$4</f>
        <v>Receita</v>
      </c>
      <c r="G3302" s="286">
        <f>'CRONOG. DE RECEBIMENTO'!$D$26</f>
        <v>9427.3920000000016</v>
      </c>
    </row>
    <row r="3303" spans="1:7">
      <c r="A3303" s="283">
        <f>'Comp. Desp. Indiretas'!$BZ$7</f>
        <v>45017</v>
      </c>
      <c r="D3303" s="279" t="str">
        <f>'CRONOG. DE RECEBIMENTO'!$A$27</f>
        <v>SUBPROGRAMA DE EDUCAÇÃO AMBIENTAL PARA O TRABALHADOR</v>
      </c>
      <c r="E3303" s="278" t="str">
        <f>Resumo!$R$4</f>
        <v>Receita</v>
      </c>
      <c r="F3303" s="278" t="str">
        <f>Resumo!$R$4</f>
        <v>Receita</v>
      </c>
      <c r="G3303" s="286">
        <f>'CRONOG. DE RECEBIMENTO'!$D$27</f>
        <v>0</v>
      </c>
    </row>
    <row r="3304" spans="1:7">
      <c r="A3304" s="283">
        <f>'Comp. Desp. Indiretas'!$BZ$7</f>
        <v>45017</v>
      </c>
      <c r="D3304" s="279" t="str">
        <f>'CRONOG. DE RECEBIMENTO'!$A$28</f>
        <v>Plano de Trabalho do Trabalhador (PEAT)</v>
      </c>
      <c r="E3304" s="278" t="str">
        <f>Resumo!$R$4</f>
        <v>Receita</v>
      </c>
      <c r="F3304" s="278" t="str">
        <f>Resumo!$R$4</f>
        <v>Receita</v>
      </c>
      <c r="G3304" s="286">
        <f>'CRONOG. DE RECEBIMENTO'!$D$28</f>
        <v>74204.990364057026</v>
      </c>
    </row>
    <row r="3305" spans="1:7">
      <c r="A3305" s="283">
        <f>'Comp. Desp. Indiretas'!$BZ$7</f>
        <v>45017</v>
      </c>
      <c r="D3305" s="279" t="str">
        <f>'CRONOG. DE RECEBIMENTO'!$A$29</f>
        <v>Formar Comitê de Educação Ambiental de Trabalhadores (PEAT)</v>
      </c>
      <c r="E3305" s="278" t="str">
        <f>Resumo!$R$4</f>
        <v>Receita</v>
      </c>
      <c r="F3305" s="278" t="str">
        <f>Resumo!$R$4</f>
        <v>Receita</v>
      </c>
      <c r="G3305" s="286">
        <f>'CRONOG. DE RECEBIMENTO'!$D$29</f>
        <v>3900.6133524701277</v>
      </c>
    </row>
    <row r="3306" spans="1:7">
      <c r="A3306" s="283">
        <f>'Comp. Desp. Indiretas'!$BZ$7</f>
        <v>45017</v>
      </c>
      <c r="D3306" s="279" t="str">
        <f>'CRONOG. DE RECEBIMENTO'!$A$30</f>
        <v>Manter Comitê de Educação Ambiental de Trabalhadores (PEAT)</v>
      </c>
      <c r="E3306" s="278" t="str">
        <f>Resumo!$R$4</f>
        <v>Receita</v>
      </c>
      <c r="F3306" s="278" t="str">
        <f>Resumo!$R$4</f>
        <v>Receita</v>
      </c>
      <c r="G3306" s="286">
        <f>'CRONOG. DE RECEBIMENTO'!$D$30</f>
        <v>3900.6133524701277</v>
      </c>
    </row>
    <row r="3307" spans="1:7">
      <c r="A3307" s="283">
        <f>'Comp. Desp. Indiretas'!$BZ$7</f>
        <v>45017</v>
      </c>
      <c r="D3307" s="279" t="str">
        <f>'CRONOG. DE RECEBIMENTO'!$A$31</f>
        <v>Realizar treinamento para empregados com até duas horas de duração (PEAT)</v>
      </c>
      <c r="E3307" s="278" t="str">
        <f>Resumo!$R$4</f>
        <v>Receita</v>
      </c>
      <c r="F3307" s="278" t="str">
        <f>Resumo!$R$4</f>
        <v>Receita</v>
      </c>
      <c r="G3307" s="286">
        <f>'CRONOG. DE RECEBIMENTO'!$D$31</f>
        <v>4615.6485226448276</v>
      </c>
    </row>
    <row r="3308" spans="1:7">
      <c r="A3308" s="283">
        <f>'Comp. Desp. Indiretas'!$BZ$7</f>
        <v>45017</v>
      </c>
      <c r="D3308" s="279" t="str">
        <f>'CRONOG. DE RECEBIMENTO'!$A$32</f>
        <v>Despesas tributáveis do item 6.1.16</v>
      </c>
      <c r="E3308" s="278" t="str">
        <f>Resumo!$R$4</f>
        <v>Receita</v>
      </c>
      <c r="F3308" s="278" t="str">
        <f>Resumo!$R$4</f>
        <v>Receita</v>
      </c>
      <c r="G3308" s="286">
        <f>'CRONOG. DE RECEBIMENTO'!$D$32</f>
        <v>4124.4840000000004</v>
      </c>
    </row>
    <row r="3309" spans="1:7">
      <c r="A3309" s="283">
        <f>'Comp. Desp. Indiretas'!$BZ$7</f>
        <v>45017</v>
      </c>
      <c r="D3309" s="279" t="str">
        <f>'CRONOG. DE RECEBIMENTO'!$A$33</f>
        <v>Realizar treinamento para empregados com até quatro horas de duração (PEAT)</v>
      </c>
      <c r="E3309" s="278" t="str">
        <f>Resumo!$R$4</f>
        <v>Receita</v>
      </c>
      <c r="F3309" s="278" t="str">
        <f>Resumo!$R$4</f>
        <v>Receita</v>
      </c>
      <c r="G3309" s="286">
        <f>'CRONOG. DE RECEBIMENTO'!$D$33</f>
        <v>17647.616919914286</v>
      </c>
    </row>
    <row r="3310" spans="1:7">
      <c r="A3310" s="283">
        <f>'Comp. Desp. Indiretas'!$BZ$7</f>
        <v>45017</v>
      </c>
      <c r="D3310" s="279" t="str">
        <f>'CRONOG. DE RECEBIMENTO'!$A$34</f>
        <v>Despesas tributáveis do item 6.1.17</v>
      </c>
      <c r="E3310" s="278" t="str">
        <f>Resumo!$R$4</f>
        <v>Receita</v>
      </c>
      <c r="F3310" s="278" t="str">
        <f>Resumo!$R$4</f>
        <v>Receita</v>
      </c>
      <c r="G3310" s="286">
        <f>'CRONOG. DE RECEBIMENTO'!$D$34</f>
        <v>4124.4840000000004</v>
      </c>
    </row>
    <row r="3311" spans="1:7">
      <c r="A3311" s="283">
        <f>'Comp. Desp. Indiretas'!$BZ$7</f>
        <v>45017</v>
      </c>
      <c r="D3311" s="279" t="str">
        <f>'CRONOG. DE RECEBIMENTO'!$A$35</f>
        <v>Realizar Blitz Educativa sobre SSMA para Empregado (PEAT)</v>
      </c>
      <c r="E3311" s="278" t="str">
        <f>Resumo!$R$4</f>
        <v>Receita</v>
      </c>
      <c r="F3311" s="278" t="str">
        <f>Resumo!$R$4</f>
        <v>Receita</v>
      </c>
      <c r="G3311" s="286">
        <f>'CRONOG. DE RECEBIMENTO'!$D$35</f>
        <v>11011.347720689429</v>
      </c>
    </row>
    <row r="3312" spans="1:7">
      <c r="A3312" s="283">
        <f>'Comp. Desp. Indiretas'!$BZ$7</f>
        <v>45017</v>
      </c>
      <c r="D3312" s="279" t="str">
        <f>'CRONOG. DE RECEBIMENTO'!$A$36</f>
        <v>Despesas tributáveis do item 6.1.18</v>
      </c>
      <c r="E3312" s="278" t="str">
        <f>Resumo!$R$4</f>
        <v>Receita</v>
      </c>
      <c r="F3312" s="278" t="str">
        <f>Resumo!$R$4</f>
        <v>Receita</v>
      </c>
      <c r="G3312" s="286">
        <f>'CRONOG. DE RECEBIMENTO'!$D$36</f>
        <v>4124.4840000000004</v>
      </c>
    </row>
    <row r="3313" spans="1:7">
      <c r="A3313" s="283">
        <f>'Comp. Desp. Indiretas'!$BZ$7</f>
        <v>45017</v>
      </c>
      <c r="D3313" s="279" t="str">
        <f>'CRONOG. DE RECEBIMENTO'!$A$37</f>
        <v>Produzir bloco de textos para Diálogos de Saúde, Segurança, Direitos Humanos e Meio Ambiente (PEAT)</v>
      </c>
      <c r="E3313" s="278" t="str">
        <f>Resumo!$R$4</f>
        <v>Receita</v>
      </c>
      <c r="F3313" s="278" t="str">
        <f>Resumo!$R$4</f>
        <v>Receita</v>
      </c>
      <c r="G3313" s="286">
        <f>'CRONOG. DE RECEBIMENTO'!$D$37</f>
        <v>6524.2926986754928</v>
      </c>
    </row>
    <row r="3314" spans="1:7">
      <c r="A3314" s="283">
        <f>'Comp. Desp. Indiretas'!$BZ$7</f>
        <v>45017</v>
      </c>
      <c r="D3314" s="279" t="str">
        <f>'CRONOG. DE RECEBIMENTO'!$A$38</f>
        <v>Despesas tributáveis do item 6.1.19</v>
      </c>
      <c r="E3314" s="278" t="str">
        <f>Resumo!$R$4</f>
        <v>Receita</v>
      </c>
      <c r="F3314" s="278" t="str">
        <f>Resumo!$R$4</f>
        <v>Receita</v>
      </c>
      <c r="G3314" s="286">
        <f>'CRONOG. DE RECEBIMENTO'!$D$38</f>
        <v>4124.4840000000004</v>
      </c>
    </row>
    <row r="3315" spans="1:7">
      <c r="A3315" s="283">
        <f>'Comp. Desp. Indiretas'!$BZ$7</f>
        <v>45017</v>
      </c>
      <c r="D3315" s="279" t="str">
        <f>'CRONOG. DE RECEBIMENTO'!$A$39</f>
        <v>Realização de campanhas temáticas em SSMA para Empregados (PEAT)</v>
      </c>
      <c r="E3315" s="278" t="str">
        <f>Resumo!$R$4</f>
        <v>Receita</v>
      </c>
      <c r="F3315" s="278" t="str">
        <f>Resumo!$R$4</f>
        <v>Receita</v>
      </c>
      <c r="G3315" s="286">
        <f>'CRONOG. DE RECEBIMENTO'!$D$39</f>
        <v>6524.2926986754928</v>
      </c>
    </row>
    <row r="3316" spans="1:7">
      <c r="A3316" s="283">
        <f>'Comp. Desp. Indiretas'!$BZ$7</f>
        <v>45017</v>
      </c>
      <c r="D3316" s="279" t="str">
        <f>'CRONOG. DE RECEBIMENTO'!$A$40</f>
        <v>Despesas tributáveis do item 6.1.20</v>
      </c>
      <c r="E3316" s="278" t="str">
        <f>Resumo!$R$4</f>
        <v>Receita</v>
      </c>
      <c r="F3316" s="278" t="str">
        <f>Resumo!$R$4</f>
        <v>Receita</v>
      </c>
      <c r="G3316" s="286">
        <f>'CRONOG. DE RECEBIMENTO'!$D$40</f>
        <v>4124.4840000000004</v>
      </c>
    </row>
    <row r="3317" spans="1:7">
      <c r="A3317" s="283">
        <f>'Comp. Desp. Indiretas'!$BZ$7</f>
        <v>45017</v>
      </c>
      <c r="D3317" s="279" t="str">
        <f>'CRONOG. DE RECEBIMENTO'!$A$41</f>
        <v>Apoiar a realização de atividades culturais e pedagógicas para Empregados (PEAT)</v>
      </c>
      <c r="E3317" s="278" t="str">
        <f>Resumo!$R$4</f>
        <v>Receita</v>
      </c>
      <c r="F3317" s="278" t="str">
        <f>Resumo!$R$4</f>
        <v>Receita</v>
      </c>
      <c r="G3317" s="286">
        <f>'CRONOG. DE RECEBIMENTO'!$D$41</f>
        <v>5979.5143626694216</v>
      </c>
    </row>
    <row r="3318" spans="1:7">
      <c r="A3318" s="283">
        <f>'Comp. Desp. Indiretas'!$BZ$7</f>
        <v>45017</v>
      </c>
      <c r="D3318" s="279" t="str">
        <f>'CRONOG. DE RECEBIMENTO'!$A$42</f>
        <v>Despesas tributáveis do item 6.1.21</v>
      </c>
      <c r="E3318" s="278" t="str">
        <f>Resumo!$R$4</f>
        <v>Receita</v>
      </c>
      <c r="F3318" s="278" t="str">
        <f>Resumo!$R$4</f>
        <v>Receita</v>
      </c>
      <c r="G3318" s="286">
        <f>'CRONOG. DE RECEBIMENTO'!$D$42</f>
        <v>4124.4840000000004</v>
      </c>
    </row>
    <row r="3319" spans="1:7">
      <c r="A3319" s="283">
        <f>'Comp. Desp. Indiretas'!$BZ$7</f>
        <v>45017</v>
      </c>
      <c r="D3319" s="279" t="str">
        <f>'CRONOG. DE RECEBIMENTO'!$A$43</f>
        <v>Monitorar atividade do Programa de Educação Ambiental do Trabalhador (PEAT)</v>
      </c>
      <c r="E3319" s="278" t="str">
        <f>Resumo!$R$4</f>
        <v>Receita</v>
      </c>
      <c r="F3319" s="278" t="str">
        <f>Resumo!$R$4</f>
        <v>Receita</v>
      </c>
      <c r="G3319" s="286">
        <f>'CRONOG. DE RECEBIMENTO'!$D$43</f>
        <v>27100.790466292488</v>
      </c>
    </row>
    <row r="3320" spans="1:7">
      <c r="A3320" s="283">
        <f>'Comp. Desp. Indiretas'!$BZ$7</f>
        <v>45017</v>
      </c>
      <c r="D3320" s="279" t="str">
        <f>'CRONOG. DE RECEBIMENTO'!$A$44</f>
        <v>Despesas tributáveis do item 6.1.22</v>
      </c>
      <c r="E3320" s="278" t="str">
        <f>Resumo!$R$4</f>
        <v>Receita</v>
      </c>
      <c r="F3320" s="278" t="str">
        <f>Resumo!$R$4</f>
        <v>Receita</v>
      </c>
      <c r="G3320" s="286">
        <f>'CRONOG. DE RECEBIMENTO'!$D$44</f>
        <v>2356.8480000000004</v>
      </c>
    </row>
    <row r="3321" spans="1:7">
      <c r="A3321" s="283">
        <f>'Comp. Desp. Indiretas'!$BZ$7</f>
        <v>45017</v>
      </c>
      <c r="D3321" s="279" t="str">
        <f>'CRONOG. DE RECEBIMENTO'!$A$45</f>
        <v>Realizar análise técnica mensal das atividades de Educação Ambiental do PEAT</v>
      </c>
      <c r="E3321" s="278" t="str">
        <f>Resumo!$R$4</f>
        <v>Receita</v>
      </c>
      <c r="F3321" s="278" t="str">
        <f>Resumo!$R$4</f>
        <v>Receita</v>
      </c>
      <c r="G3321" s="286">
        <f>'CRONOG. DE RECEBIMENTO'!$D$45</f>
        <v>23217.331780573193</v>
      </c>
    </row>
    <row r="3322" spans="1:7">
      <c r="A3322" s="283">
        <f>'Comp. Desp. Indiretas'!$BZ$7</f>
        <v>45017</v>
      </c>
      <c r="D3322" s="279" t="str">
        <f>'CRONOG. DE RECEBIMENTO'!$A$46</f>
        <v>Realizar Diagnóstico Socioambiental Participativo (DSAP) para empregados</v>
      </c>
      <c r="E3322" s="278" t="str">
        <f>Resumo!$R$4</f>
        <v>Receita</v>
      </c>
      <c r="F3322" s="278" t="str">
        <f>Resumo!$R$4</f>
        <v>Receita</v>
      </c>
      <c r="G3322" s="286">
        <f>'CRONOG. DE RECEBIMENTO'!$D$46</f>
        <v>327.47600160662944</v>
      </c>
    </row>
    <row r="3323" spans="1:7">
      <c r="A3323" s="283">
        <f>'Comp. Desp. Indiretas'!$BZ$7</f>
        <v>45017</v>
      </c>
      <c r="D3323" s="279" t="str">
        <f>'CRONOG. DE RECEBIMENTO'!$A$47</f>
        <v>Despesas tributáveis do item 6.1.24</v>
      </c>
      <c r="E3323" s="278" t="str">
        <f>Resumo!$R$4</f>
        <v>Receita</v>
      </c>
      <c r="F3323" s="278" t="str">
        <f>Resumo!$R$4</f>
        <v>Receita</v>
      </c>
      <c r="G3323" s="286">
        <f>'CRONOG. DE RECEBIMENTO'!$D$47</f>
        <v>1178.4240000000002</v>
      </c>
    </row>
    <row r="3324" spans="1:7">
      <c r="A3324" s="283">
        <f>'Comp. Desp. Indiretas'!$BZ$7</f>
        <v>45017</v>
      </c>
      <c r="D3324" s="279" t="str">
        <f>'CRONOG. DE RECEBIMENTO'!$A$48</f>
        <v>PRODUÇÃO DE ARTES VISUAIS</v>
      </c>
      <c r="E3324" s="278" t="str">
        <f>Resumo!$R$4</f>
        <v>Receita</v>
      </c>
      <c r="F3324" s="278" t="str">
        <f>Resumo!$R$4</f>
        <v>Receita</v>
      </c>
      <c r="G3324" s="286">
        <f>'CRONOG. DE RECEBIMENTO'!$D$48</f>
        <v>0</v>
      </c>
    </row>
    <row r="3325" spans="1:7">
      <c r="A3325" s="283">
        <f>'Comp. Desp. Indiretas'!$BZ$7</f>
        <v>45017</v>
      </c>
      <c r="D3325" s="279" t="str">
        <f>'CRONOG. DE RECEBIMENTO'!$A$49</f>
        <v>Produzir material gráfico como folder, convites, banner, lâmina, outdoor, apresentações e produtos diversos atinentes a educação ambiental e outras temáticas etc.</v>
      </c>
      <c r="E3325" s="278" t="str">
        <f>Resumo!$R$4</f>
        <v>Receita</v>
      </c>
      <c r="F3325" s="278" t="str">
        <f>Resumo!$R$4</f>
        <v>Receita</v>
      </c>
      <c r="G3325" s="286">
        <f>'CRONOG. DE RECEBIMENTO'!$D$49</f>
        <v>6489.5858651718836</v>
      </c>
    </row>
    <row r="3326" spans="1:7">
      <c r="A3326" s="283">
        <f>'Comp. Desp. Indiretas'!$BZ$7</f>
        <v>45017</v>
      </c>
      <c r="D3326" s="279" t="str">
        <f>'CRONOG. DE RECEBIMENTO'!$A$50</f>
        <v>Produzir Card Animado, Vídeos, Spot, Jogos interativos, Peça Multimídia, Identidade Visual, Plataformas digitais/interativas, Brindes, Cadernos de Campo/Quis/Guia etc.:</v>
      </c>
      <c r="E3326" s="278" t="str">
        <f>Resumo!$R$4</f>
        <v>Receita</v>
      </c>
      <c r="F3326" s="278" t="str">
        <f>Resumo!$R$4</f>
        <v>Receita</v>
      </c>
      <c r="G3326" s="286">
        <f>'CRONOG. DE RECEBIMENTO'!$D$50</f>
        <v>6489.5858651718836</v>
      </c>
    </row>
    <row r="3338" spans="1:7">
      <c r="A3338" s="283">
        <f>'Comp. Desp. Indiretas'!$BZ$7</f>
        <v>45017</v>
      </c>
      <c r="D3338" s="279" t="str">
        <f>Resumo!$R$8</f>
        <v>Imposto</v>
      </c>
      <c r="E3338" s="278" t="str">
        <f>Resumo!$R$5</f>
        <v>Despesa</v>
      </c>
      <c r="F3338" s="278" t="str">
        <f>Resumo!$R$8</f>
        <v>Imposto</v>
      </c>
      <c r="G3338" s="286">
        <f>'CRONOG. DE RECEBIMENTO'!D53</f>
        <v>131679.94639112358</v>
      </c>
    </row>
    <row r="3339" spans="1:7">
      <c r="A3339" s="283">
        <f>'Comp. Desp. Indiretas'!$BZ$7</f>
        <v>45017</v>
      </c>
      <c r="D3339" s="279" t="str">
        <f>Resumo!$R$9</f>
        <v>Overhead</v>
      </c>
      <c r="E3339" s="278" t="str">
        <f>Resumo!$R$9</f>
        <v>Overhead</v>
      </c>
      <c r="F3339" s="278" t="str">
        <f>Resumo!$R$9</f>
        <v>Overhead</v>
      </c>
      <c r="G3339" s="286">
        <f>'CRONOG. DE RECEBIMENTO'!D58</f>
        <v>39200.134921282181</v>
      </c>
    </row>
    <row r="3340" spans="1:7">
      <c r="A3340" s="283">
        <f>'Comp. Desp. Indiretas'!$BZ$7</f>
        <v>45017</v>
      </c>
      <c r="D3340" s="279" t="str">
        <f>Resumo!$R$10</f>
        <v>Margem</v>
      </c>
      <c r="E3340" s="278" t="str">
        <f>Resumo!$R$10</f>
        <v>Margem</v>
      </c>
      <c r="F3340" s="278" t="str">
        <f>Resumo!$R$10</f>
        <v>Margem</v>
      </c>
      <c r="G3340" s="286">
        <f>'CRONOG. DE RECEBIMENTO'!D60</f>
        <v>58159.752367060253</v>
      </c>
    </row>
    <row r="3341" spans="1:7">
      <c r="A3341" s="283">
        <f>'Comp. Desp. Indiretas'!$BZ$7</f>
        <v>45017</v>
      </c>
      <c r="D3341" s="279" t="str">
        <f>Resumo!$R$11</f>
        <v>Risco</v>
      </c>
      <c r="E3341" s="278" t="str">
        <f>Resumo!$R$11</f>
        <v>Risco</v>
      </c>
      <c r="F3341" s="278" t="str">
        <f>Resumo!$R$11</f>
        <v>Risco</v>
      </c>
      <c r="G3341" s="286">
        <f>'CRONOG. DE RECEBIMENTO'!D59</f>
        <v>21777.852734045657</v>
      </c>
    </row>
    <row r="3342" spans="1:7">
      <c r="A3342" s="283">
        <f>'Comp. Desp. Indiretas'!$BZ$7</f>
        <v>45017</v>
      </c>
      <c r="D3342" s="279" t="str">
        <f>'CRONOG. DE RECEBIMENTO'!$A$54</f>
        <v>TOTAL MENSAL - RECEITA LÍQUIDA</v>
      </c>
      <c r="E3342" s="278" t="str">
        <f>Resumo!$R$4</f>
        <v>Receita</v>
      </c>
      <c r="F3342" s="278" t="str">
        <f>'CRONOG. DE RECEBIMENTO'!$A$54</f>
        <v>TOTAL MENSAL - RECEITA LÍQUIDA</v>
      </c>
      <c r="G3342" s="286">
        <f>'CRONOG. DE RECEBIMENTO'!$D$54</f>
        <v>674688.37198685296</v>
      </c>
    </row>
    <row r="3343" spans="1:7">
      <c r="A3343" s="283">
        <f>'Comp. Desp. Indiretas'!$BZ$7</f>
        <v>45017</v>
      </c>
      <c r="D3343" s="279" t="str">
        <f>'CRONOG. DE RECEBIMENTO'!$A$55</f>
        <v>TOTAL ACUMULADO - RECEITA LÍQUIDA</v>
      </c>
      <c r="E3343" s="278" t="str">
        <f>Resumo!$R$4</f>
        <v>Receita</v>
      </c>
      <c r="F3343" s="278" t="str">
        <f>'CRONOG. DE RECEBIMENTO'!$A$55</f>
        <v>TOTAL ACUMULADO - RECEITA LÍQUIDA</v>
      </c>
      <c r="G3343" s="286">
        <f>'CRONOG. DE RECEBIMENTO'!$D$55</f>
        <v>674688.37198685296</v>
      </c>
    </row>
    <row r="3374" spans="1:7">
      <c r="A3374" s="283">
        <f>'Comp. Desp. Indiretas'!$CA$7</f>
        <v>45047</v>
      </c>
      <c r="B3374" s="278" t="str">
        <f>'Comp. Desp. Indiretas'!$A$9</f>
        <v>MOC</v>
      </c>
      <c r="D3374" s="279" t="str">
        <f>'Comp. Desp. Indiretas'!$C$9</f>
        <v>DIRETOR TÉCNICO</v>
      </c>
      <c r="E3374" s="278" t="str">
        <f>Resumo!$R$5</f>
        <v>Despesa</v>
      </c>
      <c r="F3374" s="278" t="str">
        <f>Resumo!$R$6</f>
        <v>Despesa Indireta</v>
      </c>
      <c r="G3374" s="286">
        <f>'Comp. Desp. Indiretas'!CA9</f>
        <v>110.47</v>
      </c>
    </row>
    <row r="3375" spans="1:7">
      <c r="A3375" s="283">
        <f>'Comp. Desp. Indiretas'!$CA$7</f>
        <v>45047</v>
      </c>
      <c r="B3375" s="278" t="str">
        <f>'Comp. Desp. Indiretas'!$A$10</f>
        <v>MOC</v>
      </c>
      <c r="D3375" s="279" t="str">
        <f>'Comp. Desp. Indiretas'!$C$10</f>
        <v>GERENTE DE PROJETO</v>
      </c>
      <c r="E3375" s="278" t="str">
        <f>Resumo!$R$5</f>
        <v>Despesa</v>
      </c>
      <c r="F3375" s="278" t="str">
        <f>Resumo!$R$6</f>
        <v>Despesa Indireta</v>
      </c>
      <c r="G3375" s="286">
        <f>'Comp. Desp. Indiretas'!CA10</f>
        <v>590.90909090909088</v>
      </c>
    </row>
    <row r="3376" spans="1:7">
      <c r="A3376" s="283">
        <f>'Comp. Desp. Indiretas'!$CA$7</f>
        <v>45047</v>
      </c>
      <c r="B3376" s="278" t="str">
        <f>'Comp. Desp. Indiretas'!$A$11</f>
        <v>MOC</v>
      </c>
      <c r="D3376" s="279" t="str">
        <f>'Comp. Desp. Indiretas'!$C$11</f>
        <v>COORD. DE PROJETO</v>
      </c>
      <c r="E3376" s="278" t="str">
        <f>Resumo!$R$5</f>
        <v>Despesa</v>
      </c>
      <c r="F3376" s="278" t="str">
        <f>Resumo!$R$6</f>
        <v>Despesa Indireta</v>
      </c>
      <c r="G3376" s="286">
        <f>'Comp. Desp. Indiretas'!CA11</f>
        <v>1227.2727272727273</v>
      </c>
    </row>
    <row r="3377" spans="1:7">
      <c r="A3377" s="283">
        <f>'Comp. Desp. Indiretas'!$CA$7</f>
        <v>45047</v>
      </c>
      <c r="B3377" s="278" t="str">
        <f>'Comp. Desp. Indiretas'!$A$12</f>
        <v>MOC</v>
      </c>
      <c r="D3377" s="279" t="str">
        <f>'Comp. Desp. Indiretas'!$C$12</f>
        <v>COORD. OPERACIONAL</v>
      </c>
      <c r="E3377" s="278" t="str">
        <f>Resumo!$R$5</f>
        <v>Despesa</v>
      </c>
      <c r="F3377" s="278" t="str">
        <f>Resumo!$R$6</f>
        <v>Despesa Indireta</v>
      </c>
      <c r="G3377" s="286">
        <f>'Comp. Desp. Indiretas'!CA12</f>
        <v>0</v>
      </c>
    </row>
    <row r="3378" spans="1:7">
      <c r="A3378" s="283">
        <f>'Comp. Desp. Indiretas'!$CA$7</f>
        <v>45047</v>
      </c>
      <c r="B3378" s="278" t="str">
        <f>'Comp. Desp. Indiretas'!$A$13</f>
        <v>MOC</v>
      </c>
      <c r="D3378" s="279" t="str">
        <f>'Comp. Desp. Indiretas'!$C$13</f>
        <v>ANALISTA DE PROJETOS SENIOR</v>
      </c>
      <c r="E3378" s="278" t="str">
        <f>Resumo!$R$5</f>
        <v>Despesa</v>
      </c>
      <c r="F3378" s="278" t="str">
        <f>Resumo!$R$6</f>
        <v>Despesa Indireta</v>
      </c>
      <c r="G3378" s="286">
        <f>'Comp. Desp. Indiretas'!CA13</f>
        <v>0</v>
      </c>
    </row>
    <row r="3379" spans="1:7">
      <c r="A3379" s="283">
        <f>'Comp. Desp. Indiretas'!$CA$7</f>
        <v>45047</v>
      </c>
      <c r="B3379" s="278" t="str">
        <f>'Comp. Desp. Indiretas'!$A$14</f>
        <v>MOC</v>
      </c>
      <c r="D3379" s="279" t="str">
        <f>'Comp. Desp. Indiretas'!$C$14</f>
        <v>ANALISTA DE PROJETOS PLENO</v>
      </c>
      <c r="E3379" s="278" t="str">
        <f>Resumo!$R$5</f>
        <v>Despesa</v>
      </c>
      <c r="F3379" s="278" t="str">
        <f>Resumo!$R$6</f>
        <v>Despesa Indireta</v>
      </c>
      <c r="G3379" s="286">
        <f>'Comp. Desp. Indiretas'!CA14</f>
        <v>1590.909090909091</v>
      </c>
    </row>
    <row r="3380" spans="1:7">
      <c r="A3380" s="283">
        <f>'Comp. Desp. Indiretas'!$CA$7</f>
        <v>45047</v>
      </c>
      <c r="B3380" s="278" t="str">
        <f>'Comp. Desp. Indiretas'!$A$15</f>
        <v>MOC</v>
      </c>
      <c r="D3380" s="279" t="str">
        <f>'Comp. Desp. Indiretas'!$C$15</f>
        <v>ANALISTA DE PROJETOS JUNIOR</v>
      </c>
      <c r="E3380" s="278" t="str">
        <f>Resumo!$R$5</f>
        <v>Despesa</v>
      </c>
      <c r="F3380" s="278" t="str">
        <f>Resumo!$R$6</f>
        <v>Despesa Indireta</v>
      </c>
      <c r="G3380" s="286">
        <f>'Comp. Desp. Indiretas'!CA15</f>
        <v>0</v>
      </c>
    </row>
    <row r="3381" spans="1:7">
      <c r="A3381" s="283">
        <f>'Comp. Desp. Indiretas'!$CA$7</f>
        <v>45047</v>
      </c>
      <c r="B3381" s="278" t="str">
        <f>'Comp. Desp. Indiretas'!$A$16</f>
        <v>MOC</v>
      </c>
      <c r="D3381" s="279" t="str">
        <f>'Comp. Desp. Indiretas'!$C$16</f>
        <v>TÉCNICO OPERACIONAL</v>
      </c>
      <c r="E3381" s="278" t="str">
        <f>Resumo!$R$5</f>
        <v>Despesa</v>
      </c>
      <c r="F3381" s="278" t="str">
        <f>Resumo!$R$6</f>
        <v>Despesa Indireta</v>
      </c>
      <c r="G3381" s="286">
        <f>'Comp. Desp. Indiretas'!CA16</f>
        <v>0</v>
      </c>
    </row>
    <row r="3382" spans="1:7">
      <c r="A3382" s="283">
        <f>'Comp. Desp. Indiretas'!$CA$7</f>
        <v>45047</v>
      </c>
      <c r="B3382" s="278" t="str">
        <f>'Comp. Desp. Indiretas'!$A$17</f>
        <v>MOC</v>
      </c>
      <c r="D3382" s="279" t="str">
        <f>'Comp. Desp. Indiretas'!$C$17</f>
        <v>TÉCNICO OPERACIONAL - C/ PERICULOSIDADE</v>
      </c>
      <c r="E3382" s="278" t="str">
        <f>Resumo!$R$5</f>
        <v>Despesa</v>
      </c>
      <c r="F3382" s="278" t="str">
        <f>Resumo!$R$6</f>
        <v>Despesa Indireta</v>
      </c>
      <c r="G3382" s="286">
        <f>'Comp. Desp. Indiretas'!CA17</f>
        <v>0</v>
      </c>
    </row>
    <row r="3383" spans="1:7">
      <c r="A3383" s="283">
        <f>'Comp. Desp. Indiretas'!$CA$7</f>
        <v>45047</v>
      </c>
      <c r="B3383" s="278" t="str">
        <f>'Comp. Desp. Indiretas'!$A$18</f>
        <v>MOC</v>
      </c>
      <c r="D3383" s="279" t="str">
        <f>'Comp. Desp. Indiretas'!$C$18</f>
        <v>ANALISTA DE GEOPROCESSAMENTO</v>
      </c>
      <c r="E3383" s="278" t="str">
        <f>Resumo!$R$5</f>
        <v>Despesa</v>
      </c>
      <c r="F3383" s="278" t="str">
        <f>Resumo!$R$6</f>
        <v>Despesa Indireta</v>
      </c>
      <c r="G3383" s="286">
        <f>'Comp. Desp. Indiretas'!CA18</f>
        <v>0</v>
      </c>
    </row>
    <row r="3384" spans="1:7">
      <c r="A3384" s="283">
        <f>'Comp. Desp. Indiretas'!$CA$7</f>
        <v>45047</v>
      </c>
      <c r="B3384" s="278" t="str">
        <f>'Comp. Desp. Indiretas'!$A$19</f>
        <v>MOC</v>
      </c>
      <c r="D3384" s="279" t="str">
        <f>'Comp. Desp. Indiretas'!$C$19</f>
        <v>ASSISTENTE DE PROJETOS</v>
      </c>
      <c r="E3384" s="278" t="str">
        <f>Resumo!$R$5</f>
        <v>Despesa</v>
      </c>
      <c r="F3384" s="278" t="str">
        <f>Resumo!$R$6</f>
        <v>Despesa Indireta</v>
      </c>
      <c r="G3384" s="286">
        <f>'Comp. Desp. Indiretas'!CA19</f>
        <v>0</v>
      </c>
    </row>
    <row r="3385" spans="1:7">
      <c r="A3385" s="283">
        <f>'Comp. Desp. Indiretas'!$CA$7</f>
        <v>45047</v>
      </c>
      <c r="B3385" s="278" t="str">
        <f>'Comp. Desp. Indiretas'!$A$20</f>
        <v>MOC</v>
      </c>
      <c r="D3385" s="279" t="str">
        <f>'Comp. Desp. Indiretas'!$C$20</f>
        <v>ASSISTENTE ADMINISTRATIVO</v>
      </c>
      <c r="E3385" s="278" t="str">
        <f>Resumo!$R$5</f>
        <v>Despesa</v>
      </c>
      <c r="F3385" s="278" t="str">
        <f>Resumo!$R$6</f>
        <v>Despesa Indireta</v>
      </c>
      <c r="G3385" s="286">
        <f>'Comp. Desp. Indiretas'!CA20</f>
        <v>190.90909090909091</v>
      </c>
    </row>
    <row r="3386" spans="1:7">
      <c r="A3386" s="283">
        <f>'Comp. Desp. Indiretas'!$CA$7</f>
        <v>45047</v>
      </c>
      <c r="B3386" s="278" t="str">
        <f>'Comp. Desp. Indiretas'!$A$21</f>
        <v>MOC</v>
      </c>
      <c r="D3386" s="279" t="str">
        <f>'Comp. Desp. Indiretas'!$C$21</f>
        <v>ESTAGIÁRIO TÉCNICO</v>
      </c>
      <c r="E3386" s="278" t="str">
        <f>Resumo!$R$5</f>
        <v>Despesa</v>
      </c>
      <c r="F3386" s="278" t="str">
        <f>Resumo!$R$6</f>
        <v>Despesa Indireta</v>
      </c>
      <c r="G3386" s="286">
        <f>'Comp. Desp. Indiretas'!CA21</f>
        <v>0</v>
      </c>
    </row>
    <row r="3387" spans="1:7">
      <c r="A3387" s="283">
        <f>'Comp. Desp. Indiretas'!$CA$7</f>
        <v>45047</v>
      </c>
      <c r="B3387" s="278" t="str">
        <f>'Comp. Desp. Indiretas'!$A$22</f>
        <v>MOC</v>
      </c>
      <c r="D3387" s="279" t="str">
        <f>'Comp. Desp. Indiretas'!$C$22</f>
        <v>ANALISTA FINANCEIRO</v>
      </c>
      <c r="E3387" s="278" t="str">
        <f>Resumo!$R$5</f>
        <v>Despesa</v>
      </c>
      <c r="F3387" s="278" t="str">
        <f>Resumo!$R$6</f>
        <v>Despesa Indireta</v>
      </c>
      <c r="G3387" s="286">
        <f>'Comp. Desp. Indiretas'!CA22</f>
        <v>220</v>
      </c>
    </row>
    <row r="3388" spans="1:7">
      <c r="A3388" s="283">
        <f>'Comp. Desp. Indiretas'!$CA$7</f>
        <v>45047</v>
      </c>
      <c r="B3388" s="278" t="str">
        <f>'Comp. Desp. Indiretas'!$A$23</f>
        <v>MOC</v>
      </c>
      <c r="D3388" s="279" t="str">
        <f>'Comp. Desp. Indiretas'!$C$23</f>
        <v>ANALISTA DE SUPRIMENTOS</v>
      </c>
      <c r="E3388" s="278" t="str">
        <f>Resumo!$R$5</f>
        <v>Despesa</v>
      </c>
      <c r="F3388" s="278" t="str">
        <f>Resumo!$R$6</f>
        <v>Despesa Indireta</v>
      </c>
      <c r="G3388" s="286">
        <f>'Comp. Desp. Indiretas'!CA23</f>
        <v>250</v>
      </c>
    </row>
    <row r="3389" spans="1:7">
      <c r="A3389" s="283">
        <f>'Comp. Desp. Indiretas'!$CA$7</f>
        <v>45047</v>
      </c>
      <c r="B3389" s="278" t="str">
        <f>'Comp. Desp. Indiretas'!$A$24</f>
        <v>DG</v>
      </c>
      <c r="D3389" s="279" t="str">
        <f>'Comp. Desp. Indiretas'!$C$24</f>
        <v>HOSPEDAGEM VIAGEM</v>
      </c>
      <c r="E3389" s="278" t="str">
        <f>Resumo!$R$5</f>
        <v>Despesa</v>
      </c>
      <c r="F3389" s="278" t="str">
        <f>Resumo!$R$6</f>
        <v>Despesa Indireta</v>
      </c>
      <c r="G3389" s="286">
        <f>'Comp. Desp. Indiretas'!CA24</f>
        <v>0</v>
      </c>
    </row>
    <row r="3390" spans="1:7">
      <c r="A3390" s="283">
        <f>'Comp. Desp. Indiretas'!$CA$7</f>
        <v>45047</v>
      </c>
      <c r="B3390" s="278" t="str">
        <f>'Comp. Desp. Indiretas'!$A$25</f>
        <v>DG</v>
      </c>
      <c r="D3390" s="279" t="str">
        <f>'Comp. Desp. Indiretas'!$C$25</f>
        <v>HOSPEDAGEM - NIVEL 2</v>
      </c>
      <c r="E3390" s="278" t="str">
        <f>Resumo!$R$5</f>
        <v>Despesa</v>
      </c>
      <c r="F3390" s="278" t="str">
        <f>Resumo!$R$6</f>
        <v>Despesa Indireta</v>
      </c>
      <c r="G3390" s="286">
        <f>'Comp. Desp. Indiretas'!CA25</f>
        <v>0</v>
      </c>
    </row>
    <row r="3391" spans="1:7">
      <c r="A3391" s="283">
        <f>'Comp. Desp. Indiretas'!$CA$7</f>
        <v>45047</v>
      </c>
      <c r="B3391" s="278" t="str">
        <f>'Comp. Desp. Indiretas'!$A$26</f>
        <v>DG</v>
      </c>
      <c r="D3391" s="279" t="str">
        <f>'Comp. Desp. Indiretas'!$C$26</f>
        <v>HOSPEDAGEM - NIVEL 3</v>
      </c>
      <c r="E3391" s="278" t="str">
        <f>Resumo!$R$5</f>
        <v>Despesa</v>
      </c>
      <c r="F3391" s="278" t="str">
        <f>Resumo!$R$6</f>
        <v>Despesa Indireta</v>
      </c>
      <c r="G3391" s="286">
        <f>'Comp. Desp. Indiretas'!CA26</f>
        <v>0</v>
      </c>
    </row>
    <row r="3392" spans="1:7">
      <c r="A3392" s="283">
        <f>'Comp. Desp. Indiretas'!$CA$7</f>
        <v>45047</v>
      </c>
      <c r="B3392" s="278" t="str">
        <f>'Comp. Desp. Indiretas'!$A$27</f>
        <v>DG</v>
      </c>
      <c r="D3392" s="279" t="str">
        <f>'Comp. Desp. Indiretas'!$C$27</f>
        <v>SALA COMERCIAL - PARAUAPEBAS/PA</v>
      </c>
      <c r="E3392" s="278" t="str">
        <f>Resumo!$R$5</f>
        <v>Despesa</v>
      </c>
      <c r="F3392" s="278" t="str">
        <f>Resumo!$R$6</f>
        <v>Despesa Indireta</v>
      </c>
      <c r="G3392" s="286">
        <f>'Comp. Desp. Indiretas'!CA27</f>
        <v>2500</v>
      </c>
    </row>
    <row r="3393" spans="1:7">
      <c r="A3393" s="283">
        <f>'Comp. Desp. Indiretas'!$CA$7</f>
        <v>45047</v>
      </c>
      <c r="B3393" s="278" t="str">
        <f>'Comp. Desp. Indiretas'!$A$28</f>
        <v>DG</v>
      </c>
      <c r="D3393" s="279" t="str">
        <f>'Comp. Desp. Indiretas'!$C$28</f>
        <v>CUSTOS FIXOS - SALA COMERCIAL (INTERNET, TELEFONIA, ENERGIA, LIMPEZA, E ETC)</v>
      </c>
      <c r="E3393" s="278" t="str">
        <f>Resumo!$R$5</f>
        <v>Despesa</v>
      </c>
      <c r="F3393" s="278" t="str">
        <f>Resumo!$R$6</f>
        <v>Despesa Indireta</v>
      </c>
      <c r="G3393" s="286">
        <f>'Comp. Desp. Indiretas'!CA28</f>
        <v>700</v>
      </c>
    </row>
    <row r="3394" spans="1:7">
      <c r="A3394" s="283">
        <f>'Comp. Desp. Indiretas'!$CA$7</f>
        <v>45047</v>
      </c>
      <c r="B3394" s="278" t="str">
        <f>'Comp. Desp. Indiretas'!$A$29</f>
        <v>DG</v>
      </c>
      <c r="D3394" s="279" t="str">
        <f>'Comp. Desp. Indiretas'!$C$29</f>
        <v>MOBILIA/FRETE - SALA COMERCIAL</v>
      </c>
      <c r="E3394" s="278" t="str">
        <f>Resumo!$R$5</f>
        <v>Despesa</v>
      </c>
      <c r="F3394" s="278" t="str">
        <f>Resumo!$R$6</f>
        <v>Despesa Indireta</v>
      </c>
      <c r="G3394" s="286">
        <f>'Comp. Desp. Indiretas'!CA29</f>
        <v>0</v>
      </c>
    </row>
    <row r="3395" spans="1:7">
      <c r="A3395" s="283">
        <f>'Comp. Desp. Indiretas'!$CA$7</f>
        <v>45047</v>
      </c>
      <c r="B3395" s="278" t="str">
        <f>'Comp. Desp. Indiretas'!$A$30</f>
        <v>DG</v>
      </c>
      <c r="D3395" s="279" t="str">
        <f>'Comp. Desp. Indiretas'!$C$30</f>
        <v>ALIMENTAÇÃO - NIVEL 3</v>
      </c>
      <c r="E3395" s="278" t="str">
        <f>Resumo!$R$5</f>
        <v>Despesa</v>
      </c>
      <c r="F3395" s="278" t="str">
        <f>Resumo!$R$6</f>
        <v>Despesa Indireta</v>
      </c>
      <c r="G3395" s="286">
        <f>'Comp. Desp. Indiretas'!CA30</f>
        <v>0</v>
      </c>
    </row>
    <row r="3396" spans="1:7">
      <c r="A3396" s="283">
        <f>'Comp. Desp. Indiretas'!$CA$7</f>
        <v>45047</v>
      </c>
      <c r="B3396" s="278" t="str">
        <f>'Comp. Desp. Indiretas'!$A$31</f>
        <v>DG</v>
      </c>
      <c r="D3396" s="279" t="str">
        <f>'Comp. Desp. Indiretas'!$C$31</f>
        <v>TELEFONIA</v>
      </c>
      <c r="E3396" s="278" t="str">
        <f>Resumo!$R$5</f>
        <v>Despesa</v>
      </c>
      <c r="F3396" s="278" t="str">
        <f>Resumo!$R$6</f>
        <v>Despesa Indireta</v>
      </c>
      <c r="G3396" s="286">
        <f>'Comp. Desp. Indiretas'!CA31</f>
        <v>0</v>
      </c>
    </row>
    <row r="3397" spans="1:7">
      <c r="A3397" s="283">
        <f>'Comp. Desp. Indiretas'!$CA$7</f>
        <v>45047</v>
      </c>
      <c r="B3397" s="278" t="str">
        <f>'Comp. Desp. Indiretas'!$A$32</f>
        <v>DG</v>
      </c>
      <c r="D3397" s="279" t="str">
        <f>'Comp. Desp. Indiretas'!$C$32</f>
        <v>ALUGUEL DE VEÍCULO SUV</v>
      </c>
      <c r="E3397" s="278" t="str">
        <f>Resumo!$R$5</f>
        <v>Despesa</v>
      </c>
      <c r="F3397" s="278" t="str">
        <f>Resumo!$R$6</f>
        <v>Despesa Indireta</v>
      </c>
      <c r="G3397" s="286">
        <f>'Comp. Desp. Indiretas'!CA32</f>
        <v>0</v>
      </c>
    </row>
    <row r="3398" spans="1:7">
      <c r="A3398" s="283">
        <f>'Comp. Desp. Indiretas'!$CA$7</f>
        <v>45047</v>
      </c>
      <c r="B3398" s="278" t="str">
        <f>'Comp. Desp. Indiretas'!$A$33</f>
        <v>DG</v>
      </c>
      <c r="D3398" s="279" t="str">
        <f>'Comp. Desp. Indiretas'!$C$33</f>
        <v>ALUGUEL DE VEICULO LEVE</v>
      </c>
      <c r="E3398" s="278" t="str">
        <f>Resumo!$R$5</f>
        <v>Despesa</v>
      </c>
      <c r="F3398" s="278" t="str">
        <f>Resumo!$R$6</f>
        <v>Despesa Indireta</v>
      </c>
      <c r="G3398" s="286">
        <f>'Comp. Desp. Indiretas'!CA33</f>
        <v>0</v>
      </c>
    </row>
    <row r="3399" spans="1:7">
      <c r="A3399" s="283">
        <f>'Comp. Desp. Indiretas'!$CA$7</f>
        <v>45047</v>
      </c>
      <c r="B3399" s="278" t="str">
        <f>'Comp. Desp. Indiretas'!$A$34</f>
        <v>DG</v>
      </c>
      <c r="D3399" s="279" t="str">
        <f>'Comp. Desp. Indiretas'!$C$34</f>
        <v>ALUGUEL CAMINHONTE</v>
      </c>
      <c r="E3399" s="278" t="str">
        <f>Resumo!$R$5</f>
        <v>Despesa</v>
      </c>
      <c r="F3399" s="278" t="str">
        <f>Resumo!$R$6</f>
        <v>Despesa Indireta</v>
      </c>
      <c r="G3399" s="286">
        <f>'Comp. Desp. Indiretas'!CA34</f>
        <v>0</v>
      </c>
    </row>
    <row r="3400" spans="1:7">
      <c r="A3400" s="283">
        <f>'Comp. Desp. Indiretas'!$CA$7</f>
        <v>45047</v>
      </c>
      <c r="B3400" s="278" t="str">
        <f>'Comp. Desp. Indiretas'!$A$35</f>
        <v>DG</v>
      </c>
      <c r="D3400" s="279" t="str">
        <f>'Comp. Desp. Indiretas'!$C$35</f>
        <v>AQUISIÇÃO DE VEICULO</v>
      </c>
      <c r="E3400" s="278" t="str">
        <f>Resumo!$R$5</f>
        <v>Despesa</v>
      </c>
      <c r="F3400" s="278" t="str">
        <f>Resumo!$R$6</f>
        <v>Despesa Indireta</v>
      </c>
      <c r="G3400" s="286">
        <f>'Comp. Desp. Indiretas'!CA35</f>
        <v>0</v>
      </c>
    </row>
    <row r="3401" spans="1:7">
      <c r="A3401" s="283">
        <f>'Comp. Desp. Indiretas'!$CA$7</f>
        <v>45047</v>
      </c>
      <c r="B3401" s="278" t="str">
        <f>'Comp. Desp. Indiretas'!$A$36</f>
        <v>DG</v>
      </c>
      <c r="D3401" s="279" t="str">
        <f>'Comp. Desp. Indiretas'!$C$36</f>
        <v>COMBUSTÍVEL - GASOLINA</v>
      </c>
      <c r="E3401" s="278" t="str">
        <f>Resumo!$R$5</f>
        <v>Despesa</v>
      </c>
      <c r="F3401" s="278" t="str">
        <f>Resumo!$R$6</f>
        <v>Despesa Indireta</v>
      </c>
      <c r="G3401" s="286">
        <f>'Comp. Desp. Indiretas'!CA36</f>
        <v>0</v>
      </c>
    </row>
    <row r="3402" spans="1:7">
      <c r="A3402" s="283">
        <f>'Comp. Desp. Indiretas'!$CA$7</f>
        <v>45047</v>
      </c>
      <c r="B3402" s="278" t="str">
        <f>'Comp. Desp. Indiretas'!$A$37</f>
        <v>DG</v>
      </c>
      <c r="D3402" s="279" t="str">
        <f>'Comp. Desp. Indiretas'!$C$37</f>
        <v>COMBUSTÍVEL - DIESEL</v>
      </c>
      <c r="E3402" s="278" t="str">
        <f>Resumo!$R$5</f>
        <v>Despesa</v>
      </c>
      <c r="F3402" s="278" t="str">
        <f>Resumo!$R$6</f>
        <v>Despesa Indireta</v>
      </c>
      <c r="G3402" s="286">
        <f>'Comp. Desp. Indiretas'!CA37</f>
        <v>0</v>
      </c>
    </row>
    <row r="3403" spans="1:7">
      <c r="A3403" s="283">
        <f>'Comp. Desp. Indiretas'!$CA$7</f>
        <v>45047</v>
      </c>
      <c r="B3403" s="278" t="str">
        <f>'Comp. Desp. Indiretas'!$A$38</f>
        <v>DG</v>
      </c>
      <c r="D3403" s="279" t="str">
        <f>'Comp. Desp. Indiretas'!$C$38</f>
        <v>PASSAGEM AÉREA</v>
      </c>
      <c r="E3403" s="278" t="str">
        <f>Resumo!$R$5</f>
        <v>Despesa</v>
      </c>
      <c r="F3403" s="278" t="str">
        <f>Resumo!$R$6</f>
        <v>Despesa Indireta</v>
      </c>
      <c r="G3403" s="286">
        <f>'Comp. Desp. Indiretas'!CA38</f>
        <v>0</v>
      </c>
    </row>
    <row r="3404" spans="1:7">
      <c r="A3404" s="283">
        <f>'Comp. Desp. Indiretas'!$CA$7</f>
        <v>45047</v>
      </c>
      <c r="B3404" s="278" t="str">
        <f>'Comp. Desp. Indiretas'!$A$39</f>
        <v>ART</v>
      </c>
      <c r="D3404" s="279" t="str">
        <f>'Comp. Desp. Indiretas'!$C$39</f>
        <v>ART CREA - Nível 1</v>
      </c>
      <c r="E3404" s="278" t="str">
        <f>Resumo!$R$5</f>
        <v>Despesa</v>
      </c>
      <c r="F3404" s="278" t="str">
        <f>Resumo!$R$6</f>
        <v>Despesa Indireta</v>
      </c>
      <c r="G3404" s="286">
        <f>'Comp. Desp. Indiretas'!CA39</f>
        <v>0</v>
      </c>
    </row>
    <row r="3405" spans="1:7">
      <c r="A3405" s="283">
        <f>'Comp. Desp. Indiretas'!$CA$7</f>
        <v>45047</v>
      </c>
      <c r="B3405" s="278" t="str">
        <f>'Comp. Desp. Indiretas'!$A$40</f>
        <v>ART</v>
      </c>
      <c r="D3405" s="279" t="str">
        <f>'Comp. Desp. Indiretas'!$C$40</f>
        <v>ART CREA - Nível 2</v>
      </c>
      <c r="E3405" s="278" t="str">
        <f>Resumo!$R$5</f>
        <v>Despesa</v>
      </c>
      <c r="F3405" s="278" t="str">
        <f>Resumo!$R$6</f>
        <v>Despesa Indireta</v>
      </c>
      <c r="G3405" s="286">
        <f>'Comp. Desp. Indiretas'!CA40</f>
        <v>0</v>
      </c>
    </row>
    <row r="3406" spans="1:7">
      <c r="A3406" s="283">
        <f>'Comp. Desp. Indiretas'!$CA$7</f>
        <v>45047</v>
      </c>
      <c r="B3406" s="278" t="str">
        <f>'Comp. Desp. Indiretas'!$A$41</f>
        <v>ART</v>
      </c>
      <c r="D3406" s="279" t="str">
        <f>'Comp. Desp. Indiretas'!$C$41</f>
        <v>ART CREA - Nível 3</v>
      </c>
      <c r="E3406" s="278" t="str">
        <f>Resumo!$R$5</f>
        <v>Despesa</v>
      </c>
      <c r="F3406" s="278" t="str">
        <f>Resumo!$R$6</f>
        <v>Despesa Indireta</v>
      </c>
      <c r="G3406" s="286">
        <f>'Comp. Desp. Indiretas'!CA41</f>
        <v>0</v>
      </c>
    </row>
    <row r="3407" spans="1:7">
      <c r="A3407" s="283">
        <f>'Comp. Desp. Indiretas'!$CA$7</f>
        <v>45047</v>
      </c>
      <c r="B3407" s="278" t="str">
        <f>'Comp. Desp. Indiretas'!$A$42</f>
        <v>ART</v>
      </c>
      <c r="D3407" s="279" t="str">
        <f>'Comp. Desp. Indiretas'!$C$42</f>
        <v>ACERVO CREA</v>
      </c>
      <c r="E3407" s="278" t="str">
        <f>Resumo!$R$5</f>
        <v>Despesa</v>
      </c>
      <c r="F3407" s="278" t="str">
        <f>Resumo!$R$6</f>
        <v>Despesa Indireta</v>
      </c>
      <c r="G3407" s="286">
        <f>'Comp. Desp. Indiretas'!CA42</f>
        <v>0</v>
      </c>
    </row>
    <row r="3408" spans="1:7">
      <c r="A3408" s="283">
        <f>'Comp. Desp. Indiretas'!$CA$7</f>
        <v>45047</v>
      </c>
      <c r="B3408" s="278" t="str">
        <f>'Comp. Desp. Indiretas'!$A$43</f>
        <v>ART</v>
      </c>
      <c r="D3408" s="279" t="str">
        <f>'Comp. Desp. Indiretas'!$C$43</f>
        <v>ART CRBio</v>
      </c>
      <c r="E3408" s="278" t="str">
        <f>Resumo!$R$5</f>
        <v>Despesa</v>
      </c>
      <c r="F3408" s="278" t="str">
        <f>Resumo!$R$6</f>
        <v>Despesa Indireta</v>
      </c>
      <c r="G3408" s="286">
        <f>'Comp. Desp. Indiretas'!CA43</f>
        <v>0</v>
      </c>
    </row>
    <row r="3409" spans="1:7">
      <c r="A3409" s="283">
        <f>'Comp. Desp. Indiretas'!$CA$7</f>
        <v>45047</v>
      </c>
      <c r="B3409" s="278" t="str">
        <f>'Comp. Desp. Indiretas'!$A$44</f>
        <v>ART</v>
      </c>
      <c r="D3409" s="279" t="str">
        <f>'Comp. Desp. Indiretas'!$C$44</f>
        <v>ACERVO CRBio</v>
      </c>
      <c r="E3409" s="278" t="str">
        <f>Resumo!$R$5</f>
        <v>Despesa</v>
      </c>
      <c r="F3409" s="278" t="str">
        <f>Resumo!$R$6</f>
        <v>Despesa Indireta</v>
      </c>
      <c r="G3409" s="286">
        <f>'Comp. Desp. Indiretas'!CA44</f>
        <v>0</v>
      </c>
    </row>
    <row r="3410" spans="1:7">
      <c r="A3410" s="283">
        <f>'Comp. Desp. Indiretas'!$CA$7</f>
        <v>45047</v>
      </c>
      <c r="B3410" s="278" t="str">
        <f>'Comp. Desp. Indiretas'!$A$45</f>
        <v>ART</v>
      </c>
      <c r="D3410" s="279" t="str">
        <f>'Comp. Desp. Indiretas'!$C$45</f>
        <v>VISTO CREA PF</v>
      </c>
      <c r="E3410" s="278" t="str">
        <f>Resumo!$R$5</f>
        <v>Despesa</v>
      </c>
      <c r="F3410" s="278" t="str">
        <f>Resumo!$R$6</f>
        <v>Despesa Indireta</v>
      </c>
      <c r="G3410" s="286">
        <f>'Comp. Desp. Indiretas'!CA45</f>
        <v>0</v>
      </c>
    </row>
    <row r="3411" spans="1:7">
      <c r="A3411" s="283">
        <f>'Comp. Desp. Indiretas'!$CA$7</f>
        <v>45047</v>
      </c>
      <c r="B3411" s="278" t="str">
        <f>'Comp. Desp. Indiretas'!$A$46</f>
        <v>ART</v>
      </c>
      <c r="D3411" s="279" t="str">
        <f>'Comp. Desp. Indiretas'!$C$46</f>
        <v>VISTO CREA PJ</v>
      </c>
      <c r="E3411" s="278" t="str">
        <f>Resumo!$R$5</f>
        <v>Despesa</v>
      </c>
      <c r="F3411" s="278" t="str">
        <f>Resumo!$R$6</f>
        <v>Despesa Indireta</v>
      </c>
      <c r="G3411" s="286">
        <f>'Comp. Desp. Indiretas'!CA46</f>
        <v>0</v>
      </c>
    </row>
    <row r="3412" spans="1:7">
      <c r="A3412" s="283">
        <f>'Comp. Desp. Indiretas'!$CA$7</f>
        <v>45047</v>
      </c>
      <c r="B3412" s="278" t="str">
        <f>'Comp. Desp. Indiretas'!$A$47</f>
        <v>ART</v>
      </c>
      <c r="D3412" s="279" t="str">
        <f>'Comp. Desp. Indiretas'!$C$47</f>
        <v>ANUIDADE CREA PF</v>
      </c>
      <c r="E3412" s="278" t="str">
        <f>Resumo!$R$5</f>
        <v>Despesa</v>
      </c>
      <c r="F3412" s="278" t="str">
        <f>Resumo!$R$6</f>
        <v>Despesa Indireta</v>
      </c>
      <c r="G3412" s="286">
        <f>'Comp. Desp. Indiretas'!CA47</f>
        <v>0</v>
      </c>
    </row>
    <row r="3413" spans="1:7">
      <c r="A3413" s="283">
        <f>'Comp. Desp. Indiretas'!$CA$7</f>
        <v>45047</v>
      </c>
      <c r="B3413" s="278" t="str">
        <f>'Comp. Desp. Indiretas'!$A$48</f>
        <v>ART</v>
      </c>
      <c r="D3413" s="279" t="str">
        <f>'Comp. Desp. Indiretas'!$C$48</f>
        <v>ANUIDADE CREA PJ</v>
      </c>
      <c r="E3413" s="278" t="str">
        <f>Resumo!$R$5</f>
        <v>Despesa</v>
      </c>
      <c r="F3413" s="278" t="str">
        <f>Resumo!$R$6</f>
        <v>Despesa Indireta</v>
      </c>
      <c r="G3413" s="286">
        <f>'Comp. Desp. Indiretas'!CA48</f>
        <v>0</v>
      </c>
    </row>
    <row r="3414" spans="1:7">
      <c r="A3414" s="283">
        <f>'Comp. Desp. Indiretas'!$CA$7</f>
        <v>45047</v>
      </c>
      <c r="B3414" s="278" t="str">
        <f>'Comp. Desp. Indiretas'!$A$49</f>
        <v>ART</v>
      </c>
      <c r="D3414" s="279" t="str">
        <f>'Comp. Desp. Indiretas'!$C$49</f>
        <v>VISTO CRBio PF</v>
      </c>
      <c r="E3414" s="278" t="str">
        <f>Resumo!$R$5</f>
        <v>Despesa</v>
      </c>
      <c r="F3414" s="278" t="str">
        <f>Resumo!$R$6</f>
        <v>Despesa Indireta</v>
      </c>
      <c r="G3414" s="286">
        <f>'Comp. Desp. Indiretas'!CA49</f>
        <v>0</v>
      </c>
    </row>
    <row r="3415" spans="1:7">
      <c r="A3415" s="283">
        <f>'Comp. Desp. Indiretas'!$CA$7</f>
        <v>45047</v>
      </c>
      <c r="B3415" s="278" t="str">
        <f>'Comp. Desp. Indiretas'!$A$50</f>
        <v>ART</v>
      </c>
      <c r="D3415" s="279" t="str">
        <f>'Comp. Desp. Indiretas'!$C$50</f>
        <v>VISTO CRBio PJ</v>
      </c>
      <c r="E3415" s="278" t="str">
        <f>Resumo!$R$5</f>
        <v>Despesa</v>
      </c>
      <c r="F3415" s="278" t="str">
        <f>Resumo!$R$6</f>
        <v>Despesa Indireta</v>
      </c>
      <c r="G3415" s="286">
        <f>'Comp. Desp. Indiretas'!CA50</f>
        <v>0</v>
      </c>
    </row>
    <row r="3416" spans="1:7">
      <c r="A3416" s="283">
        <f>'Comp. Desp. Indiretas'!$CA$7</f>
        <v>45047</v>
      </c>
      <c r="B3416" s="278" t="str">
        <f>'Comp. Desp. Indiretas'!$A$51</f>
        <v>SMS</v>
      </c>
      <c r="D3416" s="279" t="str">
        <f>'Comp. Desp. Indiretas'!$C$51</f>
        <v>PPRA</v>
      </c>
      <c r="E3416" s="278" t="str">
        <f>Resumo!$R$5</f>
        <v>Despesa</v>
      </c>
      <c r="F3416" s="278" t="str">
        <f>Resumo!$R$6</f>
        <v>Despesa Indireta</v>
      </c>
      <c r="G3416" s="286">
        <f>'Comp. Desp. Indiretas'!CA51</f>
        <v>0</v>
      </c>
    </row>
    <row r="3417" spans="1:7">
      <c r="A3417" s="283">
        <f>'Comp. Desp. Indiretas'!$CA$7</f>
        <v>45047</v>
      </c>
      <c r="B3417" s="278" t="str">
        <f>'Comp. Desp. Indiretas'!$A$52</f>
        <v>SMS</v>
      </c>
      <c r="D3417" s="279" t="str">
        <f>'Comp. Desp. Indiretas'!$C$52</f>
        <v>PCMSO</v>
      </c>
      <c r="E3417" s="278" t="str">
        <f>Resumo!$R$5</f>
        <v>Despesa</v>
      </c>
      <c r="F3417" s="278" t="str">
        <f>Resumo!$R$6</f>
        <v>Despesa Indireta</v>
      </c>
      <c r="G3417" s="286">
        <f>'Comp. Desp. Indiretas'!CA52</f>
        <v>0</v>
      </c>
    </row>
    <row r="3418" spans="1:7">
      <c r="A3418" s="283">
        <f>'Comp. Desp. Indiretas'!$CA$7</f>
        <v>45047</v>
      </c>
      <c r="B3418" s="278" t="str">
        <f>'Comp. Desp. Indiretas'!$A$53</f>
        <v>SMS</v>
      </c>
      <c r="D3418" s="279" t="str">
        <f>'Comp. Desp. Indiretas'!$C$53</f>
        <v>PGR</v>
      </c>
      <c r="E3418" s="278" t="str">
        <f>Resumo!$R$5</f>
        <v>Despesa</v>
      </c>
      <c r="F3418" s="278" t="str">
        <f>Resumo!$R$6</f>
        <v>Despesa Indireta</v>
      </c>
      <c r="G3418" s="286">
        <f>'Comp. Desp. Indiretas'!CA53</f>
        <v>0</v>
      </c>
    </row>
    <row r="3419" spans="1:7">
      <c r="A3419" s="283">
        <f>'Comp. Desp. Indiretas'!$CA$7</f>
        <v>45047</v>
      </c>
      <c r="B3419" s="278" t="str">
        <f>'Comp. Desp. Indiretas'!$A$55</f>
        <v>SMS</v>
      </c>
      <c r="D3419" s="279" t="str">
        <f>'Comp. Desp. Indiretas'!$C$55</f>
        <v>TREINAMENTO</v>
      </c>
      <c r="E3419" s="278" t="str">
        <f>Resumo!$R$5</f>
        <v>Despesa</v>
      </c>
      <c r="F3419" s="278" t="str">
        <f>Resumo!$R$6</f>
        <v>Despesa Indireta</v>
      </c>
      <c r="G3419" s="286">
        <f>'Comp. Desp. Indiretas'!CA55</f>
        <v>0</v>
      </c>
    </row>
    <row r="3420" spans="1:7">
      <c r="A3420" s="283">
        <f>'Comp. Desp. Indiretas'!$CA$7</f>
        <v>45047</v>
      </c>
      <c r="B3420" s="278" t="str">
        <f>'Comp. Desp. Indiretas'!$A$56</f>
        <v>SMS</v>
      </c>
      <c r="D3420" s="279" t="str">
        <f>'Comp. Desp. Indiretas'!$C$56</f>
        <v>ASO</v>
      </c>
      <c r="E3420" s="278" t="str">
        <f>Resumo!$R$5</f>
        <v>Despesa</v>
      </c>
      <c r="F3420" s="278" t="str">
        <f>Resumo!$R$6</f>
        <v>Despesa Indireta</v>
      </c>
      <c r="G3420" s="286">
        <f>'Comp. Desp. Indiretas'!CA56</f>
        <v>0</v>
      </c>
    </row>
    <row r="3421" spans="1:7">
      <c r="A3421" s="283">
        <f>'Comp. Desp. Indiretas'!$CA$7</f>
        <v>45047</v>
      </c>
      <c r="B3421" s="278">
        <f>'Comp. Desp. Indiretas'!$A$57</f>
        <v>0</v>
      </c>
      <c r="D3421" s="279" t="str">
        <f>'Comp. Desp. Indiretas'!$C$57</f>
        <v/>
      </c>
      <c r="E3421" s="278" t="str">
        <f>Resumo!$R$5</f>
        <v>Despesa</v>
      </c>
      <c r="F3421" s="278" t="str">
        <f>Resumo!$R$6</f>
        <v>Despesa Indireta</v>
      </c>
      <c r="G3421" s="286">
        <f>'Comp. Desp. Indiretas'!CA57</f>
        <v>0</v>
      </c>
    </row>
    <row r="3422" spans="1:7">
      <c r="A3422" s="283">
        <f>'Comp. Desp. Indiretas'!$CA$7</f>
        <v>45047</v>
      </c>
      <c r="B3422" s="278">
        <f>'Comp. Desp. Indiretas'!$A$58</f>
        <v>0</v>
      </c>
      <c r="D3422" s="279" t="str">
        <f>'Comp. Desp. Indiretas'!$C$58</f>
        <v/>
      </c>
      <c r="E3422" s="278" t="str">
        <f>Resumo!$R$5</f>
        <v>Despesa</v>
      </c>
      <c r="F3422" s="278" t="str">
        <f>Resumo!$R$6</f>
        <v>Despesa Indireta</v>
      </c>
      <c r="G3422" s="286">
        <f>'Comp. Desp. Indiretas'!CA58</f>
        <v>0</v>
      </c>
    </row>
    <row r="3423" spans="1:7">
      <c r="A3423" s="283">
        <f>'Comp. Desp. Indiretas'!$CA$7</f>
        <v>45047</v>
      </c>
      <c r="B3423" s="278">
        <f>'Comp. Desp. Indiretas'!$A$59</f>
        <v>0</v>
      </c>
      <c r="D3423" s="279" t="str">
        <f>'Comp. Desp. Indiretas'!$C$59</f>
        <v/>
      </c>
      <c r="E3423" s="278" t="str">
        <f>Resumo!$R$5</f>
        <v>Despesa</v>
      </c>
      <c r="F3423" s="278" t="str">
        <f>Resumo!$R$6</f>
        <v>Despesa Indireta</v>
      </c>
      <c r="G3423" s="286">
        <f>'Comp. Desp. Indiretas'!CA59</f>
        <v>0</v>
      </c>
    </row>
    <row r="3424" spans="1:7">
      <c r="A3424" s="283">
        <f>'Comp. Desp. Indiretas'!$CA$7</f>
        <v>45047</v>
      </c>
      <c r="B3424" s="278">
        <f>'Comp. Desp. Indiretas'!$A$60</f>
        <v>0</v>
      </c>
      <c r="D3424" s="279" t="str">
        <f>'Comp. Desp. Indiretas'!$C$60</f>
        <v/>
      </c>
      <c r="E3424" s="278" t="str">
        <f>Resumo!$R$5</f>
        <v>Despesa</v>
      </c>
      <c r="F3424" s="278" t="str">
        <f>Resumo!$R$6</f>
        <v>Despesa Indireta</v>
      </c>
      <c r="G3424" s="286">
        <f>'Comp. Desp. Indiretas'!CA60</f>
        <v>0</v>
      </c>
    </row>
    <row r="3425" spans="1:7">
      <c r="A3425" s="283">
        <f>'Comp. Desp. Indiretas'!$CA$7</f>
        <v>45047</v>
      </c>
      <c r="B3425" s="278" t="str">
        <f>'Comp. Desp. Indiretas'!$A$63</f>
        <v>MOC</v>
      </c>
      <c r="D3425" s="279" t="str">
        <f>'Comp. Desp. Indiretas'!$C$63</f>
        <v>DIRETOR TÉCNICO</v>
      </c>
      <c r="E3425" s="278" t="str">
        <f>Resumo!$R$5</f>
        <v>Despesa</v>
      </c>
      <c r="F3425" s="278" t="str">
        <f>Resumo!$R$6</f>
        <v>Despesa Indireta</v>
      </c>
      <c r="G3425" s="286">
        <f>'Comp. Desp. Indiretas'!CA63</f>
        <v>0</v>
      </c>
    </row>
    <row r="3426" spans="1:7">
      <c r="A3426" s="283">
        <f>'Comp. Desp. Indiretas'!$CA$7</f>
        <v>45047</v>
      </c>
      <c r="B3426" s="278" t="str">
        <f>'Comp. Desp. Indiretas'!$A$64</f>
        <v>MOC</v>
      </c>
      <c r="D3426" s="279" t="str">
        <f>'Comp. Desp. Indiretas'!$C$64</f>
        <v>ANALISTA DE SUPRIMENTOS</v>
      </c>
      <c r="E3426" s="278" t="str">
        <f>Resumo!$R$5</f>
        <v>Despesa</v>
      </c>
      <c r="F3426" s="278" t="str">
        <f>Resumo!$R$6</f>
        <v>Despesa Indireta</v>
      </c>
      <c r="G3426" s="286">
        <f>'Comp. Desp. Indiretas'!CA64</f>
        <v>0</v>
      </c>
    </row>
    <row r="3427" spans="1:7">
      <c r="A3427" s="283">
        <f>'Comp. Desp. Indiretas'!$CA$7</f>
        <v>45047</v>
      </c>
      <c r="B3427" s="278" t="str">
        <f>'Comp. Desp. Indiretas'!$A$65</f>
        <v>MOC</v>
      </c>
      <c r="D3427" s="279" t="str">
        <f>'Comp. Desp. Indiretas'!$C$65</f>
        <v>GERENTE DE PROJETO - PJ</v>
      </c>
      <c r="E3427" s="278" t="str">
        <f>Resumo!$R$5</f>
        <v>Despesa</v>
      </c>
      <c r="F3427" s="278" t="str">
        <f>Resumo!$R$6</f>
        <v>Despesa Indireta</v>
      </c>
      <c r="G3427" s="286">
        <f>'Comp. Desp. Indiretas'!CA65</f>
        <v>0</v>
      </c>
    </row>
    <row r="3428" spans="1:7">
      <c r="A3428" s="283">
        <f>'Comp. Desp. Indiretas'!$CA$7</f>
        <v>45047</v>
      </c>
      <c r="B3428" s="278" t="str">
        <f>'Comp. Desp. Indiretas'!$A$66</f>
        <v>MOC</v>
      </c>
      <c r="D3428" s="279" t="str">
        <f>'Comp. Desp. Indiretas'!$C$66</f>
        <v>COORD. DE PROJETO - PJ</v>
      </c>
      <c r="E3428" s="278" t="str">
        <f>Resumo!$R$5</f>
        <v>Despesa</v>
      </c>
      <c r="F3428" s="278" t="str">
        <f>Resumo!$R$6</f>
        <v>Despesa Indireta</v>
      </c>
      <c r="G3428" s="286">
        <f>'Comp. Desp. Indiretas'!CA66</f>
        <v>0</v>
      </c>
    </row>
    <row r="3429" spans="1:7">
      <c r="A3429" s="283">
        <f>'Comp. Desp. Indiretas'!$CA$7</f>
        <v>45047</v>
      </c>
      <c r="B3429" s="278" t="str">
        <f>'Comp. Desp. Indiretas'!$A$67</f>
        <v>MOC</v>
      </c>
      <c r="D3429" s="279" t="str">
        <f>'Comp. Desp. Indiretas'!$C$67</f>
        <v>COORD. OPERACIONAL - PJ</v>
      </c>
      <c r="E3429" s="278" t="str">
        <f>Resumo!$R$5</f>
        <v>Despesa</v>
      </c>
      <c r="F3429" s="278" t="str">
        <f>Resumo!$R$6</f>
        <v>Despesa Indireta</v>
      </c>
      <c r="G3429" s="286">
        <f>'Comp. Desp. Indiretas'!CA67</f>
        <v>0</v>
      </c>
    </row>
    <row r="3430" spans="1:7">
      <c r="A3430" s="283">
        <f>'Comp. Desp. Indiretas'!$CA$7</f>
        <v>45047</v>
      </c>
      <c r="B3430" s="278" t="str">
        <f>'Comp. Desp. Indiretas'!$A$68</f>
        <v>MOC</v>
      </c>
      <c r="D3430" s="279" t="str">
        <f>'Comp. Desp. Indiretas'!$C$68</f>
        <v>ANALISTA DE PROJETOS SENIOR - PJ</v>
      </c>
      <c r="E3430" s="278" t="str">
        <f>Resumo!$R$5</f>
        <v>Despesa</v>
      </c>
      <c r="F3430" s="278" t="str">
        <f>Resumo!$R$6</f>
        <v>Despesa Indireta</v>
      </c>
      <c r="G3430" s="286">
        <f>'Comp. Desp. Indiretas'!CA68</f>
        <v>0</v>
      </c>
    </row>
    <row r="3431" spans="1:7">
      <c r="A3431" s="283">
        <f>'Comp. Desp. Indiretas'!$CA$7</f>
        <v>45047</v>
      </c>
      <c r="B3431" s="278" t="str">
        <f>'Comp. Desp. Indiretas'!$A$69</f>
        <v>MOC</v>
      </c>
      <c r="D3431" s="279" t="str">
        <f>'Comp. Desp. Indiretas'!$C$69</f>
        <v>ANALISTA DE PROJETOS PLENO - PJ</v>
      </c>
      <c r="E3431" s="278" t="str">
        <f>Resumo!$R$5</f>
        <v>Despesa</v>
      </c>
      <c r="F3431" s="278" t="str">
        <f>Resumo!$R$6</f>
        <v>Despesa Indireta</v>
      </c>
      <c r="G3431" s="286">
        <f>'Comp. Desp. Indiretas'!CA69</f>
        <v>0</v>
      </c>
    </row>
    <row r="3432" spans="1:7">
      <c r="A3432" s="283">
        <f>'Comp. Desp. Indiretas'!$CA$7</f>
        <v>45047</v>
      </c>
      <c r="B3432" s="278" t="str">
        <f>'Comp. Desp. Indiretas'!$A$70</f>
        <v>MOC</v>
      </c>
      <c r="D3432" s="279" t="str">
        <f>'Comp. Desp. Indiretas'!$C$70</f>
        <v>ANALISTA DE PROJETOS JUNIOR - PJ</v>
      </c>
      <c r="E3432" s="278" t="str">
        <f>Resumo!$R$5</f>
        <v>Despesa</v>
      </c>
      <c r="F3432" s="278" t="str">
        <f>Resumo!$R$6</f>
        <v>Despesa Indireta</v>
      </c>
      <c r="G3432" s="286">
        <f>'Comp. Desp. Indiretas'!CA70</f>
        <v>0</v>
      </c>
    </row>
    <row r="3433" spans="1:7">
      <c r="A3433" s="283">
        <f>'Comp. Desp. Indiretas'!$CA$7</f>
        <v>45047</v>
      </c>
      <c r="B3433" s="278" t="str">
        <f>'Comp. Desp. Indiretas'!$A$71</f>
        <v>MOC</v>
      </c>
      <c r="D3433" s="279" t="str">
        <f>'Comp. Desp. Indiretas'!$C$71</f>
        <v>TÉCNICO OPERACIONAL - PJ</v>
      </c>
      <c r="E3433" s="278" t="str">
        <f>Resumo!$R$5</f>
        <v>Despesa</v>
      </c>
      <c r="F3433" s="278" t="str">
        <f>Resumo!$R$6</f>
        <v>Despesa Indireta</v>
      </c>
      <c r="G3433" s="286">
        <f>'Comp. Desp. Indiretas'!CA71</f>
        <v>0</v>
      </c>
    </row>
    <row r="3434" spans="1:7">
      <c r="A3434" s="283">
        <f>'Comp. Desp. Indiretas'!$CA$7</f>
        <v>45047</v>
      </c>
      <c r="B3434" s="278" t="str">
        <f>'Comp. Desp. Indiretas'!$A$72</f>
        <v>MOC</v>
      </c>
      <c r="D3434" s="279" t="str">
        <f>'Comp. Desp. Indiretas'!$C$72</f>
        <v>AUXILIAR TÉCNICO - PJ</v>
      </c>
      <c r="E3434" s="278" t="str">
        <f>Resumo!$R$5</f>
        <v>Despesa</v>
      </c>
      <c r="F3434" s="278" t="str">
        <f>Resumo!$R$6</f>
        <v>Despesa Indireta</v>
      </c>
      <c r="G3434" s="286">
        <f>'Comp. Desp. Indiretas'!CA72</f>
        <v>0</v>
      </c>
    </row>
    <row r="3435" spans="1:7">
      <c r="A3435" s="283">
        <f>'Comp. Desp. Indiretas'!$CA$7</f>
        <v>45047</v>
      </c>
      <c r="B3435" s="278" t="str">
        <f>'Comp. Desp. Indiretas'!$A$73</f>
        <v>MOC</v>
      </c>
      <c r="D3435" s="279" t="str">
        <f>'Comp. Desp. Indiretas'!$C$73</f>
        <v>ANALISTA FINANCEIRO</v>
      </c>
      <c r="E3435" s="278" t="str">
        <f>Resumo!$R$5</f>
        <v>Despesa</v>
      </c>
      <c r="F3435" s="278" t="str">
        <f>Resumo!$R$6</f>
        <v>Despesa Indireta</v>
      </c>
      <c r="G3435" s="286">
        <f>'Comp. Desp. Indiretas'!CA73</f>
        <v>0</v>
      </c>
    </row>
    <row r="3436" spans="1:7">
      <c r="A3436" s="283">
        <f>'Comp. Desp. Indiretas'!$CA$7</f>
        <v>45047</v>
      </c>
      <c r="B3436" s="278" t="str">
        <f>'Comp. Desp. Indiretas'!$A$74</f>
        <v>MOC</v>
      </c>
      <c r="D3436" s="279" t="str">
        <f>'Comp. Desp. Indiretas'!$C$74</f>
        <v>ANALISTA DE SUPRIMENTOS</v>
      </c>
      <c r="E3436" s="278" t="str">
        <f>Resumo!$R$5</f>
        <v>Despesa</v>
      </c>
      <c r="F3436" s="278" t="str">
        <f>Resumo!$R$6</f>
        <v>Despesa Indireta</v>
      </c>
      <c r="G3436" s="286">
        <f>'Comp. Desp. Indiretas'!CA74</f>
        <v>0</v>
      </c>
    </row>
    <row r="3437" spans="1:7">
      <c r="A3437" s="283">
        <f>'Comp. Desp. Indiretas'!$CA$7</f>
        <v>45047</v>
      </c>
      <c r="B3437" s="278" t="str">
        <f>'Comp. Desp. Indiretas'!$A$75</f>
        <v>DG</v>
      </c>
      <c r="D3437" s="279" t="str">
        <f>'Comp. Desp. Indiretas'!$C$75</f>
        <v>HOSPEDAGEM VIAGEM</v>
      </c>
      <c r="E3437" s="278" t="str">
        <f>Resumo!$R$5</f>
        <v>Despesa</v>
      </c>
      <c r="F3437" s="278" t="str">
        <f>Resumo!$R$6</f>
        <v>Despesa Indireta</v>
      </c>
      <c r="G3437" s="286">
        <f>'Comp. Desp. Indiretas'!CA75</f>
        <v>0</v>
      </c>
    </row>
    <row r="3438" spans="1:7">
      <c r="A3438" s="283">
        <f>'Comp. Desp. Indiretas'!$CA$7</f>
        <v>45047</v>
      </c>
      <c r="B3438" s="278" t="str">
        <f>'Comp. Desp. Indiretas'!$A$76</f>
        <v>DG</v>
      </c>
      <c r="D3438" s="279" t="str">
        <f>'Comp. Desp. Indiretas'!$C$76</f>
        <v>ALIMENTAÇÃO VIAGEM (CAFÉ / ALMOÇO OU JANTA)</v>
      </c>
      <c r="E3438" s="278" t="str">
        <f>Resumo!$R$5</f>
        <v>Despesa</v>
      </c>
      <c r="F3438" s="278" t="str">
        <f>Resumo!$R$6</f>
        <v>Despesa Indireta</v>
      </c>
      <c r="G3438" s="286">
        <f>'Comp. Desp. Indiretas'!CA76</f>
        <v>0</v>
      </c>
    </row>
    <row r="3439" spans="1:7">
      <c r="A3439" s="283">
        <f>'Comp. Desp. Indiretas'!$CA$7</f>
        <v>45047</v>
      </c>
      <c r="B3439" s="278" t="str">
        <f>'Comp. Desp. Indiretas'!$A$77</f>
        <v>DG</v>
      </c>
      <c r="D3439" s="279" t="str">
        <f>'Comp. Desp. Indiretas'!$C$77</f>
        <v>SALA COMERCIAL - PARAUAPEBAS/PA</v>
      </c>
      <c r="E3439" s="278" t="str">
        <f>Resumo!$R$5</f>
        <v>Despesa</v>
      </c>
      <c r="F3439" s="278" t="str">
        <f>Resumo!$R$6</f>
        <v>Despesa Indireta</v>
      </c>
      <c r="G3439" s="286">
        <f>'Comp. Desp. Indiretas'!CA77</f>
        <v>0</v>
      </c>
    </row>
    <row r="3440" spans="1:7">
      <c r="A3440" s="283">
        <f>'Comp. Desp. Indiretas'!$CA$7</f>
        <v>45047</v>
      </c>
      <c r="B3440" s="278" t="str">
        <f>'Comp. Desp. Indiretas'!$A$78</f>
        <v>DG</v>
      </c>
      <c r="D3440" s="279" t="str">
        <f>'Comp. Desp. Indiretas'!$C$78</f>
        <v>ALIMENTAÇÃO VIAGEM (CAFÉ / ALMOÇO OU JANTA)</v>
      </c>
      <c r="E3440" s="278" t="str">
        <f>Resumo!$R$5</f>
        <v>Despesa</v>
      </c>
      <c r="F3440" s="278" t="str">
        <f>Resumo!$R$6</f>
        <v>Despesa Indireta</v>
      </c>
      <c r="G3440" s="286">
        <f>'Comp. Desp. Indiretas'!CA78</f>
        <v>0</v>
      </c>
    </row>
    <row r="3441" spans="1:7">
      <c r="A3441" s="283">
        <f>'Comp. Desp. Indiretas'!$CA$7</f>
        <v>45047</v>
      </c>
      <c r="B3441" s="278" t="str">
        <f>'Comp. Desp. Indiretas'!$A$79</f>
        <v>DG</v>
      </c>
      <c r="D3441" s="279" t="str">
        <f>'Comp. Desp. Indiretas'!$C$79</f>
        <v>ALIMENTAÇÃO - NIVEL 2</v>
      </c>
      <c r="E3441" s="278" t="str">
        <f>Resumo!$R$5</f>
        <v>Despesa</v>
      </c>
      <c r="F3441" s="278" t="str">
        <f>Resumo!$R$6</f>
        <v>Despesa Indireta</v>
      </c>
      <c r="G3441" s="286">
        <f>'Comp. Desp. Indiretas'!CA79</f>
        <v>0</v>
      </c>
    </row>
    <row r="3442" spans="1:7">
      <c r="A3442" s="283">
        <f>'Comp. Desp. Indiretas'!$CA$7</f>
        <v>45047</v>
      </c>
      <c r="B3442" s="278" t="str">
        <f>'Comp. Desp. Indiretas'!$A$80</f>
        <v>DG</v>
      </c>
      <c r="D3442" s="279" t="str">
        <f>'Comp. Desp. Indiretas'!$C$80</f>
        <v>ALIMENTAÇÃO - NIVEL 3</v>
      </c>
      <c r="E3442" s="278" t="str">
        <f>Resumo!$R$5</f>
        <v>Despesa</v>
      </c>
      <c r="F3442" s="278" t="str">
        <f>Resumo!$R$6</f>
        <v>Despesa Indireta</v>
      </c>
      <c r="G3442" s="286">
        <f>'Comp. Desp. Indiretas'!CA80</f>
        <v>0</v>
      </c>
    </row>
    <row r="3443" spans="1:7">
      <c r="A3443" s="283">
        <f>'Comp. Desp. Indiretas'!$CA$7</f>
        <v>45047</v>
      </c>
      <c r="B3443" s="278" t="str">
        <f>'Comp. Desp. Indiretas'!$A$81</f>
        <v>DG</v>
      </c>
      <c r="D3443" s="279" t="str">
        <f>'Comp. Desp. Indiretas'!$C$81</f>
        <v>TELEFONIA</v>
      </c>
      <c r="E3443" s="278" t="str">
        <f>Resumo!$R$5</f>
        <v>Despesa</v>
      </c>
      <c r="F3443" s="278" t="str">
        <f>Resumo!$R$6</f>
        <v>Despesa Indireta</v>
      </c>
      <c r="G3443" s="286">
        <f>'Comp. Desp. Indiretas'!CA81</f>
        <v>0</v>
      </c>
    </row>
    <row r="3444" spans="1:7">
      <c r="A3444" s="283">
        <f>'Comp. Desp. Indiretas'!$CA$7</f>
        <v>45047</v>
      </c>
      <c r="B3444" s="278" t="str">
        <f>'Comp. Desp. Indiretas'!$A$82</f>
        <v>DG</v>
      </c>
      <c r="D3444" s="279" t="str">
        <f>'Comp. Desp. Indiretas'!$C$82</f>
        <v>ALUGUEL DE VEÍCULO SUV</v>
      </c>
      <c r="E3444" s="278" t="str">
        <f>Resumo!$R$5</f>
        <v>Despesa</v>
      </c>
      <c r="F3444" s="278" t="str">
        <f>Resumo!$R$6</f>
        <v>Despesa Indireta</v>
      </c>
      <c r="G3444" s="286">
        <f>'Comp. Desp. Indiretas'!CA82</f>
        <v>0</v>
      </c>
    </row>
    <row r="3445" spans="1:7">
      <c r="A3445" s="283">
        <f>'Comp. Desp. Indiretas'!$CA$7</f>
        <v>45047</v>
      </c>
      <c r="B3445" s="278" t="str">
        <f>'Comp. Desp. Indiretas'!$A$83</f>
        <v>DG</v>
      </c>
      <c r="D3445" s="279" t="str">
        <f>'Comp. Desp. Indiretas'!$C$83</f>
        <v>ALUGUEL DE VEICULO LEVE</v>
      </c>
      <c r="E3445" s="278" t="str">
        <f>Resumo!$R$5</f>
        <v>Despesa</v>
      </c>
      <c r="F3445" s="278" t="str">
        <f>Resumo!$R$6</f>
        <v>Despesa Indireta</v>
      </c>
      <c r="G3445" s="286">
        <f>'Comp. Desp. Indiretas'!CA83</f>
        <v>0</v>
      </c>
    </row>
    <row r="3446" spans="1:7">
      <c r="A3446" s="283">
        <f>'Comp. Desp. Indiretas'!$CA$7</f>
        <v>45047</v>
      </c>
      <c r="B3446" s="278" t="str">
        <f>'Comp. Desp. Indiretas'!$A$84</f>
        <v>DG</v>
      </c>
      <c r="D3446" s="279" t="str">
        <f>'Comp. Desp. Indiretas'!$C$84</f>
        <v>ALUGUEL CAMINHONTE</v>
      </c>
      <c r="E3446" s="278" t="str">
        <f>Resumo!$R$5</f>
        <v>Despesa</v>
      </c>
      <c r="F3446" s="278" t="str">
        <f>Resumo!$R$6</f>
        <v>Despesa Indireta</v>
      </c>
      <c r="G3446" s="286">
        <f>'Comp. Desp. Indiretas'!CA84</f>
        <v>0</v>
      </c>
    </row>
    <row r="3447" spans="1:7">
      <c r="A3447" s="283">
        <f>'Comp. Desp. Indiretas'!$CA$7</f>
        <v>45047</v>
      </c>
      <c r="B3447" s="278" t="str">
        <f>'Comp. Desp. Indiretas'!$A$85</f>
        <v>DG</v>
      </c>
      <c r="D3447" s="279" t="str">
        <f>'Comp. Desp. Indiretas'!$C$85</f>
        <v>AQUISIÇÃO DE VEICULO</v>
      </c>
      <c r="E3447" s="278" t="str">
        <f>Resumo!$R$5</f>
        <v>Despesa</v>
      </c>
      <c r="F3447" s="278" t="str">
        <f>Resumo!$R$6</f>
        <v>Despesa Indireta</v>
      </c>
      <c r="G3447" s="286">
        <f>'Comp. Desp. Indiretas'!CA85</f>
        <v>0</v>
      </c>
    </row>
    <row r="3448" spans="1:7">
      <c r="A3448" s="283">
        <f>'Comp. Desp. Indiretas'!$CA$7</f>
        <v>45047</v>
      </c>
      <c r="B3448" s="278" t="str">
        <f>'Comp. Desp. Indiretas'!$A$86</f>
        <v>DG</v>
      </c>
      <c r="D3448" s="279" t="str">
        <f>'Comp. Desp. Indiretas'!$C$86</f>
        <v>COMBUSTÍVEL - GASOLINA</v>
      </c>
      <c r="E3448" s="278" t="str">
        <f>Resumo!$R$5</f>
        <v>Despesa</v>
      </c>
      <c r="F3448" s="278" t="str">
        <f>Resumo!$R$6</f>
        <v>Despesa Indireta</v>
      </c>
      <c r="G3448" s="286">
        <f>'Comp. Desp. Indiretas'!CA86</f>
        <v>0</v>
      </c>
    </row>
    <row r="3449" spans="1:7">
      <c r="A3449" s="283">
        <f>'Comp. Desp. Indiretas'!$CA$7</f>
        <v>45047</v>
      </c>
      <c r="B3449" s="278" t="str">
        <f>'Comp. Desp. Indiretas'!$A$87</f>
        <v>DG</v>
      </c>
      <c r="D3449" s="279" t="str">
        <f>'Comp. Desp. Indiretas'!$C$87</f>
        <v>COMBUSTÍVEL - DIESEL</v>
      </c>
      <c r="E3449" s="278" t="str">
        <f>Resumo!$R$5</f>
        <v>Despesa</v>
      </c>
      <c r="F3449" s="278" t="str">
        <f>Resumo!$R$6</f>
        <v>Despesa Indireta</v>
      </c>
      <c r="G3449" s="286">
        <f>'Comp. Desp. Indiretas'!CA87</f>
        <v>0</v>
      </c>
    </row>
    <row r="3450" spans="1:7">
      <c r="A3450" s="283">
        <f>'Comp. Desp. Indiretas'!$CA$7</f>
        <v>45047</v>
      </c>
      <c r="B3450" s="278" t="str">
        <f>'Comp. Desp. Indiretas'!$A$88</f>
        <v>DG</v>
      </c>
      <c r="D3450" s="279" t="str">
        <f>'Comp. Desp. Indiretas'!$C$88</f>
        <v>PASSAGEM AÉREA</v>
      </c>
      <c r="E3450" s="278" t="str">
        <f>Resumo!$R$5</f>
        <v>Despesa</v>
      </c>
      <c r="F3450" s="278" t="str">
        <f>Resumo!$R$6</f>
        <v>Despesa Indireta</v>
      </c>
      <c r="G3450" s="286">
        <f>'Comp. Desp. Indiretas'!CA88</f>
        <v>0</v>
      </c>
    </row>
    <row r="3451" spans="1:7">
      <c r="A3451" s="283">
        <f>'Comp. Desp. Indiretas'!$CA$7</f>
        <v>45047</v>
      </c>
      <c r="B3451" s="278" t="str">
        <f>'Comp. Desp. Indiretas'!$A$89</f>
        <v>ART</v>
      </c>
      <c r="D3451" s="279" t="str">
        <f>'Comp. Desp. Indiretas'!$C$89</f>
        <v>ART CREA - Nível 1</v>
      </c>
      <c r="E3451" s="278" t="str">
        <f>Resumo!$R$5</f>
        <v>Despesa</v>
      </c>
      <c r="F3451" s="278" t="str">
        <f>Resumo!$R$6</f>
        <v>Despesa Indireta</v>
      </c>
      <c r="G3451" s="286">
        <f>'Comp. Desp. Indiretas'!CA89</f>
        <v>0</v>
      </c>
    </row>
    <row r="3452" spans="1:7">
      <c r="A3452" s="283">
        <f>'Comp. Desp. Indiretas'!$CA$7</f>
        <v>45047</v>
      </c>
      <c r="B3452" s="278" t="str">
        <f>'Comp. Desp. Indiretas'!$A$90</f>
        <v>ART</v>
      </c>
      <c r="D3452" s="279" t="str">
        <f>'Comp. Desp. Indiretas'!$C$90</f>
        <v>ART CREA - Nível 2</v>
      </c>
      <c r="E3452" s="278" t="str">
        <f>Resumo!$R$5</f>
        <v>Despesa</v>
      </c>
      <c r="F3452" s="278" t="str">
        <f>Resumo!$R$6</f>
        <v>Despesa Indireta</v>
      </c>
      <c r="G3452" s="286">
        <f>'Comp. Desp. Indiretas'!CA90</f>
        <v>0</v>
      </c>
    </row>
    <row r="3453" spans="1:7">
      <c r="A3453" s="283">
        <f>'Comp. Desp. Indiretas'!$CA$7</f>
        <v>45047</v>
      </c>
      <c r="B3453" s="278" t="str">
        <f>'Comp. Desp. Indiretas'!$A$91</f>
        <v>ART</v>
      </c>
      <c r="D3453" s="279" t="str">
        <f>'Comp. Desp. Indiretas'!$C$91</f>
        <v>ART CREA - Nível 3</v>
      </c>
      <c r="E3453" s="278" t="str">
        <f>Resumo!$R$5</f>
        <v>Despesa</v>
      </c>
      <c r="F3453" s="278" t="str">
        <f>Resumo!$R$6</f>
        <v>Despesa Indireta</v>
      </c>
      <c r="G3453" s="286">
        <f>'Comp. Desp. Indiretas'!CA91</f>
        <v>0</v>
      </c>
    </row>
    <row r="3454" spans="1:7">
      <c r="A3454" s="283">
        <f>'Comp. Desp. Indiretas'!$CA$7</f>
        <v>45047</v>
      </c>
      <c r="B3454" s="278" t="str">
        <f>'Comp. Desp. Indiretas'!$A$92</f>
        <v>ART</v>
      </c>
      <c r="D3454" s="279" t="str">
        <f>'Comp. Desp. Indiretas'!$C$92</f>
        <v>ACERVO CREA</v>
      </c>
      <c r="E3454" s="278" t="str">
        <f>Resumo!$R$5</f>
        <v>Despesa</v>
      </c>
      <c r="F3454" s="278" t="str">
        <f>Resumo!$R$6</f>
        <v>Despesa Indireta</v>
      </c>
      <c r="G3454" s="286">
        <f>'Comp. Desp. Indiretas'!CA92</f>
        <v>0</v>
      </c>
    </row>
    <row r="3455" spans="1:7">
      <c r="A3455" s="283">
        <f>'Comp. Desp. Indiretas'!$CA$7</f>
        <v>45047</v>
      </c>
      <c r="B3455" s="278" t="str">
        <f>'Comp. Desp. Indiretas'!$A$93</f>
        <v>ART</v>
      </c>
      <c r="D3455" s="279" t="str">
        <f>'Comp. Desp. Indiretas'!$C$93</f>
        <v>ART CRBio</v>
      </c>
      <c r="E3455" s="278" t="str">
        <f>Resumo!$R$5</f>
        <v>Despesa</v>
      </c>
      <c r="F3455" s="278" t="str">
        <f>Resumo!$R$6</f>
        <v>Despesa Indireta</v>
      </c>
      <c r="G3455" s="286">
        <f>'Comp. Desp. Indiretas'!CA93</f>
        <v>0</v>
      </c>
    </row>
    <row r="3456" spans="1:7">
      <c r="A3456" s="283">
        <f>'Comp. Desp. Indiretas'!$CA$7</f>
        <v>45047</v>
      </c>
      <c r="B3456" s="278" t="str">
        <f>'Comp. Desp. Indiretas'!$A$94</f>
        <v>ART</v>
      </c>
      <c r="D3456" s="279" t="str">
        <f>'Comp. Desp. Indiretas'!$C$94</f>
        <v>ACERVO CRBio</v>
      </c>
      <c r="E3456" s="278" t="str">
        <f>Resumo!$R$5</f>
        <v>Despesa</v>
      </c>
      <c r="F3456" s="278" t="str">
        <f>Resumo!$R$6</f>
        <v>Despesa Indireta</v>
      </c>
      <c r="G3456" s="286">
        <f>'Comp. Desp. Indiretas'!CA94</f>
        <v>0</v>
      </c>
    </row>
    <row r="3457" spans="1:7">
      <c r="A3457" s="283">
        <f>'Comp. Desp. Indiretas'!$CA$7</f>
        <v>45047</v>
      </c>
      <c r="B3457" s="278" t="str">
        <f>'Comp. Desp. Indiretas'!$A$95</f>
        <v>ART</v>
      </c>
      <c r="D3457" s="279" t="str">
        <f>'Comp. Desp. Indiretas'!$C$95</f>
        <v>VISTO CREA PF</v>
      </c>
      <c r="E3457" s="278" t="str">
        <f>Resumo!$R$5</f>
        <v>Despesa</v>
      </c>
      <c r="F3457" s="278" t="str">
        <f>Resumo!$R$6</f>
        <v>Despesa Indireta</v>
      </c>
      <c r="G3457" s="286">
        <f>'Comp. Desp. Indiretas'!CA95</f>
        <v>0</v>
      </c>
    </row>
    <row r="3458" spans="1:7">
      <c r="A3458" s="283">
        <f>'Comp. Desp. Indiretas'!$CA$7</f>
        <v>45047</v>
      </c>
      <c r="B3458" s="278" t="str">
        <f>'Comp. Desp. Indiretas'!$A$96</f>
        <v>ART</v>
      </c>
      <c r="D3458" s="279" t="str">
        <f>'Comp. Desp. Indiretas'!$C$96</f>
        <v>VISTO CREA PJ</v>
      </c>
      <c r="E3458" s="278" t="str">
        <f>Resumo!$R$5</f>
        <v>Despesa</v>
      </c>
      <c r="F3458" s="278" t="str">
        <f>Resumo!$R$6</f>
        <v>Despesa Indireta</v>
      </c>
      <c r="G3458" s="286">
        <f>'Comp. Desp. Indiretas'!CA96</f>
        <v>0</v>
      </c>
    </row>
    <row r="3459" spans="1:7">
      <c r="A3459" s="283">
        <f>'Comp. Desp. Indiretas'!$CA$7</f>
        <v>45047</v>
      </c>
      <c r="B3459" s="278" t="str">
        <f>'Comp. Desp. Indiretas'!$A$97</f>
        <v>ART</v>
      </c>
      <c r="D3459" s="279" t="str">
        <f>'Comp. Desp. Indiretas'!$C$97</f>
        <v>ANUIDADE CREA PF</v>
      </c>
      <c r="E3459" s="278" t="str">
        <f>Resumo!$R$5</f>
        <v>Despesa</v>
      </c>
      <c r="F3459" s="278" t="str">
        <f>Resumo!$R$6</f>
        <v>Despesa Indireta</v>
      </c>
      <c r="G3459" s="286">
        <f>'Comp. Desp. Indiretas'!CA97</f>
        <v>0</v>
      </c>
    </row>
    <row r="3460" spans="1:7">
      <c r="A3460" s="283">
        <f>'Comp. Desp. Indiretas'!$CA$7</f>
        <v>45047</v>
      </c>
      <c r="B3460" s="278" t="str">
        <f>'Comp. Desp. Indiretas'!$A$98</f>
        <v>ART</v>
      </c>
      <c r="D3460" s="279" t="str">
        <f>'Comp. Desp. Indiretas'!$C$98</f>
        <v>ANUIDADE CREA PJ</v>
      </c>
      <c r="E3460" s="278" t="str">
        <f>Resumo!$R$5</f>
        <v>Despesa</v>
      </c>
      <c r="F3460" s="278" t="str">
        <f>Resumo!$R$6</f>
        <v>Despesa Indireta</v>
      </c>
      <c r="G3460" s="286">
        <f>'Comp. Desp. Indiretas'!CA98</f>
        <v>0</v>
      </c>
    </row>
    <row r="3461" spans="1:7">
      <c r="A3461" s="283">
        <f>'Comp. Desp. Indiretas'!$CA$7</f>
        <v>45047</v>
      </c>
      <c r="B3461" s="278" t="str">
        <f>'Comp. Desp. Indiretas'!$A$99</f>
        <v>ART</v>
      </c>
      <c r="D3461" s="279" t="str">
        <f>'Comp. Desp. Indiretas'!$C$99</f>
        <v>VISTO CRBio PF</v>
      </c>
      <c r="E3461" s="278" t="str">
        <f>Resumo!$R$5</f>
        <v>Despesa</v>
      </c>
      <c r="F3461" s="278" t="str">
        <f>Resumo!$R$6</f>
        <v>Despesa Indireta</v>
      </c>
      <c r="G3461" s="286">
        <f>'Comp. Desp. Indiretas'!CA99</f>
        <v>0</v>
      </c>
    </row>
    <row r="3462" spans="1:7">
      <c r="A3462" s="283">
        <f>'Comp. Desp. Indiretas'!$CA$7</f>
        <v>45047</v>
      </c>
      <c r="B3462" s="278" t="str">
        <f>'Comp. Desp. Indiretas'!$A$100</f>
        <v>ART</v>
      </c>
      <c r="D3462" s="279" t="str">
        <f>'Comp. Desp. Indiretas'!$C$100</f>
        <v>VISTO CRBio PJ</v>
      </c>
      <c r="E3462" s="278" t="str">
        <f>Resumo!$R$5</f>
        <v>Despesa</v>
      </c>
      <c r="F3462" s="278" t="str">
        <f>Resumo!$R$6</f>
        <v>Despesa Indireta</v>
      </c>
      <c r="G3462" s="286">
        <f>'Comp. Desp. Indiretas'!CA100</f>
        <v>0</v>
      </c>
    </row>
    <row r="3463" spans="1:7">
      <c r="A3463" s="283">
        <f>'Comp. Desp. Indiretas'!$CA$7</f>
        <v>45047</v>
      </c>
      <c r="B3463" s="278" t="str">
        <f>'Comp. Desp. Indiretas'!$A$101</f>
        <v>SMS</v>
      </c>
      <c r="D3463" s="279" t="str">
        <f>'Comp. Desp. Indiretas'!$C$101</f>
        <v>PPRA</v>
      </c>
      <c r="E3463" s="278" t="str">
        <f>Resumo!$R$5</f>
        <v>Despesa</v>
      </c>
      <c r="F3463" s="278" t="str">
        <f>Resumo!$R$6</f>
        <v>Despesa Indireta</v>
      </c>
      <c r="G3463" s="286">
        <f>'Comp. Desp. Indiretas'!CA101</f>
        <v>0</v>
      </c>
    </row>
    <row r="3464" spans="1:7">
      <c r="A3464" s="283">
        <f>'Comp. Desp. Indiretas'!$CA$7</f>
        <v>45047</v>
      </c>
      <c r="B3464" s="278" t="str">
        <f>'Comp. Desp. Indiretas'!$A$102</f>
        <v>SMS</v>
      </c>
      <c r="D3464" s="279" t="str">
        <f>'Comp. Desp. Indiretas'!$C$102</f>
        <v>PCMSO</v>
      </c>
      <c r="E3464" s="278" t="str">
        <f>Resumo!$R$5</f>
        <v>Despesa</v>
      </c>
      <c r="F3464" s="278" t="str">
        <f>Resumo!$R$6</f>
        <v>Despesa Indireta</v>
      </c>
      <c r="G3464" s="286">
        <f>'Comp. Desp. Indiretas'!CA102</f>
        <v>0</v>
      </c>
    </row>
    <row r="3465" spans="1:7">
      <c r="A3465" s="283">
        <f>'Comp. Desp. Indiretas'!$CA$7</f>
        <v>45047</v>
      </c>
      <c r="B3465" s="278" t="str">
        <f>'Comp. Desp. Indiretas'!$A$103</f>
        <v>SMS</v>
      </c>
      <c r="D3465" s="279" t="str">
        <f>'Comp. Desp. Indiretas'!$C$103</f>
        <v>PGR</v>
      </c>
      <c r="E3465" s="278" t="str">
        <f>Resumo!$R$5</f>
        <v>Despesa</v>
      </c>
      <c r="F3465" s="278" t="str">
        <f>Resumo!$R$6</f>
        <v>Despesa Indireta</v>
      </c>
      <c r="G3465" s="286">
        <f>'Comp. Desp. Indiretas'!CA103</f>
        <v>0</v>
      </c>
    </row>
    <row r="3466" spans="1:7">
      <c r="A3466" s="283">
        <f>'Comp. Desp. Indiretas'!$CA$7</f>
        <v>45047</v>
      </c>
      <c r="B3466" s="278" t="str">
        <f>'Comp. Desp. Indiretas'!$A$104</f>
        <v>SMS</v>
      </c>
      <c r="D3466" s="279" t="str">
        <f>'Comp. Desp. Indiretas'!$C$104</f>
        <v>PAE</v>
      </c>
      <c r="E3466" s="278" t="str">
        <f>Resumo!$R$5</f>
        <v>Despesa</v>
      </c>
      <c r="F3466" s="278" t="str">
        <f>Resumo!$R$6</f>
        <v>Despesa Indireta</v>
      </c>
      <c r="G3466" s="286">
        <f>'Comp. Desp. Indiretas'!CA104</f>
        <v>0</v>
      </c>
    </row>
    <row r="3467" spans="1:7">
      <c r="A3467" s="283">
        <f>'Comp. Desp. Indiretas'!$CA$7</f>
        <v>45047</v>
      </c>
      <c r="B3467" s="278" t="str">
        <f>'Comp. Desp. Indiretas'!$A$105</f>
        <v>SMS</v>
      </c>
      <c r="D3467" s="279" t="str">
        <f>'Comp. Desp. Indiretas'!$C$105</f>
        <v>TREINAMENTO</v>
      </c>
      <c r="E3467" s="278" t="str">
        <f>Resumo!$R$5</f>
        <v>Despesa</v>
      </c>
      <c r="F3467" s="278" t="str">
        <f>Resumo!$R$6</f>
        <v>Despesa Indireta</v>
      </c>
      <c r="G3467" s="286">
        <f>'Comp. Desp. Indiretas'!CA105</f>
        <v>0</v>
      </c>
    </row>
    <row r="3468" spans="1:7">
      <c r="A3468" s="283">
        <f>'Comp. Desp. Indiretas'!$CA$7</f>
        <v>45047</v>
      </c>
      <c r="B3468" s="278" t="str">
        <f>'Comp. Desp. Indiretas'!$A$106</f>
        <v>SMS</v>
      </c>
      <c r="D3468" s="279" t="str">
        <f>'Comp. Desp. Indiretas'!$C$106</f>
        <v>ASO</v>
      </c>
      <c r="E3468" s="278" t="str">
        <f>Resumo!$R$5</f>
        <v>Despesa</v>
      </c>
      <c r="F3468" s="278" t="str">
        <f>Resumo!$R$6</f>
        <v>Despesa Indireta</v>
      </c>
      <c r="G3468" s="286">
        <f>'Comp. Desp. Indiretas'!CA106</f>
        <v>0</v>
      </c>
    </row>
    <row r="3469" spans="1:7">
      <c r="A3469" s="283">
        <f>'Comp. Desp. Indiretas'!$CA$7</f>
        <v>45047</v>
      </c>
      <c r="B3469" s="278">
        <f>'Comp. Desp. Indiretas'!$A$107</f>
        <v>0</v>
      </c>
      <c r="D3469" s="279" t="str">
        <f>'Comp. Desp. Indiretas'!$C$107</f>
        <v/>
      </c>
      <c r="E3469" s="278" t="str">
        <f>Resumo!$R$5</f>
        <v>Despesa</v>
      </c>
      <c r="F3469" s="278" t="str">
        <f>Resumo!$R$6</f>
        <v>Despesa Indireta</v>
      </c>
      <c r="G3469" s="286">
        <f>'Comp. Desp. Indiretas'!CA107</f>
        <v>0</v>
      </c>
    </row>
    <row r="3470" spans="1:7">
      <c r="A3470" s="283">
        <f>'Comp. Desp. Indiretas'!$CA$7</f>
        <v>45047</v>
      </c>
      <c r="B3470" s="278">
        <f>'Comp. Desp. Indiretas'!$A$108</f>
        <v>0</v>
      </c>
      <c r="D3470" s="279" t="str">
        <f>'Comp. Desp. Indiretas'!$C$108</f>
        <v/>
      </c>
      <c r="E3470" s="278" t="str">
        <f>Resumo!$R$5</f>
        <v>Despesa</v>
      </c>
      <c r="F3470" s="278" t="str">
        <f>Resumo!$R$6</f>
        <v>Despesa Indireta</v>
      </c>
      <c r="G3470" s="286">
        <f>'Comp. Desp. Indiretas'!CA108</f>
        <v>0</v>
      </c>
    </row>
    <row r="3471" spans="1:7">
      <c r="A3471" s="283">
        <f>'Comp. Desp. Indiretas'!$CA$7</f>
        <v>45047</v>
      </c>
      <c r="B3471" s="278">
        <f>'Comp. Desp. Indiretas'!$A$109</f>
        <v>0</v>
      </c>
      <c r="D3471" s="279" t="str">
        <f>'Comp. Desp. Indiretas'!$C$109</f>
        <v/>
      </c>
      <c r="E3471" s="278" t="str">
        <f>Resumo!$R$5</f>
        <v>Despesa</v>
      </c>
      <c r="F3471" s="278" t="str">
        <f>Resumo!$R$6</f>
        <v>Despesa Indireta</v>
      </c>
      <c r="G3471" s="286">
        <f>'Comp. Desp. Indiretas'!CA109</f>
        <v>0</v>
      </c>
    </row>
    <row r="3472" spans="1:7">
      <c r="A3472" s="283">
        <f>'Comp. Desp. Indiretas'!$CA$7</f>
        <v>45047</v>
      </c>
      <c r="B3472" s="278">
        <f>'Comp. Desp. Indiretas'!$A$110</f>
        <v>0</v>
      </c>
      <c r="D3472" s="279" t="str">
        <f>'Comp. Desp. Indiretas'!$C$110</f>
        <v/>
      </c>
      <c r="E3472" s="278" t="str">
        <f>Resumo!$R$5</f>
        <v>Despesa</v>
      </c>
      <c r="F3472" s="278" t="str">
        <f>Resumo!$R$6</f>
        <v>Despesa Indireta</v>
      </c>
      <c r="G3472" s="286">
        <f>'Comp. Desp. Indiretas'!CA110</f>
        <v>0</v>
      </c>
    </row>
    <row r="3473" spans="1:7">
      <c r="A3473" s="283">
        <f>'Comp. Desp. Indiretas'!$CA$7</f>
        <v>45047</v>
      </c>
      <c r="B3473" s="278">
        <f>'Comp. Desp. Indiretas'!$A$111</f>
        <v>0</v>
      </c>
      <c r="D3473" s="279" t="str">
        <f>'Comp. Desp. Indiretas'!$C$111</f>
        <v/>
      </c>
      <c r="E3473" s="278" t="str">
        <f>Resumo!$R$5</f>
        <v>Despesa</v>
      </c>
      <c r="F3473" s="278" t="str">
        <f>Resumo!$R$6</f>
        <v>Despesa Indireta</v>
      </c>
      <c r="G3473" s="286">
        <f>'Comp. Desp. Indiretas'!CA111</f>
        <v>0</v>
      </c>
    </row>
    <row r="3474" spans="1:7">
      <c r="A3474" s="283">
        <f>'Comp. Desp. Indiretas'!$CA$7</f>
        <v>45047</v>
      </c>
      <c r="B3474" s="278">
        <f>'Comp. Desp. Indiretas'!$A$112</f>
        <v>0</v>
      </c>
      <c r="D3474" s="279" t="str">
        <f>'Comp. Desp. Indiretas'!$C$112</f>
        <v/>
      </c>
      <c r="E3474" s="278" t="str">
        <f>Resumo!$R$5</f>
        <v>Despesa</v>
      </c>
      <c r="F3474" s="278" t="str">
        <f>Resumo!$R$6</f>
        <v>Despesa Indireta</v>
      </c>
      <c r="G3474" s="286">
        <f>'Comp. Desp. Indiretas'!CA112</f>
        <v>0</v>
      </c>
    </row>
    <row r="3475" spans="1:7">
      <c r="A3475" s="283">
        <f>'Comp. Desp. Indiretas'!$CA$7</f>
        <v>45047</v>
      </c>
      <c r="B3475" s="278" t="str">
        <f>'Composições Desp. Diretas'!$A$10</f>
        <v>MOD</v>
      </c>
      <c r="C3475" s="278" t="str">
        <f>EAP!$C$9</f>
        <v>PP01</v>
      </c>
      <c r="D3475" s="279" t="str">
        <f>'Composições Desp. Diretas'!$C$10</f>
        <v>ANALISTA TÉCNICO</v>
      </c>
      <c r="E3475" s="278" t="str">
        <f>Resumo!$R$5</f>
        <v>Despesa</v>
      </c>
      <c r="F3475" s="278" t="str">
        <f>Resumo!$R$7</f>
        <v>Despesa Direta</v>
      </c>
      <c r="G3475" s="286">
        <f>'Composições Desp. Diretas'!CB10</f>
        <v>241560.00000000003</v>
      </c>
    </row>
    <row r="3476" spans="1:7">
      <c r="A3476" s="283">
        <f>'Comp. Desp. Indiretas'!$CA$7</f>
        <v>45047</v>
      </c>
      <c r="B3476" s="278" t="str">
        <f>'Composições Desp. Diretas'!$A$11</f>
        <v>MOD</v>
      </c>
      <c r="C3476" s="278" t="str">
        <f>EAP!$C$9</f>
        <v>PP01</v>
      </c>
      <c r="D3476" s="279" t="str">
        <f>'Composições Desp. Diretas'!$C$11</f>
        <v>ASSISTENTE ADMINISTRATIVO</v>
      </c>
      <c r="E3476" s="278" t="str">
        <f>Resumo!$R$5</f>
        <v>Despesa</v>
      </c>
      <c r="F3476" s="278" t="str">
        <f>Resumo!$R$7</f>
        <v>Despesa Direta</v>
      </c>
      <c r="G3476" s="286">
        <f>'Composições Desp. Diretas'!CB11</f>
        <v>4452</v>
      </c>
    </row>
    <row r="3477" spans="1:7">
      <c r="A3477" s="283">
        <f>'Comp. Desp. Indiretas'!$CA$7</f>
        <v>45047</v>
      </c>
      <c r="B3477" s="278" t="str">
        <f>'Composições Desp. Diretas'!$A$12</f>
        <v>MOD</v>
      </c>
      <c r="C3477" s="278" t="str">
        <f>EAP!$C$9</f>
        <v>PP01</v>
      </c>
      <c r="D3477" s="279" t="str">
        <f>'Composições Desp. Diretas'!$C$12</f>
        <v>TÉCNICO DE SEGURANÇA</v>
      </c>
      <c r="E3477" s="278" t="str">
        <f>Resumo!$R$5</f>
        <v>Despesa</v>
      </c>
      <c r="F3477" s="278" t="str">
        <f>Resumo!$R$7</f>
        <v>Despesa Direta</v>
      </c>
      <c r="G3477" s="286">
        <f>'Composições Desp. Diretas'!CB12</f>
        <v>7320</v>
      </c>
    </row>
    <row r="3478" spans="1:7">
      <c r="A3478" s="283">
        <f>'Comp. Desp. Indiretas'!$CA$7</f>
        <v>45047</v>
      </c>
      <c r="B3478" s="278" t="str">
        <f>'Composições Desp. Diretas'!$A$13</f>
        <v>MOD</v>
      </c>
      <c r="C3478" s="278" t="str">
        <f>EAP!$C$9</f>
        <v>PP01</v>
      </c>
      <c r="D3478" s="279" t="str">
        <f>'Composições Desp. Diretas'!$C$13</f>
        <v>PREPOSTO</v>
      </c>
      <c r="E3478" s="278" t="str">
        <f>Resumo!$R$5</f>
        <v>Despesa</v>
      </c>
      <c r="F3478" s="278" t="str">
        <f>Resumo!$R$7</f>
        <v>Despesa Direta</v>
      </c>
      <c r="G3478" s="286">
        <f>'Composições Desp. Diretas'!CB13</f>
        <v>0</v>
      </c>
    </row>
    <row r="3479" spans="1:7">
      <c r="A3479" s="283">
        <f>'Comp. Desp. Indiretas'!$CA$7</f>
        <v>45047</v>
      </c>
      <c r="B3479" s="278" t="str">
        <f>'Composições Desp. Diretas'!$A$14</f>
        <v>MOD</v>
      </c>
      <c r="C3479" s="278" t="str">
        <f>EAP!$C$9</f>
        <v>PP01</v>
      </c>
      <c r="D3479" s="279" t="str">
        <f>'Composições Desp. Diretas'!$C$14</f>
        <v>COORDENADOR PEAC</v>
      </c>
      <c r="E3479" s="278" t="str">
        <f>Resumo!$R$5</f>
        <v>Despesa</v>
      </c>
      <c r="F3479" s="278" t="str">
        <f>Resumo!$R$7</f>
        <v>Despesa Direta</v>
      </c>
      <c r="G3479" s="286">
        <f>'Composições Desp. Diretas'!CB14</f>
        <v>18810</v>
      </c>
    </row>
    <row r="3480" spans="1:7">
      <c r="A3480" s="283">
        <f>'Comp. Desp. Indiretas'!$CA$7</f>
        <v>45047</v>
      </c>
      <c r="B3480" s="278" t="str">
        <f>'Composições Desp. Diretas'!$A$15</f>
        <v>MOD</v>
      </c>
      <c r="C3480" s="278" t="str">
        <f>EAP!$C$9</f>
        <v>PP01</v>
      </c>
      <c r="D3480" s="279" t="str">
        <f>'Composições Desp. Diretas'!$C$15</f>
        <v>COORDENADOR PEAC</v>
      </c>
      <c r="E3480" s="278" t="str">
        <f>Resumo!$R$5</f>
        <v>Despesa</v>
      </c>
      <c r="F3480" s="278" t="str">
        <f>Resumo!$R$7</f>
        <v>Despesa Direta</v>
      </c>
      <c r="G3480" s="286">
        <f>'Composições Desp. Diretas'!CB15</f>
        <v>0</v>
      </c>
    </row>
    <row r="3481" spans="1:7">
      <c r="A3481" s="283">
        <f>'Comp. Desp. Indiretas'!$CA$7</f>
        <v>45047</v>
      </c>
      <c r="B3481" s="278" t="str">
        <f>'Composições Desp. Diretas'!$A$16</f>
        <v>MOD</v>
      </c>
      <c r="C3481" s="278" t="str">
        <f>EAP!$C$9</f>
        <v>PP01</v>
      </c>
      <c r="D3481" s="279" t="str">
        <f>'Composições Desp. Diretas'!$C$16</f>
        <v>PRODUÇÃO AUDIOVISUAL (DESIGNER GRÁFICO)</v>
      </c>
      <c r="E3481" s="278" t="str">
        <f>Resumo!$R$5</f>
        <v>Despesa</v>
      </c>
      <c r="F3481" s="278" t="str">
        <f>Resumo!$R$7</f>
        <v>Despesa Direta</v>
      </c>
      <c r="G3481" s="286">
        <f>'Composições Desp. Diretas'!CB16</f>
        <v>5850.0000000000009</v>
      </c>
    </row>
    <row r="3482" spans="1:7">
      <c r="A3482" s="283">
        <f>'Comp. Desp. Indiretas'!$CA$7</f>
        <v>45047</v>
      </c>
      <c r="B3482" s="278" t="str">
        <f>'Composições Desp. Diretas'!$A$17</f>
        <v>DG</v>
      </c>
      <c r="C3482" s="278" t="str">
        <f>EAP!$C$9</f>
        <v>PP01</v>
      </c>
      <c r="D3482" s="279" t="str">
        <f>'Composições Desp. Diretas'!$C$17</f>
        <v>AJUDA DE CUSTO - CAJU - NÍVEL 1</v>
      </c>
      <c r="E3482" s="278" t="str">
        <f>Resumo!$R$5</f>
        <v>Despesa</v>
      </c>
      <c r="F3482" s="278" t="str">
        <f>Resumo!$R$7</f>
        <v>Despesa Direta</v>
      </c>
      <c r="G3482" s="286">
        <f>'Composições Desp. Diretas'!CB17</f>
        <v>1500</v>
      </c>
    </row>
    <row r="3483" spans="1:7">
      <c r="A3483" s="283">
        <f>'Comp. Desp. Indiretas'!$CA$7</f>
        <v>45047</v>
      </c>
      <c r="B3483" s="278" t="str">
        <f>'Composições Desp. Diretas'!$A$18</f>
        <v>DG</v>
      </c>
      <c r="C3483" s="278" t="str">
        <f>EAP!$C$9</f>
        <v>PP01</v>
      </c>
      <c r="D3483" s="279" t="str">
        <f>'Composições Desp. Diretas'!$C$18</f>
        <v>AJUDA DE CUSTO - CAJU - NÍVEL 2</v>
      </c>
      <c r="E3483" s="278" t="str">
        <f>Resumo!$R$5</f>
        <v>Despesa</v>
      </c>
      <c r="F3483" s="278" t="str">
        <f>Resumo!$R$7</f>
        <v>Despesa Direta</v>
      </c>
      <c r="G3483" s="286">
        <f>'Composições Desp. Diretas'!CB18</f>
        <v>35000</v>
      </c>
    </row>
    <row r="3484" spans="1:7">
      <c r="A3484" s="283">
        <f>'Comp. Desp. Indiretas'!$CA$7</f>
        <v>45047</v>
      </c>
      <c r="B3484" s="278" t="str">
        <f>'Composições Desp. Diretas'!$A$19</f>
        <v>MA</v>
      </c>
      <c r="C3484" s="278" t="str">
        <f>EAP!$C$9</f>
        <v>PP01</v>
      </c>
      <c r="D3484" s="279" t="str">
        <f>'Composições Desp. Diretas'!$C$19</f>
        <v>UNIFORME/EPI</v>
      </c>
      <c r="E3484" s="278" t="str">
        <f>Resumo!$R$5</f>
        <v>Despesa</v>
      </c>
      <c r="F3484" s="278" t="str">
        <f>Resumo!$R$7</f>
        <v>Despesa Direta</v>
      </c>
      <c r="G3484" s="286">
        <f>'Composições Desp. Diretas'!CB19</f>
        <v>0</v>
      </c>
    </row>
    <row r="3485" spans="1:7">
      <c r="A3485" s="283">
        <f>'Comp. Desp. Indiretas'!$CA$7</f>
        <v>45047</v>
      </c>
      <c r="B3485" s="278" t="str">
        <f>'Composições Desp. Diretas'!$A$20</f>
        <v>SMS</v>
      </c>
      <c r="C3485" s="278" t="str">
        <f>EAP!$C$9</f>
        <v>PP01</v>
      </c>
      <c r="D3485" s="279" t="str">
        <f>'Composições Desp. Diretas'!$C$20</f>
        <v>ASO</v>
      </c>
      <c r="E3485" s="278" t="str">
        <f>Resumo!$R$5</f>
        <v>Despesa</v>
      </c>
      <c r="F3485" s="278" t="str">
        <f>Resumo!$R$7</f>
        <v>Despesa Direta</v>
      </c>
      <c r="G3485" s="286">
        <f>'Composições Desp. Diretas'!CB20</f>
        <v>0</v>
      </c>
    </row>
    <row r="3486" spans="1:7">
      <c r="A3486" s="283">
        <f>'Comp. Desp. Indiretas'!$CA$7</f>
        <v>45047</v>
      </c>
      <c r="B3486" s="278" t="str">
        <f>'Composições Desp. Diretas'!$A$21</f>
        <v>EQ</v>
      </c>
      <c r="C3486" s="278" t="str">
        <f>EAP!$C$9</f>
        <v>PP01</v>
      </c>
      <c r="D3486" s="279" t="str">
        <f>'Composições Desp. Diretas'!$C$21</f>
        <v>NOTEBOOK</v>
      </c>
      <c r="E3486" s="278" t="str">
        <f>Resumo!$R$5</f>
        <v>Despesa</v>
      </c>
      <c r="F3486" s="278" t="str">
        <f>Resumo!$R$7</f>
        <v>Despesa Direta</v>
      </c>
      <c r="G3486" s="286">
        <f>'Composições Desp. Diretas'!CB21</f>
        <v>0</v>
      </c>
    </row>
    <row r="3487" spans="1:7">
      <c r="A3487" s="283">
        <f>'Comp. Desp. Indiretas'!$CA$7</f>
        <v>45047</v>
      </c>
      <c r="B3487" s="278" t="str">
        <f>'Composições Desp. Diretas'!$A$22</f>
        <v>EQ</v>
      </c>
      <c r="C3487" s="278" t="str">
        <f>EAP!$C$9</f>
        <v>PP01</v>
      </c>
      <c r="D3487" s="279" t="str">
        <f>'Composições Desp. Diretas'!$C$22</f>
        <v>KIT MULTIMÍDIA</v>
      </c>
      <c r="E3487" s="278" t="str">
        <f>Resumo!$R$5</f>
        <v>Despesa</v>
      </c>
      <c r="F3487" s="278" t="str">
        <f>Resumo!$R$7</f>
        <v>Despesa Direta</v>
      </c>
      <c r="G3487" s="286">
        <f>'Composições Desp. Diretas'!CB22</f>
        <v>0</v>
      </c>
    </row>
    <row r="3488" spans="1:7">
      <c r="A3488" s="283">
        <f>'Comp. Desp. Indiretas'!$CA$7</f>
        <v>45047</v>
      </c>
      <c r="B3488" s="278" t="str">
        <f>'Composições Desp. Diretas'!$A$23</f>
        <v>SMS</v>
      </c>
      <c r="C3488" s="278" t="str">
        <f>EAP!$C$9</f>
        <v>PP01</v>
      </c>
      <c r="D3488" s="279" t="str">
        <f>'Composições Desp. Diretas'!$C$23</f>
        <v>TREINAMENTO RAC02 (VALE)</v>
      </c>
      <c r="E3488" s="278" t="str">
        <f>Resumo!$R$5</f>
        <v>Despesa</v>
      </c>
      <c r="F3488" s="278" t="str">
        <f>Resumo!$R$7</f>
        <v>Despesa Direta</v>
      </c>
      <c r="G3488" s="286">
        <f>'Composições Desp. Diretas'!CB23</f>
        <v>0</v>
      </c>
    </row>
    <row r="3489" spans="1:7">
      <c r="A3489" s="283">
        <f>'Comp. Desp. Indiretas'!$CA$7</f>
        <v>45047</v>
      </c>
      <c r="B3489" s="278" t="str">
        <f>'Composições Desp. Diretas'!$A$24</f>
        <v>SE</v>
      </c>
      <c r="C3489" s="278" t="str">
        <f>EAP!$C$9</f>
        <v>PP01</v>
      </c>
      <c r="D3489" s="279" t="str">
        <f>'Composições Desp. Diretas'!$C$24</f>
        <v>ESPECIALISTA - 44h/MÊS</v>
      </c>
      <c r="E3489" s="278" t="str">
        <f>Resumo!$R$5</f>
        <v>Despesa</v>
      </c>
      <c r="F3489" s="278" t="str">
        <f>Resumo!$R$7</f>
        <v>Despesa Direta</v>
      </c>
      <c r="G3489" s="286">
        <f>'Composições Desp. Diretas'!CB24</f>
        <v>10000</v>
      </c>
    </row>
    <row r="3490" spans="1:7">
      <c r="A3490" s="283">
        <f>'Comp. Desp. Indiretas'!$CA$7</f>
        <v>45047</v>
      </c>
      <c r="B3490" s="278">
        <f>'Composições Desp. Diretas'!$A$25</f>
        <v>0</v>
      </c>
      <c r="C3490" s="278" t="str">
        <f>EAP!$C$9</f>
        <v>PP01</v>
      </c>
      <c r="D3490" s="279">
        <f>'Composições Desp. Diretas'!$C$25</f>
        <v>0</v>
      </c>
      <c r="E3490" s="278" t="str">
        <f>Resumo!$R$5</f>
        <v>Despesa</v>
      </c>
      <c r="F3490" s="278" t="str">
        <f>Resumo!$R$7</f>
        <v>Despesa Direta</v>
      </c>
      <c r="G3490" s="286">
        <f>'Composições Desp. Diretas'!CB25</f>
        <v>0</v>
      </c>
    </row>
    <row r="3491" spans="1:7">
      <c r="A3491" s="283">
        <f>'Comp. Desp. Indiretas'!$CA$7</f>
        <v>45047</v>
      </c>
      <c r="B3491" s="278">
        <f>'Composições Desp. Diretas'!$A$26</f>
        <v>0</v>
      </c>
      <c r="C3491" s="278" t="str">
        <f>EAP!$C$9</f>
        <v>PP01</v>
      </c>
      <c r="D3491" s="279">
        <f>'Composições Desp. Diretas'!$C$26</f>
        <v>0</v>
      </c>
      <c r="E3491" s="278" t="str">
        <f>Resumo!$R$5</f>
        <v>Despesa</v>
      </c>
      <c r="F3491" s="278" t="str">
        <f>Resumo!$R$7</f>
        <v>Despesa Direta</v>
      </c>
      <c r="G3491" s="286">
        <f>'Composições Desp. Diretas'!CB26</f>
        <v>0</v>
      </c>
    </row>
    <row r="3492" spans="1:7">
      <c r="A3492" s="283">
        <f>'Comp. Desp. Indiretas'!$CA$7</f>
        <v>45047</v>
      </c>
      <c r="B3492" s="278">
        <f>'Composições Desp. Diretas'!$A$27</f>
        <v>0</v>
      </c>
      <c r="C3492" s="278" t="str">
        <f>EAP!$C$9</f>
        <v>PP01</v>
      </c>
      <c r="D3492" s="279">
        <f>'Composições Desp. Diretas'!$C$27</f>
        <v>0</v>
      </c>
      <c r="E3492" s="278" t="str">
        <f>Resumo!$R$5</f>
        <v>Despesa</v>
      </c>
      <c r="F3492" s="278" t="str">
        <f>Resumo!$R$7</f>
        <v>Despesa Direta</v>
      </c>
      <c r="G3492" s="286">
        <f>'Composições Desp. Diretas'!CB27</f>
        <v>0</v>
      </c>
    </row>
    <row r="3493" spans="1:7">
      <c r="A3493" s="283">
        <f>'Comp. Desp. Indiretas'!$CA$7</f>
        <v>45047</v>
      </c>
      <c r="B3493" s="278">
        <f>'Composições Desp. Diretas'!$A$28</f>
        <v>0</v>
      </c>
      <c r="C3493" s="278" t="str">
        <f>EAP!$C$9</f>
        <v>PP01</v>
      </c>
      <c r="D3493" s="279">
        <f>'Composições Desp. Diretas'!$C$28</f>
        <v>0</v>
      </c>
      <c r="E3493" s="278" t="str">
        <f>Resumo!$R$5</f>
        <v>Despesa</v>
      </c>
      <c r="F3493" s="278" t="str">
        <f>Resumo!$R$7</f>
        <v>Despesa Direta</v>
      </c>
      <c r="G3493" s="286">
        <f>'Composições Desp. Diretas'!CB28</f>
        <v>0</v>
      </c>
    </row>
    <row r="3494" spans="1:7">
      <c r="A3494" s="283">
        <f>'Comp. Desp. Indiretas'!$CA$7</f>
        <v>45047</v>
      </c>
      <c r="B3494" s="278">
        <f>'Composições Desp. Diretas'!$A$29</f>
        <v>0</v>
      </c>
      <c r="C3494" s="278" t="str">
        <f>EAP!$C$9</f>
        <v>PP01</v>
      </c>
      <c r="D3494" s="279">
        <f>'Composições Desp. Diretas'!$C$29</f>
        <v>0</v>
      </c>
      <c r="E3494" s="278" t="str">
        <f>Resumo!$R$5</f>
        <v>Despesa</v>
      </c>
      <c r="F3494" s="278" t="str">
        <f>Resumo!$R$7</f>
        <v>Despesa Direta</v>
      </c>
      <c r="G3494" s="286">
        <f>'Composições Desp. Diretas'!CB29</f>
        <v>0</v>
      </c>
    </row>
    <row r="3495" spans="1:7">
      <c r="A3495" s="283">
        <f>'Comp. Desp. Indiretas'!$CA$7</f>
        <v>45047</v>
      </c>
      <c r="B3495" s="278">
        <f>'Composições Desp. Diretas'!$A$30</f>
        <v>0</v>
      </c>
      <c r="C3495" s="278" t="str">
        <f>EAP!$C$9</f>
        <v>PP01</v>
      </c>
      <c r="D3495" s="279">
        <f>'Composições Desp. Diretas'!$C$30</f>
        <v>0</v>
      </c>
      <c r="E3495" s="278" t="str">
        <f>Resumo!$R$5</f>
        <v>Despesa</v>
      </c>
      <c r="F3495" s="278" t="str">
        <f>Resumo!$R$7</f>
        <v>Despesa Direta</v>
      </c>
      <c r="G3495" s="286">
        <f>'Composições Desp. Diretas'!CB30</f>
        <v>0</v>
      </c>
    </row>
    <row r="3496" spans="1:7">
      <c r="A3496" s="283">
        <f>'Comp. Desp. Indiretas'!$CA$7</f>
        <v>45047</v>
      </c>
      <c r="B3496" s="278">
        <f>'Composições Desp. Diretas'!$A$31</f>
        <v>0</v>
      </c>
      <c r="C3496" s="278" t="str">
        <f>EAP!$C$9</f>
        <v>PP01</v>
      </c>
      <c r="D3496" s="279">
        <f>'Composições Desp. Diretas'!$C$31</f>
        <v>0</v>
      </c>
      <c r="E3496" s="278" t="str">
        <f>Resumo!$R$5</f>
        <v>Despesa</v>
      </c>
      <c r="F3496" s="278" t="str">
        <f>Resumo!$R$7</f>
        <v>Despesa Direta</v>
      </c>
      <c r="G3496" s="286">
        <f>'Composições Desp. Diretas'!CB31</f>
        <v>0</v>
      </c>
    </row>
    <row r="3497" spans="1:7">
      <c r="A3497" s="283">
        <f>'Comp. Desp. Indiretas'!$CA$7</f>
        <v>45047</v>
      </c>
      <c r="B3497" s="278">
        <f>'Composições Desp. Diretas'!$A$32</f>
        <v>0</v>
      </c>
      <c r="C3497" s="278" t="str">
        <f>EAP!$C$9</f>
        <v>PP01</v>
      </c>
      <c r="D3497" s="279">
        <f>'Composições Desp. Diretas'!$C$32</f>
        <v>0</v>
      </c>
      <c r="E3497" s="278" t="str">
        <f>Resumo!$R$5</f>
        <v>Despesa</v>
      </c>
      <c r="F3497" s="278" t="str">
        <f>Resumo!$R$7</f>
        <v>Despesa Direta</v>
      </c>
      <c r="G3497" s="286">
        <f>'Composições Desp. Diretas'!CB32</f>
        <v>0</v>
      </c>
    </row>
    <row r="3498" spans="1:7">
      <c r="A3498" s="283">
        <f>'Comp. Desp. Indiretas'!$CA$7</f>
        <v>45047</v>
      </c>
      <c r="B3498" s="278">
        <f>'Composições Desp. Diretas'!$A$33</f>
        <v>0</v>
      </c>
      <c r="C3498" s="278" t="str">
        <f>EAP!$C$9</f>
        <v>PP01</v>
      </c>
      <c r="D3498" s="279">
        <f>'Composições Desp. Diretas'!$C$33</f>
        <v>0</v>
      </c>
      <c r="E3498" s="278" t="str">
        <f>Resumo!$R$5</f>
        <v>Despesa</v>
      </c>
      <c r="F3498" s="278" t="str">
        <f>Resumo!$R$7</f>
        <v>Despesa Direta</v>
      </c>
      <c r="G3498" s="286">
        <f>'Composições Desp. Diretas'!CB33</f>
        <v>0</v>
      </c>
    </row>
    <row r="3499" spans="1:7">
      <c r="A3499" s="283">
        <f>'Comp. Desp. Indiretas'!$CA$7</f>
        <v>45047</v>
      </c>
      <c r="B3499" s="278">
        <f>'Composições Desp. Diretas'!$A$34</f>
        <v>0</v>
      </c>
      <c r="C3499" s="278" t="str">
        <f>EAP!$C$9</f>
        <v>PP01</v>
      </c>
      <c r="D3499" s="279">
        <f>'Composições Desp. Diretas'!$C$34</f>
        <v>0</v>
      </c>
      <c r="E3499" s="278" t="str">
        <f>Resumo!$R$5</f>
        <v>Despesa</v>
      </c>
      <c r="F3499" s="278" t="str">
        <f>Resumo!$R$7</f>
        <v>Despesa Direta</v>
      </c>
      <c r="G3499" s="286">
        <f>'Composições Desp. Diretas'!CB34</f>
        <v>0</v>
      </c>
    </row>
    <row r="3500" spans="1:7">
      <c r="A3500" s="283">
        <f>'Comp. Desp. Indiretas'!$CA$7</f>
        <v>45047</v>
      </c>
      <c r="B3500" s="278">
        <f>'Composições Desp. Diretas'!$A$35</f>
        <v>0</v>
      </c>
      <c r="C3500" s="278" t="str">
        <f>EAP!$C$9</f>
        <v>PP01</v>
      </c>
      <c r="D3500" s="279">
        <f>'Composições Desp. Diretas'!$C$35</f>
        <v>0</v>
      </c>
      <c r="E3500" s="278" t="str">
        <f>Resumo!$R$5</f>
        <v>Despesa</v>
      </c>
      <c r="F3500" s="278" t="str">
        <f>Resumo!$R$7</f>
        <v>Despesa Direta</v>
      </c>
      <c r="G3500" s="286">
        <f>'Composições Desp. Diretas'!CB35</f>
        <v>0</v>
      </c>
    </row>
    <row r="3501" spans="1:7">
      <c r="A3501" s="283">
        <f>'Comp. Desp. Indiretas'!$CA$7</f>
        <v>45047</v>
      </c>
      <c r="B3501" s="278">
        <f>'Composições Desp. Diretas'!$A$36</f>
        <v>0</v>
      </c>
      <c r="C3501" s="278" t="str">
        <f>EAP!$C$9</f>
        <v>PP01</v>
      </c>
      <c r="D3501" s="279">
        <f>'Composições Desp. Diretas'!$C$36</f>
        <v>0</v>
      </c>
      <c r="E3501" s="278" t="str">
        <f>Resumo!$R$5</f>
        <v>Despesa</v>
      </c>
      <c r="F3501" s="278" t="str">
        <f>Resumo!$R$7</f>
        <v>Despesa Direta</v>
      </c>
      <c r="G3501" s="286">
        <f>'Composições Desp. Diretas'!CB36</f>
        <v>0</v>
      </c>
    </row>
    <row r="3502" spans="1:7">
      <c r="A3502" s="283">
        <f>'Comp. Desp. Indiretas'!$CA$7</f>
        <v>45047</v>
      </c>
      <c r="B3502" s="278">
        <f>'Composições Desp. Diretas'!$A$37</f>
        <v>0</v>
      </c>
      <c r="C3502" s="278" t="str">
        <f>EAP!$C$9</f>
        <v>PP01</v>
      </c>
      <c r="D3502" s="279">
        <f>'Composições Desp. Diretas'!$C$37</f>
        <v>0</v>
      </c>
      <c r="E3502" s="278" t="str">
        <f>Resumo!$R$5</f>
        <v>Despesa</v>
      </c>
      <c r="F3502" s="278" t="str">
        <f>Resumo!$R$7</f>
        <v>Despesa Direta</v>
      </c>
      <c r="G3502" s="286">
        <f>'Composições Desp. Diretas'!CB37</f>
        <v>0</v>
      </c>
    </row>
    <row r="3503" spans="1:7">
      <c r="A3503" s="283">
        <f>'Comp. Desp. Indiretas'!$CA$7</f>
        <v>45047</v>
      </c>
      <c r="B3503" s="278">
        <f>'Composições Desp. Diretas'!$A$38</f>
        <v>0</v>
      </c>
      <c r="C3503" s="278" t="str">
        <f>EAP!$C$9</f>
        <v>PP01</v>
      </c>
      <c r="D3503" s="279">
        <f>'Composições Desp. Diretas'!$C$38</f>
        <v>0</v>
      </c>
      <c r="E3503" s="278" t="str">
        <f>Resumo!$R$5</f>
        <v>Despesa</v>
      </c>
      <c r="F3503" s="278" t="str">
        <f>Resumo!$R$7</f>
        <v>Despesa Direta</v>
      </c>
      <c r="G3503" s="286">
        <f>'Composições Desp. Diretas'!CB38</f>
        <v>0</v>
      </c>
    </row>
    <row r="3504" spans="1:7">
      <c r="A3504" s="283">
        <f>'Comp. Desp. Indiretas'!$CA$7</f>
        <v>45047</v>
      </c>
      <c r="B3504" s="278">
        <f>'Composições Desp. Diretas'!$A$39</f>
        <v>0</v>
      </c>
      <c r="C3504" s="278" t="str">
        <f>EAP!$C$9</f>
        <v>PP01</v>
      </c>
      <c r="D3504" s="279">
        <f>'Composições Desp. Diretas'!$C$39</f>
        <v>0</v>
      </c>
      <c r="E3504" s="278" t="str">
        <f>Resumo!$R$5</f>
        <v>Despesa</v>
      </c>
      <c r="F3504" s="278" t="str">
        <f>Resumo!$R$7</f>
        <v>Despesa Direta</v>
      </c>
      <c r="G3504" s="286">
        <f>'Composições Desp. Diretas'!CB39</f>
        <v>0</v>
      </c>
    </row>
    <row r="3505" spans="1:7">
      <c r="A3505" s="283">
        <f>'Comp. Desp. Indiretas'!$CA$7</f>
        <v>45047</v>
      </c>
      <c r="B3505" s="278">
        <f>'Composições Desp. Diretas'!$A$40</f>
        <v>0</v>
      </c>
      <c r="C3505" s="278" t="str">
        <f>EAP!$C$9</f>
        <v>PP01</v>
      </c>
      <c r="D3505" s="279">
        <f>'Composições Desp. Diretas'!$C$40</f>
        <v>0</v>
      </c>
      <c r="E3505" s="278" t="str">
        <f>Resumo!$R$5</f>
        <v>Despesa</v>
      </c>
      <c r="F3505" s="278" t="str">
        <f>Resumo!$R$7</f>
        <v>Despesa Direta</v>
      </c>
      <c r="G3505" s="286">
        <f>'Composições Desp. Diretas'!CB40</f>
        <v>0</v>
      </c>
    </row>
    <row r="3506" spans="1:7">
      <c r="A3506" s="283">
        <f>'Comp. Desp. Indiretas'!$CA$7</f>
        <v>45047</v>
      </c>
      <c r="B3506" s="278" t="str">
        <f>'Composições Desp. Diretas'!$A$42</f>
        <v>DG</v>
      </c>
      <c r="C3506" s="278" t="str">
        <f>EAP!$C$10</f>
        <v>PP02</v>
      </c>
      <c r="D3506" s="279" t="str">
        <f>'Composições Desp. Diretas'!$C$42</f>
        <v>ALUGUEL DE VEÍCULO SUV</v>
      </c>
      <c r="E3506" s="278" t="str">
        <f>Resumo!$R$5</f>
        <v>Despesa</v>
      </c>
      <c r="F3506" s="278" t="str">
        <f>Resumo!$R$7</f>
        <v>Despesa Direta</v>
      </c>
      <c r="G3506" s="286">
        <f>'Composições Desp. Diretas'!CB42</f>
        <v>38400</v>
      </c>
    </row>
    <row r="3507" spans="1:7">
      <c r="A3507" s="283">
        <f>'Comp. Desp. Indiretas'!$CA$7</f>
        <v>45047</v>
      </c>
      <c r="B3507" s="278" t="str">
        <f>'Composições Desp. Diretas'!$A$43</f>
        <v>DG</v>
      </c>
      <c r="C3507" s="278" t="str">
        <f>EAP!$C$10</f>
        <v>PP02</v>
      </c>
      <c r="D3507" s="279" t="str">
        <f>'Composições Desp. Diretas'!$C$43</f>
        <v>COMBUSTÍVEL - GASOLINA</v>
      </c>
      <c r="E3507" s="278" t="str">
        <f>Resumo!$R$5</f>
        <v>Despesa</v>
      </c>
      <c r="F3507" s="278" t="str">
        <f>Resumo!$R$7</f>
        <v>Despesa Direta</v>
      </c>
      <c r="G3507" s="286">
        <f>'Composições Desp. Diretas'!CB43</f>
        <v>8400</v>
      </c>
    </row>
    <row r="3508" spans="1:7">
      <c r="A3508" s="283">
        <f>'Comp. Desp. Indiretas'!$CA$7</f>
        <v>45047</v>
      </c>
      <c r="B3508" s="278" t="str">
        <f>'Composições Desp. Diretas'!$A$44</f>
        <v>DG</v>
      </c>
      <c r="C3508" s="278" t="str">
        <f>EAP!$C$10</f>
        <v>PP02</v>
      </c>
      <c r="D3508" s="279" t="str">
        <f>'Composições Desp. Diretas'!$C$44</f>
        <v>EQUIPAMENTOS VEÍCULO (SENSOR DE FADIGA + TELEMETRIA)</v>
      </c>
      <c r="E3508" s="278" t="str">
        <f>Resumo!$R$5</f>
        <v>Despesa</v>
      </c>
      <c r="F3508" s="278" t="str">
        <f>Resumo!$R$7</f>
        <v>Despesa Direta</v>
      </c>
      <c r="G3508" s="286">
        <f>'Composições Desp. Diretas'!CB44</f>
        <v>6000</v>
      </c>
    </row>
    <row r="3509" spans="1:7">
      <c r="A3509" s="283">
        <f>'Comp. Desp. Indiretas'!$CA$7</f>
        <v>45047</v>
      </c>
      <c r="B3509" s="278" t="str">
        <f>'Composições Desp. Diretas'!$A$45</f>
        <v>DG</v>
      </c>
      <c r="C3509" s="278" t="str">
        <f>EAP!$C$10</f>
        <v>PP02</v>
      </c>
      <c r="D3509" s="279" t="str">
        <f>'Composições Desp. Diretas'!$C$45</f>
        <v>INSTALAÇÃO SENSOR FADIGA</v>
      </c>
      <c r="E3509" s="278" t="str">
        <f>Resumo!$R$5</f>
        <v>Despesa</v>
      </c>
      <c r="F3509" s="278" t="str">
        <f>Resumo!$R$7</f>
        <v>Despesa Direta</v>
      </c>
      <c r="G3509" s="286">
        <f>'Composições Desp. Diretas'!CB45</f>
        <v>0</v>
      </c>
    </row>
    <row r="3510" spans="1:7">
      <c r="A3510" s="283">
        <f>'Comp. Desp. Indiretas'!$CA$7</f>
        <v>45047</v>
      </c>
      <c r="B3510" s="278" t="str">
        <f>'Composições Desp. Diretas'!$A$46</f>
        <v>DG</v>
      </c>
      <c r="C3510" s="278" t="str">
        <f>EAP!$C$10</f>
        <v>PP02</v>
      </c>
      <c r="D3510" s="279" t="str">
        <f>'Composições Desp. Diretas'!$C$46</f>
        <v>DESINSTALAÇÃO SENSOR FADIGA</v>
      </c>
      <c r="E3510" s="278" t="str">
        <f>Resumo!$R$5</f>
        <v>Despesa</v>
      </c>
      <c r="F3510" s="278" t="str">
        <f>Resumo!$R$7</f>
        <v>Despesa Direta</v>
      </c>
      <c r="G3510" s="286">
        <f>'Composições Desp. Diretas'!CB46</f>
        <v>0</v>
      </c>
    </row>
    <row r="3511" spans="1:7">
      <c r="A3511" s="283">
        <f>'Comp. Desp. Indiretas'!$CA$7</f>
        <v>45047</v>
      </c>
      <c r="B3511" s="278" t="str">
        <f>'Composições Desp. Diretas'!$A$47</f>
        <v>DG</v>
      </c>
      <c r="C3511" s="278" t="str">
        <f>EAP!$C$10</f>
        <v>PP02</v>
      </c>
      <c r="D3511" s="279" t="str">
        <f>'Composições Desp. Diretas'!$C$47</f>
        <v>INSTALAÇÃO TELEMETRIA</v>
      </c>
      <c r="E3511" s="278" t="str">
        <f>Resumo!$R$5</f>
        <v>Despesa</v>
      </c>
      <c r="F3511" s="278" t="str">
        <f>Resumo!$R$7</f>
        <v>Despesa Direta</v>
      </c>
      <c r="G3511" s="286">
        <f>'Composições Desp. Diretas'!CB47</f>
        <v>0</v>
      </c>
    </row>
    <row r="3512" spans="1:7">
      <c r="A3512" s="283">
        <f>'Comp. Desp. Indiretas'!$CA$7</f>
        <v>45047</v>
      </c>
      <c r="B3512" s="278" t="str">
        <f>'Composições Desp. Diretas'!$A$48</f>
        <v>DG</v>
      </c>
      <c r="C3512" s="278" t="str">
        <f>EAP!$C$10</f>
        <v>PP02</v>
      </c>
      <c r="D3512" s="279" t="str">
        <f>'Composições Desp. Diretas'!$C$48</f>
        <v>DESINSTALAÇÃO TELEMETRIA</v>
      </c>
      <c r="E3512" s="278" t="str">
        <f>Resumo!$R$5</f>
        <v>Despesa</v>
      </c>
      <c r="F3512" s="278" t="str">
        <f>Resumo!$R$7</f>
        <v>Despesa Direta</v>
      </c>
      <c r="G3512" s="286">
        <f>'Composições Desp. Diretas'!CB48</f>
        <v>0</v>
      </c>
    </row>
    <row r="3513" spans="1:7">
      <c r="A3513" s="283">
        <f>'Comp. Desp. Indiretas'!$CA$7</f>
        <v>45047</v>
      </c>
      <c r="B3513" s="278" t="str">
        <f>'Composições Desp. Diretas'!$A$49</f>
        <v>DG</v>
      </c>
      <c r="C3513" s="278" t="str">
        <f>EAP!$C$10</f>
        <v>PP02</v>
      </c>
      <c r="D3513" s="279" t="str">
        <f>'Composições Desp. Diretas'!$C$49</f>
        <v>INSTALAÇÃO E DESINSTALAÇÃO DE SIRENE DE RÉ</v>
      </c>
      <c r="E3513" s="278" t="str">
        <f>Resumo!$R$5</f>
        <v>Despesa</v>
      </c>
      <c r="F3513" s="278" t="str">
        <f>Resumo!$R$7</f>
        <v>Despesa Direta</v>
      </c>
      <c r="G3513" s="286">
        <f>'Composições Desp. Diretas'!CB49</f>
        <v>0</v>
      </c>
    </row>
    <row r="3514" spans="1:7">
      <c r="A3514" s="283">
        <f>'Comp. Desp. Indiretas'!$CA$7</f>
        <v>45047</v>
      </c>
      <c r="B3514" s="278" t="str">
        <f>'Composições Desp. Diretas'!$A$50</f>
        <v>DG</v>
      </c>
      <c r="C3514" s="278" t="str">
        <f>EAP!$C$10</f>
        <v>PP02</v>
      </c>
      <c r="D3514" s="279" t="str">
        <f>'Composições Desp. Diretas'!$C$50</f>
        <v>LAVAGEM DE VEÍCULO</v>
      </c>
      <c r="E3514" s="278" t="str">
        <f>Resumo!$R$5</f>
        <v>Despesa</v>
      </c>
      <c r="F3514" s="278" t="str">
        <f>Resumo!$R$7</f>
        <v>Despesa Direta</v>
      </c>
      <c r="G3514" s="286">
        <f>'Composições Desp. Diretas'!CB50</f>
        <v>1200</v>
      </c>
    </row>
    <row r="3515" spans="1:7">
      <c r="A3515" s="283">
        <f>'Comp. Desp. Indiretas'!$CA$7</f>
        <v>45047</v>
      </c>
      <c r="B3515" s="278" t="str">
        <f>'Composições Desp. Diretas'!$A$51</f>
        <v>MA</v>
      </c>
      <c r="C3515" s="278" t="str">
        <f>EAP!$C$10</f>
        <v>PP02</v>
      </c>
      <c r="D3515" s="279" t="str">
        <f>'Composições Desp. Diretas'!$C$51</f>
        <v>MATERIAIS GRÁFICOS (CARTILHAS, FOLDERS, BANNER, CADERNO, OUTDOOR, PLACAS, E ETC)</v>
      </c>
      <c r="E3515" s="278" t="str">
        <f>Resumo!$R$5</f>
        <v>Despesa</v>
      </c>
      <c r="F3515" s="278" t="str">
        <f>Resumo!$R$7</f>
        <v>Despesa Direta</v>
      </c>
      <c r="G3515" s="286">
        <f>'Composições Desp. Diretas'!CB51</f>
        <v>25000</v>
      </c>
    </row>
    <row r="3516" spans="1:7">
      <c r="A3516" s="283">
        <f>'Comp. Desp. Indiretas'!$CA$7</f>
        <v>45047</v>
      </c>
      <c r="B3516" s="278" t="str">
        <f>'Composições Desp. Diretas'!$A$52</f>
        <v>DG</v>
      </c>
      <c r="C3516" s="278" t="str">
        <f>EAP!$C$10</f>
        <v>PP02</v>
      </c>
      <c r="D3516" s="279" t="str">
        <f>'Composições Desp. Diretas'!$C$52</f>
        <v>LANCHES OFICINAS / EVENTOS / REUNIÕES</v>
      </c>
      <c r="E3516" s="278" t="str">
        <f>Resumo!$R$5</f>
        <v>Despesa</v>
      </c>
      <c r="F3516" s="278" t="str">
        <f>Resumo!$R$7</f>
        <v>Despesa Direta</v>
      </c>
      <c r="G3516" s="286">
        <f>'Composições Desp. Diretas'!CB52</f>
        <v>3000</v>
      </c>
    </row>
    <row r="3517" spans="1:7">
      <c r="A3517" s="283">
        <f>'Comp. Desp. Indiretas'!$CA$7</f>
        <v>45047</v>
      </c>
      <c r="B3517" s="278" t="str">
        <f>'Composições Desp. Diretas'!$A$53</f>
        <v>DG</v>
      </c>
      <c r="C3517" s="278" t="str">
        <f>EAP!$C$10</f>
        <v>PP02</v>
      </c>
      <c r="D3517" s="279" t="str">
        <f>'Composições Desp. Diretas'!$C$53</f>
        <v>TRANSPORTE PARTICIPANTES</v>
      </c>
      <c r="E3517" s="278" t="str">
        <f>Resumo!$R$5</f>
        <v>Despesa</v>
      </c>
      <c r="F3517" s="278" t="str">
        <f>Resumo!$R$7</f>
        <v>Despesa Direta</v>
      </c>
      <c r="G3517" s="286">
        <f>'Composições Desp. Diretas'!CB53</f>
        <v>500</v>
      </c>
    </row>
    <row r="3518" spans="1:7">
      <c r="A3518" s="283">
        <f>'Comp. Desp. Indiretas'!$CA$7</f>
        <v>45047</v>
      </c>
      <c r="B3518" s="278" t="str">
        <f>'Composições Desp. Diretas'!$A$54</f>
        <v>MA</v>
      </c>
      <c r="C3518" s="278" t="str">
        <f>EAP!$C$10</f>
        <v>PP02</v>
      </c>
      <c r="D3518" s="279" t="str">
        <f>'Composições Desp. Diretas'!$C$54</f>
        <v>MATERIAIS DE ESCRITÓRIO (CARTOLINA, PAPEL, TESOURA, CANETA, LÁPIS, GRAMPEADOR, DUREX, FITA ADESIVA, E ETC.)</v>
      </c>
      <c r="E3518" s="278" t="str">
        <f>Resumo!$R$5</f>
        <v>Despesa</v>
      </c>
      <c r="F3518" s="278" t="str">
        <f>Resumo!$R$7</f>
        <v>Despesa Direta</v>
      </c>
      <c r="G3518" s="286">
        <f>'Composições Desp. Diretas'!CB54</f>
        <v>800</v>
      </c>
    </row>
    <row r="3519" spans="1:7">
      <c r="A3519" s="283">
        <f>'Comp. Desp. Indiretas'!$CA$7</f>
        <v>45047</v>
      </c>
      <c r="B3519" s="278" t="str">
        <f>'Composições Desp. Diretas'!$A$55</f>
        <v>MA</v>
      </c>
      <c r="C3519" s="278" t="str">
        <f>EAP!$C$10</f>
        <v>PP02</v>
      </c>
      <c r="D3519" s="279" t="str">
        <f>'Composições Desp. Diretas'!$C$55</f>
        <v>MATERIAIS ACESSÓRIOS PARA AS CAMPANHAS/OFICINAS (BRINDES, CAMISETAS, E ETC.)</v>
      </c>
      <c r="E3519" s="278" t="str">
        <f>Resumo!$R$5</f>
        <v>Despesa</v>
      </c>
      <c r="F3519" s="278" t="str">
        <f>Resumo!$R$7</f>
        <v>Despesa Direta</v>
      </c>
      <c r="G3519" s="286">
        <f>'Composições Desp. Diretas'!CB55</f>
        <v>1000</v>
      </c>
    </row>
    <row r="3520" spans="1:7">
      <c r="A3520" s="283">
        <f>'Comp. Desp. Indiretas'!$CA$7</f>
        <v>45047</v>
      </c>
      <c r="B3520" s="278" t="str">
        <f>'Composições Desp. Diretas'!$A$56</f>
        <v>DG</v>
      </c>
      <c r="C3520" s="278" t="str">
        <f>EAP!$C$10</f>
        <v>PP02</v>
      </c>
      <c r="D3520" s="279" t="str">
        <f>'Composições Desp. Diretas'!$C$56</f>
        <v>HOSPEDAGEM VIAGEM</v>
      </c>
      <c r="E3520" s="278" t="str">
        <f>Resumo!$R$5</f>
        <v>Despesa</v>
      </c>
      <c r="F3520" s="278" t="str">
        <f>Resumo!$R$7</f>
        <v>Despesa Direta</v>
      </c>
      <c r="G3520" s="286">
        <f>'Composições Desp. Diretas'!CB56</f>
        <v>600</v>
      </c>
    </row>
    <row r="3521" spans="1:7">
      <c r="A3521" s="283">
        <f>'Comp. Desp. Indiretas'!$CA$7</f>
        <v>45047</v>
      </c>
      <c r="B3521" s="278" t="str">
        <f>'Composições Desp. Diretas'!$A$57</f>
        <v>DG</v>
      </c>
      <c r="C3521" s="278" t="str">
        <f>EAP!$C$10</f>
        <v>PP02</v>
      </c>
      <c r="D3521" s="279" t="str">
        <f>'Composições Desp. Diretas'!$C$57</f>
        <v>ALIMENTAÇÃO VIAGEM (CAFÉ / ALMOÇO OU JANTA)</v>
      </c>
      <c r="E3521" s="278" t="str">
        <f>Resumo!$R$5</f>
        <v>Despesa</v>
      </c>
      <c r="F3521" s="278" t="str">
        <f>Resumo!$R$7</f>
        <v>Despesa Direta</v>
      </c>
      <c r="G3521" s="286">
        <f>'Composições Desp. Diretas'!CB57</f>
        <v>120</v>
      </c>
    </row>
    <row r="3522" spans="1:7">
      <c r="A3522" s="283">
        <f>'Comp. Desp. Indiretas'!$CA$7</f>
        <v>45047</v>
      </c>
      <c r="B3522" s="278" t="str">
        <f>'Composições Desp. Diretas'!$A$58</f>
        <v>DG</v>
      </c>
      <c r="C3522" s="278" t="str">
        <f>EAP!$C$10</f>
        <v>PP02</v>
      </c>
      <c r="D3522" s="279" t="str">
        <f>'Composições Desp. Diretas'!$C$58</f>
        <v>PASSAGEM TERRESTRE / TRANSLADO</v>
      </c>
      <c r="E3522" s="278" t="str">
        <f>Resumo!$R$5</f>
        <v>Despesa</v>
      </c>
      <c r="F3522" s="278" t="str">
        <f>Resumo!$R$7</f>
        <v>Despesa Direta</v>
      </c>
      <c r="G3522" s="286">
        <f>'Composições Desp. Diretas'!CB58</f>
        <v>600</v>
      </c>
    </row>
    <row r="3523" spans="1:7">
      <c r="A3523" s="283">
        <f>'Comp. Desp. Indiretas'!$CA$7</f>
        <v>45047</v>
      </c>
      <c r="B3523" s="278">
        <f>'Composições Desp. Diretas'!$A$59</f>
        <v>0</v>
      </c>
      <c r="C3523" s="278" t="str">
        <f>EAP!$C$10</f>
        <v>PP02</v>
      </c>
      <c r="D3523" s="279">
        <f>'Composições Desp. Diretas'!$C$59</f>
        <v>0</v>
      </c>
      <c r="E3523" s="278" t="str">
        <f>Resumo!$R$5</f>
        <v>Despesa</v>
      </c>
      <c r="F3523" s="278" t="str">
        <f>Resumo!$R$7</f>
        <v>Despesa Direta</v>
      </c>
      <c r="G3523" s="286">
        <f>'Composições Desp. Diretas'!CB59</f>
        <v>0</v>
      </c>
    </row>
    <row r="3524" spans="1:7">
      <c r="A3524" s="283">
        <f>'Comp. Desp. Indiretas'!$CA$7</f>
        <v>45047</v>
      </c>
      <c r="B3524" s="278">
        <f>'Composições Desp. Diretas'!$A$60</f>
        <v>0</v>
      </c>
      <c r="C3524" s="278" t="str">
        <f>EAP!$C$10</f>
        <v>PP02</v>
      </c>
      <c r="D3524" s="279">
        <f>'Composições Desp. Diretas'!$C$60</f>
        <v>0</v>
      </c>
      <c r="E3524" s="278" t="str">
        <f>Resumo!$R$5</f>
        <v>Despesa</v>
      </c>
      <c r="F3524" s="278" t="str">
        <f>Resumo!$R$7</f>
        <v>Despesa Direta</v>
      </c>
      <c r="G3524" s="286">
        <f>'Composições Desp. Diretas'!CB60</f>
        <v>0</v>
      </c>
    </row>
    <row r="3525" spans="1:7">
      <c r="A3525" s="283">
        <f>'Comp. Desp. Indiretas'!$CA$7</f>
        <v>45047</v>
      </c>
      <c r="B3525" s="278">
        <f>'Composições Desp. Diretas'!$A$61</f>
        <v>0</v>
      </c>
      <c r="C3525" s="278" t="str">
        <f>EAP!$C$10</f>
        <v>PP02</v>
      </c>
      <c r="D3525" s="279">
        <f>'Composições Desp. Diretas'!$C$61</f>
        <v>0</v>
      </c>
      <c r="E3525" s="278" t="str">
        <f>Resumo!$R$5</f>
        <v>Despesa</v>
      </c>
      <c r="F3525" s="278" t="str">
        <f>Resumo!$R$7</f>
        <v>Despesa Direta</v>
      </c>
      <c r="G3525" s="286">
        <f>'Composições Desp. Diretas'!CB61</f>
        <v>0</v>
      </c>
    </row>
    <row r="3526" spans="1:7">
      <c r="A3526" s="283">
        <f>'Comp. Desp. Indiretas'!$CA$7</f>
        <v>45047</v>
      </c>
      <c r="B3526" s="278">
        <f>'Composições Desp. Diretas'!$A$62</f>
        <v>0</v>
      </c>
      <c r="C3526" s="278" t="str">
        <f>EAP!$C$10</f>
        <v>PP02</v>
      </c>
      <c r="D3526" s="279">
        <f>'Composições Desp. Diretas'!$C$62</f>
        <v>0</v>
      </c>
      <c r="E3526" s="278" t="str">
        <f>Resumo!$R$5</f>
        <v>Despesa</v>
      </c>
      <c r="F3526" s="278" t="str">
        <f>Resumo!$R$7</f>
        <v>Despesa Direta</v>
      </c>
      <c r="G3526" s="286">
        <f>'Composições Desp. Diretas'!CB62</f>
        <v>0</v>
      </c>
    </row>
    <row r="3527" spans="1:7">
      <c r="A3527" s="283">
        <f>'Comp. Desp. Indiretas'!$CA$7</f>
        <v>45047</v>
      </c>
      <c r="B3527" s="278">
        <f>'Composições Desp. Diretas'!$A$63</f>
        <v>0</v>
      </c>
      <c r="C3527" s="278" t="str">
        <f>EAP!$C$10</f>
        <v>PP02</v>
      </c>
      <c r="D3527" s="279">
        <f>'Composições Desp. Diretas'!$C$63</f>
        <v>0</v>
      </c>
      <c r="E3527" s="278" t="str">
        <f>Resumo!$R$5</f>
        <v>Despesa</v>
      </c>
      <c r="F3527" s="278" t="str">
        <f>Resumo!$R$7</f>
        <v>Despesa Direta</v>
      </c>
      <c r="G3527" s="286">
        <f>'Composições Desp. Diretas'!CB63</f>
        <v>0</v>
      </c>
    </row>
    <row r="3528" spans="1:7">
      <c r="A3528" s="283">
        <f>'Comp. Desp. Indiretas'!$CA$7</f>
        <v>45047</v>
      </c>
      <c r="B3528" s="278">
        <f>'Composições Desp. Diretas'!$A$64</f>
        <v>0</v>
      </c>
      <c r="C3528" s="278" t="str">
        <f>EAP!$C$10</f>
        <v>PP02</v>
      </c>
      <c r="D3528" s="279">
        <f>'Composições Desp. Diretas'!$C$64</f>
        <v>0</v>
      </c>
      <c r="E3528" s="278" t="str">
        <f>Resumo!$R$5</f>
        <v>Despesa</v>
      </c>
      <c r="F3528" s="278" t="str">
        <f>Resumo!$R$7</f>
        <v>Despesa Direta</v>
      </c>
      <c r="G3528" s="286">
        <f>'Composições Desp. Diretas'!CB64</f>
        <v>0</v>
      </c>
    </row>
    <row r="3529" spans="1:7">
      <c r="A3529" s="283">
        <f>'Comp. Desp. Indiretas'!$CA$7</f>
        <v>45047</v>
      </c>
      <c r="B3529" s="278">
        <f>'Composições Desp. Diretas'!$A$65</f>
        <v>0</v>
      </c>
      <c r="C3529" s="278" t="str">
        <f>EAP!$C$10</f>
        <v>PP02</v>
      </c>
      <c r="D3529" s="279">
        <f>'Composições Desp. Diretas'!$C$65</f>
        <v>0</v>
      </c>
      <c r="E3529" s="278" t="str">
        <f>Resumo!$R$5</f>
        <v>Despesa</v>
      </c>
      <c r="F3529" s="278" t="str">
        <f>Resumo!$R$7</f>
        <v>Despesa Direta</v>
      </c>
      <c r="G3529" s="286">
        <f>'Composições Desp. Diretas'!CB65</f>
        <v>0</v>
      </c>
    </row>
    <row r="3530" spans="1:7">
      <c r="A3530" s="283">
        <f>'Comp. Desp. Indiretas'!$CA$7</f>
        <v>45047</v>
      </c>
      <c r="B3530" s="278">
        <f>'Composições Desp. Diretas'!$A$66</f>
        <v>0</v>
      </c>
      <c r="C3530" s="278" t="str">
        <f>EAP!$C$10</f>
        <v>PP02</v>
      </c>
      <c r="D3530" s="279">
        <f>'Composições Desp. Diretas'!$C$66</f>
        <v>0</v>
      </c>
      <c r="E3530" s="278" t="str">
        <f>Resumo!$R$5</f>
        <v>Despesa</v>
      </c>
      <c r="F3530" s="278" t="str">
        <f>Resumo!$R$7</f>
        <v>Despesa Direta</v>
      </c>
      <c r="G3530" s="286">
        <f>'Composições Desp. Diretas'!CB66</f>
        <v>0</v>
      </c>
    </row>
    <row r="3531" spans="1:7">
      <c r="A3531" s="283">
        <f>'Comp. Desp. Indiretas'!$CA$7</f>
        <v>45047</v>
      </c>
      <c r="B3531" s="278">
        <f>'Composições Desp. Diretas'!$A$67</f>
        <v>0</v>
      </c>
      <c r="C3531" s="278" t="str">
        <f>EAP!$C$10</f>
        <v>PP02</v>
      </c>
      <c r="D3531" s="279">
        <f>'Composições Desp. Diretas'!$C$67</f>
        <v>0</v>
      </c>
      <c r="E3531" s="278" t="str">
        <f>Resumo!$R$5</f>
        <v>Despesa</v>
      </c>
      <c r="F3531" s="278" t="str">
        <f>Resumo!$R$7</f>
        <v>Despesa Direta</v>
      </c>
      <c r="G3531" s="286">
        <f>'Composições Desp. Diretas'!CB67</f>
        <v>0</v>
      </c>
    </row>
    <row r="3532" spans="1:7">
      <c r="A3532" s="283">
        <f>'Comp. Desp. Indiretas'!$CA$7</f>
        <v>45047</v>
      </c>
      <c r="B3532" s="278">
        <f>'Composições Desp. Diretas'!$A$68</f>
        <v>0</v>
      </c>
      <c r="C3532" s="278" t="str">
        <f>EAP!$C$10</f>
        <v>PP02</v>
      </c>
      <c r="D3532" s="279">
        <f>'Composições Desp. Diretas'!$C$68</f>
        <v>0</v>
      </c>
      <c r="E3532" s="278" t="str">
        <f>Resumo!$R$5</f>
        <v>Despesa</v>
      </c>
      <c r="F3532" s="278" t="str">
        <f>Resumo!$R$7</f>
        <v>Despesa Direta</v>
      </c>
      <c r="G3532" s="286">
        <f>'Composições Desp. Diretas'!CB68</f>
        <v>0</v>
      </c>
    </row>
    <row r="3533" spans="1:7">
      <c r="A3533" s="283">
        <f>'Comp. Desp. Indiretas'!$CA$7</f>
        <v>45047</v>
      </c>
      <c r="B3533" s="278">
        <f>'Composições Desp. Diretas'!$A$69</f>
        <v>0</v>
      </c>
      <c r="C3533" s="278" t="str">
        <f>EAP!$C$10</f>
        <v>PP02</v>
      </c>
      <c r="D3533" s="279">
        <f>'Composições Desp. Diretas'!$C$69</f>
        <v>0</v>
      </c>
      <c r="E3533" s="278" t="str">
        <f>Resumo!$R$5</f>
        <v>Despesa</v>
      </c>
      <c r="F3533" s="278" t="str">
        <f>Resumo!$R$7</f>
        <v>Despesa Direta</v>
      </c>
      <c r="G3533" s="286">
        <f>'Composições Desp. Diretas'!CB69</f>
        <v>0</v>
      </c>
    </row>
    <row r="3534" spans="1:7">
      <c r="A3534" s="283">
        <f>'Comp. Desp. Indiretas'!$CA$7</f>
        <v>45047</v>
      </c>
      <c r="B3534" s="278">
        <f>'Composições Desp. Diretas'!$A$70</f>
        <v>0</v>
      </c>
      <c r="C3534" s="278" t="str">
        <f>EAP!$C$10</f>
        <v>PP02</v>
      </c>
      <c r="D3534" s="279">
        <f>'Composições Desp. Diretas'!$C$70</f>
        <v>0</v>
      </c>
      <c r="E3534" s="278" t="str">
        <f>Resumo!$R$5</f>
        <v>Despesa</v>
      </c>
      <c r="F3534" s="278" t="str">
        <f>Resumo!$R$7</f>
        <v>Despesa Direta</v>
      </c>
      <c r="G3534" s="286">
        <f>'Composições Desp. Diretas'!CB70</f>
        <v>0</v>
      </c>
    </row>
    <row r="3535" spans="1:7">
      <c r="A3535" s="283">
        <f>'Comp. Desp. Indiretas'!$CA$7</f>
        <v>45047</v>
      </c>
      <c r="B3535" s="278">
        <f>'Composições Desp. Diretas'!$A$71</f>
        <v>0</v>
      </c>
      <c r="C3535" s="278" t="str">
        <f>EAP!$C$10</f>
        <v>PP02</v>
      </c>
      <c r="D3535" s="279">
        <f>'Composições Desp. Diretas'!$C$71</f>
        <v>0</v>
      </c>
      <c r="E3535" s="278" t="str">
        <f>Resumo!$R$5</f>
        <v>Despesa</v>
      </c>
      <c r="F3535" s="278" t="str">
        <f>Resumo!$R$7</f>
        <v>Despesa Direta</v>
      </c>
      <c r="G3535" s="286">
        <f>'Composições Desp. Diretas'!CB71</f>
        <v>0</v>
      </c>
    </row>
    <row r="3536" spans="1:7">
      <c r="A3536" s="283">
        <f>'Comp. Desp. Indiretas'!$CA$7</f>
        <v>45047</v>
      </c>
      <c r="B3536" s="278">
        <f>'Composições Desp. Diretas'!$A$72</f>
        <v>0</v>
      </c>
      <c r="C3536" s="278" t="str">
        <f>EAP!$C$10</f>
        <v>PP02</v>
      </c>
      <c r="D3536" s="279">
        <f>'Composições Desp. Diretas'!$C$72</f>
        <v>0</v>
      </c>
      <c r="E3536" s="278" t="str">
        <f>Resumo!$R$5</f>
        <v>Despesa</v>
      </c>
      <c r="F3536" s="278" t="str">
        <f>Resumo!$R$7</f>
        <v>Despesa Direta</v>
      </c>
      <c r="G3536" s="286">
        <f>'Composições Desp. Diretas'!CB72</f>
        <v>0</v>
      </c>
    </row>
    <row r="4405" spans="1:7">
      <c r="A4405" s="283">
        <f>'Comp. Desp. Indiretas'!$CA$7</f>
        <v>45047</v>
      </c>
      <c r="D4405" s="279" t="str">
        <f>'CRONOG. DE RECEBIMENTO'!$A$5</f>
        <v>SUBPROGRAMA DE EDUCAÇÃO AMBIENTAL PARA A COMUNIDADE (PEAC)</v>
      </c>
      <c r="E4405" s="278" t="str">
        <f>Resumo!$R$4</f>
        <v>Receita</v>
      </c>
      <c r="F4405" s="278" t="str">
        <f>Resumo!$R$4</f>
        <v>Receita</v>
      </c>
      <c r="G4405" s="286">
        <f>'CRONOG. DE RECEBIMENTO'!$E$5</f>
        <v>0</v>
      </c>
    </row>
    <row r="4406" spans="1:7">
      <c r="A4406" s="283">
        <f>'Comp. Desp. Indiretas'!$CA$7</f>
        <v>45047</v>
      </c>
      <c r="D4406" s="279" t="str">
        <f>'CRONOG. DE RECEBIMENTO'!$A$6</f>
        <v>Plano de Trabalho de Comunidade (PEAC)</v>
      </c>
      <c r="E4406" s="278" t="str">
        <f>Resumo!$R$4</f>
        <v>Receita</v>
      </c>
      <c r="F4406" s="278" t="str">
        <f>Resumo!$R$4</f>
        <v>Receita</v>
      </c>
      <c r="G4406" s="286">
        <f>'CRONOG. DE RECEBIMENTO'!$E$6</f>
        <v>0</v>
      </c>
    </row>
    <row r="4407" spans="1:7">
      <c r="A4407" s="283">
        <f>'Comp. Desp. Indiretas'!$CA$7</f>
        <v>45047</v>
      </c>
      <c r="D4407" s="279" t="str">
        <f>'CRONOG. DE RECEBIMENTO'!$A$7</f>
        <v>Formar Comitê de Educação Ambiental de Comunidade (PEAC)</v>
      </c>
      <c r="E4407" s="278" t="str">
        <f>Resumo!$R$4</f>
        <v>Receita</v>
      </c>
      <c r="F4407" s="278" t="str">
        <f>Resumo!$R$4</f>
        <v>Receita</v>
      </c>
      <c r="G4407" s="286">
        <f>'CRONOG. DE RECEBIMENTO'!$E$7</f>
        <v>1950.3066762350638</v>
      </c>
    </row>
    <row r="4408" spans="1:7">
      <c r="A4408" s="283">
        <f>'Comp. Desp. Indiretas'!$CA$7</f>
        <v>45047</v>
      </c>
      <c r="D4408" s="279" t="str">
        <f>'CRONOG. DE RECEBIMENTO'!$A$8</f>
        <v>Manter Comitê de Educação Ambiental em comunidades (PEAC)</v>
      </c>
      <c r="E4408" s="278" t="str">
        <f>Resumo!$R$4</f>
        <v>Receita</v>
      </c>
      <c r="F4408" s="278" t="str">
        <f>Resumo!$R$4</f>
        <v>Receita</v>
      </c>
      <c r="G4408" s="286">
        <f>'CRONOG. DE RECEBIMENTO'!$E$8</f>
        <v>72560.941189324483</v>
      </c>
    </row>
    <row r="4409" spans="1:7">
      <c r="A4409" s="283">
        <f>'Comp. Desp. Indiretas'!$CA$7</f>
        <v>45047</v>
      </c>
      <c r="D4409" s="279" t="str">
        <f>'CRONOG. DE RECEBIMENTO'!$A$9</f>
        <v>Despesas tributáveis do item 6.1.3</v>
      </c>
      <c r="E4409" s="278" t="str">
        <f>Resumo!$R$4</f>
        <v>Receita</v>
      </c>
      <c r="F4409" s="278" t="str">
        <f>Resumo!$R$4</f>
        <v>Receita</v>
      </c>
      <c r="G4409" s="286">
        <f>'CRONOG. DE RECEBIMENTO'!$E$9</f>
        <v>11784.24</v>
      </c>
    </row>
    <row r="4410" spans="1:7">
      <c r="A4410" s="283">
        <f>'Comp. Desp. Indiretas'!$CA$7</f>
        <v>45047</v>
      </c>
      <c r="D4410" s="279" t="str">
        <f>'CRONOG. DE RECEBIMENTO'!$A$10</f>
        <v>Executar ações do Plano de Ação dos Comitês de Educação Ambiental (PEAC)</v>
      </c>
      <c r="E4410" s="278" t="str">
        <f>Resumo!$R$4</f>
        <v>Receita</v>
      </c>
      <c r="F4410" s="278" t="str">
        <f>Resumo!$R$4</f>
        <v>Receita</v>
      </c>
      <c r="G4410" s="286">
        <f>'CRONOG. DE RECEBIMENTO'!$E$10</f>
        <v>49556.16407646078</v>
      </c>
    </row>
    <row r="4411" spans="1:7">
      <c r="A4411" s="283">
        <f>'Comp. Desp. Indiretas'!$CA$7</f>
        <v>45047</v>
      </c>
      <c r="D4411" s="279" t="str">
        <f>'CRONOG. DE RECEBIMENTO'!$A$11</f>
        <v>Despesas tributáveis do item 6.1.4</v>
      </c>
      <c r="E4411" s="278" t="str">
        <f>Resumo!$R$4</f>
        <v>Receita</v>
      </c>
      <c r="F4411" s="278" t="str">
        <f>Resumo!$R$4</f>
        <v>Receita</v>
      </c>
      <c r="G4411" s="286">
        <f>'CRONOG. DE RECEBIMENTO'!$E$11</f>
        <v>15319.512000000001</v>
      </c>
    </row>
    <row r="4412" spans="1:7">
      <c r="A4412" s="283">
        <f>'Comp. Desp. Indiretas'!$CA$7</f>
        <v>45047</v>
      </c>
      <c r="D4412" s="279" t="str">
        <f>'CRONOG. DE RECEBIMENTO'!$A$12</f>
        <v>Realizar assessoria técnica-pedagógica para formação continuada de educadores/gestores de escola (PEAC)</v>
      </c>
      <c r="E4412" s="278" t="str">
        <f>Resumo!$R$4</f>
        <v>Receita</v>
      </c>
      <c r="F4412" s="278" t="str">
        <f>Resumo!$R$4</f>
        <v>Receita</v>
      </c>
      <c r="G4412" s="286">
        <f>'CRONOG. DE RECEBIMENTO'!$E$12</f>
        <v>10397.908217679833</v>
      </c>
    </row>
    <row r="4413" spans="1:7">
      <c r="A4413" s="283">
        <f>'Comp. Desp. Indiretas'!$CA$7</f>
        <v>45047</v>
      </c>
      <c r="D4413" s="279" t="str">
        <f>'CRONOG. DE RECEBIMENTO'!$A$13</f>
        <v>Despesas tributáveis do item 6.1.5</v>
      </c>
      <c r="E4413" s="278" t="str">
        <f>Resumo!$R$4</f>
        <v>Receita</v>
      </c>
      <c r="F4413" s="278" t="str">
        <f>Resumo!$R$4</f>
        <v>Receita</v>
      </c>
      <c r="G4413" s="286">
        <f>'CRONOG. DE RECEBIMENTO'!$E$13</f>
        <v>16497.936000000002</v>
      </c>
    </row>
    <row r="4414" spans="1:7">
      <c r="A4414" s="283">
        <f>'Comp. Desp. Indiretas'!$CA$7</f>
        <v>45047</v>
      </c>
      <c r="D4414" s="279" t="str">
        <f>'CRONOG. DE RECEBIMENTO'!$A$14</f>
        <v>Realizar atividades culturais e pedagógicas em Escolas (PEAC)</v>
      </c>
      <c r="E4414" s="278" t="str">
        <f>Resumo!$R$4</f>
        <v>Receita</v>
      </c>
      <c r="F4414" s="278" t="str">
        <f>Resumo!$R$4</f>
        <v>Receita</v>
      </c>
      <c r="G4414" s="286">
        <f>'CRONOG. DE RECEBIMENTO'!$E$14</f>
        <v>18238.608422813752</v>
      </c>
    </row>
    <row r="4415" spans="1:7">
      <c r="A4415" s="283">
        <f>'Comp. Desp. Indiretas'!$CA$7</f>
        <v>45047</v>
      </c>
      <c r="D4415" s="279" t="str">
        <f>'CRONOG. DE RECEBIMENTO'!$A$15</f>
        <v>Despesas tributáveis do item 6.1.6</v>
      </c>
      <c r="E4415" s="278" t="str">
        <f>Resumo!$R$4</f>
        <v>Receita</v>
      </c>
      <c r="F4415" s="278" t="str">
        <f>Resumo!$R$4</f>
        <v>Receita</v>
      </c>
      <c r="G4415" s="286">
        <f>'CRONOG. DE RECEBIMENTO'!$E$15</f>
        <v>11784.24</v>
      </c>
    </row>
    <row r="4416" spans="1:7">
      <c r="A4416" s="283">
        <f>'Comp. Desp. Indiretas'!$CA$7</f>
        <v>45047</v>
      </c>
      <c r="D4416" s="279" t="str">
        <f>'CRONOG. DE RECEBIMENTO'!$A$16</f>
        <v>Realizar Diagnóstico Socioambiental Participativo (DSAP) para comunidades (PEAC)</v>
      </c>
      <c r="E4416" s="278" t="str">
        <f>Resumo!$R$4</f>
        <v>Receita</v>
      </c>
      <c r="F4416" s="278" t="str">
        <f>Resumo!$R$4</f>
        <v>Receita</v>
      </c>
      <c r="G4416" s="286">
        <f>'CRONOG. DE RECEBIMENTO'!$E$16</f>
        <v>327.47600160662944</v>
      </c>
    </row>
    <row r="4417" spans="1:7">
      <c r="A4417" s="283">
        <f>'Comp. Desp. Indiretas'!$CA$7</f>
        <v>45047</v>
      </c>
      <c r="D4417" s="279" t="str">
        <f>'CRONOG. DE RECEBIMENTO'!$A$17</f>
        <v>Despesas tributáveis do item 6.1.7</v>
      </c>
      <c r="E4417" s="278" t="str">
        <f>Resumo!$R$4</f>
        <v>Receita</v>
      </c>
      <c r="F4417" s="278" t="str">
        <f>Resumo!$R$4</f>
        <v>Receita</v>
      </c>
      <c r="G4417" s="286">
        <f>'CRONOG. DE RECEBIMENTO'!$E$17</f>
        <v>1178.4240000000002</v>
      </c>
    </row>
    <row r="4418" spans="1:7">
      <c r="A4418" s="283">
        <f>'Comp. Desp. Indiretas'!$CA$7</f>
        <v>45047</v>
      </c>
      <c r="D4418" s="279" t="str">
        <f>'CRONOG. DE RECEBIMENTO'!$A$18</f>
        <v>Realizar eventos/projetos junto à comunidade além da esfera do Comitê de EA (PEAC)</v>
      </c>
      <c r="E4418" s="278" t="str">
        <f>Resumo!$R$4</f>
        <v>Receita</v>
      </c>
      <c r="F4418" s="278" t="str">
        <f>Resumo!$R$4</f>
        <v>Receita</v>
      </c>
      <c r="G4418" s="286">
        <f>'CRONOG. DE RECEBIMENTO'!$E$18</f>
        <v>37612.316684529738</v>
      </c>
    </row>
    <row r="4419" spans="1:7">
      <c r="A4419" s="283">
        <f>'Comp. Desp. Indiretas'!$CA$7</f>
        <v>45047</v>
      </c>
      <c r="D4419" s="279" t="str">
        <f>'CRONOG. DE RECEBIMENTO'!$A$19</f>
        <v>Despesas tributáveis do item 6.1.8</v>
      </c>
      <c r="E4419" s="278" t="str">
        <f>Resumo!$R$4</f>
        <v>Receita</v>
      </c>
      <c r="F4419" s="278" t="str">
        <f>Resumo!$R$4</f>
        <v>Receita</v>
      </c>
      <c r="G4419" s="286">
        <f>'CRONOG. DE RECEBIMENTO'!$E$19</f>
        <v>10605.816000000001</v>
      </c>
    </row>
    <row r="4420" spans="1:7">
      <c r="A4420" s="283">
        <f>'Comp. Desp. Indiretas'!$CA$7</f>
        <v>45047</v>
      </c>
      <c r="D4420" s="279" t="str">
        <f>'CRONOG. DE RECEBIMENTO'!$A$20</f>
        <v>Realizar atividades no Parque BioParque Vale Amazônia</v>
      </c>
      <c r="E4420" s="278" t="str">
        <f>Resumo!$R$4</f>
        <v>Receita</v>
      </c>
      <c r="F4420" s="278" t="str">
        <f>Resumo!$R$4</f>
        <v>Receita</v>
      </c>
      <c r="G4420" s="286">
        <f>'CRONOG. DE RECEBIMENTO'!$E$20</f>
        <v>37508.46068402021</v>
      </c>
    </row>
    <row r="4421" spans="1:7">
      <c r="A4421" s="283">
        <f>'Comp. Desp. Indiretas'!$CA$7</f>
        <v>45047</v>
      </c>
      <c r="D4421" s="279" t="str">
        <f>'CRONOG. DE RECEBIMENTO'!$A$21</f>
        <v>Despesas tributáveis do item 6.1.9</v>
      </c>
      <c r="E4421" s="278" t="str">
        <f>Resumo!$R$4</f>
        <v>Receita</v>
      </c>
      <c r="F4421" s="278" t="str">
        <f>Resumo!$R$4</f>
        <v>Receita</v>
      </c>
      <c r="G4421" s="286">
        <f>'CRONOG. DE RECEBIMENTO'!$E$21</f>
        <v>9427.3920000000016</v>
      </c>
    </row>
    <row r="4422" spans="1:7">
      <c r="A4422" s="283">
        <f>'Comp. Desp. Indiretas'!$CA$7</f>
        <v>45047</v>
      </c>
      <c r="D4422" s="279" t="str">
        <f>'CRONOG. DE RECEBIMENTO'!$A$22</f>
        <v>Monitorar atividades de Educação Ambiental para comunidade (PEAC)</v>
      </c>
      <c r="E4422" s="278" t="str">
        <f>Resumo!$R$4</f>
        <v>Receita</v>
      </c>
      <c r="F4422" s="278" t="str">
        <f>Resumo!$R$4</f>
        <v>Receita</v>
      </c>
      <c r="G4422" s="286">
        <f>'CRONOG. DE RECEBIMENTO'!$E$22</f>
        <v>40442.626531748858</v>
      </c>
    </row>
    <row r="4423" spans="1:7">
      <c r="A4423" s="283">
        <f>'Comp. Desp. Indiretas'!$CA$7</f>
        <v>45047</v>
      </c>
      <c r="D4423" s="279" t="str">
        <f>'CRONOG. DE RECEBIMENTO'!$A$23</f>
        <v>Despesas tributáveis do item 6.1.10</v>
      </c>
      <c r="E4423" s="278" t="str">
        <f>Resumo!$R$4</f>
        <v>Receita</v>
      </c>
      <c r="F4423" s="278" t="str">
        <f>Resumo!$R$4</f>
        <v>Receita</v>
      </c>
      <c r="G4423" s="286">
        <f>'CRONOG. DE RECEBIMENTO'!$E$23</f>
        <v>3535.2720000000004</v>
      </c>
    </row>
    <row r="4424" spans="1:7">
      <c r="A4424" s="283">
        <f>'Comp. Desp. Indiretas'!$CA$7</f>
        <v>45047</v>
      </c>
      <c r="D4424" s="279" t="str">
        <f>'CRONOG. DE RECEBIMENTO'!$A$24</f>
        <v>Realizar análise técnica mensal das atividades de Educação Ambiental do PEAC</v>
      </c>
      <c r="E4424" s="278" t="str">
        <f>Resumo!$R$4</f>
        <v>Receita</v>
      </c>
      <c r="F4424" s="278" t="str">
        <f>Resumo!$R$4</f>
        <v>Receita</v>
      </c>
      <c r="G4424" s="286">
        <f>'CRONOG. DE RECEBIMENTO'!$E$24</f>
        <v>47487.061899642889</v>
      </c>
    </row>
    <row r="4425" spans="1:7">
      <c r="A4425" s="283">
        <f>'Comp. Desp. Indiretas'!$CA$7</f>
        <v>45047</v>
      </c>
      <c r="D4425" s="279" t="str">
        <f>'CRONOG. DE RECEBIMENTO'!$A$25</f>
        <v>Realizar Blitz Educativa sobre SSMA para Comunidades (PEAC)</v>
      </c>
      <c r="E4425" s="278" t="str">
        <f>Resumo!$R$4</f>
        <v>Receita</v>
      </c>
      <c r="F4425" s="278" t="str">
        <f>Resumo!$R$4</f>
        <v>Receita</v>
      </c>
      <c r="G4425" s="286">
        <f>'CRONOG. DE RECEBIMENTO'!$E$25</f>
        <v>5312.9571927325587</v>
      </c>
    </row>
    <row r="4426" spans="1:7">
      <c r="A4426" s="283">
        <f>'Comp. Desp. Indiretas'!$CA$7</f>
        <v>45047</v>
      </c>
      <c r="D4426" s="279" t="str">
        <f>'CRONOG. DE RECEBIMENTO'!$A$26</f>
        <v>Despesas tributáveis do item 6.1.12</v>
      </c>
      <c r="E4426" s="278" t="str">
        <f>Resumo!$R$4</f>
        <v>Receita</v>
      </c>
      <c r="F4426" s="278" t="str">
        <f>Resumo!$R$4</f>
        <v>Receita</v>
      </c>
      <c r="G4426" s="286">
        <f>'CRONOG. DE RECEBIMENTO'!$E$26</f>
        <v>9427.3920000000016</v>
      </c>
    </row>
    <row r="4427" spans="1:7">
      <c r="A4427" s="283">
        <f>'Comp. Desp. Indiretas'!$CA$7</f>
        <v>45047</v>
      </c>
      <c r="D4427" s="279" t="str">
        <f>'CRONOG. DE RECEBIMENTO'!$A$27</f>
        <v>SUBPROGRAMA DE EDUCAÇÃO AMBIENTAL PARA O TRABALHADOR</v>
      </c>
      <c r="E4427" s="278" t="str">
        <f>Resumo!$R$4</f>
        <v>Receita</v>
      </c>
      <c r="F4427" s="278" t="str">
        <f>Resumo!$R$4</f>
        <v>Receita</v>
      </c>
      <c r="G4427" s="286">
        <f>'CRONOG. DE RECEBIMENTO'!$E$27</f>
        <v>0</v>
      </c>
    </row>
    <row r="4428" spans="1:7">
      <c r="A4428" s="283">
        <f>'Comp. Desp. Indiretas'!$CA$7</f>
        <v>45047</v>
      </c>
      <c r="D4428" s="279" t="str">
        <f>'CRONOG. DE RECEBIMENTO'!$A$28</f>
        <v>Plano de Trabalho do Trabalhador (PEAT)</v>
      </c>
      <c r="E4428" s="278" t="str">
        <f>Resumo!$R$4</f>
        <v>Receita</v>
      </c>
      <c r="F4428" s="278" t="str">
        <f>Resumo!$R$4</f>
        <v>Receita</v>
      </c>
      <c r="G4428" s="286">
        <f>'CRONOG. DE RECEBIMENTO'!$E$28</f>
        <v>0</v>
      </c>
    </row>
    <row r="4429" spans="1:7">
      <c r="A4429" s="283">
        <f>'Comp. Desp. Indiretas'!$CA$7</f>
        <v>45047</v>
      </c>
      <c r="D4429" s="279" t="str">
        <f>'CRONOG. DE RECEBIMENTO'!$A$29</f>
        <v>Formar Comitê de Educação Ambiental de Trabalhadores (PEAT)</v>
      </c>
      <c r="E4429" s="278" t="str">
        <f>Resumo!$R$4</f>
        <v>Receita</v>
      </c>
      <c r="F4429" s="278" t="str">
        <f>Resumo!$R$4</f>
        <v>Receita</v>
      </c>
      <c r="G4429" s="286">
        <f>'CRONOG. DE RECEBIMENTO'!$E$29</f>
        <v>3900.6133524701277</v>
      </c>
    </row>
    <row r="4430" spans="1:7">
      <c r="A4430" s="283">
        <f>'Comp. Desp. Indiretas'!$CA$7</f>
        <v>45047</v>
      </c>
      <c r="D4430" s="279" t="str">
        <f>'CRONOG. DE RECEBIMENTO'!$A$30</f>
        <v>Manter Comitê de Educação Ambiental de Trabalhadores (PEAT)</v>
      </c>
      <c r="E4430" s="278" t="str">
        <f>Resumo!$R$4</f>
        <v>Receita</v>
      </c>
      <c r="F4430" s="278" t="str">
        <f>Resumo!$R$4</f>
        <v>Receita</v>
      </c>
      <c r="G4430" s="286">
        <f>'CRONOG. DE RECEBIMENTO'!$E$30</f>
        <v>3900.6133524701277</v>
      </c>
    </row>
    <row r="4431" spans="1:7">
      <c r="A4431" s="283">
        <f>'Comp. Desp. Indiretas'!$CA$7</f>
        <v>45047</v>
      </c>
      <c r="D4431" s="279" t="str">
        <f>'CRONOG. DE RECEBIMENTO'!$A$31</f>
        <v>Realizar treinamento para empregados com até duas horas de duração (PEAT)</v>
      </c>
      <c r="E4431" s="278" t="str">
        <f>Resumo!$R$4</f>
        <v>Receita</v>
      </c>
      <c r="F4431" s="278" t="str">
        <f>Resumo!$R$4</f>
        <v>Receita</v>
      </c>
      <c r="G4431" s="286">
        <f>'CRONOG. DE RECEBIMENTO'!$E$31</f>
        <v>4615.6485226448276</v>
      </c>
    </row>
    <row r="4432" spans="1:7">
      <c r="A4432" s="283">
        <f>'Comp. Desp. Indiretas'!$CA$7</f>
        <v>45047</v>
      </c>
      <c r="D4432" s="279" t="str">
        <f>'CRONOG. DE RECEBIMENTO'!$A$32</f>
        <v>Despesas tributáveis do item 6.1.16</v>
      </c>
      <c r="E4432" s="278" t="str">
        <f>Resumo!$R$4</f>
        <v>Receita</v>
      </c>
      <c r="F4432" s="278" t="str">
        <f>Resumo!$R$4</f>
        <v>Receita</v>
      </c>
      <c r="G4432" s="286">
        <f>'CRONOG. DE RECEBIMENTO'!$E$32</f>
        <v>4124.4840000000004</v>
      </c>
    </row>
    <row r="4433" spans="1:7">
      <c r="A4433" s="283">
        <f>'Comp. Desp. Indiretas'!$CA$7</f>
        <v>45047</v>
      </c>
      <c r="D4433" s="279" t="str">
        <f>'CRONOG. DE RECEBIMENTO'!$A$33</f>
        <v>Realizar treinamento para empregados com até quatro horas de duração (PEAT)</v>
      </c>
      <c r="E4433" s="278" t="str">
        <f>Resumo!$R$4</f>
        <v>Receita</v>
      </c>
      <c r="F4433" s="278" t="str">
        <f>Resumo!$R$4</f>
        <v>Receita</v>
      </c>
      <c r="G4433" s="286">
        <f>'CRONOG. DE RECEBIMENTO'!$E$33</f>
        <v>17647.616919914286</v>
      </c>
    </row>
    <row r="4434" spans="1:7">
      <c r="A4434" s="283">
        <f>'Comp. Desp. Indiretas'!$CA$7</f>
        <v>45047</v>
      </c>
      <c r="D4434" s="279" t="str">
        <f>'CRONOG. DE RECEBIMENTO'!$A$34</f>
        <v>Despesas tributáveis do item 6.1.17</v>
      </c>
      <c r="E4434" s="278" t="str">
        <f>Resumo!$R$4</f>
        <v>Receita</v>
      </c>
      <c r="F4434" s="278" t="str">
        <f>Resumo!$R$4</f>
        <v>Receita</v>
      </c>
      <c r="G4434" s="286">
        <f>'CRONOG. DE RECEBIMENTO'!$E$34</f>
        <v>4124.4840000000004</v>
      </c>
    </row>
    <row r="4435" spans="1:7">
      <c r="A4435" s="283">
        <f>'Comp. Desp. Indiretas'!$CA$7</f>
        <v>45047</v>
      </c>
      <c r="D4435" s="279" t="str">
        <f>'CRONOG. DE RECEBIMENTO'!$A$35</f>
        <v>Realizar Blitz Educativa sobre SSMA para Empregado (PEAT)</v>
      </c>
      <c r="E4435" s="278" t="str">
        <f>Resumo!$R$4</f>
        <v>Receita</v>
      </c>
      <c r="F4435" s="278" t="str">
        <f>Resumo!$R$4</f>
        <v>Receita</v>
      </c>
      <c r="G4435" s="286">
        <f>'CRONOG. DE RECEBIMENTO'!$E$35</f>
        <v>11011.347720689429</v>
      </c>
    </row>
    <row r="4436" spans="1:7">
      <c r="A4436" s="283">
        <f>'Comp. Desp. Indiretas'!$CA$7</f>
        <v>45047</v>
      </c>
      <c r="D4436" s="279" t="str">
        <f>'CRONOG. DE RECEBIMENTO'!$A$36</f>
        <v>Despesas tributáveis do item 6.1.18</v>
      </c>
      <c r="E4436" s="278" t="str">
        <f>Resumo!$R$4</f>
        <v>Receita</v>
      </c>
      <c r="F4436" s="278" t="str">
        <f>Resumo!$R$4</f>
        <v>Receita</v>
      </c>
      <c r="G4436" s="286">
        <f>'CRONOG. DE RECEBIMENTO'!$E$36</f>
        <v>4124.4840000000004</v>
      </c>
    </row>
    <row r="4437" spans="1:7">
      <c r="A4437" s="283">
        <f>'Comp. Desp. Indiretas'!$CA$7</f>
        <v>45047</v>
      </c>
      <c r="D4437" s="279" t="str">
        <f>'CRONOG. DE RECEBIMENTO'!$A$37</f>
        <v>Produzir bloco de textos para Diálogos de Saúde, Segurança, Direitos Humanos e Meio Ambiente (PEAT)</v>
      </c>
      <c r="E4437" s="278" t="str">
        <f>Resumo!$R$4</f>
        <v>Receita</v>
      </c>
      <c r="F4437" s="278" t="str">
        <f>Resumo!$R$4</f>
        <v>Receita</v>
      </c>
      <c r="G4437" s="286">
        <f>'CRONOG. DE RECEBIMENTO'!$E$37</f>
        <v>6524.2926986754928</v>
      </c>
    </row>
    <row r="4438" spans="1:7">
      <c r="A4438" s="283">
        <f>'Comp. Desp. Indiretas'!$CA$7</f>
        <v>45047</v>
      </c>
      <c r="D4438" s="279" t="str">
        <f>'CRONOG. DE RECEBIMENTO'!$A$38</f>
        <v>Despesas tributáveis do item 6.1.19</v>
      </c>
      <c r="E4438" s="278" t="str">
        <f>Resumo!$R$4</f>
        <v>Receita</v>
      </c>
      <c r="F4438" s="278" t="str">
        <f>Resumo!$R$4</f>
        <v>Receita</v>
      </c>
      <c r="G4438" s="286">
        <f>'CRONOG. DE RECEBIMENTO'!$E$38</f>
        <v>4124.4840000000004</v>
      </c>
    </row>
    <row r="4439" spans="1:7">
      <c r="A4439" s="283">
        <f>'Comp. Desp. Indiretas'!$CA$7</f>
        <v>45047</v>
      </c>
      <c r="D4439" s="279" t="str">
        <f>'CRONOG. DE RECEBIMENTO'!$A$39</f>
        <v>Realização de campanhas temáticas em SSMA para Empregados (PEAT)</v>
      </c>
      <c r="E4439" s="278" t="str">
        <f>Resumo!$R$4</f>
        <v>Receita</v>
      </c>
      <c r="F4439" s="278" t="str">
        <f>Resumo!$R$4</f>
        <v>Receita</v>
      </c>
      <c r="G4439" s="286">
        <f>'CRONOG. DE RECEBIMENTO'!$E$39</f>
        <v>6524.2926986754928</v>
      </c>
    </row>
    <row r="4440" spans="1:7">
      <c r="A4440" s="283">
        <f>'Comp. Desp. Indiretas'!$CA$7</f>
        <v>45047</v>
      </c>
      <c r="D4440" s="279" t="str">
        <f>'CRONOG. DE RECEBIMENTO'!$A$40</f>
        <v>Despesas tributáveis do item 6.1.20</v>
      </c>
      <c r="E4440" s="278" t="str">
        <f>Resumo!$R$4</f>
        <v>Receita</v>
      </c>
      <c r="F4440" s="278" t="str">
        <f>Resumo!$R$4</f>
        <v>Receita</v>
      </c>
      <c r="G4440" s="286">
        <f>'CRONOG. DE RECEBIMENTO'!$E$40</f>
        <v>4124.4840000000004</v>
      </c>
    </row>
    <row r="4441" spans="1:7">
      <c r="A4441" s="283">
        <f>'Comp. Desp. Indiretas'!$CA$7</f>
        <v>45047</v>
      </c>
      <c r="D4441" s="279" t="str">
        <f>'CRONOG. DE RECEBIMENTO'!$A$41</f>
        <v>Apoiar a realização de atividades culturais e pedagógicas para Empregados (PEAT)</v>
      </c>
      <c r="E4441" s="278" t="str">
        <f>Resumo!$R$4</f>
        <v>Receita</v>
      </c>
      <c r="F4441" s="278" t="str">
        <f>Resumo!$R$4</f>
        <v>Receita</v>
      </c>
      <c r="G4441" s="286">
        <f>'CRONOG. DE RECEBIMENTO'!$E$41</f>
        <v>5979.5143626694216</v>
      </c>
    </row>
    <row r="4442" spans="1:7">
      <c r="A4442" s="283">
        <f>'Comp. Desp. Indiretas'!$CA$7</f>
        <v>45047</v>
      </c>
      <c r="D4442" s="279" t="str">
        <f>'CRONOG. DE RECEBIMENTO'!$A$42</f>
        <v>Despesas tributáveis do item 6.1.21</v>
      </c>
      <c r="E4442" s="278" t="str">
        <f>Resumo!$R$4</f>
        <v>Receita</v>
      </c>
      <c r="F4442" s="278" t="str">
        <f>Resumo!$R$4</f>
        <v>Receita</v>
      </c>
      <c r="G4442" s="286">
        <f>'CRONOG. DE RECEBIMENTO'!$E$42</f>
        <v>4124.4840000000004</v>
      </c>
    </row>
    <row r="4443" spans="1:7">
      <c r="A4443" s="283">
        <f>'Comp. Desp. Indiretas'!$CA$7</f>
        <v>45047</v>
      </c>
      <c r="D4443" s="279" t="str">
        <f>'CRONOG. DE RECEBIMENTO'!$A$43</f>
        <v>Monitorar atividade do Programa de Educação Ambiental do Trabalhador (PEAT)</v>
      </c>
      <c r="E4443" s="278" t="str">
        <f>Resumo!$R$4</f>
        <v>Receita</v>
      </c>
      <c r="F4443" s="278" t="str">
        <f>Resumo!$R$4</f>
        <v>Receita</v>
      </c>
      <c r="G4443" s="286">
        <f>'CRONOG. DE RECEBIMENTO'!$E$43</f>
        <v>27100.790466292488</v>
      </c>
    </row>
    <row r="4444" spans="1:7">
      <c r="A4444" s="283">
        <f>'Comp. Desp. Indiretas'!$CA$7</f>
        <v>45047</v>
      </c>
      <c r="D4444" s="279" t="str">
        <f>'CRONOG. DE RECEBIMENTO'!$A$44</f>
        <v>Despesas tributáveis do item 6.1.22</v>
      </c>
      <c r="E4444" s="278" t="str">
        <f>Resumo!$R$4</f>
        <v>Receita</v>
      </c>
      <c r="F4444" s="278" t="str">
        <f>Resumo!$R$4</f>
        <v>Receita</v>
      </c>
      <c r="G4444" s="286">
        <f>'CRONOG. DE RECEBIMENTO'!$E$44</f>
        <v>2356.8480000000004</v>
      </c>
    </row>
    <row r="4445" spans="1:7">
      <c r="A4445" s="283">
        <f>'Comp. Desp. Indiretas'!$CA$7</f>
        <v>45047</v>
      </c>
      <c r="D4445" s="279" t="str">
        <f>'CRONOG. DE RECEBIMENTO'!$A$45</f>
        <v>Realizar análise técnica mensal das atividades de Educação Ambiental do PEAT</v>
      </c>
      <c r="E4445" s="278" t="str">
        <f>Resumo!$R$4</f>
        <v>Receita</v>
      </c>
      <c r="F4445" s="278" t="str">
        <f>Resumo!$R$4</f>
        <v>Receita</v>
      </c>
      <c r="G4445" s="286">
        <f>'CRONOG. DE RECEBIMENTO'!$E$45</f>
        <v>23217.331780573193</v>
      </c>
    </row>
    <row r="4446" spans="1:7">
      <c r="A4446" s="283">
        <f>'Comp. Desp. Indiretas'!$CA$7</f>
        <v>45047</v>
      </c>
      <c r="D4446" s="279" t="str">
        <f>'CRONOG. DE RECEBIMENTO'!$A$46</f>
        <v>Realizar Diagnóstico Socioambiental Participativo (DSAP) para empregados</v>
      </c>
      <c r="E4446" s="278" t="str">
        <f>Resumo!$R$4</f>
        <v>Receita</v>
      </c>
      <c r="F4446" s="278" t="str">
        <f>Resumo!$R$4</f>
        <v>Receita</v>
      </c>
      <c r="G4446" s="286">
        <f>'CRONOG. DE RECEBIMENTO'!$E$46</f>
        <v>327.47600160662944</v>
      </c>
    </row>
    <row r="4447" spans="1:7">
      <c r="A4447" s="283">
        <f>'Comp. Desp. Indiretas'!$CA$7</f>
        <v>45047</v>
      </c>
      <c r="D4447" s="279" t="str">
        <f>'CRONOG. DE RECEBIMENTO'!$A$47</f>
        <v>Despesas tributáveis do item 6.1.24</v>
      </c>
      <c r="E4447" s="278" t="str">
        <f>Resumo!$R$4</f>
        <v>Receita</v>
      </c>
      <c r="F4447" s="278" t="str">
        <f>Resumo!$R$4</f>
        <v>Receita</v>
      </c>
      <c r="G4447" s="286">
        <f>'CRONOG. DE RECEBIMENTO'!$E$47</f>
        <v>1178.4240000000002</v>
      </c>
    </row>
    <row r="4448" spans="1:7">
      <c r="A4448" s="283">
        <f>'Comp. Desp. Indiretas'!$CA$7</f>
        <v>45047</v>
      </c>
      <c r="D4448" s="279" t="str">
        <f>'CRONOG. DE RECEBIMENTO'!$A$48</f>
        <v>PRODUÇÃO DE ARTES VISUAIS</v>
      </c>
      <c r="E4448" s="278" t="str">
        <f>Resumo!$R$4</f>
        <v>Receita</v>
      </c>
      <c r="F4448" s="278" t="str">
        <f>Resumo!$R$4</f>
        <v>Receita</v>
      </c>
      <c r="G4448" s="286">
        <f>'CRONOG. DE RECEBIMENTO'!$E$48</f>
        <v>0</v>
      </c>
    </row>
    <row r="4449" spans="1:7">
      <c r="A4449" s="283">
        <f>'Comp. Desp. Indiretas'!$CA$7</f>
        <v>45047</v>
      </c>
      <c r="D4449" s="279" t="str">
        <f>'CRONOG. DE RECEBIMENTO'!$A$49</f>
        <v>Produzir material gráfico como folder, convites, banner, lâmina, outdoor, apresentações e produtos diversos atinentes a educação ambiental e outras temáticas etc.</v>
      </c>
      <c r="E4449" s="278" t="str">
        <f>Resumo!$R$4</f>
        <v>Receita</v>
      </c>
      <c r="F4449" s="278" t="str">
        <f>Resumo!$R$4</f>
        <v>Receita</v>
      </c>
      <c r="G4449" s="286">
        <f>'CRONOG. DE RECEBIMENTO'!$E$49</f>
        <v>6489.5858651718836</v>
      </c>
    </row>
    <row r="4450" spans="1:7">
      <c r="A4450" s="283">
        <f>'Comp. Desp. Indiretas'!$CA$7</f>
        <v>45047</v>
      </c>
      <c r="D4450" s="279" t="str">
        <f>'CRONOG. DE RECEBIMENTO'!$A$50</f>
        <v>Produzir Card Animado, Vídeos, Spot, Jogos interativos, Peça Multimídia, Identidade Visual, Plataformas digitais/interativas, Brindes, Cadernos de Campo/Quis/Guia etc.:</v>
      </c>
      <c r="E4450" s="278" t="str">
        <f>Resumo!$R$4</f>
        <v>Receita</v>
      </c>
      <c r="F4450" s="278" t="str">
        <f>Resumo!$R$4</f>
        <v>Receita</v>
      </c>
      <c r="G4450" s="286">
        <f>'CRONOG. DE RECEBIMENTO'!$E$50</f>
        <v>6489.5858651718836</v>
      </c>
    </row>
    <row r="4462" spans="1:7">
      <c r="A4462" s="283">
        <f>'Comp. Desp. Indiretas'!$CA$7</f>
        <v>45047</v>
      </c>
      <c r="D4462" s="279" t="str">
        <f>Resumo!$R$8</f>
        <v>Imposto</v>
      </c>
      <c r="E4462" s="278" t="str">
        <f>Resumo!$R$5</f>
        <v>Despesa</v>
      </c>
      <c r="F4462" s="278" t="str">
        <f>Resumo!$R$8</f>
        <v>Imposto</v>
      </c>
      <c r="G4462" s="286">
        <f>'CRONOG. DE RECEBIMENTO'!E53</f>
        <v>91932.337542117792</v>
      </c>
    </row>
    <row r="4463" spans="1:7">
      <c r="A4463" s="283">
        <f>'Comp. Desp. Indiretas'!$CA$7</f>
        <v>45047</v>
      </c>
      <c r="D4463" s="279" t="str">
        <f>Resumo!$R$9</f>
        <v>Overhead</v>
      </c>
      <c r="E4463" s="278" t="str">
        <f>Resumo!$R$9</f>
        <v>Overhead</v>
      </c>
      <c r="F4463" s="278" t="str">
        <f>Resumo!$R$9</f>
        <v>Overhead</v>
      </c>
      <c r="G4463" s="286">
        <f>'CRONOG. DE RECEBIMENTO'!E58</f>
        <v>27367.56912533797</v>
      </c>
    </row>
    <row r="4464" spans="1:7">
      <c r="A4464" s="283">
        <f>'Comp. Desp. Indiretas'!$CA$7</f>
        <v>45047</v>
      </c>
      <c r="D4464" s="279" t="str">
        <f>Resumo!$R$10</f>
        <v>Margem</v>
      </c>
      <c r="E4464" s="278" t="str">
        <f>Resumo!$R$10</f>
        <v>Margem</v>
      </c>
      <c r="F4464" s="278" t="str">
        <f>Resumo!$R$10</f>
        <v>Margem</v>
      </c>
      <c r="G4464" s="286">
        <f>'CRONOG. DE RECEBIMENTO'!E60</f>
        <v>40604.223592963041</v>
      </c>
    </row>
    <row r="4465" spans="1:7">
      <c r="A4465" s="283">
        <f>'Comp. Desp. Indiretas'!$CA$7</f>
        <v>45047</v>
      </c>
      <c r="D4465" s="279" t="str">
        <f>Resumo!$R$11</f>
        <v>Risco</v>
      </c>
      <c r="E4465" s="278" t="str">
        <f>Resumo!$R$11</f>
        <v>Risco</v>
      </c>
      <c r="F4465" s="278" t="str">
        <f>Resumo!$R$11</f>
        <v>Risco</v>
      </c>
      <c r="G4465" s="286">
        <f>'CRONOG. DE RECEBIMENTO'!E59</f>
        <v>15204.205069632206</v>
      </c>
    </row>
    <row r="4466" spans="1:7">
      <c r="A4466" s="283">
        <f>'Comp. Desp. Indiretas'!$CA$7</f>
        <v>45047</v>
      </c>
      <c r="D4466" s="279" t="str">
        <f>'CRONOG. DE RECEBIMENTO'!$A$54</f>
        <v>TOTAL MENSAL - RECEITA LÍQUIDA</v>
      </c>
      <c r="E4466" s="278" t="str">
        <f>Resumo!$R$4</f>
        <v>Receita</v>
      </c>
      <c r="F4466" s="278" t="str">
        <f>'CRONOG. DE RECEBIMENTO'!$A$54</f>
        <v>TOTAL MENSAL - RECEITA LÍQUIDA</v>
      </c>
      <c r="G4466" s="286">
        <f>'CRONOG. DE RECEBIMENTO'!$E$54</f>
        <v>471033.59964170214</v>
      </c>
    </row>
    <row r="4467" spans="1:7">
      <c r="A4467" s="283">
        <f>'Comp. Desp. Indiretas'!$CA$7</f>
        <v>45047</v>
      </c>
      <c r="D4467" s="279" t="str">
        <f>'CRONOG. DE RECEBIMENTO'!$A$55</f>
        <v>TOTAL ACUMULADO - RECEITA LÍQUIDA</v>
      </c>
      <c r="E4467" s="278" t="str">
        <f>Resumo!$R$4</f>
        <v>Receita</v>
      </c>
      <c r="F4467" s="278" t="str">
        <f>'CRONOG. DE RECEBIMENTO'!$A$55</f>
        <v>TOTAL ACUMULADO - RECEITA LÍQUIDA</v>
      </c>
      <c r="G4467" s="286">
        <f>'CRONOG. DE RECEBIMENTO'!$E$55</f>
        <v>1145721.9716285551</v>
      </c>
    </row>
    <row r="4498" spans="1:7">
      <c r="A4498" s="283">
        <f>'Comp. Desp. Indiretas'!$CB$7</f>
        <v>45078</v>
      </c>
      <c r="B4498" s="278" t="str">
        <f>'Comp. Desp. Indiretas'!$A$9</f>
        <v>MOC</v>
      </c>
      <c r="D4498" s="279" t="str">
        <f>'Comp. Desp. Indiretas'!$C$9</f>
        <v>DIRETOR TÉCNICO</v>
      </c>
      <c r="E4498" s="278" t="str">
        <f>Resumo!$R$5</f>
        <v>Despesa</v>
      </c>
      <c r="F4498" s="278" t="str">
        <f>Resumo!$R$6</f>
        <v>Despesa Indireta</v>
      </c>
      <c r="G4498" s="286">
        <f>'Comp. Desp. Indiretas'!CB9</f>
        <v>110.47</v>
      </c>
    </row>
    <row r="4499" spans="1:7">
      <c r="A4499" s="283">
        <f>'Comp. Desp. Indiretas'!$CB$7</f>
        <v>45078</v>
      </c>
      <c r="B4499" s="278" t="str">
        <f>'Comp. Desp. Indiretas'!$A$10</f>
        <v>MOC</v>
      </c>
      <c r="D4499" s="279" t="str">
        <f>'Comp. Desp. Indiretas'!$C$10</f>
        <v>GERENTE DE PROJETO</v>
      </c>
      <c r="E4499" s="278" t="str">
        <f>Resumo!$R$5</f>
        <v>Despesa</v>
      </c>
      <c r="F4499" s="278" t="str">
        <f>Resumo!$R$6</f>
        <v>Despesa Indireta</v>
      </c>
      <c r="G4499" s="286">
        <f>'Comp. Desp. Indiretas'!CB10</f>
        <v>590.90909090909088</v>
      </c>
    </row>
    <row r="4500" spans="1:7">
      <c r="A4500" s="283">
        <f>'Comp. Desp. Indiretas'!$CB$7</f>
        <v>45078</v>
      </c>
      <c r="B4500" s="278" t="str">
        <f>'Comp. Desp. Indiretas'!$A$11</f>
        <v>MOC</v>
      </c>
      <c r="D4500" s="279" t="str">
        <f>'Comp. Desp. Indiretas'!$C$11</f>
        <v>COORD. DE PROJETO</v>
      </c>
      <c r="E4500" s="278" t="str">
        <f>Resumo!$R$5</f>
        <v>Despesa</v>
      </c>
      <c r="F4500" s="278" t="str">
        <f>Resumo!$R$6</f>
        <v>Despesa Indireta</v>
      </c>
      <c r="G4500" s="286">
        <f>'Comp. Desp. Indiretas'!CB11</f>
        <v>1227.2727272727273</v>
      </c>
    </row>
    <row r="4501" spans="1:7">
      <c r="A4501" s="283">
        <f>'Comp. Desp. Indiretas'!$CB$7</f>
        <v>45078</v>
      </c>
      <c r="B4501" s="278" t="str">
        <f>'Comp. Desp. Indiretas'!$A$12</f>
        <v>MOC</v>
      </c>
      <c r="D4501" s="279" t="str">
        <f>'Comp. Desp. Indiretas'!$C$12</f>
        <v>COORD. OPERACIONAL</v>
      </c>
      <c r="E4501" s="278" t="str">
        <f>Resumo!$R$5</f>
        <v>Despesa</v>
      </c>
      <c r="F4501" s="278" t="str">
        <f>Resumo!$R$6</f>
        <v>Despesa Indireta</v>
      </c>
      <c r="G4501" s="286">
        <f>'Comp. Desp. Indiretas'!CB12</f>
        <v>0</v>
      </c>
    </row>
    <row r="4502" spans="1:7">
      <c r="A4502" s="283">
        <f>'Comp. Desp. Indiretas'!$CB$7</f>
        <v>45078</v>
      </c>
      <c r="B4502" s="278" t="str">
        <f>'Comp. Desp. Indiretas'!$A$13</f>
        <v>MOC</v>
      </c>
      <c r="D4502" s="279" t="str">
        <f>'Comp. Desp. Indiretas'!$C$13</f>
        <v>ANALISTA DE PROJETOS SENIOR</v>
      </c>
      <c r="E4502" s="278" t="str">
        <f>Resumo!$R$5</f>
        <v>Despesa</v>
      </c>
      <c r="F4502" s="278" t="str">
        <f>Resumo!$R$6</f>
        <v>Despesa Indireta</v>
      </c>
      <c r="G4502" s="286">
        <f>'Comp. Desp. Indiretas'!CB13</f>
        <v>0</v>
      </c>
    </row>
    <row r="4503" spans="1:7">
      <c r="A4503" s="283">
        <f>'Comp. Desp. Indiretas'!$CB$7</f>
        <v>45078</v>
      </c>
      <c r="B4503" s="278" t="str">
        <f>'Comp. Desp. Indiretas'!$A$14</f>
        <v>MOC</v>
      </c>
      <c r="D4503" s="279" t="str">
        <f>'Comp. Desp. Indiretas'!$C$14</f>
        <v>ANALISTA DE PROJETOS PLENO</v>
      </c>
      <c r="E4503" s="278" t="str">
        <f>Resumo!$R$5</f>
        <v>Despesa</v>
      </c>
      <c r="F4503" s="278" t="str">
        <f>Resumo!$R$6</f>
        <v>Despesa Indireta</v>
      </c>
      <c r="G4503" s="286">
        <f>'Comp. Desp. Indiretas'!CB14</f>
        <v>1590.909090909091</v>
      </c>
    </row>
    <row r="4504" spans="1:7">
      <c r="A4504" s="283">
        <f>'Comp. Desp. Indiretas'!$CB$7</f>
        <v>45078</v>
      </c>
      <c r="B4504" s="278" t="str">
        <f>'Comp. Desp. Indiretas'!$A$15</f>
        <v>MOC</v>
      </c>
      <c r="D4504" s="279" t="str">
        <f>'Comp. Desp. Indiretas'!$C$15</f>
        <v>ANALISTA DE PROJETOS JUNIOR</v>
      </c>
      <c r="E4504" s="278" t="str">
        <f>Resumo!$R$5</f>
        <v>Despesa</v>
      </c>
      <c r="F4504" s="278" t="str">
        <f>Resumo!$R$6</f>
        <v>Despesa Indireta</v>
      </c>
      <c r="G4504" s="286">
        <f>'Comp. Desp. Indiretas'!CB15</f>
        <v>0</v>
      </c>
    </row>
    <row r="4505" spans="1:7">
      <c r="A4505" s="283">
        <f>'Comp. Desp. Indiretas'!$CB$7</f>
        <v>45078</v>
      </c>
      <c r="B4505" s="278" t="str">
        <f>'Comp. Desp. Indiretas'!$A$16</f>
        <v>MOC</v>
      </c>
      <c r="D4505" s="279" t="str">
        <f>'Comp. Desp. Indiretas'!$C$16</f>
        <v>TÉCNICO OPERACIONAL</v>
      </c>
      <c r="E4505" s="278" t="str">
        <f>Resumo!$R$5</f>
        <v>Despesa</v>
      </c>
      <c r="F4505" s="278" t="str">
        <f>Resumo!$R$6</f>
        <v>Despesa Indireta</v>
      </c>
      <c r="G4505" s="286">
        <f>'Comp. Desp. Indiretas'!CB16</f>
        <v>0</v>
      </c>
    </row>
    <row r="4506" spans="1:7">
      <c r="A4506" s="283">
        <f>'Comp. Desp. Indiretas'!$CB$7</f>
        <v>45078</v>
      </c>
      <c r="B4506" s="278" t="str">
        <f>'Comp. Desp. Indiretas'!$A$17</f>
        <v>MOC</v>
      </c>
      <c r="D4506" s="279" t="str">
        <f>'Comp. Desp. Indiretas'!$C$17</f>
        <v>TÉCNICO OPERACIONAL - C/ PERICULOSIDADE</v>
      </c>
      <c r="E4506" s="278" t="str">
        <f>Resumo!$R$5</f>
        <v>Despesa</v>
      </c>
      <c r="F4506" s="278" t="str">
        <f>Resumo!$R$6</f>
        <v>Despesa Indireta</v>
      </c>
      <c r="G4506" s="286">
        <f>'Comp. Desp. Indiretas'!CB17</f>
        <v>0</v>
      </c>
    </row>
    <row r="4507" spans="1:7">
      <c r="A4507" s="283">
        <f>'Comp. Desp. Indiretas'!$CB$7</f>
        <v>45078</v>
      </c>
      <c r="B4507" s="278" t="str">
        <f>'Comp. Desp. Indiretas'!$A$18</f>
        <v>MOC</v>
      </c>
      <c r="D4507" s="279" t="str">
        <f>'Comp. Desp. Indiretas'!$C$18</f>
        <v>ANALISTA DE GEOPROCESSAMENTO</v>
      </c>
      <c r="E4507" s="278" t="str">
        <f>Resumo!$R$5</f>
        <v>Despesa</v>
      </c>
      <c r="F4507" s="278" t="str">
        <f>Resumo!$R$6</f>
        <v>Despesa Indireta</v>
      </c>
      <c r="G4507" s="286">
        <f>'Comp. Desp. Indiretas'!CB18</f>
        <v>0</v>
      </c>
    </row>
    <row r="4508" spans="1:7">
      <c r="A4508" s="283">
        <f>'Comp. Desp. Indiretas'!$CB$7</f>
        <v>45078</v>
      </c>
      <c r="B4508" s="278" t="str">
        <f>'Comp. Desp. Indiretas'!$A$19</f>
        <v>MOC</v>
      </c>
      <c r="D4508" s="279" t="str">
        <f>'Comp. Desp. Indiretas'!$C$19</f>
        <v>ASSISTENTE DE PROJETOS</v>
      </c>
      <c r="E4508" s="278" t="str">
        <f>Resumo!$R$5</f>
        <v>Despesa</v>
      </c>
      <c r="F4508" s="278" t="str">
        <f>Resumo!$R$6</f>
        <v>Despesa Indireta</v>
      </c>
      <c r="G4508" s="286">
        <f>'Comp. Desp. Indiretas'!CB19</f>
        <v>0</v>
      </c>
    </row>
    <row r="4509" spans="1:7">
      <c r="A4509" s="283">
        <f>'Comp. Desp. Indiretas'!$CB$7</f>
        <v>45078</v>
      </c>
      <c r="B4509" s="278" t="str">
        <f>'Comp. Desp. Indiretas'!$A$20</f>
        <v>MOC</v>
      </c>
      <c r="D4509" s="279" t="str">
        <f>'Comp. Desp. Indiretas'!$C$20</f>
        <v>ASSISTENTE ADMINISTRATIVO</v>
      </c>
      <c r="E4509" s="278" t="str">
        <f>Resumo!$R$5</f>
        <v>Despesa</v>
      </c>
      <c r="F4509" s="278" t="str">
        <f>Resumo!$R$6</f>
        <v>Despesa Indireta</v>
      </c>
      <c r="G4509" s="286">
        <f>'Comp. Desp. Indiretas'!CB20</f>
        <v>190.90909090909091</v>
      </c>
    </row>
    <row r="4510" spans="1:7">
      <c r="A4510" s="283">
        <f>'Comp. Desp. Indiretas'!$CB$7</f>
        <v>45078</v>
      </c>
      <c r="B4510" s="278" t="str">
        <f>'Comp. Desp. Indiretas'!$A$21</f>
        <v>MOC</v>
      </c>
      <c r="D4510" s="279" t="str">
        <f>'Comp. Desp. Indiretas'!$C$21</f>
        <v>ESTAGIÁRIO TÉCNICO</v>
      </c>
      <c r="E4510" s="278" t="str">
        <f>Resumo!$R$5</f>
        <v>Despesa</v>
      </c>
      <c r="F4510" s="278" t="str">
        <f>Resumo!$R$6</f>
        <v>Despesa Indireta</v>
      </c>
      <c r="G4510" s="286">
        <f>'Comp. Desp. Indiretas'!CB21</f>
        <v>0</v>
      </c>
    </row>
    <row r="4511" spans="1:7">
      <c r="A4511" s="283">
        <f>'Comp. Desp. Indiretas'!$CB$7</f>
        <v>45078</v>
      </c>
      <c r="B4511" s="278" t="str">
        <f>'Comp. Desp. Indiretas'!$A$22</f>
        <v>MOC</v>
      </c>
      <c r="D4511" s="279" t="str">
        <f>'Comp. Desp. Indiretas'!$C$22</f>
        <v>ANALISTA FINANCEIRO</v>
      </c>
      <c r="E4511" s="278" t="str">
        <f>Resumo!$R$5</f>
        <v>Despesa</v>
      </c>
      <c r="F4511" s="278" t="str">
        <f>Resumo!$R$6</f>
        <v>Despesa Indireta</v>
      </c>
      <c r="G4511" s="286">
        <f>'Comp. Desp. Indiretas'!CB22</f>
        <v>220</v>
      </c>
    </row>
    <row r="4512" spans="1:7">
      <c r="A4512" s="283">
        <f>'Comp. Desp. Indiretas'!$CB$7</f>
        <v>45078</v>
      </c>
      <c r="B4512" s="278" t="str">
        <f>'Comp. Desp. Indiretas'!$A$23</f>
        <v>MOC</v>
      </c>
      <c r="D4512" s="279" t="str">
        <f>'Comp. Desp. Indiretas'!$C$23</f>
        <v>ANALISTA DE SUPRIMENTOS</v>
      </c>
      <c r="E4512" s="278" t="str">
        <f>Resumo!$R$5</f>
        <v>Despesa</v>
      </c>
      <c r="F4512" s="278" t="str">
        <f>Resumo!$R$6</f>
        <v>Despesa Indireta</v>
      </c>
      <c r="G4512" s="286">
        <f>'Comp. Desp. Indiretas'!CB23</f>
        <v>250</v>
      </c>
    </row>
    <row r="4513" spans="1:7">
      <c r="A4513" s="283">
        <f>'Comp. Desp. Indiretas'!$CB$7</f>
        <v>45078</v>
      </c>
      <c r="B4513" s="278" t="str">
        <f>'Comp. Desp. Indiretas'!$A$24</f>
        <v>DG</v>
      </c>
      <c r="D4513" s="279" t="str">
        <f>'Comp. Desp. Indiretas'!$C$24</f>
        <v>HOSPEDAGEM VIAGEM</v>
      </c>
      <c r="E4513" s="278" t="str">
        <f>Resumo!$R$5</f>
        <v>Despesa</v>
      </c>
      <c r="F4513" s="278" t="str">
        <f>Resumo!$R$6</f>
        <v>Despesa Indireta</v>
      </c>
      <c r="G4513" s="286">
        <f>'Comp. Desp. Indiretas'!CB24</f>
        <v>0</v>
      </c>
    </row>
    <row r="4514" spans="1:7">
      <c r="A4514" s="283">
        <f>'Comp. Desp. Indiretas'!$CB$7</f>
        <v>45078</v>
      </c>
      <c r="B4514" s="278" t="str">
        <f>'Comp. Desp. Indiretas'!$A$25</f>
        <v>DG</v>
      </c>
      <c r="D4514" s="279" t="str">
        <f>'Comp. Desp. Indiretas'!$C$25</f>
        <v>HOSPEDAGEM - NIVEL 2</v>
      </c>
      <c r="E4514" s="278" t="str">
        <f>Resumo!$R$5</f>
        <v>Despesa</v>
      </c>
      <c r="F4514" s="278" t="str">
        <f>Resumo!$R$6</f>
        <v>Despesa Indireta</v>
      </c>
      <c r="G4514" s="286">
        <f>'Comp. Desp. Indiretas'!CB25</f>
        <v>0</v>
      </c>
    </row>
    <row r="4515" spans="1:7">
      <c r="A4515" s="283">
        <f>'Comp. Desp. Indiretas'!$CB$7</f>
        <v>45078</v>
      </c>
      <c r="B4515" s="278" t="str">
        <f>'Comp. Desp. Indiretas'!$A$26</f>
        <v>DG</v>
      </c>
      <c r="D4515" s="279" t="str">
        <f>'Comp. Desp. Indiretas'!$C$26</f>
        <v>HOSPEDAGEM - NIVEL 3</v>
      </c>
      <c r="E4515" s="278" t="str">
        <f>Resumo!$R$5</f>
        <v>Despesa</v>
      </c>
      <c r="F4515" s="278" t="str">
        <f>Resumo!$R$6</f>
        <v>Despesa Indireta</v>
      </c>
      <c r="G4515" s="286">
        <f>'Comp. Desp. Indiretas'!CB26</f>
        <v>0</v>
      </c>
    </row>
    <row r="4516" spans="1:7">
      <c r="A4516" s="283">
        <f>'Comp. Desp. Indiretas'!$CB$7</f>
        <v>45078</v>
      </c>
      <c r="B4516" s="278" t="str">
        <f>'Comp. Desp. Indiretas'!$A$27</f>
        <v>DG</v>
      </c>
      <c r="D4516" s="279" t="str">
        <f>'Comp. Desp. Indiretas'!$C$27</f>
        <v>SALA COMERCIAL - PARAUAPEBAS/PA</v>
      </c>
      <c r="E4516" s="278" t="str">
        <f>Resumo!$R$5</f>
        <v>Despesa</v>
      </c>
      <c r="F4516" s="278" t="str">
        <f>Resumo!$R$6</f>
        <v>Despesa Indireta</v>
      </c>
      <c r="G4516" s="286">
        <f>'Comp. Desp. Indiretas'!CB27</f>
        <v>2500</v>
      </c>
    </row>
    <row r="4517" spans="1:7">
      <c r="A4517" s="283">
        <f>'Comp. Desp. Indiretas'!$CB$7</f>
        <v>45078</v>
      </c>
      <c r="B4517" s="278" t="str">
        <f>'Comp. Desp. Indiretas'!$A$28</f>
        <v>DG</v>
      </c>
      <c r="D4517" s="279" t="str">
        <f>'Comp. Desp. Indiretas'!$C$28</f>
        <v>CUSTOS FIXOS - SALA COMERCIAL (INTERNET, TELEFONIA, ENERGIA, LIMPEZA, E ETC)</v>
      </c>
      <c r="E4517" s="278" t="str">
        <f>Resumo!$R$5</f>
        <v>Despesa</v>
      </c>
      <c r="F4517" s="278" t="str">
        <f>Resumo!$R$6</f>
        <v>Despesa Indireta</v>
      </c>
      <c r="G4517" s="286">
        <f>'Comp. Desp. Indiretas'!CB28</f>
        <v>700</v>
      </c>
    </row>
    <row r="4518" spans="1:7">
      <c r="A4518" s="283">
        <f>'Comp. Desp. Indiretas'!$CB$7</f>
        <v>45078</v>
      </c>
      <c r="B4518" s="278" t="str">
        <f>'Comp. Desp. Indiretas'!$A$29</f>
        <v>DG</v>
      </c>
      <c r="D4518" s="279" t="str">
        <f>'Comp. Desp. Indiretas'!$C$29</f>
        <v>MOBILIA/FRETE - SALA COMERCIAL</v>
      </c>
      <c r="E4518" s="278" t="str">
        <f>Resumo!$R$5</f>
        <v>Despesa</v>
      </c>
      <c r="F4518" s="278" t="str">
        <f>Resumo!$R$6</f>
        <v>Despesa Indireta</v>
      </c>
      <c r="G4518" s="286">
        <f>'Comp. Desp. Indiretas'!CB29</f>
        <v>0</v>
      </c>
    </row>
    <row r="4519" spans="1:7">
      <c r="A4519" s="283">
        <f>'Comp. Desp. Indiretas'!$CB$7</f>
        <v>45078</v>
      </c>
      <c r="B4519" s="278" t="str">
        <f>'Comp. Desp. Indiretas'!$A$30</f>
        <v>DG</v>
      </c>
      <c r="D4519" s="279" t="str">
        <f>'Comp. Desp. Indiretas'!$C$30</f>
        <v>ALIMENTAÇÃO - NIVEL 3</v>
      </c>
      <c r="E4519" s="278" t="str">
        <f>Resumo!$R$5</f>
        <v>Despesa</v>
      </c>
      <c r="F4519" s="278" t="str">
        <f>Resumo!$R$6</f>
        <v>Despesa Indireta</v>
      </c>
      <c r="G4519" s="286">
        <f>'Comp. Desp. Indiretas'!CB30</f>
        <v>0</v>
      </c>
    </row>
    <row r="4520" spans="1:7">
      <c r="A4520" s="283">
        <f>'Comp. Desp. Indiretas'!$CB$7</f>
        <v>45078</v>
      </c>
      <c r="B4520" s="278" t="str">
        <f>'Comp. Desp. Indiretas'!$A$31</f>
        <v>DG</v>
      </c>
      <c r="D4520" s="279" t="str">
        <f>'Comp. Desp. Indiretas'!$C$31</f>
        <v>TELEFONIA</v>
      </c>
      <c r="E4520" s="278" t="str">
        <f>Resumo!$R$5</f>
        <v>Despesa</v>
      </c>
      <c r="F4520" s="278" t="str">
        <f>Resumo!$R$6</f>
        <v>Despesa Indireta</v>
      </c>
      <c r="G4520" s="286">
        <f>'Comp. Desp. Indiretas'!CB31</f>
        <v>0</v>
      </c>
    </row>
    <row r="4521" spans="1:7">
      <c r="A4521" s="283">
        <f>'Comp. Desp. Indiretas'!$CB$7</f>
        <v>45078</v>
      </c>
      <c r="B4521" s="278" t="str">
        <f>'Comp. Desp. Indiretas'!$A$32</f>
        <v>DG</v>
      </c>
      <c r="D4521" s="279" t="str">
        <f>'Comp. Desp. Indiretas'!$C$32</f>
        <v>ALUGUEL DE VEÍCULO SUV</v>
      </c>
      <c r="E4521" s="278" t="str">
        <f>Resumo!$R$5</f>
        <v>Despesa</v>
      </c>
      <c r="F4521" s="278" t="str">
        <f>Resumo!$R$6</f>
        <v>Despesa Indireta</v>
      </c>
      <c r="G4521" s="286">
        <f>'Comp. Desp. Indiretas'!CB32</f>
        <v>0</v>
      </c>
    </row>
    <row r="4522" spans="1:7">
      <c r="A4522" s="283">
        <f>'Comp. Desp. Indiretas'!$CB$7</f>
        <v>45078</v>
      </c>
      <c r="B4522" s="278" t="str">
        <f>'Comp. Desp. Indiretas'!$A$33</f>
        <v>DG</v>
      </c>
      <c r="D4522" s="279" t="str">
        <f>'Comp. Desp. Indiretas'!$C$33</f>
        <v>ALUGUEL DE VEICULO LEVE</v>
      </c>
      <c r="E4522" s="278" t="str">
        <f>Resumo!$R$5</f>
        <v>Despesa</v>
      </c>
      <c r="F4522" s="278" t="str">
        <f>Resumo!$R$6</f>
        <v>Despesa Indireta</v>
      </c>
      <c r="G4522" s="286">
        <f>'Comp. Desp. Indiretas'!CB33</f>
        <v>0</v>
      </c>
    </row>
    <row r="4523" spans="1:7">
      <c r="A4523" s="283">
        <f>'Comp. Desp. Indiretas'!$CB$7</f>
        <v>45078</v>
      </c>
      <c r="B4523" s="278" t="str">
        <f>'Comp. Desp. Indiretas'!$A$34</f>
        <v>DG</v>
      </c>
      <c r="D4523" s="279" t="str">
        <f>'Comp. Desp. Indiretas'!$C$34</f>
        <v>ALUGUEL CAMINHONTE</v>
      </c>
      <c r="E4523" s="278" t="str">
        <f>Resumo!$R$5</f>
        <v>Despesa</v>
      </c>
      <c r="F4523" s="278" t="str">
        <f>Resumo!$R$6</f>
        <v>Despesa Indireta</v>
      </c>
      <c r="G4523" s="286">
        <f>'Comp. Desp. Indiretas'!CB34</f>
        <v>0</v>
      </c>
    </row>
    <row r="4524" spans="1:7">
      <c r="A4524" s="283">
        <f>'Comp. Desp. Indiretas'!$CB$7</f>
        <v>45078</v>
      </c>
      <c r="B4524" s="278" t="str">
        <f>'Comp. Desp. Indiretas'!$A$35</f>
        <v>DG</v>
      </c>
      <c r="D4524" s="279" t="str">
        <f>'Comp. Desp. Indiretas'!$C$35</f>
        <v>AQUISIÇÃO DE VEICULO</v>
      </c>
      <c r="E4524" s="278" t="str">
        <f>Resumo!$R$5</f>
        <v>Despesa</v>
      </c>
      <c r="F4524" s="278" t="str">
        <f>Resumo!$R$6</f>
        <v>Despesa Indireta</v>
      </c>
      <c r="G4524" s="286">
        <f>'Comp. Desp. Indiretas'!CB35</f>
        <v>0</v>
      </c>
    </row>
    <row r="4525" spans="1:7">
      <c r="A4525" s="283">
        <f>'Comp. Desp. Indiretas'!$CB$7</f>
        <v>45078</v>
      </c>
      <c r="B4525" s="278" t="str">
        <f>'Comp. Desp. Indiretas'!$A$36</f>
        <v>DG</v>
      </c>
      <c r="D4525" s="279" t="str">
        <f>'Comp. Desp. Indiretas'!$C$36</f>
        <v>COMBUSTÍVEL - GASOLINA</v>
      </c>
      <c r="E4525" s="278" t="str">
        <f>Resumo!$R$5</f>
        <v>Despesa</v>
      </c>
      <c r="F4525" s="278" t="str">
        <f>Resumo!$R$6</f>
        <v>Despesa Indireta</v>
      </c>
      <c r="G4525" s="286">
        <f>'Comp. Desp. Indiretas'!CB36</f>
        <v>0</v>
      </c>
    </row>
    <row r="4526" spans="1:7">
      <c r="A4526" s="283">
        <f>'Comp. Desp. Indiretas'!$CB$7</f>
        <v>45078</v>
      </c>
      <c r="B4526" s="278" t="str">
        <f>'Comp. Desp. Indiretas'!$A$37</f>
        <v>DG</v>
      </c>
      <c r="D4526" s="279" t="str">
        <f>'Comp. Desp. Indiretas'!$C$37</f>
        <v>COMBUSTÍVEL - DIESEL</v>
      </c>
      <c r="E4526" s="278" t="str">
        <f>Resumo!$R$5</f>
        <v>Despesa</v>
      </c>
      <c r="F4526" s="278" t="str">
        <f>Resumo!$R$6</f>
        <v>Despesa Indireta</v>
      </c>
      <c r="G4526" s="286">
        <f>'Comp. Desp. Indiretas'!CB37</f>
        <v>0</v>
      </c>
    </row>
    <row r="4527" spans="1:7">
      <c r="A4527" s="283">
        <f>'Comp. Desp. Indiretas'!$CB$7</f>
        <v>45078</v>
      </c>
      <c r="B4527" s="278" t="str">
        <f>'Comp. Desp. Indiretas'!$A$38</f>
        <v>DG</v>
      </c>
      <c r="D4527" s="279" t="str">
        <f>'Comp. Desp. Indiretas'!$C$38</f>
        <v>PASSAGEM AÉREA</v>
      </c>
      <c r="E4527" s="278" t="str">
        <f>Resumo!$R$5</f>
        <v>Despesa</v>
      </c>
      <c r="F4527" s="278" t="str">
        <f>Resumo!$R$6</f>
        <v>Despesa Indireta</v>
      </c>
      <c r="G4527" s="286">
        <f>'Comp. Desp. Indiretas'!CB38</f>
        <v>0</v>
      </c>
    </row>
    <row r="4528" spans="1:7">
      <c r="A4528" s="283">
        <f>'Comp. Desp. Indiretas'!$CB$7</f>
        <v>45078</v>
      </c>
      <c r="B4528" s="278" t="str">
        <f>'Comp. Desp. Indiretas'!$A$39</f>
        <v>ART</v>
      </c>
      <c r="D4528" s="279" t="str">
        <f>'Comp. Desp. Indiretas'!$C$39</f>
        <v>ART CREA - Nível 1</v>
      </c>
      <c r="E4528" s="278" t="str">
        <f>Resumo!$R$5</f>
        <v>Despesa</v>
      </c>
      <c r="F4528" s="278" t="str">
        <f>Resumo!$R$6</f>
        <v>Despesa Indireta</v>
      </c>
      <c r="G4528" s="286">
        <f>'Comp. Desp. Indiretas'!CB39</f>
        <v>0</v>
      </c>
    </row>
    <row r="4529" spans="1:7">
      <c r="A4529" s="283">
        <f>'Comp. Desp. Indiretas'!$CB$7</f>
        <v>45078</v>
      </c>
      <c r="B4529" s="278" t="str">
        <f>'Comp. Desp. Indiretas'!$A$40</f>
        <v>ART</v>
      </c>
      <c r="D4529" s="279" t="str">
        <f>'Comp. Desp. Indiretas'!$C$40</f>
        <v>ART CREA - Nível 2</v>
      </c>
      <c r="E4529" s="278" t="str">
        <f>Resumo!$R$5</f>
        <v>Despesa</v>
      </c>
      <c r="F4529" s="278" t="str">
        <f>Resumo!$R$6</f>
        <v>Despesa Indireta</v>
      </c>
      <c r="G4529" s="286">
        <f>'Comp. Desp. Indiretas'!CB40</f>
        <v>0</v>
      </c>
    </row>
    <row r="4530" spans="1:7">
      <c r="A4530" s="283">
        <f>'Comp. Desp. Indiretas'!$CB$7</f>
        <v>45078</v>
      </c>
      <c r="B4530" s="278" t="str">
        <f>'Comp. Desp. Indiretas'!$A$41</f>
        <v>ART</v>
      </c>
      <c r="D4530" s="279" t="str">
        <f>'Comp. Desp. Indiretas'!$C$41</f>
        <v>ART CREA - Nível 3</v>
      </c>
      <c r="E4530" s="278" t="str">
        <f>Resumo!$R$5</f>
        <v>Despesa</v>
      </c>
      <c r="F4530" s="278" t="str">
        <f>Resumo!$R$6</f>
        <v>Despesa Indireta</v>
      </c>
      <c r="G4530" s="286">
        <f>'Comp. Desp. Indiretas'!CB41</f>
        <v>0</v>
      </c>
    </row>
    <row r="4531" spans="1:7">
      <c r="A4531" s="283">
        <f>'Comp. Desp. Indiretas'!$CB$7</f>
        <v>45078</v>
      </c>
      <c r="B4531" s="278" t="str">
        <f>'Comp. Desp. Indiretas'!$A$42</f>
        <v>ART</v>
      </c>
      <c r="D4531" s="279" t="str">
        <f>'Comp. Desp. Indiretas'!$C$42</f>
        <v>ACERVO CREA</v>
      </c>
      <c r="E4531" s="278" t="str">
        <f>Resumo!$R$5</f>
        <v>Despesa</v>
      </c>
      <c r="F4531" s="278" t="str">
        <f>Resumo!$R$6</f>
        <v>Despesa Indireta</v>
      </c>
      <c r="G4531" s="286">
        <f>'Comp. Desp. Indiretas'!CB42</f>
        <v>0</v>
      </c>
    </row>
    <row r="4532" spans="1:7">
      <c r="A4532" s="283">
        <f>'Comp. Desp. Indiretas'!$CB$7</f>
        <v>45078</v>
      </c>
      <c r="B4532" s="278" t="str">
        <f>'Comp. Desp. Indiretas'!$A$43</f>
        <v>ART</v>
      </c>
      <c r="D4532" s="279" t="str">
        <f>'Comp. Desp. Indiretas'!$C$43</f>
        <v>ART CRBio</v>
      </c>
      <c r="E4532" s="278" t="str">
        <f>Resumo!$R$5</f>
        <v>Despesa</v>
      </c>
      <c r="F4532" s="278" t="str">
        <f>Resumo!$R$6</f>
        <v>Despesa Indireta</v>
      </c>
      <c r="G4532" s="286">
        <f>'Comp. Desp. Indiretas'!CB43</f>
        <v>0</v>
      </c>
    </row>
    <row r="4533" spans="1:7">
      <c r="A4533" s="283">
        <f>'Comp. Desp. Indiretas'!$CB$7</f>
        <v>45078</v>
      </c>
      <c r="B4533" s="278" t="str">
        <f>'Comp. Desp. Indiretas'!$A$44</f>
        <v>ART</v>
      </c>
      <c r="D4533" s="279" t="str">
        <f>'Comp. Desp. Indiretas'!$C$44</f>
        <v>ACERVO CRBio</v>
      </c>
      <c r="E4533" s="278" t="str">
        <f>Resumo!$R$5</f>
        <v>Despesa</v>
      </c>
      <c r="F4533" s="278" t="str">
        <f>Resumo!$R$6</f>
        <v>Despesa Indireta</v>
      </c>
      <c r="G4533" s="286">
        <f>'Comp. Desp. Indiretas'!CB44</f>
        <v>0</v>
      </c>
    </row>
    <row r="4534" spans="1:7">
      <c r="A4534" s="283">
        <f>'Comp. Desp. Indiretas'!$CB$7</f>
        <v>45078</v>
      </c>
      <c r="B4534" s="278" t="str">
        <f>'Comp. Desp. Indiretas'!$A$45</f>
        <v>ART</v>
      </c>
      <c r="D4534" s="279" t="str">
        <f>'Comp. Desp. Indiretas'!$C$45</f>
        <v>VISTO CREA PF</v>
      </c>
      <c r="E4534" s="278" t="str">
        <f>Resumo!$R$5</f>
        <v>Despesa</v>
      </c>
      <c r="F4534" s="278" t="str">
        <f>Resumo!$R$6</f>
        <v>Despesa Indireta</v>
      </c>
      <c r="G4534" s="286">
        <f>'Comp. Desp. Indiretas'!CB45</f>
        <v>0</v>
      </c>
    </row>
    <row r="4535" spans="1:7">
      <c r="A4535" s="283">
        <f>'Comp. Desp. Indiretas'!$CB$7</f>
        <v>45078</v>
      </c>
      <c r="B4535" s="278" t="str">
        <f>'Comp. Desp. Indiretas'!$A$46</f>
        <v>ART</v>
      </c>
      <c r="D4535" s="279" t="str">
        <f>'Comp. Desp. Indiretas'!$C$46</f>
        <v>VISTO CREA PJ</v>
      </c>
      <c r="E4535" s="278" t="str">
        <f>Resumo!$R$5</f>
        <v>Despesa</v>
      </c>
      <c r="F4535" s="278" t="str">
        <f>Resumo!$R$6</f>
        <v>Despesa Indireta</v>
      </c>
      <c r="G4535" s="286">
        <f>'Comp. Desp. Indiretas'!CB46</f>
        <v>0</v>
      </c>
    </row>
    <row r="4536" spans="1:7">
      <c r="A4536" s="283">
        <f>'Comp. Desp. Indiretas'!$CB$7</f>
        <v>45078</v>
      </c>
      <c r="B4536" s="278" t="str">
        <f>'Comp. Desp. Indiretas'!$A$47</f>
        <v>ART</v>
      </c>
      <c r="D4536" s="279" t="str">
        <f>'Comp. Desp. Indiretas'!$C$47</f>
        <v>ANUIDADE CREA PF</v>
      </c>
      <c r="E4536" s="278" t="str">
        <f>Resumo!$R$5</f>
        <v>Despesa</v>
      </c>
      <c r="F4536" s="278" t="str">
        <f>Resumo!$R$6</f>
        <v>Despesa Indireta</v>
      </c>
      <c r="G4536" s="286">
        <f>'Comp. Desp. Indiretas'!CB47</f>
        <v>0</v>
      </c>
    </row>
    <row r="4537" spans="1:7">
      <c r="A4537" s="283">
        <f>'Comp. Desp. Indiretas'!$CB$7</f>
        <v>45078</v>
      </c>
      <c r="B4537" s="278" t="str">
        <f>'Comp. Desp. Indiretas'!$A$48</f>
        <v>ART</v>
      </c>
      <c r="D4537" s="279" t="str">
        <f>'Comp. Desp. Indiretas'!$C$48</f>
        <v>ANUIDADE CREA PJ</v>
      </c>
      <c r="E4537" s="278" t="str">
        <f>Resumo!$R$5</f>
        <v>Despesa</v>
      </c>
      <c r="F4537" s="278" t="str">
        <f>Resumo!$R$6</f>
        <v>Despesa Indireta</v>
      </c>
      <c r="G4537" s="286">
        <f>'Comp. Desp. Indiretas'!CB48</f>
        <v>0</v>
      </c>
    </row>
    <row r="4538" spans="1:7">
      <c r="A4538" s="283">
        <f>'Comp. Desp. Indiretas'!$CB$7</f>
        <v>45078</v>
      </c>
      <c r="B4538" s="278" t="str">
        <f>'Comp. Desp. Indiretas'!$A$49</f>
        <v>ART</v>
      </c>
      <c r="D4538" s="279" t="str">
        <f>'Comp. Desp. Indiretas'!$C$49</f>
        <v>VISTO CRBio PF</v>
      </c>
      <c r="E4538" s="278" t="str">
        <f>Resumo!$R$5</f>
        <v>Despesa</v>
      </c>
      <c r="F4538" s="278" t="str">
        <f>Resumo!$R$6</f>
        <v>Despesa Indireta</v>
      </c>
      <c r="G4538" s="286">
        <f>'Comp. Desp. Indiretas'!CB49</f>
        <v>0</v>
      </c>
    </row>
    <row r="4539" spans="1:7">
      <c r="A4539" s="283">
        <f>'Comp. Desp. Indiretas'!$CB$7</f>
        <v>45078</v>
      </c>
      <c r="B4539" s="278" t="str">
        <f>'Comp. Desp. Indiretas'!$A$50</f>
        <v>ART</v>
      </c>
      <c r="D4539" s="279" t="str">
        <f>'Comp. Desp. Indiretas'!$C$50</f>
        <v>VISTO CRBio PJ</v>
      </c>
      <c r="E4539" s="278" t="str">
        <f>Resumo!$R$5</f>
        <v>Despesa</v>
      </c>
      <c r="F4539" s="278" t="str">
        <f>Resumo!$R$6</f>
        <v>Despesa Indireta</v>
      </c>
      <c r="G4539" s="286">
        <f>'Comp. Desp. Indiretas'!CB50</f>
        <v>0</v>
      </c>
    </row>
    <row r="4540" spans="1:7">
      <c r="A4540" s="283">
        <f>'Comp. Desp. Indiretas'!$CB$7</f>
        <v>45078</v>
      </c>
      <c r="B4540" s="278" t="str">
        <f>'Comp. Desp. Indiretas'!$A$51</f>
        <v>SMS</v>
      </c>
      <c r="D4540" s="279" t="str">
        <f>'Comp. Desp. Indiretas'!$C$51</f>
        <v>PPRA</v>
      </c>
      <c r="E4540" s="278" t="str">
        <f>Resumo!$R$5</f>
        <v>Despesa</v>
      </c>
      <c r="F4540" s="278" t="str">
        <f>Resumo!$R$6</f>
        <v>Despesa Indireta</v>
      </c>
      <c r="G4540" s="286">
        <f>'Comp. Desp. Indiretas'!CB51</f>
        <v>0</v>
      </c>
    </row>
    <row r="4541" spans="1:7">
      <c r="A4541" s="283">
        <f>'Comp. Desp. Indiretas'!$CB$7</f>
        <v>45078</v>
      </c>
      <c r="B4541" s="278" t="str">
        <f>'Comp. Desp. Indiretas'!$A$52</f>
        <v>SMS</v>
      </c>
      <c r="D4541" s="279" t="str">
        <f>'Comp. Desp. Indiretas'!$C$52</f>
        <v>PCMSO</v>
      </c>
      <c r="E4541" s="278" t="str">
        <f>Resumo!$R$5</f>
        <v>Despesa</v>
      </c>
      <c r="F4541" s="278" t="str">
        <f>Resumo!$R$6</f>
        <v>Despesa Indireta</v>
      </c>
      <c r="G4541" s="286">
        <f>'Comp. Desp. Indiretas'!CB52</f>
        <v>0</v>
      </c>
    </row>
    <row r="4542" spans="1:7">
      <c r="A4542" s="283">
        <f>'Comp. Desp. Indiretas'!$CB$7</f>
        <v>45078</v>
      </c>
      <c r="B4542" s="278" t="str">
        <f>'Comp. Desp. Indiretas'!$A$53</f>
        <v>SMS</v>
      </c>
      <c r="D4542" s="279" t="str">
        <f>'Comp. Desp. Indiretas'!$C$53</f>
        <v>PGR</v>
      </c>
      <c r="E4542" s="278" t="str">
        <f>Resumo!$R$5</f>
        <v>Despesa</v>
      </c>
      <c r="F4542" s="278" t="str">
        <f>Resumo!$R$6</f>
        <v>Despesa Indireta</v>
      </c>
      <c r="G4542" s="286">
        <f>'Comp. Desp. Indiretas'!CB53</f>
        <v>0</v>
      </c>
    </row>
    <row r="4543" spans="1:7">
      <c r="A4543" s="283">
        <f>'Comp. Desp. Indiretas'!$CB$7</f>
        <v>45078</v>
      </c>
      <c r="B4543" s="278" t="str">
        <f>'Comp. Desp. Indiretas'!$A$55</f>
        <v>SMS</v>
      </c>
      <c r="D4543" s="279" t="str">
        <f>'Comp. Desp. Indiretas'!$C$55</f>
        <v>TREINAMENTO</v>
      </c>
      <c r="E4543" s="278" t="str">
        <f>Resumo!$R$5</f>
        <v>Despesa</v>
      </c>
      <c r="F4543" s="278" t="str">
        <f>Resumo!$R$6</f>
        <v>Despesa Indireta</v>
      </c>
      <c r="G4543" s="286">
        <f>'Comp. Desp. Indiretas'!CB55</f>
        <v>0</v>
      </c>
    </row>
    <row r="4544" spans="1:7">
      <c r="A4544" s="283">
        <f>'Comp. Desp. Indiretas'!$CB$7</f>
        <v>45078</v>
      </c>
      <c r="B4544" s="278" t="str">
        <f>'Comp. Desp. Indiretas'!$A$56</f>
        <v>SMS</v>
      </c>
      <c r="D4544" s="279" t="str">
        <f>'Comp. Desp. Indiretas'!$C$56</f>
        <v>ASO</v>
      </c>
      <c r="E4544" s="278" t="str">
        <f>Resumo!$R$5</f>
        <v>Despesa</v>
      </c>
      <c r="F4544" s="278" t="str">
        <f>Resumo!$R$6</f>
        <v>Despesa Indireta</v>
      </c>
      <c r="G4544" s="286">
        <f>'Comp. Desp. Indiretas'!CB56</f>
        <v>0</v>
      </c>
    </row>
    <row r="4545" spans="1:7">
      <c r="A4545" s="283">
        <f>'Comp. Desp. Indiretas'!$CB$7</f>
        <v>45078</v>
      </c>
      <c r="B4545" s="278">
        <f>'Comp. Desp. Indiretas'!$A$57</f>
        <v>0</v>
      </c>
      <c r="D4545" s="279" t="str">
        <f>'Comp. Desp. Indiretas'!$C$57</f>
        <v/>
      </c>
      <c r="E4545" s="278" t="str">
        <f>Resumo!$R$5</f>
        <v>Despesa</v>
      </c>
      <c r="F4545" s="278" t="str">
        <f>Resumo!$R$6</f>
        <v>Despesa Indireta</v>
      </c>
      <c r="G4545" s="286">
        <f>'Comp. Desp. Indiretas'!CB57</f>
        <v>0</v>
      </c>
    </row>
    <row r="4546" spans="1:7">
      <c r="A4546" s="283">
        <f>'Comp. Desp. Indiretas'!$CB$7</f>
        <v>45078</v>
      </c>
      <c r="B4546" s="278">
        <f>'Comp. Desp. Indiretas'!$A$58</f>
        <v>0</v>
      </c>
      <c r="D4546" s="279" t="str">
        <f>'Comp. Desp. Indiretas'!$C$58</f>
        <v/>
      </c>
      <c r="E4546" s="278" t="str">
        <f>Resumo!$R$5</f>
        <v>Despesa</v>
      </c>
      <c r="F4546" s="278" t="str">
        <f>Resumo!$R$6</f>
        <v>Despesa Indireta</v>
      </c>
      <c r="G4546" s="286">
        <f>'Comp. Desp. Indiretas'!CB58</f>
        <v>0</v>
      </c>
    </row>
    <row r="4547" spans="1:7">
      <c r="A4547" s="283">
        <f>'Comp. Desp. Indiretas'!$CB$7</f>
        <v>45078</v>
      </c>
      <c r="B4547" s="278">
        <f>'Comp. Desp. Indiretas'!$A$59</f>
        <v>0</v>
      </c>
      <c r="D4547" s="279" t="str">
        <f>'Comp. Desp. Indiretas'!$C$59</f>
        <v/>
      </c>
      <c r="E4547" s="278" t="str">
        <f>Resumo!$R$5</f>
        <v>Despesa</v>
      </c>
      <c r="F4547" s="278" t="str">
        <f>Resumo!$R$6</f>
        <v>Despesa Indireta</v>
      </c>
      <c r="G4547" s="286">
        <f>'Comp. Desp. Indiretas'!CB59</f>
        <v>0</v>
      </c>
    </row>
    <row r="4548" spans="1:7">
      <c r="A4548" s="283">
        <f>'Comp. Desp. Indiretas'!$CB$7</f>
        <v>45078</v>
      </c>
      <c r="B4548" s="278">
        <f>'Comp. Desp. Indiretas'!$A$60</f>
        <v>0</v>
      </c>
      <c r="D4548" s="279" t="str">
        <f>'Comp. Desp. Indiretas'!$C$60</f>
        <v/>
      </c>
      <c r="E4548" s="278" t="str">
        <f>Resumo!$R$5</f>
        <v>Despesa</v>
      </c>
      <c r="F4548" s="278" t="str">
        <f>Resumo!$R$6</f>
        <v>Despesa Indireta</v>
      </c>
      <c r="G4548" s="286">
        <f>'Comp. Desp. Indiretas'!CB60</f>
        <v>0</v>
      </c>
    </row>
    <row r="4549" spans="1:7">
      <c r="A4549" s="283">
        <f>'Comp. Desp. Indiretas'!$CB$7</f>
        <v>45078</v>
      </c>
      <c r="B4549" s="278" t="str">
        <f>'Comp. Desp. Indiretas'!$A$63</f>
        <v>MOC</v>
      </c>
      <c r="D4549" s="279" t="str">
        <f>'Comp. Desp. Indiretas'!$C$63</f>
        <v>DIRETOR TÉCNICO</v>
      </c>
      <c r="E4549" s="278" t="str">
        <f>Resumo!$R$5</f>
        <v>Despesa</v>
      </c>
      <c r="F4549" s="278" t="str">
        <f>Resumo!$R$6</f>
        <v>Despesa Indireta</v>
      </c>
      <c r="G4549" s="286">
        <f>'Comp. Desp. Indiretas'!CB63</f>
        <v>0</v>
      </c>
    </row>
    <row r="4550" spans="1:7">
      <c r="A4550" s="283">
        <f>'Comp. Desp. Indiretas'!$CB$7</f>
        <v>45078</v>
      </c>
      <c r="B4550" s="278" t="str">
        <f>'Comp. Desp. Indiretas'!$A$64</f>
        <v>MOC</v>
      </c>
      <c r="D4550" s="279" t="str">
        <f>'Comp. Desp. Indiretas'!$C$64</f>
        <v>ANALISTA DE SUPRIMENTOS</v>
      </c>
      <c r="E4550" s="278" t="str">
        <f>Resumo!$R$5</f>
        <v>Despesa</v>
      </c>
      <c r="F4550" s="278" t="str">
        <f>Resumo!$R$6</f>
        <v>Despesa Indireta</v>
      </c>
      <c r="G4550" s="286">
        <f>'Comp. Desp. Indiretas'!CB64</f>
        <v>0</v>
      </c>
    </row>
    <row r="4551" spans="1:7">
      <c r="A4551" s="283">
        <f>'Comp. Desp. Indiretas'!$CB$7</f>
        <v>45078</v>
      </c>
      <c r="B4551" s="278" t="str">
        <f>'Comp. Desp. Indiretas'!$A$65</f>
        <v>MOC</v>
      </c>
      <c r="D4551" s="279" t="str">
        <f>'Comp. Desp. Indiretas'!$C$65</f>
        <v>GERENTE DE PROJETO - PJ</v>
      </c>
      <c r="E4551" s="278" t="str">
        <f>Resumo!$R$5</f>
        <v>Despesa</v>
      </c>
      <c r="F4551" s="278" t="str">
        <f>Resumo!$R$6</f>
        <v>Despesa Indireta</v>
      </c>
      <c r="G4551" s="286">
        <f>'Comp. Desp. Indiretas'!CB65</f>
        <v>0</v>
      </c>
    </row>
    <row r="4552" spans="1:7">
      <c r="A4552" s="283">
        <f>'Comp. Desp. Indiretas'!$CB$7</f>
        <v>45078</v>
      </c>
      <c r="B4552" s="278" t="str">
        <f>'Comp. Desp. Indiretas'!$A$66</f>
        <v>MOC</v>
      </c>
      <c r="D4552" s="279" t="str">
        <f>'Comp. Desp. Indiretas'!$C$66</f>
        <v>COORD. DE PROJETO - PJ</v>
      </c>
      <c r="E4552" s="278" t="str">
        <f>Resumo!$R$5</f>
        <v>Despesa</v>
      </c>
      <c r="F4552" s="278" t="str">
        <f>Resumo!$R$6</f>
        <v>Despesa Indireta</v>
      </c>
      <c r="G4552" s="286">
        <f>'Comp. Desp. Indiretas'!CB66</f>
        <v>0</v>
      </c>
    </row>
    <row r="4553" spans="1:7">
      <c r="A4553" s="283">
        <f>'Comp. Desp. Indiretas'!$CB$7</f>
        <v>45078</v>
      </c>
      <c r="B4553" s="278" t="str">
        <f>'Comp. Desp. Indiretas'!$A$67</f>
        <v>MOC</v>
      </c>
      <c r="D4553" s="279" t="str">
        <f>'Comp. Desp. Indiretas'!$C$67</f>
        <v>COORD. OPERACIONAL - PJ</v>
      </c>
      <c r="E4553" s="278" t="str">
        <f>Resumo!$R$5</f>
        <v>Despesa</v>
      </c>
      <c r="F4553" s="278" t="str">
        <f>Resumo!$R$6</f>
        <v>Despesa Indireta</v>
      </c>
      <c r="G4553" s="286">
        <f>'Comp. Desp. Indiretas'!CB67</f>
        <v>0</v>
      </c>
    </row>
    <row r="4554" spans="1:7">
      <c r="A4554" s="283">
        <f>'Comp. Desp. Indiretas'!$CB$7</f>
        <v>45078</v>
      </c>
      <c r="B4554" s="278" t="str">
        <f>'Comp. Desp. Indiretas'!$A$68</f>
        <v>MOC</v>
      </c>
      <c r="D4554" s="279" t="str">
        <f>'Comp. Desp. Indiretas'!$C$68</f>
        <v>ANALISTA DE PROJETOS SENIOR - PJ</v>
      </c>
      <c r="E4554" s="278" t="str">
        <f>Resumo!$R$5</f>
        <v>Despesa</v>
      </c>
      <c r="F4554" s="278" t="str">
        <f>Resumo!$R$6</f>
        <v>Despesa Indireta</v>
      </c>
      <c r="G4554" s="286">
        <f>'Comp. Desp. Indiretas'!CB68</f>
        <v>0</v>
      </c>
    </row>
    <row r="4555" spans="1:7">
      <c r="A4555" s="283">
        <f>'Comp. Desp. Indiretas'!$CB$7</f>
        <v>45078</v>
      </c>
      <c r="B4555" s="278" t="str">
        <f>'Comp. Desp. Indiretas'!$A$69</f>
        <v>MOC</v>
      </c>
      <c r="D4555" s="279" t="str">
        <f>'Comp. Desp. Indiretas'!$C$69</f>
        <v>ANALISTA DE PROJETOS PLENO - PJ</v>
      </c>
      <c r="E4555" s="278" t="str">
        <f>Resumo!$R$5</f>
        <v>Despesa</v>
      </c>
      <c r="F4555" s="278" t="str">
        <f>Resumo!$R$6</f>
        <v>Despesa Indireta</v>
      </c>
      <c r="G4555" s="286">
        <f>'Comp. Desp. Indiretas'!CB69</f>
        <v>0</v>
      </c>
    </row>
    <row r="4556" spans="1:7">
      <c r="A4556" s="283">
        <f>'Comp. Desp. Indiretas'!$CB$7</f>
        <v>45078</v>
      </c>
      <c r="B4556" s="278" t="str">
        <f>'Comp. Desp. Indiretas'!$A$70</f>
        <v>MOC</v>
      </c>
      <c r="D4556" s="279" t="str">
        <f>'Comp. Desp. Indiretas'!$C$70</f>
        <v>ANALISTA DE PROJETOS JUNIOR - PJ</v>
      </c>
      <c r="E4556" s="278" t="str">
        <f>Resumo!$R$5</f>
        <v>Despesa</v>
      </c>
      <c r="F4556" s="278" t="str">
        <f>Resumo!$R$6</f>
        <v>Despesa Indireta</v>
      </c>
      <c r="G4556" s="286">
        <f>'Comp. Desp. Indiretas'!CB70</f>
        <v>0</v>
      </c>
    </row>
    <row r="4557" spans="1:7">
      <c r="A4557" s="283">
        <f>'Comp. Desp. Indiretas'!$CB$7</f>
        <v>45078</v>
      </c>
      <c r="B4557" s="278" t="str">
        <f>'Comp. Desp. Indiretas'!$A$71</f>
        <v>MOC</v>
      </c>
      <c r="D4557" s="279" t="str">
        <f>'Comp. Desp. Indiretas'!$C$71</f>
        <v>TÉCNICO OPERACIONAL - PJ</v>
      </c>
      <c r="E4557" s="278" t="str">
        <f>Resumo!$R$5</f>
        <v>Despesa</v>
      </c>
      <c r="F4557" s="278" t="str">
        <f>Resumo!$R$6</f>
        <v>Despesa Indireta</v>
      </c>
      <c r="G4557" s="286">
        <f>'Comp. Desp. Indiretas'!CB71</f>
        <v>0</v>
      </c>
    </row>
    <row r="4558" spans="1:7">
      <c r="A4558" s="283">
        <f>'Comp. Desp. Indiretas'!$CB$7</f>
        <v>45078</v>
      </c>
      <c r="B4558" s="278" t="str">
        <f>'Comp. Desp. Indiretas'!$A$72</f>
        <v>MOC</v>
      </c>
      <c r="D4558" s="279" t="str">
        <f>'Comp. Desp. Indiretas'!$C$72</f>
        <v>AUXILIAR TÉCNICO - PJ</v>
      </c>
      <c r="E4558" s="278" t="str">
        <f>Resumo!$R$5</f>
        <v>Despesa</v>
      </c>
      <c r="F4558" s="278" t="str">
        <f>Resumo!$R$6</f>
        <v>Despesa Indireta</v>
      </c>
      <c r="G4558" s="286">
        <f>'Comp. Desp. Indiretas'!CB72</f>
        <v>0</v>
      </c>
    </row>
    <row r="4559" spans="1:7">
      <c r="A4559" s="283">
        <f>'Comp. Desp. Indiretas'!$CB$7</f>
        <v>45078</v>
      </c>
      <c r="B4559" s="278" t="str">
        <f>'Comp. Desp. Indiretas'!$A$73</f>
        <v>MOC</v>
      </c>
      <c r="D4559" s="279" t="str">
        <f>'Comp. Desp. Indiretas'!$C$73</f>
        <v>ANALISTA FINANCEIRO</v>
      </c>
      <c r="E4559" s="278" t="str">
        <f>Resumo!$R$5</f>
        <v>Despesa</v>
      </c>
      <c r="F4559" s="278" t="str">
        <f>Resumo!$R$6</f>
        <v>Despesa Indireta</v>
      </c>
      <c r="G4559" s="286">
        <f>'Comp. Desp. Indiretas'!CB73</f>
        <v>0</v>
      </c>
    </row>
    <row r="4560" spans="1:7">
      <c r="A4560" s="283">
        <f>'Comp. Desp. Indiretas'!$CB$7</f>
        <v>45078</v>
      </c>
      <c r="B4560" s="278" t="str">
        <f>'Comp. Desp. Indiretas'!$A$74</f>
        <v>MOC</v>
      </c>
      <c r="D4560" s="279" t="str">
        <f>'Comp. Desp. Indiretas'!$C$74</f>
        <v>ANALISTA DE SUPRIMENTOS</v>
      </c>
      <c r="E4560" s="278" t="str">
        <f>Resumo!$R$5</f>
        <v>Despesa</v>
      </c>
      <c r="F4560" s="278" t="str">
        <f>Resumo!$R$6</f>
        <v>Despesa Indireta</v>
      </c>
      <c r="G4560" s="286">
        <f>'Comp. Desp. Indiretas'!CB74</f>
        <v>0</v>
      </c>
    </row>
    <row r="4561" spans="1:7">
      <c r="A4561" s="283">
        <f>'Comp. Desp. Indiretas'!$CB$7</f>
        <v>45078</v>
      </c>
      <c r="B4561" s="278" t="str">
        <f>'Comp. Desp. Indiretas'!$A$75</f>
        <v>DG</v>
      </c>
      <c r="D4561" s="279" t="str">
        <f>'Comp. Desp. Indiretas'!$C$75</f>
        <v>HOSPEDAGEM VIAGEM</v>
      </c>
      <c r="E4561" s="278" t="str">
        <f>Resumo!$R$5</f>
        <v>Despesa</v>
      </c>
      <c r="F4561" s="278" t="str">
        <f>Resumo!$R$6</f>
        <v>Despesa Indireta</v>
      </c>
      <c r="G4561" s="286">
        <f>'Comp. Desp. Indiretas'!CB75</f>
        <v>0</v>
      </c>
    </row>
    <row r="4562" spans="1:7">
      <c r="A4562" s="283">
        <f>'Comp. Desp. Indiretas'!$CB$7</f>
        <v>45078</v>
      </c>
      <c r="B4562" s="278" t="str">
        <f>'Comp. Desp. Indiretas'!$A$76</f>
        <v>DG</v>
      </c>
      <c r="D4562" s="279" t="str">
        <f>'Comp. Desp. Indiretas'!$C$76</f>
        <v>ALIMENTAÇÃO VIAGEM (CAFÉ / ALMOÇO OU JANTA)</v>
      </c>
      <c r="E4562" s="278" t="str">
        <f>Resumo!$R$5</f>
        <v>Despesa</v>
      </c>
      <c r="F4562" s="278" t="str">
        <f>Resumo!$R$6</f>
        <v>Despesa Indireta</v>
      </c>
      <c r="G4562" s="286">
        <f>'Comp. Desp. Indiretas'!CB76</f>
        <v>0</v>
      </c>
    </row>
    <row r="4563" spans="1:7">
      <c r="A4563" s="283">
        <f>'Comp. Desp. Indiretas'!$CB$7</f>
        <v>45078</v>
      </c>
      <c r="B4563" s="278" t="str">
        <f>'Comp. Desp. Indiretas'!$A$77</f>
        <v>DG</v>
      </c>
      <c r="D4563" s="279" t="str">
        <f>'Comp. Desp. Indiretas'!$C$77</f>
        <v>SALA COMERCIAL - PARAUAPEBAS/PA</v>
      </c>
      <c r="E4563" s="278" t="str">
        <f>Resumo!$R$5</f>
        <v>Despesa</v>
      </c>
      <c r="F4563" s="278" t="str">
        <f>Resumo!$R$6</f>
        <v>Despesa Indireta</v>
      </c>
      <c r="G4563" s="286">
        <f>'Comp. Desp. Indiretas'!CB77</f>
        <v>0</v>
      </c>
    </row>
    <row r="4564" spans="1:7">
      <c r="A4564" s="283">
        <f>'Comp. Desp. Indiretas'!$CB$7</f>
        <v>45078</v>
      </c>
      <c r="B4564" s="278" t="str">
        <f>'Comp. Desp. Indiretas'!$A$78</f>
        <v>DG</v>
      </c>
      <c r="D4564" s="279" t="str">
        <f>'Comp. Desp. Indiretas'!$C$78</f>
        <v>ALIMENTAÇÃO VIAGEM (CAFÉ / ALMOÇO OU JANTA)</v>
      </c>
      <c r="E4564" s="278" t="str">
        <f>Resumo!$R$5</f>
        <v>Despesa</v>
      </c>
      <c r="F4564" s="278" t="str">
        <f>Resumo!$R$6</f>
        <v>Despesa Indireta</v>
      </c>
      <c r="G4564" s="286">
        <f>'Comp. Desp. Indiretas'!CB78</f>
        <v>0</v>
      </c>
    </row>
    <row r="4565" spans="1:7">
      <c r="A4565" s="283">
        <f>'Comp. Desp. Indiretas'!$CB$7</f>
        <v>45078</v>
      </c>
      <c r="B4565" s="278" t="str">
        <f>'Comp. Desp. Indiretas'!$A$79</f>
        <v>DG</v>
      </c>
      <c r="D4565" s="279" t="str">
        <f>'Comp. Desp. Indiretas'!$C$79</f>
        <v>ALIMENTAÇÃO - NIVEL 2</v>
      </c>
      <c r="E4565" s="278" t="str">
        <f>Resumo!$R$5</f>
        <v>Despesa</v>
      </c>
      <c r="F4565" s="278" t="str">
        <f>Resumo!$R$6</f>
        <v>Despesa Indireta</v>
      </c>
      <c r="G4565" s="286">
        <f>'Comp. Desp. Indiretas'!CB79</f>
        <v>0</v>
      </c>
    </row>
    <row r="4566" spans="1:7">
      <c r="A4566" s="283">
        <f>'Comp. Desp. Indiretas'!$CB$7</f>
        <v>45078</v>
      </c>
      <c r="B4566" s="278" t="str">
        <f>'Comp. Desp. Indiretas'!$A$80</f>
        <v>DG</v>
      </c>
      <c r="D4566" s="279" t="str">
        <f>'Comp. Desp. Indiretas'!$C$80</f>
        <v>ALIMENTAÇÃO - NIVEL 3</v>
      </c>
      <c r="E4566" s="278" t="str">
        <f>Resumo!$R$5</f>
        <v>Despesa</v>
      </c>
      <c r="F4566" s="278" t="str">
        <f>Resumo!$R$6</f>
        <v>Despesa Indireta</v>
      </c>
      <c r="G4566" s="286">
        <f>'Comp. Desp. Indiretas'!CB80</f>
        <v>0</v>
      </c>
    </row>
    <row r="4567" spans="1:7">
      <c r="A4567" s="283">
        <f>'Comp. Desp. Indiretas'!$CB$7</f>
        <v>45078</v>
      </c>
      <c r="B4567" s="278" t="str">
        <f>'Comp. Desp. Indiretas'!$A$81</f>
        <v>DG</v>
      </c>
      <c r="D4567" s="279" t="str">
        <f>'Comp. Desp. Indiretas'!$C$81</f>
        <v>TELEFONIA</v>
      </c>
      <c r="E4567" s="278" t="str">
        <f>Resumo!$R$5</f>
        <v>Despesa</v>
      </c>
      <c r="F4567" s="278" t="str">
        <f>Resumo!$R$6</f>
        <v>Despesa Indireta</v>
      </c>
      <c r="G4567" s="286">
        <f>'Comp. Desp. Indiretas'!CB81</f>
        <v>0</v>
      </c>
    </row>
    <row r="4568" spans="1:7">
      <c r="A4568" s="283">
        <f>'Comp. Desp. Indiretas'!$CB$7</f>
        <v>45078</v>
      </c>
      <c r="B4568" s="278" t="str">
        <f>'Comp. Desp. Indiretas'!$A$82</f>
        <v>DG</v>
      </c>
      <c r="D4568" s="279" t="str">
        <f>'Comp. Desp. Indiretas'!$C$82</f>
        <v>ALUGUEL DE VEÍCULO SUV</v>
      </c>
      <c r="E4568" s="278" t="str">
        <f>Resumo!$R$5</f>
        <v>Despesa</v>
      </c>
      <c r="F4568" s="278" t="str">
        <f>Resumo!$R$6</f>
        <v>Despesa Indireta</v>
      </c>
      <c r="G4568" s="286">
        <f>'Comp. Desp. Indiretas'!CB82</f>
        <v>0</v>
      </c>
    </row>
    <row r="4569" spans="1:7">
      <c r="A4569" s="283">
        <f>'Comp. Desp. Indiretas'!$CB$7</f>
        <v>45078</v>
      </c>
      <c r="B4569" s="278" t="str">
        <f>'Comp. Desp. Indiretas'!$A$83</f>
        <v>DG</v>
      </c>
      <c r="D4569" s="279" t="str">
        <f>'Comp. Desp. Indiretas'!$C$83</f>
        <v>ALUGUEL DE VEICULO LEVE</v>
      </c>
      <c r="E4569" s="278" t="str">
        <f>Resumo!$R$5</f>
        <v>Despesa</v>
      </c>
      <c r="F4569" s="278" t="str">
        <f>Resumo!$R$6</f>
        <v>Despesa Indireta</v>
      </c>
      <c r="G4569" s="286">
        <f>'Comp. Desp. Indiretas'!CB83</f>
        <v>0</v>
      </c>
    </row>
    <row r="4570" spans="1:7">
      <c r="A4570" s="283">
        <f>'Comp. Desp. Indiretas'!$CB$7</f>
        <v>45078</v>
      </c>
      <c r="B4570" s="278" t="str">
        <f>'Comp. Desp. Indiretas'!$A$84</f>
        <v>DG</v>
      </c>
      <c r="D4570" s="279" t="str">
        <f>'Comp. Desp. Indiretas'!$C$84</f>
        <v>ALUGUEL CAMINHONTE</v>
      </c>
      <c r="E4570" s="278" t="str">
        <f>Resumo!$R$5</f>
        <v>Despesa</v>
      </c>
      <c r="F4570" s="278" t="str">
        <f>Resumo!$R$6</f>
        <v>Despesa Indireta</v>
      </c>
      <c r="G4570" s="286">
        <f>'Comp. Desp. Indiretas'!CB84</f>
        <v>0</v>
      </c>
    </row>
    <row r="4571" spans="1:7">
      <c r="A4571" s="283">
        <f>'Comp. Desp. Indiretas'!$CB$7</f>
        <v>45078</v>
      </c>
      <c r="B4571" s="278" t="str">
        <f>'Comp. Desp. Indiretas'!$A$85</f>
        <v>DG</v>
      </c>
      <c r="D4571" s="279" t="str">
        <f>'Comp. Desp. Indiretas'!$C$85</f>
        <v>AQUISIÇÃO DE VEICULO</v>
      </c>
      <c r="E4571" s="278" t="str">
        <f>Resumo!$R$5</f>
        <v>Despesa</v>
      </c>
      <c r="F4571" s="278" t="str">
        <f>Resumo!$R$6</f>
        <v>Despesa Indireta</v>
      </c>
      <c r="G4571" s="286">
        <f>'Comp. Desp. Indiretas'!CB85</f>
        <v>0</v>
      </c>
    </row>
    <row r="4572" spans="1:7">
      <c r="A4572" s="283">
        <f>'Comp. Desp. Indiretas'!$CB$7</f>
        <v>45078</v>
      </c>
      <c r="B4572" s="278" t="str">
        <f>'Comp. Desp. Indiretas'!$A$86</f>
        <v>DG</v>
      </c>
      <c r="D4572" s="279" t="str">
        <f>'Comp. Desp. Indiretas'!$C$86</f>
        <v>COMBUSTÍVEL - GASOLINA</v>
      </c>
      <c r="E4572" s="278" t="str">
        <f>Resumo!$R$5</f>
        <v>Despesa</v>
      </c>
      <c r="F4572" s="278" t="str">
        <f>Resumo!$R$6</f>
        <v>Despesa Indireta</v>
      </c>
      <c r="G4572" s="286">
        <f>'Comp. Desp. Indiretas'!CB86</f>
        <v>0</v>
      </c>
    </row>
    <row r="4573" spans="1:7">
      <c r="A4573" s="283">
        <f>'Comp. Desp. Indiretas'!$CB$7</f>
        <v>45078</v>
      </c>
      <c r="B4573" s="278" t="str">
        <f>'Comp. Desp. Indiretas'!$A$87</f>
        <v>DG</v>
      </c>
      <c r="D4573" s="279" t="str">
        <f>'Comp. Desp. Indiretas'!$C$87</f>
        <v>COMBUSTÍVEL - DIESEL</v>
      </c>
      <c r="E4573" s="278" t="str">
        <f>Resumo!$R$5</f>
        <v>Despesa</v>
      </c>
      <c r="F4573" s="278" t="str">
        <f>Resumo!$R$6</f>
        <v>Despesa Indireta</v>
      </c>
      <c r="G4573" s="286">
        <f>'Comp. Desp. Indiretas'!CB87</f>
        <v>0</v>
      </c>
    </row>
    <row r="4574" spans="1:7">
      <c r="A4574" s="283">
        <f>'Comp. Desp. Indiretas'!$CB$7</f>
        <v>45078</v>
      </c>
      <c r="B4574" s="278" t="str">
        <f>'Comp. Desp. Indiretas'!$A$88</f>
        <v>DG</v>
      </c>
      <c r="D4574" s="279" t="str">
        <f>'Comp. Desp. Indiretas'!$C$88</f>
        <v>PASSAGEM AÉREA</v>
      </c>
      <c r="E4574" s="278" t="str">
        <f>Resumo!$R$5</f>
        <v>Despesa</v>
      </c>
      <c r="F4574" s="278" t="str">
        <f>Resumo!$R$6</f>
        <v>Despesa Indireta</v>
      </c>
      <c r="G4574" s="286">
        <f>'Comp. Desp. Indiretas'!CB88</f>
        <v>0</v>
      </c>
    </row>
    <row r="4575" spans="1:7">
      <c r="A4575" s="283">
        <f>'Comp. Desp. Indiretas'!$CB$7</f>
        <v>45078</v>
      </c>
      <c r="B4575" s="278" t="str">
        <f>'Comp. Desp. Indiretas'!$A$89</f>
        <v>ART</v>
      </c>
      <c r="D4575" s="279" t="str">
        <f>'Comp. Desp. Indiretas'!$C$89</f>
        <v>ART CREA - Nível 1</v>
      </c>
      <c r="E4575" s="278" t="str">
        <f>Resumo!$R$5</f>
        <v>Despesa</v>
      </c>
      <c r="F4575" s="278" t="str">
        <f>Resumo!$R$6</f>
        <v>Despesa Indireta</v>
      </c>
      <c r="G4575" s="286">
        <f>'Comp. Desp. Indiretas'!CB89</f>
        <v>0</v>
      </c>
    </row>
    <row r="4576" spans="1:7">
      <c r="A4576" s="283">
        <f>'Comp. Desp. Indiretas'!$CB$7</f>
        <v>45078</v>
      </c>
      <c r="B4576" s="278" t="str">
        <f>'Comp. Desp. Indiretas'!$A$90</f>
        <v>ART</v>
      </c>
      <c r="D4576" s="279" t="str">
        <f>'Comp. Desp. Indiretas'!$C$90</f>
        <v>ART CREA - Nível 2</v>
      </c>
      <c r="E4576" s="278" t="str">
        <f>Resumo!$R$5</f>
        <v>Despesa</v>
      </c>
      <c r="F4576" s="278" t="str">
        <f>Resumo!$R$6</f>
        <v>Despesa Indireta</v>
      </c>
      <c r="G4576" s="286">
        <f>'Comp. Desp. Indiretas'!CB90</f>
        <v>0</v>
      </c>
    </row>
    <row r="4577" spans="1:7">
      <c r="A4577" s="283">
        <f>'Comp. Desp. Indiretas'!$CB$7</f>
        <v>45078</v>
      </c>
      <c r="B4577" s="278" t="str">
        <f>'Comp. Desp. Indiretas'!$A$91</f>
        <v>ART</v>
      </c>
      <c r="D4577" s="279" t="str">
        <f>'Comp. Desp. Indiretas'!$C$91</f>
        <v>ART CREA - Nível 3</v>
      </c>
      <c r="E4577" s="278" t="str">
        <f>Resumo!$R$5</f>
        <v>Despesa</v>
      </c>
      <c r="F4577" s="278" t="str">
        <f>Resumo!$R$6</f>
        <v>Despesa Indireta</v>
      </c>
      <c r="G4577" s="286">
        <f>'Comp. Desp. Indiretas'!CB91</f>
        <v>0</v>
      </c>
    </row>
    <row r="4578" spans="1:7">
      <c r="A4578" s="283">
        <f>'Comp. Desp. Indiretas'!$CB$7</f>
        <v>45078</v>
      </c>
      <c r="B4578" s="278" t="str">
        <f>'Comp. Desp. Indiretas'!$A$92</f>
        <v>ART</v>
      </c>
      <c r="D4578" s="279" t="str">
        <f>'Comp. Desp. Indiretas'!$C$92</f>
        <v>ACERVO CREA</v>
      </c>
      <c r="E4578" s="278" t="str">
        <f>Resumo!$R$5</f>
        <v>Despesa</v>
      </c>
      <c r="F4578" s="278" t="str">
        <f>Resumo!$R$6</f>
        <v>Despesa Indireta</v>
      </c>
      <c r="G4578" s="286">
        <f>'Comp. Desp. Indiretas'!CB92</f>
        <v>0</v>
      </c>
    </row>
    <row r="4579" spans="1:7">
      <c r="A4579" s="283">
        <f>'Comp. Desp. Indiretas'!$CB$7</f>
        <v>45078</v>
      </c>
      <c r="B4579" s="278" t="str">
        <f>'Comp. Desp. Indiretas'!$A$93</f>
        <v>ART</v>
      </c>
      <c r="D4579" s="279" t="str">
        <f>'Comp. Desp. Indiretas'!$C$93</f>
        <v>ART CRBio</v>
      </c>
      <c r="E4579" s="278" t="str">
        <f>Resumo!$R$5</f>
        <v>Despesa</v>
      </c>
      <c r="F4579" s="278" t="str">
        <f>Resumo!$R$6</f>
        <v>Despesa Indireta</v>
      </c>
      <c r="G4579" s="286">
        <f>'Comp. Desp. Indiretas'!CB93</f>
        <v>0</v>
      </c>
    </row>
    <row r="4580" spans="1:7">
      <c r="A4580" s="283">
        <f>'Comp. Desp. Indiretas'!$CB$7</f>
        <v>45078</v>
      </c>
      <c r="B4580" s="278" t="str">
        <f>'Comp. Desp. Indiretas'!$A$94</f>
        <v>ART</v>
      </c>
      <c r="D4580" s="279" t="str">
        <f>'Comp. Desp. Indiretas'!$C$94</f>
        <v>ACERVO CRBio</v>
      </c>
      <c r="E4580" s="278" t="str">
        <f>Resumo!$R$5</f>
        <v>Despesa</v>
      </c>
      <c r="F4580" s="278" t="str">
        <f>Resumo!$R$6</f>
        <v>Despesa Indireta</v>
      </c>
      <c r="G4580" s="286">
        <f>'Comp. Desp. Indiretas'!CB94</f>
        <v>0</v>
      </c>
    </row>
    <row r="4581" spans="1:7">
      <c r="A4581" s="283">
        <f>'Comp. Desp. Indiretas'!$CB$7</f>
        <v>45078</v>
      </c>
      <c r="B4581" s="278" t="str">
        <f>'Comp. Desp. Indiretas'!$A$95</f>
        <v>ART</v>
      </c>
      <c r="D4581" s="279" t="str">
        <f>'Comp. Desp. Indiretas'!$C$95</f>
        <v>VISTO CREA PF</v>
      </c>
      <c r="E4581" s="278" t="str">
        <f>Resumo!$R$5</f>
        <v>Despesa</v>
      </c>
      <c r="F4581" s="278" t="str">
        <f>Resumo!$R$6</f>
        <v>Despesa Indireta</v>
      </c>
      <c r="G4581" s="286">
        <f>'Comp. Desp. Indiretas'!CB95</f>
        <v>0</v>
      </c>
    </row>
    <row r="4582" spans="1:7">
      <c r="A4582" s="283">
        <f>'Comp. Desp. Indiretas'!$CB$7</f>
        <v>45078</v>
      </c>
      <c r="B4582" s="278" t="str">
        <f>'Comp. Desp. Indiretas'!$A$96</f>
        <v>ART</v>
      </c>
      <c r="D4582" s="279" t="str">
        <f>'Comp. Desp. Indiretas'!$C$96</f>
        <v>VISTO CREA PJ</v>
      </c>
      <c r="E4582" s="278" t="str">
        <f>Resumo!$R$5</f>
        <v>Despesa</v>
      </c>
      <c r="F4582" s="278" t="str">
        <f>Resumo!$R$6</f>
        <v>Despesa Indireta</v>
      </c>
      <c r="G4582" s="286">
        <f>'Comp. Desp. Indiretas'!CB96</f>
        <v>0</v>
      </c>
    </row>
    <row r="4583" spans="1:7">
      <c r="A4583" s="283">
        <f>'Comp. Desp. Indiretas'!$CB$7</f>
        <v>45078</v>
      </c>
      <c r="B4583" s="278" t="str">
        <f>'Comp. Desp. Indiretas'!$A$97</f>
        <v>ART</v>
      </c>
      <c r="D4583" s="279" t="str">
        <f>'Comp. Desp. Indiretas'!$C$97</f>
        <v>ANUIDADE CREA PF</v>
      </c>
      <c r="E4583" s="278" t="str">
        <f>Resumo!$R$5</f>
        <v>Despesa</v>
      </c>
      <c r="F4583" s="278" t="str">
        <f>Resumo!$R$6</f>
        <v>Despesa Indireta</v>
      </c>
      <c r="G4583" s="286">
        <f>'Comp. Desp. Indiretas'!CB97</f>
        <v>0</v>
      </c>
    </row>
    <row r="4584" spans="1:7">
      <c r="A4584" s="283">
        <f>'Comp. Desp. Indiretas'!$CB$7</f>
        <v>45078</v>
      </c>
      <c r="B4584" s="278" t="str">
        <f>'Comp. Desp. Indiretas'!$A$98</f>
        <v>ART</v>
      </c>
      <c r="D4584" s="279" t="str">
        <f>'Comp. Desp. Indiretas'!$C$98</f>
        <v>ANUIDADE CREA PJ</v>
      </c>
      <c r="E4584" s="278" t="str">
        <f>Resumo!$R$5</f>
        <v>Despesa</v>
      </c>
      <c r="F4584" s="278" t="str">
        <f>Resumo!$R$6</f>
        <v>Despesa Indireta</v>
      </c>
      <c r="G4584" s="286">
        <f>'Comp. Desp. Indiretas'!CB98</f>
        <v>0</v>
      </c>
    </row>
    <row r="4585" spans="1:7">
      <c r="A4585" s="283">
        <f>'Comp. Desp. Indiretas'!$CB$7</f>
        <v>45078</v>
      </c>
      <c r="B4585" s="278" t="str">
        <f>'Comp. Desp. Indiretas'!$A$99</f>
        <v>ART</v>
      </c>
      <c r="D4585" s="279" t="str">
        <f>'Comp. Desp. Indiretas'!$C$99</f>
        <v>VISTO CRBio PF</v>
      </c>
      <c r="E4585" s="278" t="str">
        <f>Resumo!$R$5</f>
        <v>Despesa</v>
      </c>
      <c r="F4585" s="278" t="str">
        <f>Resumo!$R$6</f>
        <v>Despesa Indireta</v>
      </c>
      <c r="G4585" s="286">
        <f>'Comp. Desp. Indiretas'!CB99</f>
        <v>0</v>
      </c>
    </row>
    <row r="4586" spans="1:7">
      <c r="A4586" s="283">
        <f>'Comp. Desp. Indiretas'!$CB$7</f>
        <v>45078</v>
      </c>
      <c r="B4586" s="278" t="str">
        <f>'Comp. Desp. Indiretas'!$A$100</f>
        <v>ART</v>
      </c>
      <c r="D4586" s="279" t="str">
        <f>'Comp. Desp. Indiretas'!$C$100</f>
        <v>VISTO CRBio PJ</v>
      </c>
      <c r="E4586" s="278" t="str">
        <f>Resumo!$R$5</f>
        <v>Despesa</v>
      </c>
      <c r="F4586" s="278" t="str">
        <f>Resumo!$R$6</f>
        <v>Despesa Indireta</v>
      </c>
      <c r="G4586" s="286">
        <f>'Comp. Desp. Indiretas'!CB100</f>
        <v>0</v>
      </c>
    </row>
    <row r="4587" spans="1:7">
      <c r="A4587" s="283">
        <f>'Comp. Desp. Indiretas'!$CB$7</f>
        <v>45078</v>
      </c>
      <c r="B4587" s="278" t="str">
        <f>'Comp. Desp. Indiretas'!$A$101</f>
        <v>SMS</v>
      </c>
      <c r="D4587" s="279" t="str">
        <f>'Comp. Desp. Indiretas'!$C$101</f>
        <v>PPRA</v>
      </c>
      <c r="E4587" s="278" t="str">
        <f>Resumo!$R$5</f>
        <v>Despesa</v>
      </c>
      <c r="F4587" s="278" t="str">
        <f>Resumo!$R$6</f>
        <v>Despesa Indireta</v>
      </c>
      <c r="G4587" s="286">
        <f>'Comp. Desp. Indiretas'!CB101</f>
        <v>0</v>
      </c>
    </row>
    <row r="4588" spans="1:7">
      <c r="A4588" s="283">
        <f>'Comp. Desp. Indiretas'!$CB$7</f>
        <v>45078</v>
      </c>
      <c r="B4588" s="278" t="str">
        <f>'Comp. Desp. Indiretas'!$A$102</f>
        <v>SMS</v>
      </c>
      <c r="D4588" s="279" t="str">
        <f>'Comp. Desp. Indiretas'!$C$102</f>
        <v>PCMSO</v>
      </c>
      <c r="E4588" s="278" t="str">
        <f>Resumo!$R$5</f>
        <v>Despesa</v>
      </c>
      <c r="F4588" s="278" t="str">
        <f>Resumo!$R$6</f>
        <v>Despesa Indireta</v>
      </c>
      <c r="G4588" s="286">
        <f>'Comp. Desp. Indiretas'!CB102</f>
        <v>0</v>
      </c>
    </row>
    <row r="4589" spans="1:7">
      <c r="A4589" s="283">
        <f>'Comp. Desp. Indiretas'!$CB$7</f>
        <v>45078</v>
      </c>
      <c r="B4589" s="278" t="str">
        <f>'Comp. Desp. Indiretas'!$A$103</f>
        <v>SMS</v>
      </c>
      <c r="D4589" s="279" t="str">
        <f>'Comp. Desp. Indiretas'!$C$103</f>
        <v>PGR</v>
      </c>
      <c r="E4589" s="278" t="str">
        <f>Resumo!$R$5</f>
        <v>Despesa</v>
      </c>
      <c r="F4589" s="278" t="str">
        <f>Resumo!$R$6</f>
        <v>Despesa Indireta</v>
      </c>
      <c r="G4589" s="286">
        <f>'Comp. Desp. Indiretas'!CB103</f>
        <v>0</v>
      </c>
    </row>
    <row r="4590" spans="1:7">
      <c r="A4590" s="283">
        <f>'Comp. Desp. Indiretas'!$CB$7</f>
        <v>45078</v>
      </c>
      <c r="B4590" s="278" t="str">
        <f>'Comp. Desp. Indiretas'!$A$104</f>
        <v>SMS</v>
      </c>
      <c r="D4590" s="279" t="str">
        <f>'Comp. Desp. Indiretas'!$C$104</f>
        <v>PAE</v>
      </c>
      <c r="E4590" s="278" t="str">
        <f>Resumo!$R$5</f>
        <v>Despesa</v>
      </c>
      <c r="F4590" s="278" t="str">
        <f>Resumo!$R$6</f>
        <v>Despesa Indireta</v>
      </c>
      <c r="G4590" s="286">
        <f>'Comp. Desp. Indiretas'!CB104</f>
        <v>0</v>
      </c>
    </row>
    <row r="4591" spans="1:7">
      <c r="A4591" s="283">
        <f>'Comp. Desp. Indiretas'!$CB$7</f>
        <v>45078</v>
      </c>
      <c r="B4591" s="278" t="str">
        <f>'Comp. Desp. Indiretas'!$A$105</f>
        <v>SMS</v>
      </c>
      <c r="D4591" s="279" t="str">
        <f>'Comp. Desp. Indiretas'!$C$105</f>
        <v>TREINAMENTO</v>
      </c>
      <c r="E4591" s="278" t="str">
        <f>Resumo!$R$5</f>
        <v>Despesa</v>
      </c>
      <c r="F4591" s="278" t="str">
        <f>Resumo!$R$6</f>
        <v>Despesa Indireta</v>
      </c>
      <c r="G4591" s="286">
        <f>'Comp. Desp. Indiretas'!CB105</f>
        <v>0</v>
      </c>
    </row>
    <row r="4592" spans="1:7">
      <c r="A4592" s="283">
        <f>'Comp. Desp. Indiretas'!$CB$7</f>
        <v>45078</v>
      </c>
      <c r="B4592" s="278" t="str">
        <f>'Comp. Desp. Indiretas'!$A$106</f>
        <v>SMS</v>
      </c>
      <c r="D4592" s="279" t="str">
        <f>'Comp. Desp. Indiretas'!$C$106</f>
        <v>ASO</v>
      </c>
      <c r="E4592" s="278" t="str">
        <f>Resumo!$R$5</f>
        <v>Despesa</v>
      </c>
      <c r="F4592" s="278" t="str">
        <f>Resumo!$R$6</f>
        <v>Despesa Indireta</v>
      </c>
      <c r="G4592" s="286">
        <f>'Comp. Desp. Indiretas'!CB106</f>
        <v>0</v>
      </c>
    </row>
    <row r="4593" spans="1:7">
      <c r="A4593" s="283">
        <f>'Comp. Desp. Indiretas'!$CB$7</f>
        <v>45078</v>
      </c>
      <c r="B4593" s="278">
        <f>'Comp. Desp. Indiretas'!$A$107</f>
        <v>0</v>
      </c>
      <c r="D4593" s="279" t="str">
        <f>'Comp. Desp. Indiretas'!$C$107</f>
        <v/>
      </c>
      <c r="E4593" s="278" t="str">
        <f>Resumo!$R$5</f>
        <v>Despesa</v>
      </c>
      <c r="F4593" s="278" t="str">
        <f>Resumo!$R$6</f>
        <v>Despesa Indireta</v>
      </c>
      <c r="G4593" s="286">
        <f>'Comp. Desp. Indiretas'!CB107</f>
        <v>0</v>
      </c>
    </row>
    <row r="4594" spans="1:7">
      <c r="A4594" s="283">
        <f>'Comp. Desp. Indiretas'!$CB$7</f>
        <v>45078</v>
      </c>
      <c r="B4594" s="278">
        <f>'Comp. Desp. Indiretas'!$A$108</f>
        <v>0</v>
      </c>
      <c r="D4594" s="279" t="str">
        <f>'Comp. Desp. Indiretas'!$C$108</f>
        <v/>
      </c>
      <c r="E4594" s="278" t="str">
        <f>Resumo!$R$5</f>
        <v>Despesa</v>
      </c>
      <c r="F4594" s="278" t="str">
        <f>Resumo!$R$6</f>
        <v>Despesa Indireta</v>
      </c>
      <c r="G4594" s="286">
        <f>'Comp. Desp. Indiretas'!CB108</f>
        <v>0</v>
      </c>
    </row>
    <row r="4595" spans="1:7">
      <c r="A4595" s="283">
        <f>'Comp. Desp. Indiretas'!$CB$7</f>
        <v>45078</v>
      </c>
      <c r="B4595" s="278">
        <f>'Comp. Desp. Indiretas'!$A$109</f>
        <v>0</v>
      </c>
      <c r="D4595" s="279" t="str">
        <f>'Comp. Desp. Indiretas'!$C$109</f>
        <v/>
      </c>
      <c r="E4595" s="278" t="str">
        <f>Resumo!$R$5</f>
        <v>Despesa</v>
      </c>
      <c r="F4595" s="278" t="str">
        <f>Resumo!$R$6</f>
        <v>Despesa Indireta</v>
      </c>
      <c r="G4595" s="286">
        <f>'Comp. Desp. Indiretas'!CB109</f>
        <v>0</v>
      </c>
    </row>
    <row r="4596" spans="1:7">
      <c r="A4596" s="283">
        <f>'Comp. Desp. Indiretas'!$CB$7</f>
        <v>45078</v>
      </c>
      <c r="B4596" s="278">
        <f>'Comp. Desp. Indiretas'!$A$110</f>
        <v>0</v>
      </c>
      <c r="D4596" s="279" t="str">
        <f>'Comp. Desp. Indiretas'!$C$110</f>
        <v/>
      </c>
      <c r="E4596" s="278" t="str">
        <f>Resumo!$R$5</f>
        <v>Despesa</v>
      </c>
      <c r="F4596" s="278" t="str">
        <f>Resumo!$R$6</f>
        <v>Despesa Indireta</v>
      </c>
      <c r="G4596" s="286">
        <f>'Comp. Desp. Indiretas'!CB110</f>
        <v>0</v>
      </c>
    </row>
    <row r="4597" spans="1:7">
      <c r="A4597" s="283">
        <f>'Comp. Desp. Indiretas'!$CB$7</f>
        <v>45078</v>
      </c>
      <c r="B4597" s="278">
        <f>'Comp. Desp. Indiretas'!$A$111</f>
        <v>0</v>
      </c>
      <c r="D4597" s="279" t="str">
        <f>'Comp. Desp. Indiretas'!$C$111</f>
        <v/>
      </c>
      <c r="E4597" s="278" t="str">
        <f>Resumo!$R$5</f>
        <v>Despesa</v>
      </c>
      <c r="F4597" s="278" t="str">
        <f>Resumo!$R$6</f>
        <v>Despesa Indireta</v>
      </c>
      <c r="G4597" s="286">
        <f>'Comp. Desp. Indiretas'!CB111</f>
        <v>0</v>
      </c>
    </row>
    <row r="4598" spans="1:7">
      <c r="A4598" s="283">
        <f>'Comp. Desp. Indiretas'!$CB$7</f>
        <v>45078</v>
      </c>
      <c r="B4598" s="278">
        <f>'Comp. Desp. Indiretas'!$A$112</f>
        <v>0</v>
      </c>
      <c r="D4598" s="279" t="str">
        <f>'Comp. Desp. Indiretas'!$C$112</f>
        <v/>
      </c>
      <c r="E4598" s="278" t="str">
        <f>Resumo!$R$5</f>
        <v>Despesa</v>
      </c>
      <c r="F4598" s="278" t="str">
        <f>Resumo!$R$6</f>
        <v>Despesa Indireta</v>
      </c>
      <c r="G4598" s="286">
        <f>'Comp. Desp. Indiretas'!CB112</f>
        <v>0</v>
      </c>
    </row>
    <row r="4599" spans="1:7">
      <c r="A4599" s="283">
        <f>'Comp. Desp. Indiretas'!$CB$7</f>
        <v>45078</v>
      </c>
      <c r="B4599" s="278" t="str">
        <f>'Composições Desp. Diretas'!$A$10</f>
        <v>MOD</v>
      </c>
      <c r="C4599" s="278" t="str">
        <f>EAP!$C$9</f>
        <v>PP01</v>
      </c>
      <c r="D4599" s="279" t="str">
        <f>'Composições Desp. Diretas'!$C$10</f>
        <v>ANALISTA TÉCNICO</v>
      </c>
      <c r="E4599" s="278" t="str">
        <f>Resumo!$R$5</f>
        <v>Despesa</v>
      </c>
      <c r="F4599" s="278" t="str">
        <f>Resumo!$R$7</f>
        <v>Despesa Direta</v>
      </c>
      <c r="G4599" s="286">
        <f>'Composições Desp. Diretas'!CC10</f>
        <v>241560.00000000003</v>
      </c>
    </row>
    <row r="4600" spans="1:7">
      <c r="A4600" s="283">
        <f>'Comp. Desp. Indiretas'!$CB$7</f>
        <v>45078</v>
      </c>
      <c r="B4600" s="278" t="str">
        <f>'Composições Desp. Diretas'!$A$11</f>
        <v>MOD</v>
      </c>
      <c r="C4600" s="278" t="str">
        <f>EAP!$C$9</f>
        <v>PP01</v>
      </c>
      <c r="D4600" s="279" t="str">
        <f>'Composições Desp. Diretas'!$C$11</f>
        <v>ASSISTENTE ADMINISTRATIVO</v>
      </c>
      <c r="E4600" s="278" t="str">
        <f>Resumo!$R$5</f>
        <v>Despesa</v>
      </c>
      <c r="F4600" s="278" t="str">
        <f>Resumo!$R$7</f>
        <v>Despesa Direta</v>
      </c>
      <c r="G4600" s="286">
        <f>'Composições Desp. Diretas'!CC11</f>
        <v>4452</v>
      </c>
    </row>
    <row r="4601" spans="1:7">
      <c r="A4601" s="283">
        <f>'Comp. Desp. Indiretas'!$CB$7</f>
        <v>45078</v>
      </c>
      <c r="B4601" s="278" t="str">
        <f>'Composições Desp. Diretas'!$A$12</f>
        <v>MOD</v>
      </c>
      <c r="C4601" s="278" t="str">
        <f>EAP!$C$9</f>
        <v>PP01</v>
      </c>
      <c r="D4601" s="279" t="str">
        <f>'Composições Desp. Diretas'!$C$12</f>
        <v>TÉCNICO DE SEGURANÇA</v>
      </c>
      <c r="E4601" s="278" t="str">
        <f>Resumo!$R$5</f>
        <v>Despesa</v>
      </c>
      <c r="F4601" s="278" t="str">
        <f>Resumo!$R$7</f>
        <v>Despesa Direta</v>
      </c>
      <c r="G4601" s="286">
        <f>'Composições Desp. Diretas'!CC12</f>
        <v>7320</v>
      </c>
    </row>
    <row r="4602" spans="1:7">
      <c r="A4602" s="283">
        <f>'Comp. Desp. Indiretas'!$CB$7</f>
        <v>45078</v>
      </c>
      <c r="B4602" s="278" t="str">
        <f>'Composições Desp. Diretas'!$A$13</f>
        <v>MOD</v>
      </c>
      <c r="C4602" s="278" t="str">
        <f>EAP!$C$9</f>
        <v>PP01</v>
      </c>
      <c r="D4602" s="279" t="str">
        <f>'Composições Desp. Diretas'!$C$13</f>
        <v>PREPOSTO</v>
      </c>
      <c r="E4602" s="278" t="str">
        <f>Resumo!$R$5</f>
        <v>Despesa</v>
      </c>
      <c r="F4602" s="278" t="str">
        <f>Resumo!$R$7</f>
        <v>Despesa Direta</v>
      </c>
      <c r="G4602" s="286">
        <f>'Composições Desp. Diretas'!CC13</f>
        <v>0</v>
      </c>
    </row>
    <row r="4603" spans="1:7">
      <c r="A4603" s="283">
        <f>'Comp. Desp. Indiretas'!$CB$7</f>
        <v>45078</v>
      </c>
      <c r="B4603" s="278" t="str">
        <f>'Composições Desp. Diretas'!$A$14</f>
        <v>MOD</v>
      </c>
      <c r="C4603" s="278" t="str">
        <f>EAP!$C$9</f>
        <v>PP01</v>
      </c>
      <c r="D4603" s="279" t="str">
        <f>'Composições Desp. Diretas'!$C$14</f>
        <v>COORDENADOR PEAC</v>
      </c>
      <c r="E4603" s="278" t="str">
        <f>Resumo!$R$5</f>
        <v>Despesa</v>
      </c>
      <c r="F4603" s="278" t="str">
        <f>Resumo!$R$7</f>
        <v>Despesa Direta</v>
      </c>
      <c r="G4603" s="286">
        <f>'Composições Desp. Diretas'!CC14</f>
        <v>18810</v>
      </c>
    </row>
    <row r="4604" spans="1:7">
      <c r="A4604" s="283">
        <f>'Comp. Desp. Indiretas'!$CB$7</f>
        <v>45078</v>
      </c>
      <c r="B4604" s="278" t="str">
        <f>'Composições Desp. Diretas'!$A$15</f>
        <v>MOD</v>
      </c>
      <c r="C4604" s="278" t="str">
        <f>EAP!$C$9</f>
        <v>PP01</v>
      </c>
      <c r="D4604" s="279" t="str">
        <f>'Composições Desp. Diretas'!$C$15</f>
        <v>COORDENADOR PEAC</v>
      </c>
      <c r="E4604" s="278" t="str">
        <f>Resumo!$R$5</f>
        <v>Despesa</v>
      </c>
      <c r="F4604" s="278" t="str">
        <f>Resumo!$R$7</f>
        <v>Despesa Direta</v>
      </c>
      <c r="G4604" s="286">
        <f>'Composições Desp. Diretas'!CC15</f>
        <v>0</v>
      </c>
    </row>
    <row r="4605" spans="1:7">
      <c r="A4605" s="283">
        <f>'Comp. Desp. Indiretas'!$CB$7</f>
        <v>45078</v>
      </c>
      <c r="B4605" s="278" t="str">
        <f>'Composições Desp. Diretas'!$A$16</f>
        <v>MOD</v>
      </c>
      <c r="C4605" s="278" t="str">
        <f>EAP!$C$9</f>
        <v>PP01</v>
      </c>
      <c r="D4605" s="279" t="str">
        <f>'Composições Desp. Diretas'!$C$16</f>
        <v>PRODUÇÃO AUDIOVISUAL (DESIGNER GRÁFICO)</v>
      </c>
      <c r="E4605" s="278" t="str">
        <f>Resumo!$R$5</f>
        <v>Despesa</v>
      </c>
      <c r="F4605" s="278" t="str">
        <f>Resumo!$R$7</f>
        <v>Despesa Direta</v>
      </c>
      <c r="G4605" s="286">
        <f>'Composições Desp. Diretas'!CC16</f>
        <v>5850.0000000000009</v>
      </c>
    </row>
    <row r="4606" spans="1:7">
      <c r="A4606" s="283">
        <f>'Comp. Desp. Indiretas'!$CB$7</f>
        <v>45078</v>
      </c>
      <c r="B4606" s="278" t="str">
        <f>'Composições Desp. Diretas'!$A$17</f>
        <v>DG</v>
      </c>
      <c r="C4606" s="278" t="str">
        <f>EAP!$C$9</f>
        <v>PP01</v>
      </c>
      <c r="D4606" s="279" t="str">
        <f>'Composições Desp. Diretas'!$C$17</f>
        <v>AJUDA DE CUSTO - CAJU - NÍVEL 1</v>
      </c>
      <c r="E4606" s="278" t="str">
        <f>Resumo!$R$5</f>
        <v>Despesa</v>
      </c>
      <c r="F4606" s="278" t="str">
        <f>Resumo!$R$7</f>
        <v>Despesa Direta</v>
      </c>
      <c r="G4606" s="286">
        <f>'Composições Desp. Diretas'!CC17</f>
        <v>1500</v>
      </c>
    </row>
    <row r="4607" spans="1:7">
      <c r="A4607" s="283">
        <f>'Comp. Desp. Indiretas'!$CB$7</f>
        <v>45078</v>
      </c>
      <c r="B4607" s="278" t="str">
        <f>'Composições Desp. Diretas'!$A$18</f>
        <v>DG</v>
      </c>
      <c r="C4607" s="278" t="str">
        <f>EAP!$C$9</f>
        <v>PP01</v>
      </c>
      <c r="D4607" s="279" t="str">
        <f>'Composições Desp. Diretas'!$C$18</f>
        <v>AJUDA DE CUSTO - CAJU - NÍVEL 2</v>
      </c>
      <c r="E4607" s="278" t="str">
        <f>Resumo!$R$5</f>
        <v>Despesa</v>
      </c>
      <c r="F4607" s="278" t="str">
        <f>Resumo!$R$7</f>
        <v>Despesa Direta</v>
      </c>
      <c r="G4607" s="286">
        <f>'Composições Desp. Diretas'!CC18</f>
        <v>35000</v>
      </c>
    </row>
    <row r="4608" spans="1:7">
      <c r="A4608" s="283">
        <f>'Comp. Desp. Indiretas'!$CB$7</f>
        <v>45078</v>
      </c>
      <c r="B4608" s="278" t="str">
        <f>'Composições Desp. Diretas'!$A$19</f>
        <v>MA</v>
      </c>
      <c r="C4608" s="278" t="str">
        <f>EAP!$C$9</f>
        <v>PP01</v>
      </c>
      <c r="D4608" s="279" t="str">
        <f>'Composições Desp. Diretas'!$C$19</f>
        <v>UNIFORME/EPI</v>
      </c>
      <c r="E4608" s="278" t="str">
        <f>Resumo!$R$5</f>
        <v>Despesa</v>
      </c>
      <c r="F4608" s="278" t="str">
        <f>Resumo!$R$7</f>
        <v>Despesa Direta</v>
      </c>
      <c r="G4608" s="286">
        <f>'Composições Desp. Diretas'!CC19</f>
        <v>0</v>
      </c>
    </row>
    <row r="4609" spans="1:7">
      <c r="A4609" s="283">
        <f>'Comp. Desp. Indiretas'!$CB$7</f>
        <v>45078</v>
      </c>
      <c r="B4609" s="278" t="str">
        <f>'Composições Desp. Diretas'!$A$20</f>
        <v>SMS</v>
      </c>
      <c r="C4609" s="278" t="str">
        <f>EAP!$C$9</f>
        <v>PP01</v>
      </c>
      <c r="D4609" s="279" t="str">
        <f>'Composições Desp. Diretas'!$C$20</f>
        <v>ASO</v>
      </c>
      <c r="E4609" s="278" t="str">
        <f>Resumo!$R$5</f>
        <v>Despesa</v>
      </c>
      <c r="F4609" s="278" t="str">
        <f>Resumo!$R$7</f>
        <v>Despesa Direta</v>
      </c>
      <c r="G4609" s="286">
        <f>'Composições Desp. Diretas'!CC20</f>
        <v>0</v>
      </c>
    </row>
    <row r="4610" spans="1:7">
      <c r="A4610" s="283">
        <f>'Comp. Desp. Indiretas'!$CB$7</f>
        <v>45078</v>
      </c>
      <c r="B4610" s="278" t="str">
        <f>'Composições Desp. Diretas'!$A$21</f>
        <v>EQ</v>
      </c>
      <c r="C4610" s="278" t="str">
        <f>EAP!$C$9</f>
        <v>PP01</v>
      </c>
      <c r="D4610" s="279" t="str">
        <f>'Composições Desp. Diretas'!$C$21</f>
        <v>NOTEBOOK</v>
      </c>
      <c r="E4610" s="278" t="str">
        <f>Resumo!$R$5</f>
        <v>Despesa</v>
      </c>
      <c r="F4610" s="278" t="str">
        <f>Resumo!$R$7</f>
        <v>Despesa Direta</v>
      </c>
      <c r="G4610" s="286">
        <f>'Composições Desp. Diretas'!CC21</f>
        <v>0</v>
      </c>
    </row>
    <row r="4611" spans="1:7">
      <c r="A4611" s="283">
        <f>'Comp. Desp. Indiretas'!$CB$7</f>
        <v>45078</v>
      </c>
      <c r="B4611" s="278" t="str">
        <f>'Composições Desp. Diretas'!$A$22</f>
        <v>EQ</v>
      </c>
      <c r="C4611" s="278" t="str">
        <f>EAP!$C$9</f>
        <v>PP01</v>
      </c>
      <c r="D4611" s="279" t="str">
        <f>'Composições Desp. Diretas'!$C$22</f>
        <v>KIT MULTIMÍDIA</v>
      </c>
      <c r="E4611" s="278" t="str">
        <f>Resumo!$R$5</f>
        <v>Despesa</v>
      </c>
      <c r="F4611" s="278" t="str">
        <f>Resumo!$R$7</f>
        <v>Despesa Direta</v>
      </c>
      <c r="G4611" s="286">
        <f>'Composições Desp. Diretas'!CC22</f>
        <v>0</v>
      </c>
    </row>
    <row r="4612" spans="1:7">
      <c r="A4612" s="283">
        <f>'Comp. Desp. Indiretas'!$CB$7</f>
        <v>45078</v>
      </c>
      <c r="B4612" s="278" t="str">
        <f>'Composições Desp. Diretas'!$A$23</f>
        <v>SMS</v>
      </c>
      <c r="C4612" s="278" t="str">
        <f>EAP!$C$9</f>
        <v>PP01</v>
      </c>
      <c r="D4612" s="279" t="str">
        <f>'Composições Desp. Diretas'!$C$23</f>
        <v>TREINAMENTO RAC02 (VALE)</v>
      </c>
      <c r="E4612" s="278" t="str">
        <f>Resumo!$R$5</f>
        <v>Despesa</v>
      </c>
      <c r="F4612" s="278" t="str">
        <f>Resumo!$R$7</f>
        <v>Despesa Direta</v>
      </c>
      <c r="G4612" s="286">
        <f>'Composições Desp. Diretas'!CC23</f>
        <v>0</v>
      </c>
    </row>
    <row r="4613" spans="1:7">
      <c r="A4613" s="283">
        <f>'Comp. Desp. Indiretas'!$CB$7</f>
        <v>45078</v>
      </c>
      <c r="B4613" s="278" t="str">
        <f>'Composições Desp. Diretas'!$A$24</f>
        <v>SE</v>
      </c>
      <c r="C4613" s="278" t="str">
        <f>EAP!$C$9</f>
        <v>PP01</v>
      </c>
      <c r="D4613" s="279" t="str">
        <f>'Composições Desp. Diretas'!$C$24</f>
        <v>ESPECIALISTA - 44h/MÊS</v>
      </c>
      <c r="E4613" s="278" t="str">
        <f>Resumo!$R$5</f>
        <v>Despesa</v>
      </c>
      <c r="F4613" s="278" t="str">
        <f>Resumo!$R$7</f>
        <v>Despesa Direta</v>
      </c>
      <c r="G4613" s="286">
        <f>'Composições Desp. Diretas'!CC24</f>
        <v>10000</v>
      </c>
    </row>
    <row r="4614" spans="1:7">
      <c r="A4614" s="283">
        <f>'Comp. Desp. Indiretas'!$CB$7</f>
        <v>45078</v>
      </c>
      <c r="B4614" s="278">
        <f>'Composições Desp. Diretas'!$A$25</f>
        <v>0</v>
      </c>
      <c r="C4614" s="278" t="str">
        <f>EAP!$C$9</f>
        <v>PP01</v>
      </c>
      <c r="D4614" s="279">
        <f>'Composições Desp. Diretas'!$C$25</f>
        <v>0</v>
      </c>
      <c r="E4614" s="278" t="str">
        <f>Resumo!$R$5</f>
        <v>Despesa</v>
      </c>
      <c r="F4614" s="278" t="str">
        <f>Resumo!$R$7</f>
        <v>Despesa Direta</v>
      </c>
      <c r="G4614" s="286">
        <f>'Composições Desp. Diretas'!CC25</f>
        <v>0</v>
      </c>
    </row>
    <row r="4615" spans="1:7">
      <c r="A4615" s="283">
        <f>'Comp. Desp. Indiretas'!$CB$7</f>
        <v>45078</v>
      </c>
      <c r="B4615" s="278">
        <f>'Composições Desp. Diretas'!$A$26</f>
        <v>0</v>
      </c>
      <c r="C4615" s="278" t="str">
        <f>EAP!$C$9</f>
        <v>PP01</v>
      </c>
      <c r="D4615" s="279">
        <f>'Composições Desp. Diretas'!$C$26</f>
        <v>0</v>
      </c>
      <c r="E4615" s="278" t="str">
        <f>Resumo!$R$5</f>
        <v>Despesa</v>
      </c>
      <c r="F4615" s="278" t="str">
        <f>Resumo!$R$7</f>
        <v>Despesa Direta</v>
      </c>
      <c r="G4615" s="286">
        <f>'Composições Desp. Diretas'!CC26</f>
        <v>0</v>
      </c>
    </row>
    <row r="4616" spans="1:7">
      <c r="A4616" s="283">
        <f>'Comp. Desp. Indiretas'!$CB$7</f>
        <v>45078</v>
      </c>
      <c r="B4616" s="278">
        <f>'Composições Desp. Diretas'!$A$27</f>
        <v>0</v>
      </c>
      <c r="C4616" s="278" t="str">
        <f>EAP!$C$9</f>
        <v>PP01</v>
      </c>
      <c r="D4616" s="279">
        <f>'Composições Desp. Diretas'!$C$27</f>
        <v>0</v>
      </c>
      <c r="E4616" s="278" t="str">
        <f>Resumo!$R$5</f>
        <v>Despesa</v>
      </c>
      <c r="F4616" s="278" t="str">
        <f>Resumo!$R$7</f>
        <v>Despesa Direta</v>
      </c>
      <c r="G4616" s="286">
        <f>'Composições Desp. Diretas'!CC27</f>
        <v>0</v>
      </c>
    </row>
    <row r="4617" spans="1:7">
      <c r="A4617" s="283">
        <f>'Comp. Desp. Indiretas'!$CB$7</f>
        <v>45078</v>
      </c>
      <c r="B4617" s="278">
        <f>'Composições Desp. Diretas'!$A$28</f>
        <v>0</v>
      </c>
      <c r="C4617" s="278" t="str">
        <f>EAP!$C$9</f>
        <v>PP01</v>
      </c>
      <c r="D4617" s="279">
        <f>'Composições Desp. Diretas'!$C$28</f>
        <v>0</v>
      </c>
      <c r="E4617" s="278" t="str">
        <f>Resumo!$R$5</f>
        <v>Despesa</v>
      </c>
      <c r="F4617" s="278" t="str">
        <f>Resumo!$R$7</f>
        <v>Despesa Direta</v>
      </c>
      <c r="G4617" s="286">
        <f>'Composições Desp. Diretas'!CC28</f>
        <v>0</v>
      </c>
    </row>
    <row r="4618" spans="1:7">
      <c r="A4618" s="283">
        <f>'Comp. Desp. Indiretas'!$CB$7</f>
        <v>45078</v>
      </c>
      <c r="B4618" s="278">
        <f>'Composições Desp. Diretas'!$A$29</f>
        <v>0</v>
      </c>
      <c r="C4618" s="278" t="str">
        <f>EAP!$C$9</f>
        <v>PP01</v>
      </c>
      <c r="D4618" s="279">
        <f>'Composições Desp. Diretas'!$C$29</f>
        <v>0</v>
      </c>
      <c r="E4618" s="278" t="str">
        <f>Resumo!$R$5</f>
        <v>Despesa</v>
      </c>
      <c r="F4618" s="278" t="str">
        <f>Resumo!$R$7</f>
        <v>Despesa Direta</v>
      </c>
      <c r="G4618" s="286">
        <f>'Composições Desp. Diretas'!CC29</f>
        <v>0</v>
      </c>
    </row>
    <row r="4619" spans="1:7">
      <c r="A4619" s="283">
        <f>'Comp. Desp. Indiretas'!$CB$7</f>
        <v>45078</v>
      </c>
      <c r="B4619" s="278">
        <f>'Composições Desp. Diretas'!$A$30</f>
        <v>0</v>
      </c>
      <c r="C4619" s="278" t="str">
        <f>EAP!$C$9</f>
        <v>PP01</v>
      </c>
      <c r="D4619" s="279">
        <f>'Composições Desp. Diretas'!$C$30</f>
        <v>0</v>
      </c>
      <c r="E4619" s="278" t="str">
        <f>Resumo!$R$5</f>
        <v>Despesa</v>
      </c>
      <c r="F4619" s="278" t="str">
        <f>Resumo!$R$7</f>
        <v>Despesa Direta</v>
      </c>
      <c r="G4619" s="286">
        <f>'Composições Desp. Diretas'!CC30</f>
        <v>0</v>
      </c>
    </row>
    <row r="4620" spans="1:7">
      <c r="A4620" s="283">
        <f>'Comp. Desp. Indiretas'!$CB$7</f>
        <v>45078</v>
      </c>
      <c r="B4620" s="278">
        <f>'Composições Desp. Diretas'!$A$31</f>
        <v>0</v>
      </c>
      <c r="C4620" s="278" t="str">
        <f>EAP!$C$9</f>
        <v>PP01</v>
      </c>
      <c r="D4620" s="279">
        <f>'Composições Desp. Diretas'!$C$31</f>
        <v>0</v>
      </c>
      <c r="E4620" s="278" t="str">
        <f>Resumo!$R$5</f>
        <v>Despesa</v>
      </c>
      <c r="F4620" s="278" t="str">
        <f>Resumo!$R$7</f>
        <v>Despesa Direta</v>
      </c>
      <c r="G4620" s="286">
        <f>'Composições Desp. Diretas'!CC31</f>
        <v>0</v>
      </c>
    </row>
    <row r="4621" spans="1:7">
      <c r="A4621" s="283">
        <f>'Comp. Desp. Indiretas'!$CB$7</f>
        <v>45078</v>
      </c>
      <c r="B4621" s="278">
        <f>'Composições Desp. Diretas'!$A$32</f>
        <v>0</v>
      </c>
      <c r="C4621" s="278" t="str">
        <f>EAP!$C$9</f>
        <v>PP01</v>
      </c>
      <c r="D4621" s="279">
        <f>'Composições Desp. Diretas'!$C$32</f>
        <v>0</v>
      </c>
      <c r="E4621" s="278" t="str">
        <f>Resumo!$R$5</f>
        <v>Despesa</v>
      </c>
      <c r="F4621" s="278" t="str">
        <f>Resumo!$R$7</f>
        <v>Despesa Direta</v>
      </c>
      <c r="G4621" s="286">
        <f>'Composições Desp. Diretas'!CC32</f>
        <v>0</v>
      </c>
    </row>
    <row r="4622" spans="1:7">
      <c r="A4622" s="283">
        <f>'Comp. Desp. Indiretas'!$CB$7</f>
        <v>45078</v>
      </c>
      <c r="B4622" s="278">
        <f>'Composições Desp. Diretas'!$A$33</f>
        <v>0</v>
      </c>
      <c r="C4622" s="278" t="str">
        <f>EAP!$C$9</f>
        <v>PP01</v>
      </c>
      <c r="D4622" s="279">
        <f>'Composições Desp. Diretas'!$C$33</f>
        <v>0</v>
      </c>
      <c r="E4622" s="278" t="str">
        <f>Resumo!$R$5</f>
        <v>Despesa</v>
      </c>
      <c r="F4622" s="278" t="str">
        <f>Resumo!$R$7</f>
        <v>Despesa Direta</v>
      </c>
      <c r="G4622" s="286">
        <f>'Composições Desp. Diretas'!CC33</f>
        <v>0</v>
      </c>
    </row>
    <row r="4623" spans="1:7">
      <c r="A4623" s="283">
        <f>'Comp. Desp. Indiretas'!$CB$7</f>
        <v>45078</v>
      </c>
      <c r="B4623" s="278">
        <f>'Composições Desp. Diretas'!$A$34</f>
        <v>0</v>
      </c>
      <c r="C4623" s="278" t="str">
        <f>EAP!$C$9</f>
        <v>PP01</v>
      </c>
      <c r="D4623" s="279">
        <f>'Composições Desp. Diretas'!$C$34</f>
        <v>0</v>
      </c>
      <c r="E4623" s="278" t="str">
        <f>Resumo!$R$5</f>
        <v>Despesa</v>
      </c>
      <c r="F4623" s="278" t="str">
        <f>Resumo!$R$7</f>
        <v>Despesa Direta</v>
      </c>
      <c r="G4623" s="286">
        <f>'Composições Desp. Diretas'!CC34</f>
        <v>0</v>
      </c>
    </row>
    <row r="4624" spans="1:7">
      <c r="A4624" s="283">
        <f>'Comp. Desp. Indiretas'!$CB$7</f>
        <v>45078</v>
      </c>
      <c r="B4624" s="278">
        <f>'Composições Desp. Diretas'!$A$35</f>
        <v>0</v>
      </c>
      <c r="C4624" s="278" t="str">
        <f>EAP!$C$9</f>
        <v>PP01</v>
      </c>
      <c r="D4624" s="279">
        <f>'Composições Desp. Diretas'!$C$35</f>
        <v>0</v>
      </c>
      <c r="E4624" s="278" t="str">
        <f>Resumo!$R$5</f>
        <v>Despesa</v>
      </c>
      <c r="F4624" s="278" t="str">
        <f>Resumo!$R$7</f>
        <v>Despesa Direta</v>
      </c>
      <c r="G4624" s="286">
        <f>'Composições Desp. Diretas'!CC35</f>
        <v>0</v>
      </c>
    </row>
    <row r="4625" spans="1:7">
      <c r="A4625" s="283">
        <f>'Comp. Desp. Indiretas'!$CB$7</f>
        <v>45078</v>
      </c>
      <c r="B4625" s="278">
        <f>'Composições Desp. Diretas'!$A$36</f>
        <v>0</v>
      </c>
      <c r="C4625" s="278" t="str">
        <f>EAP!$C$9</f>
        <v>PP01</v>
      </c>
      <c r="D4625" s="279">
        <f>'Composições Desp. Diretas'!$C$36</f>
        <v>0</v>
      </c>
      <c r="E4625" s="278" t="str">
        <f>Resumo!$R$5</f>
        <v>Despesa</v>
      </c>
      <c r="F4625" s="278" t="str">
        <f>Resumo!$R$7</f>
        <v>Despesa Direta</v>
      </c>
      <c r="G4625" s="286">
        <f>'Composições Desp. Diretas'!CC36</f>
        <v>0</v>
      </c>
    </row>
    <row r="4626" spans="1:7">
      <c r="A4626" s="283">
        <f>'Comp. Desp. Indiretas'!$CB$7</f>
        <v>45078</v>
      </c>
      <c r="B4626" s="278">
        <f>'Composições Desp. Diretas'!$A$37</f>
        <v>0</v>
      </c>
      <c r="C4626" s="278" t="str">
        <f>EAP!$C$9</f>
        <v>PP01</v>
      </c>
      <c r="D4626" s="279">
        <f>'Composições Desp. Diretas'!$C$37</f>
        <v>0</v>
      </c>
      <c r="E4626" s="278" t="str">
        <f>Resumo!$R$5</f>
        <v>Despesa</v>
      </c>
      <c r="F4626" s="278" t="str">
        <f>Resumo!$R$7</f>
        <v>Despesa Direta</v>
      </c>
      <c r="G4626" s="286">
        <f>'Composições Desp. Diretas'!CC37</f>
        <v>0</v>
      </c>
    </row>
    <row r="4627" spans="1:7">
      <c r="A4627" s="283">
        <f>'Comp. Desp. Indiretas'!$CB$7</f>
        <v>45078</v>
      </c>
      <c r="B4627" s="278">
        <f>'Composições Desp. Diretas'!$A$38</f>
        <v>0</v>
      </c>
      <c r="C4627" s="278" t="str">
        <f>EAP!$C$9</f>
        <v>PP01</v>
      </c>
      <c r="D4627" s="279">
        <f>'Composições Desp. Diretas'!$C$38</f>
        <v>0</v>
      </c>
      <c r="E4627" s="278" t="str">
        <f>Resumo!$R$5</f>
        <v>Despesa</v>
      </c>
      <c r="F4627" s="278" t="str">
        <f>Resumo!$R$7</f>
        <v>Despesa Direta</v>
      </c>
      <c r="G4627" s="286">
        <f>'Composições Desp. Diretas'!CC38</f>
        <v>0</v>
      </c>
    </row>
    <row r="4628" spans="1:7">
      <c r="A4628" s="283">
        <f>'Comp. Desp. Indiretas'!$CB$7</f>
        <v>45078</v>
      </c>
      <c r="B4628" s="278">
        <f>'Composições Desp. Diretas'!$A$39</f>
        <v>0</v>
      </c>
      <c r="C4628" s="278" t="str">
        <f>EAP!$C$9</f>
        <v>PP01</v>
      </c>
      <c r="D4628" s="279">
        <f>'Composições Desp. Diretas'!$C$39</f>
        <v>0</v>
      </c>
      <c r="E4628" s="278" t="str">
        <f>Resumo!$R$5</f>
        <v>Despesa</v>
      </c>
      <c r="F4628" s="278" t="str">
        <f>Resumo!$R$7</f>
        <v>Despesa Direta</v>
      </c>
      <c r="G4628" s="286">
        <f>'Composições Desp. Diretas'!CC39</f>
        <v>0</v>
      </c>
    </row>
    <row r="4629" spans="1:7">
      <c r="A4629" s="283">
        <f>'Comp. Desp. Indiretas'!$CB$7</f>
        <v>45078</v>
      </c>
      <c r="B4629" s="278">
        <f>'Composições Desp. Diretas'!$A$40</f>
        <v>0</v>
      </c>
      <c r="C4629" s="278" t="str">
        <f>EAP!$C$9</f>
        <v>PP01</v>
      </c>
      <c r="D4629" s="279">
        <f>'Composições Desp. Diretas'!$C$40</f>
        <v>0</v>
      </c>
      <c r="E4629" s="278" t="str">
        <f>Resumo!$R$5</f>
        <v>Despesa</v>
      </c>
      <c r="F4629" s="278" t="str">
        <f>Resumo!$R$7</f>
        <v>Despesa Direta</v>
      </c>
      <c r="G4629" s="286">
        <f>'Composições Desp. Diretas'!CC40</f>
        <v>0</v>
      </c>
    </row>
    <row r="4630" spans="1:7">
      <c r="A4630" s="283">
        <f>'Comp. Desp. Indiretas'!$CB$7</f>
        <v>45078</v>
      </c>
      <c r="B4630" s="278" t="str">
        <f>'Composições Desp. Diretas'!$A$42</f>
        <v>DG</v>
      </c>
      <c r="C4630" s="278" t="str">
        <f>EAP!$C$10</f>
        <v>PP02</v>
      </c>
      <c r="D4630" s="279" t="str">
        <f>'Composições Desp. Diretas'!$C$42</f>
        <v>ALUGUEL DE VEÍCULO SUV</v>
      </c>
      <c r="E4630" s="278" t="str">
        <f>Resumo!$R$5</f>
        <v>Despesa</v>
      </c>
      <c r="F4630" s="278" t="str">
        <f>Resumo!$R$7</f>
        <v>Despesa Direta</v>
      </c>
      <c r="G4630" s="286">
        <f>'Composições Desp. Diretas'!CC42</f>
        <v>38400</v>
      </c>
    </row>
    <row r="4631" spans="1:7">
      <c r="A4631" s="283">
        <f>'Comp. Desp. Indiretas'!$CB$7</f>
        <v>45078</v>
      </c>
      <c r="B4631" s="278" t="str">
        <f>'Composições Desp. Diretas'!$A$43</f>
        <v>DG</v>
      </c>
      <c r="C4631" s="278" t="str">
        <f>EAP!$C$10</f>
        <v>PP02</v>
      </c>
      <c r="D4631" s="279" t="str">
        <f>'Composições Desp. Diretas'!$C$43</f>
        <v>COMBUSTÍVEL - GASOLINA</v>
      </c>
      <c r="E4631" s="278" t="str">
        <f>Resumo!$R$5</f>
        <v>Despesa</v>
      </c>
      <c r="F4631" s="278" t="str">
        <f>Resumo!$R$7</f>
        <v>Despesa Direta</v>
      </c>
      <c r="G4631" s="286">
        <f>'Composições Desp. Diretas'!CC43</f>
        <v>8400</v>
      </c>
    </row>
    <row r="4632" spans="1:7">
      <c r="A4632" s="283">
        <f>'Comp. Desp. Indiretas'!$CB$7</f>
        <v>45078</v>
      </c>
      <c r="B4632" s="278" t="str">
        <f>'Composições Desp. Diretas'!$A$44</f>
        <v>DG</v>
      </c>
      <c r="C4632" s="278" t="str">
        <f>EAP!$C$10</f>
        <v>PP02</v>
      </c>
      <c r="D4632" s="279" t="str">
        <f>'Composições Desp. Diretas'!$C$44</f>
        <v>EQUIPAMENTOS VEÍCULO (SENSOR DE FADIGA + TELEMETRIA)</v>
      </c>
      <c r="E4632" s="278" t="str">
        <f>Resumo!$R$5</f>
        <v>Despesa</v>
      </c>
      <c r="F4632" s="278" t="str">
        <f>Resumo!$R$7</f>
        <v>Despesa Direta</v>
      </c>
      <c r="G4632" s="286">
        <f>'Composições Desp. Diretas'!CC44</f>
        <v>6000</v>
      </c>
    </row>
    <row r="4633" spans="1:7">
      <c r="A4633" s="283">
        <f>'Comp. Desp. Indiretas'!$CB$7</f>
        <v>45078</v>
      </c>
      <c r="B4633" s="278" t="str">
        <f>'Composições Desp. Diretas'!$A$45</f>
        <v>DG</v>
      </c>
      <c r="C4633" s="278" t="str">
        <f>EAP!$C$10</f>
        <v>PP02</v>
      </c>
      <c r="D4633" s="279" t="str">
        <f>'Composições Desp. Diretas'!$C$45</f>
        <v>INSTALAÇÃO SENSOR FADIGA</v>
      </c>
      <c r="E4633" s="278" t="str">
        <f>Resumo!$R$5</f>
        <v>Despesa</v>
      </c>
      <c r="F4633" s="278" t="str">
        <f>Resumo!$R$7</f>
        <v>Despesa Direta</v>
      </c>
      <c r="G4633" s="286">
        <f>'Composições Desp. Diretas'!CC45</f>
        <v>0</v>
      </c>
    </row>
    <row r="4634" spans="1:7">
      <c r="A4634" s="283">
        <f>'Comp. Desp. Indiretas'!$CB$7</f>
        <v>45078</v>
      </c>
      <c r="B4634" s="278" t="str">
        <f>'Composições Desp. Diretas'!$A$46</f>
        <v>DG</v>
      </c>
      <c r="C4634" s="278" t="str">
        <f>EAP!$C$10</f>
        <v>PP02</v>
      </c>
      <c r="D4634" s="279" t="str">
        <f>'Composições Desp. Diretas'!$C$46</f>
        <v>DESINSTALAÇÃO SENSOR FADIGA</v>
      </c>
      <c r="E4634" s="278" t="str">
        <f>Resumo!$R$5</f>
        <v>Despesa</v>
      </c>
      <c r="F4634" s="278" t="str">
        <f>Resumo!$R$7</f>
        <v>Despesa Direta</v>
      </c>
      <c r="G4634" s="286">
        <f>'Composições Desp. Diretas'!CC46</f>
        <v>0</v>
      </c>
    </row>
    <row r="4635" spans="1:7">
      <c r="A4635" s="283">
        <f>'Comp. Desp. Indiretas'!$CB$7</f>
        <v>45078</v>
      </c>
      <c r="B4635" s="278" t="str">
        <f>'Composições Desp. Diretas'!$A$47</f>
        <v>DG</v>
      </c>
      <c r="C4635" s="278" t="str">
        <f>EAP!$C$10</f>
        <v>PP02</v>
      </c>
      <c r="D4635" s="279" t="str">
        <f>'Composições Desp. Diretas'!$C$47</f>
        <v>INSTALAÇÃO TELEMETRIA</v>
      </c>
      <c r="E4635" s="278" t="str">
        <f>Resumo!$R$5</f>
        <v>Despesa</v>
      </c>
      <c r="F4635" s="278" t="str">
        <f>Resumo!$R$7</f>
        <v>Despesa Direta</v>
      </c>
      <c r="G4635" s="286">
        <f>'Composições Desp. Diretas'!CC47</f>
        <v>0</v>
      </c>
    </row>
    <row r="4636" spans="1:7">
      <c r="A4636" s="283">
        <f>'Comp. Desp. Indiretas'!$CB$7</f>
        <v>45078</v>
      </c>
      <c r="B4636" s="278" t="str">
        <f>'Composições Desp. Diretas'!$A$48</f>
        <v>DG</v>
      </c>
      <c r="C4636" s="278" t="str">
        <f>EAP!$C$10</f>
        <v>PP02</v>
      </c>
      <c r="D4636" s="279" t="str">
        <f>'Composições Desp. Diretas'!$C$48</f>
        <v>DESINSTALAÇÃO TELEMETRIA</v>
      </c>
      <c r="E4636" s="278" t="str">
        <f>Resumo!$R$5</f>
        <v>Despesa</v>
      </c>
      <c r="F4636" s="278" t="str">
        <f>Resumo!$R$7</f>
        <v>Despesa Direta</v>
      </c>
      <c r="G4636" s="286">
        <f>'Composições Desp. Diretas'!CC48</f>
        <v>0</v>
      </c>
    </row>
    <row r="4637" spans="1:7">
      <c r="A4637" s="283">
        <f>'Comp. Desp. Indiretas'!$CB$7</f>
        <v>45078</v>
      </c>
      <c r="B4637" s="278" t="str">
        <f>'Composições Desp. Diretas'!$A$49</f>
        <v>DG</v>
      </c>
      <c r="C4637" s="278" t="str">
        <f>EAP!$C$10</f>
        <v>PP02</v>
      </c>
      <c r="D4637" s="279" t="str">
        <f>'Composições Desp. Diretas'!$C$49</f>
        <v>INSTALAÇÃO E DESINSTALAÇÃO DE SIRENE DE RÉ</v>
      </c>
      <c r="E4637" s="278" t="str">
        <f>Resumo!$R$5</f>
        <v>Despesa</v>
      </c>
      <c r="F4637" s="278" t="str">
        <f>Resumo!$R$7</f>
        <v>Despesa Direta</v>
      </c>
      <c r="G4637" s="286">
        <f>'Composições Desp. Diretas'!CC49</f>
        <v>0</v>
      </c>
    </row>
    <row r="4638" spans="1:7">
      <c r="A4638" s="283">
        <f>'Comp. Desp. Indiretas'!$CB$7</f>
        <v>45078</v>
      </c>
      <c r="B4638" s="278" t="str">
        <f>'Composições Desp. Diretas'!$A$50</f>
        <v>DG</v>
      </c>
      <c r="C4638" s="278" t="str">
        <f>EAP!$C$10</f>
        <v>PP02</v>
      </c>
      <c r="D4638" s="279" t="str">
        <f>'Composições Desp. Diretas'!$C$50</f>
        <v>LAVAGEM DE VEÍCULO</v>
      </c>
      <c r="E4638" s="278" t="str">
        <f>Resumo!$R$5</f>
        <v>Despesa</v>
      </c>
      <c r="F4638" s="278" t="str">
        <f>Resumo!$R$7</f>
        <v>Despesa Direta</v>
      </c>
      <c r="G4638" s="286">
        <f>'Composições Desp. Diretas'!CC50</f>
        <v>1200</v>
      </c>
    </row>
    <row r="4639" spans="1:7">
      <c r="A4639" s="283">
        <f>'Comp. Desp. Indiretas'!$CB$7</f>
        <v>45078</v>
      </c>
      <c r="B4639" s="278" t="str">
        <f>'Composições Desp. Diretas'!$A$51</f>
        <v>MA</v>
      </c>
      <c r="C4639" s="278" t="str">
        <f>EAP!$C$10</f>
        <v>PP02</v>
      </c>
      <c r="D4639" s="279" t="str">
        <f>'Composições Desp. Diretas'!$C$51</f>
        <v>MATERIAIS GRÁFICOS (CARTILHAS, FOLDERS, BANNER, CADERNO, OUTDOOR, PLACAS, E ETC)</v>
      </c>
      <c r="E4639" s="278" t="str">
        <f>Resumo!$R$5</f>
        <v>Despesa</v>
      </c>
      <c r="F4639" s="278" t="str">
        <f>Resumo!$R$7</f>
        <v>Despesa Direta</v>
      </c>
      <c r="G4639" s="286">
        <f>'Composições Desp. Diretas'!CC51</f>
        <v>25000</v>
      </c>
    </row>
    <row r="4640" spans="1:7">
      <c r="A4640" s="283">
        <f>'Comp. Desp. Indiretas'!$CB$7</f>
        <v>45078</v>
      </c>
      <c r="B4640" s="278" t="str">
        <f>'Composições Desp. Diretas'!$A$52</f>
        <v>DG</v>
      </c>
      <c r="C4640" s="278" t="str">
        <f>EAP!$C$10</f>
        <v>PP02</v>
      </c>
      <c r="D4640" s="279" t="str">
        <f>'Composições Desp. Diretas'!$C$52</f>
        <v>LANCHES OFICINAS / EVENTOS / REUNIÕES</v>
      </c>
      <c r="E4640" s="278" t="str">
        <f>Resumo!$R$5</f>
        <v>Despesa</v>
      </c>
      <c r="F4640" s="278" t="str">
        <f>Resumo!$R$7</f>
        <v>Despesa Direta</v>
      </c>
      <c r="G4640" s="286">
        <f>'Composições Desp. Diretas'!CC52</f>
        <v>3000</v>
      </c>
    </row>
    <row r="4641" spans="1:7">
      <c r="A4641" s="283">
        <f>'Comp. Desp. Indiretas'!$CB$7</f>
        <v>45078</v>
      </c>
      <c r="B4641" s="278" t="str">
        <f>'Composições Desp. Diretas'!$A$53</f>
        <v>DG</v>
      </c>
      <c r="C4641" s="278" t="str">
        <f>EAP!$C$10</f>
        <v>PP02</v>
      </c>
      <c r="D4641" s="279" t="str">
        <f>'Composições Desp. Diretas'!$C$53</f>
        <v>TRANSPORTE PARTICIPANTES</v>
      </c>
      <c r="E4641" s="278" t="str">
        <f>Resumo!$R$5</f>
        <v>Despesa</v>
      </c>
      <c r="F4641" s="278" t="str">
        <f>Resumo!$R$7</f>
        <v>Despesa Direta</v>
      </c>
      <c r="G4641" s="286">
        <f>'Composições Desp. Diretas'!CC53</f>
        <v>500</v>
      </c>
    </row>
    <row r="4642" spans="1:7">
      <c r="A4642" s="283">
        <f>'Comp. Desp. Indiretas'!$CB$7</f>
        <v>45078</v>
      </c>
      <c r="B4642" s="278" t="str">
        <f>'Composições Desp. Diretas'!$A$54</f>
        <v>MA</v>
      </c>
      <c r="C4642" s="278" t="str">
        <f>EAP!$C$10</f>
        <v>PP02</v>
      </c>
      <c r="D4642" s="279" t="str">
        <f>'Composições Desp. Diretas'!$C$54</f>
        <v>MATERIAIS DE ESCRITÓRIO (CARTOLINA, PAPEL, TESOURA, CANETA, LÁPIS, GRAMPEADOR, DUREX, FITA ADESIVA, E ETC.)</v>
      </c>
      <c r="E4642" s="278" t="str">
        <f>Resumo!$R$5</f>
        <v>Despesa</v>
      </c>
      <c r="F4642" s="278" t="str">
        <f>Resumo!$R$7</f>
        <v>Despesa Direta</v>
      </c>
      <c r="G4642" s="286">
        <f>'Composições Desp. Diretas'!CC54</f>
        <v>800</v>
      </c>
    </row>
    <row r="4643" spans="1:7">
      <c r="A4643" s="283">
        <f>'Comp. Desp. Indiretas'!$CB$7</f>
        <v>45078</v>
      </c>
      <c r="B4643" s="278" t="str">
        <f>'Composições Desp. Diretas'!$A$55</f>
        <v>MA</v>
      </c>
      <c r="C4643" s="278" t="str">
        <f>EAP!$C$10</f>
        <v>PP02</v>
      </c>
      <c r="D4643" s="279" t="str">
        <f>'Composições Desp. Diretas'!$C$55</f>
        <v>MATERIAIS ACESSÓRIOS PARA AS CAMPANHAS/OFICINAS (BRINDES, CAMISETAS, E ETC.)</v>
      </c>
      <c r="E4643" s="278" t="str">
        <f>Resumo!$R$5</f>
        <v>Despesa</v>
      </c>
      <c r="F4643" s="278" t="str">
        <f>Resumo!$R$7</f>
        <v>Despesa Direta</v>
      </c>
      <c r="G4643" s="286">
        <f>'Composições Desp. Diretas'!CC55</f>
        <v>1000</v>
      </c>
    </row>
    <row r="4644" spans="1:7">
      <c r="A4644" s="283">
        <f>'Comp. Desp. Indiretas'!$CB$7</f>
        <v>45078</v>
      </c>
      <c r="B4644" s="278" t="str">
        <f>'Composições Desp. Diretas'!$A$56</f>
        <v>DG</v>
      </c>
      <c r="C4644" s="278" t="str">
        <f>EAP!$C$10</f>
        <v>PP02</v>
      </c>
      <c r="D4644" s="279" t="str">
        <f>'Composições Desp. Diretas'!$C$56</f>
        <v>HOSPEDAGEM VIAGEM</v>
      </c>
      <c r="E4644" s="278" t="str">
        <f>Resumo!$R$5</f>
        <v>Despesa</v>
      </c>
      <c r="F4644" s="278" t="str">
        <f>Resumo!$R$7</f>
        <v>Despesa Direta</v>
      </c>
      <c r="G4644" s="286">
        <f>'Composições Desp. Diretas'!CC56</f>
        <v>600</v>
      </c>
    </row>
    <row r="4645" spans="1:7">
      <c r="A4645" s="283">
        <f>'Comp. Desp. Indiretas'!$CB$7</f>
        <v>45078</v>
      </c>
      <c r="B4645" s="278" t="str">
        <f>'Composições Desp. Diretas'!$A$57</f>
        <v>DG</v>
      </c>
      <c r="C4645" s="278" t="str">
        <f>EAP!$C$10</f>
        <v>PP02</v>
      </c>
      <c r="D4645" s="279" t="str">
        <f>'Composições Desp. Diretas'!$C$57</f>
        <v>ALIMENTAÇÃO VIAGEM (CAFÉ / ALMOÇO OU JANTA)</v>
      </c>
      <c r="E4645" s="278" t="str">
        <f>Resumo!$R$5</f>
        <v>Despesa</v>
      </c>
      <c r="F4645" s="278" t="str">
        <f>Resumo!$R$7</f>
        <v>Despesa Direta</v>
      </c>
      <c r="G4645" s="286">
        <f>'Composições Desp. Diretas'!CC57</f>
        <v>120</v>
      </c>
    </row>
    <row r="4646" spans="1:7">
      <c r="A4646" s="283">
        <f>'Comp. Desp. Indiretas'!$CB$7</f>
        <v>45078</v>
      </c>
      <c r="B4646" s="278" t="str">
        <f>'Composições Desp. Diretas'!$A$58</f>
        <v>DG</v>
      </c>
      <c r="C4646" s="278" t="str">
        <f>EAP!$C$10</f>
        <v>PP02</v>
      </c>
      <c r="D4646" s="279" t="str">
        <f>'Composições Desp. Diretas'!$C$58</f>
        <v>PASSAGEM TERRESTRE / TRANSLADO</v>
      </c>
      <c r="E4646" s="278" t="str">
        <f>Resumo!$R$5</f>
        <v>Despesa</v>
      </c>
      <c r="F4646" s="278" t="str">
        <f>Resumo!$R$7</f>
        <v>Despesa Direta</v>
      </c>
      <c r="G4646" s="286">
        <f>'Composições Desp. Diretas'!CC58</f>
        <v>600</v>
      </c>
    </row>
    <row r="4647" spans="1:7">
      <c r="A4647" s="283">
        <f>'Comp. Desp. Indiretas'!$CB$7</f>
        <v>45078</v>
      </c>
      <c r="B4647" s="278">
        <f>'Composições Desp. Diretas'!$A$59</f>
        <v>0</v>
      </c>
      <c r="C4647" s="278" t="str">
        <f>EAP!$C$10</f>
        <v>PP02</v>
      </c>
      <c r="D4647" s="279">
        <f>'Composições Desp. Diretas'!$C$59</f>
        <v>0</v>
      </c>
      <c r="E4647" s="278" t="str">
        <f>Resumo!$R$5</f>
        <v>Despesa</v>
      </c>
      <c r="F4647" s="278" t="str">
        <f>Resumo!$R$7</f>
        <v>Despesa Direta</v>
      </c>
      <c r="G4647" s="286">
        <f>'Composições Desp. Diretas'!CC59</f>
        <v>0</v>
      </c>
    </row>
    <row r="4648" spans="1:7">
      <c r="A4648" s="283">
        <f>'Comp. Desp. Indiretas'!$CB$7</f>
        <v>45078</v>
      </c>
      <c r="B4648" s="278">
        <f>'Composições Desp. Diretas'!$A$60</f>
        <v>0</v>
      </c>
      <c r="C4648" s="278" t="str">
        <f>EAP!$C$10</f>
        <v>PP02</v>
      </c>
      <c r="D4648" s="279">
        <f>'Composições Desp. Diretas'!$C$60</f>
        <v>0</v>
      </c>
      <c r="E4648" s="278" t="str">
        <f>Resumo!$R$5</f>
        <v>Despesa</v>
      </c>
      <c r="F4648" s="278" t="str">
        <f>Resumo!$R$7</f>
        <v>Despesa Direta</v>
      </c>
      <c r="G4648" s="286">
        <f>'Composições Desp. Diretas'!CC60</f>
        <v>0</v>
      </c>
    </row>
    <row r="4649" spans="1:7">
      <c r="A4649" s="283">
        <f>'Comp. Desp. Indiretas'!$CB$7</f>
        <v>45078</v>
      </c>
      <c r="B4649" s="278">
        <f>'Composições Desp. Diretas'!$A$61</f>
        <v>0</v>
      </c>
      <c r="C4649" s="278" t="str">
        <f>EAP!$C$10</f>
        <v>PP02</v>
      </c>
      <c r="D4649" s="279">
        <f>'Composições Desp. Diretas'!$C$61</f>
        <v>0</v>
      </c>
      <c r="E4649" s="278" t="str">
        <f>Resumo!$R$5</f>
        <v>Despesa</v>
      </c>
      <c r="F4649" s="278" t="str">
        <f>Resumo!$R$7</f>
        <v>Despesa Direta</v>
      </c>
      <c r="G4649" s="286">
        <f>'Composições Desp. Diretas'!CC61</f>
        <v>0</v>
      </c>
    </row>
    <row r="4650" spans="1:7">
      <c r="A4650" s="283">
        <f>'Comp. Desp. Indiretas'!$CB$7</f>
        <v>45078</v>
      </c>
      <c r="B4650" s="278">
        <f>'Composições Desp. Diretas'!$A$62</f>
        <v>0</v>
      </c>
      <c r="C4650" s="278" t="str">
        <f>EAP!$C$10</f>
        <v>PP02</v>
      </c>
      <c r="D4650" s="279">
        <f>'Composições Desp. Diretas'!$C$62</f>
        <v>0</v>
      </c>
      <c r="E4650" s="278" t="str">
        <f>Resumo!$R$5</f>
        <v>Despesa</v>
      </c>
      <c r="F4650" s="278" t="str">
        <f>Resumo!$R$7</f>
        <v>Despesa Direta</v>
      </c>
      <c r="G4650" s="286">
        <f>'Composições Desp. Diretas'!CC62</f>
        <v>0</v>
      </c>
    </row>
    <row r="4651" spans="1:7">
      <c r="A4651" s="283">
        <f>'Comp. Desp. Indiretas'!$CB$7</f>
        <v>45078</v>
      </c>
      <c r="B4651" s="278">
        <f>'Composições Desp. Diretas'!$A$63</f>
        <v>0</v>
      </c>
      <c r="C4651" s="278" t="str">
        <f>EAP!$C$10</f>
        <v>PP02</v>
      </c>
      <c r="D4651" s="279">
        <f>'Composições Desp. Diretas'!$C$63</f>
        <v>0</v>
      </c>
      <c r="E4651" s="278" t="str">
        <f>Resumo!$R$5</f>
        <v>Despesa</v>
      </c>
      <c r="F4651" s="278" t="str">
        <f>Resumo!$R$7</f>
        <v>Despesa Direta</v>
      </c>
      <c r="G4651" s="286">
        <f>'Composições Desp. Diretas'!CC63</f>
        <v>0</v>
      </c>
    </row>
    <row r="4652" spans="1:7">
      <c r="A4652" s="283">
        <f>'Comp. Desp. Indiretas'!$CB$7</f>
        <v>45078</v>
      </c>
      <c r="B4652" s="278">
        <f>'Composições Desp. Diretas'!$A$64</f>
        <v>0</v>
      </c>
      <c r="C4652" s="278" t="str">
        <f>EAP!$C$10</f>
        <v>PP02</v>
      </c>
      <c r="D4652" s="279">
        <f>'Composições Desp. Diretas'!$C$64</f>
        <v>0</v>
      </c>
      <c r="E4652" s="278" t="str">
        <f>Resumo!$R$5</f>
        <v>Despesa</v>
      </c>
      <c r="F4652" s="278" t="str">
        <f>Resumo!$R$7</f>
        <v>Despesa Direta</v>
      </c>
      <c r="G4652" s="286">
        <f>'Composições Desp. Diretas'!CC64</f>
        <v>0</v>
      </c>
    </row>
    <row r="4653" spans="1:7">
      <c r="A4653" s="283">
        <f>'Comp. Desp. Indiretas'!$CB$7</f>
        <v>45078</v>
      </c>
      <c r="B4653" s="278">
        <f>'Composições Desp. Diretas'!$A$65</f>
        <v>0</v>
      </c>
      <c r="C4653" s="278" t="str">
        <f>EAP!$C$10</f>
        <v>PP02</v>
      </c>
      <c r="D4653" s="279">
        <f>'Composições Desp. Diretas'!$C$65</f>
        <v>0</v>
      </c>
      <c r="E4653" s="278" t="str">
        <f>Resumo!$R$5</f>
        <v>Despesa</v>
      </c>
      <c r="F4653" s="278" t="str">
        <f>Resumo!$R$7</f>
        <v>Despesa Direta</v>
      </c>
      <c r="G4653" s="286">
        <f>'Composições Desp. Diretas'!CC65</f>
        <v>0</v>
      </c>
    </row>
    <row r="4654" spans="1:7">
      <c r="A4654" s="283">
        <f>'Comp. Desp. Indiretas'!$CB$7</f>
        <v>45078</v>
      </c>
      <c r="B4654" s="278">
        <f>'Composições Desp. Diretas'!$A$66</f>
        <v>0</v>
      </c>
      <c r="C4654" s="278" t="str">
        <f>EAP!$C$10</f>
        <v>PP02</v>
      </c>
      <c r="D4654" s="279">
        <f>'Composições Desp. Diretas'!$C$66</f>
        <v>0</v>
      </c>
      <c r="E4654" s="278" t="str">
        <f>Resumo!$R$5</f>
        <v>Despesa</v>
      </c>
      <c r="F4654" s="278" t="str">
        <f>Resumo!$R$7</f>
        <v>Despesa Direta</v>
      </c>
      <c r="G4654" s="286">
        <f>'Composições Desp. Diretas'!CC66</f>
        <v>0</v>
      </c>
    </row>
    <row r="4655" spans="1:7">
      <c r="A4655" s="283">
        <f>'Comp. Desp. Indiretas'!$CB$7</f>
        <v>45078</v>
      </c>
      <c r="B4655" s="278">
        <f>'Composições Desp. Diretas'!$A$67</f>
        <v>0</v>
      </c>
      <c r="C4655" s="278" t="str">
        <f>EAP!$C$10</f>
        <v>PP02</v>
      </c>
      <c r="D4655" s="279">
        <f>'Composições Desp. Diretas'!$C$67</f>
        <v>0</v>
      </c>
      <c r="E4655" s="278" t="str">
        <f>Resumo!$R$5</f>
        <v>Despesa</v>
      </c>
      <c r="F4655" s="278" t="str">
        <f>Resumo!$R$7</f>
        <v>Despesa Direta</v>
      </c>
      <c r="G4655" s="286">
        <f>'Composições Desp. Diretas'!CC67</f>
        <v>0</v>
      </c>
    </row>
    <row r="4656" spans="1:7">
      <c r="A4656" s="283">
        <f>'Comp. Desp. Indiretas'!$CB$7</f>
        <v>45078</v>
      </c>
      <c r="B4656" s="278">
        <f>'Composições Desp. Diretas'!$A$68</f>
        <v>0</v>
      </c>
      <c r="C4656" s="278" t="str">
        <f>EAP!$C$10</f>
        <v>PP02</v>
      </c>
      <c r="D4656" s="279">
        <f>'Composições Desp. Diretas'!$C$68</f>
        <v>0</v>
      </c>
      <c r="E4656" s="278" t="str">
        <f>Resumo!$R$5</f>
        <v>Despesa</v>
      </c>
      <c r="F4656" s="278" t="str">
        <f>Resumo!$R$7</f>
        <v>Despesa Direta</v>
      </c>
      <c r="G4656" s="286">
        <f>'Composições Desp. Diretas'!CC68</f>
        <v>0</v>
      </c>
    </row>
    <row r="4657" spans="1:7">
      <c r="A4657" s="283">
        <f>'Comp. Desp. Indiretas'!$CB$7</f>
        <v>45078</v>
      </c>
      <c r="B4657" s="278">
        <f>'Composições Desp. Diretas'!$A$69</f>
        <v>0</v>
      </c>
      <c r="C4657" s="278" t="str">
        <f>EAP!$C$10</f>
        <v>PP02</v>
      </c>
      <c r="D4657" s="279">
        <f>'Composições Desp. Diretas'!$C$69</f>
        <v>0</v>
      </c>
      <c r="E4657" s="278" t="str">
        <f>Resumo!$R$5</f>
        <v>Despesa</v>
      </c>
      <c r="F4657" s="278" t="str">
        <f>Resumo!$R$7</f>
        <v>Despesa Direta</v>
      </c>
      <c r="G4657" s="286">
        <f>'Composições Desp. Diretas'!CC69</f>
        <v>0</v>
      </c>
    </row>
    <row r="4658" spans="1:7">
      <c r="A4658" s="283">
        <f>'Comp. Desp. Indiretas'!$CB$7</f>
        <v>45078</v>
      </c>
      <c r="B4658" s="278">
        <f>'Composições Desp. Diretas'!$A$70</f>
        <v>0</v>
      </c>
      <c r="C4658" s="278" t="str">
        <f>EAP!$C$10</f>
        <v>PP02</v>
      </c>
      <c r="D4658" s="279">
        <f>'Composições Desp. Diretas'!$C$70</f>
        <v>0</v>
      </c>
      <c r="E4658" s="278" t="str">
        <f>Resumo!$R$5</f>
        <v>Despesa</v>
      </c>
      <c r="F4658" s="278" t="str">
        <f>Resumo!$R$7</f>
        <v>Despesa Direta</v>
      </c>
      <c r="G4658" s="286">
        <f>'Composições Desp. Diretas'!CC70</f>
        <v>0</v>
      </c>
    </row>
    <row r="4659" spans="1:7">
      <c r="A4659" s="283">
        <f>'Comp. Desp. Indiretas'!$CB$7</f>
        <v>45078</v>
      </c>
      <c r="B4659" s="278">
        <f>'Composições Desp. Diretas'!$A$71</f>
        <v>0</v>
      </c>
      <c r="C4659" s="278" t="str">
        <f>EAP!$C$10</f>
        <v>PP02</v>
      </c>
      <c r="D4659" s="279">
        <f>'Composições Desp. Diretas'!$C$71</f>
        <v>0</v>
      </c>
      <c r="E4659" s="278" t="str">
        <f>Resumo!$R$5</f>
        <v>Despesa</v>
      </c>
      <c r="F4659" s="278" t="str">
        <f>Resumo!$R$7</f>
        <v>Despesa Direta</v>
      </c>
      <c r="G4659" s="286">
        <f>'Composições Desp. Diretas'!CC71</f>
        <v>0</v>
      </c>
    </row>
    <row r="4660" spans="1:7">
      <c r="A4660" s="283">
        <f>'Comp. Desp. Indiretas'!$CB$7</f>
        <v>45078</v>
      </c>
      <c r="B4660" s="278">
        <f>'Composições Desp. Diretas'!$A$72</f>
        <v>0</v>
      </c>
      <c r="C4660" s="278" t="str">
        <f>EAP!$C$10</f>
        <v>PP02</v>
      </c>
      <c r="D4660" s="279">
        <f>'Composições Desp. Diretas'!$C$72</f>
        <v>0</v>
      </c>
      <c r="E4660" s="278" t="str">
        <f>Resumo!$R$5</f>
        <v>Despesa</v>
      </c>
      <c r="F4660" s="278" t="str">
        <f>Resumo!$R$7</f>
        <v>Despesa Direta</v>
      </c>
      <c r="G4660" s="286">
        <f>'Composições Desp. Diretas'!CC72</f>
        <v>0</v>
      </c>
    </row>
    <row r="5529" spans="1:7">
      <c r="A5529" s="283">
        <f>'Comp. Desp. Indiretas'!$CB$7</f>
        <v>45078</v>
      </c>
      <c r="D5529" s="279" t="str">
        <f>'CRONOG. DE RECEBIMENTO'!$A$5</f>
        <v>SUBPROGRAMA DE EDUCAÇÃO AMBIENTAL PARA A COMUNIDADE (PEAC)</v>
      </c>
      <c r="E5529" s="278" t="str">
        <f>Resumo!$R$4</f>
        <v>Receita</v>
      </c>
      <c r="F5529" s="278" t="str">
        <f>Resumo!$R$4</f>
        <v>Receita</v>
      </c>
      <c r="G5529" s="286">
        <f>'CRONOG. DE RECEBIMENTO'!$F$5</f>
        <v>0</v>
      </c>
    </row>
    <row r="5530" spans="1:7">
      <c r="A5530" s="283">
        <f>'Comp. Desp. Indiretas'!$CB$7</f>
        <v>45078</v>
      </c>
      <c r="D5530" s="279" t="str">
        <f>'CRONOG. DE RECEBIMENTO'!$A$6</f>
        <v>Plano de Trabalho de Comunidade (PEAC)</v>
      </c>
      <c r="E5530" s="278" t="str">
        <f>Resumo!$R$4</f>
        <v>Receita</v>
      </c>
      <c r="F5530" s="278" t="str">
        <f>Resumo!$R$4</f>
        <v>Receita</v>
      </c>
      <c r="G5530" s="286">
        <f>'CRONOG. DE RECEBIMENTO'!$F$6</f>
        <v>0</v>
      </c>
    </row>
    <row r="5531" spans="1:7">
      <c r="A5531" s="283">
        <f>'Comp. Desp. Indiretas'!$CB$7</f>
        <v>45078</v>
      </c>
      <c r="D5531" s="279" t="str">
        <f>'CRONOG. DE RECEBIMENTO'!$A$7</f>
        <v>Formar Comitê de Educação Ambiental de Comunidade (PEAC)</v>
      </c>
      <c r="E5531" s="278" t="str">
        <f>Resumo!$R$4</f>
        <v>Receita</v>
      </c>
      <c r="F5531" s="278" t="str">
        <f>Resumo!$R$4</f>
        <v>Receita</v>
      </c>
      <c r="G5531" s="286">
        <f>'CRONOG. DE RECEBIMENTO'!$F$7</f>
        <v>1950.3066762350638</v>
      </c>
    </row>
    <row r="5532" spans="1:7">
      <c r="A5532" s="283">
        <f>'Comp. Desp. Indiretas'!$CB$7</f>
        <v>45078</v>
      </c>
      <c r="D5532" s="279" t="str">
        <f>'CRONOG. DE RECEBIMENTO'!$A$8</f>
        <v>Manter Comitê de Educação Ambiental em comunidades (PEAC)</v>
      </c>
      <c r="E5532" s="278" t="str">
        <f>Resumo!$R$4</f>
        <v>Receita</v>
      </c>
      <c r="F5532" s="278" t="str">
        <f>Resumo!$R$4</f>
        <v>Receita</v>
      </c>
      <c r="G5532" s="286">
        <f>'CRONOG. DE RECEBIMENTO'!$F$8</f>
        <v>72560.941189324483</v>
      </c>
    </row>
    <row r="5533" spans="1:7">
      <c r="A5533" s="283">
        <f>'Comp. Desp. Indiretas'!$CB$7</f>
        <v>45078</v>
      </c>
      <c r="D5533" s="279" t="str">
        <f>'CRONOG. DE RECEBIMENTO'!$A$9</f>
        <v>Despesas tributáveis do item 6.1.3</v>
      </c>
      <c r="E5533" s="278" t="str">
        <f>Resumo!$R$4</f>
        <v>Receita</v>
      </c>
      <c r="F5533" s="278" t="str">
        <f>Resumo!$R$4</f>
        <v>Receita</v>
      </c>
      <c r="G5533" s="286">
        <f>'CRONOG. DE RECEBIMENTO'!$F$9</f>
        <v>11784.24</v>
      </c>
    </row>
    <row r="5534" spans="1:7">
      <c r="A5534" s="283">
        <f>'Comp. Desp. Indiretas'!$CB$7</f>
        <v>45078</v>
      </c>
      <c r="D5534" s="279" t="str">
        <f>'CRONOG. DE RECEBIMENTO'!$A$10</f>
        <v>Executar ações do Plano de Ação dos Comitês de Educação Ambiental (PEAC)</v>
      </c>
      <c r="E5534" s="278" t="str">
        <f>Resumo!$R$4</f>
        <v>Receita</v>
      </c>
      <c r="F5534" s="278" t="str">
        <f>Resumo!$R$4</f>
        <v>Receita</v>
      </c>
      <c r="G5534" s="286">
        <f>'CRONOG. DE RECEBIMENTO'!$F$10</f>
        <v>49556.16407646078</v>
      </c>
    </row>
    <row r="5535" spans="1:7">
      <c r="A5535" s="283">
        <f>'Comp. Desp. Indiretas'!$CB$7</f>
        <v>45078</v>
      </c>
      <c r="D5535" s="279" t="str">
        <f>'CRONOG. DE RECEBIMENTO'!$A$11</f>
        <v>Despesas tributáveis do item 6.1.4</v>
      </c>
      <c r="E5535" s="278" t="str">
        <f>Resumo!$R$4</f>
        <v>Receita</v>
      </c>
      <c r="F5535" s="278" t="str">
        <f>Resumo!$R$4</f>
        <v>Receita</v>
      </c>
      <c r="G5535" s="286">
        <f>'CRONOG. DE RECEBIMENTO'!$F$11</f>
        <v>15319.512000000001</v>
      </c>
    </row>
    <row r="5536" spans="1:7">
      <c r="A5536" s="283">
        <f>'Comp. Desp. Indiretas'!$CB$7</f>
        <v>45078</v>
      </c>
      <c r="D5536" s="279" t="str">
        <f>'CRONOG. DE RECEBIMENTO'!$A$12</f>
        <v>Realizar assessoria técnica-pedagógica para formação continuada de educadores/gestores de escola (PEAC)</v>
      </c>
      <c r="E5536" s="278" t="str">
        <f>Resumo!$R$4</f>
        <v>Receita</v>
      </c>
      <c r="F5536" s="278" t="str">
        <f>Resumo!$R$4</f>
        <v>Receita</v>
      </c>
      <c r="G5536" s="286">
        <f>'CRONOG. DE RECEBIMENTO'!$F$12</f>
        <v>10397.908217679833</v>
      </c>
    </row>
    <row r="5537" spans="1:7">
      <c r="A5537" s="283">
        <f>'Comp. Desp. Indiretas'!$CB$7</f>
        <v>45078</v>
      </c>
      <c r="D5537" s="279" t="str">
        <f>'CRONOG. DE RECEBIMENTO'!$A$13</f>
        <v>Despesas tributáveis do item 6.1.5</v>
      </c>
      <c r="E5537" s="278" t="str">
        <f>Resumo!$R$4</f>
        <v>Receita</v>
      </c>
      <c r="F5537" s="278" t="str">
        <f>Resumo!$R$4</f>
        <v>Receita</v>
      </c>
      <c r="G5537" s="286">
        <f>'CRONOG. DE RECEBIMENTO'!$F$13</f>
        <v>16497.936000000002</v>
      </c>
    </row>
    <row r="5538" spans="1:7">
      <c r="A5538" s="283">
        <f>'Comp. Desp. Indiretas'!$CB$7</f>
        <v>45078</v>
      </c>
      <c r="D5538" s="279" t="str">
        <f>'CRONOG. DE RECEBIMENTO'!$A$14</f>
        <v>Realizar atividades culturais e pedagógicas em Escolas (PEAC)</v>
      </c>
      <c r="E5538" s="278" t="str">
        <f>Resumo!$R$4</f>
        <v>Receita</v>
      </c>
      <c r="F5538" s="278" t="str">
        <f>Resumo!$R$4</f>
        <v>Receita</v>
      </c>
      <c r="G5538" s="286">
        <f>'CRONOG. DE RECEBIMENTO'!$F$14</f>
        <v>18238.608422813752</v>
      </c>
    </row>
    <row r="5539" spans="1:7">
      <c r="A5539" s="283">
        <f>'Comp. Desp. Indiretas'!$CB$7</f>
        <v>45078</v>
      </c>
      <c r="D5539" s="279" t="str">
        <f>'CRONOG. DE RECEBIMENTO'!$A$15</f>
        <v>Despesas tributáveis do item 6.1.6</v>
      </c>
      <c r="E5539" s="278" t="str">
        <f>Resumo!$R$4</f>
        <v>Receita</v>
      </c>
      <c r="F5539" s="278" t="str">
        <f>Resumo!$R$4</f>
        <v>Receita</v>
      </c>
      <c r="G5539" s="286">
        <f>'CRONOG. DE RECEBIMENTO'!$F$15</f>
        <v>11784.24</v>
      </c>
    </row>
    <row r="5540" spans="1:7">
      <c r="A5540" s="283">
        <f>'Comp. Desp. Indiretas'!$CB$7</f>
        <v>45078</v>
      </c>
      <c r="D5540" s="279" t="str">
        <f>'CRONOG. DE RECEBIMENTO'!$A$16</f>
        <v>Realizar Diagnóstico Socioambiental Participativo (DSAP) para comunidades (PEAC)</v>
      </c>
      <c r="E5540" s="278" t="str">
        <f>Resumo!$R$4</f>
        <v>Receita</v>
      </c>
      <c r="F5540" s="278" t="str">
        <f>Resumo!$R$4</f>
        <v>Receita</v>
      </c>
      <c r="G5540" s="286">
        <f>'CRONOG. DE RECEBIMENTO'!$F$16</f>
        <v>327.47600160662944</v>
      </c>
    </row>
    <row r="5541" spans="1:7">
      <c r="A5541" s="283">
        <f>'Comp. Desp. Indiretas'!$CB$7</f>
        <v>45078</v>
      </c>
      <c r="D5541" s="279" t="str">
        <f>'CRONOG. DE RECEBIMENTO'!$A$17</f>
        <v>Despesas tributáveis do item 6.1.7</v>
      </c>
      <c r="E5541" s="278" t="str">
        <f>Resumo!$R$4</f>
        <v>Receita</v>
      </c>
      <c r="F5541" s="278" t="str">
        <f>Resumo!$R$4</f>
        <v>Receita</v>
      </c>
      <c r="G5541" s="286">
        <f>'CRONOG. DE RECEBIMENTO'!$F$17</f>
        <v>1178.4240000000002</v>
      </c>
    </row>
    <row r="5542" spans="1:7">
      <c r="A5542" s="283">
        <f>'Comp. Desp. Indiretas'!$CB$7</f>
        <v>45078</v>
      </c>
      <c r="D5542" s="279" t="str">
        <f>'CRONOG. DE RECEBIMENTO'!$A$18</f>
        <v>Realizar eventos/projetos junto à comunidade além da esfera do Comitê de EA (PEAC)</v>
      </c>
      <c r="E5542" s="278" t="str">
        <f>Resumo!$R$4</f>
        <v>Receita</v>
      </c>
      <c r="F5542" s="278" t="str">
        <f>Resumo!$R$4</f>
        <v>Receita</v>
      </c>
      <c r="G5542" s="286">
        <f>'CRONOG. DE RECEBIMENTO'!$F$18</f>
        <v>37612.316684529738</v>
      </c>
    </row>
    <row r="5543" spans="1:7">
      <c r="A5543" s="283">
        <f>'Comp. Desp. Indiretas'!$CB$7</f>
        <v>45078</v>
      </c>
      <c r="D5543" s="279" t="str">
        <f>'CRONOG. DE RECEBIMENTO'!$A$19</f>
        <v>Despesas tributáveis do item 6.1.8</v>
      </c>
      <c r="E5543" s="278" t="str">
        <f>Resumo!$R$4</f>
        <v>Receita</v>
      </c>
      <c r="F5543" s="278" t="str">
        <f>Resumo!$R$4</f>
        <v>Receita</v>
      </c>
      <c r="G5543" s="286">
        <f>'CRONOG. DE RECEBIMENTO'!$F$19</f>
        <v>10605.816000000001</v>
      </c>
    </row>
    <row r="5544" spans="1:7">
      <c r="A5544" s="283">
        <f>'Comp. Desp. Indiretas'!$CB$7</f>
        <v>45078</v>
      </c>
      <c r="D5544" s="279" t="str">
        <f>'CRONOG. DE RECEBIMENTO'!$A$20</f>
        <v>Realizar atividades no Parque BioParque Vale Amazônia</v>
      </c>
      <c r="E5544" s="278" t="str">
        <f>Resumo!$R$4</f>
        <v>Receita</v>
      </c>
      <c r="F5544" s="278" t="str">
        <f>Resumo!$R$4</f>
        <v>Receita</v>
      </c>
      <c r="G5544" s="286">
        <f>'CRONOG. DE RECEBIMENTO'!$F$20</f>
        <v>37508.46068402021</v>
      </c>
    </row>
    <row r="5545" spans="1:7">
      <c r="A5545" s="283">
        <f>'Comp. Desp. Indiretas'!$CB$7</f>
        <v>45078</v>
      </c>
      <c r="D5545" s="279" t="str">
        <f>'CRONOG. DE RECEBIMENTO'!$A$21</f>
        <v>Despesas tributáveis do item 6.1.9</v>
      </c>
      <c r="E5545" s="278" t="str">
        <f>Resumo!$R$4</f>
        <v>Receita</v>
      </c>
      <c r="F5545" s="278" t="str">
        <f>Resumo!$R$4</f>
        <v>Receita</v>
      </c>
      <c r="G5545" s="286">
        <f>'CRONOG. DE RECEBIMENTO'!$F$21</f>
        <v>9427.3920000000016</v>
      </c>
    </row>
    <row r="5546" spans="1:7">
      <c r="A5546" s="283">
        <f>'Comp. Desp. Indiretas'!$CB$7</f>
        <v>45078</v>
      </c>
      <c r="D5546" s="279" t="str">
        <f>'CRONOG. DE RECEBIMENTO'!$A$22</f>
        <v>Monitorar atividades de Educação Ambiental para comunidade (PEAC)</v>
      </c>
      <c r="E5546" s="278" t="str">
        <f>Resumo!$R$4</f>
        <v>Receita</v>
      </c>
      <c r="F5546" s="278" t="str">
        <f>Resumo!$R$4</f>
        <v>Receita</v>
      </c>
      <c r="G5546" s="286">
        <f>'CRONOG. DE RECEBIMENTO'!$F$22</f>
        <v>40442.626531748858</v>
      </c>
    </row>
    <row r="5547" spans="1:7">
      <c r="A5547" s="283">
        <f>'Comp. Desp. Indiretas'!$CB$7</f>
        <v>45078</v>
      </c>
      <c r="D5547" s="279" t="str">
        <f>'CRONOG. DE RECEBIMENTO'!$A$23</f>
        <v>Despesas tributáveis do item 6.1.10</v>
      </c>
      <c r="E5547" s="278" t="str">
        <f>Resumo!$R$4</f>
        <v>Receita</v>
      </c>
      <c r="F5547" s="278" t="str">
        <f>Resumo!$R$4</f>
        <v>Receita</v>
      </c>
      <c r="G5547" s="286">
        <f>'CRONOG. DE RECEBIMENTO'!$F$23</f>
        <v>3535.2720000000004</v>
      </c>
    </row>
    <row r="5548" spans="1:7">
      <c r="A5548" s="283">
        <f>'Comp. Desp. Indiretas'!$CB$7</f>
        <v>45078</v>
      </c>
      <c r="D5548" s="279" t="str">
        <f>'CRONOG. DE RECEBIMENTO'!$A$24</f>
        <v>Realizar análise técnica mensal das atividades de Educação Ambiental do PEAC</v>
      </c>
      <c r="E5548" s="278" t="str">
        <f>Resumo!$R$4</f>
        <v>Receita</v>
      </c>
      <c r="F5548" s="278" t="str">
        <f>Resumo!$R$4</f>
        <v>Receita</v>
      </c>
      <c r="G5548" s="286">
        <f>'CRONOG. DE RECEBIMENTO'!$F$24</f>
        <v>47487.061899642889</v>
      </c>
    </row>
    <row r="5549" spans="1:7">
      <c r="A5549" s="283">
        <f>'Comp. Desp. Indiretas'!$CB$7</f>
        <v>45078</v>
      </c>
      <c r="D5549" s="279" t="str">
        <f>'CRONOG. DE RECEBIMENTO'!$A$25</f>
        <v>Realizar Blitz Educativa sobre SSMA para Comunidades (PEAC)</v>
      </c>
      <c r="E5549" s="278" t="str">
        <f>Resumo!$R$4</f>
        <v>Receita</v>
      </c>
      <c r="F5549" s="278" t="str">
        <f>Resumo!$R$4</f>
        <v>Receita</v>
      </c>
      <c r="G5549" s="286">
        <f>'CRONOG. DE RECEBIMENTO'!$F$25</f>
        <v>5312.9571927325587</v>
      </c>
    </row>
    <row r="5550" spans="1:7">
      <c r="A5550" s="283">
        <f>'Comp. Desp. Indiretas'!$CB$7</f>
        <v>45078</v>
      </c>
      <c r="D5550" s="279" t="str">
        <f>'CRONOG. DE RECEBIMENTO'!$A$26</f>
        <v>Despesas tributáveis do item 6.1.12</v>
      </c>
      <c r="E5550" s="278" t="str">
        <f>Resumo!$R$4</f>
        <v>Receita</v>
      </c>
      <c r="F5550" s="278" t="str">
        <f>Resumo!$R$4</f>
        <v>Receita</v>
      </c>
      <c r="G5550" s="286">
        <f>'CRONOG. DE RECEBIMENTO'!$F$26</f>
        <v>9427.3920000000016</v>
      </c>
    </row>
    <row r="5551" spans="1:7">
      <c r="A5551" s="283">
        <f>'Comp. Desp. Indiretas'!$CB$7</f>
        <v>45078</v>
      </c>
      <c r="D5551" s="279" t="str">
        <f>'CRONOG. DE RECEBIMENTO'!$A$27</f>
        <v>SUBPROGRAMA DE EDUCAÇÃO AMBIENTAL PARA O TRABALHADOR</v>
      </c>
      <c r="E5551" s="278" t="str">
        <f>Resumo!$R$4</f>
        <v>Receita</v>
      </c>
      <c r="F5551" s="278" t="str">
        <f>Resumo!$R$4</f>
        <v>Receita</v>
      </c>
      <c r="G5551" s="286">
        <f>'CRONOG. DE RECEBIMENTO'!$F$27</f>
        <v>0</v>
      </c>
    </row>
    <row r="5552" spans="1:7">
      <c r="A5552" s="283">
        <f>'Comp. Desp. Indiretas'!$CB$7</f>
        <v>45078</v>
      </c>
      <c r="D5552" s="279" t="str">
        <f>'CRONOG. DE RECEBIMENTO'!$A$28</f>
        <v>Plano de Trabalho do Trabalhador (PEAT)</v>
      </c>
      <c r="E5552" s="278" t="str">
        <f>Resumo!$R$4</f>
        <v>Receita</v>
      </c>
      <c r="F5552" s="278" t="str">
        <f>Resumo!$R$4</f>
        <v>Receita</v>
      </c>
      <c r="G5552" s="286">
        <f>'CRONOG. DE RECEBIMENTO'!$F$28</f>
        <v>0</v>
      </c>
    </row>
    <row r="5553" spans="1:7">
      <c r="A5553" s="283">
        <f>'Comp. Desp. Indiretas'!$CB$7</f>
        <v>45078</v>
      </c>
      <c r="D5553" s="279" t="str">
        <f>'CRONOG. DE RECEBIMENTO'!$A$29</f>
        <v>Formar Comitê de Educação Ambiental de Trabalhadores (PEAT)</v>
      </c>
      <c r="E5553" s="278" t="str">
        <f>Resumo!$R$4</f>
        <v>Receita</v>
      </c>
      <c r="F5553" s="278" t="str">
        <f>Resumo!$R$4</f>
        <v>Receita</v>
      </c>
      <c r="G5553" s="286">
        <f>'CRONOG. DE RECEBIMENTO'!$F$29</f>
        <v>3900.6133524701277</v>
      </c>
    </row>
    <row r="5554" spans="1:7">
      <c r="A5554" s="283">
        <f>'Comp. Desp. Indiretas'!$CB$7</f>
        <v>45078</v>
      </c>
      <c r="D5554" s="279" t="str">
        <f>'CRONOG. DE RECEBIMENTO'!$A$30</f>
        <v>Manter Comitê de Educação Ambiental de Trabalhadores (PEAT)</v>
      </c>
      <c r="E5554" s="278" t="str">
        <f>Resumo!$R$4</f>
        <v>Receita</v>
      </c>
      <c r="F5554" s="278" t="str">
        <f>Resumo!$R$4</f>
        <v>Receita</v>
      </c>
      <c r="G5554" s="286">
        <f>'CRONOG. DE RECEBIMENTO'!$F$30</f>
        <v>3900.6133524701277</v>
      </c>
    </row>
    <row r="5555" spans="1:7">
      <c r="A5555" s="283">
        <f>'Comp. Desp. Indiretas'!$CB$7</f>
        <v>45078</v>
      </c>
      <c r="D5555" s="279" t="str">
        <f>'CRONOG. DE RECEBIMENTO'!$A$31</f>
        <v>Realizar treinamento para empregados com até duas horas de duração (PEAT)</v>
      </c>
      <c r="E5555" s="278" t="str">
        <f>Resumo!$R$4</f>
        <v>Receita</v>
      </c>
      <c r="F5555" s="278" t="str">
        <f>Resumo!$R$4</f>
        <v>Receita</v>
      </c>
      <c r="G5555" s="286">
        <f>'CRONOG. DE RECEBIMENTO'!$F$31</f>
        <v>4615.6485226448276</v>
      </c>
    </row>
    <row r="5556" spans="1:7">
      <c r="A5556" s="283">
        <f>'Comp. Desp. Indiretas'!$CB$7</f>
        <v>45078</v>
      </c>
      <c r="D5556" s="279" t="str">
        <f>'CRONOG. DE RECEBIMENTO'!$A$32</f>
        <v>Despesas tributáveis do item 6.1.16</v>
      </c>
      <c r="E5556" s="278" t="str">
        <f>Resumo!$R$4</f>
        <v>Receita</v>
      </c>
      <c r="F5556" s="278" t="str">
        <f>Resumo!$R$4</f>
        <v>Receita</v>
      </c>
      <c r="G5556" s="286">
        <f>'CRONOG. DE RECEBIMENTO'!$F$32</f>
        <v>4124.4840000000004</v>
      </c>
    </row>
    <row r="5557" spans="1:7">
      <c r="A5557" s="283">
        <f>'Comp. Desp. Indiretas'!$CB$7</f>
        <v>45078</v>
      </c>
      <c r="D5557" s="279" t="str">
        <f>'CRONOG. DE RECEBIMENTO'!$A$33</f>
        <v>Realizar treinamento para empregados com até quatro horas de duração (PEAT)</v>
      </c>
      <c r="E5557" s="278" t="str">
        <f>Resumo!$R$4</f>
        <v>Receita</v>
      </c>
      <c r="F5557" s="278" t="str">
        <f>Resumo!$R$4</f>
        <v>Receita</v>
      </c>
      <c r="G5557" s="286">
        <f>'CRONOG. DE RECEBIMENTO'!$F$33</f>
        <v>17647.616919914286</v>
      </c>
    </row>
    <row r="5558" spans="1:7">
      <c r="A5558" s="283">
        <f>'Comp. Desp. Indiretas'!$CB$7</f>
        <v>45078</v>
      </c>
      <c r="D5558" s="279" t="str">
        <f>'CRONOG. DE RECEBIMENTO'!$A$34</f>
        <v>Despesas tributáveis do item 6.1.17</v>
      </c>
      <c r="E5558" s="278" t="str">
        <f>Resumo!$R$4</f>
        <v>Receita</v>
      </c>
      <c r="F5558" s="278" t="str">
        <f>Resumo!$R$4</f>
        <v>Receita</v>
      </c>
      <c r="G5558" s="286">
        <f>'CRONOG. DE RECEBIMENTO'!$F$34</f>
        <v>4124.4840000000004</v>
      </c>
    </row>
    <row r="5559" spans="1:7">
      <c r="A5559" s="283">
        <f>'Comp. Desp. Indiretas'!$CB$7</f>
        <v>45078</v>
      </c>
      <c r="D5559" s="279" t="str">
        <f>'CRONOG. DE RECEBIMENTO'!$A$35</f>
        <v>Realizar Blitz Educativa sobre SSMA para Empregado (PEAT)</v>
      </c>
      <c r="E5559" s="278" t="str">
        <f>Resumo!$R$4</f>
        <v>Receita</v>
      </c>
      <c r="F5559" s="278" t="str">
        <f>Resumo!$R$4</f>
        <v>Receita</v>
      </c>
      <c r="G5559" s="286">
        <f>'CRONOG. DE RECEBIMENTO'!$F$35</f>
        <v>11011.347720689429</v>
      </c>
    </row>
    <row r="5560" spans="1:7">
      <c r="A5560" s="283">
        <f>'Comp. Desp. Indiretas'!$CB$7</f>
        <v>45078</v>
      </c>
      <c r="D5560" s="279" t="str">
        <f>'CRONOG. DE RECEBIMENTO'!$A$36</f>
        <v>Despesas tributáveis do item 6.1.18</v>
      </c>
      <c r="E5560" s="278" t="str">
        <f>Resumo!$R$4</f>
        <v>Receita</v>
      </c>
      <c r="F5560" s="278" t="str">
        <f>Resumo!$R$4</f>
        <v>Receita</v>
      </c>
      <c r="G5560" s="286">
        <f>'CRONOG. DE RECEBIMENTO'!$F$36</f>
        <v>4124.4840000000004</v>
      </c>
    </row>
    <row r="5561" spans="1:7">
      <c r="A5561" s="283">
        <f>'Comp. Desp. Indiretas'!$CB$7</f>
        <v>45078</v>
      </c>
      <c r="D5561" s="279" t="str">
        <f>'CRONOG. DE RECEBIMENTO'!$A$37</f>
        <v>Produzir bloco de textos para Diálogos de Saúde, Segurança, Direitos Humanos e Meio Ambiente (PEAT)</v>
      </c>
      <c r="E5561" s="278" t="str">
        <f>Resumo!$R$4</f>
        <v>Receita</v>
      </c>
      <c r="F5561" s="278" t="str">
        <f>Resumo!$R$4</f>
        <v>Receita</v>
      </c>
      <c r="G5561" s="286">
        <f>'CRONOG. DE RECEBIMENTO'!$F$37</f>
        <v>6524.2926986754928</v>
      </c>
    </row>
    <row r="5562" spans="1:7">
      <c r="A5562" s="283">
        <f>'Comp. Desp. Indiretas'!$CB$7</f>
        <v>45078</v>
      </c>
      <c r="D5562" s="279" t="str">
        <f>'CRONOG. DE RECEBIMENTO'!$A$38</f>
        <v>Despesas tributáveis do item 6.1.19</v>
      </c>
      <c r="E5562" s="278" t="str">
        <f>Resumo!$R$4</f>
        <v>Receita</v>
      </c>
      <c r="F5562" s="278" t="str">
        <f>Resumo!$R$4</f>
        <v>Receita</v>
      </c>
      <c r="G5562" s="286">
        <f>'CRONOG. DE RECEBIMENTO'!$F$38</f>
        <v>4124.4840000000004</v>
      </c>
    </row>
    <row r="5563" spans="1:7">
      <c r="A5563" s="283">
        <f>'Comp. Desp. Indiretas'!$CB$7</f>
        <v>45078</v>
      </c>
      <c r="D5563" s="279" t="str">
        <f>'CRONOG. DE RECEBIMENTO'!$A$39</f>
        <v>Realização de campanhas temáticas em SSMA para Empregados (PEAT)</v>
      </c>
      <c r="E5563" s="278" t="str">
        <f>Resumo!$R$4</f>
        <v>Receita</v>
      </c>
      <c r="F5563" s="278" t="str">
        <f>Resumo!$R$4</f>
        <v>Receita</v>
      </c>
      <c r="G5563" s="286">
        <f>'CRONOG. DE RECEBIMENTO'!$F$39</f>
        <v>6524.2926986754928</v>
      </c>
    </row>
    <row r="5564" spans="1:7">
      <c r="A5564" s="283">
        <f>'Comp. Desp. Indiretas'!$CB$7</f>
        <v>45078</v>
      </c>
      <c r="D5564" s="279" t="str">
        <f>'CRONOG. DE RECEBIMENTO'!$A$40</f>
        <v>Despesas tributáveis do item 6.1.20</v>
      </c>
      <c r="E5564" s="278" t="str">
        <f>Resumo!$R$4</f>
        <v>Receita</v>
      </c>
      <c r="F5564" s="278" t="str">
        <f>Resumo!$R$4</f>
        <v>Receita</v>
      </c>
      <c r="G5564" s="286">
        <f>'CRONOG. DE RECEBIMENTO'!$F$40</f>
        <v>4124.4840000000004</v>
      </c>
    </row>
    <row r="5565" spans="1:7">
      <c r="A5565" s="283">
        <f>'Comp. Desp. Indiretas'!$CB$7</f>
        <v>45078</v>
      </c>
      <c r="D5565" s="279" t="str">
        <f>'CRONOG. DE RECEBIMENTO'!$A$41</f>
        <v>Apoiar a realização de atividades culturais e pedagógicas para Empregados (PEAT)</v>
      </c>
      <c r="E5565" s="278" t="str">
        <f>Resumo!$R$4</f>
        <v>Receita</v>
      </c>
      <c r="F5565" s="278" t="str">
        <f>Resumo!$R$4</f>
        <v>Receita</v>
      </c>
      <c r="G5565" s="286">
        <f>'CRONOG. DE RECEBIMENTO'!$F$41</f>
        <v>5979.5143626694216</v>
      </c>
    </row>
    <row r="5566" spans="1:7">
      <c r="A5566" s="283">
        <f>'Comp. Desp. Indiretas'!$CB$7</f>
        <v>45078</v>
      </c>
      <c r="D5566" s="279" t="str">
        <f>'CRONOG. DE RECEBIMENTO'!$A$42</f>
        <v>Despesas tributáveis do item 6.1.21</v>
      </c>
      <c r="E5566" s="278" t="str">
        <f>Resumo!$R$4</f>
        <v>Receita</v>
      </c>
      <c r="F5566" s="278" t="str">
        <f>Resumo!$R$4</f>
        <v>Receita</v>
      </c>
      <c r="G5566" s="286">
        <f>'CRONOG. DE RECEBIMENTO'!$F$42</f>
        <v>4124.4840000000004</v>
      </c>
    </row>
    <row r="5567" spans="1:7">
      <c r="A5567" s="283">
        <f>'Comp. Desp. Indiretas'!$CB$7</f>
        <v>45078</v>
      </c>
      <c r="D5567" s="279" t="str">
        <f>'CRONOG. DE RECEBIMENTO'!$A$43</f>
        <v>Monitorar atividade do Programa de Educação Ambiental do Trabalhador (PEAT)</v>
      </c>
      <c r="E5567" s="278" t="str">
        <f>Resumo!$R$4</f>
        <v>Receita</v>
      </c>
      <c r="F5567" s="278" t="str">
        <f>Resumo!$R$4</f>
        <v>Receita</v>
      </c>
      <c r="G5567" s="286">
        <f>'CRONOG. DE RECEBIMENTO'!$F$43</f>
        <v>27100.790466292488</v>
      </c>
    </row>
    <row r="5568" spans="1:7">
      <c r="A5568" s="283">
        <f>'Comp. Desp. Indiretas'!$CB$7</f>
        <v>45078</v>
      </c>
      <c r="D5568" s="279" t="str">
        <f>'CRONOG. DE RECEBIMENTO'!$A$44</f>
        <v>Despesas tributáveis do item 6.1.22</v>
      </c>
      <c r="E5568" s="278" t="str">
        <f>Resumo!$R$4</f>
        <v>Receita</v>
      </c>
      <c r="F5568" s="278" t="str">
        <f>Resumo!$R$4</f>
        <v>Receita</v>
      </c>
      <c r="G5568" s="286">
        <f>'CRONOG. DE RECEBIMENTO'!$F$44</f>
        <v>2356.8480000000004</v>
      </c>
    </row>
    <row r="5569" spans="1:7">
      <c r="A5569" s="283">
        <f>'Comp. Desp. Indiretas'!$CB$7</f>
        <v>45078</v>
      </c>
      <c r="D5569" s="279" t="str">
        <f>'CRONOG. DE RECEBIMENTO'!$A$45</f>
        <v>Realizar análise técnica mensal das atividades de Educação Ambiental do PEAT</v>
      </c>
      <c r="E5569" s="278" t="str">
        <f>Resumo!$R$4</f>
        <v>Receita</v>
      </c>
      <c r="F5569" s="278" t="str">
        <f>Resumo!$R$4</f>
        <v>Receita</v>
      </c>
      <c r="G5569" s="286">
        <f>'CRONOG. DE RECEBIMENTO'!$F$45</f>
        <v>23217.331780573193</v>
      </c>
    </row>
    <row r="5570" spans="1:7">
      <c r="A5570" s="283">
        <f>'Comp. Desp. Indiretas'!$CB$7</f>
        <v>45078</v>
      </c>
      <c r="D5570" s="279" t="str">
        <f>'CRONOG. DE RECEBIMENTO'!$A$46</f>
        <v>Realizar Diagnóstico Socioambiental Participativo (DSAP) para empregados</v>
      </c>
      <c r="E5570" s="278" t="str">
        <f>Resumo!$R$4</f>
        <v>Receita</v>
      </c>
      <c r="F5570" s="278" t="str">
        <f>Resumo!$R$4</f>
        <v>Receita</v>
      </c>
      <c r="G5570" s="286">
        <f>'CRONOG. DE RECEBIMENTO'!$F$46</f>
        <v>327.47600160662944</v>
      </c>
    </row>
    <row r="5571" spans="1:7">
      <c r="A5571" s="283">
        <f>'Comp. Desp. Indiretas'!$CB$7</f>
        <v>45078</v>
      </c>
      <c r="D5571" s="279" t="str">
        <f>'CRONOG. DE RECEBIMENTO'!$A$47</f>
        <v>Despesas tributáveis do item 6.1.24</v>
      </c>
      <c r="E5571" s="278" t="str">
        <f>Resumo!$R$4</f>
        <v>Receita</v>
      </c>
      <c r="F5571" s="278" t="str">
        <f>Resumo!$R$4</f>
        <v>Receita</v>
      </c>
      <c r="G5571" s="286">
        <f>'CRONOG. DE RECEBIMENTO'!$F$47</f>
        <v>1178.4240000000002</v>
      </c>
    </row>
    <row r="5572" spans="1:7">
      <c r="A5572" s="283">
        <f>'Comp. Desp. Indiretas'!$CB$7</f>
        <v>45078</v>
      </c>
      <c r="D5572" s="279" t="str">
        <f>'CRONOG. DE RECEBIMENTO'!$A$48</f>
        <v>PRODUÇÃO DE ARTES VISUAIS</v>
      </c>
      <c r="E5572" s="278" t="str">
        <f>Resumo!$R$4</f>
        <v>Receita</v>
      </c>
      <c r="F5572" s="278" t="str">
        <f>Resumo!$R$4</f>
        <v>Receita</v>
      </c>
      <c r="G5572" s="286">
        <f>'CRONOG. DE RECEBIMENTO'!$F$48</f>
        <v>0</v>
      </c>
    </row>
    <row r="5573" spans="1:7">
      <c r="A5573" s="283">
        <f>'Comp. Desp. Indiretas'!$CB$7</f>
        <v>45078</v>
      </c>
      <c r="D5573" s="279" t="str">
        <f>'CRONOG. DE RECEBIMENTO'!$A$49</f>
        <v>Produzir material gráfico como folder, convites, banner, lâmina, outdoor, apresentações e produtos diversos atinentes a educação ambiental e outras temáticas etc.</v>
      </c>
      <c r="E5573" s="278" t="str">
        <f>Resumo!$R$4</f>
        <v>Receita</v>
      </c>
      <c r="F5573" s="278" t="str">
        <f>Resumo!$R$4</f>
        <v>Receita</v>
      </c>
      <c r="G5573" s="286">
        <f>'CRONOG. DE RECEBIMENTO'!$F$49</f>
        <v>6489.5858651718836</v>
      </c>
    </row>
    <row r="5574" spans="1:7">
      <c r="A5574" s="283">
        <f>'Comp. Desp. Indiretas'!$CB$7</f>
        <v>45078</v>
      </c>
      <c r="D5574" s="279" t="str">
        <f>'CRONOG. DE RECEBIMENTO'!$A$50</f>
        <v>Produzir Card Animado, Vídeos, Spot, Jogos interativos, Peça Multimídia, Identidade Visual, Plataformas digitais/interativas, Brindes, Cadernos de Campo/Quis/Guia etc.:</v>
      </c>
      <c r="E5574" s="278" t="str">
        <f>Resumo!$R$4</f>
        <v>Receita</v>
      </c>
      <c r="F5574" s="278" t="str">
        <f>Resumo!$R$4</f>
        <v>Receita</v>
      </c>
      <c r="G5574" s="286">
        <f>'CRONOG. DE RECEBIMENTO'!$F$50</f>
        <v>6489.5858651718836</v>
      </c>
    </row>
    <row r="5586" spans="1:7">
      <c r="A5586" s="283">
        <f>'Comp. Desp. Indiretas'!$CB$7</f>
        <v>45078</v>
      </c>
      <c r="D5586" s="279" t="str">
        <f>Resumo!$R$8</f>
        <v>Imposto</v>
      </c>
      <c r="E5586" s="278" t="str">
        <f>Resumo!$R$5</f>
        <v>Despesa</v>
      </c>
      <c r="F5586" s="278" t="str">
        <f>Resumo!$R$8</f>
        <v>Imposto</v>
      </c>
      <c r="G5586" s="286">
        <f>'CRONOG. DE RECEBIMENTO'!F53</f>
        <v>91932.337542117792</v>
      </c>
    </row>
    <row r="5587" spans="1:7">
      <c r="A5587" s="283">
        <f>'Comp. Desp. Indiretas'!$CB$7</f>
        <v>45078</v>
      </c>
      <c r="D5587" s="279" t="str">
        <f>Resumo!$R$9</f>
        <v>Overhead</v>
      </c>
      <c r="E5587" s="278" t="str">
        <f>Resumo!$R$9</f>
        <v>Overhead</v>
      </c>
      <c r="F5587" s="278" t="str">
        <f>Resumo!$R$9</f>
        <v>Overhead</v>
      </c>
      <c r="G5587" s="286">
        <f>'CRONOG. DE RECEBIMENTO'!F58</f>
        <v>27367.56912533797</v>
      </c>
    </row>
    <row r="5588" spans="1:7">
      <c r="A5588" s="283">
        <f>'Comp. Desp. Indiretas'!$CB$7</f>
        <v>45078</v>
      </c>
      <c r="D5588" s="279" t="str">
        <f>Resumo!$R$10</f>
        <v>Margem</v>
      </c>
      <c r="E5588" s="278" t="str">
        <f>Resumo!$R$10</f>
        <v>Margem</v>
      </c>
      <c r="F5588" s="278" t="str">
        <f>Resumo!$R$10</f>
        <v>Margem</v>
      </c>
      <c r="G5588" s="286">
        <f>'CRONOG. DE RECEBIMENTO'!F60</f>
        <v>40604.223592963041</v>
      </c>
    </row>
    <row r="5589" spans="1:7">
      <c r="A5589" s="283">
        <f>'Comp. Desp. Indiretas'!$CB$7</f>
        <v>45078</v>
      </c>
      <c r="D5589" s="279" t="str">
        <f>Resumo!$R$11</f>
        <v>Risco</v>
      </c>
      <c r="E5589" s="278" t="str">
        <f>Resumo!$R$11</f>
        <v>Risco</v>
      </c>
      <c r="F5589" s="278" t="str">
        <f>Resumo!$R$11</f>
        <v>Risco</v>
      </c>
      <c r="G5589" s="286">
        <f>'CRONOG. DE RECEBIMENTO'!F59</f>
        <v>15204.205069632206</v>
      </c>
    </row>
    <row r="5590" spans="1:7">
      <c r="A5590" s="283">
        <f>'Comp. Desp. Indiretas'!$CB$7</f>
        <v>45078</v>
      </c>
      <c r="D5590" s="279" t="str">
        <f>'CRONOG. DE RECEBIMENTO'!$A$54</f>
        <v>TOTAL MENSAL - RECEITA LÍQUIDA</v>
      </c>
      <c r="E5590" s="278" t="str">
        <f>Resumo!$R$4</f>
        <v>Receita</v>
      </c>
      <c r="F5590" s="278" t="str">
        <f>'CRONOG. DE RECEBIMENTO'!$A$54</f>
        <v>TOTAL MENSAL - RECEITA LÍQUIDA</v>
      </c>
      <c r="G5590" s="286">
        <f>'CRONOG. DE RECEBIMENTO'!$F$54</f>
        <v>471033.59964170214</v>
      </c>
    </row>
    <row r="5591" spans="1:7">
      <c r="A5591" s="283">
        <f>'Comp. Desp. Indiretas'!$CB$7</f>
        <v>45078</v>
      </c>
      <c r="D5591" s="279" t="str">
        <f>'CRONOG. DE RECEBIMENTO'!$A$55</f>
        <v>TOTAL ACUMULADO - RECEITA LÍQUIDA</v>
      </c>
      <c r="E5591" s="278" t="str">
        <f>Resumo!$R$4</f>
        <v>Receita</v>
      </c>
      <c r="F5591" s="278" t="str">
        <f>'CRONOG. DE RECEBIMENTO'!$A$55</f>
        <v>TOTAL ACUMULADO - RECEITA LÍQUIDA</v>
      </c>
      <c r="G5591" s="286">
        <f>'CRONOG. DE RECEBIMENTO'!$F$55</f>
        <v>1616755.5712702572</v>
      </c>
    </row>
    <row r="5622" spans="1:7">
      <c r="A5622" s="283">
        <f>'Comp. Desp. Indiretas'!$CC$7</f>
        <v>45108</v>
      </c>
      <c r="B5622" s="278" t="str">
        <f>'Comp. Desp. Indiretas'!$A$9</f>
        <v>MOC</v>
      </c>
      <c r="D5622" s="279" t="str">
        <f>'Comp. Desp. Indiretas'!$C$9</f>
        <v>DIRETOR TÉCNICO</v>
      </c>
      <c r="E5622" s="278" t="str">
        <f>Resumo!$R$5</f>
        <v>Despesa</v>
      </c>
      <c r="F5622" s="278" t="str">
        <f>Resumo!$R$6</f>
        <v>Despesa Indireta</v>
      </c>
      <c r="G5622" s="286">
        <f>'Comp. Desp. Indiretas'!CC9</f>
        <v>110.47</v>
      </c>
    </row>
    <row r="5623" spans="1:7">
      <c r="A5623" s="283">
        <f>'Comp. Desp. Indiretas'!$CC$7</f>
        <v>45108</v>
      </c>
      <c r="B5623" s="278" t="str">
        <f>'Comp. Desp. Indiretas'!$A$10</f>
        <v>MOC</v>
      </c>
      <c r="D5623" s="279" t="str">
        <f>'Comp. Desp. Indiretas'!$C$10</f>
        <v>GERENTE DE PROJETO</v>
      </c>
      <c r="E5623" s="278" t="str">
        <f>Resumo!$R$5</f>
        <v>Despesa</v>
      </c>
      <c r="F5623" s="278" t="str">
        <f>Resumo!$R$6</f>
        <v>Despesa Indireta</v>
      </c>
      <c r="G5623" s="286">
        <f>'Comp. Desp. Indiretas'!CC10</f>
        <v>590.90909090909088</v>
      </c>
    </row>
    <row r="5624" spans="1:7">
      <c r="A5624" s="283">
        <f>'Comp. Desp. Indiretas'!$CC$7</f>
        <v>45108</v>
      </c>
      <c r="B5624" s="278" t="str">
        <f>'Comp. Desp. Indiretas'!$A$11</f>
        <v>MOC</v>
      </c>
      <c r="D5624" s="279" t="str">
        <f>'Comp. Desp. Indiretas'!$C$11</f>
        <v>COORD. DE PROJETO</v>
      </c>
      <c r="E5624" s="278" t="str">
        <f>Resumo!$R$5</f>
        <v>Despesa</v>
      </c>
      <c r="F5624" s="278" t="str">
        <f>Resumo!$R$6</f>
        <v>Despesa Indireta</v>
      </c>
      <c r="G5624" s="286">
        <f>'Comp. Desp. Indiretas'!CC11</f>
        <v>1227.2727272727273</v>
      </c>
    </row>
    <row r="5625" spans="1:7">
      <c r="A5625" s="283">
        <f>'Comp. Desp. Indiretas'!$CC$7</f>
        <v>45108</v>
      </c>
      <c r="B5625" s="278" t="str">
        <f>'Comp. Desp. Indiretas'!$A$12</f>
        <v>MOC</v>
      </c>
      <c r="D5625" s="279" t="str">
        <f>'Comp. Desp. Indiretas'!$C$12</f>
        <v>COORD. OPERACIONAL</v>
      </c>
      <c r="E5625" s="278" t="str">
        <f>Resumo!$R$5</f>
        <v>Despesa</v>
      </c>
      <c r="F5625" s="278" t="str">
        <f>Resumo!$R$6</f>
        <v>Despesa Indireta</v>
      </c>
      <c r="G5625" s="286">
        <f>'Comp. Desp. Indiretas'!CC12</f>
        <v>0</v>
      </c>
    </row>
    <row r="5626" spans="1:7">
      <c r="A5626" s="283">
        <f>'Comp. Desp. Indiretas'!$CC$7</f>
        <v>45108</v>
      </c>
      <c r="B5626" s="278" t="str">
        <f>'Comp. Desp. Indiretas'!$A$13</f>
        <v>MOC</v>
      </c>
      <c r="D5626" s="279" t="str">
        <f>'Comp. Desp. Indiretas'!$C$13</f>
        <v>ANALISTA DE PROJETOS SENIOR</v>
      </c>
      <c r="E5626" s="278" t="str">
        <f>Resumo!$R$5</f>
        <v>Despesa</v>
      </c>
      <c r="F5626" s="278" t="str">
        <f>Resumo!$R$6</f>
        <v>Despesa Indireta</v>
      </c>
      <c r="G5626" s="286">
        <f>'Comp. Desp. Indiretas'!CC13</f>
        <v>0</v>
      </c>
    </row>
    <row r="5627" spans="1:7">
      <c r="A5627" s="283">
        <f>'Comp. Desp. Indiretas'!$CC$7</f>
        <v>45108</v>
      </c>
      <c r="B5627" s="278" t="str">
        <f>'Comp. Desp. Indiretas'!$A$14</f>
        <v>MOC</v>
      </c>
      <c r="D5627" s="279" t="str">
        <f>'Comp. Desp. Indiretas'!$C$14</f>
        <v>ANALISTA DE PROJETOS PLENO</v>
      </c>
      <c r="E5627" s="278" t="str">
        <f>Resumo!$R$5</f>
        <v>Despesa</v>
      </c>
      <c r="F5627" s="278" t="str">
        <f>Resumo!$R$6</f>
        <v>Despesa Indireta</v>
      </c>
      <c r="G5627" s="286">
        <f>'Comp. Desp. Indiretas'!CC14</f>
        <v>1590.909090909091</v>
      </c>
    </row>
    <row r="5628" spans="1:7">
      <c r="A5628" s="283">
        <f>'Comp. Desp. Indiretas'!$CC$7</f>
        <v>45108</v>
      </c>
      <c r="B5628" s="278" t="str">
        <f>'Comp. Desp. Indiretas'!$A$15</f>
        <v>MOC</v>
      </c>
      <c r="D5628" s="279" t="str">
        <f>'Comp. Desp. Indiretas'!$C$15</f>
        <v>ANALISTA DE PROJETOS JUNIOR</v>
      </c>
      <c r="E5628" s="278" t="str">
        <f>Resumo!$R$5</f>
        <v>Despesa</v>
      </c>
      <c r="F5628" s="278" t="str">
        <f>Resumo!$R$6</f>
        <v>Despesa Indireta</v>
      </c>
      <c r="G5628" s="286">
        <f>'Comp. Desp. Indiretas'!CC15</f>
        <v>0</v>
      </c>
    </row>
    <row r="5629" spans="1:7">
      <c r="A5629" s="283">
        <f>'Comp. Desp. Indiretas'!$CC$7</f>
        <v>45108</v>
      </c>
      <c r="B5629" s="278" t="str">
        <f>'Comp. Desp. Indiretas'!$A$16</f>
        <v>MOC</v>
      </c>
      <c r="D5629" s="279" t="str">
        <f>'Comp. Desp. Indiretas'!$C$16</f>
        <v>TÉCNICO OPERACIONAL</v>
      </c>
      <c r="E5629" s="278" t="str">
        <f>Resumo!$R$5</f>
        <v>Despesa</v>
      </c>
      <c r="F5629" s="278" t="str">
        <f>Resumo!$R$6</f>
        <v>Despesa Indireta</v>
      </c>
      <c r="G5629" s="286">
        <f>'Comp. Desp. Indiretas'!CC16</f>
        <v>0</v>
      </c>
    </row>
    <row r="5630" spans="1:7">
      <c r="A5630" s="283">
        <f>'Comp. Desp. Indiretas'!$CC$7</f>
        <v>45108</v>
      </c>
      <c r="B5630" s="278" t="str">
        <f>'Comp. Desp. Indiretas'!$A$17</f>
        <v>MOC</v>
      </c>
      <c r="D5630" s="279" t="str">
        <f>'Comp. Desp. Indiretas'!$C$17</f>
        <v>TÉCNICO OPERACIONAL - C/ PERICULOSIDADE</v>
      </c>
      <c r="E5630" s="278" t="str">
        <f>Resumo!$R$5</f>
        <v>Despesa</v>
      </c>
      <c r="F5630" s="278" t="str">
        <f>Resumo!$R$6</f>
        <v>Despesa Indireta</v>
      </c>
      <c r="G5630" s="286">
        <f>'Comp. Desp. Indiretas'!CC17</f>
        <v>0</v>
      </c>
    </row>
    <row r="5631" spans="1:7">
      <c r="A5631" s="283">
        <f>'Comp. Desp. Indiretas'!$CC$7</f>
        <v>45108</v>
      </c>
      <c r="B5631" s="278" t="str">
        <f>'Comp. Desp. Indiretas'!$A$18</f>
        <v>MOC</v>
      </c>
      <c r="D5631" s="279" t="str">
        <f>'Comp. Desp. Indiretas'!$C$18</f>
        <v>ANALISTA DE GEOPROCESSAMENTO</v>
      </c>
      <c r="E5631" s="278" t="str">
        <f>Resumo!$R$5</f>
        <v>Despesa</v>
      </c>
      <c r="F5631" s="278" t="str">
        <f>Resumo!$R$6</f>
        <v>Despesa Indireta</v>
      </c>
      <c r="G5631" s="286">
        <f>'Comp. Desp. Indiretas'!CC18</f>
        <v>0</v>
      </c>
    </row>
    <row r="5632" spans="1:7">
      <c r="A5632" s="283">
        <f>'Comp. Desp. Indiretas'!$CC$7</f>
        <v>45108</v>
      </c>
      <c r="B5632" s="278" t="str">
        <f>'Comp. Desp. Indiretas'!$A$19</f>
        <v>MOC</v>
      </c>
      <c r="D5632" s="279" t="str">
        <f>'Comp. Desp. Indiretas'!$C$19</f>
        <v>ASSISTENTE DE PROJETOS</v>
      </c>
      <c r="E5632" s="278" t="str">
        <f>Resumo!$R$5</f>
        <v>Despesa</v>
      </c>
      <c r="F5632" s="278" t="str">
        <f>Resumo!$R$6</f>
        <v>Despesa Indireta</v>
      </c>
      <c r="G5632" s="286">
        <f>'Comp. Desp. Indiretas'!CC19</f>
        <v>0</v>
      </c>
    </row>
    <row r="5633" spans="1:7">
      <c r="A5633" s="283">
        <f>'Comp. Desp. Indiretas'!$CC$7</f>
        <v>45108</v>
      </c>
      <c r="B5633" s="278" t="str">
        <f>'Comp. Desp. Indiretas'!$A$20</f>
        <v>MOC</v>
      </c>
      <c r="D5633" s="279" t="str">
        <f>'Comp. Desp. Indiretas'!$C$20</f>
        <v>ASSISTENTE ADMINISTRATIVO</v>
      </c>
      <c r="E5633" s="278" t="str">
        <f>Resumo!$R$5</f>
        <v>Despesa</v>
      </c>
      <c r="F5633" s="278" t="str">
        <f>Resumo!$R$6</f>
        <v>Despesa Indireta</v>
      </c>
      <c r="G5633" s="286">
        <f>'Comp. Desp. Indiretas'!CC20</f>
        <v>190.90909090909091</v>
      </c>
    </row>
    <row r="5634" spans="1:7">
      <c r="A5634" s="283">
        <f>'Comp. Desp. Indiretas'!$CC$7</f>
        <v>45108</v>
      </c>
      <c r="B5634" s="278" t="str">
        <f>'Comp. Desp. Indiretas'!$A$21</f>
        <v>MOC</v>
      </c>
      <c r="D5634" s="279" t="str">
        <f>'Comp. Desp. Indiretas'!$C$21</f>
        <v>ESTAGIÁRIO TÉCNICO</v>
      </c>
      <c r="E5634" s="278" t="str">
        <f>Resumo!$R$5</f>
        <v>Despesa</v>
      </c>
      <c r="F5634" s="278" t="str">
        <f>Resumo!$R$6</f>
        <v>Despesa Indireta</v>
      </c>
      <c r="G5634" s="286">
        <f>'Comp. Desp. Indiretas'!CC21</f>
        <v>0</v>
      </c>
    </row>
    <row r="5635" spans="1:7">
      <c r="A5635" s="283">
        <f>'Comp. Desp. Indiretas'!$CC$7</f>
        <v>45108</v>
      </c>
      <c r="B5635" s="278" t="str">
        <f>'Comp. Desp. Indiretas'!$A$22</f>
        <v>MOC</v>
      </c>
      <c r="D5635" s="279" t="str">
        <f>'Comp. Desp. Indiretas'!$C$22</f>
        <v>ANALISTA FINANCEIRO</v>
      </c>
      <c r="E5635" s="278" t="str">
        <f>Resumo!$R$5</f>
        <v>Despesa</v>
      </c>
      <c r="F5635" s="278" t="str">
        <f>Resumo!$R$6</f>
        <v>Despesa Indireta</v>
      </c>
      <c r="G5635" s="286">
        <f>'Comp. Desp. Indiretas'!CC22</f>
        <v>220</v>
      </c>
    </row>
    <row r="5636" spans="1:7">
      <c r="A5636" s="283">
        <f>'Comp. Desp. Indiretas'!$CC$7</f>
        <v>45108</v>
      </c>
      <c r="B5636" s="278" t="str">
        <f>'Comp. Desp. Indiretas'!$A$23</f>
        <v>MOC</v>
      </c>
      <c r="D5636" s="279" t="str">
        <f>'Comp. Desp. Indiretas'!$C$23</f>
        <v>ANALISTA DE SUPRIMENTOS</v>
      </c>
      <c r="E5636" s="278" t="str">
        <f>Resumo!$R$5</f>
        <v>Despesa</v>
      </c>
      <c r="F5636" s="278" t="str">
        <f>Resumo!$R$6</f>
        <v>Despesa Indireta</v>
      </c>
      <c r="G5636" s="286">
        <f>'Comp. Desp. Indiretas'!CC23</f>
        <v>250</v>
      </c>
    </row>
    <row r="5637" spans="1:7">
      <c r="A5637" s="283">
        <f>'Comp. Desp. Indiretas'!$CC$7</f>
        <v>45108</v>
      </c>
      <c r="B5637" s="278" t="str">
        <f>'Comp. Desp. Indiretas'!$A$24</f>
        <v>DG</v>
      </c>
      <c r="D5637" s="279" t="str">
        <f>'Comp. Desp. Indiretas'!$C$24</f>
        <v>HOSPEDAGEM VIAGEM</v>
      </c>
      <c r="E5637" s="278" t="str">
        <f>Resumo!$R$5</f>
        <v>Despesa</v>
      </c>
      <c r="F5637" s="278" t="str">
        <f>Resumo!$R$6</f>
        <v>Despesa Indireta</v>
      </c>
      <c r="G5637" s="286">
        <f>'Comp. Desp. Indiretas'!CC24</f>
        <v>0</v>
      </c>
    </row>
    <row r="5638" spans="1:7">
      <c r="A5638" s="283">
        <f>'Comp. Desp. Indiretas'!$CC$7</f>
        <v>45108</v>
      </c>
      <c r="B5638" s="278" t="str">
        <f>'Comp. Desp. Indiretas'!$A$25</f>
        <v>DG</v>
      </c>
      <c r="D5638" s="279" t="str">
        <f>'Comp. Desp. Indiretas'!$C$25</f>
        <v>HOSPEDAGEM - NIVEL 2</v>
      </c>
      <c r="E5638" s="278" t="str">
        <f>Resumo!$R$5</f>
        <v>Despesa</v>
      </c>
      <c r="F5638" s="278" t="str">
        <f>Resumo!$R$6</f>
        <v>Despesa Indireta</v>
      </c>
      <c r="G5638" s="286">
        <f>'Comp. Desp. Indiretas'!CC25</f>
        <v>0</v>
      </c>
    </row>
    <row r="5639" spans="1:7">
      <c r="A5639" s="283">
        <f>'Comp. Desp. Indiretas'!$CC$7</f>
        <v>45108</v>
      </c>
      <c r="B5639" s="278" t="str">
        <f>'Comp. Desp. Indiretas'!$A$26</f>
        <v>DG</v>
      </c>
      <c r="D5639" s="279" t="str">
        <f>'Comp. Desp. Indiretas'!$C$26</f>
        <v>HOSPEDAGEM - NIVEL 3</v>
      </c>
      <c r="E5639" s="278" t="str">
        <f>Resumo!$R$5</f>
        <v>Despesa</v>
      </c>
      <c r="F5639" s="278" t="str">
        <f>Resumo!$R$6</f>
        <v>Despesa Indireta</v>
      </c>
      <c r="G5639" s="286">
        <f>'Comp. Desp. Indiretas'!CC26</f>
        <v>0</v>
      </c>
    </row>
    <row r="5640" spans="1:7">
      <c r="A5640" s="283">
        <f>'Comp. Desp. Indiretas'!$CC$7</f>
        <v>45108</v>
      </c>
      <c r="B5640" s="278" t="str">
        <f>'Comp. Desp. Indiretas'!$A$27</f>
        <v>DG</v>
      </c>
      <c r="D5640" s="279" t="str">
        <f>'Comp. Desp. Indiretas'!$C$27</f>
        <v>SALA COMERCIAL - PARAUAPEBAS/PA</v>
      </c>
      <c r="E5640" s="278" t="str">
        <f>Resumo!$R$5</f>
        <v>Despesa</v>
      </c>
      <c r="F5640" s="278" t="str">
        <f>Resumo!$R$6</f>
        <v>Despesa Indireta</v>
      </c>
      <c r="G5640" s="286">
        <f>'Comp. Desp. Indiretas'!CC27</f>
        <v>2500</v>
      </c>
    </row>
    <row r="5641" spans="1:7">
      <c r="A5641" s="283">
        <f>'Comp. Desp. Indiretas'!$CC$7</f>
        <v>45108</v>
      </c>
      <c r="B5641" s="278" t="str">
        <f>'Comp. Desp. Indiretas'!$A$28</f>
        <v>DG</v>
      </c>
      <c r="D5641" s="279" t="str">
        <f>'Comp. Desp. Indiretas'!$C$28</f>
        <v>CUSTOS FIXOS - SALA COMERCIAL (INTERNET, TELEFONIA, ENERGIA, LIMPEZA, E ETC)</v>
      </c>
      <c r="E5641" s="278" t="str">
        <f>Resumo!$R$5</f>
        <v>Despesa</v>
      </c>
      <c r="F5641" s="278" t="str">
        <f>Resumo!$R$6</f>
        <v>Despesa Indireta</v>
      </c>
      <c r="G5641" s="286">
        <f>'Comp. Desp. Indiretas'!CC28</f>
        <v>700</v>
      </c>
    </row>
    <row r="5642" spans="1:7">
      <c r="A5642" s="283">
        <f>'Comp. Desp. Indiretas'!$CC$7</f>
        <v>45108</v>
      </c>
      <c r="B5642" s="278" t="str">
        <f>'Comp. Desp. Indiretas'!$A$29</f>
        <v>DG</v>
      </c>
      <c r="D5642" s="279" t="str">
        <f>'Comp. Desp. Indiretas'!$C$29</f>
        <v>MOBILIA/FRETE - SALA COMERCIAL</v>
      </c>
      <c r="E5642" s="278" t="str">
        <f>Resumo!$R$5</f>
        <v>Despesa</v>
      </c>
      <c r="F5642" s="278" t="str">
        <f>Resumo!$R$6</f>
        <v>Despesa Indireta</v>
      </c>
      <c r="G5642" s="286">
        <f>'Comp. Desp. Indiretas'!CC29</f>
        <v>0</v>
      </c>
    </row>
    <row r="5643" spans="1:7">
      <c r="A5643" s="283">
        <f>'Comp. Desp. Indiretas'!$CC$7</f>
        <v>45108</v>
      </c>
      <c r="B5643" s="278" t="str">
        <f>'Comp. Desp. Indiretas'!$A$30</f>
        <v>DG</v>
      </c>
      <c r="D5643" s="279" t="str">
        <f>'Comp. Desp. Indiretas'!$C$30</f>
        <v>ALIMENTAÇÃO - NIVEL 3</v>
      </c>
      <c r="E5643" s="278" t="str">
        <f>Resumo!$R$5</f>
        <v>Despesa</v>
      </c>
      <c r="F5643" s="278" t="str">
        <f>Resumo!$R$6</f>
        <v>Despesa Indireta</v>
      </c>
      <c r="G5643" s="286">
        <f>'Comp. Desp. Indiretas'!CC30</f>
        <v>0</v>
      </c>
    </row>
    <row r="5644" spans="1:7">
      <c r="A5644" s="283">
        <f>'Comp. Desp. Indiretas'!$CC$7</f>
        <v>45108</v>
      </c>
      <c r="B5644" s="278" t="str">
        <f>'Comp. Desp. Indiretas'!$A$31</f>
        <v>DG</v>
      </c>
      <c r="D5644" s="279" t="str">
        <f>'Comp. Desp. Indiretas'!$C$31</f>
        <v>TELEFONIA</v>
      </c>
      <c r="E5644" s="278" t="str">
        <f>Resumo!$R$5</f>
        <v>Despesa</v>
      </c>
      <c r="F5644" s="278" t="str">
        <f>Resumo!$R$6</f>
        <v>Despesa Indireta</v>
      </c>
      <c r="G5644" s="286">
        <f>'Comp. Desp. Indiretas'!CC31</f>
        <v>0</v>
      </c>
    </row>
    <row r="5645" spans="1:7">
      <c r="A5645" s="283">
        <f>'Comp. Desp. Indiretas'!$CC$7</f>
        <v>45108</v>
      </c>
      <c r="B5645" s="278" t="str">
        <f>'Comp. Desp. Indiretas'!$A$32</f>
        <v>DG</v>
      </c>
      <c r="D5645" s="279" t="str">
        <f>'Comp. Desp. Indiretas'!$C$32</f>
        <v>ALUGUEL DE VEÍCULO SUV</v>
      </c>
      <c r="E5645" s="278" t="str">
        <f>Resumo!$R$5</f>
        <v>Despesa</v>
      </c>
      <c r="F5645" s="278" t="str">
        <f>Resumo!$R$6</f>
        <v>Despesa Indireta</v>
      </c>
      <c r="G5645" s="286">
        <f>'Comp. Desp. Indiretas'!CC32</f>
        <v>0</v>
      </c>
    </row>
    <row r="5646" spans="1:7">
      <c r="A5646" s="283">
        <f>'Comp. Desp. Indiretas'!$CC$7</f>
        <v>45108</v>
      </c>
      <c r="B5646" s="278" t="str">
        <f>'Comp. Desp. Indiretas'!$A$33</f>
        <v>DG</v>
      </c>
      <c r="D5646" s="279" t="str">
        <f>'Comp. Desp. Indiretas'!$C$33</f>
        <v>ALUGUEL DE VEICULO LEVE</v>
      </c>
      <c r="E5646" s="278" t="str">
        <f>Resumo!$R$5</f>
        <v>Despesa</v>
      </c>
      <c r="F5646" s="278" t="str">
        <f>Resumo!$R$6</f>
        <v>Despesa Indireta</v>
      </c>
      <c r="G5646" s="286">
        <f>'Comp. Desp. Indiretas'!CC33</f>
        <v>0</v>
      </c>
    </row>
    <row r="5647" spans="1:7">
      <c r="A5647" s="283">
        <f>'Comp. Desp. Indiretas'!$CC$7</f>
        <v>45108</v>
      </c>
      <c r="B5647" s="278" t="str">
        <f>'Comp. Desp. Indiretas'!$A$34</f>
        <v>DG</v>
      </c>
      <c r="D5647" s="279" t="str">
        <f>'Comp. Desp. Indiretas'!$C$34</f>
        <v>ALUGUEL CAMINHONTE</v>
      </c>
      <c r="E5647" s="278" t="str">
        <f>Resumo!$R$5</f>
        <v>Despesa</v>
      </c>
      <c r="F5647" s="278" t="str">
        <f>Resumo!$R$6</f>
        <v>Despesa Indireta</v>
      </c>
      <c r="G5647" s="286">
        <f>'Comp. Desp. Indiretas'!CC34</f>
        <v>0</v>
      </c>
    </row>
    <row r="5648" spans="1:7">
      <c r="A5648" s="283">
        <f>'Comp. Desp. Indiretas'!$CC$7</f>
        <v>45108</v>
      </c>
      <c r="B5648" s="278" t="str">
        <f>'Comp. Desp. Indiretas'!$A$35</f>
        <v>DG</v>
      </c>
      <c r="D5648" s="279" t="str">
        <f>'Comp. Desp. Indiretas'!$C$35</f>
        <v>AQUISIÇÃO DE VEICULO</v>
      </c>
      <c r="E5648" s="278" t="str">
        <f>Resumo!$R$5</f>
        <v>Despesa</v>
      </c>
      <c r="F5648" s="278" t="str">
        <f>Resumo!$R$6</f>
        <v>Despesa Indireta</v>
      </c>
      <c r="G5648" s="286">
        <f>'Comp. Desp. Indiretas'!CC35</f>
        <v>0</v>
      </c>
    </row>
    <row r="5649" spans="1:7">
      <c r="A5649" s="283">
        <f>'Comp. Desp. Indiretas'!$CC$7</f>
        <v>45108</v>
      </c>
      <c r="B5649" s="278" t="str">
        <f>'Comp. Desp. Indiretas'!$A$36</f>
        <v>DG</v>
      </c>
      <c r="D5649" s="279" t="str">
        <f>'Comp. Desp. Indiretas'!$C$36</f>
        <v>COMBUSTÍVEL - GASOLINA</v>
      </c>
      <c r="E5649" s="278" t="str">
        <f>Resumo!$R$5</f>
        <v>Despesa</v>
      </c>
      <c r="F5649" s="278" t="str">
        <f>Resumo!$R$6</f>
        <v>Despesa Indireta</v>
      </c>
      <c r="G5649" s="286">
        <f>'Comp. Desp. Indiretas'!CC36</f>
        <v>0</v>
      </c>
    </row>
    <row r="5650" spans="1:7">
      <c r="A5650" s="283">
        <f>'Comp. Desp. Indiretas'!$CC$7</f>
        <v>45108</v>
      </c>
      <c r="B5650" s="278" t="str">
        <f>'Comp. Desp. Indiretas'!$A$37</f>
        <v>DG</v>
      </c>
      <c r="D5650" s="279" t="str">
        <f>'Comp. Desp. Indiretas'!$C$37</f>
        <v>COMBUSTÍVEL - DIESEL</v>
      </c>
      <c r="E5650" s="278" t="str">
        <f>Resumo!$R$5</f>
        <v>Despesa</v>
      </c>
      <c r="F5650" s="278" t="str">
        <f>Resumo!$R$6</f>
        <v>Despesa Indireta</v>
      </c>
      <c r="G5650" s="286">
        <f>'Comp. Desp. Indiretas'!CC37</f>
        <v>0</v>
      </c>
    </row>
    <row r="5651" spans="1:7">
      <c r="A5651" s="283">
        <f>'Comp. Desp. Indiretas'!$CC$7</f>
        <v>45108</v>
      </c>
      <c r="B5651" s="278" t="str">
        <f>'Comp. Desp. Indiretas'!$A$38</f>
        <v>DG</v>
      </c>
      <c r="D5651" s="279" t="str">
        <f>'Comp. Desp. Indiretas'!$C$38</f>
        <v>PASSAGEM AÉREA</v>
      </c>
      <c r="E5651" s="278" t="str">
        <f>Resumo!$R$5</f>
        <v>Despesa</v>
      </c>
      <c r="F5651" s="278" t="str">
        <f>Resumo!$R$6</f>
        <v>Despesa Indireta</v>
      </c>
      <c r="G5651" s="286">
        <f>'Comp. Desp. Indiretas'!CC38</f>
        <v>0</v>
      </c>
    </row>
    <row r="5652" spans="1:7">
      <c r="A5652" s="283">
        <f>'Comp. Desp. Indiretas'!$CC$7</f>
        <v>45108</v>
      </c>
      <c r="B5652" s="278" t="str">
        <f>'Comp. Desp. Indiretas'!$A$39</f>
        <v>ART</v>
      </c>
      <c r="D5652" s="279" t="str">
        <f>'Comp. Desp. Indiretas'!$C$39</f>
        <v>ART CREA - Nível 1</v>
      </c>
      <c r="E5652" s="278" t="str">
        <f>Resumo!$R$5</f>
        <v>Despesa</v>
      </c>
      <c r="F5652" s="278" t="str">
        <f>Resumo!$R$6</f>
        <v>Despesa Indireta</v>
      </c>
      <c r="G5652" s="286">
        <f>'Comp. Desp. Indiretas'!CC39</f>
        <v>0</v>
      </c>
    </row>
    <row r="5653" spans="1:7">
      <c r="A5653" s="283">
        <f>'Comp. Desp. Indiretas'!$CC$7</f>
        <v>45108</v>
      </c>
      <c r="B5653" s="278" t="str">
        <f>'Comp. Desp. Indiretas'!$A$40</f>
        <v>ART</v>
      </c>
      <c r="D5653" s="279" t="str">
        <f>'Comp. Desp. Indiretas'!$C$40</f>
        <v>ART CREA - Nível 2</v>
      </c>
      <c r="E5653" s="278" t="str">
        <f>Resumo!$R$5</f>
        <v>Despesa</v>
      </c>
      <c r="F5653" s="278" t="str">
        <f>Resumo!$R$6</f>
        <v>Despesa Indireta</v>
      </c>
      <c r="G5653" s="286">
        <f>'Comp. Desp. Indiretas'!CC40</f>
        <v>0</v>
      </c>
    </row>
    <row r="5654" spans="1:7">
      <c r="A5654" s="283">
        <f>'Comp. Desp. Indiretas'!$CC$7</f>
        <v>45108</v>
      </c>
      <c r="B5654" s="278" t="str">
        <f>'Comp. Desp. Indiretas'!$A$41</f>
        <v>ART</v>
      </c>
      <c r="D5654" s="279" t="str">
        <f>'Comp. Desp. Indiretas'!$C$41</f>
        <v>ART CREA - Nível 3</v>
      </c>
      <c r="E5654" s="278" t="str">
        <f>Resumo!$R$5</f>
        <v>Despesa</v>
      </c>
      <c r="F5654" s="278" t="str">
        <f>Resumo!$R$6</f>
        <v>Despesa Indireta</v>
      </c>
      <c r="G5654" s="286">
        <f>'Comp. Desp. Indiretas'!CC41</f>
        <v>0</v>
      </c>
    </row>
    <row r="5655" spans="1:7">
      <c r="A5655" s="283">
        <f>'Comp. Desp. Indiretas'!$CC$7</f>
        <v>45108</v>
      </c>
      <c r="B5655" s="278" t="str">
        <f>'Comp. Desp. Indiretas'!$A$42</f>
        <v>ART</v>
      </c>
      <c r="D5655" s="279" t="str">
        <f>'Comp. Desp. Indiretas'!$C$42</f>
        <v>ACERVO CREA</v>
      </c>
      <c r="E5655" s="278" t="str">
        <f>Resumo!$R$5</f>
        <v>Despesa</v>
      </c>
      <c r="F5655" s="278" t="str">
        <f>Resumo!$R$6</f>
        <v>Despesa Indireta</v>
      </c>
      <c r="G5655" s="286">
        <f>'Comp. Desp. Indiretas'!CC42</f>
        <v>0</v>
      </c>
    </row>
    <row r="5656" spans="1:7">
      <c r="A5656" s="283">
        <f>'Comp. Desp. Indiretas'!$CC$7</f>
        <v>45108</v>
      </c>
      <c r="B5656" s="278" t="str">
        <f>'Comp. Desp. Indiretas'!$A$43</f>
        <v>ART</v>
      </c>
      <c r="D5656" s="279" t="str">
        <f>'Comp. Desp. Indiretas'!$C$43</f>
        <v>ART CRBio</v>
      </c>
      <c r="E5656" s="278" t="str">
        <f>Resumo!$R$5</f>
        <v>Despesa</v>
      </c>
      <c r="F5656" s="278" t="str">
        <f>Resumo!$R$6</f>
        <v>Despesa Indireta</v>
      </c>
      <c r="G5656" s="286">
        <f>'Comp. Desp. Indiretas'!CC43</f>
        <v>0</v>
      </c>
    </row>
    <row r="5657" spans="1:7">
      <c r="A5657" s="283">
        <f>'Comp. Desp. Indiretas'!$CC$7</f>
        <v>45108</v>
      </c>
      <c r="B5657" s="278" t="str">
        <f>'Comp. Desp. Indiretas'!$A$44</f>
        <v>ART</v>
      </c>
      <c r="D5657" s="279" t="str">
        <f>'Comp. Desp. Indiretas'!$C$44</f>
        <v>ACERVO CRBio</v>
      </c>
      <c r="E5657" s="278" t="str">
        <f>Resumo!$R$5</f>
        <v>Despesa</v>
      </c>
      <c r="F5657" s="278" t="str">
        <f>Resumo!$R$6</f>
        <v>Despesa Indireta</v>
      </c>
      <c r="G5657" s="286">
        <f>'Comp. Desp. Indiretas'!CC44</f>
        <v>0</v>
      </c>
    </row>
    <row r="5658" spans="1:7">
      <c r="A5658" s="283">
        <f>'Comp. Desp. Indiretas'!$CC$7</f>
        <v>45108</v>
      </c>
      <c r="B5658" s="278" t="str">
        <f>'Comp. Desp. Indiretas'!$A$45</f>
        <v>ART</v>
      </c>
      <c r="D5658" s="279" t="str">
        <f>'Comp. Desp. Indiretas'!$C$45</f>
        <v>VISTO CREA PF</v>
      </c>
      <c r="E5658" s="278" t="str">
        <f>Resumo!$R$5</f>
        <v>Despesa</v>
      </c>
      <c r="F5658" s="278" t="str">
        <f>Resumo!$R$6</f>
        <v>Despesa Indireta</v>
      </c>
      <c r="G5658" s="286">
        <f>'Comp. Desp. Indiretas'!CC45</f>
        <v>0</v>
      </c>
    </row>
    <row r="5659" spans="1:7">
      <c r="A5659" s="283">
        <f>'Comp. Desp. Indiretas'!$CC$7</f>
        <v>45108</v>
      </c>
      <c r="B5659" s="278" t="str">
        <f>'Comp. Desp. Indiretas'!$A$46</f>
        <v>ART</v>
      </c>
      <c r="D5659" s="279" t="str">
        <f>'Comp. Desp. Indiretas'!$C$46</f>
        <v>VISTO CREA PJ</v>
      </c>
      <c r="E5659" s="278" t="str">
        <f>Resumo!$R$5</f>
        <v>Despesa</v>
      </c>
      <c r="F5659" s="278" t="str">
        <f>Resumo!$R$6</f>
        <v>Despesa Indireta</v>
      </c>
      <c r="G5659" s="286">
        <f>'Comp. Desp. Indiretas'!CC46</f>
        <v>0</v>
      </c>
    </row>
    <row r="5660" spans="1:7">
      <c r="A5660" s="283">
        <f>'Comp. Desp. Indiretas'!$CC$7</f>
        <v>45108</v>
      </c>
      <c r="B5660" s="278" t="str">
        <f>'Comp. Desp. Indiretas'!$A$47</f>
        <v>ART</v>
      </c>
      <c r="D5660" s="279" t="str">
        <f>'Comp. Desp. Indiretas'!$C$47</f>
        <v>ANUIDADE CREA PF</v>
      </c>
      <c r="E5660" s="278" t="str">
        <f>Resumo!$R$5</f>
        <v>Despesa</v>
      </c>
      <c r="F5660" s="278" t="str">
        <f>Resumo!$R$6</f>
        <v>Despesa Indireta</v>
      </c>
      <c r="G5660" s="286">
        <f>'Comp. Desp. Indiretas'!CC47</f>
        <v>0</v>
      </c>
    </row>
    <row r="5661" spans="1:7">
      <c r="A5661" s="283">
        <f>'Comp. Desp. Indiretas'!$CC$7</f>
        <v>45108</v>
      </c>
      <c r="B5661" s="278" t="str">
        <f>'Comp. Desp. Indiretas'!$A$48</f>
        <v>ART</v>
      </c>
      <c r="D5661" s="279" t="str">
        <f>'Comp. Desp. Indiretas'!$C$48</f>
        <v>ANUIDADE CREA PJ</v>
      </c>
      <c r="E5661" s="278" t="str">
        <f>Resumo!$R$5</f>
        <v>Despesa</v>
      </c>
      <c r="F5661" s="278" t="str">
        <f>Resumo!$R$6</f>
        <v>Despesa Indireta</v>
      </c>
      <c r="G5661" s="286">
        <f>'Comp. Desp. Indiretas'!CC48</f>
        <v>0</v>
      </c>
    </row>
    <row r="5662" spans="1:7">
      <c r="A5662" s="283">
        <f>'Comp. Desp. Indiretas'!$CC$7</f>
        <v>45108</v>
      </c>
      <c r="B5662" s="278" t="str">
        <f>'Comp. Desp. Indiretas'!$A$49</f>
        <v>ART</v>
      </c>
      <c r="D5662" s="279" t="str">
        <f>'Comp. Desp. Indiretas'!$C$49</f>
        <v>VISTO CRBio PF</v>
      </c>
      <c r="E5662" s="278" t="str">
        <f>Resumo!$R$5</f>
        <v>Despesa</v>
      </c>
      <c r="F5662" s="278" t="str">
        <f>Resumo!$R$6</f>
        <v>Despesa Indireta</v>
      </c>
      <c r="G5662" s="286">
        <f>'Comp. Desp. Indiretas'!CC49</f>
        <v>0</v>
      </c>
    </row>
    <row r="5663" spans="1:7">
      <c r="A5663" s="283">
        <f>'Comp. Desp. Indiretas'!$CC$7</f>
        <v>45108</v>
      </c>
      <c r="B5663" s="278" t="str">
        <f>'Comp. Desp. Indiretas'!$A$50</f>
        <v>ART</v>
      </c>
      <c r="D5663" s="279" t="str">
        <f>'Comp. Desp. Indiretas'!$C$50</f>
        <v>VISTO CRBio PJ</v>
      </c>
      <c r="E5663" s="278" t="str">
        <f>Resumo!$R$5</f>
        <v>Despesa</v>
      </c>
      <c r="F5663" s="278" t="str">
        <f>Resumo!$R$6</f>
        <v>Despesa Indireta</v>
      </c>
      <c r="G5663" s="286">
        <f>'Comp. Desp. Indiretas'!CC50</f>
        <v>0</v>
      </c>
    </row>
    <row r="5664" spans="1:7">
      <c r="A5664" s="283">
        <f>'Comp. Desp. Indiretas'!$CC$7</f>
        <v>45108</v>
      </c>
      <c r="B5664" s="278" t="str">
        <f>'Comp. Desp. Indiretas'!$A$51</f>
        <v>SMS</v>
      </c>
      <c r="D5664" s="279" t="str">
        <f>'Comp. Desp. Indiretas'!$C$51</f>
        <v>PPRA</v>
      </c>
      <c r="E5664" s="278" t="str">
        <f>Resumo!$R$5</f>
        <v>Despesa</v>
      </c>
      <c r="F5664" s="278" t="str">
        <f>Resumo!$R$6</f>
        <v>Despesa Indireta</v>
      </c>
      <c r="G5664" s="286">
        <f>'Comp. Desp. Indiretas'!CC51</f>
        <v>0</v>
      </c>
    </row>
    <row r="5665" spans="1:7">
      <c r="A5665" s="283">
        <f>'Comp. Desp. Indiretas'!$CC$7</f>
        <v>45108</v>
      </c>
      <c r="B5665" s="278" t="str">
        <f>'Comp. Desp. Indiretas'!$A$52</f>
        <v>SMS</v>
      </c>
      <c r="D5665" s="279" t="str">
        <f>'Comp. Desp. Indiretas'!$C$52</f>
        <v>PCMSO</v>
      </c>
      <c r="E5665" s="278" t="str">
        <f>Resumo!$R$5</f>
        <v>Despesa</v>
      </c>
      <c r="F5665" s="278" t="str">
        <f>Resumo!$R$6</f>
        <v>Despesa Indireta</v>
      </c>
      <c r="G5665" s="286">
        <f>'Comp. Desp. Indiretas'!CC52</f>
        <v>0</v>
      </c>
    </row>
    <row r="5666" spans="1:7">
      <c r="A5666" s="283">
        <f>'Comp. Desp. Indiretas'!$CC$7</f>
        <v>45108</v>
      </c>
      <c r="B5666" s="278" t="str">
        <f>'Comp. Desp. Indiretas'!$A$53</f>
        <v>SMS</v>
      </c>
      <c r="D5666" s="279" t="str">
        <f>'Comp. Desp. Indiretas'!$C$53</f>
        <v>PGR</v>
      </c>
      <c r="E5666" s="278" t="str">
        <f>Resumo!$R$5</f>
        <v>Despesa</v>
      </c>
      <c r="F5666" s="278" t="str">
        <f>Resumo!$R$6</f>
        <v>Despesa Indireta</v>
      </c>
      <c r="G5666" s="286">
        <f>'Comp. Desp. Indiretas'!CC53</f>
        <v>0</v>
      </c>
    </row>
    <row r="5667" spans="1:7">
      <c r="A5667" s="283">
        <f>'Comp. Desp. Indiretas'!$CC$7</f>
        <v>45108</v>
      </c>
      <c r="B5667" s="278" t="str">
        <f>'Comp. Desp. Indiretas'!$A$55</f>
        <v>SMS</v>
      </c>
      <c r="D5667" s="279" t="str">
        <f>'Comp. Desp. Indiretas'!$C$55</f>
        <v>TREINAMENTO</v>
      </c>
      <c r="E5667" s="278" t="str">
        <f>Resumo!$R$5</f>
        <v>Despesa</v>
      </c>
      <c r="F5667" s="278" t="str">
        <f>Resumo!$R$6</f>
        <v>Despesa Indireta</v>
      </c>
      <c r="G5667" s="286">
        <f>'Comp. Desp. Indiretas'!CC55</f>
        <v>0</v>
      </c>
    </row>
    <row r="5668" spans="1:7">
      <c r="A5668" s="283">
        <f>'Comp. Desp. Indiretas'!$CC$7</f>
        <v>45108</v>
      </c>
      <c r="B5668" s="278" t="str">
        <f>'Comp. Desp. Indiretas'!$A$56</f>
        <v>SMS</v>
      </c>
      <c r="D5668" s="279" t="str">
        <f>'Comp. Desp. Indiretas'!$C$56</f>
        <v>ASO</v>
      </c>
      <c r="E5668" s="278" t="str">
        <f>Resumo!$R$5</f>
        <v>Despesa</v>
      </c>
      <c r="F5668" s="278" t="str">
        <f>Resumo!$R$6</f>
        <v>Despesa Indireta</v>
      </c>
      <c r="G5668" s="286">
        <f>'Comp. Desp. Indiretas'!CC56</f>
        <v>0</v>
      </c>
    </row>
    <row r="5669" spans="1:7">
      <c r="A5669" s="283">
        <f>'Comp. Desp. Indiretas'!$CC$7</f>
        <v>45108</v>
      </c>
      <c r="B5669" s="278">
        <f>'Comp. Desp. Indiretas'!$A$57</f>
        <v>0</v>
      </c>
      <c r="D5669" s="279" t="str">
        <f>'Comp. Desp. Indiretas'!$C$57</f>
        <v/>
      </c>
      <c r="E5669" s="278" t="str">
        <f>Resumo!$R$5</f>
        <v>Despesa</v>
      </c>
      <c r="F5669" s="278" t="str">
        <f>Resumo!$R$6</f>
        <v>Despesa Indireta</v>
      </c>
      <c r="G5669" s="286">
        <f>'Comp. Desp. Indiretas'!CC57</f>
        <v>0</v>
      </c>
    </row>
    <row r="5670" spans="1:7">
      <c r="A5670" s="283">
        <f>'Comp. Desp. Indiretas'!$CC$7</f>
        <v>45108</v>
      </c>
      <c r="B5670" s="278">
        <f>'Comp. Desp. Indiretas'!$A$58</f>
        <v>0</v>
      </c>
      <c r="D5670" s="279" t="str">
        <f>'Comp. Desp. Indiretas'!$C$58</f>
        <v/>
      </c>
      <c r="E5670" s="278" t="str">
        <f>Resumo!$R$5</f>
        <v>Despesa</v>
      </c>
      <c r="F5670" s="278" t="str">
        <f>Resumo!$R$6</f>
        <v>Despesa Indireta</v>
      </c>
      <c r="G5670" s="286">
        <f>'Comp. Desp. Indiretas'!CC58</f>
        <v>0</v>
      </c>
    </row>
    <row r="5671" spans="1:7">
      <c r="A5671" s="283">
        <f>'Comp. Desp. Indiretas'!$CC$7</f>
        <v>45108</v>
      </c>
      <c r="B5671" s="278">
        <f>'Comp. Desp. Indiretas'!$A$59</f>
        <v>0</v>
      </c>
      <c r="D5671" s="279" t="str">
        <f>'Comp. Desp. Indiretas'!$C$59</f>
        <v/>
      </c>
      <c r="E5671" s="278" t="str">
        <f>Resumo!$R$5</f>
        <v>Despesa</v>
      </c>
      <c r="F5671" s="278" t="str">
        <f>Resumo!$R$6</f>
        <v>Despesa Indireta</v>
      </c>
      <c r="G5671" s="286">
        <f>'Comp. Desp. Indiretas'!CC59</f>
        <v>0</v>
      </c>
    </row>
    <row r="5672" spans="1:7">
      <c r="A5672" s="283">
        <f>'Comp. Desp. Indiretas'!$CC$7</f>
        <v>45108</v>
      </c>
      <c r="B5672" s="278">
        <f>'Comp. Desp. Indiretas'!$A$60</f>
        <v>0</v>
      </c>
      <c r="D5672" s="279" t="str">
        <f>'Comp. Desp. Indiretas'!$C$60</f>
        <v/>
      </c>
      <c r="E5672" s="278" t="str">
        <f>Resumo!$R$5</f>
        <v>Despesa</v>
      </c>
      <c r="F5672" s="278" t="str">
        <f>Resumo!$R$6</f>
        <v>Despesa Indireta</v>
      </c>
      <c r="G5672" s="286">
        <f>'Comp. Desp. Indiretas'!CC60</f>
        <v>0</v>
      </c>
    </row>
    <row r="5673" spans="1:7">
      <c r="A5673" s="283">
        <f>'Comp. Desp. Indiretas'!$CC$7</f>
        <v>45108</v>
      </c>
      <c r="B5673" s="278" t="str">
        <f>'Comp. Desp. Indiretas'!$A$63</f>
        <v>MOC</v>
      </c>
      <c r="D5673" s="279" t="str">
        <f>'Comp. Desp. Indiretas'!$C$63</f>
        <v>DIRETOR TÉCNICO</v>
      </c>
      <c r="E5673" s="278" t="str">
        <f>Resumo!$R$5</f>
        <v>Despesa</v>
      </c>
      <c r="F5673" s="278" t="str">
        <f>Resumo!$R$6</f>
        <v>Despesa Indireta</v>
      </c>
      <c r="G5673" s="286">
        <f>'Comp. Desp. Indiretas'!CC63</f>
        <v>0</v>
      </c>
    </row>
    <row r="5674" spans="1:7">
      <c r="A5674" s="283">
        <f>'Comp. Desp. Indiretas'!$CC$7</f>
        <v>45108</v>
      </c>
      <c r="B5674" s="278" t="str">
        <f>'Comp. Desp. Indiretas'!$A$64</f>
        <v>MOC</v>
      </c>
      <c r="D5674" s="279" t="str">
        <f>'Comp. Desp. Indiretas'!$C$64</f>
        <v>ANALISTA DE SUPRIMENTOS</v>
      </c>
      <c r="E5674" s="278" t="str">
        <f>Resumo!$R$5</f>
        <v>Despesa</v>
      </c>
      <c r="F5674" s="278" t="str">
        <f>Resumo!$R$6</f>
        <v>Despesa Indireta</v>
      </c>
      <c r="G5674" s="286">
        <f>'Comp. Desp. Indiretas'!CC64</f>
        <v>0</v>
      </c>
    </row>
    <row r="5675" spans="1:7">
      <c r="A5675" s="283">
        <f>'Comp. Desp. Indiretas'!$CC$7</f>
        <v>45108</v>
      </c>
      <c r="B5675" s="278" t="str">
        <f>'Comp. Desp. Indiretas'!$A$65</f>
        <v>MOC</v>
      </c>
      <c r="D5675" s="279" t="str">
        <f>'Comp. Desp. Indiretas'!$C$65</f>
        <v>GERENTE DE PROJETO - PJ</v>
      </c>
      <c r="E5675" s="278" t="str">
        <f>Resumo!$R$5</f>
        <v>Despesa</v>
      </c>
      <c r="F5675" s="278" t="str">
        <f>Resumo!$R$6</f>
        <v>Despesa Indireta</v>
      </c>
      <c r="G5675" s="286">
        <f>'Comp. Desp. Indiretas'!CC65</f>
        <v>0</v>
      </c>
    </row>
    <row r="5676" spans="1:7">
      <c r="A5676" s="283">
        <f>'Comp. Desp. Indiretas'!$CC$7</f>
        <v>45108</v>
      </c>
      <c r="B5676" s="278" t="str">
        <f>'Comp. Desp. Indiretas'!$A$66</f>
        <v>MOC</v>
      </c>
      <c r="D5676" s="279" t="str">
        <f>'Comp. Desp. Indiretas'!$C$66</f>
        <v>COORD. DE PROJETO - PJ</v>
      </c>
      <c r="E5676" s="278" t="str">
        <f>Resumo!$R$5</f>
        <v>Despesa</v>
      </c>
      <c r="F5676" s="278" t="str">
        <f>Resumo!$R$6</f>
        <v>Despesa Indireta</v>
      </c>
      <c r="G5676" s="286">
        <f>'Comp. Desp. Indiretas'!CC66</f>
        <v>0</v>
      </c>
    </row>
    <row r="5677" spans="1:7">
      <c r="A5677" s="283">
        <f>'Comp. Desp. Indiretas'!$CC$7</f>
        <v>45108</v>
      </c>
      <c r="B5677" s="278" t="str">
        <f>'Comp. Desp. Indiretas'!$A$67</f>
        <v>MOC</v>
      </c>
      <c r="D5677" s="279" t="str">
        <f>'Comp. Desp. Indiretas'!$C$67</f>
        <v>COORD. OPERACIONAL - PJ</v>
      </c>
      <c r="E5677" s="278" t="str">
        <f>Resumo!$R$5</f>
        <v>Despesa</v>
      </c>
      <c r="F5677" s="278" t="str">
        <f>Resumo!$R$6</f>
        <v>Despesa Indireta</v>
      </c>
      <c r="G5677" s="286">
        <f>'Comp. Desp. Indiretas'!CC67</f>
        <v>0</v>
      </c>
    </row>
    <row r="5678" spans="1:7">
      <c r="A5678" s="283">
        <f>'Comp. Desp. Indiretas'!$CC$7</f>
        <v>45108</v>
      </c>
      <c r="B5678" s="278" t="str">
        <f>'Comp. Desp. Indiretas'!$A$68</f>
        <v>MOC</v>
      </c>
      <c r="D5678" s="279" t="str">
        <f>'Comp. Desp. Indiretas'!$C$68</f>
        <v>ANALISTA DE PROJETOS SENIOR - PJ</v>
      </c>
      <c r="E5678" s="278" t="str">
        <f>Resumo!$R$5</f>
        <v>Despesa</v>
      </c>
      <c r="F5678" s="278" t="str">
        <f>Resumo!$R$6</f>
        <v>Despesa Indireta</v>
      </c>
      <c r="G5678" s="286">
        <f>'Comp. Desp. Indiretas'!CC68</f>
        <v>0</v>
      </c>
    </row>
    <row r="5679" spans="1:7">
      <c r="A5679" s="283">
        <f>'Comp. Desp. Indiretas'!$CC$7</f>
        <v>45108</v>
      </c>
      <c r="B5679" s="278" t="str">
        <f>'Comp. Desp. Indiretas'!$A$69</f>
        <v>MOC</v>
      </c>
      <c r="D5679" s="279" t="str">
        <f>'Comp. Desp. Indiretas'!$C$69</f>
        <v>ANALISTA DE PROJETOS PLENO - PJ</v>
      </c>
      <c r="E5679" s="278" t="str">
        <f>Resumo!$R$5</f>
        <v>Despesa</v>
      </c>
      <c r="F5679" s="278" t="str">
        <f>Resumo!$R$6</f>
        <v>Despesa Indireta</v>
      </c>
      <c r="G5679" s="286">
        <f>'Comp. Desp. Indiretas'!CC69</f>
        <v>0</v>
      </c>
    </row>
    <row r="5680" spans="1:7">
      <c r="A5680" s="283">
        <f>'Comp. Desp. Indiretas'!$CC$7</f>
        <v>45108</v>
      </c>
      <c r="B5680" s="278" t="str">
        <f>'Comp. Desp. Indiretas'!$A$70</f>
        <v>MOC</v>
      </c>
      <c r="D5680" s="279" t="str">
        <f>'Comp. Desp. Indiretas'!$C$70</f>
        <v>ANALISTA DE PROJETOS JUNIOR - PJ</v>
      </c>
      <c r="E5680" s="278" t="str">
        <f>Resumo!$R$5</f>
        <v>Despesa</v>
      </c>
      <c r="F5680" s="278" t="str">
        <f>Resumo!$R$6</f>
        <v>Despesa Indireta</v>
      </c>
      <c r="G5680" s="286">
        <f>'Comp. Desp. Indiretas'!CC70</f>
        <v>0</v>
      </c>
    </row>
    <row r="5681" spans="1:7">
      <c r="A5681" s="283">
        <f>'Comp. Desp. Indiretas'!$CC$7</f>
        <v>45108</v>
      </c>
      <c r="B5681" s="278" t="str">
        <f>'Comp. Desp. Indiretas'!$A$71</f>
        <v>MOC</v>
      </c>
      <c r="D5681" s="279" t="str">
        <f>'Comp. Desp. Indiretas'!$C$71</f>
        <v>TÉCNICO OPERACIONAL - PJ</v>
      </c>
      <c r="E5681" s="278" t="str">
        <f>Resumo!$R$5</f>
        <v>Despesa</v>
      </c>
      <c r="F5681" s="278" t="str">
        <f>Resumo!$R$6</f>
        <v>Despesa Indireta</v>
      </c>
      <c r="G5681" s="286">
        <f>'Comp. Desp. Indiretas'!CC71</f>
        <v>0</v>
      </c>
    </row>
    <row r="5682" spans="1:7">
      <c r="A5682" s="283">
        <f>'Comp. Desp. Indiretas'!$CC$7</f>
        <v>45108</v>
      </c>
      <c r="B5682" s="278" t="str">
        <f>'Comp. Desp. Indiretas'!$A$72</f>
        <v>MOC</v>
      </c>
      <c r="D5682" s="279" t="str">
        <f>'Comp. Desp. Indiretas'!$C$72</f>
        <v>AUXILIAR TÉCNICO - PJ</v>
      </c>
      <c r="E5682" s="278" t="str">
        <f>Resumo!$R$5</f>
        <v>Despesa</v>
      </c>
      <c r="F5682" s="278" t="str">
        <f>Resumo!$R$6</f>
        <v>Despesa Indireta</v>
      </c>
      <c r="G5682" s="286">
        <f>'Comp. Desp. Indiretas'!CC72</f>
        <v>0</v>
      </c>
    </row>
    <row r="5683" spans="1:7">
      <c r="A5683" s="283">
        <f>'Comp. Desp. Indiretas'!$CC$7</f>
        <v>45108</v>
      </c>
      <c r="B5683" s="278" t="str">
        <f>'Comp. Desp. Indiretas'!$A$73</f>
        <v>MOC</v>
      </c>
      <c r="D5683" s="279" t="str">
        <f>'Comp. Desp. Indiretas'!$C$73</f>
        <v>ANALISTA FINANCEIRO</v>
      </c>
      <c r="E5683" s="278" t="str">
        <f>Resumo!$R$5</f>
        <v>Despesa</v>
      </c>
      <c r="F5683" s="278" t="str">
        <f>Resumo!$R$6</f>
        <v>Despesa Indireta</v>
      </c>
      <c r="G5683" s="286">
        <f>'Comp. Desp. Indiretas'!CC73</f>
        <v>0</v>
      </c>
    </row>
    <row r="5684" spans="1:7">
      <c r="A5684" s="283">
        <f>'Comp. Desp. Indiretas'!$CC$7</f>
        <v>45108</v>
      </c>
      <c r="B5684" s="278" t="str">
        <f>'Comp. Desp. Indiretas'!$A$74</f>
        <v>MOC</v>
      </c>
      <c r="D5684" s="279" t="str">
        <f>'Comp. Desp. Indiretas'!$C$74</f>
        <v>ANALISTA DE SUPRIMENTOS</v>
      </c>
      <c r="E5684" s="278" t="str">
        <f>Resumo!$R$5</f>
        <v>Despesa</v>
      </c>
      <c r="F5684" s="278" t="str">
        <f>Resumo!$R$6</f>
        <v>Despesa Indireta</v>
      </c>
      <c r="G5684" s="286">
        <f>'Comp. Desp. Indiretas'!CC74</f>
        <v>0</v>
      </c>
    </row>
    <row r="5685" spans="1:7">
      <c r="A5685" s="283">
        <f>'Comp. Desp. Indiretas'!$CC$7</f>
        <v>45108</v>
      </c>
      <c r="B5685" s="278" t="str">
        <f>'Comp. Desp. Indiretas'!$A$75</f>
        <v>DG</v>
      </c>
      <c r="D5685" s="279" t="str">
        <f>'Comp. Desp. Indiretas'!$C$75</f>
        <v>HOSPEDAGEM VIAGEM</v>
      </c>
      <c r="E5685" s="278" t="str">
        <f>Resumo!$R$5</f>
        <v>Despesa</v>
      </c>
      <c r="F5685" s="278" t="str">
        <f>Resumo!$R$6</f>
        <v>Despesa Indireta</v>
      </c>
      <c r="G5685" s="286">
        <f>'Comp. Desp. Indiretas'!CC75</f>
        <v>0</v>
      </c>
    </row>
    <row r="5686" spans="1:7">
      <c r="A5686" s="283">
        <f>'Comp. Desp. Indiretas'!$CC$7</f>
        <v>45108</v>
      </c>
      <c r="B5686" s="278" t="str">
        <f>'Comp. Desp. Indiretas'!$A$76</f>
        <v>DG</v>
      </c>
      <c r="D5686" s="279" t="str">
        <f>'Comp. Desp. Indiretas'!$C$76</f>
        <v>ALIMENTAÇÃO VIAGEM (CAFÉ / ALMOÇO OU JANTA)</v>
      </c>
      <c r="E5686" s="278" t="str">
        <f>Resumo!$R$5</f>
        <v>Despesa</v>
      </c>
      <c r="F5686" s="278" t="str">
        <f>Resumo!$R$6</f>
        <v>Despesa Indireta</v>
      </c>
      <c r="G5686" s="286">
        <f>'Comp. Desp. Indiretas'!CC76</f>
        <v>0</v>
      </c>
    </row>
    <row r="5687" spans="1:7">
      <c r="A5687" s="283">
        <f>'Comp. Desp. Indiretas'!$CC$7</f>
        <v>45108</v>
      </c>
      <c r="B5687" s="278" t="str">
        <f>'Comp. Desp. Indiretas'!$A$77</f>
        <v>DG</v>
      </c>
      <c r="D5687" s="279" t="str">
        <f>'Comp. Desp. Indiretas'!$C$77</f>
        <v>SALA COMERCIAL - PARAUAPEBAS/PA</v>
      </c>
      <c r="E5687" s="278" t="str">
        <f>Resumo!$R$5</f>
        <v>Despesa</v>
      </c>
      <c r="F5687" s="278" t="str">
        <f>Resumo!$R$6</f>
        <v>Despesa Indireta</v>
      </c>
      <c r="G5687" s="286">
        <f>'Comp. Desp. Indiretas'!CC77</f>
        <v>0</v>
      </c>
    </row>
    <row r="5688" spans="1:7">
      <c r="A5688" s="283">
        <f>'Comp. Desp. Indiretas'!$CC$7</f>
        <v>45108</v>
      </c>
      <c r="B5688" s="278" t="str">
        <f>'Comp. Desp. Indiretas'!$A$78</f>
        <v>DG</v>
      </c>
      <c r="D5688" s="279" t="str">
        <f>'Comp. Desp. Indiretas'!$C$78</f>
        <v>ALIMENTAÇÃO VIAGEM (CAFÉ / ALMOÇO OU JANTA)</v>
      </c>
      <c r="E5688" s="278" t="str">
        <f>Resumo!$R$5</f>
        <v>Despesa</v>
      </c>
      <c r="F5688" s="278" t="str">
        <f>Resumo!$R$6</f>
        <v>Despesa Indireta</v>
      </c>
      <c r="G5688" s="286">
        <f>'Comp. Desp. Indiretas'!CC78</f>
        <v>0</v>
      </c>
    </row>
    <row r="5689" spans="1:7">
      <c r="A5689" s="283">
        <f>'Comp. Desp. Indiretas'!$CC$7</f>
        <v>45108</v>
      </c>
      <c r="B5689" s="278" t="str">
        <f>'Comp. Desp. Indiretas'!$A$79</f>
        <v>DG</v>
      </c>
      <c r="D5689" s="279" t="str">
        <f>'Comp. Desp. Indiretas'!$C$79</f>
        <v>ALIMENTAÇÃO - NIVEL 2</v>
      </c>
      <c r="E5689" s="278" t="str">
        <f>Resumo!$R$5</f>
        <v>Despesa</v>
      </c>
      <c r="F5689" s="278" t="str">
        <f>Resumo!$R$6</f>
        <v>Despesa Indireta</v>
      </c>
      <c r="G5689" s="286">
        <f>'Comp. Desp. Indiretas'!CC79</f>
        <v>0</v>
      </c>
    </row>
    <row r="5690" spans="1:7">
      <c r="A5690" s="283">
        <f>'Comp. Desp. Indiretas'!$CC$7</f>
        <v>45108</v>
      </c>
      <c r="B5690" s="278" t="str">
        <f>'Comp. Desp. Indiretas'!$A$80</f>
        <v>DG</v>
      </c>
      <c r="D5690" s="279" t="str">
        <f>'Comp. Desp. Indiretas'!$C$80</f>
        <v>ALIMENTAÇÃO - NIVEL 3</v>
      </c>
      <c r="E5690" s="278" t="str">
        <f>Resumo!$R$5</f>
        <v>Despesa</v>
      </c>
      <c r="F5690" s="278" t="str">
        <f>Resumo!$R$6</f>
        <v>Despesa Indireta</v>
      </c>
      <c r="G5690" s="286">
        <f>'Comp. Desp. Indiretas'!CC80</f>
        <v>0</v>
      </c>
    </row>
    <row r="5691" spans="1:7">
      <c r="A5691" s="283">
        <f>'Comp. Desp. Indiretas'!$CC$7</f>
        <v>45108</v>
      </c>
      <c r="B5691" s="278" t="str">
        <f>'Comp. Desp. Indiretas'!$A$81</f>
        <v>DG</v>
      </c>
      <c r="D5691" s="279" t="str">
        <f>'Comp. Desp. Indiretas'!$C$81</f>
        <v>TELEFONIA</v>
      </c>
      <c r="E5691" s="278" t="str">
        <f>Resumo!$R$5</f>
        <v>Despesa</v>
      </c>
      <c r="F5691" s="278" t="str">
        <f>Resumo!$R$6</f>
        <v>Despesa Indireta</v>
      </c>
      <c r="G5691" s="286">
        <f>'Comp. Desp. Indiretas'!CC81</f>
        <v>0</v>
      </c>
    </row>
    <row r="5692" spans="1:7">
      <c r="A5692" s="283">
        <f>'Comp. Desp. Indiretas'!$CC$7</f>
        <v>45108</v>
      </c>
      <c r="B5692" s="278" t="str">
        <f>'Comp. Desp. Indiretas'!$A$82</f>
        <v>DG</v>
      </c>
      <c r="D5692" s="279" t="str">
        <f>'Comp. Desp. Indiretas'!$C$82</f>
        <v>ALUGUEL DE VEÍCULO SUV</v>
      </c>
      <c r="E5692" s="278" t="str">
        <f>Resumo!$R$5</f>
        <v>Despesa</v>
      </c>
      <c r="F5692" s="278" t="str">
        <f>Resumo!$R$6</f>
        <v>Despesa Indireta</v>
      </c>
      <c r="G5692" s="286">
        <f>'Comp. Desp. Indiretas'!CC82</f>
        <v>0</v>
      </c>
    </row>
    <row r="5693" spans="1:7">
      <c r="A5693" s="283">
        <f>'Comp. Desp. Indiretas'!$CC$7</f>
        <v>45108</v>
      </c>
      <c r="B5693" s="278" t="str">
        <f>'Comp. Desp. Indiretas'!$A$83</f>
        <v>DG</v>
      </c>
      <c r="D5693" s="279" t="str">
        <f>'Comp. Desp. Indiretas'!$C$83</f>
        <v>ALUGUEL DE VEICULO LEVE</v>
      </c>
      <c r="E5693" s="278" t="str">
        <f>Resumo!$R$5</f>
        <v>Despesa</v>
      </c>
      <c r="F5693" s="278" t="str">
        <f>Resumo!$R$6</f>
        <v>Despesa Indireta</v>
      </c>
      <c r="G5693" s="286">
        <f>'Comp. Desp. Indiretas'!CC83</f>
        <v>0</v>
      </c>
    </row>
    <row r="5694" spans="1:7">
      <c r="A5694" s="283">
        <f>'Comp. Desp. Indiretas'!$CC$7</f>
        <v>45108</v>
      </c>
      <c r="B5694" s="278" t="str">
        <f>'Comp. Desp. Indiretas'!$A$84</f>
        <v>DG</v>
      </c>
      <c r="D5694" s="279" t="str">
        <f>'Comp. Desp. Indiretas'!$C$84</f>
        <v>ALUGUEL CAMINHONTE</v>
      </c>
      <c r="E5694" s="278" t="str">
        <f>Resumo!$R$5</f>
        <v>Despesa</v>
      </c>
      <c r="F5694" s="278" t="str">
        <f>Resumo!$R$6</f>
        <v>Despesa Indireta</v>
      </c>
      <c r="G5694" s="286">
        <f>'Comp. Desp. Indiretas'!CC84</f>
        <v>0</v>
      </c>
    </row>
    <row r="5695" spans="1:7">
      <c r="A5695" s="283">
        <f>'Comp. Desp. Indiretas'!$CC$7</f>
        <v>45108</v>
      </c>
      <c r="B5695" s="278" t="str">
        <f>'Comp. Desp. Indiretas'!$A$85</f>
        <v>DG</v>
      </c>
      <c r="D5695" s="279" t="str">
        <f>'Comp. Desp. Indiretas'!$C$85</f>
        <v>AQUISIÇÃO DE VEICULO</v>
      </c>
      <c r="E5695" s="278" t="str">
        <f>Resumo!$R$5</f>
        <v>Despesa</v>
      </c>
      <c r="F5695" s="278" t="str">
        <f>Resumo!$R$6</f>
        <v>Despesa Indireta</v>
      </c>
      <c r="G5695" s="286">
        <f>'Comp. Desp. Indiretas'!CC85</f>
        <v>0</v>
      </c>
    </row>
    <row r="5696" spans="1:7">
      <c r="A5696" s="283">
        <f>'Comp. Desp. Indiretas'!$CC$7</f>
        <v>45108</v>
      </c>
      <c r="B5696" s="278" t="str">
        <f>'Comp. Desp. Indiretas'!$A$86</f>
        <v>DG</v>
      </c>
      <c r="D5696" s="279" t="str">
        <f>'Comp. Desp. Indiretas'!$C$86</f>
        <v>COMBUSTÍVEL - GASOLINA</v>
      </c>
      <c r="E5696" s="278" t="str">
        <f>Resumo!$R$5</f>
        <v>Despesa</v>
      </c>
      <c r="F5696" s="278" t="str">
        <f>Resumo!$R$6</f>
        <v>Despesa Indireta</v>
      </c>
      <c r="G5696" s="286">
        <f>'Comp. Desp. Indiretas'!CC86</f>
        <v>0</v>
      </c>
    </row>
    <row r="5697" spans="1:7">
      <c r="A5697" s="283">
        <f>'Comp. Desp. Indiretas'!$CC$7</f>
        <v>45108</v>
      </c>
      <c r="B5697" s="278" t="str">
        <f>'Comp. Desp. Indiretas'!$A$87</f>
        <v>DG</v>
      </c>
      <c r="D5697" s="279" t="str">
        <f>'Comp. Desp. Indiretas'!$C$87</f>
        <v>COMBUSTÍVEL - DIESEL</v>
      </c>
      <c r="E5697" s="278" t="str">
        <f>Resumo!$R$5</f>
        <v>Despesa</v>
      </c>
      <c r="F5697" s="278" t="str">
        <f>Resumo!$R$6</f>
        <v>Despesa Indireta</v>
      </c>
      <c r="G5697" s="286">
        <f>'Comp. Desp. Indiretas'!CC87</f>
        <v>0</v>
      </c>
    </row>
    <row r="5698" spans="1:7">
      <c r="A5698" s="283">
        <f>'Comp. Desp. Indiretas'!$CC$7</f>
        <v>45108</v>
      </c>
      <c r="B5698" s="278" t="str">
        <f>'Comp. Desp. Indiretas'!$A$88</f>
        <v>DG</v>
      </c>
      <c r="D5698" s="279" t="str">
        <f>'Comp. Desp. Indiretas'!$C$88</f>
        <v>PASSAGEM AÉREA</v>
      </c>
      <c r="E5698" s="278" t="str">
        <f>Resumo!$R$5</f>
        <v>Despesa</v>
      </c>
      <c r="F5698" s="278" t="str">
        <f>Resumo!$R$6</f>
        <v>Despesa Indireta</v>
      </c>
      <c r="G5698" s="286">
        <f>'Comp. Desp. Indiretas'!CC88</f>
        <v>0</v>
      </c>
    </row>
    <row r="5699" spans="1:7">
      <c r="A5699" s="283">
        <f>'Comp. Desp. Indiretas'!$CC$7</f>
        <v>45108</v>
      </c>
      <c r="B5699" s="278" t="str">
        <f>'Comp. Desp. Indiretas'!$A$89</f>
        <v>ART</v>
      </c>
      <c r="D5699" s="279" t="str">
        <f>'Comp. Desp. Indiretas'!$C$89</f>
        <v>ART CREA - Nível 1</v>
      </c>
      <c r="E5699" s="278" t="str">
        <f>Resumo!$R$5</f>
        <v>Despesa</v>
      </c>
      <c r="F5699" s="278" t="str">
        <f>Resumo!$R$6</f>
        <v>Despesa Indireta</v>
      </c>
      <c r="G5699" s="286">
        <f>'Comp. Desp. Indiretas'!CC89</f>
        <v>0</v>
      </c>
    </row>
    <row r="5700" spans="1:7">
      <c r="A5700" s="283">
        <f>'Comp. Desp. Indiretas'!$CC$7</f>
        <v>45108</v>
      </c>
      <c r="B5700" s="278" t="str">
        <f>'Comp. Desp. Indiretas'!$A$90</f>
        <v>ART</v>
      </c>
      <c r="D5700" s="279" t="str">
        <f>'Comp. Desp. Indiretas'!$C$90</f>
        <v>ART CREA - Nível 2</v>
      </c>
      <c r="E5700" s="278" t="str">
        <f>Resumo!$R$5</f>
        <v>Despesa</v>
      </c>
      <c r="F5700" s="278" t="str">
        <f>Resumo!$R$6</f>
        <v>Despesa Indireta</v>
      </c>
      <c r="G5700" s="286">
        <f>'Comp. Desp. Indiretas'!CC90</f>
        <v>0</v>
      </c>
    </row>
    <row r="5701" spans="1:7">
      <c r="A5701" s="283">
        <f>'Comp. Desp. Indiretas'!$CC$7</f>
        <v>45108</v>
      </c>
      <c r="B5701" s="278" t="str">
        <f>'Comp. Desp. Indiretas'!$A$91</f>
        <v>ART</v>
      </c>
      <c r="D5701" s="279" t="str">
        <f>'Comp. Desp. Indiretas'!$C$91</f>
        <v>ART CREA - Nível 3</v>
      </c>
      <c r="E5701" s="278" t="str">
        <f>Resumo!$R$5</f>
        <v>Despesa</v>
      </c>
      <c r="F5701" s="278" t="str">
        <f>Resumo!$R$6</f>
        <v>Despesa Indireta</v>
      </c>
      <c r="G5701" s="286">
        <f>'Comp. Desp. Indiretas'!CC91</f>
        <v>0</v>
      </c>
    </row>
    <row r="5702" spans="1:7">
      <c r="A5702" s="283">
        <f>'Comp. Desp. Indiretas'!$CC$7</f>
        <v>45108</v>
      </c>
      <c r="B5702" s="278" t="str">
        <f>'Comp. Desp. Indiretas'!$A$92</f>
        <v>ART</v>
      </c>
      <c r="D5702" s="279" t="str">
        <f>'Comp. Desp. Indiretas'!$C$92</f>
        <v>ACERVO CREA</v>
      </c>
      <c r="E5702" s="278" t="str">
        <f>Resumo!$R$5</f>
        <v>Despesa</v>
      </c>
      <c r="F5702" s="278" t="str">
        <f>Resumo!$R$6</f>
        <v>Despesa Indireta</v>
      </c>
      <c r="G5702" s="286">
        <f>'Comp. Desp. Indiretas'!CC92</f>
        <v>0</v>
      </c>
    </row>
    <row r="5703" spans="1:7">
      <c r="A5703" s="283">
        <f>'Comp. Desp. Indiretas'!$CC$7</f>
        <v>45108</v>
      </c>
      <c r="B5703" s="278" t="str">
        <f>'Comp. Desp. Indiretas'!$A$93</f>
        <v>ART</v>
      </c>
      <c r="D5703" s="279" t="str">
        <f>'Comp. Desp. Indiretas'!$C$93</f>
        <v>ART CRBio</v>
      </c>
      <c r="E5703" s="278" t="str">
        <f>Resumo!$R$5</f>
        <v>Despesa</v>
      </c>
      <c r="F5703" s="278" t="str">
        <f>Resumo!$R$6</f>
        <v>Despesa Indireta</v>
      </c>
      <c r="G5703" s="286">
        <f>'Comp. Desp. Indiretas'!CC93</f>
        <v>0</v>
      </c>
    </row>
    <row r="5704" spans="1:7">
      <c r="A5704" s="283">
        <f>'Comp. Desp. Indiretas'!$CC$7</f>
        <v>45108</v>
      </c>
      <c r="B5704" s="278" t="str">
        <f>'Comp. Desp. Indiretas'!$A$94</f>
        <v>ART</v>
      </c>
      <c r="D5704" s="279" t="str">
        <f>'Comp. Desp. Indiretas'!$C$94</f>
        <v>ACERVO CRBio</v>
      </c>
      <c r="E5704" s="278" t="str">
        <f>Resumo!$R$5</f>
        <v>Despesa</v>
      </c>
      <c r="F5704" s="278" t="str">
        <f>Resumo!$R$6</f>
        <v>Despesa Indireta</v>
      </c>
      <c r="G5704" s="286">
        <f>'Comp. Desp. Indiretas'!CC94</f>
        <v>0</v>
      </c>
    </row>
    <row r="5705" spans="1:7">
      <c r="A5705" s="283">
        <f>'Comp. Desp. Indiretas'!$CC$7</f>
        <v>45108</v>
      </c>
      <c r="B5705" s="278" t="str">
        <f>'Comp. Desp. Indiretas'!$A$95</f>
        <v>ART</v>
      </c>
      <c r="D5705" s="279" t="str">
        <f>'Comp. Desp. Indiretas'!$C$95</f>
        <v>VISTO CREA PF</v>
      </c>
      <c r="E5705" s="278" t="str">
        <f>Resumo!$R$5</f>
        <v>Despesa</v>
      </c>
      <c r="F5705" s="278" t="str">
        <f>Resumo!$R$6</f>
        <v>Despesa Indireta</v>
      </c>
      <c r="G5705" s="286">
        <f>'Comp. Desp. Indiretas'!CC95</f>
        <v>0</v>
      </c>
    </row>
    <row r="5706" spans="1:7">
      <c r="A5706" s="283">
        <f>'Comp. Desp. Indiretas'!$CC$7</f>
        <v>45108</v>
      </c>
      <c r="B5706" s="278" t="str">
        <f>'Comp. Desp. Indiretas'!$A$96</f>
        <v>ART</v>
      </c>
      <c r="D5706" s="279" t="str">
        <f>'Comp. Desp. Indiretas'!$C$96</f>
        <v>VISTO CREA PJ</v>
      </c>
      <c r="E5706" s="278" t="str">
        <f>Resumo!$R$5</f>
        <v>Despesa</v>
      </c>
      <c r="F5706" s="278" t="str">
        <f>Resumo!$R$6</f>
        <v>Despesa Indireta</v>
      </c>
      <c r="G5706" s="286">
        <f>'Comp. Desp. Indiretas'!CC96</f>
        <v>0</v>
      </c>
    </row>
    <row r="5707" spans="1:7">
      <c r="A5707" s="283">
        <f>'Comp. Desp. Indiretas'!$CC$7</f>
        <v>45108</v>
      </c>
      <c r="B5707" s="278" t="str">
        <f>'Comp. Desp. Indiretas'!$A$97</f>
        <v>ART</v>
      </c>
      <c r="D5707" s="279" t="str">
        <f>'Comp. Desp. Indiretas'!$C$97</f>
        <v>ANUIDADE CREA PF</v>
      </c>
      <c r="E5707" s="278" t="str">
        <f>Resumo!$R$5</f>
        <v>Despesa</v>
      </c>
      <c r="F5707" s="278" t="str">
        <f>Resumo!$R$6</f>
        <v>Despesa Indireta</v>
      </c>
      <c r="G5707" s="286">
        <f>'Comp. Desp. Indiretas'!CC97</f>
        <v>0</v>
      </c>
    </row>
    <row r="5708" spans="1:7">
      <c r="A5708" s="283">
        <f>'Comp. Desp. Indiretas'!$CC$7</f>
        <v>45108</v>
      </c>
      <c r="B5708" s="278" t="str">
        <f>'Comp. Desp. Indiretas'!$A$98</f>
        <v>ART</v>
      </c>
      <c r="D5708" s="279" t="str">
        <f>'Comp. Desp. Indiretas'!$C$98</f>
        <v>ANUIDADE CREA PJ</v>
      </c>
      <c r="E5708" s="278" t="str">
        <f>Resumo!$R$5</f>
        <v>Despesa</v>
      </c>
      <c r="F5708" s="278" t="str">
        <f>Resumo!$R$6</f>
        <v>Despesa Indireta</v>
      </c>
      <c r="G5708" s="286">
        <f>'Comp. Desp. Indiretas'!CC98</f>
        <v>0</v>
      </c>
    </row>
    <row r="5709" spans="1:7">
      <c r="A5709" s="283">
        <f>'Comp. Desp. Indiretas'!$CC$7</f>
        <v>45108</v>
      </c>
      <c r="B5709" s="278" t="str">
        <f>'Comp. Desp. Indiretas'!$A$99</f>
        <v>ART</v>
      </c>
      <c r="D5709" s="279" t="str">
        <f>'Comp. Desp. Indiretas'!$C$99</f>
        <v>VISTO CRBio PF</v>
      </c>
      <c r="E5709" s="278" t="str">
        <f>Resumo!$R$5</f>
        <v>Despesa</v>
      </c>
      <c r="F5709" s="278" t="str">
        <f>Resumo!$R$6</f>
        <v>Despesa Indireta</v>
      </c>
      <c r="G5709" s="286">
        <f>'Comp. Desp. Indiretas'!CC99</f>
        <v>0</v>
      </c>
    </row>
    <row r="5710" spans="1:7">
      <c r="A5710" s="283">
        <f>'Comp. Desp. Indiretas'!$CC$7</f>
        <v>45108</v>
      </c>
      <c r="B5710" s="278" t="str">
        <f>'Comp. Desp. Indiretas'!$A$100</f>
        <v>ART</v>
      </c>
      <c r="D5710" s="279" t="str">
        <f>'Comp. Desp. Indiretas'!$C$100</f>
        <v>VISTO CRBio PJ</v>
      </c>
      <c r="E5710" s="278" t="str">
        <f>Resumo!$R$5</f>
        <v>Despesa</v>
      </c>
      <c r="F5710" s="278" t="str">
        <f>Resumo!$R$6</f>
        <v>Despesa Indireta</v>
      </c>
      <c r="G5710" s="286">
        <f>'Comp. Desp. Indiretas'!CC100</f>
        <v>0</v>
      </c>
    </row>
    <row r="5711" spans="1:7">
      <c r="A5711" s="283">
        <f>'Comp. Desp. Indiretas'!$CC$7</f>
        <v>45108</v>
      </c>
      <c r="B5711" s="278" t="str">
        <f>'Comp. Desp. Indiretas'!$A$101</f>
        <v>SMS</v>
      </c>
      <c r="D5711" s="279" t="str">
        <f>'Comp. Desp. Indiretas'!$C$101</f>
        <v>PPRA</v>
      </c>
      <c r="E5711" s="278" t="str">
        <f>Resumo!$R$5</f>
        <v>Despesa</v>
      </c>
      <c r="F5711" s="278" t="str">
        <f>Resumo!$R$6</f>
        <v>Despesa Indireta</v>
      </c>
      <c r="G5711" s="286">
        <f>'Comp. Desp. Indiretas'!CC101</f>
        <v>0</v>
      </c>
    </row>
    <row r="5712" spans="1:7">
      <c r="A5712" s="283">
        <f>'Comp. Desp. Indiretas'!$CC$7</f>
        <v>45108</v>
      </c>
      <c r="B5712" s="278" t="str">
        <f>'Comp. Desp. Indiretas'!$A$102</f>
        <v>SMS</v>
      </c>
      <c r="D5712" s="279" t="str">
        <f>'Comp. Desp. Indiretas'!$C$102</f>
        <v>PCMSO</v>
      </c>
      <c r="E5712" s="278" t="str">
        <f>Resumo!$R$5</f>
        <v>Despesa</v>
      </c>
      <c r="F5712" s="278" t="str">
        <f>Resumo!$R$6</f>
        <v>Despesa Indireta</v>
      </c>
      <c r="G5712" s="286">
        <f>'Comp. Desp. Indiretas'!CC102</f>
        <v>0</v>
      </c>
    </row>
    <row r="5713" spans="1:7">
      <c r="A5713" s="283">
        <f>'Comp. Desp. Indiretas'!$CC$7</f>
        <v>45108</v>
      </c>
      <c r="B5713" s="278" t="str">
        <f>'Comp. Desp. Indiretas'!$A$103</f>
        <v>SMS</v>
      </c>
      <c r="D5713" s="279" t="str">
        <f>'Comp. Desp. Indiretas'!$C$103</f>
        <v>PGR</v>
      </c>
      <c r="E5713" s="278" t="str">
        <f>Resumo!$R$5</f>
        <v>Despesa</v>
      </c>
      <c r="F5713" s="278" t="str">
        <f>Resumo!$R$6</f>
        <v>Despesa Indireta</v>
      </c>
      <c r="G5713" s="286">
        <f>'Comp. Desp. Indiretas'!CC103</f>
        <v>0</v>
      </c>
    </row>
    <row r="5714" spans="1:7">
      <c r="A5714" s="283">
        <f>'Comp. Desp. Indiretas'!$CC$7</f>
        <v>45108</v>
      </c>
      <c r="B5714" s="278" t="str">
        <f>'Comp. Desp. Indiretas'!$A$104</f>
        <v>SMS</v>
      </c>
      <c r="D5714" s="279" t="str">
        <f>'Comp. Desp. Indiretas'!$C$104</f>
        <v>PAE</v>
      </c>
      <c r="E5714" s="278" t="str">
        <f>Resumo!$R$5</f>
        <v>Despesa</v>
      </c>
      <c r="F5714" s="278" t="str">
        <f>Resumo!$R$6</f>
        <v>Despesa Indireta</v>
      </c>
      <c r="G5714" s="286">
        <f>'Comp. Desp. Indiretas'!CC104</f>
        <v>0</v>
      </c>
    </row>
    <row r="5715" spans="1:7">
      <c r="A5715" s="283">
        <f>'Comp. Desp. Indiretas'!$CC$7</f>
        <v>45108</v>
      </c>
      <c r="B5715" s="278" t="str">
        <f>'Comp. Desp. Indiretas'!$A$105</f>
        <v>SMS</v>
      </c>
      <c r="D5715" s="279" t="str">
        <f>'Comp. Desp. Indiretas'!$C$105</f>
        <v>TREINAMENTO</v>
      </c>
      <c r="E5715" s="278" t="str">
        <f>Resumo!$R$5</f>
        <v>Despesa</v>
      </c>
      <c r="F5715" s="278" t="str">
        <f>Resumo!$R$6</f>
        <v>Despesa Indireta</v>
      </c>
      <c r="G5715" s="286">
        <f>'Comp. Desp. Indiretas'!CC105</f>
        <v>0</v>
      </c>
    </row>
    <row r="5716" spans="1:7">
      <c r="A5716" s="283">
        <f>'Comp. Desp. Indiretas'!$CC$7</f>
        <v>45108</v>
      </c>
      <c r="B5716" s="278" t="str">
        <f>'Comp. Desp. Indiretas'!$A$106</f>
        <v>SMS</v>
      </c>
      <c r="D5716" s="279" t="str">
        <f>'Comp. Desp. Indiretas'!$C$106</f>
        <v>ASO</v>
      </c>
      <c r="E5716" s="278" t="str">
        <f>Resumo!$R$5</f>
        <v>Despesa</v>
      </c>
      <c r="F5716" s="278" t="str">
        <f>Resumo!$R$6</f>
        <v>Despesa Indireta</v>
      </c>
      <c r="G5716" s="286">
        <f>'Comp. Desp. Indiretas'!CC106</f>
        <v>0</v>
      </c>
    </row>
    <row r="5717" spans="1:7">
      <c r="A5717" s="283">
        <f>'Comp. Desp. Indiretas'!$CC$7</f>
        <v>45108</v>
      </c>
      <c r="B5717" s="278">
        <f>'Comp. Desp. Indiretas'!$A$107</f>
        <v>0</v>
      </c>
      <c r="D5717" s="279" t="str">
        <f>'Comp. Desp. Indiretas'!$C$107</f>
        <v/>
      </c>
      <c r="E5717" s="278" t="str">
        <f>Resumo!$R$5</f>
        <v>Despesa</v>
      </c>
      <c r="F5717" s="278" t="str">
        <f>Resumo!$R$6</f>
        <v>Despesa Indireta</v>
      </c>
      <c r="G5717" s="286">
        <f>'Comp. Desp. Indiretas'!CC107</f>
        <v>0</v>
      </c>
    </row>
    <row r="5718" spans="1:7">
      <c r="A5718" s="283">
        <f>'Comp. Desp. Indiretas'!$CC$7</f>
        <v>45108</v>
      </c>
      <c r="B5718" s="278">
        <f>'Comp. Desp. Indiretas'!$A$108</f>
        <v>0</v>
      </c>
      <c r="D5718" s="279" t="str">
        <f>'Comp. Desp. Indiretas'!$C$108</f>
        <v/>
      </c>
      <c r="E5718" s="278" t="str">
        <f>Resumo!$R$5</f>
        <v>Despesa</v>
      </c>
      <c r="F5718" s="278" t="str">
        <f>Resumo!$R$6</f>
        <v>Despesa Indireta</v>
      </c>
      <c r="G5718" s="286">
        <f>'Comp. Desp. Indiretas'!CC108</f>
        <v>0</v>
      </c>
    </row>
    <row r="5719" spans="1:7">
      <c r="A5719" s="283">
        <f>'Comp. Desp. Indiretas'!$CC$7</f>
        <v>45108</v>
      </c>
      <c r="B5719" s="278">
        <f>'Comp. Desp. Indiretas'!$A$109</f>
        <v>0</v>
      </c>
      <c r="D5719" s="279" t="str">
        <f>'Comp. Desp. Indiretas'!$C$109</f>
        <v/>
      </c>
      <c r="E5719" s="278" t="str">
        <f>Resumo!$R$5</f>
        <v>Despesa</v>
      </c>
      <c r="F5719" s="278" t="str">
        <f>Resumo!$R$6</f>
        <v>Despesa Indireta</v>
      </c>
      <c r="G5719" s="286">
        <f>'Comp. Desp. Indiretas'!CC109</f>
        <v>0</v>
      </c>
    </row>
    <row r="5720" spans="1:7">
      <c r="A5720" s="283">
        <f>'Comp. Desp. Indiretas'!$CC$7</f>
        <v>45108</v>
      </c>
      <c r="B5720" s="278">
        <f>'Comp. Desp. Indiretas'!$A$110</f>
        <v>0</v>
      </c>
      <c r="D5720" s="279" t="str">
        <f>'Comp. Desp. Indiretas'!$C$110</f>
        <v/>
      </c>
      <c r="E5720" s="278" t="str">
        <f>Resumo!$R$5</f>
        <v>Despesa</v>
      </c>
      <c r="F5720" s="278" t="str">
        <f>Resumo!$R$6</f>
        <v>Despesa Indireta</v>
      </c>
      <c r="G5720" s="286">
        <f>'Comp. Desp. Indiretas'!CC110</f>
        <v>0</v>
      </c>
    </row>
    <row r="5721" spans="1:7">
      <c r="A5721" s="283">
        <f>'Comp. Desp. Indiretas'!$CC$7</f>
        <v>45108</v>
      </c>
      <c r="B5721" s="278">
        <f>'Comp. Desp. Indiretas'!$A$111</f>
        <v>0</v>
      </c>
      <c r="D5721" s="279" t="str">
        <f>'Comp. Desp. Indiretas'!$C$111</f>
        <v/>
      </c>
      <c r="E5721" s="278" t="str">
        <f>Resumo!$R$5</f>
        <v>Despesa</v>
      </c>
      <c r="F5721" s="278" t="str">
        <f>Resumo!$R$6</f>
        <v>Despesa Indireta</v>
      </c>
      <c r="G5721" s="286">
        <f>'Comp. Desp. Indiretas'!CC111</f>
        <v>0</v>
      </c>
    </row>
    <row r="5722" spans="1:7">
      <c r="A5722" s="283">
        <f>'Comp. Desp. Indiretas'!$CC$7</f>
        <v>45108</v>
      </c>
      <c r="B5722" s="278">
        <f>'Comp. Desp. Indiretas'!$A$112</f>
        <v>0</v>
      </c>
      <c r="D5722" s="279" t="str">
        <f>'Comp. Desp. Indiretas'!$C$112</f>
        <v/>
      </c>
      <c r="E5722" s="278" t="str">
        <f>Resumo!$R$5</f>
        <v>Despesa</v>
      </c>
      <c r="F5722" s="278" t="str">
        <f>Resumo!$R$6</f>
        <v>Despesa Indireta</v>
      </c>
      <c r="G5722" s="286">
        <f>'Comp. Desp. Indiretas'!CC112</f>
        <v>0</v>
      </c>
    </row>
    <row r="5723" spans="1:7">
      <c r="A5723" s="283">
        <f>'Comp. Desp. Indiretas'!$CC$7</f>
        <v>45108</v>
      </c>
      <c r="B5723" s="278" t="str">
        <f>'Composições Desp. Diretas'!$A$10</f>
        <v>MOD</v>
      </c>
      <c r="C5723" s="278" t="str">
        <f>EAP!$C$9</f>
        <v>PP01</v>
      </c>
      <c r="D5723" s="279" t="str">
        <f>'Composições Desp. Diretas'!$C$10</f>
        <v>ANALISTA TÉCNICO</v>
      </c>
      <c r="E5723" s="278" t="str">
        <f>Resumo!$R$5</f>
        <v>Despesa</v>
      </c>
      <c r="F5723" s="278" t="str">
        <f>Resumo!$R$7</f>
        <v>Despesa Direta</v>
      </c>
      <c r="G5723" s="286">
        <f>'Composições Desp. Diretas'!CD10</f>
        <v>241560.00000000003</v>
      </c>
    </row>
    <row r="5724" spans="1:7">
      <c r="A5724" s="283">
        <f>'Comp. Desp. Indiretas'!$CC$7</f>
        <v>45108</v>
      </c>
      <c r="B5724" s="278" t="str">
        <f>'Composições Desp. Diretas'!$A$11</f>
        <v>MOD</v>
      </c>
      <c r="C5724" s="278" t="str">
        <f>EAP!$C$9</f>
        <v>PP01</v>
      </c>
      <c r="D5724" s="279" t="str">
        <f>'Composições Desp. Diretas'!$C$11</f>
        <v>ASSISTENTE ADMINISTRATIVO</v>
      </c>
      <c r="E5724" s="278" t="str">
        <f>Resumo!$R$5</f>
        <v>Despesa</v>
      </c>
      <c r="F5724" s="278" t="str">
        <f>Resumo!$R$7</f>
        <v>Despesa Direta</v>
      </c>
      <c r="G5724" s="286">
        <f>'Composições Desp. Diretas'!CD11</f>
        <v>4452</v>
      </c>
    </row>
    <row r="5725" spans="1:7">
      <c r="A5725" s="283">
        <f>'Comp. Desp. Indiretas'!$CC$7</f>
        <v>45108</v>
      </c>
      <c r="B5725" s="278" t="str">
        <f>'Composições Desp. Diretas'!$A$12</f>
        <v>MOD</v>
      </c>
      <c r="C5725" s="278" t="str">
        <f>EAP!$C$9</f>
        <v>PP01</v>
      </c>
      <c r="D5725" s="279" t="str">
        <f>'Composições Desp. Diretas'!$C$12</f>
        <v>TÉCNICO DE SEGURANÇA</v>
      </c>
      <c r="E5725" s="278" t="str">
        <f>Resumo!$R$5</f>
        <v>Despesa</v>
      </c>
      <c r="F5725" s="278" t="str">
        <f>Resumo!$R$7</f>
        <v>Despesa Direta</v>
      </c>
      <c r="G5725" s="286">
        <f>'Composições Desp. Diretas'!CD12</f>
        <v>7320</v>
      </c>
    </row>
    <row r="5726" spans="1:7">
      <c r="A5726" s="283">
        <f>'Comp. Desp. Indiretas'!$CC$7</f>
        <v>45108</v>
      </c>
      <c r="B5726" s="278" t="str">
        <f>'Composições Desp. Diretas'!$A$13</f>
        <v>MOD</v>
      </c>
      <c r="C5726" s="278" t="str">
        <f>EAP!$C$9</f>
        <v>PP01</v>
      </c>
      <c r="D5726" s="279" t="str">
        <f>'Composições Desp. Diretas'!$C$13</f>
        <v>PREPOSTO</v>
      </c>
      <c r="E5726" s="278" t="str">
        <f>Resumo!$R$5</f>
        <v>Despesa</v>
      </c>
      <c r="F5726" s="278" t="str">
        <f>Resumo!$R$7</f>
        <v>Despesa Direta</v>
      </c>
      <c r="G5726" s="286">
        <f>'Composições Desp. Diretas'!CD13</f>
        <v>0</v>
      </c>
    </row>
    <row r="5727" spans="1:7">
      <c r="A5727" s="283">
        <f>'Comp. Desp. Indiretas'!$CC$7</f>
        <v>45108</v>
      </c>
      <c r="B5727" s="278" t="str">
        <f>'Composições Desp. Diretas'!$A$14</f>
        <v>MOD</v>
      </c>
      <c r="C5727" s="278" t="str">
        <f>EAP!$C$9</f>
        <v>PP01</v>
      </c>
      <c r="D5727" s="279" t="str">
        <f>'Composições Desp. Diretas'!$C$14</f>
        <v>COORDENADOR PEAC</v>
      </c>
      <c r="E5727" s="278" t="str">
        <f>Resumo!$R$5</f>
        <v>Despesa</v>
      </c>
      <c r="F5727" s="278" t="str">
        <f>Resumo!$R$7</f>
        <v>Despesa Direta</v>
      </c>
      <c r="G5727" s="286">
        <f>'Composições Desp. Diretas'!CD14</f>
        <v>18810</v>
      </c>
    </row>
    <row r="5728" spans="1:7">
      <c r="A5728" s="283">
        <f>'Comp. Desp. Indiretas'!$CC$7</f>
        <v>45108</v>
      </c>
      <c r="B5728" s="278" t="str">
        <f>'Composições Desp. Diretas'!$A$15</f>
        <v>MOD</v>
      </c>
      <c r="C5728" s="278" t="str">
        <f>EAP!$C$9</f>
        <v>PP01</v>
      </c>
      <c r="D5728" s="279" t="str">
        <f>'Composições Desp. Diretas'!$C$15</f>
        <v>COORDENADOR PEAC</v>
      </c>
      <c r="E5728" s="278" t="str">
        <f>Resumo!$R$5</f>
        <v>Despesa</v>
      </c>
      <c r="F5728" s="278" t="str">
        <f>Resumo!$R$7</f>
        <v>Despesa Direta</v>
      </c>
      <c r="G5728" s="286">
        <f>'Composições Desp. Diretas'!CD15</f>
        <v>0</v>
      </c>
    </row>
    <row r="5729" spans="1:7">
      <c r="A5729" s="283">
        <f>'Comp. Desp. Indiretas'!$CC$7</f>
        <v>45108</v>
      </c>
      <c r="B5729" s="278" t="str">
        <f>'Composições Desp. Diretas'!$A$16</f>
        <v>MOD</v>
      </c>
      <c r="C5729" s="278" t="str">
        <f>EAP!$C$9</f>
        <v>PP01</v>
      </c>
      <c r="D5729" s="279" t="str">
        <f>'Composições Desp. Diretas'!$C$16</f>
        <v>PRODUÇÃO AUDIOVISUAL (DESIGNER GRÁFICO)</v>
      </c>
      <c r="E5729" s="278" t="str">
        <f>Resumo!$R$5</f>
        <v>Despesa</v>
      </c>
      <c r="F5729" s="278" t="str">
        <f>Resumo!$R$7</f>
        <v>Despesa Direta</v>
      </c>
      <c r="G5729" s="286">
        <f>'Composições Desp. Diretas'!CD16</f>
        <v>5850.0000000000009</v>
      </c>
    </row>
    <row r="5730" spans="1:7">
      <c r="A5730" s="283">
        <f>'Comp. Desp. Indiretas'!$CC$7</f>
        <v>45108</v>
      </c>
      <c r="B5730" s="278" t="str">
        <f>'Composições Desp. Diretas'!$A$17</f>
        <v>DG</v>
      </c>
      <c r="C5730" s="278" t="str">
        <f>EAP!$C$9</f>
        <v>PP01</v>
      </c>
      <c r="D5730" s="279" t="str">
        <f>'Composições Desp. Diretas'!$C$17</f>
        <v>AJUDA DE CUSTO - CAJU - NÍVEL 1</v>
      </c>
      <c r="E5730" s="278" t="str">
        <f>Resumo!$R$5</f>
        <v>Despesa</v>
      </c>
      <c r="F5730" s="278" t="str">
        <f>Resumo!$R$7</f>
        <v>Despesa Direta</v>
      </c>
      <c r="G5730" s="286">
        <f>'Composições Desp. Diretas'!CD17</f>
        <v>1500</v>
      </c>
    </row>
    <row r="5731" spans="1:7">
      <c r="A5731" s="283">
        <f>'Comp. Desp. Indiretas'!$CC$7</f>
        <v>45108</v>
      </c>
      <c r="B5731" s="278" t="str">
        <f>'Composições Desp. Diretas'!$A$18</f>
        <v>DG</v>
      </c>
      <c r="C5731" s="278" t="str">
        <f>EAP!$C$9</f>
        <v>PP01</v>
      </c>
      <c r="D5731" s="279" t="str">
        <f>'Composições Desp. Diretas'!$C$18</f>
        <v>AJUDA DE CUSTO - CAJU - NÍVEL 2</v>
      </c>
      <c r="E5731" s="278" t="str">
        <f>Resumo!$R$5</f>
        <v>Despesa</v>
      </c>
      <c r="F5731" s="278" t="str">
        <f>Resumo!$R$7</f>
        <v>Despesa Direta</v>
      </c>
      <c r="G5731" s="286">
        <f>'Composições Desp. Diretas'!CD18</f>
        <v>35000</v>
      </c>
    </row>
    <row r="5732" spans="1:7">
      <c r="A5732" s="283">
        <f>'Comp. Desp. Indiretas'!$CC$7</f>
        <v>45108</v>
      </c>
      <c r="B5732" s="278" t="str">
        <f>'Composições Desp. Diretas'!$A$19</f>
        <v>MA</v>
      </c>
      <c r="C5732" s="278" t="str">
        <f>EAP!$C$9</f>
        <v>PP01</v>
      </c>
      <c r="D5732" s="279" t="str">
        <f>'Composições Desp. Diretas'!$C$19</f>
        <v>UNIFORME/EPI</v>
      </c>
      <c r="E5732" s="278" t="str">
        <f>Resumo!$R$5</f>
        <v>Despesa</v>
      </c>
      <c r="F5732" s="278" t="str">
        <f>Resumo!$R$7</f>
        <v>Despesa Direta</v>
      </c>
      <c r="G5732" s="286">
        <f>'Composições Desp. Diretas'!CD19</f>
        <v>0</v>
      </c>
    </row>
    <row r="5733" spans="1:7">
      <c r="A5733" s="283">
        <f>'Comp. Desp. Indiretas'!$CC$7</f>
        <v>45108</v>
      </c>
      <c r="B5733" s="278" t="str">
        <f>'Composições Desp. Diretas'!$A$20</f>
        <v>SMS</v>
      </c>
      <c r="C5733" s="278" t="str">
        <f>EAP!$C$9</f>
        <v>PP01</v>
      </c>
      <c r="D5733" s="279" t="str">
        <f>'Composições Desp. Diretas'!$C$20</f>
        <v>ASO</v>
      </c>
      <c r="E5733" s="278" t="str">
        <f>Resumo!$R$5</f>
        <v>Despesa</v>
      </c>
      <c r="F5733" s="278" t="str">
        <f>Resumo!$R$7</f>
        <v>Despesa Direta</v>
      </c>
      <c r="G5733" s="286">
        <f>'Composições Desp. Diretas'!CD20</f>
        <v>6840</v>
      </c>
    </row>
    <row r="5734" spans="1:7">
      <c r="A5734" s="283">
        <f>'Comp. Desp. Indiretas'!$CC$7</f>
        <v>45108</v>
      </c>
      <c r="B5734" s="278" t="str">
        <f>'Composições Desp. Diretas'!$A$21</f>
        <v>EQ</v>
      </c>
      <c r="C5734" s="278" t="str">
        <f>EAP!$C$9</f>
        <v>PP01</v>
      </c>
      <c r="D5734" s="279" t="str">
        <f>'Composições Desp. Diretas'!$C$21</f>
        <v>NOTEBOOK</v>
      </c>
      <c r="E5734" s="278" t="str">
        <f>Resumo!$R$5</f>
        <v>Despesa</v>
      </c>
      <c r="F5734" s="278" t="str">
        <f>Resumo!$R$7</f>
        <v>Despesa Direta</v>
      </c>
      <c r="G5734" s="286">
        <f>'Composições Desp. Diretas'!CD21</f>
        <v>0</v>
      </c>
    </row>
    <row r="5735" spans="1:7">
      <c r="A5735" s="283">
        <f>'Comp. Desp. Indiretas'!$CC$7</f>
        <v>45108</v>
      </c>
      <c r="B5735" s="278" t="str">
        <f>'Composições Desp. Diretas'!$A$22</f>
        <v>EQ</v>
      </c>
      <c r="C5735" s="278" t="str">
        <f>EAP!$C$9</f>
        <v>PP01</v>
      </c>
      <c r="D5735" s="279" t="str">
        <f>'Composições Desp. Diretas'!$C$22</f>
        <v>KIT MULTIMÍDIA</v>
      </c>
      <c r="E5735" s="278" t="str">
        <f>Resumo!$R$5</f>
        <v>Despesa</v>
      </c>
      <c r="F5735" s="278" t="str">
        <f>Resumo!$R$7</f>
        <v>Despesa Direta</v>
      </c>
      <c r="G5735" s="286">
        <f>'Composições Desp. Diretas'!CD22</f>
        <v>0</v>
      </c>
    </row>
    <row r="5736" spans="1:7">
      <c r="A5736" s="283">
        <f>'Comp. Desp. Indiretas'!$CC$7</f>
        <v>45108</v>
      </c>
      <c r="B5736" s="278" t="str">
        <f>'Composições Desp. Diretas'!$A$23</f>
        <v>SMS</v>
      </c>
      <c r="C5736" s="278" t="str">
        <f>EAP!$C$9</f>
        <v>PP01</v>
      </c>
      <c r="D5736" s="279" t="str">
        <f>'Composições Desp. Diretas'!$C$23</f>
        <v>TREINAMENTO RAC02 (VALE)</v>
      </c>
      <c r="E5736" s="278" t="str">
        <f>Resumo!$R$5</f>
        <v>Despesa</v>
      </c>
      <c r="F5736" s="278" t="str">
        <f>Resumo!$R$7</f>
        <v>Despesa Direta</v>
      </c>
      <c r="G5736" s="286">
        <f>'Composições Desp. Diretas'!CD23</f>
        <v>0</v>
      </c>
    </row>
    <row r="5737" spans="1:7">
      <c r="A5737" s="283">
        <f>'Comp. Desp. Indiretas'!$CC$7</f>
        <v>45108</v>
      </c>
      <c r="B5737" s="278" t="str">
        <f>'Composições Desp. Diretas'!$A$24</f>
        <v>SE</v>
      </c>
      <c r="C5737" s="278" t="str">
        <f>EAP!$C$9</f>
        <v>PP01</v>
      </c>
      <c r="D5737" s="279" t="str">
        <f>'Composições Desp. Diretas'!$C$24</f>
        <v>ESPECIALISTA - 44h/MÊS</v>
      </c>
      <c r="E5737" s="278" t="str">
        <f>Resumo!$R$5</f>
        <v>Despesa</v>
      </c>
      <c r="F5737" s="278" t="str">
        <f>Resumo!$R$7</f>
        <v>Despesa Direta</v>
      </c>
      <c r="G5737" s="286">
        <f>'Composições Desp. Diretas'!CD24</f>
        <v>10000</v>
      </c>
    </row>
    <row r="5738" spans="1:7">
      <c r="A5738" s="283">
        <f>'Comp. Desp. Indiretas'!$CC$7</f>
        <v>45108</v>
      </c>
      <c r="B5738" s="278">
        <f>'Composições Desp. Diretas'!$A$25</f>
        <v>0</v>
      </c>
      <c r="C5738" s="278" t="str">
        <f>EAP!$C$9</f>
        <v>PP01</v>
      </c>
      <c r="D5738" s="279">
        <f>'Composições Desp. Diretas'!$C$25</f>
        <v>0</v>
      </c>
      <c r="E5738" s="278" t="str">
        <f>Resumo!$R$5</f>
        <v>Despesa</v>
      </c>
      <c r="F5738" s="278" t="str">
        <f>Resumo!$R$7</f>
        <v>Despesa Direta</v>
      </c>
      <c r="G5738" s="286">
        <f>'Composições Desp. Diretas'!CD25</f>
        <v>0</v>
      </c>
    </row>
    <row r="5739" spans="1:7">
      <c r="A5739" s="283">
        <f>'Comp. Desp. Indiretas'!$CC$7</f>
        <v>45108</v>
      </c>
      <c r="B5739" s="278">
        <f>'Composições Desp. Diretas'!$A$26</f>
        <v>0</v>
      </c>
      <c r="C5739" s="278" t="str">
        <f>EAP!$C$9</f>
        <v>PP01</v>
      </c>
      <c r="D5739" s="279">
        <f>'Composições Desp. Diretas'!$C$26</f>
        <v>0</v>
      </c>
      <c r="E5739" s="278" t="str">
        <f>Resumo!$R$5</f>
        <v>Despesa</v>
      </c>
      <c r="F5739" s="278" t="str">
        <f>Resumo!$R$7</f>
        <v>Despesa Direta</v>
      </c>
      <c r="G5739" s="286">
        <f>'Composições Desp. Diretas'!CD26</f>
        <v>0</v>
      </c>
    </row>
    <row r="5740" spans="1:7">
      <c r="A5740" s="283">
        <f>'Comp. Desp. Indiretas'!$CC$7</f>
        <v>45108</v>
      </c>
      <c r="B5740" s="278">
        <f>'Composições Desp. Diretas'!$A$27</f>
        <v>0</v>
      </c>
      <c r="C5740" s="278" t="str">
        <f>EAP!$C$9</f>
        <v>PP01</v>
      </c>
      <c r="D5740" s="279">
        <f>'Composições Desp. Diretas'!$C$27</f>
        <v>0</v>
      </c>
      <c r="E5740" s="278" t="str">
        <f>Resumo!$R$5</f>
        <v>Despesa</v>
      </c>
      <c r="F5740" s="278" t="str">
        <f>Resumo!$R$7</f>
        <v>Despesa Direta</v>
      </c>
      <c r="G5740" s="286">
        <f>'Composições Desp. Diretas'!CD27</f>
        <v>0</v>
      </c>
    </row>
    <row r="5741" spans="1:7">
      <c r="A5741" s="283">
        <f>'Comp. Desp. Indiretas'!$CC$7</f>
        <v>45108</v>
      </c>
      <c r="B5741" s="278">
        <f>'Composições Desp. Diretas'!$A$28</f>
        <v>0</v>
      </c>
      <c r="C5741" s="278" t="str">
        <f>EAP!$C$9</f>
        <v>PP01</v>
      </c>
      <c r="D5741" s="279">
        <f>'Composições Desp. Diretas'!$C$28</f>
        <v>0</v>
      </c>
      <c r="E5741" s="278" t="str">
        <f>Resumo!$R$5</f>
        <v>Despesa</v>
      </c>
      <c r="F5741" s="278" t="str">
        <f>Resumo!$R$7</f>
        <v>Despesa Direta</v>
      </c>
      <c r="G5741" s="286">
        <f>'Composições Desp. Diretas'!CD28</f>
        <v>0</v>
      </c>
    </row>
    <row r="5742" spans="1:7">
      <c r="A5742" s="283">
        <f>'Comp. Desp. Indiretas'!$CC$7</f>
        <v>45108</v>
      </c>
      <c r="B5742" s="278">
        <f>'Composições Desp. Diretas'!$A$29</f>
        <v>0</v>
      </c>
      <c r="C5742" s="278" t="str">
        <f>EAP!$C$9</f>
        <v>PP01</v>
      </c>
      <c r="D5742" s="279">
        <f>'Composições Desp. Diretas'!$C$29</f>
        <v>0</v>
      </c>
      <c r="E5742" s="278" t="str">
        <f>Resumo!$R$5</f>
        <v>Despesa</v>
      </c>
      <c r="F5742" s="278" t="str">
        <f>Resumo!$R$7</f>
        <v>Despesa Direta</v>
      </c>
      <c r="G5742" s="286">
        <f>'Composições Desp. Diretas'!CD29</f>
        <v>0</v>
      </c>
    </row>
    <row r="5743" spans="1:7">
      <c r="A5743" s="283">
        <f>'Comp. Desp. Indiretas'!$CC$7</f>
        <v>45108</v>
      </c>
      <c r="B5743" s="278">
        <f>'Composições Desp. Diretas'!$A$30</f>
        <v>0</v>
      </c>
      <c r="C5743" s="278" t="str">
        <f>EAP!$C$9</f>
        <v>PP01</v>
      </c>
      <c r="D5743" s="279">
        <f>'Composições Desp. Diretas'!$C$30</f>
        <v>0</v>
      </c>
      <c r="E5743" s="278" t="str">
        <f>Resumo!$R$5</f>
        <v>Despesa</v>
      </c>
      <c r="F5743" s="278" t="str">
        <f>Resumo!$R$7</f>
        <v>Despesa Direta</v>
      </c>
      <c r="G5743" s="286">
        <f>'Composições Desp. Diretas'!CD30</f>
        <v>0</v>
      </c>
    </row>
    <row r="5744" spans="1:7">
      <c r="A5744" s="283">
        <f>'Comp. Desp. Indiretas'!$CC$7</f>
        <v>45108</v>
      </c>
      <c r="B5744" s="278">
        <f>'Composições Desp. Diretas'!$A$31</f>
        <v>0</v>
      </c>
      <c r="C5744" s="278" t="str">
        <f>EAP!$C$9</f>
        <v>PP01</v>
      </c>
      <c r="D5744" s="279">
        <f>'Composições Desp. Diretas'!$C$31</f>
        <v>0</v>
      </c>
      <c r="E5744" s="278" t="str">
        <f>Resumo!$R$5</f>
        <v>Despesa</v>
      </c>
      <c r="F5744" s="278" t="str">
        <f>Resumo!$R$7</f>
        <v>Despesa Direta</v>
      </c>
      <c r="G5744" s="286">
        <f>'Composições Desp. Diretas'!CD31</f>
        <v>0</v>
      </c>
    </row>
    <row r="5745" spans="1:7">
      <c r="A5745" s="283">
        <f>'Comp. Desp. Indiretas'!$CC$7</f>
        <v>45108</v>
      </c>
      <c r="B5745" s="278">
        <f>'Composições Desp. Diretas'!$A$32</f>
        <v>0</v>
      </c>
      <c r="C5745" s="278" t="str">
        <f>EAP!$C$9</f>
        <v>PP01</v>
      </c>
      <c r="D5745" s="279">
        <f>'Composições Desp. Diretas'!$C$32</f>
        <v>0</v>
      </c>
      <c r="E5745" s="278" t="str">
        <f>Resumo!$R$5</f>
        <v>Despesa</v>
      </c>
      <c r="F5745" s="278" t="str">
        <f>Resumo!$R$7</f>
        <v>Despesa Direta</v>
      </c>
      <c r="G5745" s="286">
        <f>'Composições Desp. Diretas'!CD32</f>
        <v>0</v>
      </c>
    </row>
    <row r="5746" spans="1:7">
      <c r="A5746" s="283">
        <f>'Comp. Desp. Indiretas'!$CC$7</f>
        <v>45108</v>
      </c>
      <c r="B5746" s="278">
        <f>'Composições Desp. Diretas'!$A$33</f>
        <v>0</v>
      </c>
      <c r="C5746" s="278" t="str">
        <f>EAP!$C$9</f>
        <v>PP01</v>
      </c>
      <c r="D5746" s="279">
        <f>'Composições Desp. Diretas'!$C$33</f>
        <v>0</v>
      </c>
      <c r="E5746" s="278" t="str">
        <f>Resumo!$R$5</f>
        <v>Despesa</v>
      </c>
      <c r="F5746" s="278" t="str">
        <f>Resumo!$R$7</f>
        <v>Despesa Direta</v>
      </c>
      <c r="G5746" s="286">
        <f>'Composições Desp. Diretas'!CD33</f>
        <v>0</v>
      </c>
    </row>
    <row r="5747" spans="1:7">
      <c r="A5747" s="283">
        <f>'Comp. Desp. Indiretas'!$CC$7</f>
        <v>45108</v>
      </c>
      <c r="B5747" s="278">
        <f>'Composições Desp. Diretas'!$A$34</f>
        <v>0</v>
      </c>
      <c r="C5747" s="278" t="str">
        <f>EAP!$C$9</f>
        <v>PP01</v>
      </c>
      <c r="D5747" s="279">
        <f>'Composições Desp. Diretas'!$C$34</f>
        <v>0</v>
      </c>
      <c r="E5747" s="278" t="str">
        <f>Resumo!$R$5</f>
        <v>Despesa</v>
      </c>
      <c r="F5747" s="278" t="str">
        <f>Resumo!$R$7</f>
        <v>Despesa Direta</v>
      </c>
      <c r="G5747" s="286">
        <f>'Composições Desp. Diretas'!CD34</f>
        <v>0</v>
      </c>
    </row>
    <row r="5748" spans="1:7">
      <c r="A5748" s="283">
        <f>'Comp. Desp. Indiretas'!$CC$7</f>
        <v>45108</v>
      </c>
      <c r="B5748" s="278">
        <f>'Composições Desp. Diretas'!$A$35</f>
        <v>0</v>
      </c>
      <c r="C5748" s="278" t="str">
        <f>EAP!$C$9</f>
        <v>PP01</v>
      </c>
      <c r="D5748" s="279">
        <f>'Composições Desp. Diretas'!$C$35</f>
        <v>0</v>
      </c>
      <c r="E5748" s="278" t="str">
        <f>Resumo!$R$5</f>
        <v>Despesa</v>
      </c>
      <c r="F5748" s="278" t="str">
        <f>Resumo!$R$7</f>
        <v>Despesa Direta</v>
      </c>
      <c r="G5748" s="286">
        <f>'Composições Desp. Diretas'!CD35</f>
        <v>0</v>
      </c>
    </row>
    <row r="5749" spans="1:7">
      <c r="A5749" s="283">
        <f>'Comp. Desp. Indiretas'!$CC$7</f>
        <v>45108</v>
      </c>
      <c r="B5749" s="278">
        <f>'Composições Desp. Diretas'!$A$36</f>
        <v>0</v>
      </c>
      <c r="C5749" s="278" t="str">
        <f>EAP!$C$9</f>
        <v>PP01</v>
      </c>
      <c r="D5749" s="279">
        <f>'Composições Desp. Diretas'!$C$36</f>
        <v>0</v>
      </c>
      <c r="E5749" s="278" t="str">
        <f>Resumo!$R$5</f>
        <v>Despesa</v>
      </c>
      <c r="F5749" s="278" t="str">
        <f>Resumo!$R$7</f>
        <v>Despesa Direta</v>
      </c>
      <c r="G5749" s="286">
        <f>'Composições Desp. Diretas'!CD36</f>
        <v>0</v>
      </c>
    </row>
    <row r="5750" spans="1:7">
      <c r="A5750" s="283">
        <f>'Comp. Desp. Indiretas'!$CC$7</f>
        <v>45108</v>
      </c>
      <c r="B5750" s="278">
        <f>'Composições Desp. Diretas'!$A$37</f>
        <v>0</v>
      </c>
      <c r="C5750" s="278" t="str">
        <f>EAP!$C$9</f>
        <v>PP01</v>
      </c>
      <c r="D5750" s="279">
        <f>'Composições Desp. Diretas'!$C$37</f>
        <v>0</v>
      </c>
      <c r="E5750" s="278" t="str">
        <f>Resumo!$R$5</f>
        <v>Despesa</v>
      </c>
      <c r="F5750" s="278" t="str">
        <f>Resumo!$R$7</f>
        <v>Despesa Direta</v>
      </c>
      <c r="G5750" s="286">
        <f>'Composições Desp. Diretas'!CD37</f>
        <v>0</v>
      </c>
    </row>
    <row r="5751" spans="1:7">
      <c r="A5751" s="283">
        <f>'Comp. Desp. Indiretas'!$CC$7</f>
        <v>45108</v>
      </c>
      <c r="B5751" s="278">
        <f>'Composições Desp. Diretas'!$A$38</f>
        <v>0</v>
      </c>
      <c r="C5751" s="278" t="str">
        <f>EAP!$C$9</f>
        <v>PP01</v>
      </c>
      <c r="D5751" s="279">
        <f>'Composições Desp. Diretas'!$C$38</f>
        <v>0</v>
      </c>
      <c r="E5751" s="278" t="str">
        <f>Resumo!$R$5</f>
        <v>Despesa</v>
      </c>
      <c r="F5751" s="278" t="str">
        <f>Resumo!$R$7</f>
        <v>Despesa Direta</v>
      </c>
      <c r="G5751" s="286">
        <f>'Composições Desp. Diretas'!CD38</f>
        <v>0</v>
      </c>
    </row>
    <row r="5752" spans="1:7">
      <c r="A5752" s="283">
        <f>'Comp. Desp. Indiretas'!$CC$7</f>
        <v>45108</v>
      </c>
      <c r="B5752" s="278">
        <f>'Composições Desp. Diretas'!$A$39</f>
        <v>0</v>
      </c>
      <c r="C5752" s="278" t="str">
        <f>EAP!$C$9</f>
        <v>PP01</v>
      </c>
      <c r="D5752" s="279">
        <f>'Composições Desp. Diretas'!$C$39</f>
        <v>0</v>
      </c>
      <c r="E5752" s="278" t="str">
        <f>Resumo!$R$5</f>
        <v>Despesa</v>
      </c>
      <c r="F5752" s="278" t="str">
        <f>Resumo!$R$7</f>
        <v>Despesa Direta</v>
      </c>
      <c r="G5752" s="286">
        <f>'Composições Desp. Diretas'!CD39</f>
        <v>0</v>
      </c>
    </row>
    <row r="5753" spans="1:7">
      <c r="A5753" s="283">
        <f>'Comp. Desp. Indiretas'!$CC$7</f>
        <v>45108</v>
      </c>
      <c r="B5753" s="278">
        <f>'Composições Desp. Diretas'!$A$40</f>
        <v>0</v>
      </c>
      <c r="C5753" s="278" t="str">
        <f>EAP!$C$9</f>
        <v>PP01</v>
      </c>
      <c r="D5753" s="279">
        <f>'Composições Desp. Diretas'!$C$40</f>
        <v>0</v>
      </c>
      <c r="E5753" s="278" t="str">
        <f>Resumo!$R$5</f>
        <v>Despesa</v>
      </c>
      <c r="F5753" s="278" t="str">
        <f>Resumo!$R$7</f>
        <v>Despesa Direta</v>
      </c>
      <c r="G5753" s="286">
        <f>'Composições Desp. Diretas'!CD40</f>
        <v>0</v>
      </c>
    </row>
    <row r="5754" spans="1:7">
      <c r="A5754" s="283">
        <f>'Comp. Desp. Indiretas'!$CC$7</f>
        <v>45108</v>
      </c>
      <c r="B5754" s="278" t="str">
        <f>'Composições Desp. Diretas'!$A$42</f>
        <v>DG</v>
      </c>
      <c r="C5754" s="278" t="str">
        <f>EAP!$C$10</f>
        <v>PP02</v>
      </c>
      <c r="D5754" s="279" t="str">
        <f>'Composições Desp. Diretas'!$C$42</f>
        <v>ALUGUEL DE VEÍCULO SUV</v>
      </c>
      <c r="E5754" s="278" t="str">
        <f>Resumo!$R$5</f>
        <v>Despesa</v>
      </c>
      <c r="F5754" s="278" t="str">
        <f>Resumo!$R$7</f>
        <v>Despesa Direta</v>
      </c>
      <c r="G5754" s="286">
        <f>'Composições Desp. Diretas'!CD42</f>
        <v>38400</v>
      </c>
    </row>
    <row r="5755" spans="1:7">
      <c r="A5755" s="283">
        <f>'Comp. Desp. Indiretas'!$CC$7</f>
        <v>45108</v>
      </c>
      <c r="B5755" s="278" t="str">
        <f>'Composições Desp. Diretas'!$A$43</f>
        <v>DG</v>
      </c>
      <c r="C5755" s="278" t="str">
        <f>EAP!$C$10</f>
        <v>PP02</v>
      </c>
      <c r="D5755" s="279" t="str">
        <f>'Composições Desp. Diretas'!$C$43</f>
        <v>COMBUSTÍVEL - GASOLINA</v>
      </c>
      <c r="E5755" s="278" t="str">
        <f>Resumo!$R$5</f>
        <v>Despesa</v>
      </c>
      <c r="F5755" s="278" t="str">
        <f>Resumo!$R$7</f>
        <v>Despesa Direta</v>
      </c>
      <c r="G5755" s="286">
        <f>'Composições Desp. Diretas'!CD43</f>
        <v>8400</v>
      </c>
    </row>
    <row r="5756" spans="1:7">
      <c r="A5756" s="283">
        <f>'Comp. Desp. Indiretas'!$CC$7</f>
        <v>45108</v>
      </c>
      <c r="B5756" s="278" t="str">
        <f>'Composições Desp. Diretas'!$A$44</f>
        <v>DG</v>
      </c>
      <c r="C5756" s="278" t="str">
        <f>EAP!$C$10</f>
        <v>PP02</v>
      </c>
      <c r="D5756" s="279" t="str">
        <f>'Composições Desp. Diretas'!$C$44</f>
        <v>EQUIPAMENTOS VEÍCULO (SENSOR DE FADIGA + TELEMETRIA)</v>
      </c>
      <c r="E5756" s="278" t="str">
        <f>Resumo!$R$5</f>
        <v>Despesa</v>
      </c>
      <c r="F5756" s="278" t="str">
        <f>Resumo!$R$7</f>
        <v>Despesa Direta</v>
      </c>
      <c r="G5756" s="286">
        <f>'Composições Desp. Diretas'!CD44</f>
        <v>6000</v>
      </c>
    </row>
    <row r="5757" spans="1:7">
      <c r="A5757" s="283">
        <f>'Comp. Desp. Indiretas'!$CC$7</f>
        <v>45108</v>
      </c>
      <c r="B5757" s="278" t="str">
        <f>'Composições Desp. Diretas'!$A$45</f>
        <v>DG</v>
      </c>
      <c r="C5757" s="278" t="str">
        <f>EAP!$C$10</f>
        <v>PP02</v>
      </c>
      <c r="D5757" s="279" t="str">
        <f>'Composições Desp. Diretas'!$C$45</f>
        <v>INSTALAÇÃO SENSOR FADIGA</v>
      </c>
      <c r="E5757" s="278" t="str">
        <f>Resumo!$R$5</f>
        <v>Despesa</v>
      </c>
      <c r="F5757" s="278" t="str">
        <f>Resumo!$R$7</f>
        <v>Despesa Direta</v>
      </c>
      <c r="G5757" s="286">
        <f>'Composições Desp. Diretas'!CD45</f>
        <v>0</v>
      </c>
    </row>
    <row r="5758" spans="1:7">
      <c r="A5758" s="283">
        <f>'Comp. Desp. Indiretas'!$CC$7</f>
        <v>45108</v>
      </c>
      <c r="B5758" s="278" t="str">
        <f>'Composições Desp. Diretas'!$A$46</f>
        <v>DG</v>
      </c>
      <c r="C5758" s="278" t="str">
        <f>EAP!$C$10</f>
        <v>PP02</v>
      </c>
      <c r="D5758" s="279" t="str">
        <f>'Composições Desp. Diretas'!$C$46</f>
        <v>DESINSTALAÇÃO SENSOR FADIGA</v>
      </c>
      <c r="E5758" s="278" t="str">
        <f>Resumo!$R$5</f>
        <v>Despesa</v>
      </c>
      <c r="F5758" s="278" t="str">
        <f>Resumo!$R$7</f>
        <v>Despesa Direta</v>
      </c>
      <c r="G5758" s="286">
        <f>'Composições Desp. Diretas'!CD46</f>
        <v>0</v>
      </c>
    </row>
    <row r="5759" spans="1:7">
      <c r="A5759" s="283">
        <f>'Comp. Desp. Indiretas'!$CC$7</f>
        <v>45108</v>
      </c>
      <c r="B5759" s="278" t="str">
        <f>'Composições Desp. Diretas'!$A$47</f>
        <v>DG</v>
      </c>
      <c r="C5759" s="278" t="str">
        <f>EAP!$C$10</f>
        <v>PP02</v>
      </c>
      <c r="D5759" s="279" t="str">
        <f>'Composições Desp. Diretas'!$C$47</f>
        <v>INSTALAÇÃO TELEMETRIA</v>
      </c>
      <c r="E5759" s="278" t="str">
        <f>Resumo!$R$5</f>
        <v>Despesa</v>
      </c>
      <c r="F5759" s="278" t="str">
        <f>Resumo!$R$7</f>
        <v>Despesa Direta</v>
      </c>
      <c r="G5759" s="286">
        <f>'Composições Desp. Diretas'!CD47</f>
        <v>0</v>
      </c>
    </row>
    <row r="5760" spans="1:7">
      <c r="A5760" s="283">
        <f>'Comp. Desp. Indiretas'!$CC$7</f>
        <v>45108</v>
      </c>
      <c r="B5760" s="278" t="str">
        <f>'Composições Desp. Diretas'!$A$48</f>
        <v>DG</v>
      </c>
      <c r="C5760" s="278" t="str">
        <f>EAP!$C$10</f>
        <v>PP02</v>
      </c>
      <c r="D5760" s="279" t="str">
        <f>'Composições Desp. Diretas'!$C$48</f>
        <v>DESINSTALAÇÃO TELEMETRIA</v>
      </c>
      <c r="E5760" s="278" t="str">
        <f>Resumo!$R$5</f>
        <v>Despesa</v>
      </c>
      <c r="F5760" s="278" t="str">
        <f>Resumo!$R$7</f>
        <v>Despesa Direta</v>
      </c>
      <c r="G5760" s="286">
        <f>'Composições Desp. Diretas'!CD48</f>
        <v>0</v>
      </c>
    </row>
    <row r="5761" spans="1:7">
      <c r="A5761" s="283">
        <f>'Comp. Desp. Indiretas'!$CC$7</f>
        <v>45108</v>
      </c>
      <c r="B5761" s="278" t="str">
        <f>'Composições Desp. Diretas'!$A$49</f>
        <v>DG</v>
      </c>
      <c r="C5761" s="278" t="str">
        <f>EAP!$C$10</f>
        <v>PP02</v>
      </c>
      <c r="D5761" s="279" t="str">
        <f>'Composições Desp. Diretas'!$C$49</f>
        <v>INSTALAÇÃO E DESINSTALAÇÃO DE SIRENE DE RÉ</v>
      </c>
      <c r="E5761" s="278" t="str">
        <f>Resumo!$R$5</f>
        <v>Despesa</v>
      </c>
      <c r="F5761" s="278" t="str">
        <f>Resumo!$R$7</f>
        <v>Despesa Direta</v>
      </c>
      <c r="G5761" s="286">
        <f>'Composições Desp. Diretas'!CD49</f>
        <v>0</v>
      </c>
    </row>
    <row r="5762" spans="1:7">
      <c r="A5762" s="283">
        <f>'Comp. Desp. Indiretas'!$CC$7</f>
        <v>45108</v>
      </c>
      <c r="B5762" s="278" t="str">
        <f>'Composições Desp. Diretas'!$A$50</f>
        <v>DG</v>
      </c>
      <c r="C5762" s="278" t="str">
        <f>EAP!$C$10</f>
        <v>PP02</v>
      </c>
      <c r="D5762" s="279" t="str">
        <f>'Composições Desp. Diretas'!$C$50</f>
        <v>LAVAGEM DE VEÍCULO</v>
      </c>
      <c r="E5762" s="278" t="str">
        <f>Resumo!$R$5</f>
        <v>Despesa</v>
      </c>
      <c r="F5762" s="278" t="str">
        <f>Resumo!$R$7</f>
        <v>Despesa Direta</v>
      </c>
      <c r="G5762" s="286">
        <f>'Composições Desp. Diretas'!CD50</f>
        <v>1200</v>
      </c>
    </row>
    <row r="5763" spans="1:7">
      <c r="A5763" s="283">
        <f>'Comp. Desp. Indiretas'!$CC$7</f>
        <v>45108</v>
      </c>
      <c r="B5763" s="278" t="str">
        <f>'Composições Desp. Diretas'!$A$51</f>
        <v>MA</v>
      </c>
      <c r="C5763" s="278" t="str">
        <f>EAP!$C$10</f>
        <v>PP02</v>
      </c>
      <c r="D5763" s="279" t="str">
        <f>'Composições Desp. Diretas'!$C$51</f>
        <v>MATERIAIS GRÁFICOS (CARTILHAS, FOLDERS, BANNER, CADERNO, OUTDOOR, PLACAS, E ETC)</v>
      </c>
      <c r="E5763" s="278" t="str">
        <f>Resumo!$R$5</f>
        <v>Despesa</v>
      </c>
      <c r="F5763" s="278" t="str">
        <f>Resumo!$R$7</f>
        <v>Despesa Direta</v>
      </c>
      <c r="G5763" s="286">
        <f>'Composições Desp. Diretas'!CD51</f>
        <v>25000</v>
      </c>
    </row>
    <row r="5764" spans="1:7">
      <c r="A5764" s="283">
        <f>'Comp. Desp. Indiretas'!$CC$7</f>
        <v>45108</v>
      </c>
      <c r="B5764" s="278" t="str">
        <f>'Composições Desp. Diretas'!$A$52</f>
        <v>DG</v>
      </c>
      <c r="C5764" s="278" t="str">
        <f>EAP!$C$10</f>
        <v>PP02</v>
      </c>
      <c r="D5764" s="279" t="str">
        <f>'Composições Desp. Diretas'!$C$52</f>
        <v>LANCHES OFICINAS / EVENTOS / REUNIÕES</v>
      </c>
      <c r="E5764" s="278" t="str">
        <f>Resumo!$R$5</f>
        <v>Despesa</v>
      </c>
      <c r="F5764" s="278" t="str">
        <f>Resumo!$R$7</f>
        <v>Despesa Direta</v>
      </c>
      <c r="G5764" s="286">
        <f>'Composições Desp. Diretas'!CD52</f>
        <v>3000</v>
      </c>
    </row>
    <row r="5765" spans="1:7">
      <c r="A5765" s="283">
        <f>'Comp. Desp. Indiretas'!$CC$7</f>
        <v>45108</v>
      </c>
      <c r="B5765" s="278" t="str">
        <f>'Composições Desp. Diretas'!$A$53</f>
        <v>DG</v>
      </c>
      <c r="C5765" s="278" t="str">
        <f>EAP!$C$10</f>
        <v>PP02</v>
      </c>
      <c r="D5765" s="279" t="str">
        <f>'Composições Desp. Diretas'!$C$53</f>
        <v>TRANSPORTE PARTICIPANTES</v>
      </c>
      <c r="E5765" s="278" t="str">
        <f>Resumo!$R$5</f>
        <v>Despesa</v>
      </c>
      <c r="F5765" s="278" t="str">
        <f>Resumo!$R$7</f>
        <v>Despesa Direta</v>
      </c>
      <c r="G5765" s="286">
        <f>'Composições Desp. Diretas'!CD53</f>
        <v>500</v>
      </c>
    </row>
    <row r="5766" spans="1:7">
      <c r="A5766" s="283">
        <f>'Comp. Desp. Indiretas'!$CC$7</f>
        <v>45108</v>
      </c>
      <c r="B5766" s="278" t="str">
        <f>'Composições Desp. Diretas'!$A$54</f>
        <v>MA</v>
      </c>
      <c r="C5766" s="278" t="str">
        <f>EAP!$C$10</f>
        <v>PP02</v>
      </c>
      <c r="D5766" s="279" t="str">
        <f>'Composições Desp. Diretas'!$C$54</f>
        <v>MATERIAIS DE ESCRITÓRIO (CARTOLINA, PAPEL, TESOURA, CANETA, LÁPIS, GRAMPEADOR, DUREX, FITA ADESIVA, E ETC.)</v>
      </c>
      <c r="E5766" s="278" t="str">
        <f>Resumo!$R$5</f>
        <v>Despesa</v>
      </c>
      <c r="F5766" s="278" t="str">
        <f>Resumo!$R$7</f>
        <v>Despesa Direta</v>
      </c>
      <c r="G5766" s="286">
        <f>'Composições Desp. Diretas'!CD54</f>
        <v>800</v>
      </c>
    </row>
    <row r="5767" spans="1:7">
      <c r="A5767" s="283">
        <f>'Comp. Desp. Indiretas'!$CC$7</f>
        <v>45108</v>
      </c>
      <c r="B5767" s="278" t="str">
        <f>'Composições Desp. Diretas'!$A$55</f>
        <v>MA</v>
      </c>
      <c r="C5767" s="278" t="str">
        <f>EAP!$C$10</f>
        <v>PP02</v>
      </c>
      <c r="D5767" s="279" t="str">
        <f>'Composições Desp. Diretas'!$C$55</f>
        <v>MATERIAIS ACESSÓRIOS PARA AS CAMPANHAS/OFICINAS (BRINDES, CAMISETAS, E ETC.)</v>
      </c>
      <c r="E5767" s="278" t="str">
        <f>Resumo!$R$5</f>
        <v>Despesa</v>
      </c>
      <c r="F5767" s="278" t="str">
        <f>Resumo!$R$7</f>
        <v>Despesa Direta</v>
      </c>
      <c r="G5767" s="286">
        <f>'Composições Desp. Diretas'!CD55</f>
        <v>1000</v>
      </c>
    </row>
    <row r="5768" spans="1:7">
      <c r="A5768" s="283">
        <f>'Comp. Desp. Indiretas'!$CC$7</f>
        <v>45108</v>
      </c>
      <c r="B5768" s="278" t="str">
        <f>'Composições Desp. Diretas'!$A$56</f>
        <v>DG</v>
      </c>
      <c r="C5768" s="278" t="str">
        <f>EAP!$C$10</f>
        <v>PP02</v>
      </c>
      <c r="D5768" s="279" t="str">
        <f>'Composições Desp. Diretas'!$C$56</f>
        <v>HOSPEDAGEM VIAGEM</v>
      </c>
      <c r="E5768" s="278" t="str">
        <f>Resumo!$R$5</f>
        <v>Despesa</v>
      </c>
      <c r="F5768" s="278" t="str">
        <f>Resumo!$R$7</f>
        <v>Despesa Direta</v>
      </c>
      <c r="G5768" s="286">
        <f>'Composições Desp. Diretas'!CD56</f>
        <v>600</v>
      </c>
    </row>
    <row r="5769" spans="1:7">
      <c r="A5769" s="283">
        <f>'Comp. Desp. Indiretas'!$CC$7</f>
        <v>45108</v>
      </c>
      <c r="B5769" s="278" t="str">
        <f>'Composições Desp. Diretas'!$A$57</f>
        <v>DG</v>
      </c>
      <c r="C5769" s="278" t="str">
        <f>EAP!$C$10</f>
        <v>PP02</v>
      </c>
      <c r="D5769" s="279" t="str">
        <f>'Composições Desp. Diretas'!$C$57</f>
        <v>ALIMENTAÇÃO VIAGEM (CAFÉ / ALMOÇO OU JANTA)</v>
      </c>
      <c r="E5769" s="278" t="str">
        <f>Resumo!$R$5</f>
        <v>Despesa</v>
      </c>
      <c r="F5769" s="278" t="str">
        <f>Resumo!$R$7</f>
        <v>Despesa Direta</v>
      </c>
      <c r="G5769" s="286">
        <f>'Composições Desp. Diretas'!CD57</f>
        <v>120</v>
      </c>
    </row>
    <row r="5770" spans="1:7">
      <c r="A5770" s="283">
        <f>'Comp. Desp. Indiretas'!$CC$7</f>
        <v>45108</v>
      </c>
      <c r="B5770" s="278" t="str">
        <f>'Composições Desp. Diretas'!$A$58</f>
        <v>DG</v>
      </c>
      <c r="C5770" s="278" t="str">
        <f>EAP!$C$10</f>
        <v>PP02</v>
      </c>
      <c r="D5770" s="279" t="str">
        <f>'Composições Desp. Diretas'!$C$58</f>
        <v>PASSAGEM TERRESTRE / TRANSLADO</v>
      </c>
      <c r="E5770" s="278" t="str">
        <f>Resumo!$R$5</f>
        <v>Despesa</v>
      </c>
      <c r="F5770" s="278" t="str">
        <f>Resumo!$R$7</f>
        <v>Despesa Direta</v>
      </c>
      <c r="G5770" s="286">
        <f>'Composições Desp. Diretas'!CD58</f>
        <v>600</v>
      </c>
    </row>
    <row r="5771" spans="1:7">
      <c r="A5771" s="283">
        <f>'Comp. Desp. Indiretas'!$CC$7</f>
        <v>45108</v>
      </c>
      <c r="B5771" s="278">
        <f>'Composições Desp. Diretas'!$A$59</f>
        <v>0</v>
      </c>
      <c r="C5771" s="278" t="str">
        <f>EAP!$C$10</f>
        <v>PP02</v>
      </c>
      <c r="D5771" s="279">
        <f>'Composições Desp. Diretas'!$C$59</f>
        <v>0</v>
      </c>
      <c r="E5771" s="278" t="str">
        <f>Resumo!$R$5</f>
        <v>Despesa</v>
      </c>
      <c r="F5771" s="278" t="str">
        <f>Resumo!$R$7</f>
        <v>Despesa Direta</v>
      </c>
      <c r="G5771" s="286">
        <f>'Composições Desp. Diretas'!CD59</f>
        <v>0</v>
      </c>
    </row>
    <row r="5772" spans="1:7">
      <c r="A5772" s="283">
        <f>'Comp. Desp. Indiretas'!$CC$7</f>
        <v>45108</v>
      </c>
      <c r="B5772" s="278">
        <f>'Composições Desp. Diretas'!$A$60</f>
        <v>0</v>
      </c>
      <c r="C5772" s="278" t="str">
        <f>EAP!$C$10</f>
        <v>PP02</v>
      </c>
      <c r="D5772" s="279">
        <f>'Composições Desp. Diretas'!$C$60</f>
        <v>0</v>
      </c>
      <c r="E5772" s="278" t="str">
        <f>Resumo!$R$5</f>
        <v>Despesa</v>
      </c>
      <c r="F5772" s="278" t="str">
        <f>Resumo!$R$7</f>
        <v>Despesa Direta</v>
      </c>
      <c r="G5772" s="286">
        <f>'Composições Desp. Diretas'!CD60</f>
        <v>0</v>
      </c>
    </row>
    <row r="5773" spans="1:7">
      <c r="A5773" s="283">
        <f>'Comp. Desp. Indiretas'!$CC$7</f>
        <v>45108</v>
      </c>
      <c r="B5773" s="278">
        <f>'Composições Desp. Diretas'!$A$61</f>
        <v>0</v>
      </c>
      <c r="C5773" s="278" t="str">
        <f>EAP!$C$10</f>
        <v>PP02</v>
      </c>
      <c r="D5773" s="279">
        <f>'Composições Desp. Diretas'!$C$61</f>
        <v>0</v>
      </c>
      <c r="E5773" s="278" t="str">
        <f>Resumo!$R$5</f>
        <v>Despesa</v>
      </c>
      <c r="F5773" s="278" t="str">
        <f>Resumo!$R$7</f>
        <v>Despesa Direta</v>
      </c>
      <c r="G5773" s="286">
        <f>'Composições Desp. Diretas'!CD61</f>
        <v>0</v>
      </c>
    </row>
    <row r="5774" spans="1:7">
      <c r="A5774" s="283">
        <f>'Comp. Desp. Indiretas'!$CC$7</f>
        <v>45108</v>
      </c>
      <c r="B5774" s="278">
        <f>'Composições Desp. Diretas'!$A$62</f>
        <v>0</v>
      </c>
      <c r="C5774" s="278" t="str">
        <f>EAP!$C$10</f>
        <v>PP02</v>
      </c>
      <c r="D5774" s="279">
        <f>'Composições Desp. Diretas'!$C$62</f>
        <v>0</v>
      </c>
      <c r="E5774" s="278" t="str">
        <f>Resumo!$R$5</f>
        <v>Despesa</v>
      </c>
      <c r="F5774" s="278" t="str">
        <f>Resumo!$R$7</f>
        <v>Despesa Direta</v>
      </c>
      <c r="G5774" s="286">
        <f>'Composições Desp. Diretas'!CD62</f>
        <v>0</v>
      </c>
    </row>
    <row r="5775" spans="1:7">
      <c r="A5775" s="283">
        <f>'Comp. Desp. Indiretas'!$CC$7</f>
        <v>45108</v>
      </c>
      <c r="B5775" s="278">
        <f>'Composições Desp. Diretas'!$A$63</f>
        <v>0</v>
      </c>
      <c r="C5775" s="278" t="str">
        <f>EAP!$C$10</f>
        <v>PP02</v>
      </c>
      <c r="D5775" s="279">
        <f>'Composições Desp. Diretas'!$C$63</f>
        <v>0</v>
      </c>
      <c r="E5775" s="278" t="str">
        <f>Resumo!$R$5</f>
        <v>Despesa</v>
      </c>
      <c r="F5775" s="278" t="str">
        <f>Resumo!$R$7</f>
        <v>Despesa Direta</v>
      </c>
      <c r="G5775" s="286">
        <f>'Composições Desp. Diretas'!CD63</f>
        <v>0</v>
      </c>
    </row>
    <row r="5776" spans="1:7">
      <c r="A5776" s="283">
        <f>'Comp. Desp. Indiretas'!$CC$7</f>
        <v>45108</v>
      </c>
      <c r="B5776" s="278">
        <f>'Composições Desp. Diretas'!$A$64</f>
        <v>0</v>
      </c>
      <c r="C5776" s="278" t="str">
        <f>EAP!$C$10</f>
        <v>PP02</v>
      </c>
      <c r="D5776" s="279">
        <f>'Composições Desp. Diretas'!$C$64</f>
        <v>0</v>
      </c>
      <c r="E5776" s="278" t="str">
        <f>Resumo!$R$5</f>
        <v>Despesa</v>
      </c>
      <c r="F5776" s="278" t="str">
        <f>Resumo!$R$7</f>
        <v>Despesa Direta</v>
      </c>
      <c r="G5776" s="286">
        <f>'Composições Desp. Diretas'!CD64</f>
        <v>0</v>
      </c>
    </row>
    <row r="5777" spans="1:7">
      <c r="A5777" s="283">
        <f>'Comp. Desp. Indiretas'!$CC$7</f>
        <v>45108</v>
      </c>
      <c r="B5777" s="278">
        <f>'Composições Desp. Diretas'!$A$65</f>
        <v>0</v>
      </c>
      <c r="C5777" s="278" t="str">
        <f>EAP!$C$10</f>
        <v>PP02</v>
      </c>
      <c r="D5777" s="279">
        <f>'Composições Desp. Diretas'!$C$65</f>
        <v>0</v>
      </c>
      <c r="E5777" s="278" t="str">
        <f>Resumo!$R$5</f>
        <v>Despesa</v>
      </c>
      <c r="F5777" s="278" t="str">
        <f>Resumo!$R$7</f>
        <v>Despesa Direta</v>
      </c>
      <c r="G5777" s="286">
        <f>'Composições Desp. Diretas'!CD65</f>
        <v>0</v>
      </c>
    </row>
    <row r="5778" spans="1:7">
      <c r="A5778" s="283">
        <f>'Comp. Desp. Indiretas'!$CC$7</f>
        <v>45108</v>
      </c>
      <c r="B5778" s="278">
        <f>'Composições Desp. Diretas'!$A$66</f>
        <v>0</v>
      </c>
      <c r="C5778" s="278" t="str">
        <f>EAP!$C$10</f>
        <v>PP02</v>
      </c>
      <c r="D5778" s="279">
        <f>'Composições Desp. Diretas'!$C$66</f>
        <v>0</v>
      </c>
      <c r="E5778" s="278" t="str">
        <f>Resumo!$R$5</f>
        <v>Despesa</v>
      </c>
      <c r="F5778" s="278" t="str">
        <f>Resumo!$R$7</f>
        <v>Despesa Direta</v>
      </c>
      <c r="G5778" s="286">
        <f>'Composições Desp. Diretas'!CD66</f>
        <v>0</v>
      </c>
    </row>
    <row r="5779" spans="1:7">
      <c r="A5779" s="283">
        <f>'Comp. Desp. Indiretas'!$CC$7</f>
        <v>45108</v>
      </c>
      <c r="B5779" s="278">
        <f>'Composições Desp. Diretas'!$A$67</f>
        <v>0</v>
      </c>
      <c r="C5779" s="278" t="str">
        <f>EAP!$C$10</f>
        <v>PP02</v>
      </c>
      <c r="D5779" s="279">
        <f>'Composições Desp. Diretas'!$C$67</f>
        <v>0</v>
      </c>
      <c r="E5779" s="278" t="str">
        <f>Resumo!$R$5</f>
        <v>Despesa</v>
      </c>
      <c r="F5779" s="278" t="str">
        <f>Resumo!$R$7</f>
        <v>Despesa Direta</v>
      </c>
      <c r="G5779" s="286">
        <f>'Composições Desp. Diretas'!CD67</f>
        <v>0</v>
      </c>
    </row>
    <row r="5780" spans="1:7">
      <c r="A5780" s="283">
        <f>'Comp. Desp. Indiretas'!$CC$7</f>
        <v>45108</v>
      </c>
      <c r="B5780" s="278">
        <f>'Composições Desp. Diretas'!$A$68</f>
        <v>0</v>
      </c>
      <c r="C5780" s="278" t="str">
        <f>EAP!$C$10</f>
        <v>PP02</v>
      </c>
      <c r="D5780" s="279">
        <f>'Composições Desp. Diretas'!$C$68</f>
        <v>0</v>
      </c>
      <c r="E5780" s="278" t="str">
        <f>Resumo!$R$5</f>
        <v>Despesa</v>
      </c>
      <c r="F5780" s="278" t="str">
        <f>Resumo!$R$7</f>
        <v>Despesa Direta</v>
      </c>
      <c r="G5780" s="286">
        <f>'Composições Desp. Diretas'!CD68</f>
        <v>0</v>
      </c>
    </row>
    <row r="5781" spans="1:7">
      <c r="A5781" s="283">
        <f>'Comp. Desp. Indiretas'!$CC$7</f>
        <v>45108</v>
      </c>
      <c r="B5781" s="278">
        <f>'Composições Desp. Diretas'!$A$69</f>
        <v>0</v>
      </c>
      <c r="C5781" s="278" t="str">
        <f>EAP!$C$10</f>
        <v>PP02</v>
      </c>
      <c r="D5781" s="279">
        <f>'Composições Desp. Diretas'!$C$69</f>
        <v>0</v>
      </c>
      <c r="E5781" s="278" t="str">
        <f>Resumo!$R$5</f>
        <v>Despesa</v>
      </c>
      <c r="F5781" s="278" t="str">
        <f>Resumo!$R$7</f>
        <v>Despesa Direta</v>
      </c>
      <c r="G5781" s="286">
        <f>'Composições Desp. Diretas'!CD69</f>
        <v>0</v>
      </c>
    </row>
    <row r="5782" spans="1:7">
      <c r="A5782" s="283">
        <f>'Comp. Desp. Indiretas'!$CC$7</f>
        <v>45108</v>
      </c>
      <c r="B5782" s="278">
        <f>'Composições Desp. Diretas'!$A$70</f>
        <v>0</v>
      </c>
      <c r="C5782" s="278" t="str">
        <f>EAP!$C$10</f>
        <v>PP02</v>
      </c>
      <c r="D5782" s="279">
        <f>'Composições Desp. Diretas'!$C$70</f>
        <v>0</v>
      </c>
      <c r="E5782" s="278" t="str">
        <f>Resumo!$R$5</f>
        <v>Despesa</v>
      </c>
      <c r="F5782" s="278" t="str">
        <f>Resumo!$R$7</f>
        <v>Despesa Direta</v>
      </c>
      <c r="G5782" s="286">
        <f>'Composições Desp. Diretas'!CD70</f>
        <v>0</v>
      </c>
    </row>
    <row r="5783" spans="1:7">
      <c r="A5783" s="283">
        <f>'Comp. Desp. Indiretas'!$CC$7</f>
        <v>45108</v>
      </c>
      <c r="B5783" s="278">
        <f>'Composições Desp. Diretas'!$A$71</f>
        <v>0</v>
      </c>
      <c r="C5783" s="278" t="str">
        <f>EAP!$C$10</f>
        <v>PP02</v>
      </c>
      <c r="D5783" s="279">
        <f>'Composições Desp. Diretas'!$C$71</f>
        <v>0</v>
      </c>
      <c r="E5783" s="278" t="str">
        <f>Resumo!$R$5</f>
        <v>Despesa</v>
      </c>
      <c r="F5783" s="278" t="str">
        <f>Resumo!$R$7</f>
        <v>Despesa Direta</v>
      </c>
      <c r="G5783" s="286">
        <f>'Composições Desp. Diretas'!CD71</f>
        <v>0</v>
      </c>
    </row>
    <row r="5784" spans="1:7">
      <c r="A5784" s="283">
        <f>'Comp. Desp. Indiretas'!$CC$7</f>
        <v>45108</v>
      </c>
      <c r="B5784" s="278">
        <f>'Composições Desp. Diretas'!$A$72</f>
        <v>0</v>
      </c>
      <c r="C5784" s="278" t="str">
        <f>EAP!$C$10</f>
        <v>PP02</v>
      </c>
      <c r="D5784" s="279">
        <f>'Composições Desp. Diretas'!$C$72</f>
        <v>0</v>
      </c>
      <c r="E5784" s="278" t="str">
        <f>Resumo!$R$5</f>
        <v>Despesa</v>
      </c>
      <c r="F5784" s="278" t="str">
        <f>Resumo!$R$7</f>
        <v>Despesa Direta</v>
      </c>
      <c r="G5784" s="286">
        <f>'Composições Desp. Diretas'!CD72</f>
        <v>0</v>
      </c>
    </row>
    <row r="6653" spans="1:7">
      <c r="A6653" s="283">
        <f>'Comp. Desp. Indiretas'!$CC$7</f>
        <v>45108</v>
      </c>
      <c r="D6653" s="279" t="str">
        <f>'CRONOG. DE RECEBIMENTO'!$A$5</f>
        <v>SUBPROGRAMA DE EDUCAÇÃO AMBIENTAL PARA A COMUNIDADE (PEAC)</v>
      </c>
      <c r="E6653" s="278" t="str">
        <f>Resumo!$R$4</f>
        <v>Receita</v>
      </c>
      <c r="F6653" s="278" t="str">
        <f>Resumo!$R$4</f>
        <v>Receita</v>
      </c>
      <c r="G6653" s="286">
        <f>'CRONOG. DE RECEBIMENTO'!$G$5</f>
        <v>0</v>
      </c>
    </row>
    <row r="6654" spans="1:7">
      <c r="A6654" s="283">
        <f>'Comp. Desp. Indiretas'!$CC$7</f>
        <v>45108</v>
      </c>
      <c r="D6654" s="279" t="str">
        <f>'CRONOG. DE RECEBIMENTO'!$A$6</f>
        <v>Plano de Trabalho de Comunidade (PEAC)</v>
      </c>
      <c r="E6654" s="278" t="str">
        <f>Resumo!$R$4</f>
        <v>Receita</v>
      </c>
      <c r="F6654" s="278" t="str">
        <f>Resumo!$R$4</f>
        <v>Receita</v>
      </c>
      <c r="G6654" s="286">
        <f>'CRONOG. DE RECEBIMENTO'!$G$6</f>
        <v>0</v>
      </c>
    </row>
    <row r="6655" spans="1:7">
      <c r="A6655" s="283">
        <f>'Comp. Desp. Indiretas'!$CC$7</f>
        <v>45108</v>
      </c>
      <c r="D6655" s="279" t="str">
        <f>'CRONOG. DE RECEBIMENTO'!$A$7</f>
        <v>Formar Comitê de Educação Ambiental de Comunidade (PEAC)</v>
      </c>
      <c r="E6655" s="278" t="str">
        <f>Resumo!$R$4</f>
        <v>Receita</v>
      </c>
      <c r="F6655" s="278" t="str">
        <f>Resumo!$R$4</f>
        <v>Receita</v>
      </c>
      <c r="G6655" s="286">
        <f>'CRONOG. DE RECEBIMENTO'!$G$7</f>
        <v>1950.3066762350638</v>
      </c>
    </row>
    <row r="6656" spans="1:7">
      <c r="A6656" s="283">
        <f>'Comp. Desp. Indiretas'!$CC$7</f>
        <v>45108</v>
      </c>
      <c r="D6656" s="279" t="str">
        <f>'CRONOG. DE RECEBIMENTO'!$A$8</f>
        <v>Manter Comitê de Educação Ambiental em comunidades (PEAC)</v>
      </c>
      <c r="E6656" s="278" t="str">
        <f>Resumo!$R$4</f>
        <v>Receita</v>
      </c>
      <c r="F6656" s="278" t="str">
        <f>Resumo!$R$4</f>
        <v>Receita</v>
      </c>
      <c r="G6656" s="286">
        <f>'CRONOG. DE RECEBIMENTO'!$G$8</f>
        <v>72560.941189324483</v>
      </c>
    </row>
    <row r="6657" spans="1:7">
      <c r="A6657" s="283">
        <f>'Comp. Desp. Indiretas'!$CC$7</f>
        <v>45108</v>
      </c>
      <c r="D6657" s="279" t="str">
        <f>'CRONOG. DE RECEBIMENTO'!$A$9</f>
        <v>Despesas tributáveis do item 6.1.3</v>
      </c>
      <c r="E6657" s="278" t="str">
        <f>Resumo!$R$4</f>
        <v>Receita</v>
      </c>
      <c r="F6657" s="278" t="str">
        <f>Resumo!$R$4</f>
        <v>Receita</v>
      </c>
      <c r="G6657" s="286">
        <f>'CRONOG. DE RECEBIMENTO'!$G$9</f>
        <v>11784.24</v>
      </c>
    </row>
    <row r="6658" spans="1:7">
      <c r="A6658" s="283">
        <f>'Comp. Desp. Indiretas'!$CC$7</f>
        <v>45108</v>
      </c>
      <c r="D6658" s="279" t="str">
        <f>'CRONOG. DE RECEBIMENTO'!$A$10</f>
        <v>Executar ações do Plano de Ação dos Comitês de Educação Ambiental (PEAC)</v>
      </c>
      <c r="E6658" s="278" t="str">
        <f>Resumo!$R$4</f>
        <v>Receita</v>
      </c>
      <c r="F6658" s="278" t="str">
        <f>Resumo!$R$4</f>
        <v>Receita</v>
      </c>
      <c r="G6658" s="286">
        <f>'CRONOG. DE RECEBIMENTO'!$G$10</f>
        <v>49556.16407646078</v>
      </c>
    </row>
    <row r="6659" spans="1:7">
      <c r="A6659" s="283">
        <f>'Comp. Desp. Indiretas'!$CC$7</f>
        <v>45108</v>
      </c>
      <c r="D6659" s="279" t="str">
        <f>'CRONOG. DE RECEBIMENTO'!$A$11</f>
        <v>Despesas tributáveis do item 6.1.4</v>
      </c>
      <c r="E6659" s="278" t="str">
        <f>Resumo!$R$4</f>
        <v>Receita</v>
      </c>
      <c r="F6659" s="278" t="str">
        <f>Resumo!$R$4</f>
        <v>Receita</v>
      </c>
      <c r="G6659" s="286">
        <f>'CRONOG. DE RECEBIMENTO'!$G$11</f>
        <v>15319.512000000001</v>
      </c>
    </row>
    <row r="6660" spans="1:7">
      <c r="A6660" s="283">
        <f>'Comp. Desp. Indiretas'!$CC$7</f>
        <v>45108</v>
      </c>
      <c r="D6660" s="279" t="str">
        <f>'CRONOG. DE RECEBIMENTO'!$A$12</f>
        <v>Realizar assessoria técnica-pedagógica para formação continuada de educadores/gestores de escola (PEAC)</v>
      </c>
      <c r="E6660" s="278" t="str">
        <f>Resumo!$R$4</f>
        <v>Receita</v>
      </c>
      <c r="F6660" s="278" t="str">
        <f>Resumo!$R$4</f>
        <v>Receita</v>
      </c>
      <c r="G6660" s="286">
        <f>'CRONOG. DE RECEBIMENTO'!$G$12</f>
        <v>10397.908217679833</v>
      </c>
    </row>
    <row r="6661" spans="1:7">
      <c r="A6661" s="283">
        <f>'Comp. Desp. Indiretas'!$CC$7</f>
        <v>45108</v>
      </c>
      <c r="D6661" s="279" t="str">
        <f>'CRONOG. DE RECEBIMENTO'!$A$13</f>
        <v>Despesas tributáveis do item 6.1.5</v>
      </c>
      <c r="E6661" s="278" t="str">
        <f>Resumo!$R$4</f>
        <v>Receita</v>
      </c>
      <c r="F6661" s="278" t="str">
        <f>Resumo!$R$4</f>
        <v>Receita</v>
      </c>
      <c r="G6661" s="286">
        <f>'CRONOG. DE RECEBIMENTO'!$G$13</f>
        <v>16497.936000000002</v>
      </c>
    </row>
    <row r="6662" spans="1:7">
      <c r="A6662" s="283">
        <f>'Comp. Desp. Indiretas'!$CC$7</f>
        <v>45108</v>
      </c>
      <c r="D6662" s="279" t="str">
        <f>'CRONOG. DE RECEBIMENTO'!$A$14</f>
        <v>Realizar atividades culturais e pedagógicas em Escolas (PEAC)</v>
      </c>
      <c r="E6662" s="278" t="str">
        <f>Resumo!$R$4</f>
        <v>Receita</v>
      </c>
      <c r="F6662" s="278" t="str">
        <f>Resumo!$R$4</f>
        <v>Receita</v>
      </c>
      <c r="G6662" s="286">
        <f>'CRONOG. DE RECEBIMENTO'!$G$14</f>
        <v>18238.608422813752</v>
      </c>
    </row>
    <row r="6663" spans="1:7">
      <c r="A6663" s="283">
        <f>'Comp. Desp. Indiretas'!$CC$7</f>
        <v>45108</v>
      </c>
      <c r="D6663" s="279" t="str">
        <f>'CRONOG. DE RECEBIMENTO'!$A$15</f>
        <v>Despesas tributáveis do item 6.1.6</v>
      </c>
      <c r="E6663" s="278" t="str">
        <f>Resumo!$R$4</f>
        <v>Receita</v>
      </c>
      <c r="F6663" s="278" t="str">
        <f>Resumo!$R$4</f>
        <v>Receita</v>
      </c>
      <c r="G6663" s="286">
        <f>'CRONOG. DE RECEBIMENTO'!$G$15</f>
        <v>11784.24</v>
      </c>
    </row>
    <row r="6664" spans="1:7">
      <c r="A6664" s="283">
        <f>'Comp. Desp. Indiretas'!$CC$7</f>
        <v>45108</v>
      </c>
      <c r="D6664" s="279" t="str">
        <f>'CRONOG. DE RECEBIMENTO'!$A$16</f>
        <v>Realizar Diagnóstico Socioambiental Participativo (DSAP) para comunidades (PEAC)</v>
      </c>
      <c r="E6664" s="278" t="str">
        <f>Resumo!$R$4</f>
        <v>Receita</v>
      </c>
      <c r="F6664" s="278" t="str">
        <f>Resumo!$R$4</f>
        <v>Receita</v>
      </c>
      <c r="G6664" s="286">
        <f>'CRONOG. DE RECEBIMENTO'!$G$16</f>
        <v>327.47600160662944</v>
      </c>
    </row>
    <row r="6665" spans="1:7">
      <c r="A6665" s="283">
        <f>'Comp. Desp. Indiretas'!$CC$7</f>
        <v>45108</v>
      </c>
      <c r="D6665" s="279" t="str">
        <f>'CRONOG. DE RECEBIMENTO'!$A$17</f>
        <v>Despesas tributáveis do item 6.1.7</v>
      </c>
      <c r="E6665" s="278" t="str">
        <f>Resumo!$R$4</f>
        <v>Receita</v>
      </c>
      <c r="F6665" s="278" t="str">
        <f>Resumo!$R$4</f>
        <v>Receita</v>
      </c>
      <c r="G6665" s="286">
        <f>'CRONOG. DE RECEBIMENTO'!$G$17</f>
        <v>1178.4240000000002</v>
      </c>
    </row>
    <row r="6666" spans="1:7">
      <c r="A6666" s="283">
        <f>'Comp. Desp. Indiretas'!$CC$7</f>
        <v>45108</v>
      </c>
      <c r="D6666" s="279" t="str">
        <f>'CRONOG. DE RECEBIMENTO'!$A$18</f>
        <v>Realizar eventos/projetos junto à comunidade além da esfera do Comitê de EA (PEAC)</v>
      </c>
      <c r="E6666" s="278" t="str">
        <f>Resumo!$R$4</f>
        <v>Receita</v>
      </c>
      <c r="F6666" s="278" t="str">
        <f>Resumo!$R$4</f>
        <v>Receita</v>
      </c>
      <c r="G6666" s="286">
        <f>'CRONOG. DE RECEBIMENTO'!$G$18</f>
        <v>37612.316684529738</v>
      </c>
    </row>
    <row r="6667" spans="1:7">
      <c r="A6667" s="283">
        <f>'Comp. Desp. Indiretas'!$CC$7</f>
        <v>45108</v>
      </c>
      <c r="D6667" s="279" t="str">
        <f>'CRONOG. DE RECEBIMENTO'!$A$19</f>
        <v>Despesas tributáveis do item 6.1.8</v>
      </c>
      <c r="E6667" s="278" t="str">
        <f>Resumo!$R$4</f>
        <v>Receita</v>
      </c>
      <c r="F6667" s="278" t="str">
        <f>Resumo!$R$4</f>
        <v>Receita</v>
      </c>
      <c r="G6667" s="286">
        <f>'CRONOG. DE RECEBIMENTO'!$G$19</f>
        <v>10605.816000000001</v>
      </c>
    </row>
    <row r="6668" spans="1:7">
      <c r="A6668" s="283">
        <f>'Comp. Desp. Indiretas'!$CC$7</f>
        <v>45108</v>
      </c>
      <c r="D6668" s="279" t="str">
        <f>'CRONOG. DE RECEBIMENTO'!$A$20</f>
        <v>Realizar atividades no Parque BioParque Vale Amazônia</v>
      </c>
      <c r="E6668" s="278" t="str">
        <f>Resumo!$R$4</f>
        <v>Receita</v>
      </c>
      <c r="F6668" s="278" t="str">
        <f>Resumo!$R$4</f>
        <v>Receita</v>
      </c>
      <c r="G6668" s="286">
        <f>'CRONOG. DE RECEBIMENTO'!$G$20</f>
        <v>37508.46068402021</v>
      </c>
    </row>
    <row r="6669" spans="1:7">
      <c r="A6669" s="283">
        <f>'Comp. Desp. Indiretas'!$CC$7</f>
        <v>45108</v>
      </c>
      <c r="D6669" s="279" t="str">
        <f>'CRONOG. DE RECEBIMENTO'!$A$21</f>
        <v>Despesas tributáveis do item 6.1.9</v>
      </c>
      <c r="E6669" s="278" t="str">
        <f>Resumo!$R$4</f>
        <v>Receita</v>
      </c>
      <c r="F6669" s="278" t="str">
        <f>Resumo!$R$4</f>
        <v>Receita</v>
      </c>
      <c r="G6669" s="286">
        <f>'CRONOG. DE RECEBIMENTO'!$G$21</f>
        <v>9427.3920000000016</v>
      </c>
    </row>
    <row r="6670" spans="1:7">
      <c r="A6670" s="283">
        <f>'Comp. Desp. Indiretas'!$CC$7</f>
        <v>45108</v>
      </c>
      <c r="D6670" s="279" t="str">
        <f>'CRONOG. DE RECEBIMENTO'!$A$22</f>
        <v>Monitorar atividades de Educação Ambiental para comunidade (PEAC)</v>
      </c>
      <c r="E6670" s="278" t="str">
        <f>Resumo!$R$4</f>
        <v>Receita</v>
      </c>
      <c r="F6670" s="278" t="str">
        <f>Resumo!$R$4</f>
        <v>Receita</v>
      </c>
      <c r="G6670" s="286">
        <f>'CRONOG. DE RECEBIMENTO'!$G$22</f>
        <v>40442.626531748858</v>
      </c>
    </row>
    <row r="6671" spans="1:7">
      <c r="A6671" s="283">
        <f>'Comp. Desp. Indiretas'!$CC$7</f>
        <v>45108</v>
      </c>
      <c r="D6671" s="279" t="str">
        <f>'CRONOG. DE RECEBIMENTO'!$A$23</f>
        <v>Despesas tributáveis do item 6.1.10</v>
      </c>
      <c r="E6671" s="278" t="str">
        <f>Resumo!$R$4</f>
        <v>Receita</v>
      </c>
      <c r="F6671" s="278" t="str">
        <f>Resumo!$R$4</f>
        <v>Receita</v>
      </c>
      <c r="G6671" s="286">
        <f>'CRONOG. DE RECEBIMENTO'!$G$23</f>
        <v>3535.2720000000004</v>
      </c>
    </row>
    <row r="6672" spans="1:7">
      <c r="A6672" s="283">
        <f>'Comp. Desp. Indiretas'!$CC$7</f>
        <v>45108</v>
      </c>
      <c r="D6672" s="279" t="str">
        <f>'CRONOG. DE RECEBIMENTO'!$A$24</f>
        <v>Realizar análise técnica mensal das atividades de Educação Ambiental do PEAC</v>
      </c>
      <c r="E6672" s="278" t="str">
        <f>Resumo!$R$4</f>
        <v>Receita</v>
      </c>
      <c r="F6672" s="278" t="str">
        <f>Resumo!$R$4</f>
        <v>Receita</v>
      </c>
      <c r="G6672" s="286">
        <f>'CRONOG. DE RECEBIMENTO'!$G$24</f>
        <v>47487.061899642889</v>
      </c>
    </row>
    <row r="6673" spans="1:7">
      <c r="A6673" s="283">
        <f>'Comp. Desp. Indiretas'!$CC$7</f>
        <v>45108</v>
      </c>
      <c r="D6673" s="279" t="str">
        <f>'CRONOG. DE RECEBIMENTO'!$A$25</f>
        <v>Realizar Blitz Educativa sobre SSMA para Comunidades (PEAC)</v>
      </c>
      <c r="E6673" s="278" t="str">
        <f>Resumo!$R$4</f>
        <v>Receita</v>
      </c>
      <c r="F6673" s="278" t="str">
        <f>Resumo!$R$4</f>
        <v>Receita</v>
      </c>
      <c r="G6673" s="286">
        <f>'CRONOG. DE RECEBIMENTO'!$G$25</f>
        <v>5312.9571927325587</v>
      </c>
    </row>
    <row r="6674" spans="1:7">
      <c r="A6674" s="283">
        <f>'Comp. Desp. Indiretas'!$CC$7</f>
        <v>45108</v>
      </c>
      <c r="D6674" s="279" t="str">
        <f>'CRONOG. DE RECEBIMENTO'!$A$26</f>
        <v>Despesas tributáveis do item 6.1.12</v>
      </c>
      <c r="E6674" s="278" t="str">
        <f>Resumo!$R$4</f>
        <v>Receita</v>
      </c>
      <c r="F6674" s="278" t="str">
        <f>Resumo!$R$4</f>
        <v>Receita</v>
      </c>
      <c r="G6674" s="286">
        <f>'CRONOG. DE RECEBIMENTO'!$G$26</f>
        <v>9427.3920000000016</v>
      </c>
    </row>
    <row r="6675" spans="1:7">
      <c r="A6675" s="283">
        <f>'Comp. Desp. Indiretas'!$CC$7</f>
        <v>45108</v>
      </c>
      <c r="D6675" s="279" t="str">
        <f>'CRONOG. DE RECEBIMENTO'!$A$27</f>
        <v>SUBPROGRAMA DE EDUCAÇÃO AMBIENTAL PARA O TRABALHADOR</v>
      </c>
      <c r="E6675" s="278" t="str">
        <f>Resumo!$R$4</f>
        <v>Receita</v>
      </c>
      <c r="F6675" s="278" t="str">
        <f>Resumo!$R$4</f>
        <v>Receita</v>
      </c>
      <c r="G6675" s="286">
        <f>'CRONOG. DE RECEBIMENTO'!$G$27</f>
        <v>0</v>
      </c>
    </row>
    <row r="6676" spans="1:7">
      <c r="A6676" s="283">
        <f>'Comp. Desp. Indiretas'!$CC$7</f>
        <v>45108</v>
      </c>
      <c r="D6676" s="279" t="str">
        <f>'CRONOG. DE RECEBIMENTO'!$A$28</f>
        <v>Plano de Trabalho do Trabalhador (PEAT)</v>
      </c>
      <c r="E6676" s="278" t="str">
        <f>Resumo!$R$4</f>
        <v>Receita</v>
      </c>
      <c r="F6676" s="278" t="str">
        <f>Resumo!$R$4</f>
        <v>Receita</v>
      </c>
      <c r="G6676" s="286">
        <f>'CRONOG. DE RECEBIMENTO'!$G$28</f>
        <v>0</v>
      </c>
    </row>
    <row r="6677" spans="1:7">
      <c r="A6677" s="283">
        <f>'Comp. Desp. Indiretas'!$CC$7</f>
        <v>45108</v>
      </c>
      <c r="D6677" s="279" t="str">
        <f>'CRONOG. DE RECEBIMENTO'!$A$29</f>
        <v>Formar Comitê de Educação Ambiental de Trabalhadores (PEAT)</v>
      </c>
      <c r="E6677" s="278" t="str">
        <f>Resumo!$R$4</f>
        <v>Receita</v>
      </c>
      <c r="F6677" s="278" t="str">
        <f>Resumo!$R$4</f>
        <v>Receita</v>
      </c>
      <c r="G6677" s="286">
        <f>'CRONOG. DE RECEBIMENTO'!$G$29</f>
        <v>3900.6133524701277</v>
      </c>
    </row>
    <row r="6678" spans="1:7">
      <c r="A6678" s="283">
        <f>'Comp. Desp. Indiretas'!$CC$7</f>
        <v>45108</v>
      </c>
      <c r="D6678" s="279" t="str">
        <f>'CRONOG. DE RECEBIMENTO'!$A$30</f>
        <v>Manter Comitê de Educação Ambiental de Trabalhadores (PEAT)</v>
      </c>
      <c r="E6678" s="278" t="str">
        <f>Resumo!$R$4</f>
        <v>Receita</v>
      </c>
      <c r="F6678" s="278" t="str">
        <f>Resumo!$R$4</f>
        <v>Receita</v>
      </c>
      <c r="G6678" s="286">
        <f>'CRONOG. DE RECEBIMENTO'!$G$30</f>
        <v>3900.6133524701277</v>
      </c>
    </row>
    <row r="6679" spans="1:7">
      <c r="A6679" s="283">
        <f>'Comp. Desp. Indiretas'!$CC$7</f>
        <v>45108</v>
      </c>
      <c r="D6679" s="279" t="str">
        <f>'CRONOG. DE RECEBIMENTO'!$A$31</f>
        <v>Realizar treinamento para empregados com até duas horas de duração (PEAT)</v>
      </c>
      <c r="E6679" s="278" t="str">
        <f>Resumo!$R$4</f>
        <v>Receita</v>
      </c>
      <c r="F6679" s="278" t="str">
        <f>Resumo!$R$4</f>
        <v>Receita</v>
      </c>
      <c r="G6679" s="286">
        <f>'CRONOG. DE RECEBIMENTO'!$G$31</f>
        <v>4615.6485226448276</v>
      </c>
    </row>
    <row r="6680" spans="1:7">
      <c r="A6680" s="283">
        <f>'Comp. Desp. Indiretas'!$CC$7</f>
        <v>45108</v>
      </c>
      <c r="D6680" s="279" t="str">
        <f>'CRONOG. DE RECEBIMENTO'!$A$32</f>
        <v>Despesas tributáveis do item 6.1.16</v>
      </c>
      <c r="E6680" s="278" t="str">
        <f>Resumo!$R$4</f>
        <v>Receita</v>
      </c>
      <c r="F6680" s="278" t="str">
        <f>Resumo!$R$4</f>
        <v>Receita</v>
      </c>
      <c r="G6680" s="286">
        <f>'CRONOG. DE RECEBIMENTO'!$G$32</f>
        <v>4124.4840000000004</v>
      </c>
    </row>
    <row r="6681" spans="1:7">
      <c r="A6681" s="283">
        <f>'Comp. Desp. Indiretas'!$CC$7</f>
        <v>45108</v>
      </c>
      <c r="D6681" s="279" t="str">
        <f>'CRONOG. DE RECEBIMENTO'!$A$33</f>
        <v>Realizar treinamento para empregados com até quatro horas de duração (PEAT)</v>
      </c>
      <c r="E6681" s="278" t="str">
        <f>Resumo!$R$4</f>
        <v>Receita</v>
      </c>
      <c r="F6681" s="278" t="str">
        <f>Resumo!$R$4</f>
        <v>Receita</v>
      </c>
      <c r="G6681" s="286">
        <f>'CRONOG. DE RECEBIMENTO'!$G$33</f>
        <v>17647.616919914286</v>
      </c>
    </row>
    <row r="6682" spans="1:7">
      <c r="A6682" s="283">
        <f>'Comp. Desp. Indiretas'!$CC$7</f>
        <v>45108</v>
      </c>
      <c r="D6682" s="279" t="str">
        <f>'CRONOG. DE RECEBIMENTO'!$A$34</f>
        <v>Despesas tributáveis do item 6.1.17</v>
      </c>
      <c r="E6682" s="278" t="str">
        <f>Resumo!$R$4</f>
        <v>Receita</v>
      </c>
      <c r="F6682" s="278" t="str">
        <f>Resumo!$R$4</f>
        <v>Receita</v>
      </c>
      <c r="G6682" s="286">
        <f>'CRONOG. DE RECEBIMENTO'!$G$34</f>
        <v>4124.4840000000004</v>
      </c>
    </row>
    <row r="6683" spans="1:7">
      <c r="A6683" s="283">
        <f>'Comp. Desp. Indiretas'!$CC$7</f>
        <v>45108</v>
      </c>
      <c r="D6683" s="279" t="str">
        <f>'CRONOG. DE RECEBIMENTO'!$A$35</f>
        <v>Realizar Blitz Educativa sobre SSMA para Empregado (PEAT)</v>
      </c>
      <c r="E6683" s="278" t="str">
        <f>Resumo!$R$4</f>
        <v>Receita</v>
      </c>
      <c r="F6683" s="278" t="str">
        <f>Resumo!$R$4</f>
        <v>Receita</v>
      </c>
      <c r="G6683" s="286">
        <f>'CRONOG. DE RECEBIMENTO'!$G$35</f>
        <v>11011.347720689429</v>
      </c>
    </row>
    <row r="6684" spans="1:7">
      <c r="A6684" s="283">
        <f>'Comp. Desp. Indiretas'!$CC$7</f>
        <v>45108</v>
      </c>
      <c r="D6684" s="279" t="str">
        <f>'CRONOG. DE RECEBIMENTO'!$A$36</f>
        <v>Despesas tributáveis do item 6.1.18</v>
      </c>
      <c r="E6684" s="278" t="str">
        <f>Resumo!$R$4</f>
        <v>Receita</v>
      </c>
      <c r="F6684" s="278" t="str">
        <f>Resumo!$R$4</f>
        <v>Receita</v>
      </c>
      <c r="G6684" s="286">
        <f>'CRONOG. DE RECEBIMENTO'!$G$36</f>
        <v>4124.4840000000004</v>
      </c>
    </row>
    <row r="6685" spans="1:7">
      <c r="A6685" s="283">
        <f>'Comp. Desp. Indiretas'!$CC$7</f>
        <v>45108</v>
      </c>
      <c r="D6685" s="279" t="str">
        <f>'CRONOG. DE RECEBIMENTO'!$A$37</f>
        <v>Produzir bloco de textos para Diálogos de Saúde, Segurança, Direitos Humanos e Meio Ambiente (PEAT)</v>
      </c>
      <c r="E6685" s="278" t="str">
        <f>Resumo!$R$4</f>
        <v>Receita</v>
      </c>
      <c r="F6685" s="278" t="str">
        <f>Resumo!$R$4</f>
        <v>Receita</v>
      </c>
      <c r="G6685" s="286">
        <f>'CRONOG. DE RECEBIMENTO'!$G$37</f>
        <v>6524.2926986754928</v>
      </c>
    </row>
    <row r="6686" spans="1:7">
      <c r="A6686" s="283">
        <f>'Comp. Desp. Indiretas'!$CC$7</f>
        <v>45108</v>
      </c>
      <c r="D6686" s="279" t="str">
        <f>'CRONOG. DE RECEBIMENTO'!$A$38</f>
        <v>Despesas tributáveis do item 6.1.19</v>
      </c>
      <c r="E6686" s="278" t="str">
        <f>Resumo!$R$4</f>
        <v>Receita</v>
      </c>
      <c r="F6686" s="278" t="str">
        <f>Resumo!$R$4</f>
        <v>Receita</v>
      </c>
      <c r="G6686" s="286">
        <f>'CRONOG. DE RECEBIMENTO'!$G$38</f>
        <v>4124.4840000000004</v>
      </c>
    </row>
    <row r="6687" spans="1:7">
      <c r="A6687" s="283">
        <f>'Comp. Desp. Indiretas'!$CC$7</f>
        <v>45108</v>
      </c>
      <c r="D6687" s="279" t="str">
        <f>'CRONOG. DE RECEBIMENTO'!$A$39</f>
        <v>Realização de campanhas temáticas em SSMA para Empregados (PEAT)</v>
      </c>
      <c r="E6687" s="278" t="str">
        <f>Resumo!$R$4</f>
        <v>Receita</v>
      </c>
      <c r="F6687" s="278" t="str">
        <f>Resumo!$R$4</f>
        <v>Receita</v>
      </c>
      <c r="G6687" s="286">
        <f>'CRONOG. DE RECEBIMENTO'!$G$39</f>
        <v>6524.2926986754928</v>
      </c>
    </row>
    <row r="6688" spans="1:7">
      <c r="A6688" s="283">
        <f>'Comp. Desp. Indiretas'!$CC$7</f>
        <v>45108</v>
      </c>
      <c r="D6688" s="279" t="str">
        <f>'CRONOG. DE RECEBIMENTO'!$A$40</f>
        <v>Despesas tributáveis do item 6.1.20</v>
      </c>
      <c r="E6688" s="278" t="str">
        <f>Resumo!$R$4</f>
        <v>Receita</v>
      </c>
      <c r="F6688" s="278" t="str">
        <f>Resumo!$R$4</f>
        <v>Receita</v>
      </c>
      <c r="G6688" s="286">
        <f>'CRONOG. DE RECEBIMENTO'!$G$40</f>
        <v>4124.4840000000004</v>
      </c>
    </row>
    <row r="6689" spans="1:7">
      <c r="A6689" s="283">
        <f>'Comp. Desp. Indiretas'!$CC$7</f>
        <v>45108</v>
      </c>
      <c r="D6689" s="279" t="str">
        <f>'CRONOG. DE RECEBIMENTO'!$A$41</f>
        <v>Apoiar a realização de atividades culturais e pedagógicas para Empregados (PEAT)</v>
      </c>
      <c r="E6689" s="278" t="str">
        <f>Resumo!$R$4</f>
        <v>Receita</v>
      </c>
      <c r="F6689" s="278" t="str">
        <f>Resumo!$R$4</f>
        <v>Receita</v>
      </c>
      <c r="G6689" s="286">
        <f>'CRONOG. DE RECEBIMENTO'!$G$41</f>
        <v>5979.5143626694216</v>
      </c>
    </row>
    <row r="6690" spans="1:7">
      <c r="A6690" s="283">
        <f>'Comp. Desp. Indiretas'!$CC$7</f>
        <v>45108</v>
      </c>
      <c r="D6690" s="279" t="str">
        <f>'CRONOG. DE RECEBIMENTO'!$A$42</f>
        <v>Despesas tributáveis do item 6.1.21</v>
      </c>
      <c r="E6690" s="278" t="str">
        <f>Resumo!$R$4</f>
        <v>Receita</v>
      </c>
      <c r="F6690" s="278" t="str">
        <f>Resumo!$R$4</f>
        <v>Receita</v>
      </c>
      <c r="G6690" s="286">
        <f>'CRONOG. DE RECEBIMENTO'!$G$42</f>
        <v>4124.4840000000004</v>
      </c>
    </row>
    <row r="6691" spans="1:7">
      <c r="A6691" s="283">
        <f>'Comp. Desp. Indiretas'!$CC$7</f>
        <v>45108</v>
      </c>
      <c r="D6691" s="279" t="str">
        <f>'CRONOG. DE RECEBIMENTO'!$A$43</f>
        <v>Monitorar atividade do Programa de Educação Ambiental do Trabalhador (PEAT)</v>
      </c>
      <c r="E6691" s="278" t="str">
        <f>Resumo!$R$4</f>
        <v>Receita</v>
      </c>
      <c r="F6691" s="278" t="str">
        <f>Resumo!$R$4</f>
        <v>Receita</v>
      </c>
      <c r="G6691" s="286">
        <f>'CRONOG. DE RECEBIMENTO'!$G$43</f>
        <v>27100.790466292488</v>
      </c>
    </row>
    <row r="6692" spans="1:7">
      <c r="A6692" s="283">
        <f>'Comp. Desp. Indiretas'!$CC$7</f>
        <v>45108</v>
      </c>
      <c r="D6692" s="279" t="str">
        <f>'CRONOG. DE RECEBIMENTO'!$A$44</f>
        <v>Despesas tributáveis do item 6.1.22</v>
      </c>
      <c r="E6692" s="278" t="str">
        <f>Resumo!$R$4</f>
        <v>Receita</v>
      </c>
      <c r="F6692" s="278" t="str">
        <f>Resumo!$R$4</f>
        <v>Receita</v>
      </c>
      <c r="G6692" s="286">
        <f>'CRONOG. DE RECEBIMENTO'!$G$44</f>
        <v>2356.8480000000004</v>
      </c>
    </row>
    <row r="6693" spans="1:7">
      <c r="A6693" s="283">
        <f>'Comp. Desp. Indiretas'!$CC$7</f>
        <v>45108</v>
      </c>
      <c r="D6693" s="279" t="str">
        <f>'CRONOG. DE RECEBIMENTO'!$A$45</f>
        <v>Realizar análise técnica mensal das atividades de Educação Ambiental do PEAT</v>
      </c>
      <c r="E6693" s="278" t="str">
        <f>Resumo!$R$4</f>
        <v>Receita</v>
      </c>
      <c r="F6693" s="278" t="str">
        <f>Resumo!$R$4</f>
        <v>Receita</v>
      </c>
      <c r="G6693" s="286">
        <f>'CRONOG. DE RECEBIMENTO'!$G$45</f>
        <v>23217.331780573193</v>
      </c>
    </row>
    <row r="6694" spans="1:7">
      <c r="A6694" s="283">
        <f>'Comp. Desp. Indiretas'!$CC$7</f>
        <v>45108</v>
      </c>
      <c r="D6694" s="279" t="str">
        <f>'CRONOG. DE RECEBIMENTO'!$A$46</f>
        <v>Realizar Diagnóstico Socioambiental Participativo (DSAP) para empregados</v>
      </c>
      <c r="E6694" s="278" t="str">
        <f>Resumo!$R$4</f>
        <v>Receita</v>
      </c>
      <c r="F6694" s="278" t="str">
        <f>Resumo!$R$4</f>
        <v>Receita</v>
      </c>
      <c r="G6694" s="286">
        <f>'CRONOG. DE RECEBIMENTO'!$G$46</f>
        <v>327.47600160662944</v>
      </c>
    </row>
    <row r="6695" spans="1:7">
      <c r="A6695" s="283">
        <f>'Comp. Desp. Indiretas'!$CC$7</f>
        <v>45108</v>
      </c>
      <c r="D6695" s="279" t="str">
        <f>'CRONOG. DE RECEBIMENTO'!$A$47</f>
        <v>Despesas tributáveis do item 6.1.24</v>
      </c>
      <c r="E6695" s="278" t="str">
        <f>Resumo!$R$4</f>
        <v>Receita</v>
      </c>
      <c r="F6695" s="278" t="str">
        <f>Resumo!$R$4</f>
        <v>Receita</v>
      </c>
      <c r="G6695" s="286">
        <f>'CRONOG. DE RECEBIMENTO'!$G$47</f>
        <v>1178.4240000000002</v>
      </c>
    </row>
    <row r="6696" spans="1:7">
      <c r="A6696" s="283">
        <f>'Comp. Desp. Indiretas'!$CC$7</f>
        <v>45108</v>
      </c>
      <c r="D6696" s="279" t="str">
        <f>'CRONOG. DE RECEBIMENTO'!$A$48</f>
        <v>PRODUÇÃO DE ARTES VISUAIS</v>
      </c>
      <c r="E6696" s="278" t="str">
        <f>Resumo!$R$4</f>
        <v>Receita</v>
      </c>
      <c r="F6696" s="278" t="str">
        <f>Resumo!$R$4</f>
        <v>Receita</v>
      </c>
      <c r="G6696" s="286">
        <f>'CRONOG. DE RECEBIMENTO'!$G$48</f>
        <v>0</v>
      </c>
    </row>
    <row r="6697" spans="1:7">
      <c r="A6697" s="283">
        <f>'Comp. Desp. Indiretas'!$CC$7</f>
        <v>45108</v>
      </c>
      <c r="D6697" s="279" t="str">
        <f>'CRONOG. DE RECEBIMENTO'!$A$49</f>
        <v>Produzir material gráfico como folder, convites, banner, lâmina, outdoor, apresentações e produtos diversos atinentes a educação ambiental e outras temáticas etc.</v>
      </c>
      <c r="E6697" s="278" t="str">
        <f>Resumo!$R$4</f>
        <v>Receita</v>
      </c>
      <c r="F6697" s="278" t="str">
        <f>Resumo!$R$4</f>
        <v>Receita</v>
      </c>
      <c r="G6697" s="286">
        <f>'CRONOG. DE RECEBIMENTO'!$G$49</f>
        <v>6489.5858651718836</v>
      </c>
    </row>
    <row r="6698" spans="1:7">
      <c r="A6698" s="283">
        <f>'Comp. Desp. Indiretas'!$CC$7</f>
        <v>45108</v>
      </c>
      <c r="D6698" s="279" t="str">
        <f>'CRONOG. DE RECEBIMENTO'!$A$50</f>
        <v>Produzir Card Animado, Vídeos, Spot, Jogos interativos, Peça Multimídia, Identidade Visual, Plataformas digitais/interativas, Brindes, Cadernos de Campo/Quis/Guia etc.:</v>
      </c>
      <c r="E6698" s="278" t="str">
        <f>Resumo!$R$4</f>
        <v>Receita</v>
      </c>
      <c r="F6698" s="278" t="str">
        <f>Resumo!$R$4</f>
        <v>Receita</v>
      </c>
      <c r="G6698" s="286">
        <f>'CRONOG. DE RECEBIMENTO'!$G$50</f>
        <v>6489.5858651718836</v>
      </c>
    </row>
    <row r="6710" spans="1:7">
      <c r="A6710" s="283">
        <f>'Comp. Desp. Indiretas'!$CC$7</f>
        <v>45108</v>
      </c>
      <c r="D6710" s="279" t="str">
        <f>Resumo!$R$8</f>
        <v>Imposto</v>
      </c>
      <c r="E6710" s="278" t="str">
        <f>Resumo!$R$5</f>
        <v>Despesa</v>
      </c>
      <c r="F6710" s="278" t="str">
        <f>Resumo!$R$8</f>
        <v>Imposto</v>
      </c>
      <c r="G6710" s="286">
        <f>'CRONOG. DE RECEBIMENTO'!G53</f>
        <v>91932.337542117792</v>
      </c>
    </row>
    <row r="6711" spans="1:7">
      <c r="A6711" s="283">
        <f>'Comp. Desp. Indiretas'!$CC$7</f>
        <v>45108</v>
      </c>
      <c r="D6711" s="279" t="str">
        <f>Resumo!$R$9</f>
        <v>Overhead</v>
      </c>
      <c r="E6711" s="278" t="str">
        <f>Resumo!$R$9</f>
        <v>Overhead</v>
      </c>
      <c r="F6711" s="278" t="str">
        <f>Resumo!$R$9</f>
        <v>Overhead</v>
      </c>
      <c r="G6711" s="286">
        <f>'CRONOG. DE RECEBIMENTO'!G58</f>
        <v>27367.56912533797</v>
      </c>
    </row>
    <row r="6712" spans="1:7">
      <c r="A6712" s="283">
        <f>'Comp. Desp. Indiretas'!$CC$7</f>
        <v>45108</v>
      </c>
      <c r="D6712" s="279" t="str">
        <f>Resumo!$R$10</f>
        <v>Margem</v>
      </c>
      <c r="E6712" s="278" t="str">
        <f>Resumo!$R$10</f>
        <v>Margem</v>
      </c>
      <c r="F6712" s="278" t="str">
        <f>Resumo!$R$10</f>
        <v>Margem</v>
      </c>
      <c r="G6712" s="286">
        <f>'CRONOG. DE RECEBIMENTO'!G60</f>
        <v>40604.223592963041</v>
      </c>
    </row>
    <row r="6713" spans="1:7">
      <c r="A6713" s="283">
        <f>'Comp. Desp. Indiretas'!$CC$7</f>
        <v>45108</v>
      </c>
      <c r="D6713" s="279" t="str">
        <f>Resumo!$R$11</f>
        <v>Risco</v>
      </c>
      <c r="E6713" s="278" t="str">
        <f>Resumo!$R$11</f>
        <v>Risco</v>
      </c>
      <c r="F6713" s="278" t="str">
        <f>Resumo!$R$11</f>
        <v>Risco</v>
      </c>
      <c r="G6713" s="286">
        <f>'CRONOG. DE RECEBIMENTO'!G59</f>
        <v>15204.205069632206</v>
      </c>
    </row>
    <row r="6714" spans="1:7">
      <c r="A6714" s="283">
        <f>'Comp. Desp. Indiretas'!$CC$7</f>
        <v>45108</v>
      </c>
      <c r="D6714" s="279" t="str">
        <f>'CRONOG. DE RECEBIMENTO'!$A$54</f>
        <v>TOTAL MENSAL - RECEITA LÍQUIDA</v>
      </c>
      <c r="E6714" s="278" t="str">
        <f>Resumo!$R$4</f>
        <v>Receita</v>
      </c>
      <c r="F6714" s="278" t="str">
        <f>'CRONOG. DE RECEBIMENTO'!$A$54</f>
        <v>TOTAL MENSAL - RECEITA LÍQUIDA</v>
      </c>
      <c r="G6714" s="286">
        <f>'CRONOG. DE RECEBIMENTO'!$G$54</f>
        <v>471033.59964170214</v>
      </c>
    </row>
    <row r="6715" spans="1:7">
      <c r="A6715" s="283">
        <f>'Comp. Desp. Indiretas'!$CC$7</f>
        <v>45108</v>
      </c>
      <c r="D6715" s="279" t="str">
        <f>'CRONOG. DE RECEBIMENTO'!$A$55</f>
        <v>TOTAL ACUMULADO - RECEITA LÍQUIDA</v>
      </c>
      <c r="E6715" s="278" t="str">
        <f>Resumo!$R$4</f>
        <v>Receita</v>
      </c>
      <c r="F6715" s="278" t="str">
        <f>'CRONOG. DE RECEBIMENTO'!$A$55</f>
        <v>TOTAL ACUMULADO - RECEITA LÍQUIDA</v>
      </c>
      <c r="G6715" s="286">
        <f>'CRONOG. DE RECEBIMENTO'!$G$55</f>
        <v>2087789.1709119594</v>
      </c>
    </row>
    <row r="6746" spans="1:7">
      <c r="A6746" s="283">
        <f>'Comp. Desp. Indiretas'!$CD$7</f>
        <v>45139</v>
      </c>
      <c r="B6746" s="278" t="str">
        <f>'Comp. Desp. Indiretas'!$A$9</f>
        <v>MOC</v>
      </c>
      <c r="D6746" s="279" t="str">
        <f>'Comp. Desp. Indiretas'!$C$9</f>
        <v>DIRETOR TÉCNICO</v>
      </c>
      <c r="E6746" s="278" t="str">
        <f>Resumo!$R$5</f>
        <v>Despesa</v>
      </c>
      <c r="F6746" s="278" t="str">
        <f>Resumo!$R$6</f>
        <v>Despesa Indireta</v>
      </c>
      <c r="G6746" s="286">
        <f>'Comp. Desp. Indiretas'!CD9</f>
        <v>110.47</v>
      </c>
    </row>
    <row r="6747" spans="1:7">
      <c r="A6747" s="283">
        <f>'Comp. Desp. Indiretas'!$CD$7</f>
        <v>45139</v>
      </c>
      <c r="B6747" s="278" t="str">
        <f>'Comp. Desp. Indiretas'!$A$10</f>
        <v>MOC</v>
      </c>
      <c r="D6747" s="279" t="str">
        <f>'Comp. Desp. Indiretas'!$C$10</f>
        <v>GERENTE DE PROJETO</v>
      </c>
      <c r="E6747" s="278" t="str">
        <f>Resumo!$R$5</f>
        <v>Despesa</v>
      </c>
      <c r="F6747" s="278" t="str">
        <f>Resumo!$R$6</f>
        <v>Despesa Indireta</v>
      </c>
      <c r="G6747" s="286">
        <f>'Comp. Desp. Indiretas'!CD10</f>
        <v>590.90909090909088</v>
      </c>
    </row>
    <row r="6748" spans="1:7">
      <c r="A6748" s="283">
        <f>'Comp. Desp. Indiretas'!$CD$7</f>
        <v>45139</v>
      </c>
      <c r="B6748" s="278" t="str">
        <f>'Comp. Desp. Indiretas'!$A$11</f>
        <v>MOC</v>
      </c>
      <c r="D6748" s="279" t="str">
        <f>'Comp. Desp. Indiretas'!$C$11</f>
        <v>COORD. DE PROJETO</v>
      </c>
      <c r="E6748" s="278" t="str">
        <f>Resumo!$R$5</f>
        <v>Despesa</v>
      </c>
      <c r="F6748" s="278" t="str">
        <f>Resumo!$R$6</f>
        <v>Despesa Indireta</v>
      </c>
      <c r="G6748" s="286">
        <f>'Comp. Desp. Indiretas'!CD11</f>
        <v>1227.2727272727273</v>
      </c>
    </row>
    <row r="6749" spans="1:7">
      <c r="A6749" s="283">
        <f>'Comp. Desp. Indiretas'!$CD$7</f>
        <v>45139</v>
      </c>
      <c r="B6749" s="278" t="str">
        <f>'Comp. Desp. Indiretas'!$A$12</f>
        <v>MOC</v>
      </c>
      <c r="D6749" s="279" t="str">
        <f>'Comp. Desp. Indiretas'!$C$12</f>
        <v>COORD. OPERACIONAL</v>
      </c>
      <c r="E6749" s="278" t="str">
        <f>Resumo!$R$5</f>
        <v>Despesa</v>
      </c>
      <c r="F6749" s="278" t="str">
        <f>Resumo!$R$6</f>
        <v>Despesa Indireta</v>
      </c>
      <c r="G6749" s="286">
        <f>'Comp. Desp. Indiretas'!CD12</f>
        <v>0</v>
      </c>
    </row>
    <row r="6750" spans="1:7">
      <c r="A6750" s="283">
        <f>'Comp. Desp. Indiretas'!$CD$7</f>
        <v>45139</v>
      </c>
      <c r="B6750" s="278" t="str">
        <f>'Comp. Desp. Indiretas'!$A$13</f>
        <v>MOC</v>
      </c>
      <c r="D6750" s="279" t="str">
        <f>'Comp. Desp. Indiretas'!$C$13</f>
        <v>ANALISTA DE PROJETOS SENIOR</v>
      </c>
      <c r="E6750" s="278" t="str">
        <f>Resumo!$R$5</f>
        <v>Despesa</v>
      </c>
      <c r="F6750" s="278" t="str">
        <f>Resumo!$R$6</f>
        <v>Despesa Indireta</v>
      </c>
      <c r="G6750" s="286">
        <f>'Comp. Desp. Indiretas'!CD13</f>
        <v>0</v>
      </c>
    </row>
    <row r="6751" spans="1:7">
      <c r="A6751" s="283">
        <f>'Comp. Desp. Indiretas'!$CD$7</f>
        <v>45139</v>
      </c>
      <c r="B6751" s="278" t="str">
        <f>'Comp. Desp. Indiretas'!$A$14</f>
        <v>MOC</v>
      </c>
      <c r="D6751" s="279" t="str">
        <f>'Comp. Desp. Indiretas'!$C$14</f>
        <v>ANALISTA DE PROJETOS PLENO</v>
      </c>
      <c r="E6751" s="278" t="str">
        <f>Resumo!$R$5</f>
        <v>Despesa</v>
      </c>
      <c r="F6751" s="278" t="str">
        <f>Resumo!$R$6</f>
        <v>Despesa Indireta</v>
      </c>
      <c r="G6751" s="286">
        <f>'Comp. Desp. Indiretas'!CD14</f>
        <v>1590.909090909091</v>
      </c>
    </row>
    <row r="6752" spans="1:7">
      <c r="A6752" s="283">
        <f>'Comp. Desp. Indiretas'!$CD$7</f>
        <v>45139</v>
      </c>
      <c r="B6752" s="278" t="str">
        <f>'Comp. Desp. Indiretas'!$A$15</f>
        <v>MOC</v>
      </c>
      <c r="D6752" s="279" t="str">
        <f>'Comp. Desp. Indiretas'!$C$15</f>
        <v>ANALISTA DE PROJETOS JUNIOR</v>
      </c>
      <c r="E6752" s="278" t="str">
        <f>Resumo!$R$5</f>
        <v>Despesa</v>
      </c>
      <c r="F6752" s="278" t="str">
        <f>Resumo!$R$6</f>
        <v>Despesa Indireta</v>
      </c>
      <c r="G6752" s="286">
        <f>'Comp. Desp. Indiretas'!CD15</f>
        <v>0</v>
      </c>
    </row>
    <row r="6753" spans="1:7">
      <c r="A6753" s="283">
        <f>'Comp. Desp. Indiretas'!$CD$7</f>
        <v>45139</v>
      </c>
      <c r="B6753" s="278" t="str">
        <f>'Comp. Desp. Indiretas'!$A$16</f>
        <v>MOC</v>
      </c>
      <c r="D6753" s="279" t="str">
        <f>'Comp. Desp. Indiretas'!$C$16</f>
        <v>TÉCNICO OPERACIONAL</v>
      </c>
      <c r="E6753" s="278" t="str">
        <f>Resumo!$R$5</f>
        <v>Despesa</v>
      </c>
      <c r="F6753" s="278" t="str">
        <f>Resumo!$R$6</f>
        <v>Despesa Indireta</v>
      </c>
      <c r="G6753" s="286">
        <f>'Comp. Desp. Indiretas'!CD16</f>
        <v>0</v>
      </c>
    </row>
    <row r="6754" spans="1:7">
      <c r="A6754" s="283">
        <f>'Comp. Desp. Indiretas'!$CD$7</f>
        <v>45139</v>
      </c>
      <c r="B6754" s="278" t="str">
        <f>'Comp. Desp. Indiretas'!$A$17</f>
        <v>MOC</v>
      </c>
      <c r="D6754" s="279" t="str">
        <f>'Comp. Desp. Indiretas'!$C$17</f>
        <v>TÉCNICO OPERACIONAL - C/ PERICULOSIDADE</v>
      </c>
      <c r="E6754" s="278" t="str">
        <f>Resumo!$R$5</f>
        <v>Despesa</v>
      </c>
      <c r="F6754" s="278" t="str">
        <f>Resumo!$R$6</f>
        <v>Despesa Indireta</v>
      </c>
      <c r="G6754" s="286">
        <f>'Comp. Desp. Indiretas'!CD17</f>
        <v>0</v>
      </c>
    </row>
    <row r="6755" spans="1:7">
      <c r="A6755" s="283">
        <f>'Comp. Desp. Indiretas'!$CD$7</f>
        <v>45139</v>
      </c>
      <c r="B6755" s="278" t="str">
        <f>'Comp. Desp. Indiretas'!$A$18</f>
        <v>MOC</v>
      </c>
      <c r="D6755" s="279" t="str">
        <f>'Comp. Desp. Indiretas'!$C$18</f>
        <v>ANALISTA DE GEOPROCESSAMENTO</v>
      </c>
      <c r="E6755" s="278" t="str">
        <f>Resumo!$R$5</f>
        <v>Despesa</v>
      </c>
      <c r="F6755" s="278" t="str">
        <f>Resumo!$R$6</f>
        <v>Despesa Indireta</v>
      </c>
      <c r="G6755" s="286">
        <f>'Comp. Desp. Indiretas'!CD18</f>
        <v>0</v>
      </c>
    </row>
    <row r="6756" spans="1:7">
      <c r="A6756" s="283">
        <f>'Comp. Desp. Indiretas'!$CD$7</f>
        <v>45139</v>
      </c>
      <c r="B6756" s="278" t="str">
        <f>'Comp. Desp. Indiretas'!$A$19</f>
        <v>MOC</v>
      </c>
      <c r="D6756" s="279" t="str">
        <f>'Comp. Desp. Indiretas'!$C$19</f>
        <v>ASSISTENTE DE PROJETOS</v>
      </c>
      <c r="E6756" s="278" t="str">
        <f>Resumo!$R$5</f>
        <v>Despesa</v>
      </c>
      <c r="F6756" s="278" t="str">
        <f>Resumo!$R$6</f>
        <v>Despesa Indireta</v>
      </c>
      <c r="G6756" s="286">
        <f>'Comp. Desp. Indiretas'!CD19</f>
        <v>0</v>
      </c>
    </row>
    <row r="6757" spans="1:7">
      <c r="A6757" s="283">
        <f>'Comp. Desp. Indiretas'!$CD$7</f>
        <v>45139</v>
      </c>
      <c r="B6757" s="278" t="str">
        <f>'Comp. Desp. Indiretas'!$A$20</f>
        <v>MOC</v>
      </c>
      <c r="D6757" s="279" t="str">
        <f>'Comp. Desp. Indiretas'!$C$20</f>
        <v>ASSISTENTE ADMINISTRATIVO</v>
      </c>
      <c r="E6757" s="278" t="str">
        <f>Resumo!$R$5</f>
        <v>Despesa</v>
      </c>
      <c r="F6757" s="278" t="str">
        <f>Resumo!$R$6</f>
        <v>Despesa Indireta</v>
      </c>
      <c r="G6757" s="286">
        <f>'Comp. Desp. Indiretas'!CD20</f>
        <v>190.90909090909091</v>
      </c>
    </row>
    <row r="6758" spans="1:7">
      <c r="A6758" s="283">
        <f>'Comp. Desp. Indiretas'!$CD$7</f>
        <v>45139</v>
      </c>
      <c r="B6758" s="278" t="str">
        <f>'Comp. Desp. Indiretas'!$A$21</f>
        <v>MOC</v>
      </c>
      <c r="D6758" s="279" t="str">
        <f>'Comp. Desp. Indiretas'!$C$21</f>
        <v>ESTAGIÁRIO TÉCNICO</v>
      </c>
      <c r="E6758" s="278" t="str">
        <f>Resumo!$R$5</f>
        <v>Despesa</v>
      </c>
      <c r="F6758" s="278" t="str">
        <f>Resumo!$R$6</f>
        <v>Despesa Indireta</v>
      </c>
      <c r="G6758" s="286">
        <f>'Comp. Desp. Indiretas'!CD21</f>
        <v>0</v>
      </c>
    </row>
    <row r="6759" spans="1:7">
      <c r="A6759" s="283">
        <f>'Comp. Desp. Indiretas'!$CD$7</f>
        <v>45139</v>
      </c>
      <c r="B6759" s="278" t="str">
        <f>'Comp. Desp. Indiretas'!$A$22</f>
        <v>MOC</v>
      </c>
      <c r="D6759" s="279" t="str">
        <f>'Comp. Desp. Indiretas'!$C$22</f>
        <v>ANALISTA FINANCEIRO</v>
      </c>
      <c r="E6759" s="278" t="str">
        <f>Resumo!$R$5</f>
        <v>Despesa</v>
      </c>
      <c r="F6759" s="278" t="str">
        <f>Resumo!$R$6</f>
        <v>Despesa Indireta</v>
      </c>
      <c r="G6759" s="286">
        <f>'Comp. Desp. Indiretas'!CD22</f>
        <v>220</v>
      </c>
    </row>
    <row r="6760" spans="1:7">
      <c r="A6760" s="283">
        <f>'Comp. Desp. Indiretas'!$CD$7</f>
        <v>45139</v>
      </c>
      <c r="B6760" s="278" t="str">
        <f>'Comp. Desp. Indiretas'!$A$23</f>
        <v>MOC</v>
      </c>
      <c r="D6760" s="279" t="str">
        <f>'Comp. Desp. Indiretas'!$C$23</f>
        <v>ANALISTA DE SUPRIMENTOS</v>
      </c>
      <c r="E6760" s="278" t="str">
        <f>Resumo!$R$5</f>
        <v>Despesa</v>
      </c>
      <c r="F6760" s="278" t="str">
        <f>Resumo!$R$6</f>
        <v>Despesa Indireta</v>
      </c>
      <c r="G6760" s="286">
        <f>'Comp. Desp. Indiretas'!CD23</f>
        <v>250</v>
      </c>
    </row>
    <row r="6761" spans="1:7">
      <c r="A6761" s="283">
        <f>'Comp. Desp. Indiretas'!$CD$7</f>
        <v>45139</v>
      </c>
      <c r="B6761" s="278" t="str">
        <f>'Comp. Desp. Indiretas'!$A$24</f>
        <v>DG</v>
      </c>
      <c r="D6761" s="279" t="str">
        <f>'Comp. Desp. Indiretas'!$C$24</f>
        <v>HOSPEDAGEM VIAGEM</v>
      </c>
      <c r="E6761" s="278" t="str">
        <f>Resumo!$R$5</f>
        <v>Despesa</v>
      </c>
      <c r="F6761" s="278" t="str">
        <f>Resumo!$R$6</f>
        <v>Despesa Indireta</v>
      </c>
      <c r="G6761" s="286">
        <f>'Comp. Desp. Indiretas'!CD24</f>
        <v>0</v>
      </c>
    </row>
    <row r="6762" spans="1:7">
      <c r="A6762" s="283">
        <f>'Comp. Desp. Indiretas'!$CD$7</f>
        <v>45139</v>
      </c>
      <c r="B6762" s="278" t="str">
        <f>'Comp. Desp. Indiretas'!$A$25</f>
        <v>DG</v>
      </c>
      <c r="D6762" s="279" t="str">
        <f>'Comp. Desp. Indiretas'!$C$25</f>
        <v>HOSPEDAGEM - NIVEL 2</v>
      </c>
      <c r="E6762" s="278" t="str">
        <f>Resumo!$R$5</f>
        <v>Despesa</v>
      </c>
      <c r="F6762" s="278" t="str">
        <f>Resumo!$R$6</f>
        <v>Despesa Indireta</v>
      </c>
      <c r="G6762" s="286">
        <f>'Comp. Desp. Indiretas'!CD25</f>
        <v>0</v>
      </c>
    </row>
    <row r="6763" spans="1:7">
      <c r="A6763" s="283">
        <f>'Comp. Desp. Indiretas'!$CD$7</f>
        <v>45139</v>
      </c>
      <c r="B6763" s="278" t="str">
        <f>'Comp. Desp. Indiretas'!$A$26</f>
        <v>DG</v>
      </c>
      <c r="D6763" s="279" t="str">
        <f>'Comp. Desp. Indiretas'!$C$26</f>
        <v>HOSPEDAGEM - NIVEL 3</v>
      </c>
      <c r="E6763" s="278" t="str">
        <f>Resumo!$R$5</f>
        <v>Despesa</v>
      </c>
      <c r="F6763" s="278" t="str">
        <f>Resumo!$R$6</f>
        <v>Despesa Indireta</v>
      </c>
      <c r="G6763" s="286">
        <f>'Comp. Desp. Indiretas'!CD26</f>
        <v>0</v>
      </c>
    </row>
    <row r="6764" spans="1:7">
      <c r="A6764" s="283">
        <f>'Comp. Desp. Indiretas'!$CD$7</f>
        <v>45139</v>
      </c>
      <c r="B6764" s="278" t="str">
        <f>'Comp. Desp. Indiretas'!$A$27</f>
        <v>DG</v>
      </c>
      <c r="D6764" s="279" t="str">
        <f>'Comp. Desp. Indiretas'!$C$27</f>
        <v>SALA COMERCIAL - PARAUAPEBAS/PA</v>
      </c>
      <c r="E6764" s="278" t="str">
        <f>Resumo!$R$5</f>
        <v>Despesa</v>
      </c>
      <c r="F6764" s="278" t="str">
        <f>Resumo!$R$6</f>
        <v>Despesa Indireta</v>
      </c>
      <c r="G6764" s="286">
        <f>'Comp. Desp. Indiretas'!CD27</f>
        <v>2500</v>
      </c>
    </row>
    <row r="6765" spans="1:7">
      <c r="A6765" s="283">
        <f>'Comp. Desp. Indiretas'!$CD$7</f>
        <v>45139</v>
      </c>
      <c r="B6765" s="278" t="str">
        <f>'Comp. Desp. Indiretas'!$A$28</f>
        <v>DG</v>
      </c>
      <c r="D6765" s="279" t="str">
        <f>'Comp. Desp. Indiretas'!$C$28</f>
        <v>CUSTOS FIXOS - SALA COMERCIAL (INTERNET, TELEFONIA, ENERGIA, LIMPEZA, E ETC)</v>
      </c>
      <c r="E6765" s="278" t="str">
        <f>Resumo!$R$5</f>
        <v>Despesa</v>
      </c>
      <c r="F6765" s="278" t="str">
        <f>Resumo!$R$6</f>
        <v>Despesa Indireta</v>
      </c>
      <c r="G6765" s="286">
        <f>'Comp. Desp. Indiretas'!CD28</f>
        <v>700</v>
      </c>
    </row>
    <row r="6766" spans="1:7">
      <c r="A6766" s="283">
        <f>'Comp. Desp. Indiretas'!$CD$7</f>
        <v>45139</v>
      </c>
      <c r="B6766" s="278" t="str">
        <f>'Comp. Desp. Indiretas'!$A$29</f>
        <v>DG</v>
      </c>
      <c r="D6766" s="279" t="str">
        <f>'Comp. Desp. Indiretas'!$C$29</f>
        <v>MOBILIA/FRETE - SALA COMERCIAL</v>
      </c>
      <c r="E6766" s="278" t="str">
        <f>Resumo!$R$5</f>
        <v>Despesa</v>
      </c>
      <c r="F6766" s="278" t="str">
        <f>Resumo!$R$6</f>
        <v>Despesa Indireta</v>
      </c>
      <c r="G6766" s="286">
        <f>'Comp. Desp. Indiretas'!CD29</f>
        <v>0</v>
      </c>
    </row>
    <row r="6767" spans="1:7">
      <c r="A6767" s="283">
        <f>'Comp. Desp. Indiretas'!$CD$7</f>
        <v>45139</v>
      </c>
      <c r="B6767" s="278" t="str">
        <f>'Comp. Desp. Indiretas'!$A$30</f>
        <v>DG</v>
      </c>
      <c r="D6767" s="279" t="str">
        <f>'Comp. Desp. Indiretas'!$C$30</f>
        <v>ALIMENTAÇÃO - NIVEL 3</v>
      </c>
      <c r="E6767" s="278" t="str">
        <f>Resumo!$R$5</f>
        <v>Despesa</v>
      </c>
      <c r="F6767" s="278" t="str">
        <f>Resumo!$R$6</f>
        <v>Despesa Indireta</v>
      </c>
      <c r="G6767" s="286">
        <f>'Comp. Desp. Indiretas'!CD30</f>
        <v>0</v>
      </c>
    </row>
    <row r="6768" spans="1:7">
      <c r="A6768" s="283">
        <f>'Comp. Desp. Indiretas'!$CD$7</f>
        <v>45139</v>
      </c>
      <c r="B6768" s="278" t="str">
        <f>'Comp. Desp. Indiretas'!$A$31</f>
        <v>DG</v>
      </c>
      <c r="D6768" s="279" t="str">
        <f>'Comp. Desp. Indiretas'!$C$31</f>
        <v>TELEFONIA</v>
      </c>
      <c r="E6768" s="278" t="str">
        <f>Resumo!$R$5</f>
        <v>Despesa</v>
      </c>
      <c r="F6768" s="278" t="str">
        <f>Resumo!$R$6</f>
        <v>Despesa Indireta</v>
      </c>
      <c r="G6768" s="286">
        <f>'Comp. Desp. Indiretas'!CD31</f>
        <v>0</v>
      </c>
    </row>
    <row r="6769" spans="1:7">
      <c r="A6769" s="283">
        <f>'Comp. Desp. Indiretas'!$CD$7</f>
        <v>45139</v>
      </c>
      <c r="B6769" s="278" t="str">
        <f>'Comp. Desp. Indiretas'!$A$32</f>
        <v>DG</v>
      </c>
      <c r="D6769" s="279" t="str">
        <f>'Comp. Desp. Indiretas'!$C$32</f>
        <v>ALUGUEL DE VEÍCULO SUV</v>
      </c>
      <c r="E6769" s="278" t="str">
        <f>Resumo!$R$5</f>
        <v>Despesa</v>
      </c>
      <c r="F6769" s="278" t="str">
        <f>Resumo!$R$6</f>
        <v>Despesa Indireta</v>
      </c>
      <c r="G6769" s="286">
        <f>'Comp. Desp. Indiretas'!CD32</f>
        <v>0</v>
      </c>
    </row>
    <row r="6770" spans="1:7">
      <c r="A6770" s="283">
        <f>'Comp. Desp. Indiretas'!$CD$7</f>
        <v>45139</v>
      </c>
      <c r="B6770" s="278" t="str">
        <f>'Comp. Desp. Indiretas'!$A$33</f>
        <v>DG</v>
      </c>
      <c r="D6770" s="279" t="str">
        <f>'Comp. Desp. Indiretas'!$C$33</f>
        <v>ALUGUEL DE VEICULO LEVE</v>
      </c>
      <c r="E6770" s="278" t="str">
        <f>Resumo!$R$5</f>
        <v>Despesa</v>
      </c>
      <c r="F6770" s="278" t="str">
        <f>Resumo!$R$6</f>
        <v>Despesa Indireta</v>
      </c>
      <c r="G6770" s="286">
        <f>'Comp. Desp. Indiretas'!CD33</f>
        <v>0</v>
      </c>
    </row>
    <row r="6771" spans="1:7">
      <c r="A6771" s="283">
        <f>'Comp. Desp. Indiretas'!$CD$7</f>
        <v>45139</v>
      </c>
      <c r="B6771" s="278" t="str">
        <f>'Comp. Desp. Indiretas'!$A$34</f>
        <v>DG</v>
      </c>
      <c r="D6771" s="279" t="str">
        <f>'Comp. Desp. Indiretas'!$C$34</f>
        <v>ALUGUEL CAMINHONTE</v>
      </c>
      <c r="E6771" s="278" t="str">
        <f>Resumo!$R$5</f>
        <v>Despesa</v>
      </c>
      <c r="F6771" s="278" t="str">
        <f>Resumo!$R$6</f>
        <v>Despesa Indireta</v>
      </c>
      <c r="G6771" s="286">
        <f>'Comp. Desp. Indiretas'!CD34</f>
        <v>0</v>
      </c>
    </row>
    <row r="6772" spans="1:7">
      <c r="A6772" s="283">
        <f>'Comp. Desp. Indiretas'!$CD$7</f>
        <v>45139</v>
      </c>
      <c r="B6772" s="278" t="str">
        <f>'Comp. Desp. Indiretas'!$A$35</f>
        <v>DG</v>
      </c>
      <c r="D6772" s="279" t="str">
        <f>'Comp. Desp. Indiretas'!$C$35</f>
        <v>AQUISIÇÃO DE VEICULO</v>
      </c>
      <c r="E6772" s="278" t="str">
        <f>Resumo!$R$5</f>
        <v>Despesa</v>
      </c>
      <c r="F6772" s="278" t="str">
        <f>Resumo!$R$6</f>
        <v>Despesa Indireta</v>
      </c>
      <c r="G6772" s="286">
        <f>'Comp. Desp. Indiretas'!CD35</f>
        <v>0</v>
      </c>
    </row>
    <row r="6773" spans="1:7">
      <c r="A6773" s="283">
        <f>'Comp. Desp. Indiretas'!$CD$7</f>
        <v>45139</v>
      </c>
      <c r="B6773" s="278" t="str">
        <f>'Comp. Desp. Indiretas'!$A$36</f>
        <v>DG</v>
      </c>
      <c r="D6773" s="279" t="str">
        <f>'Comp. Desp. Indiretas'!$C$36</f>
        <v>COMBUSTÍVEL - GASOLINA</v>
      </c>
      <c r="E6773" s="278" t="str">
        <f>Resumo!$R$5</f>
        <v>Despesa</v>
      </c>
      <c r="F6773" s="278" t="str">
        <f>Resumo!$R$6</f>
        <v>Despesa Indireta</v>
      </c>
      <c r="G6773" s="286">
        <f>'Comp. Desp. Indiretas'!CD36</f>
        <v>0</v>
      </c>
    </row>
    <row r="6774" spans="1:7">
      <c r="A6774" s="283">
        <f>'Comp. Desp. Indiretas'!$CD$7</f>
        <v>45139</v>
      </c>
      <c r="B6774" s="278" t="str">
        <f>'Comp. Desp. Indiretas'!$A$37</f>
        <v>DG</v>
      </c>
      <c r="D6774" s="279" t="str">
        <f>'Comp. Desp. Indiretas'!$C$37</f>
        <v>COMBUSTÍVEL - DIESEL</v>
      </c>
      <c r="E6774" s="278" t="str">
        <f>Resumo!$R$5</f>
        <v>Despesa</v>
      </c>
      <c r="F6774" s="278" t="str">
        <f>Resumo!$R$6</f>
        <v>Despesa Indireta</v>
      </c>
      <c r="G6774" s="286">
        <f>'Comp. Desp. Indiretas'!CD37</f>
        <v>0</v>
      </c>
    </row>
    <row r="6775" spans="1:7">
      <c r="A6775" s="283">
        <f>'Comp. Desp. Indiretas'!$CD$7</f>
        <v>45139</v>
      </c>
      <c r="B6775" s="278" t="str">
        <f>'Comp. Desp. Indiretas'!$A$38</f>
        <v>DG</v>
      </c>
      <c r="D6775" s="279" t="str">
        <f>'Comp. Desp. Indiretas'!$C$38</f>
        <v>PASSAGEM AÉREA</v>
      </c>
      <c r="E6775" s="278" t="str">
        <f>Resumo!$R$5</f>
        <v>Despesa</v>
      </c>
      <c r="F6775" s="278" t="str">
        <f>Resumo!$R$6</f>
        <v>Despesa Indireta</v>
      </c>
      <c r="G6775" s="286">
        <f>'Comp. Desp. Indiretas'!CD38</f>
        <v>0</v>
      </c>
    </row>
    <row r="6776" spans="1:7">
      <c r="A6776" s="283">
        <f>'Comp. Desp. Indiretas'!$CD$7</f>
        <v>45139</v>
      </c>
      <c r="B6776" s="278" t="str">
        <f>'Comp. Desp. Indiretas'!$A$39</f>
        <v>ART</v>
      </c>
      <c r="D6776" s="279" t="str">
        <f>'Comp. Desp. Indiretas'!$C$39</f>
        <v>ART CREA - Nível 1</v>
      </c>
      <c r="E6776" s="278" t="str">
        <f>Resumo!$R$5</f>
        <v>Despesa</v>
      </c>
      <c r="F6776" s="278" t="str">
        <f>Resumo!$R$6</f>
        <v>Despesa Indireta</v>
      </c>
      <c r="G6776" s="286">
        <f>'Comp. Desp. Indiretas'!CD39</f>
        <v>0</v>
      </c>
    </row>
    <row r="6777" spans="1:7">
      <c r="A6777" s="283">
        <f>'Comp. Desp. Indiretas'!$CD$7</f>
        <v>45139</v>
      </c>
      <c r="B6777" s="278" t="str">
        <f>'Comp. Desp. Indiretas'!$A$40</f>
        <v>ART</v>
      </c>
      <c r="D6777" s="279" t="str">
        <f>'Comp. Desp. Indiretas'!$C$40</f>
        <v>ART CREA - Nível 2</v>
      </c>
      <c r="E6777" s="278" t="str">
        <f>Resumo!$R$5</f>
        <v>Despesa</v>
      </c>
      <c r="F6777" s="278" t="str">
        <f>Resumo!$R$6</f>
        <v>Despesa Indireta</v>
      </c>
      <c r="G6777" s="286">
        <f>'Comp. Desp. Indiretas'!CD40</f>
        <v>0</v>
      </c>
    </row>
    <row r="6778" spans="1:7">
      <c r="A6778" s="283">
        <f>'Comp. Desp. Indiretas'!$CD$7</f>
        <v>45139</v>
      </c>
      <c r="B6778" s="278" t="str">
        <f>'Comp. Desp. Indiretas'!$A$41</f>
        <v>ART</v>
      </c>
      <c r="D6778" s="279" t="str">
        <f>'Comp. Desp. Indiretas'!$C$41</f>
        <v>ART CREA - Nível 3</v>
      </c>
      <c r="E6778" s="278" t="str">
        <f>Resumo!$R$5</f>
        <v>Despesa</v>
      </c>
      <c r="F6778" s="278" t="str">
        <f>Resumo!$R$6</f>
        <v>Despesa Indireta</v>
      </c>
      <c r="G6778" s="286">
        <f>'Comp. Desp. Indiretas'!CD41</f>
        <v>0</v>
      </c>
    </row>
    <row r="6779" spans="1:7">
      <c r="A6779" s="283">
        <f>'Comp. Desp. Indiretas'!$CD$7</f>
        <v>45139</v>
      </c>
      <c r="B6779" s="278" t="str">
        <f>'Comp. Desp. Indiretas'!$A$42</f>
        <v>ART</v>
      </c>
      <c r="D6779" s="279" t="str">
        <f>'Comp. Desp. Indiretas'!$C$42</f>
        <v>ACERVO CREA</v>
      </c>
      <c r="E6779" s="278" t="str">
        <f>Resumo!$R$5</f>
        <v>Despesa</v>
      </c>
      <c r="F6779" s="278" t="str">
        <f>Resumo!$R$6</f>
        <v>Despesa Indireta</v>
      </c>
      <c r="G6779" s="286">
        <f>'Comp. Desp. Indiretas'!CD42</f>
        <v>0</v>
      </c>
    </row>
    <row r="6780" spans="1:7">
      <c r="A6780" s="283">
        <f>'Comp. Desp. Indiretas'!$CD$7</f>
        <v>45139</v>
      </c>
      <c r="B6780" s="278" t="str">
        <f>'Comp. Desp. Indiretas'!$A$43</f>
        <v>ART</v>
      </c>
      <c r="D6780" s="279" t="str">
        <f>'Comp. Desp. Indiretas'!$C$43</f>
        <v>ART CRBio</v>
      </c>
      <c r="E6780" s="278" t="str">
        <f>Resumo!$R$5</f>
        <v>Despesa</v>
      </c>
      <c r="F6780" s="278" t="str">
        <f>Resumo!$R$6</f>
        <v>Despesa Indireta</v>
      </c>
      <c r="G6780" s="286">
        <f>'Comp. Desp. Indiretas'!CD43</f>
        <v>0</v>
      </c>
    </row>
    <row r="6781" spans="1:7">
      <c r="A6781" s="283">
        <f>'Comp. Desp. Indiretas'!$CD$7</f>
        <v>45139</v>
      </c>
      <c r="B6781" s="278" t="str">
        <f>'Comp. Desp. Indiretas'!$A$44</f>
        <v>ART</v>
      </c>
      <c r="D6781" s="279" t="str">
        <f>'Comp. Desp. Indiretas'!$C$44</f>
        <v>ACERVO CRBio</v>
      </c>
      <c r="E6781" s="278" t="str">
        <f>Resumo!$R$5</f>
        <v>Despesa</v>
      </c>
      <c r="F6781" s="278" t="str">
        <f>Resumo!$R$6</f>
        <v>Despesa Indireta</v>
      </c>
      <c r="G6781" s="286">
        <f>'Comp. Desp. Indiretas'!CD44</f>
        <v>0</v>
      </c>
    </row>
    <row r="6782" spans="1:7">
      <c r="A6782" s="283">
        <f>'Comp. Desp. Indiretas'!$CD$7</f>
        <v>45139</v>
      </c>
      <c r="B6782" s="278" t="str">
        <f>'Comp. Desp. Indiretas'!$A$45</f>
        <v>ART</v>
      </c>
      <c r="D6782" s="279" t="str">
        <f>'Comp. Desp. Indiretas'!$C$45</f>
        <v>VISTO CREA PF</v>
      </c>
      <c r="E6782" s="278" t="str">
        <f>Resumo!$R$5</f>
        <v>Despesa</v>
      </c>
      <c r="F6782" s="278" t="str">
        <f>Resumo!$R$6</f>
        <v>Despesa Indireta</v>
      </c>
      <c r="G6782" s="286">
        <f>'Comp. Desp. Indiretas'!CD45</f>
        <v>0</v>
      </c>
    </row>
    <row r="6783" spans="1:7">
      <c r="A6783" s="283">
        <f>'Comp. Desp. Indiretas'!$CD$7</f>
        <v>45139</v>
      </c>
      <c r="B6783" s="278" t="str">
        <f>'Comp. Desp. Indiretas'!$A$46</f>
        <v>ART</v>
      </c>
      <c r="D6783" s="279" t="str">
        <f>'Comp. Desp. Indiretas'!$C$46</f>
        <v>VISTO CREA PJ</v>
      </c>
      <c r="E6783" s="278" t="str">
        <f>Resumo!$R$5</f>
        <v>Despesa</v>
      </c>
      <c r="F6783" s="278" t="str">
        <f>Resumo!$R$6</f>
        <v>Despesa Indireta</v>
      </c>
      <c r="G6783" s="286">
        <f>'Comp. Desp. Indiretas'!CD46</f>
        <v>0</v>
      </c>
    </row>
    <row r="6784" spans="1:7">
      <c r="A6784" s="283">
        <f>'Comp. Desp. Indiretas'!$CD$7</f>
        <v>45139</v>
      </c>
      <c r="B6784" s="278" t="str">
        <f>'Comp. Desp. Indiretas'!$A$47</f>
        <v>ART</v>
      </c>
      <c r="D6784" s="279" t="str">
        <f>'Comp. Desp. Indiretas'!$C$47</f>
        <v>ANUIDADE CREA PF</v>
      </c>
      <c r="E6784" s="278" t="str">
        <f>Resumo!$R$5</f>
        <v>Despesa</v>
      </c>
      <c r="F6784" s="278" t="str">
        <f>Resumo!$R$6</f>
        <v>Despesa Indireta</v>
      </c>
      <c r="G6784" s="286">
        <f>'Comp. Desp. Indiretas'!CD47</f>
        <v>0</v>
      </c>
    </row>
    <row r="6785" spans="1:7">
      <c r="A6785" s="283">
        <f>'Comp. Desp. Indiretas'!$CD$7</f>
        <v>45139</v>
      </c>
      <c r="B6785" s="278" t="str">
        <f>'Comp. Desp. Indiretas'!$A$48</f>
        <v>ART</v>
      </c>
      <c r="D6785" s="279" t="str">
        <f>'Comp. Desp. Indiretas'!$C$48</f>
        <v>ANUIDADE CREA PJ</v>
      </c>
      <c r="E6785" s="278" t="str">
        <f>Resumo!$R$5</f>
        <v>Despesa</v>
      </c>
      <c r="F6785" s="278" t="str">
        <f>Resumo!$R$6</f>
        <v>Despesa Indireta</v>
      </c>
      <c r="G6785" s="286">
        <f>'Comp. Desp. Indiretas'!CD48</f>
        <v>0</v>
      </c>
    </row>
    <row r="6786" spans="1:7">
      <c r="A6786" s="283">
        <f>'Comp. Desp. Indiretas'!$CD$7</f>
        <v>45139</v>
      </c>
      <c r="B6786" s="278" t="str">
        <f>'Comp. Desp. Indiretas'!$A$49</f>
        <v>ART</v>
      </c>
      <c r="D6786" s="279" t="str">
        <f>'Comp. Desp. Indiretas'!$C$49</f>
        <v>VISTO CRBio PF</v>
      </c>
      <c r="E6786" s="278" t="str">
        <f>Resumo!$R$5</f>
        <v>Despesa</v>
      </c>
      <c r="F6786" s="278" t="str">
        <f>Resumo!$R$6</f>
        <v>Despesa Indireta</v>
      </c>
      <c r="G6786" s="286">
        <f>'Comp. Desp. Indiretas'!CD49</f>
        <v>0</v>
      </c>
    </row>
    <row r="6787" spans="1:7">
      <c r="A6787" s="283">
        <f>'Comp. Desp. Indiretas'!$CD$7</f>
        <v>45139</v>
      </c>
      <c r="B6787" s="278" t="str">
        <f>'Comp. Desp. Indiretas'!$A$50</f>
        <v>ART</v>
      </c>
      <c r="D6787" s="279" t="str">
        <f>'Comp. Desp. Indiretas'!$C$50</f>
        <v>VISTO CRBio PJ</v>
      </c>
      <c r="E6787" s="278" t="str">
        <f>Resumo!$R$5</f>
        <v>Despesa</v>
      </c>
      <c r="F6787" s="278" t="str">
        <f>Resumo!$R$6</f>
        <v>Despesa Indireta</v>
      </c>
      <c r="G6787" s="286">
        <f>'Comp. Desp. Indiretas'!CD50</f>
        <v>0</v>
      </c>
    </row>
    <row r="6788" spans="1:7">
      <c r="A6788" s="283">
        <f>'Comp. Desp. Indiretas'!$CD$7</f>
        <v>45139</v>
      </c>
      <c r="B6788" s="278" t="str">
        <f>'Comp. Desp. Indiretas'!$A$51</f>
        <v>SMS</v>
      </c>
      <c r="D6788" s="279" t="str">
        <f>'Comp. Desp. Indiretas'!$C$51</f>
        <v>PPRA</v>
      </c>
      <c r="E6788" s="278" t="str">
        <f>Resumo!$R$5</f>
        <v>Despesa</v>
      </c>
      <c r="F6788" s="278" t="str">
        <f>Resumo!$R$6</f>
        <v>Despesa Indireta</v>
      </c>
      <c r="G6788" s="286">
        <f>'Comp. Desp. Indiretas'!CD51</f>
        <v>0</v>
      </c>
    </row>
    <row r="6789" spans="1:7">
      <c r="A6789" s="283">
        <f>'Comp. Desp. Indiretas'!$CD$7</f>
        <v>45139</v>
      </c>
      <c r="B6789" s="278" t="str">
        <f>'Comp. Desp. Indiretas'!$A$52</f>
        <v>SMS</v>
      </c>
      <c r="D6789" s="279" t="str">
        <f>'Comp. Desp. Indiretas'!$C$52</f>
        <v>PCMSO</v>
      </c>
      <c r="E6789" s="278" t="str">
        <f>Resumo!$R$5</f>
        <v>Despesa</v>
      </c>
      <c r="F6789" s="278" t="str">
        <f>Resumo!$R$6</f>
        <v>Despesa Indireta</v>
      </c>
      <c r="G6789" s="286">
        <f>'Comp. Desp. Indiretas'!CD52</f>
        <v>0</v>
      </c>
    </row>
    <row r="6790" spans="1:7">
      <c r="A6790" s="283">
        <f>'Comp. Desp. Indiretas'!$CD$7</f>
        <v>45139</v>
      </c>
      <c r="B6790" s="278" t="str">
        <f>'Comp. Desp. Indiretas'!$A$53</f>
        <v>SMS</v>
      </c>
      <c r="D6790" s="279" t="str">
        <f>'Comp. Desp. Indiretas'!$C$53</f>
        <v>PGR</v>
      </c>
      <c r="E6790" s="278" t="str">
        <f>Resumo!$R$5</f>
        <v>Despesa</v>
      </c>
      <c r="F6790" s="278" t="str">
        <f>Resumo!$R$6</f>
        <v>Despesa Indireta</v>
      </c>
      <c r="G6790" s="286">
        <f>'Comp. Desp. Indiretas'!CD53</f>
        <v>0</v>
      </c>
    </row>
    <row r="6791" spans="1:7">
      <c r="A6791" s="283">
        <f>'Comp. Desp. Indiretas'!$CD$7</f>
        <v>45139</v>
      </c>
      <c r="B6791" s="278" t="str">
        <f>'Comp. Desp. Indiretas'!$A$55</f>
        <v>SMS</v>
      </c>
      <c r="D6791" s="279" t="str">
        <f>'Comp. Desp. Indiretas'!$C$55</f>
        <v>TREINAMENTO</v>
      </c>
      <c r="E6791" s="278" t="str">
        <f>Resumo!$R$5</f>
        <v>Despesa</v>
      </c>
      <c r="F6791" s="278" t="str">
        <f>Resumo!$R$6</f>
        <v>Despesa Indireta</v>
      </c>
      <c r="G6791" s="286">
        <f>'Comp. Desp. Indiretas'!CD55</f>
        <v>0</v>
      </c>
    </row>
    <row r="6792" spans="1:7">
      <c r="A6792" s="283">
        <f>'Comp. Desp. Indiretas'!$CD$7</f>
        <v>45139</v>
      </c>
      <c r="B6792" s="278" t="str">
        <f>'Comp. Desp. Indiretas'!$A$56</f>
        <v>SMS</v>
      </c>
      <c r="D6792" s="279" t="str">
        <f>'Comp. Desp. Indiretas'!$C$56</f>
        <v>ASO</v>
      </c>
      <c r="E6792" s="278" t="str">
        <f>Resumo!$R$5</f>
        <v>Despesa</v>
      </c>
      <c r="F6792" s="278" t="str">
        <f>Resumo!$R$6</f>
        <v>Despesa Indireta</v>
      </c>
      <c r="G6792" s="286">
        <f>'Comp. Desp. Indiretas'!CD56</f>
        <v>0</v>
      </c>
    </row>
    <row r="6793" spans="1:7">
      <c r="A6793" s="283">
        <f>'Comp. Desp. Indiretas'!$CD$7</f>
        <v>45139</v>
      </c>
      <c r="B6793" s="278">
        <f>'Comp. Desp. Indiretas'!$A$57</f>
        <v>0</v>
      </c>
      <c r="D6793" s="279" t="str">
        <f>'Comp. Desp. Indiretas'!$C$57</f>
        <v/>
      </c>
      <c r="E6793" s="278" t="str">
        <f>Resumo!$R$5</f>
        <v>Despesa</v>
      </c>
      <c r="F6793" s="278" t="str">
        <f>Resumo!$R$6</f>
        <v>Despesa Indireta</v>
      </c>
      <c r="G6793" s="286">
        <f>'Comp. Desp. Indiretas'!CD57</f>
        <v>0</v>
      </c>
    </row>
    <row r="6794" spans="1:7">
      <c r="A6794" s="283">
        <f>'Comp. Desp. Indiretas'!$CD$7</f>
        <v>45139</v>
      </c>
      <c r="B6794" s="278">
        <f>'Comp. Desp. Indiretas'!$A$58</f>
        <v>0</v>
      </c>
      <c r="D6794" s="279" t="str">
        <f>'Comp. Desp. Indiretas'!$C$58</f>
        <v/>
      </c>
      <c r="E6794" s="278" t="str">
        <f>Resumo!$R$5</f>
        <v>Despesa</v>
      </c>
      <c r="F6794" s="278" t="str">
        <f>Resumo!$R$6</f>
        <v>Despesa Indireta</v>
      </c>
      <c r="G6794" s="286">
        <f>'Comp. Desp. Indiretas'!CD58</f>
        <v>0</v>
      </c>
    </row>
    <row r="6795" spans="1:7">
      <c r="A6795" s="283">
        <f>'Comp. Desp. Indiretas'!$CD$7</f>
        <v>45139</v>
      </c>
      <c r="B6795" s="278">
        <f>'Comp. Desp. Indiretas'!$A$59</f>
        <v>0</v>
      </c>
      <c r="D6795" s="279" t="str">
        <f>'Comp. Desp. Indiretas'!$C$59</f>
        <v/>
      </c>
      <c r="E6795" s="278" t="str">
        <f>Resumo!$R$5</f>
        <v>Despesa</v>
      </c>
      <c r="F6795" s="278" t="str">
        <f>Resumo!$R$6</f>
        <v>Despesa Indireta</v>
      </c>
      <c r="G6795" s="286">
        <f>'Comp. Desp. Indiretas'!CD59</f>
        <v>0</v>
      </c>
    </row>
    <row r="6796" spans="1:7">
      <c r="A6796" s="283">
        <f>'Comp. Desp. Indiretas'!$CD$7</f>
        <v>45139</v>
      </c>
      <c r="B6796" s="278">
        <f>'Comp. Desp. Indiretas'!$A$60</f>
        <v>0</v>
      </c>
      <c r="D6796" s="279" t="str">
        <f>'Comp. Desp. Indiretas'!$C$60</f>
        <v/>
      </c>
      <c r="E6796" s="278" t="str">
        <f>Resumo!$R$5</f>
        <v>Despesa</v>
      </c>
      <c r="F6796" s="278" t="str">
        <f>Resumo!$R$6</f>
        <v>Despesa Indireta</v>
      </c>
      <c r="G6796" s="286">
        <f>'Comp. Desp. Indiretas'!CD60</f>
        <v>0</v>
      </c>
    </row>
    <row r="6797" spans="1:7">
      <c r="A6797" s="283">
        <f>'Comp. Desp. Indiretas'!$CD$7</f>
        <v>45139</v>
      </c>
      <c r="B6797" s="278" t="str">
        <f>'Comp. Desp. Indiretas'!$A$63</f>
        <v>MOC</v>
      </c>
      <c r="D6797" s="279" t="str">
        <f>'Comp. Desp. Indiretas'!$C$63</f>
        <v>DIRETOR TÉCNICO</v>
      </c>
      <c r="E6797" s="278" t="str">
        <f>Resumo!$R$5</f>
        <v>Despesa</v>
      </c>
      <c r="F6797" s="278" t="str">
        <f>Resumo!$R$6</f>
        <v>Despesa Indireta</v>
      </c>
      <c r="G6797" s="286">
        <f>'Comp. Desp. Indiretas'!CD63</f>
        <v>0</v>
      </c>
    </row>
    <row r="6798" spans="1:7">
      <c r="A6798" s="283">
        <f>'Comp. Desp. Indiretas'!$CD$7</f>
        <v>45139</v>
      </c>
      <c r="B6798" s="278" t="str">
        <f>'Comp. Desp. Indiretas'!$A$64</f>
        <v>MOC</v>
      </c>
      <c r="D6798" s="279" t="str">
        <f>'Comp. Desp. Indiretas'!$C$64</f>
        <v>ANALISTA DE SUPRIMENTOS</v>
      </c>
      <c r="E6798" s="278" t="str">
        <f>Resumo!$R$5</f>
        <v>Despesa</v>
      </c>
      <c r="F6798" s="278" t="str">
        <f>Resumo!$R$6</f>
        <v>Despesa Indireta</v>
      </c>
      <c r="G6798" s="286">
        <f>'Comp. Desp. Indiretas'!CD64</f>
        <v>0</v>
      </c>
    </row>
    <row r="6799" spans="1:7">
      <c r="A6799" s="283">
        <f>'Comp. Desp. Indiretas'!$CD$7</f>
        <v>45139</v>
      </c>
      <c r="B6799" s="278" t="str">
        <f>'Comp. Desp. Indiretas'!$A$65</f>
        <v>MOC</v>
      </c>
      <c r="D6799" s="279" t="str">
        <f>'Comp. Desp. Indiretas'!$C$65</f>
        <v>GERENTE DE PROJETO - PJ</v>
      </c>
      <c r="E6799" s="278" t="str">
        <f>Resumo!$R$5</f>
        <v>Despesa</v>
      </c>
      <c r="F6799" s="278" t="str">
        <f>Resumo!$R$6</f>
        <v>Despesa Indireta</v>
      </c>
      <c r="G6799" s="286">
        <f>'Comp. Desp. Indiretas'!CD65</f>
        <v>0</v>
      </c>
    </row>
    <row r="6800" spans="1:7">
      <c r="A6800" s="283">
        <f>'Comp. Desp. Indiretas'!$CD$7</f>
        <v>45139</v>
      </c>
      <c r="B6800" s="278" t="str">
        <f>'Comp. Desp. Indiretas'!$A$66</f>
        <v>MOC</v>
      </c>
      <c r="D6800" s="279" t="str">
        <f>'Comp. Desp. Indiretas'!$C$66</f>
        <v>COORD. DE PROJETO - PJ</v>
      </c>
      <c r="E6800" s="278" t="str">
        <f>Resumo!$R$5</f>
        <v>Despesa</v>
      </c>
      <c r="F6800" s="278" t="str">
        <f>Resumo!$R$6</f>
        <v>Despesa Indireta</v>
      </c>
      <c r="G6800" s="286">
        <f>'Comp. Desp. Indiretas'!CD66</f>
        <v>0</v>
      </c>
    </row>
    <row r="6801" spans="1:7">
      <c r="A6801" s="283">
        <f>'Comp. Desp. Indiretas'!$CD$7</f>
        <v>45139</v>
      </c>
      <c r="B6801" s="278" t="str">
        <f>'Comp. Desp. Indiretas'!$A$67</f>
        <v>MOC</v>
      </c>
      <c r="D6801" s="279" t="str">
        <f>'Comp. Desp. Indiretas'!$C$67</f>
        <v>COORD. OPERACIONAL - PJ</v>
      </c>
      <c r="E6801" s="278" t="str">
        <f>Resumo!$R$5</f>
        <v>Despesa</v>
      </c>
      <c r="F6801" s="278" t="str">
        <f>Resumo!$R$6</f>
        <v>Despesa Indireta</v>
      </c>
      <c r="G6801" s="286">
        <f>'Comp. Desp. Indiretas'!CD67</f>
        <v>0</v>
      </c>
    </row>
    <row r="6802" spans="1:7">
      <c r="A6802" s="283">
        <f>'Comp. Desp. Indiretas'!$CD$7</f>
        <v>45139</v>
      </c>
      <c r="B6802" s="278" t="str">
        <f>'Comp. Desp. Indiretas'!$A$68</f>
        <v>MOC</v>
      </c>
      <c r="D6802" s="279" t="str">
        <f>'Comp. Desp. Indiretas'!$C$68</f>
        <v>ANALISTA DE PROJETOS SENIOR - PJ</v>
      </c>
      <c r="E6802" s="278" t="str">
        <f>Resumo!$R$5</f>
        <v>Despesa</v>
      </c>
      <c r="F6802" s="278" t="str">
        <f>Resumo!$R$6</f>
        <v>Despesa Indireta</v>
      </c>
      <c r="G6802" s="286">
        <f>'Comp. Desp. Indiretas'!CD68</f>
        <v>0</v>
      </c>
    </row>
    <row r="6803" spans="1:7">
      <c r="A6803" s="283">
        <f>'Comp. Desp. Indiretas'!$CD$7</f>
        <v>45139</v>
      </c>
      <c r="B6803" s="278" t="str">
        <f>'Comp. Desp. Indiretas'!$A$69</f>
        <v>MOC</v>
      </c>
      <c r="D6803" s="279" t="str">
        <f>'Comp. Desp. Indiretas'!$C$69</f>
        <v>ANALISTA DE PROJETOS PLENO - PJ</v>
      </c>
      <c r="E6803" s="278" t="str">
        <f>Resumo!$R$5</f>
        <v>Despesa</v>
      </c>
      <c r="F6803" s="278" t="str">
        <f>Resumo!$R$6</f>
        <v>Despesa Indireta</v>
      </c>
      <c r="G6803" s="286">
        <f>'Comp. Desp. Indiretas'!CD69</f>
        <v>0</v>
      </c>
    </row>
    <row r="6804" spans="1:7">
      <c r="A6804" s="283">
        <f>'Comp. Desp. Indiretas'!$CD$7</f>
        <v>45139</v>
      </c>
      <c r="B6804" s="278" t="str">
        <f>'Comp. Desp. Indiretas'!$A$70</f>
        <v>MOC</v>
      </c>
      <c r="D6804" s="279" t="str">
        <f>'Comp. Desp. Indiretas'!$C$70</f>
        <v>ANALISTA DE PROJETOS JUNIOR - PJ</v>
      </c>
      <c r="E6804" s="278" t="str">
        <f>Resumo!$R$5</f>
        <v>Despesa</v>
      </c>
      <c r="F6804" s="278" t="str">
        <f>Resumo!$R$6</f>
        <v>Despesa Indireta</v>
      </c>
      <c r="G6804" s="286">
        <f>'Comp. Desp. Indiretas'!CD70</f>
        <v>0</v>
      </c>
    </row>
    <row r="6805" spans="1:7">
      <c r="A6805" s="283">
        <f>'Comp. Desp. Indiretas'!$CD$7</f>
        <v>45139</v>
      </c>
      <c r="B6805" s="278" t="str">
        <f>'Comp. Desp. Indiretas'!$A$71</f>
        <v>MOC</v>
      </c>
      <c r="D6805" s="279" t="str">
        <f>'Comp. Desp. Indiretas'!$C$71</f>
        <v>TÉCNICO OPERACIONAL - PJ</v>
      </c>
      <c r="E6805" s="278" t="str">
        <f>Resumo!$R$5</f>
        <v>Despesa</v>
      </c>
      <c r="F6805" s="278" t="str">
        <f>Resumo!$R$6</f>
        <v>Despesa Indireta</v>
      </c>
      <c r="G6805" s="286">
        <f>'Comp. Desp. Indiretas'!CD71</f>
        <v>0</v>
      </c>
    </row>
    <row r="6806" spans="1:7">
      <c r="A6806" s="283">
        <f>'Comp. Desp. Indiretas'!$CD$7</f>
        <v>45139</v>
      </c>
      <c r="B6806" s="278" t="str">
        <f>'Comp. Desp. Indiretas'!$A$72</f>
        <v>MOC</v>
      </c>
      <c r="D6806" s="279" t="str">
        <f>'Comp. Desp. Indiretas'!$C$72</f>
        <v>AUXILIAR TÉCNICO - PJ</v>
      </c>
      <c r="E6806" s="278" t="str">
        <f>Resumo!$R$5</f>
        <v>Despesa</v>
      </c>
      <c r="F6806" s="278" t="str">
        <f>Resumo!$R$6</f>
        <v>Despesa Indireta</v>
      </c>
      <c r="G6806" s="286">
        <f>'Comp. Desp. Indiretas'!CD72</f>
        <v>0</v>
      </c>
    </row>
    <row r="6807" spans="1:7">
      <c r="A6807" s="283">
        <f>'Comp. Desp. Indiretas'!$CD$7</f>
        <v>45139</v>
      </c>
      <c r="B6807" s="278" t="str">
        <f>'Comp. Desp. Indiretas'!$A$73</f>
        <v>MOC</v>
      </c>
      <c r="D6807" s="279" t="str">
        <f>'Comp. Desp. Indiretas'!$C$73</f>
        <v>ANALISTA FINANCEIRO</v>
      </c>
      <c r="E6807" s="278" t="str">
        <f>Resumo!$R$5</f>
        <v>Despesa</v>
      </c>
      <c r="F6807" s="278" t="str">
        <f>Resumo!$R$6</f>
        <v>Despesa Indireta</v>
      </c>
      <c r="G6807" s="286">
        <f>'Comp. Desp. Indiretas'!CD73</f>
        <v>0</v>
      </c>
    </row>
    <row r="6808" spans="1:7">
      <c r="A6808" s="283">
        <f>'Comp. Desp. Indiretas'!$CD$7</f>
        <v>45139</v>
      </c>
      <c r="B6808" s="278" t="str">
        <f>'Comp. Desp. Indiretas'!$A$74</f>
        <v>MOC</v>
      </c>
      <c r="D6808" s="279" t="str">
        <f>'Comp. Desp. Indiretas'!$C$74</f>
        <v>ANALISTA DE SUPRIMENTOS</v>
      </c>
      <c r="E6808" s="278" t="str">
        <f>Resumo!$R$5</f>
        <v>Despesa</v>
      </c>
      <c r="F6808" s="278" t="str">
        <f>Resumo!$R$6</f>
        <v>Despesa Indireta</v>
      </c>
      <c r="G6808" s="286">
        <f>'Comp. Desp. Indiretas'!CD74</f>
        <v>0</v>
      </c>
    </row>
    <row r="6809" spans="1:7">
      <c r="A6809" s="283">
        <f>'Comp. Desp. Indiretas'!$CD$7</f>
        <v>45139</v>
      </c>
      <c r="B6809" s="278" t="str">
        <f>'Comp. Desp. Indiretas'!$A$75</f>
        <v>DG</v>
      </c>
      <c r="D6809" s="279" t="str">
        <f>'Comp. Desp. Indiretas'!$C$75</f>
        <v>HOSPEDAGEM VIAGEM</v>
      </c>
      <c r="E6809" s="278" t="str">
        <f>Resumo!$R$5</f>
        <v>Despesa</v>
      </c>
      <c r="F6809" s="278" t="str">
        <f>Resumo!$R$6</f>
        <v>Despesa Indireta</v>
      </c>
      <c r="G6809" s="286">
        <f>'Comp. Desp. Indiretas'!CD75</f>
        <v>0</v>
      </c>
    </row>
    <row r="6810" spans="1:7">
      <c r="A6810" s="283">
        <f>'Comp. Desp. Indiretas'!$CD$7</f>
        <v>45139</v>
      </c>
      <c r="B6810" s="278" t="str">
        <f>'Comp. Desp. Indiretas'!$A$76</f>
        <v>DG</v>
      </c>
      <c r="D6810" s="279" t="str">
        <f>'Comp. Desp. Indiretas'!$C$76</f>
        <v>ALIMENTAÇÃO VIAGEM (CAFÉ / ALMOÇO OU JANTA)</v>
      </c>
      <c r="E6810" s="278" t="str">
        <f>Resumo!$R$5</f>
        <v>Despesa</v>
      </c>
      <c r="F6810" s="278" t="str">
        <f>Resumo!$R$6</f>
        <v>Despesa Indireta</v>
      </c>
      <c r="G6810" s="286">
        <f>'Comp. Desp. Indiretas'!CD76</f>
        <v>0</v>
      </c>
    </row>
    <row r="6811" spans="1:7">
      <c r="A6811" s="283">
        <f>'Comp. Desp. Indiretas'!$CD$7</f>
        <v>45139</v>
      </c>
      <c r="B6811" s="278" t="str">
        <f>'Comp. Desp. Indiretas'!$A$77</f>
        <v>DG</v>
      </c>
      <c r="D6811" s="279" t="str">
        <f>'Comp. Desp. Indiretas'!$C$77</f>
        <v>SALA COMERCIAL - PARAUAPEBAS/PA</v>
      </c>
      <c r="E6811" s="278" t="str">
        <f>Resumo!$R$5</f>
        <v>Despesa</v>
      </c>
      <c r="F6811" s="278" t="str">
        <f>Resumo!$R$6</f>
        <v>Despesa Indireta</v>
      </c>
      <c r="G6811" s="286">
        <f>'Comp. Desp. Indiretas'!CD77</f>
        <v>0</v>
      </c>
    </row>
    <row r="6812" spans="1:7">
      <c r="A6812" s="283">
        <f>'Comp. Desp. Indiretas'!$CD$7</f>
        <v>45139</v>
      </c>
      <c r="B6812" s="278" t="str">
        <f>'Comp. Desp. Indiretas'!$A$78</f>
        <v>DG</v>
      </c>
      <c r="D6812" s="279" t="str">
        <f>'Comp. Desp. Indiretas'!$C$78</f>
        <v>ALIMENTAÇÃO VIAGEM (CAFÉ / ALMOÇO OU JANTA)</v>
      </c>
      <c r="E6812" s="278" t="str">
        <f>Resumo!$R$5</f>
        <v>Despesa</v>
      </c>
      <c r="F6812" s="278" t="str">
        <f>Resumo!$R$6</f>
        <v>Despesa Indireta</v>
      </c>
      <c r="G6812" s="286">
        <f>'Comp. Desp. Indiretas'!CD78</f>
        <v>0</v>
      </c>
    </row>
    <row r="6813" spans="1:7">
      <c r="A6813" s="283">
        <f>'Comp. Desp. Indiretas'!$CD$7</f>
        <v>45139</v>
      </c>
      <c r="B6813" s="278" t="str">
        <f>'Comp. Desp. Indiretas'!$A$79</f>
        <v>DG</v>
      </c>
      <c r="D6813" s="279" t="str">
        <f>'Comp. Desp. Indiretas'!$C$79</f>
        <v>ALIMENTAÇÃO - NIVEL 2</v>
      </c>
      <c r="E6813" s="278" t="str">
        <f>Resumo!$R$5</f>
        <v>Despesa</v>
      </c>
      <c r="F6813" s="278" t="str">
        <f>Resumo!$R$6</f>
        <v>Despesa Indireta</v>
      </c>
      <c r="G6813" s="286">
        <f>'Comp. Desp. Indiretas'!CD79</f>
        <v>0</v>
      </c>
    </row>
    <row r="6814" spans="1:7">
      <c r="A6814" s="283">
        <f>'Comp. Desp. Indiretas'!$CD$7</f>
        <v>45139</v>
      </c>
      <c r="B6814" s="278" t="str">
        <f>'Comp. Desp. Indiretas'!$A$80</f>
        <v>DG</v>
      </c>
      <c r="D6814" s="279" t="str">
        <f>'Comp. Desp. Indiretas'!$C$80</f>
        <v>ALIMENTAÇÃO - NIVEL 3</v>
      </c>
      <c r="E6814" s="278" t="str">
        <f>Resumo!$R$5</f>
        <v>Despesa</v>
      </c>
      <c r="F6814" s="278" t="str">
        <f>Resumo!$R$6</f>
        <v>Despesa Indireta</v>
      </c>
      <c r="G6814" s="286">
        <f>'Comp. Desp. Indiretas'!CD80</f>
        <v>0</v>
      </c>
    </row>
    <row r="6815" spans="1:7">
      <c r="A6815" s="283">
        <f>'Comp. Desp. Indiretas'!$CD$7</f>
        <v>45139</v>
      </c>
      <c r="B6815" s="278" t="str">
        <f>'Comp. Desp. Indiretas'!$A$81</f>
        <v>DG</v>
      </c>
      <c r="D6815" s="279" t="str">
        <f>'Comp. Desp. Indiretas'!$C$81</f>
        <v>TELEFONIA</v>
      </c>
      <c r="E6815" s="278" t="str">
        <f>Resumo!$R$5</f>
        <v>Despesa</v>
      </c>
      <c r="F6815" s="278" t="str">
        <f>Resumo!$R$6</f>
        <v>Despesa Indireta</v>
      </c>
      <c r="G6815" s="286">
        <f>'Comp. Desp. Indiretas'!CD81</f>
        <v>0</v>
      </c>
    </row>
    <row r="6816" spans="1:7">
      <c r="A6816" s="283">
        <f>'Comp. Desp. Indiretas'!$CD$7</f>
        <v>45139</v>
      </c>
      <c r="B6816" s="278" t="str">
        <f>'Comp. Desp. Indiretas'!$A$82</f>
        <v>DG</v>
      </c>
      <c r="D6816" s="279" t="str">
        <f>'Comp. Desp. Indiretas'!$C$82</f>
        <v>ALUGUEL DE VEÍCULO SUV</v>
      </c>
      <c r="E6816" s="278" t="str">
        <f>Resumo!$R$5</f>
        <v>Despesa</v>
      </c>
      <c r="F6816" s="278" t="str">
        <f>Resumo!$R$6</f>
        <v>Despesa Indireta</v>
      </c>
      <c r="G6816" s="286">
        <f>'Comp. Desp. Indiretas'!CD82</f>
        <v>0</v>
      </c>
    </row>
    <row r="6817" spans="1:7">
      <c r="A6817" s="283">
        <f>'Comp. Desp. Indiretas'!$CD$7</f>
        <v>45139</v>
      </c>
      <c r="B6817" s="278" t="str">
        <f>'Comp. Desp. Indiretas'!$A$83</f>
        <v>DG</v>
      </c>
      <c r="D6817" s="279" t="str">
        <f>'Comp. Desp. Indiretas'!$C$83</f>
        <v>ALUGUEL DE VEICULO LEVE</v>
      </c>
      <c r="E6817" s="278" t="str">
        <f>Resumo!$R$5</f>
        <v>Despesa</v>
      </c>
      <c r="F6817" s="278" t="str">
        <f>Resumo!$R$6</f>
        <v>Despesa Indireta</v>
      </c>
      <c r="G6817" s="286">
        <f>'Comp. Desp. Indiretas'!CD83</f>
        <v>0</v>
      </c>
    </row>
    <row r="6818" spans="1:7">
      <c r="A6818" s="283">
        <f>'Comp. Desp. Indiretas'!$CD$7</f>
        <v>45139</v>
      </c>
      <c r="B6818" s="278" t="str">
        <f>'Comp. Desp. Indiretas'!$A$84</f>
        <v>DG</v>
      </c>
      <c r="D6818" s="279" t="str">
        <f>'Comp. Desp. Indiretas'!$C$84</f>
        <v>ALUGUEL CAMINHONTE</v>
      </c>
      <c r="E6818" s="278" t="str">
        <f>Resumo!$R$5</f>
        <v>Despesa</v>
      </c>
      <c r="F6818" s="278" t="str">
        <f>Resumo!$R$6</f>
        <v>Despesa Indireta</v>
      </c>
      <c r="G6818" s="286">
        <f>'Comp. Desp. Indiretas'!CD84</f>
        <v>0</v>
      </c>
    </row>
    <row r="6819" spans="1:7">
      <c r="A6819" s="283">
        <f>'Comp. Desp. Indiretas'!$CD$7</f>
        <v>45139</v>
      </c>
      <c r="B6819" s="278" t="str">
        <f>'Comp. Desp. Indiretas'!$A$85</f>
        <v>DG</v>
      </c>
      <c r="D6819" s="279" t="str">
        <f>'Comp. Desp. Indiretas'!$C$85</f>
        <v>AQUISIÇÃO DE VEICULO</v>
      </c>
      <c r="E6819" s="278" t="str">
        <f>Resumo!$R$5</f>
        <v>Despesa</v>
      </c>
      <c r="F6819" s="278" t="str">
        <f>Resumo!$R$6</f>
        <v>Despesa Indireta</v>
      </c>
      <c r="G6819" s="286">
        <f>'Comp. Desp. Indiretas'!CD85</f>
        <v>0</v>
      </c>
    </row>
    <row r="6820" spans="1:7">
      <c r="A6820" s="283">
        <f>'Comp. Desp. Indiretas'!$CD$7</f>
        <v>45139</v>
      </c>
      <c r="B6820" s="278" t="str">
        <f>'Comp. Desp. Indiretas'!$A$86</f>
        <v>DG</v>
      </c>
      <c r="D6820" s="279" t="str">
        <f>'Comp. Desp. Indiretas'!$C$86</f>
        <v>COMBUSTÍVEL - GASOLINA</v>
      </c>
      <c r="E6820" s="278" t="str">
        <f>Resumo!$R$5</f>
        <v>Despesa</v>
      </c>
      <c r="F6820" s="278" t="str">
        <f>Resumo!$R$6</f>
        <v>Despesa Indireta</v>
      </c>
      <c r="G6820" s="286">
        <f>'Comp. Desp. Indiretas'!CD86</f>
        <v>0</v>
      </c>
    </row>
    <row r="6821" spans="1:7">
      <c r="A6821" s="283">
        <f>'Comp. Desp. Indiretas'!$CD$7</f>
        <v>45139</v>
      </c>
      <c r="B6821" s="278" t="str">
        <f>'Comp. Desp. Indiretas'!$A$87</f>
        <v>DG</v>
      </c>
      <c r="D6821" s="279" t="str">
        <f>'Comp. Desp. Indiretas'!$C$87</f>
        <v>COMBUSTÍVEL - DIESEL</v>
      </c>
      <c r="E6821" s="278" t="str">
        <f>Resumo!$R$5</f>
        <v>Despesa</v>
      </c>
      <c r="F6821" s="278" t="str">
        <f>Resumo!$R$6</f>
        <v>Despesa Indireta</v>
      </c>
      <c r="G6821" s="286">
        <f>'Comp. Desp. Indiretas'!CD87</f>
        <v>0</v>
      </c>
    </row>
    <row r="6822" spans="1:7">
      <c r="A6822" s="283">
        <f>'Comp. Desp. Indiretas'!$CD$7</f>
        <v>45139</v>
      </c>
      <c r="B6822" s="278" t="str">
        <f>'Comp. Desp. Indiretas'!$A$88</f>
        <v>DG</v>
      </c>
      <c r="D6822" s="279" t="str">
        <f>'Comp. Desp. Indiretas'!$C$88</f>
        <v>PASSAGEM AÉREA</v>
      </c>
      <c r="E6822" s="278" t="str">
        <f>Resumo!$R$5</f>
        <v>Despesa</v>
      </c>
      <c r="F6822" s="278" t="str">
        <f>Resumo!$R$6</f>
        <v>Despesa Indireta</v>
      </c>
      <c r="G6822" s="286">
        <f>'Comp. Desp. Indiretas'!CD88</f>
        <v>0</v>
      </c>
    </row>
    <row r="6823" spans="1:7">
      <c r="A6823" s="283">
        <f>'Comp. Desp. Indiretas'!$CD$7</f>
        <v>45139</v>
      </c>
      <c r="B6823" s="278" t="str">
        <f>'Comp. Desp. Indiretas'!$A$89</f>
        <v>ART</v>
      </c>
      <c r="D6823" s="279" t="str">
        <f>'Comp. Desp. Indiretas'!$C$89</f>
        <v>ART CREA - Nível 1</v>
      </c>
      <c r="E6823" s="278" t="str">
        <f>Resumo!$R$5</f>
        <v>Despesa</v>
      </c>
      <c r="F6823" s="278" t="str">
        <f>Resumo!$R$6</f>
        <v>Despesa Indireta</v>
      </c>
      <c r="G6823" s="286">
        <f>'Comp. Desp. Indiretas'!CD89</f>
        <v>0</v>
      </c>
    </row>
    <row r="6824" spans="1:7">
      <c r="A6824" s="283">
        <f>'Comp. Desp. Indiretas'!$CD$7</f>
        <v>45139</v>
      </c>
      <c r="B6824" s="278" t="str">
        <f>'Comp. Desp. Indiretas'!$A$90</f>
        <v>ART</v>
      </c>
      <c r="D6824" s="279" t="str">
        <f>'Comp. Desp. Indiretas'!$C$90</f>
        <v>ART CREA - Nível 2</v>
      </c>
      <c r="E6824" s="278" t="str">
        <f>Resumo!$R$5</f>
        <v>Despesa</v>
      </c>
      <c r="F6824" s="278" t="str">
        <f>Resumo!$R$6</f>
        <v>Despesa Indireta</v>
      </c>
      <c r="G6824" s="286">
        <f>'Comp. Desp. Indiretas'!CD90</f>
        <v>0</v>
      </c>
    </row>
    <row r="6825" spans="1:7">
      <c r="A6825" s="283">
        <f>'Comp. Desp. Indiretas'!$CD$7</f>
        <v>45139</v>
      </c>
      <c r="B6825" s="278" t="str">
        <f>'Comp. Desp. Indiretas'!$A$91</f>
        <v>ART</v>
      </c>
      <c r="D6825" s="279" t="str">
        <f>'Comp. Desp. Indiretas'!$C$91</f>
        <v>ART CREA - Nível 3</v>
      </c>
      <c r="E6825" s="278" t="str">
        <f>Resumo!$R$5</f>
        <v>Despesa</v>
      </c>
      <c r="F6825" s="278" t="str">
        <f>Resumo!$R$6</f>
        <v>Despesa Indireta</v>
      </c>
      <c r="G6825" s="286">
        <f>'Comp. Desp. Indiretas'!CD91</f>
        <v>0</v>
      </c>
    </row>
    <row r="6826" spans="1:7">
      <c r="A6826" s="283">
        <f>'Comp. Desp. Indiretas'!$CD$7</f>
        <v>45139</v>
      </c>
      <c r="B6826" s="278" t="str">
        <f>'Comp. Desp. Indiretas'!$A$92</f>
        <v>ART</v>
      </c>
      <c r="D6826" s="279" t="str">
        <f>'Comp. Desp. Indiretas'!$C$92</f>
        <v>ACERVO CREA</v>
      </c>
      <c r="E6826" s="278" t="str">
        <f>Resumo!$R$5</f>
        <v>Despesa</v>
      </c>
      <c r="F6826" s="278" t="str">
        <f>Resumo!$R$6</f>
        <v>Despesa Indireta</v>
      </c>
      <c r="G6826" s="286">
        <f>'Comp. Desp. Indiretas'!CD92</f>
        <v>0</v>
      </c>
    </row>
    <row r="6827" spans="1:7">
      <c r="A6827" s="283">
        <f>'Comp. Desp. Indiretas'!$CD$7</f>
        <v>45139</v>
      </c>
      <c r="B6827" s="278" t="str">
        <f>'Comp. Desp. Indiretas'!$A$93</f>
        <v>ART</v>
      </c>
      <c r="D6827" s="279" t="str">
        <f>'Comp. Desp. Indiretas'!$C$93</f>
        <v>ART CRBio</v>
      </c>
      <c r="E6827" s="278" t="str">
        <f>Resumo!$R$5</f>
        <v>Despesa</v>
      </c>
      <c r="F6827" s="278" t="str">
        <f>Resumo!$R$6</f>
        <v>Despesa Indireta</v>
      </c>
      <c r="G6827" s="286">
        <f>'Comp. Desp. Indiretas'!CD93</f>
        <v>0</v>
      </c>
    </row>
    <row r="6828" spans="1:7">
      <c r="A6828" s="283">
        <f>'Comp. Desp. Indiretas'!$CD$7</f>
        <v>45139</v>
      </c>
      <c r="B6828" s="278" t="str">
        <f>'Comp. Desp. Indiretas'!$A$94</f>
        <v>ART</v>
      </c>
      <c r="D6828" s="279" t="str">
        <f>'Comp. Desp. Indiretas'!$C$94</f>
        <v>ACERVO CRBio</v>
      </c>
      <c r="E6828" s="278" t="str">
        <f>Resumo!$R$5</f>
        <v>Despesa</v>
      </c>
      <c r="F6828" s="278" t="str">
        <f>Resumo!$R$6</f>
        <v>Despesa Indireta</v>
      </c>
      <c r="G6828" s="286">
        <f>'Comp. Desp. Indiretas'!CD94</f>
        <v>0</v>
      </c>
    </row>
    <row r="6829" spans="1:7">
      <c r="A6829" s="283">
        <f>'Comp. Desp. Indiretas'!$CD$7</f>
        <v>45139</v>
      </c>
      <c r="B6829" s="278" t="str">
        <f>'Comp. Desp. Indiretas'!$A$95</f>
        <v>ART</v>
      </c>
      <c r="D6829" s="279" t="str">
        <f>'Comp. Desp. Indiretas'!$C$95</f>
        <v>VISTO CREA PF</v>
      </c>
      <c r="E6829" s="278" t="str">
        <f>Resumo!$R$5</f>
        <v>Despesa</v>
      </c>
      <c r="F6829" s="278" t="str">
        <f>Resumo!$R$6</f>
        <v>Despesa Indireta</v>
      </c>
      <c r="G6829" s="286">
        <f>'Comp. Desp. Indiretas'!CD95</f>
        <v>0</v>
      </c>
    </row>
    <row r="6830" spans="1:7">
      <c r="A6830" s="283">
        <f>'Comp. Desp. Indiretas'!$CD$7</f>
        <v>45139</v>
      </c>
      <c r="B6830" s="278" t="str">
        <f>'Comp. Desp. Indiretas'!$A$96</f>
        <v>ART</v>
      </c>
      <c r="D6830" s="279" t="str">
        <f>'Comp. Desp. Indiretas'!$C$96</f>
        <v>VISTO CREA PJ</v>
      </c>
      <c r="E6830" s="278" t="str">
        <f>Resumo!$R$5</f>
        <v>Despesa</v>
      </c>
      <c r="F6830" s="278" t="str">
        <f>Resumo!$R$6</f>
        <v>Despesa Indireta</v>
      </c>
      <c r="G6830" s="286">
        <f>'Comp. Desp. Indiretas'!CD96</f>
        <v>0</v>
      </c>
    </row>
    <row r="6831" spans="1:7">
      <c r="A6831" s="283">
        <f>'Comp. Desp. Indiretas'!$CD$7</f>
        <v>45139</v>
      </c>
      <c r="B6831" s="278" t="str">
        <f>'Comp. Desp. Indiretas'!$A$97</f>
        <v>ART</v>
      </c>
      <c r="D6831" s="279" t="str">
        <f>'Comp. Desp. Indiretas'!$C$97</f>
        <v>ANUIDADE CREA PF</v>
      </c>
      <c r="E6831" s="278" t="str">
        <f>Resumo!$R$5</f>
        <v>Despesa</v>
      </c>
      <c r="F6831" s="278" t="str">
        <f>Resumo!$R$6</f>
        <v>Despesa Indireta</v>
      </c>
      <c r="G6831" s="286">
        <f>'Comp. Desp. Indiretas'!CD97</f>
        <v>0</v>
      </c>
    </row>
    <row r="6832" spans="1:7">
      <c r="A6832" s="283">
        <f>'Comp. Desp. Indiretas'!$CD$7</f>
        <v>45139</v>
      </c>
      <c r="B6832" s="278" t="str">
        <f>'Comp. Desp. Indiretas'!$A$98</f>
        <v>ART</v>
      </c>
      <c r="D6832" s="279" t="str">
        <f>'Comp. Desp. Indiretas'!$C$98</f>
        <v>ANUIDADE CREA PJ</v>
      </c>
      <c r="E6832" s="278" t="str">
        <f>Resumo!$R$5</f>
        <v>Despesa</v>
      </c>
      <c r="F6832" s="278" t="str">
        <f>Resumo!$R$6</f>
        <v>Despesa Indireta</v>
      </c>
      <c r="G6832" s="286">
        <f>'Comp. Desp. Indiretas'!CD98</f>
        <v>0</v>
      </c>
    </row>
    <row r="6833" spans="1:7">
      <c r="A6833" s="283">
        <f>'Comp. Desp. Indiretas'!$CD$7</f>
        <v>45139</v>
      </c>
      <c r="B6833" s="278" t="str">
        <f>'Comp. Desp. Indiretas'!$A$99</f>
        <v>ART</v>
      </c>
      <c r="D6833" s="279" t="str">
        <f>'Comp. Desp. Indiretas'!$C$99</f>
        <v>VISTO CRBio PF</v>
      </c>
      <c r="E6833" s="278" t="str">
        <f>Resumo!$R$5</f>
        <v>Despesa</v>
      </c>
      <c r="F6833" s="278" t="str">
        <f>Resumo!$R$6</f>
        <v>Despesa Indireta</v>
      </c>
      <c r="G6833" s="286">
        <f>'Comp. Desp. Indiretas'!CD99</f>
        <v>0</v>
      </c>
    </row>
    <row r="6834" spans="1:7">
      <c r="A6834" s="283">
        <f>'Comp. Desp. Indiretas'!$CD$7</f>
        <v>45139</v>
      </c>
      <c r="B6834" s="278" t="str">
        <f>'Comp. Desp. Indiretas'!$A$100</f>
        <v>ART</v>
      </c>
      <c r="D6834" s="279" t="str">
        <f>'Comp. Desp. Indiretas'!$C$100</f>
        <v>VISTO CRBio PJ</v>
      </c>
      <c r="E6834" s="278" t="str">
        <f>Resumo!$R$5</f>
        <v>Despesa</v>
      </c>
      <c r="F6834" s="278" t="str">
        <f>Resumo!$R$6</f>
        <v>Despesa Indireta</v>
      </c>
      <c r="G6834" s="286">
        <f>'Comp. Desp. Indiretas'!CD100</f>
        <v>0</v>
      </c>
    </row>
    <row r="6835" spans="1:7">
      <c r="A6835" s="283">
        <f>'Comp. Desp. Indiretas'!$CD$7</f>
        <v>45139</v>
      </c>
      <c r="B6835" s="278" t="str">
        <f>'Comp. Desp. Indiretas'!$A$101</f>
        <v>SMS</v>
      </c>
      <c r="D6835" s="279" t="str">
        <f>'Comp. Desp. Indiretas'!$C$101</f>
        <v>PPRA</v>
      </c>
      <c r="E6835" s="278" t="str">
        <f>Resumo!$R$5</f>
        <v>Despesa</v>
      </c>
      <c r="F6835" s="278" t="str">
        <f>Resumo!$R$6</f>
        <v>Despesa Indireta</v>
      </c>
      <c r="G6835" s="286">
        <f>'Comp. Desp. Indiretas'!CD101</f>
        <v>0</v>
      </c>
    </row>
    <row r="6836" spans="1:7">
      <c r="A6836" s="283">
        <f>'Comp. Desp. Indiretas'!$CD$7</f>
        <v>45139</v>
      </c>
      <c r="B6836" s="278" t="str">
        <f>'Comp. Desp. Indiretas'!$A$102</f>
        <v>SMS</v>
      </c>
      <c r="D6836" s="279" t="str">
        <f>'Comp. Desp. Indiretas'!$C$102</f>
        <v>PCMSO</v>
      </c>
      <c r="E6836" s="278" t="str">
        <f>Resumo!$R$5</f>
        <v>Despesa</v>
      </c>
      <c r="F6836" s="278" t="str">
        <f>Resumo!$R$6</f>
        <v>Despesa Indireta</v>
      </c>
      <c r="G6836" s="286">
        <f>'Comp. Desp. Indiretas'!CD102</f>
        <v>0</v>
      </c>
    </row>
    <row r="6837" spans="1:7">
      <c r="A6837" s="283">
        <f>'Comp. Desp. Indiretas'!$CD$7</f>
        <v>45139</v>
      </c>
      <c r="B6837" s="278" t="str">
        <f>'Comp. Desp. Indiretas'!$A$103</f>
        <v>SMS</v>
      </c>
      <c r="D6837" s="279" t="str">
        <f>'Comp. Desp. Indiretas'!$C$103</f>
        <v>PGR</v>
      </c>
      <c r="E6837" s="278" t="str">
        <f>Resumo!$R$5</f>
        <v>Despesa</v>
      </c>
      <c r="F6837" s="278" t="str">
        <f>Resumo!$R$6</f>
        <v>Despesa Indireta</v>
      </c>
      <c r="G6837" s="286">
        <f>'Comp. Desp. Indiretas'!CD103</f>
        <v>0</v>
      </c>
    </row>
    <row r="6838" spans="1:7">
      <c r="A6838" s="283">
        <f>'Comp. Desp. Indiretas'!$CD$7</f>
        <v>45139</v>
      </c>
      <c r="B6838" s="278" t="str">
        <f>'Comp. Desp. Indiretas'!$A$104</f>
        <v>SMS</v>
      </c>
      <c r="D6838" s="279" t="str">
        <f>'Comp. Desp. Indiretas'!$C$104</f>
        <v>PAE</v>
      </c>
      <c r="E6838" s="278" t="str">
        <f>Resumo!$R$5</f>
        <v>Despesa</v>
      </c>
      <c r="F6838" s="278" t="str">
        <f>Resumo!$R$6</f>
        <v>Despesa Indireta</v>
      </c>
      <c r="G6838" s="286">
        <f>'Comp. Desp. Indiretas'!CD104</f>
        <v>0</v>
      </c>
    </row>
    <row r="6839" spans="1:7">
      <c r="A6839" s="283">
        <f>'Comp. Desp. Indiretas'!$CD$7</f>
        <v>45139</v>
      </c>
      <c r="B6839" s="278" t="str">
        <f>'Comp. Desp. Indiretas'!$A$105</f>
        <v>SMS</v>
      </c>
      <c r="D6839" s="279" t="str">
        <f>'Comp. Desp. Indiretas'!$C$105</f>
        <v>TREINAMENTO</v>
      </c>
      <c r="E6839" s="278" t="str">
        <f>Resumo!$R$5</f>
        <v>Despesa</v>
      </c>
      <c r="F6839" s="278" t="str">
        <f>Resumo!$R$6</f>
        <v>Despesa Indireta</v>
      </c>
      <c r="G6839" s="286">
        <f>'Comp. Desp. Indiretas'!CD105</f>
        <v>0</v>
      </c>
    </row>
    <row r="6840" spans="1:7">
      <c r="A6840" s="283">
        <f>'Comp. Desp. Indiretas'!$CD$7</f>
        <v>45139</v>
      </c>
      <c r="B6840" s="278" t="str">
        <f>'Comp. Desp. Indiretas'!$A$106</f>
        <v>SMS</v>
      </c>
      <c r="D6840" s="279" t="str">
        <f>'Comp. Desp. Indiretas'!$C$106</f>
        <v>ASO</v>
      </c>
      <c r="E6840" s="278" t="str">
        <f>Resumo!$R$5</f>
        <v>Despesa</v>
      </c>
      <c r="F6840" s="278" t="str">
        <f>Resumo!$R$6</f>
        <v>Despesa Indireta</v>
      </c>
      <c r="G6840" s="286">
        <f>'Comp. Desp. Indiretas'!CD106</f>
        <v>0</v>
      </c>
    </row>
    <row r="6841" spans="1:7">
      <c r="A6841" s="283">
        <f>'Comp. Desp. Indiretas'!$CD$7</f>
        <v>45139</v>
      </c>
      <c r="B6841" s="278">
        <f>'Comp. Desp. Indiretas'!$A$107</f>
        <v>0</v>
      </c>
      <c r="D6841" s="279" t="str">
        <f>'Comp. Desp. Indiretas'!$C$107</f>
        <v/>
      </c>
      <c r="E6841" s="278" t="str">
        <f>Resumo!$R$5</f>
        <v>Despesa</v>
      </c>
      <c r="F6841" s="278" t="str">
        <f>Resumo!$R$6</f>
        <v>Despesa Indireta</v>
      </c>
      <c r="G6841" s="286">
        <f>'Comp. Desp. Indiretas'!CD107</f>
        <v>0</v>
      </c>
    </row>
    <row r="6842" spans="1:7">
      <c r="A6842" s="283">
        <f>'Comp. Desp. Indiretas'!$CD$7</f>
        <v>45139</v>
      </c>
      <c r="B6842" s="278">
        <f>'Comp. Desp. Indiretas'!$A$108</f>
        <v>0</v>
      </c>
      <c r="D6842" s="279" t="str">
        <f>'Comp. Desp. Indiretas'!$C$108</f>
        <v/>
      </c>
      <c r="E6842" s="278" t="str">
        <f>Resumo!$R$5</f>
        <v>Despesa</v>
      </c>
      <c r="F6842" s="278" t="str">
        <f>Resumo!$R$6</f>
        <v>Despesa Indireta</v>
      </c>
      <c r="G6842" s="286">
        <f>'Comp. Desp. Indiretas'!CD108</f>
        <v>0</v>
      </c>
    </row>
    <row r="6843" spans="1:7">
      <c r="A6843" s="283">
        <f>'Comp. Desp. Indiretas'!$CD$7</f>
        <v>45139</v>
      </c>
      <c r="B6843" s="278">
        <f>'Comp. Desp. Indiretas'!$A$109</f>
        <v>0</v>
      </c>
      <c r="D6843" s="279" t="str">
        <f>'Comp. Desp. Indiretas'!$C$109</f>
        <v/>
      </c>
      <c r="E6843" s="278" t="str">
        <f>Resumo!$R$5</f>
        <v>Despesa</v>
      </c>
      <c r="F6843" s="278" t="str">
        <f>Resumo!$R$6</f>
        <v>Despesa Indireta</v>
      </c>
      <c r="G6843" s="286">
        <f>'Comp. Desp. Indiretas'!CD109</f>
        <v>0</v>
      </c>
    </row>
    <row r="6844" spans="1:7">
      <c r="A6844" s="283">
        <f>'Comp. Desp. Indiretas'!$CD$7</f>
        <v>45139</v>
      </c>
      <c r="B6844" s="278">
        <f>'Comp. Desp. Indiretas'!$A$110</f>
        <v>0</v>
      </c>
      <c r="D6844" s="279" t="str">
        <f>'Comp. Desp. Indiretas'!$C$110</f>
        <v/>
      </c>
      <c r="E6844" s="278" t="str">
        <f>Resumo!$R$5</f>
        <v>Despesa</v>
      </c>
      <c r="F6844" s="278" t="str">
        <f>Resumo!$R$6</f>
        <v>Despesa Indireta</v>
      </c>
      <c r="G6844" s="286">
        <f>'Comp. Desp. Indiretas'!CD110</f>
        <v>0</v>
      </c>
    </row>
    <row r="6845" spans="1:7">
      <c r="A6845" s="283">
        <f>'Comp. Desp. Indiretas'!$CD$7</f>
        <v>45139</v>
      </c>
      <c r="B6845" s="278">
        <f>'Comp. Desp. Indiretas'!$A$111</f>
        <v>0</v>
      </c>
      <c r="D6845" s="279" t="str">
        <f>'Comp. Desp. Indiretas'!$C$111</f>
        <v/>
      </c>
      <c r="E6845" s="278" t="str">
        <f>Resumo!$R$5</f>
        <v>Despesa</v>
      </c>
      <c r="F6845" s="278" t="str">
        <f>Resumo!$R$6</f>
        <v>Despesa Indireta</v>
      </c>
      <c r="G6845" s="286">
        <f>'Comp. Desp. Indiretas'!CD111</f>
        <v>0</v>
      </c>
    </row>
    <row r="6846" spans="1:7">
      <c r="A6846" s="283">
        <f>'Comp. Desp. Indiretas'!$CD$7</f>
        <v>45139</v>
      </c>
      <c r="B6846" s="278">
        <f>'Comp. Desp. Indiretas'!$A$112</f>
        <v>0</v>
      </c>
      <c r="D6846" s="279" t="str">
        <f>'Comp. Desp. Indiretas'!$C$112</f>
        <v/>
      </c>
      <c r="E6846" s="278" t="str">
        <f>Resumo!$R$5</f>
        <v>Despesa</v>
      </c>
      <c r="F6846" s="278" t="str">
        <f>Resumo!$R$6</f>
        <v>Despesa Indireta</v>
      </c>
      <c r="G6846" s="286">
        <f>'Comp. Desp. Indiretas'!CD112</f>
        <v>0</v>
      </c>
    </row>
    <row r="6847" spans="1:7">
      <c r="A6847" s="283">
        <f>'Comp. Desp. Indiretas'!$CD$7</f>
        <v>45139</v>
      </c>
      <c r="B6847" s="278" t="str">
        <f>'Composições Desp. Diretas'!$A$10</f>
        <v>MOD</v>
      </c>
      <c r="C6847" s="278" t="str">
        <f>EAP!$C$9</f>
        <v>PP01</v>
      </c>
      <c r="D6847" s="279" t="str">
        <f>'Composições Desp. Diretas'!$C$10</f>
        <v>ANALISTA TÉCNICO</v>
      </c>
      <c r="E6847" s="278" t="str">
        <f>Resumo!$R$5</f>
        <v>Despesa</v>
      </c>
      <c r="F6847" s="278" t="str">
        <f>Resumo!$R$7</f>
        <v>Despesa Direta</v>
      </c>
      <c r="G6847" s="286">
        <f>'Composições Desp. Diretas'!CE10</f>
        <v>241560.00000000003</v>
      </c>
    </row>
    <row r="6848" spans="1:7">
      <c r="A6848" s="283">
        <f>'Comp. Desp. Indiretas'!$CD$7</f>
        <v>45139</v>
      </c>
      <c r="B6848" s="278" t="str">
        <f>'Composições Desp. Diretas'!$A$11</f>
        <v>MOD</v>
      </c>
      <c r="C6848" s="278" t="str">
        <f>EAP!$C$9</f>
        <v>PP01</v>
      </c>
      <c r="D6848" s="279" t="str">
        <f>'Composições Desp. Diretas'!$C$11</f>
        <v>ASSISTENTE ADMINISTRATIVO</v>
      </c>
      <c r="E6848" s="278" t="str">
        <f>Resumo!$R$5</f>
        <v>Despesa</v>
      </c>
      <c r="F6848" s="278" t="str">
        <f>Resumo!$R$7</f>
        <v>Despesa Direta</v>
      </c>
      <c r="G6848" s="286">
        <f>'Composições Desp. Diretas'!CE11</f>
        <v>4452</v>
      </c>
    </row>
    <row r="6849" spans="1:7">
      <c r="A6849" s="283">
        <f>'Comp. Desp. Indiretas'!$CD$7</f>
        <v>45139</v>
      </c>
      <c r="B6849" s="278" t="str">
        <f>'Composições Desp. Diretas'!$A$12</f>
        <v>MOD</v>
      </c>
      <c r="C6849" s="278" t="str">
        <f>EAP!$C$9</f>
        <v>PP01</v>
      </c>
      <c r="D6849" s="279" t="str">
        <f>'Composições Desp. Diretas'!$C$12</f>
        <v>TÉCNICO DE SEGURANÇA</v>
      </c>
      <c r="E6849" s="278" t="str">
        <f>Resumo!$R$5</f>
        <v>Despesa</v>
      </c>
      <c r="F6849" s="278" t="str">
        <f>Resumo!$R$7</f>
        <v>Despesa Direta</v>
      </c>
      <c r="G6849" s="286">
        <f>'Composições Desp. Diretas'!CE12</f>
        <v>7320</v>
      </c>
    </row>
    <row r="6850" spans="1:7">
      <c r="A6850" s="283">
        <f>'Comp. Desp. Indiretas'!$CD$7</f>
        <v>45139</v>
      </c>
      <c r="B6850" s="278" t="str">
        <f>'Composições Desp. Diretas'!$A$13</f>
        <v>MOD</v>
      </c>
      <c r="C6850" s="278" t="str">
        <f>EAP!$C$9</f>
        <v>PP01</v>
      </c>
      <c r="D6850" s="279" t="str">
        <f>'Composições Desp. Diretas'!$C$13</f>
        <v>PREPOSTO</v>
      </c>
      <c r="E6850" s="278" t="str">
        <f>Resumo!$R$5</f>
        <v>Despesa</v>
      </c>
      <c r="F6850" s="278" t="str">
        <f>Resumo!$R$7</f>
        <v>Despesa Direta</v>
      </c>
      <c r="G6850" s="286">
        <f>'Composições Desp. Diretas'!CE13</f>
        <v>0</v>
      </c>
    </row>
    <row r="6851" spans="1:7">
      <c r="A6851" s="283">
        <f>'Comp. Desp. Indiretas'!$CD$7</f>
        <v>45139</v>
      </c>
      <c r="B6851" s="278" t="str">
        <f>'Composições Desp. Diretas'!$A$14</f>
        <v>MOD</v>
      </c>
      <c r="C6851" s="278" t="str">
        <f>EAP!$C$9</f>
        <v>PP01</v>
      </c>
      <c r="D6851" s="279" t="str">
        <f>'Composições Desp. Diretas'!$C$14</f>
        <v>COORDENADOR PEAC</v>
      </c>
      <c r="E6851" s="278" t="str">
        <f>Resumo!$R$5</f>
        <v>Despesa</v>
      </c>
      <c r="F6851" s="278" t="str">
        <f>Resumo!$R$7</f>
        <v>Despesa Direta</v>
      </c>
      <c r="G6851" s="286">
        <f>'Composições Desp. Diretas'!CE14</f>
        <v>18810</v>
      </c>
    </row>
    <row r="6852" spans="1:7">
      <c r="A6852" s="283">
        <f>'Comp. Desp. Indiretas'!$CD$7</f>
        <v>45139</v>
      </c>
      <c r="B6852" s="278" t="str">
        <f>'Composições Desp. Diretas'!$A$15</f>
        <v>MOD</v>
      </c>
      <c r="C6852" s="278" t="str">
        <f>EAP!$C$9</f>
        <v>PP01</v>
      </c>
      <c r="D6852" s="279" t="str">
        <f>'Composições Desp. Diretas'!$C$15</f>
        <v>COORDENADOR PEAC</v>
      </c>
      <c r="E6852" s="278" t="str">
        <f>Resumo!$R$5</f>
        <v>Despesa</v>
      </c>
      <c r="F6852" s="278" t="str">
        <f>Resumo!$R$7</f>
        <v>Despesa Direta</v>
      </c>
      <c r="G6852" s="286">
        <f>'Composições Desp. Diretas'!CE15</f>
        <v>0</v>
      </c>
    </row>
    <row r="6853" spans="1:7">
      <c r="A6853" s="283">
        <f>'Comp. Desp. Indiretas'!$CD$7</f>
        <v>45139</v>
      </c>
      <c r="B6853" s="278" t="str">
        <f>'Composições Desp. Diretas'!$A$16</f>
        <v>MOD</v>
      </c>
      <c r="C6853" s="278" t="str">
        <f>EAP!$C$9</f>
        <v>PP01</v>
      </c>
      <c r="D6853" s="279" t="str">
        <f>'Composições Desp. Diretas'!$C$16</f>
        <v>PRODUÇÃO AUDIOVISUAL (DESIGNER GRÁFICO)</v>
      </c>
      <c r="E6853" s="278" t="str">
        <f>Resumo!$R$5</f>
        <v>Despesa</v>
      </c>
      <c r="F6853" s="278" t="str">
        <f>Resumo!$R$7</f>
        <v>Despesa Direta</v>
      </c>
      <c r="G6853" s="286">
        <f>'Composições Desp. Diretas'!CE16</f>
        <v>5850.0000000000009</v>
      </c>
    </row>
    <row r="6854" spans="1:7">
      <c r="A6854" s="283">
        <f>'Comp. Desp. Indiretas'!$CD$7</f>
        <v>45139</v>
      </c>
      <c r="B6854" s="278" t="str">
        <f>'Composições Desp. Diretas'!$A$17</f>
        <v>DG</v>
      </c>
      <c r="C6854" s="278" t="str">
        <f>EAP!$C$9</f>
        <v>PP01</v>
      </c>
      <c r="D6854" s="279" t="str">
        <f>'Composições Desp. Diretas'!$C$17</f>
        <v>AJUDA DE CUSTO - CAJU - NÍVEL 1</v>
      </c>
      <c r="E6854" s="278" t="str">
        <f>Resumo!$R$5</f>
        <v>Despesa</v>
      </c>
      <c r="F6854" s="278" t="str">
        <f>Resumo!$R$7</f>
        <v>Despesa Direta</v>
      </c>
      <c r="G6854" s="286">
        <f>'Composições Desp. Diretas'!CE17</f>
        <v>1500</v>
      </c>
    </row>
    <row r="6855" spans="1:7">
      <c r="A6855" s="283">
        <f>'Comp. Desp. Indiretas'!$CD$7</f>
        <v>45139</v>
      </c>
      <c r="B6855" s="278" t="str">
        <f>'Composições Desp. Diretas'!$A$18</f>
        <v>DG</v>
      </c>
      <c r="C6855" s="278" t="str">
        <f>EAP!$C$9</f>
        <v>PP01</v>
      </c>
      <c r="D6855" s="279" t="str">
        <f>'Composições Desp. Diretas'!$C$18</f>
        <v>AJUDA DE CUSTO - CAJU - NÍVEL 2</v>
      </c>
      <c r="E6855" s="278" t="str">
        <f>Resumo!$R$5</f>
        <v>Despesa</v>
      </c>
      <c r="F6855" s="278" t="str">
        <f>Resumo!$R$7</f>
        <v>Despesa Direta</v>
      </c>
      <c r="G6855" s="286">
        <f>'Composições Desp. Diretas'!CE18</f>
        <v>35000</v>
      </c>
    </row>
    <row r="6856" spans="1:7">
      <c r="A6856" s="283">
        <f>'Comp. Desp. Indiretas'!$CD$7</f>
        <v>45139</v>
      </c>
      <c r="B6856" s="278" t="str">
        <f>'Composições Desp. Diretas'!$A$19</f>
        <v>MA</v>
      </c>
      <c r="C6856" s="278" t="str">
        <f>EAP!$C$9</f>
        <v>PP01</v>
      </c>
      <c r="D6856" s="279" t="str">
        <f>'Composições Desp. Diretas'!$C$19</f>
        <v>UNIFORME/EPI</v>
      </c>
      <c r="E6856" s="278" t="str">
        <f>Resumo!$R$5</f>
        <v>Despesa</v>
      </c>
      <c r="F6856" s="278" t="str">
        <f>Resumo!$R$7</f>
        <v>Despesa Direta</v>
      </c>
      <c r="G6856" s="286">
        <f>'Composições Desp. Diretas'!CE19</f>
        <v>8250</v>
      </c>
    </row>
    <row r="6857" spans="1:7">
      <c r="A6857" s="283">
        <f>'Comp. Desp. Indiretas'!$CD$7</f>
        <v>45139</v>
      </c>
      <c r="B6857" s="278" t="str">
        <f>'Composições Desp. Diretas'!$A$20</f>
        <v>SMS</v>
      </c>
      <c r="C6857" s="278" t="str">
        <f>EAP!$C$9</f>
        <v>PP01</v>
      </c>
      <c r="D6857" s="279" t="str">
        <f>'Composições Desp. Diretas'!$C$20</f>
        <v>ASO</v>
      </c>
      <c r="E6857" s="278" t="str">
        <f>Resumo!$R$5</f>
        <v>Despesa</v>
      </c>
      <c r="F6857" s="278" t="str">
        <f>Resumo!$R$7</f>
        <v>Despesa Direta</v>
      </c>
      <c r="G6857" s="286">
        <f>'Composições Desp. Diretas'!CE20</f>
        <v>0</v>
      </c>
    </row>
    <row r="6858" spans="1:7">
      <c r="A6858" s="283">
        <f>'Comp. Desp. Indiretas'!$CD$7</f>
        <v>45139</v>
      </c>
      <c r="B6858" s="278" t="str">
        <f>'Composições Desp. Diretas'!$A$21</f>
        <v>EQ</v>
      </c>
      <c r="C6858" s="278" t="str">
        <f>EAP!$C$9</f>
        <v>PP01</v>
      </c>
      <c r="D6858" s="279" t="str">
        <f>'Composições Desp. Diretas'!$C$21</f>
        <v>NOTEBOOK</v>
      </c>
      <c r="E6858" s="278" t="str">
        <f>Resumo!$R$5</f>
        <v>Despesa</v>
      </c>
      <c r="F6858" s="278" t="str">
        <f>Resumo!$R$7</f>
        <v>Despesa Direta</v>
      </c>
      <c r="G6858" s="286">
        <f>'Composições Desp. Diretas'!CE21</f>
        <v>0</v>
      </c>
    </row>
    <row r="6859" spans="1:7">
      <c r="A6859" s="283">
        <f>'Comp. Desp. Indiretas'!$CD$7</f>
        <v>45139</v>
      </c>
      <c r="B6859" s="278" t="str">
        <f>'Composições Desp. Diretas'!$A$22</f>
        <v>EQ</v>
      </c>
      <c r="C6859" s="278" t="str">
        <f>EAP!$C$9</f>
        <v>PP01</v>
      </c>
      <c r="D6859" s="279" t="str">
        <f>'Composições Desp. Diretas'!$C$22</f>
        <v>KIT MULTIMÍDIA</v>
      </c>
      <c r="E6859" s="278" t="str">
        <f>Resumo!$R$5</f>
        <v>Despesa</v>
      </c>
      <c r="F6859" s="278" t="str">
        <f>Resumo!$R$7</f>
        <v>Despesa Direta</v>
      </c>
      <c r="G6859" s="286">
        <f>'Composições Desp. Diretas'!CE22</f>
        <v>0</v>
      </c>
    </row>
    <row r="6860" spans="1:7">
      <c r="A6860" s="283">
        <f>'Comp. Desp. Indiretas'!$CD$7</f>
        <v>45139</v>
      </c>
      <c r="B6860" s="278" t="str">
        <f>'Composições Desp. Diretas'!$A$23</f>
        <v>SMS</v>
      </c>
      <c r="C6860" s="278" t="str">
        <f>EAP!$C$9</f>
        <v>PP01</v>
      </c>
      <c r="D6860" s="279" t="str">
        <f>'Composições Desp. Diretas'!$C$23</f>
        <v>TREINAMENTO RAC02 (VALE)</v>
      </c>
      <c r="E6860" s="278" t="str">
        <f>Resumo!$R$5</f>
        <v>Despesa</v>
      </c>
      <c r="F6860" s="278" t="str">
        <f>Resumo!$R$7</f>
        <v>Despesa Direta</v>
      </c>
      <c r="G6860" s="286">
        <f>'Composições Desp. Diretas'!CE23</f>
        <v>0</v>
      </c>
    </row>
    <row r="6861" spans="1:7">
      <c r="A6861" s="283">
        <f>'Comp. Desp. Indiretas'!$CD$7</f>
        <v>45139</v>
      </c>
      <c r="B6861" s="278" t="str">
        <f>'Composições Desp. Diretas'!$A$24</f>
        <v>SE</v>
      </c>
      <c r="C6861" s="278" t="str">
        <f>EAP!$C$9</f>
        <v>PP01</v>
      </c>
      <c r="D6861" s="279" t="str">
        <f>'Composições Desp. Diretas'!$C$24</f>
        <v>ESPECIALISTA - 44h/MÊS</v>
      </c>
      <c r="E6861" s="278" t="str">
        <f>Resumo!$R$5</f>
        <v>Despesa</v>
      </c>
      <c r="F6861" s="278" t="str">
        <f>Resumo!$R$7</f>
        <v>Despesa Direta</v>
      </c>
      <c r="G6861" s="286">
        <f>'Composições Desp. Diretas'!CE24</f>
        <v>10000</v>
      </c>
    </row>
    <row r="6862" spans="1:7">
      <c r="A6862" s="283">
        <f>'Comp. Desp. Indiretas'!$CD$7</f>
        <v>45139</v>
      </c>
      <c r="B6862" s="278">
        <f>'Composições Desp. Diretas'!$A$25</f>
        <v>0</v>
      </c>
      <c r="C6862" s="278" t="str">
        <f>EAP!$C$9</f>
        <v>PP01</v>
      </c>
      <c r="D6862" s="279">
        <f>'Composições Desp. Diretas'!$C$25</f>
        <v>0</v>
      </c>
      <c r="E6862" s="278" t="str">
        <f>Resumo!$R$5</f>
        <v>Despesa</v>
      </c>
      <c r="F6862" s="278" t="str">
        <f>Resumo!$R$7</f>
        <v>Despesa Direta</v>
      </c>
      <c r="G6862" s="286">
        <f>'Composições Desp. Diretas'!CE25</f>
        <v>0</v>
      </c>
    </row>
    <row r="6863" spans="1:7">
      <c r="A6863" s="283">
        <f>'Comp. Desp. Indiretas'!$CD$7</f>
        <v>45139</v>
      </c>
      <c r="B6863" s="278">
        <f>'Composições Desp. Diretas'!$A$26</f>
        <v>0</v>
      </c>
      <c r="C6863" s="278" t="str">
        <f>EAP!$C$9</f>
        <v>PP01</v>
      </c>
      <c r="D6863" s="279">
        <f>'Composições Desp. Diretas'!$C$26</f>
        <v>0</v>
      </c>
      <c r="E6863" s="278" t="str">
        <f>Resumo!$R$5</f>
        <v>Despesa</v>
      </c>
      <c r="F6863" s="278" t="str">
        <f>Resumo!$R$7</f>
        <v>Despesa Direta</v>
      </c>
      <c r="G6863" s="286">
        <f>'Composições Desp. Diretas'!CE26</f>
        <v>0</v>
      </c>
    </row>
    <row r="6864" spans="1:7">
      <c r="A6864" s="283">
        <f>'Comp. Desp. Indiretas'!$CD$7</f>
        <v>45139</v>
      </c>
      <c r="B6864" s="278">
        <f>'Composições Desp. Diretas'!$A$27</f>
        <v>0</v>
      </c>
      <c r="C6864" s="278" t="str">
        <f>EAP!$C$9</f>
        <v>PP01</v>
      </c>
      <c r="D6864" s="279">
        <f>'Composições Desp. Diretas'!$C$27</f>
        <v>0</v>
      </c>
      <c r="E6864" s="278" t="str">
        <f>Resumo!$R$5</f>
        <v>Despesa</v>
      </c>
      <c r="F6864" s="278" t="str">
        <f>Resumo!$R$7</f>
        <v>Despesa Direta</v>
      </c>
      <c r="G6864" s="286">
        <f>'Composições Desp. Diretas'!CE27</f>
        <v>0</v>
      </c>
    </row>
    <row r="6865" spans="1:7">
      <c r="A6865" s="283">
        <f>'Comp. Desp. Indiretas'!$CD$7</f>
        <v>45139</v>
      </c>
      <c r="B6865" s="278">
        <f>'Composições Desp. Diretas'!$A$28</f>
        <v>0</v>
      </c>
      <c r="C6865" s="278" t="str">
        <f>EAP!$C$9</f>
        <v>PP01</v>
      </c>
      <c r="D6865" s="279">
        <f>'Composições Desp. Diretas'!$C$28</f>
        <v>0</v>
      </c>
      <c r="E6865" s="278" t="str">
        <f>Resumo!$R$5</f>
        <v>Despesa</v>
      </c>
      <c r="F6865" s="278" t="str">
        <f>Resumo!$R$7</f>
        <v>Despesa Direta</v>
      </c>
      <c r="G6865" s="286">
        <f>'Composições Desp. Diretas'!CE28</f>
        <v>0</v>
      </c>
    </row>
    <row r="6866" spans="1:7">
      <c r="A6866" s="283">
        <f>'Comp. Desp. Indiretas'!$CD$7</f>
        <v>45139</v>
      </c>
      <c r="B6866" s="278">
        <f>'Composições Desp. Diretas'!$A$29</f>
        <v>0</v>
      </c>
      <c r="C6866" s="278" t="str">
        <f>EAP!$C$9</f>
        <v>PP01</v>
      </c>
      <c r="D6866" s="279">
        <f>'Composições Desp. Diretas'!$C$29</f>
        <v>0</v>
      </c>
      <c r="E6866" s="278" t="str">
        <f>Resumo!$R$5</f>
        <v>Despesa</v>
      </c>
      <c r="F6866" s="278" t="str">
        <f>Resumo!$R$7</f>
        <v>Despesa Direta</v>
      </c>
      <c r="G6866" s="286">
        <f>'Composições Desp. Diretas'!CE29</f>
        <v>0</v>
      </c>
    </row>
    <row r="6867" spans="1:7">
      <c r="A6867" s="283">
        <f>'Comp. Desp. Indiretas'!$CD$7</f>
        <v>45139</v>
      </c>
      <c r="B6867" s="278">
        <f>'Composições Desp. Diretas'!$A$30</f>
        <v>0</v>
      </c>
      <c r="C6867" s="278" t="str">
        <f>EAP!$C$9</f>
        <v>PP01</v>
      </c>
      <c r="D6867" s="279">
        <f>'Composições Desp. Diretas'!$C$30</f>
        <v>0</v>
      </c>
      <c r="E6867" s="278" t="str">
        <f>Resumo!$R$5</f>
        <v>Despesa</v>
      </c>
      <c r="F6867" s="278" t="str">
        <f>Resumo!$R$7</f>
        <v>Despesa Direta</v>
      </c>
      <c r="G6867" s="286">
        <f>'Composições Desp. Diretas'!CE30</f>
        <v>0</v>
      </c>
    </row>
    <row r="6868" spans="1:7">
      <c r="A6868" s="283">
        <f>'Comp. Desp. Indiretas'!$CD$7</f>
        <v>45139</v>
      </c>
      <c r="B6868" s="278">
        <f>'Composições Desp. Diretas'!$A$31</f>
        <v>0</v>
      </c>
      <c r="C6868" s="278" t="str">
        <f>EAP!$C$9</f>
        <v>PP01</v>
      </c>
      <c r="D6868" s="279">
        <f>'Composições Desp. Diretas'!$C$31</f>
        <v>0</v>
      </c>
      <c r="E6868" s="278" t="str">
        <f>Resumo!$R$5</f>
        <v>Despesa</v>
      </c>
      <c r="F6868" s="278" t="str">
        <f>Resumo!$R$7</f>
        <v>Despesa Direta</v>
      </c>
      <c r="G6868" s="286">
        <f>'Composições Desp. Diretas'!CE31</f>
        <v>0</v>
      </c>
    </row>
    <row r="6869" spans="1:7">
      <c r="A6869" s="283">
        <f>'Comp. Desp. Indiretas'!$CD$7</f>
        <v>45139</v>
      </c>
      <c r="B6869" s="278">
        <f>'Composições Desp. Diretas'!$A$32</f>
        <v>0</v>
      </c>
      <c r="C6869" s="278" t="str">
        <f>EAP!$C$9</f>
        <v>PP01</v>
      </c>
      <c r="D6869" s="279">
        <f>'Composições Desp. Diretas'!$C$32</f>
        <v>0</v>
      </c>
      <c r="E6869" s="278" t="str">
        <f>Resumo!$R$5</f>
        <v>Despesa</v>
      </c>
      <c r="F6869" s="278" t="str">
        <f>Resumo!$R$7</f>
        <v>Despesa Direta</v>
      </c>
      <c r="G6869" s="286">
        <f>'Composições Desp. Diretas'!CE32</f>
        <v>0</v>
      </c>
    </row>
    <row r="6870" spans="1:7">
      <c r="A6870" s="283">
        <f>'Comp. Desp. Indiretas'!$CD$7</f>
        <v>45139</v>
      </c>
      <c r="B6870" s="278">
        <f>'Composições Desp. Diretas'!$A$33</f>
        <v>0</v>
      </c>
      <c r="C6870" s="278" t="str">
        <f>EAP!$C$9</f>
        <v>PP01</v>
      </c>
      <c r="D6870" s="279">
        <f>'Composições Desp. Diretas'!$C$33</f>
        <v>0</v>
      </c>
      <c r="E6870" s="278" t="str">
        <f>Resumo!$R$5</f>
        <v>Despesa</v>
      </c>
      <c r="F6870" s="278" t="str">
        <f>Resumo!$R$7</f>
        <v>Despesa Direta</v>
      </c>
      <c r="G6870" s="286">
        <f>'Composições Desp. Diretas'!CE33</f>
        <v>0</v>
      </c>
    </row>
    <row r="6871" spans="1:7">
      <c r="A6871" s="283">
        <f>'Comp. Desp. Indiretas'!$CD$7</f>
        <v>45139</v>
      </c>
      <c r="B6871" s="278">
        <f>'Composições Desp. Diretas'!$A$34</f>
        <v>0</v>
      </c>
      <c r="C6871" s="278" t="str">
        <f>EAP!$C$9</f>
        <v>PP01</v>
      </c>
      <c r="D6871" s="279">
        <f>'Composições Desp. Diretas'!$C$34</f>
        <v>0</v>
      </c>
      <c r="E6871" s="278" t="str">
        <f>Resumo!$R$5</f>
        <v>Despesa</v>
      </c>
      <c r="F6871" s="278" t="str">
        <f>Resumo!$R$7</f>
        <v>Despesa Direta</v>
      </c>
      <c r="G6871" s="286">
        <f>'Composições Desp. Diretas'!CE34</f>
        <v>0</v>
      </c>
    </row>
    <row r="6872" spans="1:7">
      <c r="A6872" s="283">
        <f>'Comp. Desp. Indiretas'!$CD$7</f>
        <v>45139</v>
      </c>
      <c r="B6872" s="278">
        <f>'Composições Desp. Diretas'!$A$35</f>
        <v>0</v>
      </c>
      <c r="C6872" s="278" t="str">
        <f>EAP!$C$9</f>
        <v>PP01</v>
      </c>
      <c r="D6872" s="279">
        <f>'Composições Desp. Diretas'!$C$35</f>
        <v>0</v>
      </c>
      <c r="E6872" s="278" t="str">
        <f>Resumo!$R$5</f>
        <v>Despesa</v>
      </c>
      <c r="F6872" s="278" t="str">
        <f>Resumo!$R$7</f>
        <v>Despesa Direta</v>
      </c>
      <c r="G6872" s="286">
        <f>'Composições Desp. Diretas'!CE35</f>
        <v>0</v>
      </c>
    </row>
    <row r="6873" spans="1:7">
      <c r="A6873" s="283">
        <f>'Comp. Desp. Indiretas'!$CD$7</f>
        <v>45139</v>
      </c>
      <c r="B6873" s="278">
        <f>'Composições Desp. Diretas'!$A$36</f>
        <v>0</v>
      </c>
      <c r="C6873" s="278" t="str">
        <f>EAP!$C$9</f>
        <v>PP01</v>
      </c>
      <c r="D6873" s="279">
        <f>'Composições Desp. Diretas'!$C$36</f>
        <v>0</v>
      </c>
      <c r="E6873" s="278" t="str">
        <f>Resumo!$R$5</f>
        <v>Despesa</v>
      </c>
      <c r="F6873" s="278" t="str">
        <f>Resumo!$R$7</f>
        <v>Despesa Direta</v>
      </c>
      <c r="G6873" s="286">
        <f>'Composições Desp. Diretas'!CE36</f>
        <v>0</v>
      </c>
    </row>
    <row r="6874" spans="1:7">
      <c r="A6874" s="283">
        <f>'Comp. Desp. Indiretas'!$CD$7</f>
        <v>45139</v>
      </c>
      <c r="B6874" s="278">
        <f>'Composições Desp. Diretas'!$A$37</f>
        <v>0</v>
      </c>
      <c r="C6874" s="278" t="str">
        <f>EAP!$C$9</f>
        <v>PP01</v>
      </c>
      <c r="D6874" s="279">
        <f>'Composições Desp. Diretas'!$C$37</f>
        <v>0</v>
      </c>
      <c r="E6874" s="278" t="str">
        <f>Resumo!$R$5</f>
        <v>Despesa</v>
      </c>
      <c r="F6874" s="278" t="str">
        <f>Resumo!$R$7</f>
        <v>Despesa Direta</v>
      </c>
      <c r="G6874" s="286">
        <f>'Composições Desp. Diretas'!CE37</f>
        <v>0</v>
      </c>
    </row>
    <row r="6875" spans="1:7">
      <c r="A6875" s="283">
        <f>'Comp. Desp. Indiretas'!$CD$7</f>
        <v>45139</v>
      </c>
      <c r="B6875" s="278">
        <f>'Composições Desp. Diretas'!$A$38</f>
        <v>0</v>
      </c>
      <c r="C6875" s="278" t="str">
        <f>EAP!$C$9</f>
        <v>PP01</v>
      </c>
      <c r="D6875" s="279">
        <f>'Composições Desp. Diretas'!$C$38</f>
        <v>0</v>
      </c>
      <c r="E6875" s="278" t="str">
        <f>Resumo!$R$5</f>
        <v>Despesa</v>
      </c>
      <c r="F6875" s="278" t="str">
        <f>Resumo!$R$7</f>
        <v>Despesa Direta</v>
      </c>
      <c r="G6875" s="286">
        <f>'Composições Desp. Diretas'!CE38</f>
        <v>0</v>
      </c>
    </row>
    <row r="6876" spans="1:7">
      <c r="A6876" s="283">
        <f>'Comp. Desp. Indiretas'!$CD$7</f>
        <v>45139</v>
      </c>
      <c r="B6876" s="278">
        <f>'Composições Desp. Diretas'!$A$39</f>
        <v>0</v>
      </c>
      <c r="C6876" s="278" t="str">
        <f>EAP!$C$9</f>
        <v>PP01</v>
      </c>
      <c r="D6876" s="279">
        <f>'Composições Desp. Diretas'!$C$39</f>
        <v>0</v>
      </c>
      <c r="E6876" s="278" t="str">
        <f>Resumo!$R$5</f>
        <v>Despesa</v>
      </c>
      <c r="F6876" s="278" t="str">
        <f>Resumo!$R$7</f>
        <v>Despesa Direta</v>
      </c>
      <c r="G6876" s="286">
        <f>'Composições Desp. Diretas'!CE39</f>
        <v>0</v>
      </c>
    </row>
    <row r="6877" spans="1:7">
      <c r="A6877" s="283">
        <f>'Comp. Desp. Indiretas'!$CD$7</f>
        <v>45139</v>
      </c>
      <c r="B6877" s="278">
        <f>'Composições Desp. Diretas'!$A$40</f>
        <v>0</v>
      </c>
      <c r="C6877" s="278" t="str">
        <f>EAP!$C$9</f>
        <v>PP01</v>
      </c>
      <c r="D6877" s="279">
        <f>'Composições Desp. Diretas'!$C$40</f>
        <v>0</v>
      </c>
      <c r="E6877" s="278" t="str">
        <f>Resumo!$R$5</f>
        <v>Despesa</v>
      </c>
      <c r="F6877" s="278" t="str">
        <f>Resumo!$R$7</f>
        <v>Despesa Direta</v>
      </c>
      <c r="G6877" s="286">
        <f>'Composições Desp. Diretas'!CE40</f>
        <v>0</v>
      </c>
    </row>
    <row r="6878" spans="1:7">
      <c r="A6878" s="283">
        <f>'Comp. Desp. Indiretas'!$CD$7</f>
        <v>45139</v>
      </c>
      <c r="B6878" s="278" t="str">
        <f>'Composições Desp. Diretas'!$A$42</f>
        <v>DG</v>
      </c>
      <c r="C6878" s="278" t="str">
        <f>EAP!$C$10</f>
        <v>PP02</v>
      </c>
      <c r="D6878" s="279" t="str">
        <f>'Composições Desp. Diretas'!$C$42</f>
        <v>ALUGUEL DE VEÍCULO SUV</v>
      </c>
      <c r="E6878" s="278" t="str">
        <f>Resumo!$R$5</f>
        <v>Despesa</v>
      </c>
      <c r="F6878" s="278" t="str">
        <f>Resumo!$R$7</f>
        <v>Despesa Direta</v>
      </c>
      <c r="G6878" s="286">
        <f>'Composições Desp. Diretas'!CE42</f>
        <v>38400</v>
      </c>
    </row>
    <row r="6879" spans="1:7">
      <c r="A6879" s="283">
        <f>'Comp. Desp. Indiretas'!$CD$7</f>
        <v>45139</v>
      </c>
      <c r="B6879" s="278" t="str">
        <f>'Composições Desp. Diretas'!$A$43</f>
        <v>DG</v>
      </c>
      <c r="C6879" s="278" t="str">
        <f>EAP!$C$10</f>
        <v>PP02</v>
      </c>
      <c r="D6879" s="279" t="str">
        <f>'Composições Desp. Diretas'!$C$43</f>
        <v>COMBUSTÍVEL - GASOLINA</v>
      </c>
      <c r="E6879" s="278" t="str">
        <f>Resumo!$R$5</f>
        <v>Despesa</v>
      </c>
      <c r="F6879" s="278" t="str">
        <f>Resumo!$R$7</f>
        <v>Despesa Direta</v>
      </c>
      <c r="G6879" s="286">
        <f>'Composições Desp. Diretas'!CE43</f>
        <v>8400</v>
      </c>
    </row>
    <row r="6880" spans="1:7">
      <c r="A6880" s="283">
        <f>'Comp. Desp. Indiretas'!$CD$7</f>
        <v>45139</v>
      </c>
      <c r="B6880" s="278" t="str">
        <f>'Composições Desp. Diretas'!$A$44</f>
        <v>DG</v>
      </c>
      <c r="C6880" s="278" t="str">
        <f>EAP!$C$10</f>
        <v>PP02</v>
      </c>
      <c r="D6880" s="279" t="str">
        <f>'Composições Desp. Diretas'!$C$44</f>
        <v>EQUIPAMENTOS VEÍCULO (SENSOR DE FADIGA + TELEMETRIA)</v>
      </c>
      <c r="E6880" s="278" t="str">
        <f>Resumo!$R$5</f>
        <v>Despesa</v>
      </c>
      <c r="F6880" s="278" t="str">
        <f>Resumo!$R$7</f>
        <v>Despesa Direta</v>
      </c>
      <c r="G6880" s="286">
        <f>'Composições Desp. Diretas'!CE44</f>
        <v>6000</v>
      </c>
    </row>
    <row r="6881" spans="1:7">
      <c r="A6881" s="283">
        <f>'Comp. Desp. Indiretas'!$CD$7</f>
        <v>45139</v>
      </c>
      <c r="B6881" s="278" t="str">
        <f>'Composições Desp. Diretas'!$A$45</f>
        <v>DG</v>
      </c>
      <c r="C6881" s="278" t="str">
        <f>EAP!$C$10</f>
        <v>PP02</v>
      </c>
      <c r="D6881" s="279" t="str">
        <f>'Composições Desp. Diretas'!$C$45</f>
        <v>INSTALAÇÃO SENSOR FADIGA</v>
      </c>
      <c r="E6881" s="278" t="str">
        <f>Resumo!$R$5</f>
        <v>Despesa</v>
      </c>
      <c r="F6881" s="278" t="str">
        <f>Resumo!$R$7</f>
        <v>Despesa Direta</v>
      </c>
      <c r="G6881" s="286">
        <f>'Composições Desp. Diretas'!CE45</f>
        <v>0</v>
      </c>
    </row>
    <row r="6882" spans="1:7">
      <c r="A6882" s="283">
        <f>'Comp. Desp. Indiretas'!$CD$7</f>
        <v>45139</v>
      </c>
      <c r="B6882" s="278" t="str">
        <f>'Composições Desp. Diretas'!$A$46</f>
        <v>DG</v>
      </c>
      <c r="C6882" s="278" t="str">
        <f>EAP!$C$10</f>
        <v>PP02</v>
      </c>
      <c r="D6882" s="279" t="str">
        <f>'Composições Desp. Diretas'!$C$46</f>
        <v>DESINSTALAÇÃO SENSOR FADIGA</v>
      </c>
      <c r="E6882" s="278" t="str">
        <f>Resumo!$R$5</f>
        <v>Despesa</v>
      </c>
      <c r="F6882" s="278" t="str">
        <f>Resumo!$R$7</f>
        <v>Despesa Direta</v>
      </c>
      <c r="G6882" s="286">
        <f>'Composições Desp. Diretas'!CE46</f>
        <v>0</v>
      </c>
    </row>
    <row r="6883" spans="1:7">
      <c r="A6883" s="283">
        <f>'Comp. Desp. Indiretas'!$CD$7</f>
        <v>45139</v>
      </c>
      <c r="B6883" s="278" t="str">
        <f>'Composições Desp. Diretas'!$A$47</f>
        <v>DG</v>
      </c>
      <c r="C6883" s="278" t="str">
        <f>EAP!$C$10</f>
        <v>PP02</v>
      </c>
      <c r="D6883" s="279" t="str">
        <f>'Composições Desp. Diretas'!$C$47</f>
        <v>INSTALAÇÃO TELEMETRIA</v>
      </c>
      <c r="E6883" s="278" t="str">
        <f>Resumo!$R$5</f>
        <v>Despesa</v>
      </c>
      <c r="F6883" s="278" t="str">
        <f>Resumo!$R$7</f>
        <v>Despesa Direta</v>
      </c>
      <c r="G6883" s="286">
        <f>'Composições Desp. Diretas'!CE47</f>
        <v>0</v>
      </c>
    </row>
    <row r="6884" spans="1:7">
      <c r="A6884" s="283">
        <f>'Comp. Desp. Indiretas'!$CD$7</f>
        <v>45139</v>
      </c>
      <c r="B6884" s="278" t="str">
        <f>'Composições Desp. Diretas'!$A$48</f>
        <v>DG</v>
      </c>
      <c r="C6884" s="278" t="str">
        <f>EAP!$C$10</f>
        <v>PP02</v>
      </c>
      <c r="D6884" s="279" t="str">
        <f>'Composições Desp. Diretas'!$C$48</f>
        <v>DESINSTALAÇÃO TELEMETRIA</v>
      </c>
      <c r="E6884" s="278" t="str">
        <f>Resumo!$R$5</f>
        <v>Despesa</v>
      </c>
      <c r="F6884" s="278" t="str">
        <f>Resumo!$R$7</f>
        <v>Despesa Direta</v>
      </c>
      <c r="G6884" s="286">
        <f>'Composições Desp. Diretas'!CE48</f>
        <v>0</v>
      </c>
    </row>
    <row r="6885" spans="1:7">
      <c r="A6885" s="283">
        <f>'Comp. Desp. Indiretas'!$CD$7</f>
        <v>45139</v>
      </c>
      <c r="B6885" s="278" t="str">
        <f>'Composições Desp. Diretas'!$A$49</f>
        <v>DG</v>
      </c>
      <c r="C6885" s="278" t="str">
        <f>EAP!$C$10</f>
        <v>PP02</v>
      </c>
      <c r="D6885" s="279" t="str">
        <f>'Composições Desp. Diretas'!$C$49</f>
        <v>INSTALAÇÃO E DESINSTALAÇÃO DE SIRENE DE RÉ</v>
      </c>
      <c r="E6885" s="278" t="str">
        <f>Resumo!$R$5</f>
        <v>Despesa</v>
      </c>
      <c r="F6885" s="278" t="str">
        <f>Resumo!$R$7</f>
        <v>Despesa Direta</v>
      </c>
      <c r="G6885" s="286">
        <f>'Composições Desp. Diretas'!CE49</f>
        <v>0</v>
      </c>
    </row>
    <row r="6886" spans="1:7">
      <c r="A6886" s="283">
        <f>'Comp. Desp. Indiretas'!$CD$7</f>
        <v>45139</v>
      </c>
      <c r="B6886" s="278" t="str">
        <f>'Composições Desp. Diretas'!$A$50</f>
        <v>DG</v>
      </c>
      <c r="C6886" s="278" t="str">
        <f>EAP!$C$10</f>
        <v>PP02</v>
      </c>
      <c r="D6886" s="279" t="str">
        <f>'Composições Desp. Diretas'!$C$50</f>
        <v>LAVAGEM DE VEÍCULO</v>
      </c>
      <c r="E6886" s="278" t="str">
        <f>Resumo!$R$5</f>
        <v>Despesa</v>
      </c>
      <c r="F6886" s="278" t="str">
        <f>Resumo!$R$7</f>
        <v>Despesa Direta</v>
      </c>
      <c r="G6886" s="286">
        <f>'Composições Desp. Diretas'!CE50</f>
        <v>1200</v>
      </c>
    </row>
    <row r="6887" spans="1:7">
      <c r="A6887" s="283">
        <f>'Comp. Desp. Indiretas'!$CD$7</f>
        <v>45139</v>
      </c>
      <c r="B6887" s="278" t="str">
        <f>'Composições Desp. Diretas'!$A$51</f>
        <v>MA</v>
      </c>
      <c r="C6887" s="278" t="str">
        <f>EAP!$C$10</f>
        <v>PP02</v>
      </c>
      <c r="D6887" s="279" t="str">
        <f>'Composições Desp. Diretas'!$C$51</f>
        <v>MATERIAIS GRÁFICOS (CARTILHAS, FOLDERS, BANNER, CADERNO, OUTDOOR, PLACAS, E ETC)</v>
      </c>
      <c r="E6887" s="278" t="str">
        <f>Resumo!$R$5</f>
        <v>Despesa</v>
      </c>
      <c r="F6887" s="278" t="str">
        <f>Resumo!$R$7</f>
        <v>Despesa Direta</v>
      </c>
      <c r="G6887" s="286">
        <f>'Composições Desp. Diretas'!CE51</f>
        <v>25000</v>
      </c>
    </row>
    <row r="6888" spans="1:7">
      <c r="A6888" s="283">
        <f>'Comp. Desp. Indiretas'!$CD$7</f>
        <v>45139</v>
      </c>
      <c r="B6888" s="278" t="str">
        <f>'Composições Desp. Diretas'!$A$52</f>
        <v>DG</v>
      </c>
      <c r="C6888" s="278" t="str">
        <f>EAP!$C$10</f>
        <v>PP02</v>
      </c>
      <c r="D6888" s="279" t="str">
        <f>'Composições Desp. Diretas'!$C$52</f>
        <v>LANCHES OFICINAS / EVENTOS / REUNIÕES</v>
      </c>
      <c r="E6888" s="278" t="str">
        <f>Resumo!$R$5</f>
        <v>Despesa</v>
      </c>
      <c r="F6888" s="278" t="str">
        <f>Resumo!$R$7</f>
        <v>Despesa Direta</v>
      </c>
      <c r="G6888" s="286">
        <f>'Composições Desp. Diretas'!CE52</f>
        <v>3000</v>
      </c>
    </row>
    <row r="6889" spans="1:7">
      <c r="A6889" s="283">
        <f>'Comp. Desp. Indiretas'!$CD$7</f>
        <v>45139</v>
      </c>
      <c r="B6889" s="278" t="str">
        <f>'Composições Desp. Diretas'!$A$53</f>
        <v>DG</v>
      </c>
      <c r="C6889" s="278" t="str">
        <f>EAP!$C$10</f>
        <v>PP02</v>
      </c>
      <c r="D6889" s="279" t="str">
        <f>'Composições Desp. Diretas'!$C$53</f>
        <v>TRANSPORTE PARTICIPANTES</v>
      </c>
      <c r="E6889" s="278" t="str">
        <f>Resumo!$R$5</f>
        <v>Despesa</v>
      </c>
      <c r="F6889" s="278" t="str">
        <f>Resumo!$R$7</f>
        <v>Despesa Direta</v>
      </c>
      <c r="G6889" s="286">
        <f>'Composições Desp. Diretas'!CE53</f>
        <v>500</v>
      </c>
    </row>
    <row r="6890" spans="1:7">
      <c r="A6890" s="283">
        <f>'Comp. Desp. Indiretas'!$CD$7</f>
        <v>45139</v>
      </c>
      <c r="B6890" s="278" t="str">
        <f>'Composições Desp. Diretas'!$A$54</f>
        <v>MA</v>
      </c>
      <c r="C6890" s="278" t="str">
        <f>EAP!$C$10</f>
        <v>PP02</v>
      </c>
      <c r="D6890" s="279" t="str">
        <f>'Composições Desp. Diretas'!$C$54</f>
        <v>MATERIAIS DE ESCRITÓRIO (CARTOLINA, PAPEL, TESOURA, CANETA, LÁPIS, GRAMPEADOR, DUREX, FITA ADESIVA, E ETC.)</v>
      </c>
      <c r="E6890" s="278" t="str">
        <f>Resumo!$R$5</f>
        <v>Despesa</v>
      </c>
      <c r="F6890" s="278" t="str">
        <f>Resumo!$R$7</f>
        <v>Despesa Direta</v>
      </c>
      <c r="G6890" s="286">
        <f>'Composições Desp. Diretas'!CE54</f>
        <v>800</v>
      </c>
    </row>
    <row r="6891" spans="1:7">
      <c r="A6891" s="283">
        <f>'Comp. Desp. Indiretas'!$CD$7</f>
        <v>45139</v>
      </c>
      <c r="B6891" s="278" t="str">
        <f>'Composições Desp. Diretas'!$A$55</f>
        <v>MA</v>
      </c>
      <c r="C6891" s="278" t="str">
        <f>EAP!$C$10</f>
        <v>PP02</v>
      </c>
      <c r="D6891" s="279" t="str">
        <f>'Composições Desp. Diretas'!$C$55</f>
        <v>MATERIAIS ACESSÓRIOS PARA AS CAMPANHAS/OFICINAS (BRINDES, CAMISETAS, E ETC.)</v>
      </c>
      <c r="E6891" s="278" t="str">
        <f>Resumo!$R$5</f>
        <v>Despesa</v>
      </c>
      <c r="F6891" s="278" t="str">
        <f>Resumo!$R$7</f>
        <v>Despesa Direta</v>
      </c>
      <c r="G6891" s="286">
        <f>'Composições Desp. Diretas'!CE55</f>
        <v>1000</v>
      </c>
    </row>
    <row r="6892" spans="1:7">
      <c r="A6892" s="283">
        <f>'Comp. Desp. Indiretas'!$CD$7</f>
        <v>45139</v>
      </c>
      <c r="B6892" s="278" t="str">
        <f>'Composições Desp. Diretas'!$A$56</f>
        <v>DG</v>
      </c>
      <c r="C6892" s="278" t="str">
        <f>EAP!$C$10</f>
        <v>PP02</v>
      </c>
      <c r="D6892" s="279" t="str">
        <f>'Composições Desp. Diretas'!$C$56</f>
        <v>HOSPEDAGEM VIAGEM</v>
      </c>
      <c r="E6892" s="278" t="str">
        <f>Resumo!$R$5</f>
        <v>Despesa</v>
      </c>
      <c r="F6892" s="278" t="str">
        <f>Resumo!$R$7</f>
        <v>Despesa Direta</v>
      </c>
      <c r="G6892" s="286">
        <f>'Composições Desp. Diretas'!CE56</f>
        <v>600</v>
      </c>
    </row>
    <row r="6893" spans="1:7">
      <c r="A6893" s="283">
        <f>'Comp. Desp. Indiretas'!$CD$7</f>
        <v>45139</v>
      </c>
      <c r="B6893" s="278" t="str">
        <f>'Composições Desp. Diretas'!$A$57</f>
        <v>DG</v>
      </c>
      <c r="C6893" s="278" t="str">
        <f>EAP!$C$10</f>
        <v>PP02</v>
      </c>
      <c r="D6893" s="279" t="str">
        <f>'Composições Desp. Diretas'!$C$57</f>
        <v>ALIMENTAÇÃO VIAGEM (CAFÉ / ALMOÇO OU JANTA)</v>
      </c>
      <c r="E6893" s="278" t="str">
        <f>Resumo!$R$5</f>
        <v>Despesa</v>
      </c>
      <c r="F6893" s="278" t="str">
        <f>Resumo!$R$7</f>
        <v>Despesa Direta</v>
      </c>
      <c r="G6893" s="286">
        <f>'Composições Desp. Diretas'!CE57</f>
        <v>120</v>
      </c>
    </row>
    <row r="6894" spans="1:7">
      <c r="A6894" s="283">
        <f>'Comp. Desp. Indiretas'!$CD$7</f>
        <v>45139</v>
      </c>
      <c r="B6894" s="278" t="str">
        <f>'Composições Desp. Diretas'!$A$58</f>
        <v>DG</v>
      </c>
      <c r="C6894" s="278" t="str">
        <f>EAP!$C$10</f>
        <v>PP02</v>
      </c>
      <c r="D6894" s="279" t="str">
        <f>'Composições Desp. Diretas'!$C$58</f>
        <v>PASSAGEM TERRESTRE / TRANSLADO</v>
      </c>
      <c r="E6894" s="278" t="str">
        <f>Resumo!$R$5</f>
        <v>Despesa</v>
      </c>
      <c r="F6894" s="278" t="str">
        <f>Resumo!$R$7</f>
        <v>Despesa Direta</v>
      </c>
      <c r="G6894" s="286">
        <f>'Composições Desp. Diretas'!CE58</f>
        <v>600</v>
      </c>
    </row>
    <row r="6895" spans="1:7">
      <c r="A6895" s="283">
        <f>'Comp. Desp. Indiretas'!$CD$7</f>
        <v>45139</v>
      </c>
      <c r="B6895" s="278">
        <f>'Composições Desp. Diretas'!$A$59</f>
        <v>0</v>
      </c>
      <c r="C6895" s="278" t="str">
        <f>EAP!$C$10</f>
        <v>PP02</v>
      </c>
      <c r="D6895" s="279">
        <f>'Composições Desp. Diretas'!$C$59</f>
        <v>0</v>
      </c>
      <c r="E6895" s="278" t="str">
        <f>Resumo!$R$5</f>
        <v>Despesa</v>
      </c>
      <c r="F6895" s="278" t="str">
        <f>Resumo!$R$7</f>
        <v>Despesa Direta</v>
      </c>
      <c r="G6895" s="286">
        <f>'Composições Desp. Diretas'!CE59</f>
        <v>0</v>
      </c>
    </row>
    <row r="6896" spans="1:7">
      <c r="A6896" s="283">
        <f>'Comp. Desp. Indiretas'!$CD$7</f>
        <v>45139</v>
      </c>
      <c r="B6896" s="278">
        <f>'Composições Desp. Diretas'!$A$60</f>
        <v>0</v>
      </c>
      <c r="C6896" s="278" t="str">
        <f>EAP!$C$10</f>
        <v>PP02</v>
      </c>
      <c r="D6896" s="279">
        <f>'Composições Desp. Diretas'!$C$60</f>
        <v>0</v>
      </c>
      <c r="E6896" s="278" t="str">
        <f>Resumo!$R$5</f>
        <v>Despesa</v>
      </c>
      <c r="F6896" s="278" t="str">
        <f>Resumo!$R$7</f>
        <v>Despesa Direta</v>
      </c>
      <c r="G6896" s="286">
        <f>'Composições Desp. Diretas'!CE60</f>
        <v>0</v>
      </c>
    </row>
    <row r="6897" spans="1:7">
      <c r="A6897" s="283">
        <f>'Comp. Desp. Indiretas'!$CD$7</f>
        <v>45139</v>
      </c>
      <c r="B6897" s="278">
        <f>'Composições Desp. Diretas'!$A$61</f>
        <v>0</v>
      </c>
      <c r="C6897" s="278" t="str">
        <f>EAP!$C$10</f>
        <v>PP02</v>
      </c>
      <c r="D6897" s="279">
        <f>'Composições Desp. Diretas'!$C$61</f>
        <v>0</v>
      </c>
      <c r="E6897" s="278" t="str">
        <f>Resumo!$R$5</f>
        <v>Despesa</v>
      </c>
      <c r="F6897" s="278" t="str">
        <f>Resumo!$R$7</f>
        <v>Despesa Direta</v>
      </c>
      <c r="G6897" s="286">
        <f>'Composições Desp. Diretas'!CE61</f>
        <v>0</v>
      </c>
    </row>
    <row r="6898" spans="1:7">
      <c r="A6898" s="283">
        <f>'Comp. Desp. Indiretas'!$CD$7</f>
        <v>45139</v>
      </c>
      <c r="B6898" s="278">
        <f>'Composições Desp. Diretas'!$A$62</f>
        <v>0</v>
      </c>
      <c r="C6898" s="278" t="str">
        <f>EAP!$C$10</f>
        <v>PP02</v>
      </c>
      <c r="D6898" s="279">
        <f>'Composições Desp. Diretas'!$C$62</f>
        <v>0</v>
      </c>
      <c r="E6898" s="278" t="str">
        <f>Resumo!$R$5</f>
        <v>Despesa</v>
      </c>
      <c r="F6898" s="278" t="str">
        <f>Resumo!$R$7</f>
        <v>Despesa Direta</v>
      </c>
      <c r="G6898" s="286">
        <f>'Composições Desp. Diretas'!CE62</f>
        <v>0</v>
      </c>
    </row>
    <row r="6899" spans="1:7">
      <c r="A6899" s="283">
        <f>'Comp. Desp. Indiretas'!$CD$7</f>
        <v>45139</v>
      </c>
      <c r="B6899" s="278">
        <f>'Composições Desp. Diretas'!$A$63</f>
        <v>0</v>
      </c>
      <c r="C6899" s="278" t="str">
        <f>EAP!$C$10</f>
        <v>PP02</v>
      </c>
      <c r="D6899" s="279">
        <f>'Composições Desp. Diretas'!$C$63</f>
        <v>0</v>
      </c>
      <c r="E6899" s="278" t="str">
        <f>Resumo!$R$5</f>
        <v>Despesa</v>
      </c>
      <c r="F6899" s="278" t="str">
        <f>Resumo!$R$7</f>
        <v>Despesa Direta</v>
      </c>
      <c r="G6899" s="286">
        <f>'Composições Desp. Diretas'!CE63</f>
        <v>0</v>
      </c>
    </row>
    <row r="6900" spans="1:7">
      <c r="A6900" s="283">
        <f>'Comp. Desp. Indiretas'!$CD$7</f>
        <v>45139</v>
      </c>
      <c r="B6900" s="278">
        <f>'Composições Desp. Diretas'!$A$64</f>
        <v>0</v>
      </c>
      <c r="C6900" s="278" t="str">
        <f>EAP!$C$10</f>
        <v>PP02</v>
      </c>
      <c r="D6900" s="279">
        <f>'Composições Desp. Diretas'!$C$64</f>
        <v>0</v>
      </c>
      <c r="E6900" s="278" t="str">
        <f>Resumo!$R$5</f>
        <v>Despesa</v>
      </c>
      <c r="F6900" s="278" t="str">
        <f>Resumo!$R$7</f>
        <v>Despesa Direta</v>
      </c>
      <c r="G6900" s="286">
        <f>'Composições Desp. Diretas'!CE64</f>
        <v>0</v>
      </c>
    </row>
    <row r="6901" spans="1:7">
      <c r="A6901" s="283">
        <f>'Comp. Desp. Indiretas'!$CD$7</f>
        <v>45139</v>
      </c>
      <c r="B6901" s="278">
        <f>'Composições Desp. Diretas'!$A$65</f>
        <v>0</v>
      </c>
      <c r="C6901" s="278" t="str">
        <f>EAP!$C$10</f>
        <v>PP02</v>
      </c>
      <c r="D6901" s="279">
        <f>'Composições Desp. Diretas'!$C$65</f>
        <v>0</v>
      </c>
      <c r="E6901" s="278" t="str">
        <f>Resumo!$R$5</f>
        <v>Despesa</v>
      </c>
      <c r="F6901" s="278" t="str">
        <f>Resumo!$R$7</f>
        <v>Despesa Direta</v>
      </c>
      <c r="G6901" s="286">
        <f>'Composições Desp. Diretas'!CE65</f>
        <v>0</v>
      </c>
    </row>
    <row r="6902" spans="1:7">
      <c r="A6902" s="283">
        <f>'Comp. Desp. Indiretas'!$CD$7</f>
        <v>45139</v>
      </c>
      <c r="B6902" s="278">
        <f>'Composições Desp. Diretas'!$A$66</f>
        <v>0</v>
      </c>
      <c r="C6902" s="278" t="str">
        <f>EAP!$C$10</f>
        <v>PP02</v>
      </c>
      <c r="D6902" s="279">
        <f>'Composições Desp. Diretas'!$C$66</f>
        <v>0</v>
      </c>
      <c r="E6902" s="278" t="str">
        <f>Resumo!$R$5</f>
        <v>Despesa</v>
      </c>
      <c r="F6902" s="278" t="str">
        <f>Resumo!$R$7</f>
        <v>Despesa Direta</v>
      </c>
      <c r="G6902" s="286">
        <f>'Composições Desp. Diretas'!CE66</f>
        <v>0</v>
      </c>
    </row>
    <row r="6903" spans="1:7">
      <c r="A6903" s="283">
        <f>'Comp. Desp. Indiretas'!$CD$7</f>
        <v>45139</v>
      </c>
      <c r="B6903" s="278">
        <f>'Composições Desp. Diretas'!$A$67</f>
        <v>0</v>
      </c>
      <c r="C6903" s="278" t="str">
        <f>EAP!$C$10</f>
        <v>PP02</v>
      </c>
      <c r="D6903" s="279">
        <f>'Composições Desp. Diretas'!$C$67</f>
        <v>0</v>
      </c>
      <c r="E6903" s="278" t="str">
        <f>Resumo!$R$5</f>
        <v>Despesa</v>
      </c>
      <c r="F6903" s="278" t="str">
        <f>Resumo!$R$7</f>
        <v>Despesa Direta</v>
      </c>
      <c r="G6903" s="286">
        <f>'Composições Desp. Diretas'!CE67</f>
        <v>0</v>
      </c>
    </row>
    <row r="6904" spans="1:7">
      <c r="A6904" s="283">
        <f>'Comp. Desp. Indiretas'!$CD$7</f>
        <v>45139</v>
      </c>
      <c r="B6904" s="278">
        <f>'Composições Desp. Diretas'!$A$68</f>
        <v>0</v>
      </c>
      <c r="C6904" s="278" t="str">
        <f>EAP!$C$10</f>
        <v>PP02</v>
      </c>
      <c r="D6904" s="279">
        <f>'Composições Desp. Diretas'!$C$68</f>
        <v>0</v>
      </c>
      <c r="E6904" s="278" t="str">
        <f>Resumo!$R$5</f>
        <v>Despesa</v>
      </c>
      <c r="F6904" s="278" t="str">
        <f>Resumo!$R$7</f>
        <v>Despesa Direta</v>
      </c>
      <c r="G6904" s="286">
        <f>'Composições Desp. Diretas'!CE68</f>
        <v>0</v>
      </c>
    </row>
    <row r="6905" spans="1:7">
      <c r="A6905" s="283">
        <f>'Comp. Desp. Indiretas'!$CD$7</f>
        <v>45139</v>
      </c>
      <c r="B6905" s="278">
        <f>'Composições Desp. Diretas'!$A$69</f>
        <v>0</v>
      </c>
      <c r="C6905" s="278" t="str">
        <f>EAP!$C$10</f>
        <v>PP02</v>
      </c>
      <c r="D6905" s="279">
        <f>'Composições Desp. Diretas'!$C$69</f>
        <v>0</v>
      </c>
      <c r="E6905" s="278" t="str">
        <f>Resumo!$R$5</f>
        <v>Despesa</v>
      </c>
      <c r="F6905" s="278" t="str">
        <f>Resumo!$R$7</f>
        <v>Despesa Direta</v>
      </c>
      <c r="G6905" s="286">
        <f>'Composições Desp. Diretas'!CE69</f>
        <v>0</v>
      </c>
    </row>
    <row r="6906" spans="1:7">
      <c r="A6906" s="283">
        <f>'Comp. Desp. Indiretas'!$CD$7</f>
        <v>45139</v>
      </c>
      <c r="B6906" s="278">
        <f>'Composições Desp. Diretas'!$A$70</f>
        <v>0</v>
      </c>
      <c r="C6906" s="278" t="str">
        <f>EAP!$C$10</f>
        <v>PP02</v>
      </c>
      <c r="D6906" s="279">
        <f>'Composições Desp. Diretas'!$C$70</f>
        <v>0</v>
      </c>
      <c r="E6906" s="278" t="str">
        <f>Resumo!$R$5</f>
        <v>Despesa</v>
      </c>
      <c r="F6906" s="278" t="str">
        <f>Resumo!$R$7</f>
        <v>Despesa Direta</v>
      </c>
      <c r="G6906" s="286">
        <f>'Composições Desp. Diretas'!CE70</f>
        <v>0</v>
      </c>
    </row>
    <row r="6907" spans="1:7">
      <c r="A6907" s="283">
        <f>'Comp. Desp. Indiretas'!$CD$7</f>
        <v>45139</v>
      </c>
      <c r="B6907" s="278">
        <f>'Composições Desp. Diretas'!$A$71</f>
        <v>0</v>
      </c>
      <c r="C6907" s="278" t="str">
        <f>EAP!$C$10</f>
        <v>PP02</v>
      </c>
      <c r="D6907" s="279">
        <f>'Composições Desp. Diretas'!$C$71</f>
        <v>0</v>
      </c>
      <c r="E6907" s="278" t="str">
        <f>Resumo!$R$5</f>
        <v>Despesa</v>
      </c>
      <c r="F6907" s="278" t="str">
        <f>Resumo!$R$7</f>
        <v>Despesa Direta</v>
      </c>
      <c r="G6907" s="286">
        <f>'Composições Desp. Diretas'!CE71</f>
        <v>0</v>
      </c>
    </row>
    <row r="6908" spans="1:7">
      <c r="A6908" s="283">
        <f>'Comp. Desp. Indiretas'!$CD$7</f>
        <v>45139</v>
      </c>
      <c r="B6908" s="278">
        <f>'Composições Desp. Diretas'!$A$72</f>
        <v>0</v>
      </c>
      <c r="C6908" s="278" t="str">
        <f>EAP!$C$10</f>
        <v>PP02</v>
      </c>
      <c r="D6908" s="279">
        <f>'Composições Desp. Diretas'!$C$72</f>
        <v>0</v>
      </c>
      <c r="E6908" s="278" t="str">
        <f>Resumo!$R$5</f>
        <v>Despesa</v>
      </c>
      <c r="F6908" s="278" t="str">
        <f>Resumo!$R$7</f>
        <v>Despesa Direta</v>
      </c>
      <c r="G6908" s="286">
        <f>'Composições Desp. Diretas'!CE72</f>
        <v>0</v>
      </c>
    </row>
    <row r="7777" spans="1:7">
      <c r="A7777" s="283">
        <f>'Comp. Desp. Indiretas'!$CD$7</f>
        <v>45139</v>
      </c>
      <c r="D7777" s="279" t="str">
        <f>'CRONOG. DE RECEBIMENTO'!$A$5</f>
        <v>SUBPROGRAMA DE EDUCAÇÃO AMBIENTAL PARA A COMUNIDADE (PEAC)</v>
      </c>
      <c r="E7777" s="278" t="str">
        <f>Resumo!$R$4</f>
        <v>Receita</v>
      </c>
      <c r="F7777" s="278" t="str">
        <f>Resumo!$R$4</f>
        <v>Receita</v>
      </c>
      <c r="G7777" s="286">
        <f>'CRONOG. DE RECEBIMENTO'!$H$5</f>
        <v>0</v>
      </c>
    </row>
    <row r="7778" spans="1:7">
      <c r="A7778" s="283">
        <f>'Comp. Desp. Indiretas'!$CD$7</f>
        <v>45139</v>
      </c>
      <c r="D7778" s="279" t="str">
        <f>'CRONOG. DE RECEBIMENTO'!$A$6</f>
        <v>Plano de Trabalho de Comunidade (PEAC)</v>
      </c>
      <c r="E7778" s="278" t="str">
        <f>Resumo!$R$4</f>
        <v>Receita</v>
      </c>
      <c r="F7778" s="278" t="str">
        <f>Resumo!$R$4</f>
        <v>Receita</v>
      </c>
      <c r="G7778" s="286">
        <f>'CRONOG. DE RECEBIMENTO'!$H$6</f>
        <v>0</v>
      </c>
    </row>
    <row r="7779" spans="1:7">
      <c r="A7779" s="283">
        <f>'Comp. Desp. Indiretas'!$CD$7</f>
        <v>45139</v>
      </c>
      <c r="D7779" s="279" t="str">
        <f>'CRONOG. DE RECEBIMENTO'!$A$7</f>
        <v>Formar Comitê de Educação Ambiental de Comunidade (PEAC)</v>
      </c>
      <c r="E7779" s="278" t="str">
        <f>Resumo!$R$4</f>
        <v>Receita</v>
      </c>
      <c r="F7779" s="278" t="str">
        <f>Resumo!$R$4</f>
        <v>Receita</v>
      </c>
      <c r="G7779" s="286">
        <f>'CRONOG. DE RECEBIMENTO'!$H$7</f>
        <v>1950.3066762350638</v>
      </c>
    </row>
    <row r="7780" spans="1:7">
      <c r="A7780" s="283">
        <f>'Comp. Desp. Indiretas'!$CD$7</f>
        <v>45139</v>
      </c>
      <c r="D7780" s="279" t="str">
        <f>'CRONOG. DE RECEBIMENTO'!$A$8</f>
        <v>Manter Comitê de Educação Ambiental em comunidades (PEAC)</v>
      </c>
      <c r="E7780" s="278" t="str">
        <f>Resumo!$R$4</f>
        <v>Receita</v>
      </c>
      <c r="F7780" s="278" t="str">
        <f>Resumo!$R$4</f>
        <v>Receita</v>
      </c>
      <c r="G7780" s="286">
        <f>'CRONOG. DE RECEBIMENTO'!$H$8</f>
        <v>72560.941189324483</v>
      </c>
    </row>
    <row r="7781" spans="1:7">
      <c r="A7781" s="283">
        <f>'Comp. Desp. Indiretas'!$CD$7</f>
        <v>45139</v>
      </c>
      <c r="D7781" s="279" t="str">
        <f>'CRONOG. DE RECEBIMENTO'!$A$9</f>
        <v>Despesas tributáveis do item 6.1.3</v>
      </c>
      <c r="E7781" s="278" t="str">
        <f>Resumo!$R$4</f>
        <v>Receita</v>
      </c>
      <c r="F7781" s="278" t="str">
        <f>Resumo!$R$4</f>
        <v>Receita</v>
      </c>
      <c r="G7781" s="286">
        <f>'CRONOG. DE RECEBIMENTO'!$H$9</f>
        <v>11784.24</v>
      </c>
    </row>
    <row r="7782" spans="1:7">
      <c r="A7782" s="283">
        <f>'Comp. Desp. Indiretas'!$CD$7</f>
        <v>45139</v>
      </c>
      <c r="D7782" s="279" t="str">
        <f>'CRONOG. DE RECEBIMENTO'!$A$10</f>
        <v>Executar ações do Plano de Ação dos Comitês de Educação Ambiental (PEAC)</v>
      </c>
      <c r="E7782" s="278" t="str">
        <f>Resumo!$R$4</f>
        <v>Receita</v>
      </c>
      <c r="F7782" s="278" t="str">
        <f>Resumo!$R$4</f>
        <v>Receita</v>
      </c>
      <c r="G7782" s="286">
        <f>'CRONOG. DE RECEBIMENTO'!$H$10</f>
        <v>49556.16407646078</v>
      </c>
    </row>
    <row r="7783" spans="1:7">
      <c r="A7783" s="283">
        <f>'Comp. Desp. Indiretas'!$CD$7</f>
        <v>45139</v>
      </c>
      <c r="D7783" s="279" t="str">
        <f>'CRONOG. DE RECEBIMENTO'!$A$11</f>
        <v>Despesas tributáveis do item 6.1.4</v>
      </c>
      <c r="E7783" s="278" t="str">
        <f>Resumo!$R$4</f>
        <v>Receita</v>
      </c>
      <c r="F7783" s="278" t="str">
        <f>Resumo!$R$4</f>
        <v>Receita</v>
      </c>
      <c r="G7783" s="286">
        <f>'CRONOG. DE RECEBIMENTO'!$H$11</f>
        <v>15319.512000000001</v>
      </c>
    </row>
    <row r="7784" spans="1:7">
      <c r="A7784" s="283">
        <f>'Comp. Desp. Indiretas'!$CD$7</f>
        <v>45139</v>
      </c>
      <c r="D7784" s="279" t="str">
        <f>'CRONOG. DE RECEBIMENTO'!$A$12</f>
        <v>Realizar assessoria técnica-pedagógica para formação continuada de educadores/gestores de escola (PEAC)</v>
      </c>
      <c r="E7784" s="278" t="str">
        <f>Resumo!$R$4</f>
        <v>Receita</v>
      </c>
      <c r="F7784" s="278" t="str">
        <f>Resumo!$R$4</f>
        <v>Receita</v>
      </c>
      <c r="G7784" s="286">
        <f>'CRONOG. DE RECEBIMENTO'!$H$12</f>
        <v>10397.908217679833</v>
      </c>
    </row>
    <row r="7785" spans="1:7">
      <c r="A7785" s="283">
        <f>'Comp. Desp. Indiretas'!$CD$7</f>
        <v>45139</v>
      </c>
      <c r="D7785" s="279" t="str">
        <f>'CRONOG. DE RECEBIMENTO'!$A$13</f>
        <v>Despesas tributáveis do item 6.1.5</v>
      </c>
      <c r="E7785" s="278" t="str">
        <f>Resumo!$R$4</f>
        <v>Receita</v>
      </c>
      <c r="F7785" s="278" t="str">
        <f>Resumo!$R$4</f>
        <v>Receita</v>
      </c>
      <c r="G7785" s="286">
        <f>'CRONOG. DE RECEBIMENTO'!$H$13</f>
        <v>16497.936000000002</v>
      </c>
    </row>
    <row r="7786" spans="1:7">
      <c r="A7786" s="283">
        <f>'Comp. Desp. Indiretas'!$CD$7</f>
        <v>45139</v>
      </c>
      <c r="D7786" s="279" t="str">
        <f>'CRONOG. DE RECEBIMENTO'!$A$14</f>
        <v>Realizar atividades culturais e pedagógicas em Escolas (PEAC)</v>
      </c>
      <c r="E7786" s="278" t="str">
        <f>Resumo!$R$4</f>
        <v>Receita</v>
      </c>
      <c r="F7786" s="278" t="str">
        <f>Resumo!$R$4</f>
        <v>Receita</v>
      </c>
      <c r="G7786" s="286">
        <f>'CRONOG. DE RECEBIMENTO'!$H$14</f>
        <v>18238.608422813752</v>
      </c>
    </row>
    <row r="7787" spans="1:7">
      <c r="A7787" s="283">
        <f>'Comp. Desp. Indiretas'!$CD$7</f>
        <v>45139</v>
      </c>
      <c r="D7787" s="279" t="str">
        <f>'CRONOG. DE RECEBIMENTO'!$A$15</f>
        <v>Despesas tributáveis do item 6.1.6</v>
      </c>
      <c r="E7787" s="278" t="str">
        <f>Resumo!$R$4</f>
        <v>Receita</v>
      </c>
      <c r="F7787" s="278" t="str">
        <f>Resumo!$R$4</f>
        <v>Receita</v>
      </c>
      <c r="G7787" s="286">
        <f>'CRONOG. DE RECEBIMENTO'!$H$15</f>
        <v>11784.24</v>
      </c>
    </row>
    <row r="7788" spans="1:7">
      <c r="A7788" s="283">
        <f>'Comp. Desp. Indiretas'!$CD$7</f>
        <v>45139</v>
      </c>
      <c r="D7788" s="279" t="str">
        <f>'CRONOG. DE RECEBIMENTO'!$A$16</f>
        <v>Realizar Diagnóstico Socioambiental Participativo (DSAP) para comunidades (PEAC)</v>
      </c>
      <c r="E7788" s="278" t="str">
        <f>Resumo!$R$4</f>
        <v>Receita</v>
      </c>
      <c r="F7788" s="278" t="str">
        <f>Resumo!$R$4</f>
        <v>Receita</v>
      </c>
      <c r="G7788" s="286">
        <f>'CRONOG. DE RECEBIMENTO'!$H$16</f>
        <v>327.47600160662944</v>
      </c>
    </row>
    <row r="7789" spans="1:7">
      <c r="A7789" s="283">
        <f>'Comp. Desp. Indiretas'!$CD$7</f>
        <v>45139</v>
      </c>
      <c r="D7789" s="279" t="str">
        <f>'CRONOG. DE RECEBIMENTO'!$A$17</f>
        <v>Despesas tributáveis do item 6.1.7</v>
      </c>
      <c r="E7789" s="278" t="str">
        <f>Resumo!$R$4</f>
        <v>Receita</v>
      </c>
      <c r="F7789" s="278" t="str">
        <f>Resumo!$R$4</f>
        <v>Receita</v>
      </c>
      <c r="G7789" s="286">
        <f>'CRONOG. DE RECEBIMENTO'!$H$17</f>
        <v>1178.4240000000002</v>
      </c>
    </row>
    <row r="7790" spans="1:7">
      <c r="A7790" s="283">
        <f>'Comp. Desp. Indiretas'!$CD$7</f>
        <v>45139</v>
      </c>
      <c r="D7790" s="279" t="str">
        <f>'CRONOG. DE RECEBIMENTO'!$A$18</f>
        <v>Realizar eventos/projetos junto à comunidade além da esfera do Comitê de EA (PEAC)</v>
      </c>
      <c r="E7790" s="278" t="str">
        <f>Resumo!$R$4</f>
        <v>Receita</v>
      </c>
      <c r="F7790" s="278" t="str">
        <f>Resumo!$R$4</f>
        <v>Receita</v>
      </c>
      <c r="G7790" s="286">
        <f>'CRONOG. DE RECEBIMENTO'!$H$18</f>
        <v>37612.316684529738</v>
      </c>
    </row>
    <row r="7791" spans="1:7">
      <c r="A7791" s="283">
        <f>'Comp. Desp. Indiretas'!$CD$7</f>
        <v>45139</v>
      </c>
      <c r="D7791" s="279" t="str">
        <f>'CRONOG. DE RECEBIMENTO'!$A$19</f>
        <v>Despesas tributáveis do item 6.1.8</v>
      </c>
      <c r="E7791" s="278" t="str">
        <f>Resumo!$R$4</f>
        <v>Receita</v>
      </c>
      <c r="F7791" s="278" t="str">
        <f>Resumo!$R$4</f>
        <v>Receita</v>
      </c>
      <c r="G7791" s="286">
        <f>'CRONOG. DE RECEBIMENTO'!$H$19</f>
        <v>10605.816000000001</v>
      </c>
    </row>
    <row r="7792" spans="1:7">
      <c r="A7792" s="283">
        <f>'Comp. Desp. Indiretas'!$CD$7</f>
        <v>45139</v>
      </c>
      <c r="D7792" s="279" t="str">
        <f>'CRONOG. DE RECEBIMENTO'!$A$20</f>
        <v>Realizar atividades no Parque BioParque Vale Amazônia</v>
      </c>
      <c r="E7792" s="278" t="str">
        <f>Resumo!$R$4</f>
        <v>Receita</v>
      </c>
      <c r="F7792" s="278" t="str">
        <f>Resumo!$R$4</f>
        <v>Receita</v>
      </c>
      <c r="G7792" s="286">
        <f>'CRONOG. DE RECEBIMENTO'!$H$20</f>
        <v>37508.46068402021</v>
      </c>
    </row>
    <row r="7793" spans="1:7">
      <c r="A7793" s="283">
        <f>'Comp. Desp. Indiretas'!$CD$7</f>
        <v>45139</v>
      </c>
      <c r="D7793" s="279" t="str">
        <f>'CRONOG. DE RECEBIMENTO'!$A$21</f>
        <v>Despesas tributáveis do item 6.1.9</v>
      </c>
      <c r="E7793" s="278" t="str">
        <f>Resumo!$R$4</f>
        <v>Receita</v>
      </c>
      <c r="F7793" s="278" t="str">
        <f>Resumo!$R$4</f>
        <v>Receita</v>
      </c>
      <c r="G7793" s="286">
        <f>'CRONOG. DE RECEBIMENTO'!$H$21</f>
        <v>9427.3920000000016</v>
      </c>
    </row>
    <row r="7794" spans="1:7">
      <c r="A7794" s="283">
        <f>'Comp. Desp. Indiretas'!$CD$7</f>
        <v>45139</v>
      </c>
      <c r="D7794" s="279" t="str">
        <f>'CRONOG. DE RECEBIMENTO'!$A$22</f>
        <v>Monitorar atividades de Educação Ambiental para comunidade (PEAC)</v>
      </c>
      <c r="E7794" s="278" t="str">
        <f>Resumo!$R$4</f>
        <v>Receita</v>
      </c>
      <c r="F7794" s="278" t="str">
        <f>Resumo!$R$4</f>
        <v>Receita</v>
      </c>
      <c r="G7794" s="286">
        <f>'CRONOG. DE RECEBIMENTO'!$H$22</f>
        <v>40442.626531748858</v>
      </c>
    </row>
    <row r="7795" spans="1:7">
      <c r="A7795" s="283">
        <f>'Comp. Desp. Indiretas'!$CD$7</f>
        <v>45139</v>
      </c>
      <c r="D7795" s="279" t="str">
        <f>'CRONOG. DE RECEBIMENTO'!$A$23</f>
        <v>Despesas tributáveis do item 6.1.10</v>
      </c>
      <c r="E7795" s="278" t="str">
        <f>Resumo!$R$4</f>
        <v>Receita</v>
      </c>
      <c r="F7795" s="278" t="str">
        <f>Resumo!$R$4</f>
        <v>Receita</v>
      </c>
      <c r="G7795" s="286">
        <f>'CRONOG. DE RECEBIMENTO'!$H$23</f>
        <v>3535.2720000000004</v>
      </c>
    </row>
    <row r="7796" spans="1:7">
      <c r="A7796" s="283">
        <f>'Comp. Desp. Indiretas'!$CD$7</f>
        <v>45139</v>
      </c>
      <c r="D7796" s="279" t="str">
        <f>'CRONOG. DE RECEBIMENTO'!$A$24</f>
        <v>Realizar análise técnica mensal das atividades de Educação Ambiental do PEAC</v>
      </c>
      <c r="E7796" s="278" t="str">
        <f>Resumo!$R$4</f>
        <v>Receita</v>
      </c>
      <c r="F7796" s="278" t="str">
        <f>Resumo!$R$4</f>
        <v>Receita</v>
      </c>
      <c r="G7796" s="286">
        <f>'CRONOG. DE RECEBIMENTO'!$H$24</f>
        <v>47487.061899642889</v>
      </c>
    </row>
    <row r="7797" spans="1:7">
      <c r="A7797" s="283">
        <f>'Comp. Desp. Indiretas'!$CD$7</f>
        <v>45139</v>
      </c>
      <c r="D7797" s="279" t="str">
        <f>'CRONOG. DE RECEBIMENTO'!$A$25</f>
        <v>Realizar Blitz Educativa sobre SSMA para Comunidades (PEAC)</v>
      </c>
      <c r="E7797" s="278" t="str">
        <f>Resumo!$R$4</f>
        <v>Receita</v>
      </c>
      <c r="F7797" s="278" t="str">
        <f>Resumo!$R$4</f>
        <v>Receita</v>
      </c>
      <c r="G7797" s="286">
        <f>'CRONOG. DE RECEBIMENTO'!$H$25</f>
        <v>5312.9571927325587</v>
      </c>
    </row>
    <row r="7798" spans="1:7">
      <c r="A7798" s="283">
        <f>'Comp. Desp. Indiretas'!$CD$7</f>
        <v>45139</v>
      </c>
      <c r="D7798" s="279" t="str">
        <f>'CRONOG. DE RECEBIMENTO'!$A$26</f>
        <v>Despesas tributáveis do item 6.1.12</v>
      </c>
      <c r="E7798" s="278" t="str">
        <f>Resumo!$R$4</f>
        <v>Receita</v>
      </c>
      <c r="F7798" s="278" t="str">
        <f>Resumo!$R$4</f>
        <v>Receita</v>
      </c>
      <c r="G7798" s="286">
        <f>'CRONOG. DE RECEBIMENTO'!$H$26</f>
        <v>9427.3920000000016</v>
      </c>
    </row>
    <row r="7799" spans="1:7">
      <c r="A7799" s="283">
        <f>'Comp. Desp. Indiretas'!$CD$7</f>
        <v>45139</v>
      </c>
      <c r="D7799" s="279" t="str">
        <f>'CRONOG. DE RECEBIMENTO'!$A$27</f>
        <v>SUBPROGRAMA DE EDUCAÇÃO AMBIENTAL PARA O TRABALHADOR</v>
      </c>
      <c r="E7799" s="278" t="str">
        <f>Resumo!$R$4</f>
        <v>Receita</v>
      </c>
      <c r="F7799" s="278" t="str">
        <f>Resumo!$R$4</f>
        <v>Receita</v>
      </c>
      <c r="G7799" s="286">
        <f>'CRONOG. DE RECEBIMENTO'!$H$27</f>
        <v>0</v>
      </c>
    </row>
    <row r="7800" spans="1:7">
      <c r="A7800" s="283">
        <f>'Comp. Desp. Indiretas'!$CD$7</f>
        <v>45139</v>
      </c>
      <c r="D7800" s="279" t="str">
        <f>'CRONOG. DE RECEBIMENTO'!$A$28</f>
        <v>Plano de Trabalho do Trabalhador (PEAT)</v>
      </c>
      <c r="E7800" s="278" t="str">
        <f>Resumo!$R$4</f>
        <v>Receita</v>
      </c>
      <c r="F7800" s="278" t="str">
        <f>Resumo!$R$4</f>
        <v>Receita</v>
      </c>
      <c r="G7800" s="286">
        <f>'CRONOG. DE RECEBIMENTO'!$H$28</f>
        <v>0</v>
      </c>
    </row>
    <row r="7801" spans="1:7">
      <c r="A7801" s="283">
        <f>'Comp. Desp. Indiretas'!$CD$7</f>
        <v>45139</v>
      </c>
      <c r="D7801" s="279" t="str">
        <f>'CRONOG. DE RECEBIMENTO'!$A$29</f>
        <v>Formar Comitê de Educação Ambiental de Trabalhadores (PEAT)</v>
      </c>
      <c r="E7801" s="278" t="str">
        <f>Resumo!$R$4</f>
        <v>Receita</v>
      </c>
      <c r="F7801" s="278" t="str">
        <f>Resumo!$R$4</f>
        <v>Receita</v>
      </c>
      <c r="G7801" s="286">
        <f>'CRONOG. DE RECEBIMENTO'!$H$29</f>
        <v>3900.6133524701277</v>
      </c>
    </row>
    <row r="7802" spans="1:7">
      <c r="A7802" s="283">
        <f>'Comp. Desp. Indiretas'!$CD$7</f>
        <v>45139</v>
      </c>
      <c r="D7802" s="279" t="str">
        <f>'CRONOG. DE RECEBIMENTO'!$A$30</f>
        <v>Manter Comitê de Educação Ambiental de Trabalhadores (PEAT)</v>
      </c>
      <c r="E7802" s="278" t="str">
        <f>Resumo!$R$4</f>
        <v>Receita</v>
      </c>
      <c r="F7802" s="278" t="str">
        <f>Resumo!$R$4</f>
        <v>Receita</v>
      </c>
      <c r="G7802" s="286">
        <f>'CRONOG. DE RECEBIMENTO'!$H$30</f>
        <v>3900.6133524701277</v>
      </c>
    </row>
    <row r="7803" spans="1:7">
      <c r="A7803" s="283">
        <f>'Comp. Desp. Indiretas'!$CD$7</f>
        <v>45139</v>
      </c>
      <c r="D7803" s="279" t="str">
        <f>'CRONOG. DE RECEBIMENTO'!$A$31</f>
        <v>Realizar treinamento para empregados com até duas horas de duração (PEAT)</v>
      </c>
      <c r="E7803" s="278" t="str">
        <f>Resumo!$R$4</f>
        <v>Receita</v>
      </c>
      <c r="F7803" s="278" t="str">
        <f>Resumo!$R$4</f>
        <v>Receita</v>
      </c>
      <c r="G7803" s="286">
        <f>'CRONOG. DE RECEBIMENTO'!$H$31</f>
        <v>4615.6485226448276</v>
      </c>
    </row>
    <row r="7804" spans="1:7">
      <c r="A7804" s="283">
        <f>'Comp. Desp. Indiretas'!$CD$7</f>
        <v>45139</v>
      </c>
      <c r="D7804" s="279" t="str">
        <f>'CRONOG. DE RECEBIMENTO'!$A$32</f>
        <v>Despesas tributáveis do item 6.1.16</v>
      </c>
      <c r="E7804" s="278" t="str">
        <f>Resumo!$R$4</f>
        <v>Receita</v>
      </c>
      <c r="F7804" s="278" t="str">
        <f>Resumo!$R$4</f>
        <v>Receita</v>
      </c>
      <c r="G7804" s="286">
        <f>'CRONOG. DE RECEBIMENTO'!$H$32</f>
        <v>4124.4840000000004</v>
      </c>
    </row>
    <row r="7805" spans="1:7">
      <c r="A7805" s="283">
        <f>'Comp. Desp. Indiretas'!$CD$7</f>
        <v>45139</v>
      </c>
      <c r="D7805" s="279" t="str">
        <f>'CRONOG. DE RECEBIMENTO'!$A$33</f>
        <v>Realizar treinamento para empregados com até quatro horas de duração (PEAT)</v>
      </c>
      <c r="E7805" s="278" t="str">
        <f>Resumo!$R$4</f>
        <v>Receita</v>
      </c>
      <c r="F7805" s="278" t="str">
        <f>Resumo!$R$4</f>
        <v>Receita</v>
      </c>
      <c r="G7805" s="286">
        <f>'CRONOG. DE RECEBIMENTO'!$H$33</f>
        <v>17647.616919914286</v>
      </c>
    </row>
    <row r="7806" spans="1:7">
      <c r="A7806" s="283">
        <f>'Comp. Desp. Indiretas'!$CD$7</f>
        <v>45139</v>
      </c>
      <c r="D7806" s="279" t="str">
        <f>'CRONOG. DE RECEBIMENTO'!$A$34</f>
        <v>Despesas tributáveis do item 6.1.17</v>
      </c>
      <c r="E7806" s="278" t="str">
        <f>Resumo!$R$4</f>
        <v>Receita</v>
      </c>
      <c r="F7806" s="278" t="str">
        <f>Resumo!$R$4</f>
        <v>Receita</v>
      </c>
      <c r="G7806" s="286">
        <f>'CRONOG. DE RECEBIMENTO'!$H$34</f>
        <v>4124.4840000000004</v>
      </c>
    </row>
    <row r="7807" spans="1:7">
      <c r="A7807" s="283">
        <f>'Comp. Desp. Indiretas'!$CD$7</f>
        <v>45139</v>
      </c>
      <c r="D7807" s="279" t="str">
        <f>'CRONOG. DE RECEBIMENTO'!$A$35</f>
        <v>Realizar Blitz Educativa sobre SSMA para Empregado (PEAT)</v>
      </c>
      <c r="E7807" s="278" t="str">
        <f>Resumo!$R$4</f>
        <v>Receita</v>
      </c>
      <c r="F7807" s="278" t="str">
        <f>Resumo!$R$4</f>
        <v>Receita</v>
      </c>
      <c r="G7807" s="286">
        <f>'CRONOG. DE RECEBIMENTO'!$H$35</f>
        <v>11011.347720689429</v>
      </c>
    </row>
    <row r="7808" spans="1:7">
      <c r="A7808" s="283">
        <f>'Comp. Desp. Indiretas'!$CD$7</f>
        <v>45139</v>
      </c>
      <c r="D7808" s="279" t="str">
        <f>'CRONOG. DE RECEBIMENTO'!$A$36</f>
        <v>Despesas tributáveis do item 6.1.18</v>
      </c>
      <c r="E7808" s="278" t="str">
        <f>Resumo!$R$4</f>
        <v>Receita</v>
      </c>
      <c r="F7808" s="278" t="str">
        <f>Resumo!$R$4</f>
        <v>Receita</v>
      </c>
      <c r="G7808" s="286">
        <f>'CRONOG. DE RECEBIMENTO'!$H$36</f>
        <v>4124.4840000000004</v>
      </c>
    </row>
    <row r="7809" spans="1:7">
      <c r="A7809" s="283">
        <f>'Comp. Desp. Indiretas'!$CD$7</f>
        <v>45139</v>
      </c>
      <c r="D7809" s="279" t="str">
        <f>'CRONOG. DE RECEBIMENTO'!$A$37</f>
        <v>Produzir bloco de textos para Diálogos de Saúde, Segurança, Direitos Humanos e Meio Ambiente (PEAT)</v>
      </c>
      <c r="E7809" s="278" t="str">
        <f>Resumo!$R$4</f>
        <v>Receita</v>
      </c>
      <c r="F7809" s="278" t="str">
        <f>Resumo!$R$4</f>
        <v>Receita</v>
      </c>
      <c r="G7809" s="286">
        <f>'CRONOG. DE RECEBIMENTO'!$H$37</f>
        <v>6524.2926986754928</v>
      </c>
    </row>
    <row r="7810" spans="1:7">
      <c r="A7810" s="283">
        <f>'Comp. Desp. Indiretas'!$CD$7</f>
        <v>45139</v>
      </c>
      <c r="D7810" s="279" t="str">
        <f>'CRONOG. DE RECEBIMENTO'!$A$38</f>
        <v>Despesas tributáveis do item 6.1.19</v>
      </c>
      <c r="E7810" s="278" t="str">
        <f>Resumo!$R$4</f>
        <v>Receita</v>
      </c>
      <c r="F7810" s="278" t="str">
        <f>Resumo!$R$4</f>
        <v>Receita</v>
      </c>
      <c r="G7810" s="286">
        <f>'CRONOG. DE RECEBIMENTO'!$H$38</f>
        <v>4124.4840000000004</v>
      </c>
    </row>
    <row r="7811" spans="1:7">
      <c r="A7811" s="283">
        <f>'Comp. Desp. Indiretas'!$CD$7</f>
        <v>45139</v>
      </c>
      <c r="D7811" s="279" t="str">
        <f>'CRONOG. DE RECEBIMENTO'!$A$39</f>
        <v>Realização de campanhas temáticas em SSMA para Empregados (PEAT)</v>
      </c>
      <c r="E7811" s="278" t="str">
        <f>Resumo!$R$4</f>
        <v>Receita</v>
      </c>
      <c r="F7811" s="278" t="str">
        <f>Resumo!$R$4</f>
        <v>Receita</v>
      </c>
      <c r="G7811" s="286">
        <f>'CRONOG. DE RECEBIMENTO'!$H$39</f>
        <v>6524.2926986754928</v>
      </c>
    </row>
    <row r="7812" spans="1:7">
      <c r="A7812" s="283">
        <f>'Comp. Desp. Indiretas'!$CD$7</f>
        <v>45139</v>
      </c>
      <c r="D7812" s="279" t="str">
        <f>'CRONOG. DE RECEBIMENTO'!$A$40</f>
        <v>Despesas tributáveis do item 6.1.20</v>
      </c>
      <c r="E7812" s="278" t="str">
        <f>Resumo!$R$4</f>
        <v>Receita</v>
      </c>
      <c r="F7812" s="278" t="str">
        <f>Resumo!$R$4</f>
        <v>Receita</v>
      </c>
      <c r="G7812" s="286">
        <f>'CRONOG. DE RECEBIMENTO'!$H$40</f>
        <v>4124.4840000000004</v>
      </c>
    </row>
    <row r="7813" spans="1:7">
      <c r="A7813" s="283">
        <f>'Comp. Desp. Indiretas'!$CD$7</f>
        <v>45139</v>
      </c>
      <c r="D7813" s="279" t="str">
        <f>'CRONOG. DE RECEBIMENTO'!$A$41</f>
        <v>Apoiar a realização de atividades culturais e pedagógicas para Empregados (PEAT)</v>
      </c>
      <c r="E7813" s="278" t="str">
        <f>Resumo!$R$4</f>
        <v>Receita</v>
      </c>
      <c r="F7813" s="278" t="str">
        <f>Resumo!$R$4</f>
        <v>Receita</v>
      </c>
      <c r="G7813" s="286">
        <f>'CRONOG. DE RECEBIMENTO'!$H$41</f>
        <v>5979.5143626694216</v>
      </c>
    </row>
    <row r="7814" spans="1:7">
      <c r="A7814" s="283">
        <f>'Comp. Desp. Indiretas'!$CD$7</f>
        <v>45139</v>
      </c>
      <c r="D7814" s="279" t="str">
        <f>'CRONOG. DE RECEBIMENTO'!$A$42</f>
        <v>Despesas tributáveis do item 6.1.21</v>
      </c>
      <c r="E7814" s="278" t="str">
        <f>Resumo!$R$4</f>
        <v>Receita</v>
      </c>
      <c r="F7814" s="278" t="str">
        <f>Resumo!$R$4</f>
        <v>Receita</v>
      </c>
      <c r="G7814" s="286">
        <f>'CRONOG. DE RECEBIMENTO'!$H$42</f>
        <v>4124.4840000000004</v>
      </c>
    </row>
    <row r="7815" spans="1:7">
      <c r="A7815" s="283">
        <f>'Comp. Desp. Indiretas'!$CD$7</f>
        <v>45139</v>
      </c>
      <c r="D7815" s="279" t="str">
        <f>'CRONOG. DE RECEBIMENTO'!$A$43</f>
        <v>Monitorar atividade do Programa de Educação Ambiental do Trabalhador (PEAT)</v>
      </c>
      <c r="E7815" s="278" t="str">
        <f>Resumo!$R$4</f>
        <v>Receita</v>
      </c>
      <c r="F7815" s="278" t="str">
        <f>Resumo!$R$4</f>
        <v>Receita</v>
      </c>
      <c r="G7815" s="286">
        <f>'CRONOG. DE RECEBIMENTO'!$H$43</f>
        <v>27100.790466292488</v>
      </c>
    </row>
    <row r="7816" spans="1:7">
      <c r="A7816" s="283">
        <f>'Comp. Desp. Indiretas'!$CD$7</f>
        <v>45139</v>
      </c>
      <c r="D7816" s="279" t="str">
        <f>'CRONOG. DE RECEBIMENTO'!$A$44</f>
        <v>Despesas tributáveis do item 6.1.22</v>
      </c>
      <c r="E7816" s="278" t="str">
        <f>Resumo!$R$4</f>
        <v>Receita</v>
      </c>
      <c r="F7816" s="278" t="str">
        <f>Resumo!$R$4</f>
        <v>Receita</v>
      </c>
      <c r="G7816" s="286">
        <f>'CRONOG. DE RECEBIMENTO'!$H$44</f>
        <v>2356.8480000000004</v>
      </c>
    </row>
    <row r="7817" spans="1:7">
      <c r="A7817" s="283">
        <f>'Comp. Desp. Indiretas'!$CD$7</f>
        <v>45139</v>
      </c>
      <c r="D7817" s="279" t="str">
        <f>'CRONOG. DE RECEBIMENTO'!$A$45</f>
        <v>Realizar análise técnica mensal das atividades de Educação Ambiental do PEAT</v>
      </c>
      <c r="E7817" s="278" t="str">
        <f>Resumo!$R$4</f>
        <v>Receita</v>
      </c>
      <c r="F7817" s="278" t="str">
        <f>Resumo!$R$4</f>
        <v>Receita</v>
      </c>
      <c r="G7817" s="286">
        <f>'CRONOG. DE RECEBIMENTO'!$H$45</f>
        <v>23217.331780573193</v>
      </c>
    </row>
    <row r="7818" spans="1:7">
      <c r="A7818" s="283">
        <f>'Comp. Desp. Indiretas'!$CD$7</f>
        <v>45139</v>
      </c>
      <c r="D7818" s="279" t="str">
        <f>'CRONOG. DE RECEBIMENTO'!$A$46</f>
        <v>Realizar Diagnóstico Socioambiental Participativo (DSAP) para empregados</v>
      </c>
      <c r="E7818" s="278" t="str">
        <f>Resumo!$R$4</f>
        <v>Receita</v>
      </c>
      <c r="F7818" s="278" t="str">
        <f>Resumo!$R$4</f>
        <v>Receita</v>
      </c>
      <c r="G7818" s="286">
        <f>'CRONOG. DE RECEBIMENTO'!$H$46</f>
        <v>327.47600160662944</v>
      </c>
    </row>
    <row r="7819" spans="1:7">
      <c r="A7819" s="283">
        <f>'Comp. Desp. Indiretas'!$CD$7</f>
        <v>45139</v>
      </c>
      <c r="D7819" s="279" t="str">
        <f>'CRONOG. DE RECEBIMENTO'!$A$47</f>
        <v>Despesas tributáveis do item 6.1.24</v>
      </c>
      <c r="E7819" s="278" t="str">
        <f>Resumo!$R$4</f>
        <v>Receita</v>
      </c>
      <c r="F7819" s="278" t="str">
        <f>Resumo!$R$4</f>
        <v>Receita</v>
      </c>
      <c r="G7819" s="286">
        <f>'CRONOG. DE RECEBIMENTO'!$H$47</f>
        <v>1178.4240000000002</v>
      </c>
    </row>
    <row r="7820" spans="1:7">
      <c r="A7820" s="283">
        <f>'Comp. Desp. Indiretas'!$CD$7</f>
        <v>45139</v>
      </c>
      <c r="D7820" s="279" t="str">
        <f>'CRONOG. DE RECEBIMENTO'!$A$48</f>
        <v>PRODUÇÃO DE ARTES VISUAIS</v>
      </c>
      <c r="E7820" s="278" t="str">
        <f>Resumo!$R$4</f>
        <v>Receita</v>
      </c>
      <c r="F7820" s="278" t="str">
        <f>Resumo!$R$4</f>
        <v>Receita</v>
      </c>
      <c r="G7820" s="286">
        <f>'CRONOG. DE RECEBIMENTO'!$H$48</f>
        <v>0</v>
      </c>
    </row>
    <row r="7821" spans="1:7">
      <c r="A7821" s="283">
        <f>'Comp. Desp. Indiretas'!$CD$7</f>
        <v>45139</v>
      </c>
      <c r="D7821" s="279" t="str">
        <f>'CRONOG. DE RECEBIMENTO'!$A$49</f>
        <v>Produzir material gráfico como folder, convites, banner, lâmina, outdoor, apresentações e produtos diversos atinentes a educação ambiental e outras temáticas etc.</v>
      </c>
      <c r="E7821" s="278" t="str">
        <f>Resumo!$R$4</f>
        <v>Receita</v>
      </c>
      <c r="F7821" s="278" t="str">
        <f>Resumo!$R$4</f>
        <v>Receita</v>
      </c>
      <c r="G7821" s="286">
        <f>'CRONOG. DE RECEBIMENTO'!$H$49</f>
        <v>6489.5858651718836</v>
      </c>
    </row>
    <row r="7822" spans="1:7">
      <c r="A7822" s="283">
        <f>'Comp. Desp. Indiretas'!$CD$7</f>
        <v>45139</v>
      </c>
      <c r="D7822" s="279" t="str">
        <f>'CRONOG. DE RECEBIMENTO'!$A$50</f>
        <v>Produzir Card Animado, Vídeos, Spot, Jogos interativos, Peça Multimídia, Identidade Visual, Plataformas digitais/interativas, Brindes, Cadernos de Campo/Quis/Guia etc.:</v>
      </c>
      <c r="E7822" s="278" t="str">
        <f>Resumo!$R$4</f>
        <v>Receita</v>
      </c>
      <c r="F7822" s="278" t="str">
        <f>Resumo!$R$4</f>
        <v>Receita</v>
      </c>
      <c r="G7822" s="286">
        <f>'CRONOG. DE RECEBIMENTO'!$H$50</f>
        <v>6489.5858651718836</v>
      </c>
    </row>
    <row r="7834" spans="1:7">
      <c r="A7834" s="283">
        <f>'Comp. Desp. Indiretas'!$CD$7</f>
        <v>45139</v>
      </c>
      <c r="D7834" s="279" t="str">
        <f>Resumo!$R$8</f>
        <v>Imposto</v>
      </c>
      <c r="E7834" s="278" t="str">
        <f>Resumo!$R$5</f>
        <v>Despesa</v>
      </c>
      <c r="F7834" s="278" t="str">
        <f>Resumo!$R$8</f>
        <v>Imposto</v>
      </c>
      <c r="G7834" s="286">
        <f>'CRONOG. DE RECEBIMENTO'!H53</f>
        <v>91932.337542117792</v>
      </c>
    </row>
    <row r="7835" spans="1:7">
      <c r="A7835" s="283">
        <f>'Comp. Desp. Indiretas'!$CD$7</f>
        <v>45139</v>
      </c>
      <c r="D7835" s="279" t="str">
        <f>Resumo!$R$9</f>
        <v>Overhead</v>
      </c>
      <c r="E7835" s="278" t="str">
        <f>Resumo!$R$9</f>
        <v>Overhead</v>
      </c>
      <c r="F7835" s="278" t="str">
        <f>Resumo!$R$9</f>
        <v>Overhead</v>
      </c>
      <c r="G7835" s="286">
        <f>'CRONOG. DE RECEBIMENTO'!H58</f>
        <v>27367.56912533797</v>
      </c>
    </row>
    <row r="7836" spans="1:7">
      <c r="A7836" s="283">
        <f>'Comp. Desp. Indiretas'!$CD$7</f>
        <v>45139</v>
      </c>
      <c r="D7836" s="279" t="str">
        <f>Resumo!$R$10</f>
        <v>Margem</v>
      </c>
      <c r="E7836" s="278" t="str">
        <f>Resumo!$R$10</f>
        <v>Margem</v>
      </c>
      <c r="F7836" s="278" t="str">
        <f>Resumo!$R$10</f>
        <v>Margem</v>
      </c>
      <c r="G7836" s="286">
        <f>'CRONOG. DE RECEBIMENTO'!H60</f>
        <v>40604.223592963041</v>
      </c>
    </row>
    <row r="7837" spans="1:7">
      <c r="A7837" s="283">
        <f>'Comp. Desp. Indiretas'!$CD$7</f>
        <v>45139</v>
      </c>
      <c r="D7837" s="279" t="str">
        <f>Resumo!$R$11</f>
        <v>Risco</v>
      </c>
      <c r="E7837" s="278" t="str">
        <f>Resumo!$R$11</f>
        <v>Risco</v>
      </c>
      <c r="F7837" s="278" t="str">
        <f>Resumo!$R$11</f>
        <v>Risco</v>
      </c>
      <c r="G7837" s="286">
        <f>'CRONOG. DE RECEBIMENTO'!H59</f>
        <v>15204.205069632206</v>
      </c>
    </row>
    <row r="7838" spans="1:7">
      <c r="A7838" s="283">
        <f>'Comp. Desp. Indiretas'!$CD$7</f>
        <v>45139</v>
      </c>
      <c r="D7838" s="279" t="str">
        <f>'CRONOG. DE RECEBIMENTO'!$A$54</f>
        <v>TOTAL MENSAL - RECEITA LÍQUIDA</v>
      </c>
      <c r="E7838" s="278" t="str">
        <f>Resumo!$R$4</f>
        <v>Receita</v>
      </c>
      <c r="F7838" s="278" t="str">
        <f>'CRONOG. DE RECEBIMENTO'!$A$54</f>
        <v>TOTAL MENSAL - RECEITA LÍQUIDA</v>
      </c>
      <c r="G7838" s="286">
        <f>'CRONOG. DE RECEBIMENTO'!$H$54</f>
        <v>471033.59964170214</v>
      </c>
    </row>
    <row r="7839" spans="1:7">
      <c r="A7839" s="283">
        <f>'Comp. Desp. Indiretas'!$CD$7</f>
        <v>45139</v>
      </c>
      <c r="D7839" s="279" t="str">
        <f>'CRONOG. DE RECEBIMENTO'!$A$55</f>
        <v>TOTAL ACUMULADO - RECEITA LÍQUIDA</v>
      </c>
      <c r="E7839" s="278" t="str">
        <f>Resumo!$R$4</f>
        <v>Receita</v>
      </c>
      <c r="F7839" s="278" t="str">
        <f>'CRONOG. DE RECEBIMENTO'!$A$55</f>
        <v>TOTAL ACUMULADO - RECEITA LÍQUIDA</v>
      </c>
      <c r="G7839" s="286">
        <f>'CRONOG. DE RECEBIMENTO'!$H$55</f>
        <v>2558822.7705536615</v>
      </c>
    </row>
    <row r="7870" spans="1:7">
      <c r="A7870" s="283">
        <f>'Comp. Desp. Indiretas'!$CE$7</f>
        <v>45170</v>
      </c>
      <c r="B7870" s="278" t="str">
        <f>'Comp. Desp. Indiretas'!$A$9</f>
        <v>MOC</v>
      </c>
      <c r="D7870" s="279" t="str">
        <f>'Comp. Desp. Indiretas'!$C$9</f>
        <v>DIRETOR TÉCNICO</v>
      </c>
      <c r="E7870" s="278" t="str">
        <f>Resumo!$R$5</f>
        <v>Despesa</v>
      </c>
      <c r="F7870" s="278" t="str">
        <f>Resumo!$R$6</f>
        <v>Despesa Indireta</v>
      </c>
      <c r="G7870" s="286">
        <f>'Comp. Desp. Indiretas'!CE9</f>
        <v>110.47</v>
      </c>
    </row>
    <row r="7871" spans="1:7">
      <c r="A7871" s="283">
        <f>'Comp. Desp. Indiretas'!$CE$7</f>
        <v>45170</v>
      </c>
      <c r="B7871" s="278" t="str">
        <f>'Comp. Desp. Indiretas'!$A$10</f>
        <v>MOC</v>
      </c>
      <c r="D7871" s="279" t="str">
        <f>'Comp. Desp. Indiretas'!$C$10</f>
        <v>GERENTE DE PROJETO</v>
      </c>
      <c r="E7871" s="278" t="str">
        <f>Resumo!$R$5</f>
        <v>Despesa</v>
      </c>
      <c r="F7871" s="278" t="str">
        <f>Resumo!$R$6</f>
        <v>Despesa Indireta</v>
      </c>
      <c r="G7871" s="286">
        <f>'Comp. Desp. Indiretas'!CE10</f>
        <v>590.90909090909088</v>
      </c>
    </row>
    <row r="7872" spans="1:7">
      <c r="A7872" s="283">
        <f>'Comp. Desp. Indiretas'!$CE$7</f>
        <v>45170</v>
      </c>
      <c r="B7872" s="278" t="str">
        <f>'Comp. Desp. Indiretas'!$A$11</f>
        <v>MOC</v>
      </c>
      <c r="D7872" s="279" t="str">
        <f>'Comp. Desp. Indiretas'!$C$11</f>
        <v>COORD. DE PROJETO</v>
      </c>
      <c r="E7872" s="278" t="str">
        <f>Resumo!$R$5</f>
        <v>Despesa</v>
      </c>
      <c r="F7872" s="278" t="str">
        <f>Resumo!$R$6</f>
        <v>Despesa Indireta</v>
      </c>
      <c r="G7872" s="286">
        <f>'Comp. Desp. Indiretas'!CE11</f>
        <v>1227.2727272727273</v>
      </c>
    </row>
    <row r="7873" spans="1:7">
      <c r="A7873" s="283">
        <f>'Comp. Desp. Indiretas'!$CE$7</f>
        <v>45170</v>
      </c>
      <c r="B7873" s="278" t="str">
        <f>'Comp. Desp. Indiretas'!$A$12</f>
        <v>MOC</v>
      </c>
      <c r="D7873" s="279" t="str">
        <f>'Comp. Desp. Indiretas'!$C$12</f>
        <v>COORD. OPERACIONAL</v>
      </c>
      <c r="E7873" s="278" t="str">
        <f>Resumo!$R$5</f>
        <v>Despesa</v>
      </c>
      <c r="F7873" s="278" t="str">
        <f>Resumo!$R$6</f>
        <v>Despesa Indireta</v>
      </c>
      <c r="G7873" s="286">
        <f>'Comp. Desp. Indiretas'!CE12</f>
        <v>0</v>
      </c>
    </row>
    <row r="7874" spans="1:7">
      <c r="A7874" s="283">
        <f>'Comp. Desp. Indiretas'!$CE$7</f>
        <v>45170</v>
      </c>
      <c r="B7874" s="278" t="str">
        <f>'Comp. Desp. Indiretas'!$A$13</f>
        <v>MOC</v>
      </c>
      <c r="D7874" s="279" t="str">
        <f>'Comp. Desp. Indiretas'!$C$13</f>
        <v>ANALISTA DE PROJETOS SENIOR</v>
      </c>
      <c r="E7874" s="278" t="str">
        <f>Resumo!$R$5</f>
        <v>Despesa</v>
      </c>
      <c r="F7874" s="278" t="str">
        <f>Resumo!$R$6</f>
        <v>Despesa Indireta</v>
      </c>
      <c r="G7874" s="286">
        <f>'Comp. Desp. Indiretas'!CE13</f>
        <v>0</v>
      </c>
    </row>
    <row r="7875" spans="1:7">
      <c r="A7875" s="283">
        <f>'Comp. Desp. Indiretas'!$CE$7</f>
        <v>45170</v>
      </c>
      <c r="B7875" s="278" t="str">
        <f>'Comp. Desp. Indiretas'!$A$14</f>
        <v>MOC</v>
      </c>
      <c r="D7875" s="279" t="str">
        <f>'Comp. Desp. Indiretas'!$C$14</f>
        <v>ANALISTA DE PROJETOS PLENO</v>
      </c>
      <c r="E7875" s="278" t="str">
        <f>Resumo!$R$5</f>
        <v>Despesa</v>
      </c>
      <c r="F7875" s="278" t="str">
        <f>Resumo!$R$6</f>
        <v>Despesa Indireta</v>
      </c>
      <c r="G7875" s="286">
        <f>'Comp. Desp. Indiretas'!CE14</f>
        <v>1590.909090909091</v>
      </c>
    </row>
    <row r="7876" spans="1:7">
      <c r="A7876" s="283">
        <f>'Comp. Desp. Indiretas'!$CE$7</f>
        <v>45170</v>
      </c>
      <c r="B7876" s="278" t="str">
        <f>'Comp. Desp. Indiretas'!$A$15</f>
        <v>MOC</v>
      </c>
      <c r="D7876" s="279" t="str">
        <f>'Comp. Desp. Indiretas'!$C$15</f>
        <v>ANALISTA DE PROJETOS JUNIOR</v>
      </c>
      <c r="E7876" s="278" t="str">
        <f>Resumo!$R$5</f>
        <v>Despesa</v>
      </c>
      <c r="F7876" s="278" t="str">
        <f>Resumo!$R$6</f>
        <v>Despesa Indireta</v>
      </c>
      <c r="G7876" s="286">
        <f>'Comp. Desp. Indiretas'!CE15</f>
        <v>0</v>
      </c>
    </row>
    <row r="7877" spans="1:7">
      <c r="A7877" s="283">
        <f>'Comp. Desp. Indiretas'!$CE$7</f>
        <v>45170</v>
      </c>
      <c r="B7877" s="278" t="str">
        <f>'Comp. Desp. Indiretas'!$A$16</f>
        <v>MOC</v>
      </c>
      <c r="D7877" s="279" t="str">
        <f>'Comp. Desp. Indiretas'!$C$16</f>
        <v>TÉCNICO OPERACIONAL</v>
      </c>
      <c r="E7877" s="278" t="str">
        <f>Resumo!$R$5</f>
        <v>Despesa</v>
      </c>
      <c r="F7877" s="278" t="str">
        <f>Resumo!$R$6</f>
        <v>Despesa Indireta</v>
      </c>
      <c r="G7877" s="286">
        <f>'Comp. Desp. Indiretas'!CE16</f>
        <v>0</v>
      </c>
    </row>
    <row r="7878" spans="1:7">
      <c r="A7878" s="283">
        <f>'Comp. Desp. Indiretas'!$CE$7</f>
        <v>45170</v>
      </c>
      <c r="B7878" s="278" t="str">
        <f>'Comp. Desp. Indiretas'!$A$17</f>
        <v>MOC</v>
      </c>
      <c r="D7878" s="279" t="str">
        <f>'Comp. Desp. Indiretas'!$C$17</f>
        <v>TÉCNICO OPERACIONAL - C/ PERICULOSIDADE</v>
      </c>
      <c r="E7878" s="278" t="str">
        <f>Resumo!$R$5</f>
        <v>Despesa</v>
      </c>
      <c r="F7878" s="278" t="str">
        <f>Resumo!$R$6</f>
        <v>Despesa Indireta</v>
      </c>
      <c r="G7878" s="286">
        <f>'Comp. Desp. Indiretas'!CE17</f>
        <v>0</v>
      </c>
    </row>
    <row r="7879" spans="1:7">
      <c r="A7879" s="283">
        <f>'Comp. Desp. Indiretas'!$CE$7</f>
        <v>45170</v>
      </c>
      <c r="B7879" s="278" t="str">
        <f>'Comp. Desp. Indiretas'!$A$18</f>
        <v>MOC</v>
      </c>
      <c r="D7879" s="279" t="str">
        <f>'Comp. Desp. Indiretas'!$C$18</f>
        <v>ANALISTA DE GEOPROCESSAMENTO</v>
      </c>
      <c r="E7879" s="278" t="str">
        <f>Resumo!$R$5</f>
        <v>Despesa</v>
      </c>
      <c r="F7879" s="278" t="str">
        <f>Resumo!$R$6</f>
        <v>Despesa Indireta</v>
      </c>
      <c r="G7879" s="286">
        <f>'Comp. Desp. Indiretas'!CE18</f>
        <v>0</v>
      </c>
    </row>
    <row r="7880" spans="1:7">
      <c r="A7880" s="283">
        <f>'Comp. Desp. Indiretas'!$CE$7</f>
        <v>45170</v>
      </c>
      <c r="B7880" s="278" t="str">
        <f>'Comp. Desp. Indiretas'!$A$19</f>
        <v>MOC</v>
      </c>
      <c r="D7880" s="279" t="str">
        <f>'Comp. Desp. Indiretas'!$C$19</f>
        <v>ASSISTENTE DE PROJETOS</v>
      </c>
      <c r="E7880" s="278" t="str">
        <f>Resumo!$R$5</f>
        <v>Despesa</v>
      </c>
      <c r="F7880" s="278" t="str">
        <f>Resumo!$R$6</f>
        <v>Despesa Indireta</v>
      </c>
      <c r="G7880" s="286">
        <f>'Comp. Desp. Indiretas'!CE19</f>
        <v>0</v>
      </c>
    </row>
    <row r="7881" spans="1:7">
      <c r="A7881" s="283">
        <f>'Comp. Desp. Indiretas'!$CE$7</f>
        <v>45170</v>
      </c>
      <c r="B7881" s="278" t="str">
        <f>'Comp. Desp. Indiretas'!$A$20</f>
        <v>MOC</v>
      </c>
      <c r="D7881" s="279" t="str">
        <f>'Comp. Desp. Indiretas'!$C$20</f>
        <v>ASSISTENTE ADMINISTRATIVO</v>
      </c>
      <c r="E7881" s="278" t="str">
        <f>Resumo!$R$5</f>
        <v>Despesa</v>
      </c>
      <c r="F7881" s="278" t="str">
        <f>Resumo!$R$6</f>
        <v>Despesa Indireta</v>
      </c>
      <c r="G7881" s="286">
        <f>'Comp. Desp. Indiretas'!CE20</f>
        <v>190.90909090909091</v>
      </c>
    </row>
    <row r="7882" spans="1:7">
      <c r="A7882" s="283">
        <f>'Comp. Desp. Indiretas'!$CE$7</f>
        <v>45170</v>
      </c>
      <c r="B7882" s="278" t="str">
        <f>'Comp. Desp. Indiretas'!$A$21</f>
        <v>MOC</v>
      </c>
      <c r="D7882" s="279" t="str">
        <f>'Comp. Desp. Indiretas'!$C$21</f>
        <v>ESTAGIÁRIO TÉCNICO</v>
      </c>
      <c r="E7882" s="278" t="str">
        <f>Resumo!$R$5</f>
        <v>Despesa</v>
      </c>
      <c r="F7882" s="278" t="str">
        <f>Resumo!$R$6</f>
        <v>Despesa Indireta</v>
      </c>
      <c r="G7882" s="286">
        <f>'Comp. Desp. Indiretas'!CE21</f>
        <v>0</v>
      </c>
    </row>
    <row r="7883" spans="1:7">
      <c r="A7883" s="283">
        <f>'Comp. Desp. Indiretas'!$CE$7</f>
        <v>45170</v>
      </c>
      <c r="B7883" s="278" t="str">
        <f>'Comp. Desp. Indiretas'!$A$22</f>
        <v>MOC</v>
      </c>
      <c r="D7883" s="279" t="str">
        <f>'Comp. Desp. Indiretas'!$C$22</f>
        <v>ANALISTA FINANCEIRO</v>
      </c>
      <c r="E7883" s="278" t="str">
        <f>Resumo!$R$5</f>
        <v>Despesa</v>
      </c>
      <c r="F7883" s="278" t="str">
        <f>Resumo!$R$6</f>
        <v>Despesa Indireta</v>
      </c>
      <c r="G7883" s="286">
        <f>'Comp. Desp. Indiretas'!CE22</f>
        <v>220</v>
      </c>
    </row>
    <row r="7884" spans="1:7">
      <c r="A7884" s="283">
        <f>'Comp. Desp. Indiretas'!$CE$7</f>
        <v>45170</v>
      </c>
      <c r="B7884" s="278" t="str">
        <f>'Comp. Desp. Indiretas'!$A$23</f>
        <v>MOC</v>
      </c>
      <c r="D7884" s="279" t="str">
        <f>'Comp. Desp. Indiretas'!$C$23</f>
        <v>ANALISTA DE SUPRIMENTOS</v>
      </c>
      <c r="E7884" s="278" t="str">
        <f>Resumo!$R$5</f>
        <v>Despesa</v>
      </c>
      <c r="F7884" s="278" t="str">
        <f>Resumo!$R$6</f>
        <v>Despesa Indireta</v>
      </c>
      <c r="G7884" s="286">
        <f>'Comp. Desp. Indiretas'!CE23</f>
        <v>250</v>
      </c>
    </row>
    <row r="7885" spans="1:7">
      <c r="A7885" s="283">
        <f>'Comp. Desp. Indiretas'!$CE$7</f>
        <v>45170</v>
      </c>
      <c r="B7885" s="278" t="str">
        <f>'Comp. Desp. Indiretas'!$A$24</f>
        <v>DG</v>
      </c>
      <c r="D7885" s="279" t="str">
        <f>'Comp. Desp. Indiretas'!$C$24</f>
        <v>HOSPEDAGEM VIAGEM</v>
      </c>
      <c r="E7885" s="278" t="str">
        <f>Resumo!$R$5</f>
        <v>Despesa</v>
      </c>
      <c r="F7885" s="278" t="str">
        <f>Resumo!$R$6</f>
        <v>Despesa Indireta</v>
      </c>
      <c r="G7885" s="286">
        <f>'Comp. Desp. Indiretas'!CE24</f>
        <v>0</v>
      </c>
    </row>
    <row r="7886" spans="1:7">
      <c r="A7886" s="283">
        <f>'Comp. Desp. Indiretas'!$CE$7</f>
        <v>45170</v>
      </c>
      <c r="B7886" s="278" t="str">
        <f>'Comp. Desp. Indiretas'!$A$25</f>
        <v>DG</v>
      </c>
      <c r="D7886" s="279" t="str">
        <f>'Comp. Desp. Indiretas'!$C$25</f>
        <v>HOSPEDAGEM - NIVEL 2</v>
      </c>
      <c r="E7886" s="278" t="str">
        <f>Resumo!$R$5</f>
        <v>Despesa</v>
      </c>
      <c r="F7886" s="278" t="str">
        <f>Resumo!$R$6</f>
        <v>Despesa Indireta</v>
      </c>
      <c r="G7886" s="286">
        <f>'Comp. Desp. Indiretas'!CE25</f>
        <v>0</v>
      </c>
    </row>
    <row r="7887" spans="1:7">
      <c r="A7887" s="283">
        <f>'Comp. Desp. Indiretas'!$CE$7</f>
        <v>45170</v>
      </c>
      <c r="B7887" s="278" t="str">
        <f>'Comp. Desp. Indiretas'!$A$26</f>
        <v>DG</v>
      </c>
      <c r="D7887" s="279" t="str">
        <f>'Comp. Desp. Indiretas'!$C$26</f>
        <v>HOSPEDAGEM - NIVEL 3</v>
      </c>
      <c r="E7887" s="278" t="str">
        <f>Resumo!$R$5</f>
        <v>Despesa</v>
      </c>
      <c r="F7887" s="278" t="str">
        <f>Resumo!$R$6</f>
        <v>Despesa Indireta</v>
      </c>
      <c r="G7887" s="286">
        <f>'Comp. Desp. Indiretas'!CE26</f>
        <v>0</v>
      </c>
    </row>
    <row r="7888" spans="1:7">
      <c r="A7888" s="283">
        <f>'Comp. Desp. Indiretas'!$CE$7</f>
        <v>45170</v>
      </c>
      <c r="B7888" s="278" t="str">
        <f>'Comp. Desp. Indiretas'!$A$27</f>
        <v>DG</v>
      </c>
      <c r="D7888" s="279" t="str">
        <f>'Comp. Desp. Indiretas'!$C$27</f>
        <v>SALA COMERCIAL - PARAUAPEBAS/PA</v>
      </c>
      <c r="E7888" s="278" t="str">
        <f>Resumo!$R$5</f>
        <v>Despesa</v>
      </c>
      <c r="F7888" s="278" t="str">
        <f>Resumo!$R$6</f>
        <v>Despesa Indireta</v>
      </c>
      <c r="G7888" s="286">
        <f>'Comp. Desp. Indiretas'!CE27</f>
        <v>2500</v>
      </c>
    </row>
    <row r="7889" spans="1:7">
      <c r="A7889" s="283">
        <f>'Comp. Desp. Indiretas'!$CE$7</f>
        <v>45170</v>
      </c>
      <c r="B7889" s="278" t="str">
        <f>'Comp. Desp. Indiretas'!$A$28</f>
        <v>DG</v>
      </c>
      <c r="D7889" s="279" t="str">
        <f>'Comp. Desp. Indiretas'!$C$28</f>
        <v>CUSTOS FIXOS - SALA COMERCIAL (INTERNET, TELEFONIA, ENERGIA, LIMPEZA, E ETC)</v>
      </c>
      <c r="E7889" s="278" t="str">
        <f>Resumo!$R$5</f>
        <v>Despesa</v>
      </c>
      <c r="F7889" s="278" t="str">
        <f>Resumo!$R$6</f>
        <v>Despesa Indireta</v>
      </c>
      <c r="G7889" s="286">
        <f>'Comp. Desp. Indiretas'!CE28</f>
        <v>700</v>
      </c>
    </row>
    <row r="7890" spans="1:7">
      <c r="A7890" s="283">
        <f>'Comp. Desp. Indiretas'!$CE$7</f>
        <v>45170</v>
      </c>
      <c r="B7890" s="278" t="str">
        <f>'Comp. Desp. Indiretas'!$A$29</f>
        <v>DG</v>
      </c>
      <c r="D7890" s="279" t="str">
        <f>'Comp. Desp. Indiretas'!$C$29</f>
        <v>MOBILIA/FRETE - SALA COMERCIAL</v>
      </c>
      <c r="E7890" s="278" t="str">
        <f>Resumo!$R$5</f>
        <v>Despesa</v>
      </c>
      <c r="F7890" s="278" t="str">
        <f>Resumo!$R$6</f>
        <v>Despesa Indireta</v>
      </c>
      <c r="G7890" s="286">
        <f>'Comp. Desp. Indiretas'!CE29</f>
        <v>0</v>
      </c>
    </row>
    <row r="7891" spans="1:7">
      <c r="A7891" s="283">
        <f>'Comp. Desp. Indiretas'!$CE$7</f>
        <v>45170</v>
      </c>
      <c r="B7891" s="278" t="str">
        <f>'Comp. Desp. Indiretas'!$A$30</f>
        <v>DG</v>
      </c>
      <c r="D7891" s="279" t="str">
        <f>'Comp. Desp. Indiretas'!$C$30</f>
        <v>ALIMENTAÇÃO - NIVEL 3</v>
      </c>
      <c r="E7891" s="278" t="str">
        <f>Resumo!$R$5</f>
        <v>Despesa</v>
      </c>
      <c r="F7891" s="278" t="str">
        <f>Resumo!$R$6</f>
        <v>Despesa Indireta</v>
      </c>
      <c r="G7891" s="286">
        <f>'Comp. Desp. Indiretas'!CE30</f>
        <v>0</v>
      </c>
    </row>
    <row r="7892" spans="1:7">
      <c r="A7892" s="283">
        <f>'Comp. Desp. Indiretas'!$CE$7</f>
        <v>45170</v>
      </c>
      <c r="B7892" s="278" t="str">
        <f>'Comp. Desp. Indiretas'!$A$31</f>
        <v>DG</v>
      </c>
      <c r="D7892" s="279" t="str">
        <f>'Comp. Desp. Indiretas'!$C$31</f>
        <v>TELEFONIA</v>
      </c>
      <c r="E7892" s="278" t="str">
        <f>Resumo!$R$5</f>
        <v>Despesa</v>
      </c>
      <c r="F7892" s="278" t="str">
        <f>Resumo!$R$6</f>
        <v>Despesa Indireta</v>
      </c>
      <c r="G7892" s="286">
        <f>'Comp. Desp. Indiretas'!CE31</f>
        <v>0</v>
      </c>
    </row>
    <row r="7893" spans="1:7">
      <c r="A7893" s="283">
        <f>'Comp. Desp. Indiretas'!$CE$7</f>
        <v>45170</v>
      </c>
      <c r="B7893" s="278" t="str">
        <f>'Comp. Desp. Indiretas'!$A$32</f>
        <v>DG</v>
      </c>
      <c r="D7893" s="279" t="str">
        <f>'Comp. Desp. Indiretas'!$C$32</f>
        <v>ALUGUEL DE VEÍCULO SUV</v>
      </c>
      <c r="E7893" s="278" t="str">
        <f>Resumo!$R$5</f>
        <v>Despesa</v>
      </c>
      <c r="F7893" s="278" t="str">
        <f>Resumo!$R$6</f>
        <v>Despesa Indireta</v>
      </c>
      <c r="G7893" s="286">
        <f>'Comp. Desp. Indiretas'!CE32</f>
        <v>0</v>
      </c>
    </row>
    <row r="7894" spans="1:7">
      <c r="A7894" s="283">
        <f>'Comp. Desp. Indiretas'!$CE$7</f>
        <v>45170</v>
      </c>
      <c r="B7894" s="278" t="str">
        <f>'Comp. Desp. Indiretas'!$A$33</f>
        <v>DG</v>
      </c>
      <c r="D7894" s="279" t="str">
        <f>'Comp. Desp. Indiretas'!$C$33</f>
        <v>ALUGUEL DE VEICULO LEVE</v>
      </c>
      <c r="E7894" s="278" t="str">
        <f>Resumo!$R$5</f>
        <v>Despesa</v>
      </c>
      <c r="F7894" s="278" t="str">
        <f>Resumo!$R$6</f>
        <v>Despesa Indireta</v>
      </c>
      <c r="G7894" s="286">
        <f>'Comp. Desp. Indiretas'!CE33</f>
        <v>0</v>
      </c>
    </row>
    <row r="7895" spans="1:7">
      <c r="A7895" s="283">
        <f>'Comp. Desp. Indiretas'!$CE$7</f>
        <v>45170</v>
      </c>
      <c r="B7895" s="278" t="str">
        <f>'Comp. Desp. Indiretas'!$A$34</f>
        <v>DG</v>
      </c>
      <c r="D7895" s="279" t="str">
        <f>'Comp. Desp. Indiretas'!$C$34</f>
        <v>ALUGUEL CAMINHONTE</v>
      </c>
      <c r="E7895" s="278" t="str">
        <f>Resumo!$R$5</f>
        <v>Despesa</v>
      </c>
      <c r="F7895" s="278" t="str">
        <f>Resumo!$R$6</f>
        <v>Despesa Indireta</v>
      </c>
      <c r="G7895" s="286">
        <f>'Comp. Desp. Indiretas'!CE34</f>
        <v>0</v>
      </c>
    </row>
    <row r="7896" spans="1:7">
      <c r="A7896" s="283">
        <f>'Comp. Desp. Indiretas'!$CE$7</f>
        <v>45170</v>
      </c>
      <c r="B7896" s="278" t="str">
        <f>'Comp. Desp. Indiretas'!$A$35</f>
        <v>DG</v>
      </c>
      <c r="D7896" s="279" t="str">
        <f>'Comp. Desp. Indiretas'!$C$35</f>
        <v>AQUISIÇÃO DE VEICULO</v>
      </c>
      <c r="E7896" s="278" t="str">
        <f>Resumo!$R$5</f>
        <v>Despesa</v>
      </c>
      <c r="F7896" s="278" t="str">
        <f>Resumo!$R$6</f>
        <v>Despesa Indireta</v>
      </c>
      <c r="G7896" s="286">
        <f>'Comp. Desp. Indiretas'!CE35</f>
        <v>0</v>
      </c>
    </row>
    <row r="7897" spans="1:7">
      <c r="A7897" s="283">
        <f>'Comp. Desp. Indiretas'!$CE$7</f>
        <v>45170</v>
      </c>
      <c r="B7897" s="278" t="str">
        <f>'Comp. Desp. Indiretas'!$A$36</f>
        <v>DG</v>
      </c>
      <c r="D7897" s="279" t="str">
        <f>'Comp. Desp. Indiretas'!$C$36</f>
        <v>COMBUSTÍVEL - GASOLINA</v>
      </c>
      <c r="E7897" s="278" t="str">
        <f>Resumo!$R$5</f>
        <v>Despesa</v>
      </c>
      <c r="F7897" s="278" t="str">
        <f>Resumo!$R$6</f>
        <v>Despesa Indireta</v>
      </c>
      <c r="G7897" s="286">
        <f>'Comp. Desp. Indiretas'!CE36</f>
        <v>0</v>
      </c>
    </row>
    <row r="7898" spans="1:7">
      <c r="A7898" s="283">
        <f>'Comp. Desp. Indiretas'!$CE$7</f>
        <v>45170</v>
      </c>
      <c r="B7898" s="278" t="str">
        <f>'Comp. Desp. Indiretas'!$A$37</f>
        <v>DG</v>
      </c>
      <c r="D7898" s="279" t="str">
        <f>'Comp. Desp. Indiretas'!$C$37</f>
        <v>COMBUSTÍVEL - DIESEL</v>
      </c>
      <c r="E7898" s="278" t="str">
        <f>Resumo!$R$5</f>
        <v>Despesa</v>
      </c>
      <c r="F7898" s="278" t="str">
        <f>Resumo!$R$6</f>
        <v>Despesa Indireta</v>
      </c>
      <c r="G7898" s="286">
        <f>'Comp. Desp. Indiretas'!CE37</f>
        <v>0</v>
      </c>
    </row>
    <row r="7899" spans="1:7">
      <c r="A7899" s="283">
        <f>'Comp. Desp. Indiretas'!$CE$7</f>
        <v>45170</v>
      </c>
      <c r="B7899" s="278" t="str">
        <f>'Comp. Desp. Indiretas'!$A$38</f>
        <v>DG</v>
      </c>
      <c r="D7899" s="279" t="str">
        <f>'Comp. Desp. Indiretas'!$C$38</f>
        <v>PASSAGEM AÉREA</v>
      </c>
      <c r="E7899" s="278" t="str">
        <f>Resumo!$R$5</f>
        <v>Despesa</v>
      </c>
      <c r="F7899" s="278" t="str">
        <f>Resumo!$R$6</f>
        <v>Despesa Indireta</v>
      </c>
      <c r="G7899" s="286">
        <f>'Comp. Desp. Indiretas'!CE38</f>
        <v>0</v>
      </c>
    </row>
    <row r="7900" spans="1:7">
      <c r="A7900" s="283">
        <f>'Comp. Desp. Indiretas'!$CE$7</f>
        <v>45170</v>
      </c>
      <c r="B7900" s="278" t="str">
        <f>'Comp. Desp. Indiretas'!$A$39</f>
        <v>ART</v>
      </c>
      <c r="D7900" s="279" t="str">
        <f>'Comp. Desp. Indiretas'!$C$39</f>
        <v>ART CREA - Nível 1</v>
      </c>
      <c r="E7900" s="278" t="str">
        <f>Resumo!$R$5</f>
        <v>Despesa</v>
      </c>
      <c r="F7900" s="278" t="str">
        <f>Resumo!$R$6</f>
        <v>Despesa Indireta</v>
      </c>
      <c r="G7900" s="286">
        <f>'Comp. Desp. Indiretas'!CE39</f>
        <v>0</v>
      </c>
    </row>
    <row r="7901" spans="1:7">
      <c r="A7901" s="283">
        <f>'Comp. Desp. Indiretas'!$CE$7</f>
        <v>45170</v>
      </c>
      <c r="B7901" s="278" t="str">
        <f>'Comp. Desp. Indiretas'!$A$40</f>
        <v>ART</v>
      </c>
      <c r="D7901" s="279" t="str">
        <f>'Comp. Desp. Indiretas'!$C$40</f>
        <v>ART CREA - Nível 2</v>
      </c>
      <c r="E7901" s="278" t="str">
        <f>Resumo!$R$5</f>
        <v>Despesa</v>
      </c>
      <c r="F7901" s="278" t="str">
        <f>Resumo!$R$6</f>
        <v>Despesa Indireta</v>
      </c>
      <c r="G7901" s="286">
        <f>'Comp. Desp. Indiretas'!CE40</f>
        <v>0</v>
      </c>
    </row>
    <row r="7902" spans="1:7">
      <c r="A7902" s="283">
        <f>'Comp. Desp. Indiretas'!$CE$7</f>
        <v>45170</v>
      </c>
      <c r="B7902" s="278" t="str">
        <f>'Comp. Desp. Indiretas'!$A$41</f>
        <v>ART</v>
      </c>
      <c r="D7902" s="279" t="str">
        <f>'Comp. Desp. Indiretas'!$C$41</f>
        <v>ART CREA - Nível 3</v>
      </c>
      <c r="E7902" s="278" t="str">
        <f>Resumo!$R$5</f>
        <v>Despesa</v>
      </c>
      <c r="F7902" s="278" t="str">
        <f>Resumo!$R$6</f>
        <v>Despesa Indireta</v>
      </c>
      <c r="G7902" s="286">
        <f>'Comp. Desp. Indiretas'!CE41</f>
        <v>0</v>
      </c>
    </row>
    <row r="7903" spans="1:7">
      <c r="A7903" s="283">
        <f>'Comp. Desp. Indiretas'!$CE$7</f>
        <v>45170</v>
      </c>
      <c r="B7903" s="278" t="str">
        <f>'Comp. Desp. Indiretas'!$A$42</f>
        <v>ART</v>
      </c>
      <c r="D7903" s="279" t="str">
        <f>'Comp. Desp. Indiretas'!$C$42</f>
        <v>ACERVO CREA</v>
      </c>
      <c r="E7903" s="278" t="str">
        <f>Resumo!$R$5</f>
        <v>Despesa</v>
      </c>
      <c r="F7903" s="278" t="str">
        <f>Resumo!$R$6</f>
        <v>Despesa Indireta</v>
      </c>
      <c r="G7903" s="286">
        <f>'Comp. Desp. Indiretas'!CE42</f>
        <v>0</v>
      </c>
    </row>
    <row r="7904" spans="1:7">
      <c r="A7904" s="283">
        <f>'Comp. Desp. Indiretas'!$CE$7</f>
        <v>45170</v>
      </c>
      <c r="B7904" s="278" t="str">
        <f>'Comp. Desp. Indiretas'!$A$43</f>
        <v>ART</v>
      </c>
      <c r="D7904" s="279" t="str">
        <f>'Comp. Desp. Indiretas'!$C$43</f>
        <v>ART CRBio</v>
      </c>
      <c r="E7904" s="278" t="str">
        <f>Resumo!$R$5</f>
        <v>Despesa</v>
      </c>
      <c r="F7904" s="278" t="str">
        <f>Resumo!$R$6</f>
        <v>Despesa Indireta</v>
      </c>
      <c r="G7904" s="286">
        <f>'Comp. Desp. Indiretas'!CE43</f>
        <v>0</v>
      </c>
    </row>
    <row r="7905" spans="1:7">
      <c r="A7905" s="283">
        <f>'Comp. Desp. Indiretas'!$CE$7</f>
        <v>45170</v>
      </c>
      <c r="B7905" s="278" t="str">
        <f>'Comp. Desp. Indiretas'!$A$44</f>
        <v>ART</v>
      </c>
      <c r="D7905" s="279" t="str">
        <f>'Comp. Desp. Indiretas'!$C$44</f>
        <v>ACERVO CRBio</v>
      </c>
      <c r="E7905" s="278" t="str">
        <f>Resumo!$R$5</f>
        <v>Despesa</v>
      </c>
      <c r="F7905" s="278" t="str">
        <f>Resumo!$R$6</f>
        <v>Despesa Indireta</v>
      </c>
      <c r="G7905" s="286">
        <f>'Comp. Desp. Indiretas'!CE44</f>
        <v>0</v>
      </c>
    </row>
    <row r="7906" spans="1:7">
      <c r="A7906" s="283">
        <f>'Comp. Desp. Indiretas'!$CE$7</f>
        <v>45170</v>
      </c>
      <c r="B7906" s="278" t="str">
        <f>'Comp. Desp. Indiretas'!$A$45</f>
        <v>ART</v>
      </c>
      <c r="D7906" s="279" t="str">
        <f>'Comp. Desp. Indiretas'!$C$45</f>
        <v>VISTO CREA PF</v>
      </c>
      <c r="E7906" s="278" t="str">
        <f>Resumo!$R$5</f>
        <v>Despesa</v>
      </c>
      <c r="F7906" s="278" t="str">
        <f>Resumo!$R$6</f>
        <v>Despesa Indireta</v>
      </c>
      <c r="G7906" s="286">
        <f>'Comp. Desp. Indiretas'!CE45</f>
        <v>0</v>
      </c>
    </row>
    <row r="7907" spans="1:7">
      <c r="A7907" s="283">
        <f>'Comp. Desp. Indiretas'!$CE$7</f>
        <v>45170</v>
      </c>
      <c r="B7907" s="278" t="str">
        <f>'Comp. Desp. Indiretas'!$A$46</f>
        <v>ART</v>
      </c>
      <c r="D7907" s="279" t="str">
        <f>'Comp. Desp. Indiretas'!$C$46</f>
        <v>VISTO CREA PJ</v>
      </c>
      <c r="E7907" s="278" t="str">
        <f>Resumo!$R$5</f>
        <v>Despesa</v>
      </c>
      <c r="F7907" s="278" t="str">
        <f>Resumo!$R$6</f>
        <v>Despesa Indireta</v>
      </c>
      <c r="G7907" s="286">
        <f>'Comp. Desp. Indiretas'!CE46</f>
        <v>0</v>
      </c>
    </row>
    <row r="7908" spans="1:7">
      <c r="A7908" s="283">
        <f>'Comp. Desp. Indiretas'!$CE$7</f>
        <v>45170</v>
      </c>
      <c r="B7908" s="278" t="str">
        <f>'Comp. Desp. Indiretas'!$A$47</f>
        <v>ART</v>
      </c>
      <c r="D7908" s="279" t="str">
        <f>'Comp. Desp. Indiretas'!$C$47</f>
        <v>ANUIDADE CREA PF</v>
      </c>
      <c r="E7908" s="278" t="str">
        <f>Resumo!$R$5</f>
        <v>Despesa</v>
      </c>
      <c r="F7908" s="278" t="str">
        <f>Resumo!$R$6</f>
        <v>Despesa Indireta</v>
      </c>
      <c r="G7908" s="286">
        <f>'Comp. Desp. Indiretas'!CE47</f>
        <v>0</v>
      </c>
    </row>
    <row r="7909" spans="1:7">
      <c r="A7909" s="283">
        <f>'Comp. Desp. Indiretas'!$CE$7</f>
        <v>45170</v>
      </c>
      <c r="B7909" s="278" t="str">
        <f>'Comp. Desp. Indiretas'!$A$48</f>
        <v>ART</v>
      </c>
      <c r="D7909" s="279" t="str">
        <f>'Comp. Desp. Indiretas'!$C$48</f>
        <v>ANUIDADE CREA PJ</v>
      </c>
      <c r="E7909" s="278" t="str">
        <f>Resumo!$R$5</f>
        <v>Despesa</v>
      </c>
      <c r="F7909" s="278" t="str">
        <f>Resumo!$R$6</f>
        <v>Despesa Indireta</v>
      </c>
      <c r="G7909" s="286">
        <f>'Comp. Desp. Indiretas'!CE48</f>
        <v>0</v>
      </c>
    </row>
    <row r="7910" spans="1:7">
      <c r="A7910" s="283">
        <f>'Comp. Desp. Indiretas'!$CE$7</f>
        <v>45170</v>
      </c>
      <c r="B7910" s="278" t="str">
        <f>'Comp. Desp. Indiretas'!$A$49</f>
        <v>ART</v>
      </c>
      <c r="D7910" s="279" t="str">
        <f>'Comp. Desp. Indiretas'!$C$49</f>
        <v>VISTO CRBio PF</v>
      </c>
      <c r="E7910" s="278" t="str">
        <f>Resumo!$R$5</f>
        <v>Despesa</v>
      </c>
      <c r="F7910" s="278" t="str">
        <f>Resumo!$R$6</f>
        <v>Despesa Indireta</v>
      </c>
      <c r="G7910" s="286">
        <f>'Comp. Desp. Indiretas'!CE49</f>
        <v>0</v>
      </c>
    </row>
    <row r="7911" spans="1:7">
      <c r="A7911" s="283">
        <f>'Comp. Desp. Indiretas'!$CE$7</f>
        <v>45170</v>
      </c>
      <c r="B7911" s="278" t="str">
        <f>'Comp. Desp. Indiretas'!$A$50</f>
        <v>ART</v>
      </c>
      <c r="D7911" s="279" t="str">
        <f>'Comp. Desp. Indiretas'!$C$50</f>
        <v>VISTO CRBio PJ</v>
      </c>
      <c r="E7911" s="278" t="str">
        <f>Resumo!$R$5</f>
        <v>Despesa</v>
      </c>
      <c r="F7911" s="278" t="str">
        <f>Resumo!$R$6</f>
        <v>Despesa Indireta</v>
      </c>
      <c r="G7911" s="286">
        <f>'Comp. Desp. Indiretas'!CE50</f>
        <v>0</v>
      </c>
    </row>
    <row r="7912" spans="1:7">
      <c r="A7912" s="283">
        <f>'Comp. Desp. Indiretas'!$CE$7</f>
        <v>45170</v>
      </c>
      <c r="B7912" s="278" t="str">
        <f>'Comp. Desp. Indiretas'!$A$51</f>
        <v>SMS</v>
      </c>
      <c r="D7912" s="279" t="str">
        <f>'Comp. Desp. Indiretas'!$C$51</f>
        <v>PPRA</v>
      </c>
      <c r="E7912" s="278" t="str">
        <f>Resumo!$R$5</f>
        <v>Despesa</v>
      </c>
      <c r="F7912" s="278" t="str">
        <f>Resumo!$R$6</f>
        <v>Despesa Indireta</v>
      </c>
      <c r="G7912" s="286">
        <f>'Comp. Desp. Indiretas'!CE51</f>
        <v>0</v>
      </c>
    </row>
    <row r="7913" spans="1:7">
      <c r="A7913" s="283">
        <f>'Comp. Desp. Indiretas'!$CE$7</f>
        <v>45170</v>
      </c>
      <c r="B7913" s="278" t="str">
        <f>'Comp. Desp. Indiretas'!$A$52</f>
        <v>SMS</v>
      </c>
      <c r="D7913" s="279" t="str">
        <f>'Comp. Desp. Indiretas'!$C$52</f>
        <v>PCMSO</v>
      </c>
      <c r="E7913" s="278" t="str">
        <f>Resumo!$R$5</f>
        <v>Despesa</v>
      </c>
      <c r="F7913" s="278" t="str">
        <f>Resumo!$R$6</f>
        <v>Despesa Indireta</v>
      </c>
      <c r="G7913" s="286">
        <f>'Comp. Desp. Indiretas'!CE52</f>
        <v>0</v>
      </c>
    </row>
    <row r="7914" spans="1:7">
      <c r="A7914" s="283">
        <f>'Comp. Desp. Indiretas'!$CE$7</f>
        <v>45170</v>
      </c>
      <c r="B7914" s="278" t="str">
        <f>'Comp. Desp. Indiretas'!$A$53</f>
        <v>SMS</v>
      </c>
      <c r="D7914" s="279" t="str">
        <f>'Comp. Desp. Indiretas'!$C$53</f>
        <v>PGR</v>
      </c>
      <c r="E7914" s="278" t="str">
        <f>Resumo!$R$5</f>
        <v>Despesa</v>
      </c>
      <c r="F7914" s="278" t="str">
        <f>Resumo!$R$6</f>
        <v>Despesa Indireta</v>
      </c>
      <c r="G7914" s="286">
        <f>'Comp. Desp. Indiretas'!CE53</f>
        <v>0</v>
      </c>
    </row>
    <row r="7915" spans="1:7">
      <c r="A7915" s="283">
        <f>'Comp. Desp. Indiretas'!$CE$7</f>
        <v>45170</v>
      </c>
      <c r="B7915" s="278" t="str">
        <f>'Comp. Desp. Indiretas'!$A$55</f>
        <v>SMS</v>
      </c>
      <c r="D7915" s="279" t="str">
        <f>'Comp. Desp. Indiretas'!$C$55</f>
        <v>TREINAMENTO</v>
      </c>
      <c r="E7915" s="278" t="str">
        <f>Resumo!$R$5</f>
        <v>Despesa</v>
      </c>
      <c r="F7915" s="278" t="str">
        <f>Resumo!$R$6</f>
        <v>Despesa Indireta</v>
      </c>
      <c r="G7915" s="286">
        <f>'Comp. Desp. Indiretas'!CE55</f>
        <v>0</v>
      </c>
    </row>
    <row r="7916" spans="1:7">
      <c r="A7916" s="283">
        <f>'Comp. Desp. Indiretas'!$CE$7</f>
        <v>45170</v>
      </c>
      <c r="B7916" s="278" t="str">
        <f>'Comp. Desp. Indiretas'!$A$56</f>
        <v>SMS</v>
      </c>
      <c r="D7916" s="279" t="str">
        <f>'Comp. Desp. Indiretas'!$C$56</f>
        <v>ASO</v>
      </c>
      <c r="E7916" s="278" t="str">
        <f>Resumo!$R$5</f>
        <v>Despesa</v>
      </c>
      <c r="F7916" s="278" t="str">
        <f>Resumo!$R$6</f>
        <v>Despesa Indireta</v>
      </c>
      <c r="G7916" s="286">
        <f>'Comp. Desp. Indiretas'!CE56</f>
        <v>0</v>
      </c>
    </row>
    <row r="7917" spans="1:7">
      <c r="A7917" s="283">
        <f>'Comp. Desp. Indiretas'!$CE$7</f>
        <v>45170</v>
      </c>
      <c r="B7917" s="278">
        <f>'Comp. Desp. Indiretas'!$A$57</f>
        <v>0</v>
      </c>
      <c r="D7917" s="279" t="str">
        <f>'Comp. Desp. Indiretas'!$C$57</f>
        <v/>
      </c>
      <c r="E7917" s="278" t="str">
        <f>Resumo!$R$5</f>
        <v>Despesa</v>
      </c>
      <c r="F7917" s="278" t="str">
        <f>Resumo!$R$6</f>
        <v>Despesa Indireta</v>
      </c>
      <c r="G7917" s="286">
        <f>'Comp. Desp. Indiretas'!CE57</f>
        <v>0</v>
      </c>
    </row>
    <row r="7918" spans="1:7">
      <c r="A7918" s="283">
        <f>'Comp. Desp. Indiretas'!$CE$7</f>
        <v>45170</v>
      </c>
      <c r="B7918" s="278">
        <f>'Comp. Desp. Indiretas'!$A$58</f>
        <v>0</v>
      </c>
      <c r="D7918" s="279" t="str">
        <f>'Comp. Desp. Indiretas'!$C$58</f>
        <v/>
      </c>
      <c r="E7918" s="278" t="str">
        <f>Resumo!$R$5</f>
        <v>Despesa</v>
      </c>
      <c r="F7918" s="278" t="str">
        <f>Resumo!$R$6</f>
        <v>Despesa Indireta</v>
      </c>
      <c r="G7918" s="286">
        <f>'Comp. Desp. Indiretas'!CE58</f>
        <v>0</v>
      </c>
    </row>
    <row r="7919" spans="1:7">
      <c r="A7919" s="283">
        <f>'Comp. Desp. Indiretas'!$CE$7</f>
        <v>45170</v>
      </c>
      <c r="B7919" s="278">
        <f>'Comp. Desp. Indiretas'!$A$59</f>
        <v>0</v>
      </c>
      <c r="D7919" s="279" t="str">
        <f>'Comp. Desp. Indiretas'!$C$59</f>
        <v/>
      </c>
      <c r="E7919" s="278" t="str">
        <f>Resumo!$R$5</f>
        <v>Despesa</v>
      </c>
      <c r="F7919" s="278" t="str">
        <f>Resumo!$R$6</f>
        <v>Despesa Indireta</v>
      </c>
      <c r="G7919" s="286">
        <f>'Comp. Desp. Indiretas'!CE59</f>
        <v>0</v>
      </c>
    </row>
    <row r="7920" spans="1:7">
      <c r="A7920" s="283">
        <f>'Comp. Desp. Indiretas'!$CE$7</f>
        <v>45170</v>
      </c>
      <c r="B7920" s="278">
        <f>'Comp. Desp. Indiretas'!$A$60</f>
        <v>0</v>
      </c>
      <c r="D7920" s="279" t="str">
        <f>'Comp. Desp. Indiretas'!$C$60</f>
        <v/>
      </c>
      <c r="E7920" s="278" t="str">
        <f>Resumo!$R$5</f>
        <v>Despesa</v>
      </c>
      <c r="F7920" s="278" t="str">
        <f>Resumo!$R$6</f>
        <v>Despesa Indireta</v>
      </c>
      <c r="G7920" s="286">
        <f>'Comp. Desp. Indiretas'!CE60</f>
        <v>0</v>
      </c>
    </row>
    <row r="7921" spans="1:7">
      <c r="A7921" s="283">
        <f>'Comp. Desp. Indiretas'!$CE$7</f>
        <v>45170</v>
      </c>
      <c r="B7921" s="278" t="str">
        <f>'Comp. Desp. Indiretas'!$A$63</f>
        <v>MOC</v>
      </c>
      <c r="D7921" s="279" t="str">
        <f>'Comp. Desp. Indiretas'!$C$63</f>
        <v>DIRETOR TÉCNICO</v>
      </c>
      <c r="E7921" s="278" t="str">
        <f>Resumo!$R$5</f>
        <v>Despesa</v>
      </c>
      <c r="F7921" s="278" t="str">
        <f>Resumo!$R$6</f>
        <v>Despesa Indireta</v>
      </c>
      <c r="G7921" s="286">
        <f>'Comp. Desp. Indiretas'!CE63</f>
        <v>0</v>
      </c>
    </row>
    <row r="7922" spans="1:7">
      <c r="A7922" s="283">
        <f>'Comp. Desp. Indiretas'!$CE$7</f>
        <v>45170</v>
      </c>
      <c r="B7922" s="278" t="str">
        <f>'Comp. Desp. Indiretas'!$A$64</f>
        <v>MOC</v>
      </c>
      <c r="D7922" s="279" t="str">
        <f>'Comp. Desp. Indiretas'!$C$64</f>
        <v>ANALISTA DE SUPRIMENTOS</v>
      </c>
      <c r="E7922" s="278" t="str">
        <f>Resumo!$R$5</f>
        <v>Despesa</v>
      </c>
      <c r="F7922" s="278" t="str">
        <f>Resumo!$R$6</f>
        <v>Despesa Indireta</v>
      </c>
      <c r="G7922" s="286">
        <f>'Comp. Desp. Indiretas'!CE64</f>
        <v>0</v>
      </c>
    </row>
    <row r="7923" spans="1:7">
      <c r="A7923" s="283">
        <f>'Comp. Desp. Indiretas'!$CE$7</f>
        <v>45170</v>
      </c>
      <c r="B7923" s="278" t="str">
        <f>'Comp. Desp. Indiretas'!$A$65</f>
        <v>MOC</v>
      </c>
      <c r="D7923" s="279" t="str">
        <f>'Comp. Desp. Indiretas'!$C$65</f>
        <v>GERENTE DE PROJETO - PJ</v>
      </c>
      <c r="E7923" s="278" t="str">
        <f>Resumo!$R$5</f>
        <v>Despesa</v>
      </c>
      <c r="F7923" s="278" t="str">
        <f>Resumo!$R$6</f>
        <v>Despesa Indireta</v>
      </c>
      <c r="G7923" s="286">
        <f>'Comp. Desp. Indiretas'!CE65</f>
        <v>0</v>
      </c>
    </row>
    <row r="7924" spans="1:7">
      <c r="A7924" s="283">
        <f>'Comp. Desp. Indiretas'!$CE$7</f>
        <v>45170</v>
      </c>
      <c r="B7924" s="278" t="str">
        <f>'Comp. Desp. Indiretas'!$A$66</f>
        <v>MOC</v>
      </c>
      <c r="D7924" s="279" t="str">
        <f>'Comp. Desp. Indiretas'!$C$66</f>
        <v>COORD. DE PROJETO - PJ</v>
      </c>
      <c r="E7924" s="278" t="str">
        <f>Resumo!$R$5</f>
        <v>Despesa</v>
      </c>
      <c r="F7924" s="278" t="str">
        <f>Resumo!$R$6</f>
        <v>Despesa Indireta</v>
      </c>
      <c r="G7924" s="286">
        <f>'Comp. Desp. Indiretas'!CE66</f>
        <v>0</v>
      </c>
    </row>
    <row r="7925" spans="1:7">
      <c r="A7925" s="283">
        <f>'Comp. Desp. Indiretas'!$CE$7</f>
        <v>45170</v>
      </c>
      <c r="B7925" s="278" t="str">
        <f>'Comp. Desp. Indiretas'!$A$67</f>
        <v>MOC</v>
      </c>
      <c r="D7925" s="279" t="str">
        <f>'Comp. Desp. Indiretas'!$C$67</f>
        <v>COORD. OPERACIONAL - PJ</v>
      </c>
      <c r="E7925" s="278" t="str">
        <f>Resumo!$R$5</f>
        <v>Despesa</v>
      </c>
      <c r="F7925" s="278" t="str">
        <f>Resumo!$R$6</f>
        <v>Despesa Indireta</v>
      </c>
      <c r="G7925" s="286">
        <f>'Comp. Desp. Indiretas'!CE67</f>
        <v>0</v>
      </c>
    </row>
    <row r="7926" spans="1:7">
      <c r="A7926" s="283">
        <f>'Comp. Desp. Indiretas'!$CE$7</f>
        <v>45170</v>
      </c>
      <c r="B7926" s="278" t="str">
        <f>'Comp. Desp. Indiretas'!$A$68</f>
        <v>MOC</v>
      </c>
      <c r="D7926" s="279" t="str">
        <f>'Comp. Desp. Indiretas'!$C$68</f>
        <v>ANALISTA DE PROJETOS SENIOR - PJ</v>
      </c>
      <c r="E7926" s="278" t="str">
        <f>Resumo!$R$5</f>
        <v>Despesa</v>
      </c>
      <c r="F7926" s="278" t="str">
        <f>Resumo!$R$6</f>
        <v>Despesa Indireta</v>
      </c>
      <c r="G7926" s="286">
        <f>'Comp. Desp. Indiretas'!CE68</f>
        <v>0</v>
      </c>
    </row>
    <row r="7927" spans="1:7">
      <c r="A7927" s="283">
        <f>'Comp. Desp. Indiretas'!$CE$7</f>
        <v>45170</v>
      </c>
      <c r="B7927" s="278" t="str">
        <f>'Comp. Desp. Indiretas'!$A$69</f>
        <v>MOC</v>
      </c>
      <c r="D7927" s="279" t="str">
        <f>'Comp. Desp. Indiretas'!$C$69</f>
        <v>ANALISTA DE PROJETOS PLENO - PJ</v>
      </c>
      <c r="E7927" s="278" t="str">
        <f>Resumo!$R$5</f>
        <v>Despesa</v>
      </c>
      <c r="F7927" s="278" t="str">
        <f>Resumo!$R$6</f>
        <v>Despesa Indireta</v>
      </c>
      <c r="G7927" s="286">
        <f>'Comp. Desp. Indiretas'!CE69</f>
        <v>0</v>
      </c>
    </row>
    <row r="7928" spans="1:7">
      <c r="A7928" s="283">
        <f>'Comp. Desp. Indiretas'!$CE$7</f>
        <v>45170</v>
      </c>
      <c r="B7928" s="278" t="str">
        <f>'Comp. Desp. Indiretas'!$A$70</f>
        <v>MOC</v>
      </c>
      <c r="D7928" s="279" t="str">
        <f>'Comp. Desp. Indiretas'!$C$70</f>
        <v>ANALISTA DE PROJETOS JUNIOR - PJ</v>
      </c>
      <c r="E7928" s="278" t="str">
        <f>Resumo!$R$5</f>
        <v>Despesa</v>
      </c>
      <c r="F7928" s="278" t="str">
        <f>Resumo!$R$6</f>
        <v>Despesa Indireta</v>
      </c>
      <c r="G7928" s="286">
        <f>'Comp. Desp. Indiretas'!CE70</f>
        <v>0</v>
      </c>
    </row>
    <row r="7929" spans="1:7">
      <c r="A7929" s="283">
        <f>'Comp. Desp. Indiretas'!$CE$7</f>
        <v>45170</v>
      </c>
      <c r="B7929" s="278" t="str">
        <f>'Comp. Desp. Indiretas'!$A$71</f>
        <v>MOC</v>
      </c>
      <c r="D7929" s="279" t="str">
        <f>'Comp. Desp. Indiretas'!$C$71</f>
        <v>TÉCNICO OPERACIONAL - PJ</v>
      </c>
      <c r="E7929" s="278" t="str">
        <f>Resumo!$R$5</f>
        <v>Despesa</v>
      </c>
      <c r="F7929" s="278" t="str">
        <f>Resumo!$R$6</f>
        <v>Despesa Indireta</v>
      </c>
      <c r="G7929" s="286">
        <f>'Comp. Desp. Indiretas'!CE71</f>
        <v>0</v>
      </c>
    </row>
    <row r="7930" spans="1:7">
      <c r="A7930" s="283">
        <f>'Comp. Desp. Indiretas'!$CE$7</f>
        <v>45170</v>
      </c>
      <c r="B7930" s="278" t="str">
        <f>'Comp. Desp. Indiretas'!$A$72</f>
        <v>MOC</v>
      </c>
      <c r="D7930" s="279" t="str">
        <f>'Comp. Desp. Indiretas'!$C$72</f>
        <v>AUXILIAR TÉCNICO - PJ</v>
      </c>
      <c r="E7930" s="278" t="str">
        <f>Resumo!$R$5</f>
        <v>Despesa</v>
      </c>
      <c r="F7930" s="278" t="str">
        <f>Resumo!$R$6</f>
        <v>Despesa Indireta</v>
      </c>
      <c r="G7930" s="286">
        <f>'Comp. Desp. Indiretas'!CE72</f>
        <v>0</v>
      </c>
    </row>
    <row r="7931" spans="1:7">
      <c r="A7931" s="283">
        <f>'Comp. Desp. Indiretas'!$CE$7</f>
        <v>45170</v>
      </c>
      <c r="B7931" s="278" t="str">
        <f>'Comp. Desp. Indiretas'!$A$73</f>
        <v>MOC</v>
      </c>
      <c r="D7931" s="279" t="str">
        <f>'Comp. Desp. Indiretas'!$C$73</f>
        <v>ANALISTA FINANCEIRO</v>
      </c>
      <c r="E7931" s="278" t="str">
        <f>Resumo!$R$5</f>
        <v>Despesa</v>
      </c>
      <c r="F7931" s="278" t="str">
        <f>Resumo!$R$6</f>
        <v>Despesa Indireta</v>
      </c>
      <c r="G7931" s="286">
        <f>'Comp. Desp. Indiretas'!CE73</f>
        <v>0</v>
      </c>
    </row>
    <row r="7932" spans="1:7">
      <c r="A7932" s="283">
        <f>'Comp. Desp. Indiretas'!$CE$7</f>
        <v>45170</v>
      </c>
      <c r="B7932" s="278" t="str">
        <f>'Comp. Desp. Indiretas'!$A$74</f>
        <v>MOC</v>
      </c>
      <c r="D7932" s="279" t="str">
        <f>'Comp. Desp. Indiretas'!$C$74</f>
        <v>ANALISTA DE SUPRIMENTOS</v>
      </c>
      <c r="E7932" s="278" t="str">
        <f>Resumo!$R$5</f>
        <v>Despesa</v>
      </c>
      <c r="F7932" s="278" t="str">
        <f>Resumo!$R$6</f>
        <v>Despesa Indireta</v>
      </c>
      <c r="G7932" s="286">
        <f>'Comp. Desp. Indiretas'!CE74</f>
        <v>0</v>
      </c>
    </row>
    <row r="7933" spans="1:7">
      <c r="A7933" s="283">
        <f>'Comp. Desp. Indiretas'!$CE$7</f>
        <v>45170</v>
      </c>
      <c r="B7933" s="278" t="str">
        <f>'Comp. Desp. Indiretas'!$A$75</f>
        <v>DG</v>
      </c>
      <c r="D7933" s="279" t="str">
        <f>'Comp. Desp. Indiretas'!$C$75</f>
        <v>HOSPEDAGEM VIAGEM</v>
      </c>
      <c r="E7933" s="278" t="str">
        <f>Resumo!$R$5</f>
        <v>Despesa</v>
      </c>
      <c r="F7933" s="278" t="str">
        <f>Resumo!$R$6</f>
        <v>Despesa Indireta</v>
      </c>
      <c r="G7933" s="286">
        <f>'Comp. Desp. Indiretas'!CE75</f>
        <v>0</v>
      </c>
    </row>
    <row r="7934" spans="1:7">
      <c r="A7934" s="283">
        <f>'Comp. Desp. Indiretas'!$CE$7</f>
        <v>45170</v>
      </c>
      <c r="B7934" s="278" t="str">
        <f>'Comp. Desp. Indiretas'!$A$76</f>
        <v>DG</v>
      </c>
      <c r="D7934" s="279" t="str">
        <f>'Comp. Desp. Indiretas'!$C$76</f>
        <v>ALIMENTAÇÃO VIAGEM (CAFÉ / ALMOÇO OU JANTA)</v>
      </c>
      <c r="E7934" s="278" t="str">
        <f>Resumo!$R$5</f>
        <v>Despesa</v>
      </c>
      <c r="F7934" s="278" t="str">
        <f>Resumo!$R$6</f>
        <v>Despesa Indireta</v>
      </c>
      <c r="G7934" s="286">
        <f>'Comp. Desp. Indiretas'!CE76</f>
        <v>0</v>
      </c>
    </row>
    <row r="7935" spans="1:7">
      <c r="A7935" s="283">
        <f>'Comp. Desp. Indiretas'!$CE$7</f>
        <v>45170</v>
      </c>
      <c r="B7935" s="278" t="str">
        <f>'Comp. Desp. Indiretas'!$A$77</f>
        <v>DG</v>
      </c>
      <c r="D7935" s="279" t="str">
        <f>'Comp. Desp. Indiretas'!$C$77</f>
        <v>SALA COMERCIAL - PARAUAPEBAS/PA</v>
      </c>
      <c r="E7935" s="278" t="str">
        <f>Resumo!$R$5</f>
        <v>Despesa</v>
      </c>
      <c r="F7935" s="278" t="str">
        <f>Resumo!$R$6</f>
        <v>Despesa Indireta</v>
      </c>
      <c r="G7935" s="286">
        <f>'Comp. Desp. Indiretas'!CE77</f>
        <v>0</v>
      </c>
    </row>
    <row r="7936" spans="1:7">
      <c r="A7936" s="283">
        <f>'Comp. Desp. Indiretas'!$CE$7</f>
        <v>45170</v>
      </c>
      <c r="B7936" s="278" t="str">
        <f>'Comp. Desp. Indiretas'!$A$78</f>
        <v>DG</v>
      </c>
      <c r="D7936" s="279" t="str">
        <f>'Comp. Desp. Indiretas'!$C$78</f>
        <v>ALIMENTAÇÃO VIAGEM (CAFÉ / ALMOÇO OU JANTA)</v>
      </c>
      <c r="E7936" s="278" t="str">
        <f>Resumo!$R$5</f>
        <v>Despesa</v>
      </c>
      <c r="F7936" s="278" t="str">
        <f>Resumo!$R$6</f>
        <v>Despesa Indireta</v>
      </c>
      <c r="G7936" s="286">
        <f>'Comp. Desp. Indiretas'!CE78</f>
        <v>0</v>
      </c>
    </row>
    <row r="7937" spans="1:7">
      <c r="A7937" s="283">
        <f>'Comp. Desp. Indiretas'!$CE$7</f>
        <v>45170</v>
      </c>
      <c r="B7937" s="278" t="str">
        <f>'Comp. Desp. Indiretas'!$A$79</f>
        <v>DG</v>
      </c>
      <c r="D7937" s="279" t="str">
        <f>'Comp. Desp. Indiretas'!$C$79</f>
        <v>ALIMENTAÇÃO - NIVEL 2</v>
      </c>
      <c r="E7937" s="278" t="str">
        <f>Resumo!$R$5</f>
        <v>Despesa</v>
      </c>
      <c r="F7937" s="278" t="str">
        <f>Resumo!$R$6</f>
        <v>Despesa Indireta</v>
      </c>
      <c r="G7937" s="286">
        <f>'Comp. Desp. Indiretas'!CE79</f>
        <v>0</v>
      </c>
    </row>
    <row r="7938" spans="1:7">
      <c r="A7938" s="283">
        <f>'Comp. Desp. Indiretas'!$CE$7</f>
        <v>45170</v>
      </c>
      <c r="B7938" s="278" t="str">
        <f>'Comp. Desp. Indiretas'!$A$80</f>
        <v>DG</v>
      </c>
      <c r="D7938" s="279" t="str">
        <f>'Comp. Desp. Indiretas'!$C$80</f>
        <v>ALIMENTAÇÃO - NIVEL 3</v>
      </c>
      <c r="E7938" s="278" t="str">
        <f>Resumo!$R$5</f>
        <v>Despesa</v>
      </c>
      <c r="F7938" s="278" t="str">
        <f>Resumo!$R$6</f>
        <v>Despesa Indireta</v>
      </c>
      <c r="G7938" s="286">
        <f>'Comp. Desp. Indiretas'!CE80</f>
        <v>0</v>
      </c>
    </row>
    <row r="7939" spans="1:7">
      <c r="A7939" s="283">
        <f>'Comp. Desp. Indiretas'!$CE$7</f>
        <v>45170</v>
      </c>
      <c r="B7939" s="278" t="str">
        <f>'Comp. Desp. Indiretas'!$A$81</f>
        <v>DG</v>
      </c>
      <c r="D7939" s="279" t="str">
        <f>'Comp. Desp. Indiretas'!$C$81</f>
        <v>TELEFONIA</v>
      </c>
      <c r="E7939" s="278" t="str">
        <f>Resumo!$R$5</f>
        <v>Despesa</v>
      </c>
      <c r="F7939" s="278" t="str">
        <f>Resumo!$R$6</f>
        <v>Despesa Indireta</v>
      </c>
      <c r="G7939" s="286">
        <f>'Comp. Desp. Indiretas'!CE81</f>
        <v>0</v>
      </c>
    </row>
    <row r="7940" spans="1:7">
      <c r="A7940" s="283">
        <f>'Comp. Desp. Indiretas'!$CE$7</f>
        <v>45170</v>
      </c>
      <c r="B7940" s="278" t="str">
        <f>'Comp. Desp. Indiretas'!$A$82</f>
        <v>DG</v>
      </c>
      <c r="D7940" s="279" t="str">
        <f>'Comp. Desp. Indiretas'!$C$82</f>
        <v>ALUGUEL DE VEÍCULO SUV</v>
      </c>
      <c r="E7940" s="278" t="str">
        <f>Resumo!$R$5</f>
        <v>Despesa</v>
      </c>
      <c r="F7940" s="278" t="str">
        <f>Resumo!$R$6</f>
        <v>Despesa Indireta</v>
      </c>
      <c r="G7940" s="286">
        <f>'Comp. Desp. Indiretas'!CE82</f>
        <v>0</v>
      </c>
    </row>
    <row r="7941" spans="1:7">
      <c r="A7941" s="283">
        <f>'Comp. Desp. Indiretas'!$CE$7</f>
        <v>45170</v>
      </c>
      <c r="B7941" s="278" t="str">
        <f>'Comp. Desp. Indiretas'!$A$83</f>
        <v>DG</v>
      </c>
      <c r="D7941" s="279" t="str">
        <f>'Comp. Desp. Indiretas'!$C$83</f>
        <v>ALUGUEL DE VEICULO LEVE</v>
      </c>
      <c r="E7941" s="278" t="str">
        <f>Resumo!$R$5</f>
        <v>Despesa</v>
      </c>
      <c r="F7941" s="278" t="str">
        <f>Resumo!$R$6</f>
        <v>Despesa Indireta</v>
      </c>
      <c r="G7941" s="286">
        <f>'Comp. Desp. Indiretas'!CE83</f>
        <v>0</v>
      </c>
    </row>
    <row r="7942" spans="1:7">
      <c r="A7942" s="283">
        <f>'Comp. Desp. Indiretas'!$CE$7</f>
        <v>45170</v>
      </c>
      <c r="B7942" s="278" t="str">
        <f>'Comp. Desp. Indiretas'!$A$84</f>
        <v>DG</v>
      </c>
      <c r="D7942" s="279" t="str">
        <f>'Comp. Desp. Indiretas'!$C$84</f>
        <v>ALUGUEL CAMINHONTE</v>
      </c>
      <c r="E7942" s="278" t="str">
        <f>Resumo!$R$5</f>
        <v>Despesa</v>
      </c>
      <c r="F7942" s="278" t="str">
        <f>Resumo!$R$6</f>
        <v>Despesa Indireta</v>
      </c>
      <c r="G7942" s="286">
        <f>'Comp. Desp. Indiretas'!CE84</f>
        <v>0</v>
      </c>
    </row>
    <row r="7943" spans="1:7">
      <c r="A7943" s="283">
        <f>'Comp. Desp. Indiretas'!$CE$7</f>
        <v>45170</v>
      </c>
      <c r="B7943" s="278" t="str">
        <f>'Comp. Desp. Indiretas'!$A$85</f>
        <v>DG</v>
      </c>
      <c r="D7943" s="279" t="str">
        <f>'Comp. Desp. Indiretas'!$C$85</f>
        <v>AQUISIÇÃO DE VEICULO</v>
      </c>
      <c r="E7943" s="278" t="str">
        <f>Resumo!$R$5</f>
        <v>Despesa</v>
      </c>
      <c r="F7943" s="278" t="str">
        <f>Resumo!$R$6</f>
        <v>Despesa Indireta</v>
      </c>
      <c r="G7943" s="286">
        <f>'Comp. Desp. Indiretas'!CE85</f>
        <v>0</v>
      </c>
    </row>
    <row r="7944" spans="1:7">
      <c r="A7944" s="283">
        <f>'Comp. Desp. Indiretas'!$CE$7</f>
        <v>45170</v>
      </c>
      <c r="B7944" s="278" t="str">
        <f>'Comp. Desp. Indiretas'!$A$86</f>
        <v>DG</v>
      </c>
      <c r="D7944" s="279" t="str">
        <f>'Comp. Desp. Indiretas'!$C$86</f>
        <v>COMBUSTÍVEL - GASOLINA</v>
      </c>
      <c r="E7944" s="278" t="str">
        <f>Resumo!$R$5</f>
        <v>Despesa</v>
      </c>
      <c r="F7944" s="278" t="str">
        <f>Resumo!$R$6</f>
        <v>Despesa Indireta</v>
      </c>
      <c r="G7944" s="286">
        <f>'Comp. Desp. Indiretas'!CE86</f>
        <v>0</v>
      </c>
    </row>
    <row r="7945" spans="1:7">
      <c r="A7945" s="283">
        <f>'Comp. Desp. Indiretas'!$CE$7</f>
        <v>45170</v>
      </c>
      <c r="B7945" s="278" t="str">
        <f>'Comp. Desp. Indiretas'!$A$87</f>
        <v>DG</v>
      </c>
      <c r="D7945" s="279" t="str">
        <f>'Comp. Desp. Indiretas'!$C$87</f>
        <v>COMBUSTÍVEL - DIESEL</v>
      </c>
      <c r="E7945" s="278" t="str">
        <f>Resumo!$R$5</f>
        <v>Despesa</v>
      </c>
      <c r="F7945" s="278" t="str">
        <f>Resumo!$R$6</f>
        <v>Despesa Indireta</v>
      </c>
      <c r="G7945" s="286">
        <f>'Comp. Desp. Indiretas'!CE87</f>
        <v>0</v>
      </c>
    </row>
    <row r="7946" spans="1:7">
      <c r="A7946" s="283">
        <f>'Comp. Desp. Indiretas'!$CE$7</f>
        <v>45170</v>
      </c>
      <c r="B7946" s="278" t="str">
        <f>'Comp. Desp. Indiretas'!$A$88</f>
        <v>DG</v>
      </c>
      <c r="D7946" s="279" t="str">
        <f>'Comp. Desp. Indiretas'!$C$88</f>
        <v>PASSAGEM AÉREA</v>
      </c>
      <c r="E7946" s="278" t="str">
        <f>Resumo!$R$5</f>
        <v>Despesa</v>
      </c>
      <c r="F7946" s="278" t="str">
        <f>Resumo!$R$6</f>
        <v>Despesa Indireta</v>
      </c>
      <c r="G7946" s="286">
        <f>'Comp. Desp. Indiretas'!CE88</f>
        <v>0</v>
      </c>
    </row>
    <row r="7947" spans="1:7">
      <c r="A7947" s="283">
        <f>'Comp. Desp. Indiretas'!$CE$7</f>
        <v>45170</v>
      </c>
      <c r="B7947" s="278" t="str">
        <f>'Comp. Desp. Indiretas'!$A$89</f>
        <v>ART</v>
      </c>
      <c r="D7947" s="279" t="str">
        <f>'Comp. Desp. Indiretas'!$C$89</f>
        <v>ART CREA - Nível 1</v>
      </c>
      <c r="E7947" s="278" t="str">
        <f>Resumo!$R$5</f>
        <v>Despesa</v>
      </c>
      <c r="F7947" s="278" t="str">
        <f>Resumo!$R$6</f>
        <v>Despesa Indireta</v>
      </c>
      <c r="G7947" s="286">
        <f>'Comp. Desp. Indiretas'!CE89</f>
        <v>0</v>
      </c>
    </row>
    <row r="7948" spans="1:7">
      <c r="A7948" s="283">
        <f>'Comp. Desp. Indiretas'!$CE$7</f>
        <v>45170</v>
      </c>
      <c r="B7948" s="278" t="str">
        <f>'Comp. Desp. Indiretas'!$A$90</f>
        <v>ART</v>
      </c>
      <c r="D7948" s="279" t="str">
        <f>'Comp. Desp. Indiretas'!$C$90</f>
        <v>ART CREA - Nível 2</v>
      </c>
      <c r="E7948" s="278" t="str">
        <f>Resumo!$R$5</f>
        <v>Despesa</v>
      </c>
      <c r="F7948" s="278" t="str">
        <f>Resumo!$R$6</f>
        <v>Despesa Indireta</v>
      </c>
      <c r="G7948" s="286">
        <f>'Comp. Desp. Indiretas'!CE90</f>
        <v>0</v>
      </c>
    </row>
    <row r="7949" spans="1:7">
      <c r="A7949" s="283">
        <f>'Comp. Desp. Indiretas'!$CE$7</f>
        <v>45170</v>
      </c>
      <c r="B7949" s="278" t="str">
        <f>'Comp. Desp. Indiretas'!$A$91</f>
        <v>ART</v>
      </c>
      <c r="D7949" s="279" t="str">
        <f>'Comp. Desp. Indiretas'!$C$91</f>
        <v>ART CREA - Nível 3</v>
      </c>
      <c r="E7949" s="278" t="str">
        <f>Resumo!$R$5</f>
        <v>Despesa</v>
      </c>
      <c r="F7949" s="278" t="str">
        <f>Resumo!$R$6</f>
        <v>Despesa Indireta</v>
      </c>
      <c r="G7949" s="286">
        <f>'Comp. Desp. Indiretas'!CE91</f>
        <v>0</v>
      </c>
    </row>
    <row r="7950" spans="1:7">
      <c r="A7950" s="283">
        <f>'Comp. Desp. Indiretas'!$CE$7</f>
        <v>45170</v>
      </c>
      <c r="B7950" s="278" t="str">
        <f>'Comp. Desp. Indiretas'!$A$92</f>
        <v>ART</v>
      </c>
      <c r="D7950" s="279" t="str">
        <f>'Comp. Desp. Indiretas'!$C$92</f>
        <v>ACERVO CREA</v>
      </c>
      <c r="E7950" s="278" t="str">
        <f>Resumo!$R$5</f>
        <v>Despesa</v>
      </c>
      <c r="F7950" s="278" t="str">
        <f>Resumo!$R$6</f>
        <v>Despesa Indireta</v>
      </c>
      <c r="G7950" s="286">
        <f>'Comp. Desp. Indiretas'!CE92</f>
        <v>0</v>
      </c>
    </row>
    <row r="7951" spans="1:7">
      <c r="A7951" s="283">
        <f>'Comp. Desp. Indiretas'!$CE$7</f>
        <v>45170</v>
      </c>
      <c r="B7951" s="278" t="str">
        <f>'Comp. Desp. Indiretas'!$A$93</f>
        <v>ART</v>
      </c>
      <c r="D7951" s="279" t="str">
        <f>'Comp. Desp. Indiretas'!$C$93</f>
        <v>ART CRBio</v>
      </c>
      <c r="E7951" s="278" t="str">
        <f>Resumo!$R$5</f>
        <v>Despesa</v>
      </c>
      <c r="F7951" s="278" t="str">
        <f>Resumo!$R$6</f>
        <v>Despesa Indireta</v>
      </c>
      <c r="G7951" s="286">
        <f>'Comp. Desp. Indiretas'!CE93</f>
        <v>0</v>
      </c>
    </row>
    <row r="7952" spans="1:7">
      <c r="A7952" s="283">
        <f>'Comp. Desp. Indiretas'!$CE$7</f>
        <v>45170</v>
      </c>
      <c r="B7952" s="278" t="str">
        <f>'Comp. Desp. Indiretas'!$A$94</f>
        <v>ART</v>
      </c>
      <c r="D7952" s="279" t="str">
        <f>'Comp. Desp. Indiretas'!$C$94</f>
        <v>ACERVO CRBio</v>
      </c>
      <c r="E7952" s="278" t="str">
        <f>Resumo!$R$5</f>
        <v>Despesa</v>
      </c>
      <c r="F7952" s="278" t="str">
        <f>Resumo!$R$6</f>
        <v>Despesa Indireta</v>
      </c>
      <c r="G7952" s="286">
        <f>'Comp. Desp. Indiretas'!CE94</f>
        <v>0</v>
      </c>
    </row>
    <row r="7953" spans="1:7">
      <c r="A7953" s="283">
        <f>'Comp. Desp. Indiretas'!$CE$7</f>
        <v>45170</v>
      </c>
      <c r="B7953" s="278" t="str">
        <f>'Comp. Desp. Indiretas'!$A$95</f>
        <v>ART</v>
      </c>
      <c r="D7953" s="279" t="str">
        <f>'Comp. Desp. Indiretas'!$C$95</f>
        <v>VISTO CREA PF</v>
      </c>
      <c r="E7953" s="278" t="str">
        <f>Resumo!$R$5</f>
        <v>Despesa</v>
      </c>
      <c r="F7953" s="278" t="str">
        <f>Resumo!$R$6</f>
        <v>Despesa Indireta</v>
      </c>
      <c r="G7953" s="286">
        <f>'Comp. Desp. Indiretas'!CE95</f>
        <v>0</v>
      </c>
    </row>
    <row r="7954" spans="1:7">
      <c r="A7954" s="283">
        <f>'Comp. Desp. Indiretas'!$CE$7</f>
        <v>45170</v>
      </c>
      <c r="B7954" s="278" t="str">
        <f>'Comp. Desp. Indiretas'!$A$96</f>
        <v>ART</v>
      </c>
      <c r="D7954" s="279" t="str">
        <f>'Comp. Desp. Indiretas'!$C$96</f>
        <v>VISTO CREA PJ</v>
      </c>
      <c r="E7954" s="278" t="str">
        <f>Resumo!$R$5</f>
        <v>Despesa</v>
      </c>
      <c r="F7954" s="278" t="str">
        <f>Resumo!$R$6</f>
        <v>Despesa Indireta</v>
      </c>
      <c r="G7954" s="286">
        <f>'Comp. Desp. Indiretas'!CE96</f>
        <v>0</v>
      </c>
    </row>
    <row r="7955" spans="1:7">
      <c r="A7955" s="283">
        <f>'Comp. Desp. Indiretas'!$CE$7</f>
        <v>45170</v>
      </c>
      <c r="B7955" s="278" t="str">
        <f>'Comp. Desp. Indiretas'!$A$97</f>
        <v>ART</v>
      </c>
      <c r="D7955" s="279" t="str">
        <f>'Comp. Desp. Indiretas'!$C$97</f>
        <v>ANUIDADE CREA PF</v>
      </c>
      <c r="E7955" s="278" t="str">
        <f>Resumo!$R$5</f>
        <v>Despesa</v>
      </c>
      <c r="F7955" s="278" t="str">
        <f>Resumo!$R$6</f>
        <v>Despesa Indireta</v>
      </c>
      <c r="G7955" s="286">
        <f>'Comp. Desp. Indiretas'!CE97</f>
        <v>0</v>
      </c>
    </row>
    <row r="7956" spans="1:7">
      <c r="A7956" s="283">
        <f>'Comp. Desp. Indiretas'!$CE$7</f>
        <v>45170</v>
      </c>
      <c r="B7956" s="278" t="str">
        <f>'Comp. Desp. Indiretas'!$A$98</f>
        <v>ART</v>
      </c>
      <c r="D7956" s="279" t="str">
        <f>'Comp. Desp. Indiretas'!$C$98</f>
        <v>ANUIDADE CREA PJ</v>
      </c>
      <c r="E7956" s="278" t="str">
        <f>Resumo!$R$5</f>
        <v>Despesa</v>
      </c>
      <c r="F7956" s="278" t="str">
        <f>Resumo!$R$6</f>
        <v>Despesa Indireta</v>
      </c>
      <c r="G7956" s="286">
        <f>'Comp. Desp. Indiretas'!CE98</f>
        <v>0</v>
      </c>
    </row>
    <row r="7957" spans="1:7">
      <c r="A7957" s="283">
        <f>'Comp. Desp. Indiretas'!$CE$7</f>
        <v>45170</v>
      </c>
      <c r="B7957" s="278" t="str">
        <f>'Comp. Desp. Indiretas'!$A$99</f>
        <v>ART</v>
      </c>
      <c r="D7957" s="279" t="str">
        <f>'Comp. Desp. Indiretas'!$C$99</f>
        <v>VISTO CRBio PF</v>
      </c>
      <c r="E7957" s="278" t="str">
        <f>Resumo!$R$5</f>
        <v>Despesa</v>
      </c>
      <c r="F7957" s="278" t="str">
        <f>Resumo!$R$6</f>
        <v>Despesa Indireta</v>
      </c>
      <c r="G7957" s="286">
        <f>'Comp. Desp. Indiretas'!CE99</f>
        <v>0</v>
      </c>
    </row>
    <row r="7958" spans="1:7">
      <c r="A7958" s="283">
        <f>'Comp. Desp. Indiretas'!$CE$7</f>
        <v>45170</v>
      </c>
      <c r="B7958" s="278" t="str">
        <f>'Comp. Desp. Indiretas'!$A$100</f>
        <v>ART</v>
      </c>
      <c r="D7958" s="279" t="str">
        <f>'Comp. Desp. Indiretas'!$C$100</f>
        <v>VISTO CRBio PJ</v>
      </c>
      <c r="E7958" s="278" t="str">
        <f>Resumo!$R$5</f>
        <v>Despesa</v>
      </c>
      <c r="F7958" s="278" t="str">
        <f>Resumo!$R$6</f>
        <v>Despesa Indireta</v>
      </c>
      <c r="G7958" s="286">
        <f>'Comp. Desp. Indiretas'!CE100</f>
        <v>0</v>
      </c>
    </row>
    <row r="7959" spans="1:7">
      <c r="A7959" s="283">
        <f>'Comp. Desp. Indiretas'!$CE$7</f>
        <v>45170</v>
      </c>
      <c r="B7959" s="278" t="str">
        <f>'Comp. Desp. Indiretas'!$A$101</f>
        <v>SMS</v>
      </c>
      <c r="D7959" s="279" t="str">
        <f>'Comp. Desp. Indiretas'!$C$101</f>
        <v>PPRA</v>
      </c>
      <c r="E7959" s="278" t="str">
        <f>Resumo!$R$5</f>
        <v>Despesa</v>
      </c>
      <c r="F7959" s="278" t="str">
        <f>Resumo!$R$6</f>
        <v>Despesa Indireta</v>
      </c>
      <c r="G7959" s="286">
        <f>'Comp. Desp. Indiretas'!CE101</f>
        <v>0</v>
      </c>
    </row>
    <row r="7960" spans="1:7">
      <c r="A7960" s="283">
        <f>'Comp. Desp. Indiretas'!$CE$7</f>
        <v>45170</v>
      </c>
      <c r="B7960" s="278" t="str">
        <f>'Comp. Desp. Indiretas'!$A$102</f>
        <v>SMS</v>
      </c>
      <c r="D7960" s="279" t="str">
        <f>'Comp. Desp. Indiretas'!$C$102</f>
        <v>PCMSO</v>
      </c>
      <c r="E7960" s="278" t="str">
        <f>Resumo!$R$5</f>
        <v>Despesa</v>
      </c>
      <c r="F7960" s="278" t="str">
        <f>Resumo!$R$6</f>
        <v>Despesa Indireta</v>
      </c>
      <c r="G7960" s="286">
        <f>'Comp. Desp. Indiretas'!CE102</f>
        <v>0</v>
      </c>
    </row>
    <row r="7961" spans="1:7">
      <c r="A7961" s="283">
        <f>'Comp. Desp. Indiretas'!$CE$7</f>
        <v>45170</v>
      </c>
      <c r="B7961" s="278" t="str">
        <f>'Comp. Desp. Indiretas'!$A$103</f>
        <v>SMS</v>
      </c>
      <c r="D7961" s="279" t="str">
        <f>'Comp. Desp. Indiretas'!$C$103</f>
        <v>PGR</v>
      </c>
      <c r="E7961" s="278" t="str">
        <f>Resumo!$R$5</f>
        <v>Despesa</v>
      </c>
      <c r="F7961" s="278" t="str">
        <f>Resumo!$R$6</f>
        <v>Despesa Indireta</v>
      </c>
      <c r="G7961" s="286">
        <f>'Comp. Desp. Indiretas'!CE103</f>
        <v>0</v>
      </c>
    </row>
    <row r="7962" spans="1:7">
      <c r="A7962" s="283">
        <f>'Comp. Desp. Indiretas'!$CE$7</f>
        <v>45170</v>
      </c>
      <c r="B7962" s="278" t="str">
        <f>'Comp. Desp. Indiretas'!$A$104</f>
        <v>SMS</v>
      </c>
      <c r="D7962" s="279" t="str">
        <f>'Comp. Desp. Indiretas'!$C$104</f>
        <v>PAE</v>
      </c>
      <c r="E7962" s="278" t="str">
        <f>Resumo!$R$5</f>
        <v>Despesa</v>
      </c>
      <c r="F7962" s="278" t="str">
        <f>Resumo!$R$6</f>
        <v>Despesa Indireta</v>
      </c>
      <c r="G7962" s="286">
        <f>'Comp. Desp. Indiretas'!CE104</f>
        <v>0</v>
      </c>
    </row>
    <row r="7963" spans="1:7">
      <c r="A7963" s="283">
        <f>'Comp. Desp. Indiretas'!$CE$7</f>
        <v>45170</v>
      </c>
      <c r="B7963" s="278" t="str">
        <f>'Comp. Desp. Indiretas'!$A$105</f>
        <v>SMS</v>
      </c>
      <c r="D7963" s="279" t="str">
        <f>'Comp. Desp. Indiretas'!$C$105</f>
        <v>TREINAMENTO</v>
      </c>
      <c r="E7963" s="278" t="str">
        <f>Resumo!$R$5</f>
        <v>Despesa</v>
      </c>
      <c r="F7963" s="278" t="str">
        <f>Resumo!$R$6</f>
        <v>Despesa Indireta</v>
      </c>
      <c r="G7963" s="286">
        <f>'Comp. Desp. Indiretas'!CE105</f>
        <v>0</v>
      </c>
    </row>
    <row r="7964" spans="1:7">
      <c r="A7964" s="283">
        <f>'Comp. Desp. Indiretas'!$CE$7</f>
        <v>45170</v>
      </c>
      <c r="B7964" s="278" t="str">
        <f>'Comp. Desp. Indiretas'!$A$106</f>
        <v>SMS</v>
      </c>
      <c r="D7964" s="279" t="str">
        <f>'Comp. Desp. Indiretas'!$C$106</f>
        <v>ASO</v>
      </c>
      <c r="E7964" s="278" t="str">
        <f>Resumo!$R$5</f>
        <v>Despesa</v>
      </c>
      <c r="F7964" s="278" t="str">
        <f>Resumo!$R$6</f>
        <v>Despesa Indireta</v>
      </c>
      <c r="G7964" s="286">
        <f>'Comp. Desp. Indiretas'!CE106</f>
        <v>0</v>
      </c>
    </row>
    <row r="7965" spans="1:7">
      <c r="A7965" s="283">
        <f>'Comp. Desp. Indiretas'!$CE$7</f>
        <v>45170</v>
      </c>
      <c r="B7965" s="278">
        <f>'Comp. Desp. Indiretas'!$A$107</f>
        <v>0</v>
      </c>
      <c r="D7965" s="279" t="str">
        <f>'Comp. Desp. Indiretas'!$C$107</f>
        <v/>
      </c>
      <c r="E7965" s="278" t="str">
        <f>Resumo!$R$5</f>
        <v>Despesa</v>
      </c>
      <c r="F7965" s="278" t="str">
        <f>Resumo!$R$6</f>
        <v>Despesa Indireta</v>
      </c>
      <c r="G7965" s="286">
        <f>'Comp. Desp. Indiretas'!CE107</f>
        <v>0</v>
      </c>
    </row>
    <row r="7966" spans="1:7">
      <c r="A7966" s="283">
        <f>'Comp. Desp. Indiretas'!$CE$7</f>
        <v>45170</v>
      </c>
      <c r="B7966" s="278">
        <f>'Comp. Desp. Indiretas'!$A$108</f>
        <v>0</v>
      </c>
      <c r="D7966" s="279" t="str">
        <f>'Comp. Desp. Indiretas'!$C$108</f>
        <v/>
      </c>
      <c r="E7966" s="278" t="str">
        <f>Resumo!$R$5</f>
        <v>Despesa</v>
      </c>
      <c r="F7966" s="278" t="str">
        <f>Resumo!$R$6</f>
        <v>Despesa Indireta</v>
      </c>
      <c r="G7966" s="286">
        <f>'Comp. Desp. Indiretas'!CE108</f>
        <v>0</v>
      </c>
    </row>
    <row r="7967" spans="1:7">
      <c r="A7967" s="283">
        <f>'Comp. Desp. Indiretas'!$CE$7</f>
        <v>45170</v>
      </c>
      <c r="B7967" s="278">
        <f>'Comp. Desp. Indiretas'!$A$109</f>
        <v>0</v>
      </c>
      <c r="D7967" s="279" t="str">
        <f>'Comp. Desp. Indiretas'!$C$109</f>
        <v/>
      </c>
      <c r="E7967" s="278" t="str">
        <f>Resumo!$R$5</f>
        <v>Despesa</v>
      </c>
      <c r="F7967" s="278" t="str">
        <f>Resumo!$R$6</f>
        <v>Despesa Indireta</v>
      </c>
      <c r="G7967" s="286">
        <f>'Comp. Desp. Indiretas'!CE109</f>
        <v>0</v>
      </c>
    </row>
    <row r="7968" spans="1:7">
      <c r="A7968" s="283">
        <f>'Comp. Desp. Indiretas'!$CE$7</f>
        <v>45170</v>
      </c>
      <c r="B7968" s="278">
        <f>'Comp. Desp. Indiretas'!$A$110</f>
        <v>0</v>
      </c>
      <c r="D7968" s="279" t="str">
        <f>'Comp. Desp. Indiretas'!$C$110</f>
        <v/>
      </c>
      <c r="E7968" s="278" t="str">
        <f>Resumo!$R$5</f>
        <v>Despesa</v>
      </c>
      <c r="F7968" s="278" t="str">
        <f>Resumo!$R$6</f>
        <v>Despesa Indireta</v>
      </c>
      <c r="G7968" s="286">
        <f>'Comp. Desp. Indiretas'!CE110</f>
        <v>0</v>
      </c>
    </row>
    <row r="7969" spans="1:7">
      <c r="A7969" s="283">
        <f>'Comp. Desp. Indiretas'!$CE$7</f>
        <v>45170</v>
      </c>
      <c r="B7969" s="278">
        <f>'Comp. Desp. Indiretas'!$A$111</f>
        <v>0</v>
      </c>
      <c r="D7969" s="279" t="str">
        <f>'Comp. Desp. Indiretas'!$C$111</f>
        <v/>
      </c>
      <c r="E7969" s="278" t="str">
        <f>Resumo!$R$5</f>
        <v>Despesa</v>
      </c>
      <c r="F7969" s="278" t="str">
        <f>Resumo!$R$6</f>
        <v>Despesa Indireta</v>
      </c>
      <c r="G7969" s="286">
        <f>'Comp. Desp. Indiretas'!CE111</f>
        <v>0</v>
      </c>
    </row>
    <row r="7970" spans="1:7">
      <c r="A7970" s="283">
        <f>'Comp. Desp. Indiretas'!$CE$7</f>
        <v>45170</v>
      </c>
      <c r="B7970" s="278">
        <f>'Comp. Desp. Indiretas'!$A$112</f>
        <v>0</v>
      </c>
      <c r="D7970" s="279" t="str">
        <f>'Comp. Desp. Indiretas'!$C$112</f>
        <v/>
      </c>
      <c r="E7970" s="278" t="str">
        <f>Resumo!$R$5</f>
        <v>Despesa</v>
      </c>
      <c r="F7970" s="278" t="str">
        <f>Resumo!$R$6</f>
        <v>Despesa Indireta</v>
      </c>
      <c r="G7970" s="286">
        <f>'Comp. Desp. Indiretas'!CE112</f>
        <v>0</v>
      </c>
    </row>
    <row r="7971" spans="1:7">
      <c r="A7971" s="283">
        <f>'Comp. Desp. Indiretas'!$CE$7</f>
        <v>45170</v>
      </c>
      <c r="B7971" s="278" t="str">
        <f>'Composições Desp. Diretas'!$A$10</f>
        <v>MOD</v>
      </c>
      <c r="C7971" s="278" t="str">
        <f>EAP!$C$9</f>
        <v>PP01</v>
      </c>
      <c r="D7971" s="279" t="str">
        <f>'Composições Desp. Diretas'!$C$10</f>
        <v>ANALISTA TÉCNICO</v>
      </c>
      <c r="E7971" s="278" t="str">
        <f>Resumo!$R$5</f>
        <v>Despesa</v>
      </c>
      <c r="F7971" s="278" t="str">
        <f>Resumo!$R$7</f>
        <v>Despesa Direta</v>
      </c>
      <c r="G7971" s="286">
        <f>'Composições Desp. Diretas'!CF10</f>
        <v>241560.00000000003</v>
      </c>
    </row>
    <row r="7972" spans="1:7">
      <c r="A7972" s="283">
        <f>'Comp. Desp. Indiretas'!$CE$7</f>
        <v>45170</v>
      </c>
      <c r="B7972" s="278" t="str">
        <f>'Composições Desp. Diretas'!$A$11</f>
        <v>MOD</v>
      </c>
      <c r="C7972" s="278" t="str">
        <f>EAP!$C$9</f>
        <v>PP01</v>
      </c>
      <c r="D7972" s="279" t="str">
        <f>'Composições Desp. Diretas'!$C$11</f>
        <v>ASSISTENTE ADMINISTRATIVO</v>
      </c>
      <c r="E7972" s="278" t="str">
        <f>Resumo!$R$5</f>
        <v>Despesa</v>
      </c>
      <c r="F7972" s="278" t="str">
        <f>Resumo!$R$7</f>
        <v>Despesa Direta</v>
      </c>
      <c r="G7972" s="286">
        <f>'Composições Desp. Diretas'!CF11</f>
        <v>4452</v>
      </c>
    </row>
    <row r="7973" spans="1:7">
      <c r="A7973" s="283">
        <f>'Comp. Desp. Indiretas'!$CE$7</f>
        <v>45170</v>
      </c>
      <c r="B7973" s="278" t="str">
        <f>'Composições Desp. Diretas'!$A$12</f>
        <v>MOD</v>
      </c>
      <c r="C7973" s="278" t="str">
        <f>EAP!$C$9</f>
        <v>PP01</v>
      </c>
      <c r="D7973" s="279" t="str">
        <f>'Composições Desp. Diretas'!$C$12</f>
        <v>TÉCNICO DE SEGURANÇA</v>
      </c>
      <c r="E7973" s="278" t="str">
        <f>Resumo!$R$5</f>
        <v>Despesa</v>
      </c>
      <c r="F7973" s="278" t="str">
        <f>Resumo!$R$7</f>
        <v>Despesa Direta</v>
      </c>
      <c r="G7973" s="286">
        <f>'Composições Desp. Diretas'!CF12</f>
        <v>7320</v>
      </c>
    </row>
    <row r="7974" spans="1:7">
      <c r="A7974" s="283">
        <f>'Comp. Desp. Indiretas'!$CE$7</f>
        <v>45170</v>
      </c>
      <c r="B7974" s="278" t="str">
        <f>'Composições Desp. Diretas'!$A$13</f>
        <v>MOD</v>
      </c>
      <c r="C7974" s="278" t="str">
        <f>EAP!$C$9</f>
        <v>PP01</v>
      </c>
      <c r="D7974" s="279" t="str">
        <f>'Composições Desp. Diretas'!$C$13</f>
        <v>PREPOSTO</v>
      </c>
      <c r="E7974" s="278" t="str">
        <f>Resumo!$R$5</f>
        <v>Despesa</v>
      </c>
      <c r="F7974" s="278" t="str">
        <f>Resumo!$R$7</f>
        <v>Despesa Direta</v>
      </c>
      <c r="G7974" s="286">
        <f>'Composições Desp. Diretas'!CF13</f>
        <v>0</v>
      </c>
    </row>
    <row r="7975" spans="1:7">
      <c r="A7975" s="283">
        <f>'Comp. Desp. Indiretas'!$CE$7</f>
        <v>45170</v>
      </c>
      <c r="B7975" s="278" t="str">
        <f>'Composições Desp. Diretas'!$A$14</f>
        <v>MOD</v>
      </c>
      <c r="C7975" s="278" t="str">
        <f>EAP!$C$9</f>
        <v>PP01</v>
      </c>
      <c r="D7975" s="279" t="str">
        <f>'Composições Desp. Diretas'!$C$14</f>
        <v>COORDENADOR PEAC</v>
      </c>
      <c r="E7975" s="278" t="str">
        <f>Resumo!$R$5</f>
        <v>Despesa</v>
      </c>
      <c r="F7975" s="278" t="str">
        <f>Resumo!$R$7</f>
        <v>Despesa Direta</v>
      </c>
      <c r="G7975" s="286">
        <f>'Composições Desp. Diretas'!CF14</f>
        <v>18810</v>
      </c>
    </row>
    <row r="7976" spans="1:7">
      <c r="A7976" s="283">
        <f>'Comp. Desp. Indiretas'!$CE$7</f>
        <v>45170</v>
      </c>
      <c r="B7976" s="278" t="str">
        <f>'Composições Desp. Diretas'!$A$15</f>
        <v>MOD</v>
      </c>
      <c r="C7976" s="278" t="str">
        <f>EAP!$C$9</f>
        <v>PP01</v>
      </c>
      <c r="D7976" s="279" t="str">
        <f>'Composições Desp. Diretas'!$C$15</f>
        <v>COORDENADOR PEAC</v>
      </c>
      <c r="E7976" s="278" t="str">
        <f>Resumo!$R$5</f>
        <v>Despesa</v>
      </c>
      <c r="F7976" s="278" t="str">
        <f>Resumo!$R$7</f>
        <v>Despesa Direta</v>
      </c>
      <c r="G7976" s="286">
        <f>'Composições Desp. Diretas'!CF15</f>
        <v>0</v>
      </c>
    </row>
    <row r="7977" spans="1:7">
      <c r="A7977" s="283">
        <f>'Comp. Desp. Indiretas'!$CE$7</f>
        <v>45170</v>
      </c>
      <c r="B7977" s="278" t="str">
        <f>'Composições Desp. Diretas'!$A$16</f>
        <v>MOD</v>
      </c>
      <c r="C7977" s="278" t="str">
        <f>EAP!$C$9</f>
        <v>PP01</v>
      </c>
      <c r="D7977" s="279" t="str">
        <f>'Composições Desp. Diretas'!$C$16</f>
        <v>PRODUÇÃO AUDIOVISUAL (DESIGNER GRÁFICO)</v>
      </c>
      <c r="E7977" s="278" t="str">
        <f>Resumo!$R$5</f>
        <v>Despesa</v>
      </c>
      <c r="F7977" s="278" t="str">
        <f>Resumo!$R$7</f>
        <v>Despesa Direta</v>
      </c>
      <c r="G7977" s="286">
        <f>'Composições Desp. Diretas'!CF16</f>
        <v>5850.0000000000009</v>
      </c>
    </row>
    <row r="7978" spans="1:7">
      <c r="A7978" s="283">
        <f>'Comp. Desp. Indiretas'!$CE$7</f>
        <v>45170</v>
      </c>
      <c r="B7978" s="278" t="str">
        <f>'Composições Desp. Diretas'!$A$17</f>
        <v>DG</v>
      </c>
      <c r="C7978" s="278" t="str">
        <f>EAP!$C$9</f>
        <v>PP01</v>
      </c>
      <c r="D7978" s="279" t="str">
        <f>'Composições Desp. Diretas'!$C$17</f>
        <v>AJUDA DE CUSTO - CAJU - NÍVEL 1</v>
      </c>
      <c r="E7978" s="278" t="str">
        <f>Resumo!$R$5</f>
        <v>Despesa</v>
      </c>
      <c r="F7978" s="278" t="str">
        <f>Resumo!$R$7</f>
        <v>Despesa Direta</v>
      </c>
      <c r="G7978" s="286">
        <f>'Composições Desp. Diretas'!CF17</f>
        <v>1500</v>
      </c>
    </row>
    <row r="7979" spans="1:7">
      <c r="A7979" s="283">
        <f>'Comp. Desp. Indiretas'!$CE$7</f>
        <v>45170</v>
      </c>
      <c r="B7979" s="278" t="str">
        <f>'Composições Desp. Diretas'!$A$18</f>
        <v>DG</v>
      </c>
      <c r="C7979" s="278" t="str">
        <f>EAP!$C$9</f>
        <v>PP01</v>
      </c>
      <c r="D7979" s="279" t="str">
        <f>'Composições Desp. Diretas'!$C$18</f>
        <v>AJUDA DE CUSTO - CAJU - NÍVEL 2</v>
      </c>
      <c r="E7979" s="278" t="str">
        <f>Resumo!$R$5</f>
        <v>Despesa</v>
      </c>
      <c r="F7979" s="278" t="str">
        <f>Resumo!$R$7</f>
        <v>Despesa Direta</v>
      </c>
      <c r="G7979" s="286">
        <f>'Composições Desp. Diretas'!CF18</f>
        <v>35000</v>
      </c>
    </row>
    <row r="7980" spans="1:7">
      <c r="A7980" s="283">
        <f>'Comp. Desp. Indiretas'!$CE$7</f>
        <v>45170</v>
      </c>
      <c r="B7980" s="278" t="str">
        <f>'Composições Desp. Diretas'!$A$19</f>
        <v>MA</v>
      </c>
      <c r="C7980" s="278" t="str">
        <f>EAP!$C$9</f>
        <v>PP01</v>
      </c>
      <c r="D7980" s="279" t="str">
        <f>'Composições Desp. Diretas'!$C$19</f>
        <v>UNIFORME/EPI</v>
      </c>
      <c r="E7980" s="278" t="str">
        <f>Resumo!$R$5</f>
        <v>Despesa</v>
      </c>
      <c r="F7980" s="278" t="str">
        <f>Resumo!$R$7</f>
        <v>Despesa Direta</v>
      </c>
      <c r="G7980" s="286">
        <f>'Composições Desp. Diretas'!CF19</f>
        <v>8250</v>
      </c>
    </row>
    <row r="7981" spans="1:7">
      <c r="A7981" s="283">
        <f>'Comp. Desp. Indiretas'!$CE$7</f>
        <v>45170</v>
      </c>
      <c r="B7981" s="278" t="str">
        <f>'Composições Desp. Diretas'!$A$20</f>
        <v>SMS</v>
      </c>
      <c r="C7981" s="278" t="str">
        <f>EAP!$C$9</f>
        <v>PP01</v>
      </c>
      <c r="D7981" s="279" t="str">
        <f>'Composições Desp. Diretas'!$C$20</f>
        <v>ASO</v>
      </c>
      <c r="E7981" s="278" t="str">
        <f>Resumo!$R$5</f>
        <v>Despesa</v>
      </c>
      <c r="F7981" s="278" t="str">
        <f>Resumo!$R$7</f>
        <v>Despesa Direta</v>
      </c>
      <c r="G7981" s="286">
        <f>'Composições Desp. Diretas'!CF20</f>
        <v>0</v>
      </c>
    </row>
    <row r="7982" spans="1:7">
      <c r="A7982" s="283">
        <f>'Comp. Desp. Indiretas'!$CE$7</f>
        <v>45170</v>
      </c>
      <c r="B7982" s="278" t="str">
        <f>'Composições Desp. Diretas'!$A$21</f>
        <v>EQ</v>
      </c>
      <c r="C7982" s="278" t="str">
        <f>EAP!$C$9</f>
        <v>PP01</v>
      </c>
      <c r="D7982" s="279" t="str">
        <f>'Composições Desp. Diretas'!$C$21</f>
        <v>NOTEBOOK</v>
      </c>
      <c r="E7982" s="278" t="str">
        <f>Resumo!$R$5</f>
        <v>Despesa</v>
      </c>
      <c r="F7982" s="278" t="str">
        <f>Resumo!$R$7</f>
        <v>Despesa Direta</v>
      </c>
      <c r="G7982" s="286">
        <f>'Composições Desp. Diretas'!CF21</f>
        <v>0</v>
      </c>
    </row>
    <row r="7983" spans="1:7">
      <c r="A7983" s="283">
        <f>'Comp. Desp. Indiretas'!$CE$7</f>
        <v>45170</v>
      </c>
      <c r="B7983" s="278" t="str">
        <f>'Composições Desp. Diretas'!$A$22</f>
        <v>EQ</v>
      </c>
      <c r="C7983" s="278" t="str">
        <f>EAP!$C$9</f>
        <v>PP01</v>
      </c>
      <c r="D7983" s="279" t="str">
        <f>'Composições Desp. Diretas'!$C$22</f>
        <v>KIT MULTIMÍDIA</v>
      </c>
      <c r="E7983" s="278" t="str">
        <f>Resumo!$R$5</f>
        <v>Despesa</v>
      </c>
      <c r="F7983" s="278" t="str">
        <f>Resumo!$R$7</f>
        <v>Despesa Direta</v>
      </c>
      <c r="G7983" s="286">
        <f>'Composições Desp. Diretas'!CF22</f>
        <v>0</v>
      </c>
    </row>
    <row r="7984" spans="1:7">
      <c r="A7984" s="283">
        <f>'Comp. Desp. Indiretas'!$CE$7</f>
        <v>45170</v>
      </c>
      <c r="B7984" s="278" t="str">
        <f>'Composições Desp. Diretas'!$A$23</f>
        <v>SMS</v>
      </c>
      <c r="C7984" s="278" t="str">
        <f>EAP!$C$9</f>
        <v>PP01</v>
      </c>
      <c r="D7984" s="279" t="str">
        <f>'Composições Desp. Diretas'!$C$23</f>
        <v>TREINAMENTO RAC02 (VALE)</v>
      </c>
      <c r="E7984" s="278" t="str">
        <f>Resumo!$R$5</f>
        <v>Despesa</v>
      </c>
      <c r="F7984" s="278" t="str">
        <f>Resumo!$R$7</f>
        <v>Despesa Direta</v>
      </c>
      <c r="G7984" s="286">
        <f>'Composições Desp. Diretas'!CF23</f>
        <v>0</v>
      </c>
    </row>
    <row r="7985" spans="1:7">
      <c r="A7985" s="283">
        <f>'Comp. Desp. Indiretas'!$CE$7</f>
        <v>45170</v>
      </c>
      <c r="B7985" s="278" t="str">
        <f>'Composições Desp. Diretas'!$A$24</f>
        <v>SE</v>
      </c>
      <c r="C7985" s="278" t="str">
        <f>EAP!$C$9</f>
        <v>PP01</v>
      </c>
      <c r="D7985" s="279" t="str">
        <f>'Composições Desp. Diretas'!$C$24</f>
        <v>ESPECIALISTA - 44h/MÊS</v>
      </c>
      <c r="E7985" s="278" t="str">
        <f>Resumo!$R$5</f>
        <v>Despesa</v>
      </c>
      <c r="F7985" s="278" t="str">
        <f>Resumo!$R$7</f>
        <v>Despesa Direta</v>
      </c>
      <c r="G7985" s="286">
        <f>'Composições Desp. Diretas'!CF24</f>
        <v>10000</v>
      </c>
    </row>
    <row r="7986" spans="1:7">
      <c r="A7986" s="283">
        <f>'Comp. Desp. Indiretas'!$CE$7</f>
        <v>45170</v>
      </c>
      <c r="B7986" s="278">
        <f>'Composições Desp. Diretas'!$A$25</f>
        <v>0</v>
      </c>
      <c r="C7986" s="278" t="str">
        <f>EAP!$C$9</f>
        <v>PP01</v>
      </c>
      <c r="D7986" s="279">
        <f>'Composições Desp. Diretas'!$C$25</f>
        <v>0</v>
      </c>
      <c r="E7986" s="278" t="str">
        <f>Resumo!$R$5</f>
        <v>Despesa</v>
      </c>
      <c r="F7986" s="278" t="str">
        <f>Resumo!$R$7</f>
        <v>Despesa Direta</v>
      </c>
      <c r="G7986" s="286">
        <f>'Composições Desp. Diretas'!CF25</f>
        <v>0</v>
      </c>
    </row>
    <row r="7987" spans="1:7">
      <c r="A7987" s="283">
        <f>'Comp. Desp. Indiretas'!$CE$7</f>
        <v>45170</v>
      </c>
      <c r="B7987" s="278">
        <f>'Composições Desp. Diretas'!$A$26</f>
        <v>0</v>
      </c>
      <c r="C7987" s="278" t="str">
        <f>EAP!$C$9</f>
        <v>PP01</v>
      </c>
      <c r="D7987" s="279">
        <f>'Composições Desp. Diretas'!$C$26</f>
        <v>0</v>
      </c>
      <c r="E7987" s="278" t="str">
        <f>Resumo!$R$5</f>
        <v>Despesa</v>
      </c>
      <c r="F7987" s="278" t="str">
        <f>Resumo!$R$7</f>
        <v>Despesa Direta</v>
      </c>
      <c r="G7987" s="286">
        <f>'Composições Desp. Diretas'!CF26</f>
        <v>0</v>
      </c>
    </row>
    <row r="7988" spans="1:7">
      <c r="A7988" s="283">
        <f>'Comp. Desp. Indiretas'!$CE$7</f>
        <v>45170</v>
      </c>
      <c r="B7988" s="278">
        <f>'Composições Desp. Diretas'!$A$27</f>
        <v>0</v>
      </c>
      <c r="C7988" s="278" t="str">
        <f>EAP!$C$9</f>
        <v>PP01</v>
      </c>
      <c r="D7988" s="279">
        <f>'Composições Desp. Diretas'!$C$27</f>
        <v>0</v>
      </c>
      <c r="E7988" s="278" t="str">
        <f>Resumo!$R$5</f>
        <v>Despesa</v>
      </c>
      <c r="F7988" s="278" t="str">
        <f>Resumo!$R$7</f>
        <v>Despesa Direta</v>
      </c>
      <c r="G7988" s="286">
        <f>'Composições Desp. Diretas'!CF27</f>
        <v>0</v>
      </c>
    </row>
    <row r="7989" spans="1:7">
      <c r="A7989" s="283">
        <f>'Comp. Desp. Indiretas'!$CE$7</f>
        <v>45170</v>
      </c>
      <c r="B7989" s="278">
        <f>'Composições Desp. Diretas'!$A$28</f>
        <v>0</v>
      </c>
      <c r="C7989" s="278" t="str">
        <f>EAP!$C$9</f>
        <v>PP01</v>
      </c>
      <c r="D7989" s="279">
        <f>'Composições Desp. Diretas'!$C$28</f>
        <v>0</v>
      </c>
      <c r="E7989" s="278" t="str">
        <f>Resumo!$R$5</f>
        <v>Despesa</v>
      </c>
      <c r="F7989" s="278" t="str">
        <f>Resumo!$R$7</f>
        <v>Despesa Direta</v>
      </c>
      <c r="G7989" s="286">
        <f>'Composições Desp. Diretas'!CF28</f>
        <v>0</v>
      </c>
    </row>
    <row r="7990" spans="1:7">
      <c r="A7990" s="283">
        <f>'Comp. Desp. Indiretas'!$CE$7</f>
        <v>45170</v>
      </c>
      <c r="B7990" s="278">
        <f>'Composições Desp. Diretas'!$A$29</f>
        <v>0</v>
      </c>
      <c r="C7990" s="278" t="str">
        <f>EAP!$C$9</f>
        <v>PP01</v>
      </c>
      <c r="D7990" s="279">
        <f>'Composições Desp. Diretas'!$C$29</f>
        <v>0</v>
      </c>
      <c r="E7990" s="278" t="str">
        <f>Resumo!$R$5</f>
        <v>Despesa</v>
      </c>
      <c r="F7990" s="278" t="str">
        <f>Resumo!$R$7</f>
        <v>Despesa Direta</v>
      </c>
      <c r="G7990" s="286">
        <f>'Composições Desp. Diretas'!CF29</f>
        <v>0</v>
      </c>
    </row>
    <row r="7991" spans="1:7">
      <c r="A7991" s="283">
        <f>'Comp. Desp. Indiretas'!$CE$7</f>
        <v>45170</v>
      </c>
      <c r="B7991" s="278">
        <f>'Composições Desp. Diretas'!$A$30</f>
        <v>0</v>
      </c>
      <c r="C7991" s="278" t="str">
        <f>EAP!$C$9</f>
        <v>PP01</v>
      </c>
      <c r="D7991" s="279">
        <f>'Composições Desp. Diretas'!$C$30</f>
        <v>0</v>
      </c>
      <c r="E7991" s="278" t="str">
        <f>Resumo!$R$5</f>
        <v>Despesa</v>
      </c>
      <c r="F7991" s="278" t="str">
        <f>Resumo!$R$7</f>
        <v>Despesa Direta</v>
      </c>
      <c r="G7991" s="286">
        <f>'Composições Desp. Diretas'!CF30</f>
        <v>0</v>
      </c>
    </row>
    <row r="7992" spans="1:7">
      <c r="A7992" s="283">
        <f>'Comp. Desp. Indiretas'!$CE$7</f>
        <v>45170</v>
      </c>
      <c r="B7992" s="278">
        <f>'Composições Desp. Diretas'!$A$31</f>
        <v>0</v>
      </c>
      <c r="C7992" s="278" t="str">
        <f>EAP!$C$9</f>
        <v>PP01</v>
      </c>
      <c r="D7992" s="279">
        <f>'Composições Desp. Diretas'!$C$31</f>
        <v>0</v>
      </c>
      <c r="E7992" s="278" t="str">
        <f>Resumo!$R$5</f>
        <v>Despesa</v>
      </c>
      <c r="F7992" s="278" t="str">
        <f>Resumo!$R$7</f>
        <v>Despesa Direta</v>
      </c>
      <c r="G7992" s="286">
        <f>'Composições Desp. Diretas'!CF31</f>
        <v>0</v>
      </c>
    </row>
    <row r="7993" spans="1:7">
      <c r="A7993" s="283">
        <f>'Comp. Desp. Indiretas'!$CE$7</f>
        <v>45170</v>
      </c>
      <c r="B7993" s="278">
        <f>'Composições Desp. Diretas'!$A$32</f>
        <v>0</v>
      </c>
      <c r="C7993" s="278" t="str">
        <f>EAP!$C$9</f>
        <v>PP01</v>
      </c>
      <c r="D7993" s="279">
        <f>'Composições Desp. Diretas'!$C$32</f>
        <v>0</v>
      </c>
      <c r="E7993" s="278" t="str">
        <f>Resumo!$R$5</f>
        <v>Despesa</v>
      </c>
      <c r="F7993" s="278" t="str">
        <f>Resumo!$R$7</f>
        <v>Despesa Direta</v>
      </c>
      <c r="G7993" s="286">
        <f>'Composições Desp. Diretas'!CF32</f>
        <v>0</v>
      </c>
    </row>
    <row r="7994" spans="1:7">
      <c r="A7994" s="283">
        <f>'Comp. Desp. Indiretas'!$CE$7</f>
        <v>45170</v>
      </c>
      <c r="B7994" s="278">
        <f>'Composições Desp. Diretas'!$A$33</f>
        <v>0</v>
      </c>
      <c r="C7994" s="278" t="str">
        <f>EAP!$C$9</f>
        <v>PP01</v>
      </c>
      <c r="D7994" s="279">
        <f>'Composições Desp. Diretas'!$C$33</f>
        <v>0</v>
      </c>
      <c r="E7994" s="278" t="str">
        <f>Resumo!$R$5</f>
        <v>Despesa</v>
      </c>
      <c r="F7994" s="278" t="str">
        <f>Resumo!$R$7</f>
        <v>Despesa Direta</v>
      </c>
      <c r="G7994" s="286">
        <f>'Composições Desp. Diretas'!CF33</f>
        <v>0</v>
      </c>
    </row>
    <row r="7995" spans="1:7">
      <c r="A7995" s="283">
        <f>'Comp. Desp. Indiretas'!$CE$7</f>
        <v>45170</v>
      </c>
      <c r="B7995" s="278">
        <f>'Composições Desp. Diretas'!$A$34</f>
        <v>0</v>
      </c>
      <c r="C7995" s="278" t="str">
        <f>EAP!$C$9</f>
        <v>PP01</v>
      </c>
      <c r="D7995" s="279">
        <f>'Composições Desp. Diretas'!$C$34</f>
        <v>0</v>
      </c>
      <c r="E7995" s="278" t="str">
        <f>Resumo!$R$5</f>
        <v>Despesa</v>
      </c>
      <c r="F7995" s="278" t="str">
        <f>Resumo!$R$7</f>
        <v>Despesa Direta</v>
      </c>
      <c r="G7995" s="286">
        <f>'Composições Desp. Diretas'!CF34</f>
        <v>0</v>
      </c>
    </row>
    <row r="7996" spans="1:7">
      <c r="A7996" s="283">
        <f>'Comp. Desp. Indiretas'!$CE$7</f>
        <v>45170</v>
      </c>
      <c r="B7996" s="278">
        <f>'Composições Desp. Diretas'!$A$35</f>
        <v>0</v>
      </c>
      <c r="C7996" s="278" t="str">
        <f>EAP!$C$9</f>
        <v>PP01</v>
      </c>
      <c r="D7996" s="279">
        <f>'Composições Desp. Diretas'!$C$35</f>
        <v>0</v>
      </c>
      <c r="E7996" s="278" t="str">
        <f>Resumo!$R$5</f>
        <v>Despesa</v>
      </c>
      <c r="F7996" s="278" t="str">
        <f>Resumo!$R$7</f>
        <v>Despesa Direta</v>
      </c>
      <c r="G7996" s="286">
        <f>'Composições Desp. Diretas'!CF35</f>
        <v>0</v>
      </c>
    </row>
    <row r="7997" spans="1:7">
      <c r="A7997" s="283">
        <f>'Comp. Desp. Indiretas'!$CE$7</f>
        <v>45170</v>
      </c>
      <c r="B7997" s="278">
        <f>'Composições Desp. Diretas'!$A$36</f>
        <v>0</v>
      </c>
      <c r="C7997" s="278" t="str">
        <f>EAP!$C$9</f>
        <v>PP01</v>
      </c>
      <c r="D7997" s="279">
        <f>'Composições Desp. Diretas'!$C$36</f>
        <v>0</v>
      </c>
      <c r="E7997" s="278" t="str">
        <f>Resumo!$R$5</f>
        <v>Despesa</v>
      </c>
      <c r="F7997" s="278" t="str">
        <f>Resumo!$R$7</f>
        <v>Despesa Direta</v>
      </c>
      <c r="G7997" s="286">
        <f>'Composições Desp. Diretas'!CF36</f>
        <v>0</v>
      </c>
    </row>
    <row r="7998" spans="1:7">
      <c r="A7998" s="283">
        <f>'Comp. Desp. Indiretas'!$CE$7</f>
        <v>45170</v>
      </c>
      <c r="B7998" s="278">
        <f>'Composições Desp. Diretas'!$A$37</f>
        <v>0</v>
      </c>
      <c r="C7998" s="278" t="str">
        <f>EAP!$C$9</f>
        <v>PP01</v>
      </c>
      <c r="D7998" s="279">
        <f>'Composições Desp. Diretas'!$C$37</f>
        <v>0</v>
      </c>
      <c r="E7998" s="278" t="str">
        <f>Resumo!$R$5</f>
        <v>Despesa</v>
      </c>
      <c r="F7998" s="278" t="str">
        <f>Resumo!$R$7</f>
        <v>Despesa Direta</v>
      </c>
      <c r="G7998" s="286">
        <f>'Composições Desp. Diretas'!CF37</f>
        <v>0</v>
      </c>
    </row>
    <row r="7999" spans="1:7">
      <c r="A7999" s="283">
        <f>'Comp. Desp. Indiretas'!$CE$7</f>
        <v>45170</v>
      </c>
      <c r="B7999" s="278">
        <f>'Composições Desp. Diretas'!$A$38</f>
        <v>0</v>
      </c>
      <c r="C7999" s="278" t="str">
        <f>EAP!$C$9</f>
        <v>PP01</v>
      </c>
      <c r="D7999" s="279">
        <f>'Composições Desp. Diretas'!$C$38</f>
        <v>0</v>
      </c>
      <c r="E7999" s="278" t="str">
        <f>Resumo!$R$5</f>
        <v>Despesa</v>
      </c>
      <c r="F7999" s="278" t="str">
        <f>Resumo!$R$7</f>
        <v>Despesa Direta</v>
      </c>
      <c r="G7999" s="286">
        <f>'Composições Desp. Diretas'!CF38</f>
        <v>0</v>
      </c>
    </row>
    <row r="8000" spans="1:7">
      <c r="A8000" s="283">
        <f>'Comp. Desp. Indiretas'!$CE$7</f>
        <v>45170</v>
      </c>
      <c r="B8000" s="278">
        <f>'Composições Desp. Diretas'!$A$39</f>
        <v>0</v>
      </c>
      <c r="C8000" s="278" t="str">
        <f>EAP!$C$9</f>
        <v>PP01</v>
      </c>
      <c r="D8000" s="279">
        <f>'Composições Desp. Diretas'!$C$39</f>
        <v>0</v>
      </c>
      <c r="E8000" s="278" t="str">
        <f>Resumo!$R$5</f>
        <v>Despesa</v>
      </c>
      <c r="F8000" s="278" t="str">
        <f>Resumo!$R$7</f>
        <v>Despesa Direta</v>
      </c>
      <c r="G8000" s="286">
        <f>'Composições Desp. Diretas'!CF39</f>
        <v>0</v>
      </c>
    </row>
    <row r="8001" spans="1:7">
      <c r="A8001" s="283">
        <f>'Comp. Desp. Indiretas'!$CE$7</f>
        <v>45170</v>
      </c>
      <c r="B8001" s="278">
        <f>'Composições Desp. Diretas'!$A$40</f>
        <v>0</v>
      </c>
      <c r="C8001" s="278" t="str">
        <f>EAP!$C$9</f>
        <v>PP01</v>
      </c>
      <c r="D8001" s="279">
        <f>'Composições Desp. Diretas'!$C$40</f>
        <v>0</v>
      </c>
      <c r="E8001" s="278" t="str">
        <f>Resumo!$R$5</f>
        <v>Despesa</v>
      </c>
      <c r="F8001" s="278" t="str">
        <f>Resumo!$R$7</f>
        <v>Despesa Direta</v>
      </c>
      <c r="G8001" s="286">
        <f>'Composições Desp. Diretas'!CF40</f>
        <v>0</v>
      </c>
    </row>
    <row r="8002" spans="1:7">
      <c r="A8002" s="283">
        <f>'Comp. Desp. Indiretas'!$CE$7</f>
        <v>45170</v>
      </c>
      <c r="B8002" s="278" t="str">
        <f>'Composições Desp. Diretas'!$A$42</f>
        <v>DG</v>
      </c>
      <c r="C8002" s="278" t="str">
        <f>EAP!$C$10</f>
        <v>PP02</v>
      </c>
      <c r="D8002" s="279" t="str">
        <f>'Composições Desp. Diretas'!$C$42</f>
        <v>ALUGUEL DE VEÍCULO SUV</v>
      </c>
      <c r="E8002" s="278" t="str">
        <f>Resumo!$R$5</f>
        <v>Despesa</v>
      </c>
      <c r="F8002" s="278" t="str">
        <f>Resumo!$R$7</f>
        <v>Despesa Direta</v>
      </c>
      <c r="G8002" s="286">
        <f>'Composições Desp. Diretas'!CF42</f>
        <v>38400</v>
      </c>
    </row>
    <row r="8003" spans="1:7">
      <c r="A8003" s="283">
        <f>'Comp. Desp. Indiretas'!$CE$7</f>
        <v>45170</v>
      </c>
      <c r="B8003" s="278" t="str">
        <f>'Composições Desp. Diretas'!$A$43</f>
        <v>DG</v>
      </c>
      <c r="C8003" s="278" t="str">
        <f>EAP!$C$10</f>
        <v>PP02</v>
      </c>
      <c r="D8003" s="279" t="str">
        <f>'Composições Desp. Diretas'!$C$43</f>
        <v>COMBUSTÍVEL - GASOLINA</v>
      </c>
      <c r="E8003" s="278" t="str">
        <f>Resumo!$R$5</f>
        <v>Despesa</v>
      </c>
      <c r="F8003" s="278" t="str">
        <f>Resumo!$R$7</f>
        <v>Despesa Direta</v>
      </c>
      <c r="G8003" s="286">
        <f>'Composições Desp. Diretas'!CF43</f>
        <v>8400</v>
      </c>
    </row>
    <row r="8004" spans="1:7">
      <c r="A8004" s="283">
        <f>'Comp. Desp. Indiretas'!$CE$7</f>
        <v>45170</v>
      </c>
      <c r="B8004" s="278" t="str">
        <f>'Composições Desp. Diretas'!$A$44</f>
        <v>DG</v>
      </c>
      <c r="C8004" s="278" t="str">
        <f>EAP!$C$10</f>
        <v>PP02</v>
      </c>
      <c r="D8004" s="279" t="str">
        <f>'Composições Desp. Diretas'!$C$44</f>
        <v>EQUIPAMENTOS VEÍCULO (SENSOR DE FADIGA + TELEMETRIA)</v>
      </c>
      <c r="E8004" s="278" t="str">
        <f>Resumo!$R$5</f>
        <v>Despesa</v>
      </c>
      <c r="F8004" s="278" t="str">
        <f>Resumo!$R$7</f>
        <v>Despesa Direta</v>
      </c>
      <c r="G8004" s="286">
        <f>'Composições Desp. Diretas'!CF44</f>
        <v>6000</v>
      </c>
    </row>
    <row r="8005" spans="1:7">
      <c r="A8005" s="283">
        <f>'Comp. Desp. Indiretas'!$CE$7</f>
        <v>45170</v>
      </c>
      <c r="B8005" s="278" t="str">
        <f>'Composições Desp. Diretas'!$A$45</f>
        <v>DG</v>
      </c>
      <c r="C8005" s="278" t="str">
        <f>EAP!$C$10</f>
        <v>PP02</v>
      </c>
      <c r="D8005" s="279" t="str">
        <f>'Composições Desp. Diretas'!$C$45</f>
        <v>INSTALAÇÃO SENSOR FADIGA</v>
      </c>
      <c r="E8005" s="278" t="str">
        <f>Resumo!$R$5</f>
        <v>Despesa</v>
      </c>
      <c r="F8005" s="278" t="str">
        <f>Resumo!$R$7</f>
        <v>Despesa Direta</v>
      </c>
      <c r="G8005" s="286">
        <f>'Composições Desp. Diretas'!CF45</f>
        <v>0</v>
      </c>
    </row>
    <row r="8006" spans="1:7">
      <c r="A8006" s="283">
        <f>'Comp. Desp. Indiretas'!$CE$7</f>
        <v>45170</v>
      </c>
      <c r="B8006" s="278" t="str">
        <f>'Composições Desp. Diretas'!$A$46</f>
        <v>DG</v>
      </c>
      <c r="C8006" s="278" t="str">
        <f>EAP!$C$10</f>
        <v>PP02</v>
      </c>
      <c r="D8006" s="279" t="str">
        <f>'Composições Desp. Diretas'!$C$46</f>
        <v>DESINSTALAÇÃO SENSOR FADIGA</v>
      </c>
      <c r="E8006" s="278" t="str">
        <f>Resumo!$R$5</f>
        <v>Despesa</v>
      </c>
      <c r="F8006" s="278" t="str">
        <f>Resumo!$R$7</f>
        <v>Despesa Direta</v>
      </c>
      <c r="G8006" s="286">
        <f>'Composições Desp. Diretas'!CF46</f>
        <v>0</v>
      </c>
    </row>
    <row r="8007" spans="1:7">
      <c r="A8007" s="283">
        <f>'Comp. Desp. Indiretas'!$CE$7</f>
        <v>45170</v>
      </c>
      <c r="B8007" s="278" t="str">
        <f>'Composições Desp. Diretas'!$A$47</f>
        <v>DG</v>
      </c>
      <c r="C8007" s="278" t="str">
        <f>EAP!$C$10</f>
        <v>PP02</v>
      </c>
      <c r="D8007" s="279" t="str">
        <f>'Composições Desp. Diretas'!$C$47</f>
        <v>INSTALAÇÃO TELEMETRIA</v>
      </c>
      <c r="E8007" s="278" t="str">
        <f>Resumo!$R$5</f>
        <v>Despesa</v>
      </c>
      <c r="F8007" s="278" t="str">
        <f>Resumo!$R$7</f>
        <v>Despesa Direta</v>
      </c>
      <c r="G8007" s="286">
        <f>'Composições Desp. Diretas'!CF47</f>
        <v>0</v>
      </c>
    </row>
    <row r="8008" spans="1:7">
      <c r="A8008" s="283">
        <f>'Comp. Desp. Indiretas'!$CE$7</f>
        <v>45170</v>
      </c>
      <c r="B8008" s="278" t="str">
        <f>'Composições Desp. Diretas'!$A$48</f>
        <v>DG</v>
      </c>
      <c r="C8008" s="278" t="str">
        <f>EAP!$C$10</f>
        <v>PP02</v>
      </c>
      <c r="D8008" s="279" t="str">
        <f>'Composições Desp. Diretas'!$C$48</f>
        <v>DESINSTALAÇÃO TELEMETRIA</v>
      </c>
      <c r="E8008" s="278" t="str">
        <f>Resumo!$R$5</f>
        <v>Despesa</v>
      </c>
      <c r="F8008" s="278" t="str">
        <f>Resumo!$R$7</f>
        <v>Despesa Direta</v>
      </c>
      <c r="G8008" s="286">
        <f>'Composições Desp. Diretas'!CF48</f>
        <v>0</v>
      </c>
    </row>
    <row r="8009" spans="1:7">
      <c r="A8009" s="283">
        <f>'Comp. Desp. Indiretas'!$CE$7</f>
        <v>45170</v>
      </c>
      <c r="B8009" s="278" t="str">
        <f>'Composições Desp. Diretas'!$A$49</f>
        <v>DG</v>
      </c>
      <c r="C8009" s="278" t="str">
        <f>EAP!$C$10</f>
        <v>PP02</v>
      </c>
      <c r="D8009" s="279" t="str">
        <f>'Composições Desp. Diretas'!$C$49</f>
        <v>INSTALAÇÃO E DESINSTALAÇÃO DE SIRENE DE RÉ</v>
      </c>
      <c r="E8009" s="278" t="str">
        <f>Resumo!$R$5</f>
        <v>Despesa</v>
      </c>
      <c r="F8009" s="278" t="str">
        <f>Resumo!$R$7</f>
        <v>Despesa Direta</v>
      </c>
      <c r="G8009" s="286">
        <f>'Composições Desp. Diretas'!CF49</f>
        <v>0</v>
      </c>
    </row>
    <row r="8010" spans="1:7">
      <c r="A8010" s="283">
        <f>'Comp. Desp. Indiretas'!$CE$7</f>
        <v>45170</v>
      </c>
      <c r="B8010" s="278" t="str">
        <f>'Composições Desp. Diretas'!$A$50</f>
        <v>DG</v>
      </c>
      <c r="C8010" s="278" t="str">
        <f>EAP!$C$10</f>
        <v>PP02</v>
      </c>
      <c r="D8010" s="279" t="str">
        <f>'Composições Desp. Diretas'!$C$50</f>
        <v>LAVAGEM DE VEÍCULO</v>
      </c>
      <c r="E8010" s="278" t="str">
        <f>Resumo!$R$5</f>
        <v>Despesa</v>
      </c>
      <c r="F8010" s="278" t="str">
        <f>Resumo!$R$7</f>
        <v>Despesa Direta</v>
      </c>
      <c r="G8010" s="286">
        <f>'Composições Desp. Diretas'!CF50</f>
        <v>1200</v>
      </c>
    </row>
    <row r="8011" spans="1:7">
      <c r="A8011" s="283">
        <f>'Comp. Desp. Indiretas'!$CE$7</f>
        <v>45170</v>
      </c>
      <c r="B8011" s="278" t="str">
        <f>'Composições Desp. Diretas'!$A$51</f>
        <v>MA</v>
      </c>
      <c r="C8011" s="278" t="str">
        <f>EAP!$C$10</f>
        <v>PP02</v>
      </c>
      <c r="D8011" s="279" t="str">
        <f>'Composições Desp. Diretas'!$C$51</f>
        <v>MATERIAIS GRÁFICOS (CARTILHAS, FOLDERS, BANNER, CADERNO, OUTDOOR, PLACAS, E ETC)</v>
      </c>
      <c r="E8011" s="278" t="str">
        <f>Resumo!$R$5</f>
        <v>Despesa</v>
      </c>
      <c r="F8011" s="278" t="str">
        <f>Resumo!$R$7</f>
        <v>Despesa Direta</v>
      </c>
      <c r="G8011" s="286">
        <f>'Composições Desp. Diretas'!CF51</f>
        <v>25000</v>
      </c>
    </row>
    <row r="8012" spans="1:7">
      <c r="A8012" s="283">
        <f>'Comp. Desp. Indiretas'!$CE$7</f>
        <v>45170</v>
      </c>
      <c r="B8012" s="278" t="str">
        <f>'Composições Desp. Diretas'!$A$52</f>
        <v>DG</v>
      </c>
      <c r="C8012" s="278" t="str">
        <f>EAP!$C$10</f>
        <v>PP02</v>
      </c>
      <c r="D8012" s="279" t="str">
        <f>'Composições Desp. Diretas'!$C$52</f>
        <v>LANCHES OFICINAS / EVENTOS / REUNIÕES</v>
      </c>
      <c r="E8012" s="278" t="str">
        <f>Resumo!$R$5</f>
        <v>Despesa</v>
      </c>
      <c r="F8012" s="278" t="str">
        <f>Resumo!$R$7</f>
        <v>Despesa Direta</v>
      </c>
      <c r="G8012" s="286">
        <f>'Composições Desp. Diretas'!CF52</f>
        <v>3000</v>
      </c>
    </row>
    <row r="8013" spans="1:7">
      <c r="A8013" s="283">
        <f>'Comp. Desp. Indiretas'!$CE$7</f>
        <v>45170</v>
      </c>
      <c r="B8013" s="278" t="str">
        <f>'Composições Desp. Diretas'!$A$53</f>
        <v>DG</v>
      </c>
      <c r="C8013" s="278" t="str">
        <f>EAP!$C$10</f>
        <v>PP02</v>
      </c>
      <c r="D8013" s="279" t="str">
        <f>'Composições Desp. Diretas'!$C$53</f>
        <v>TRANSPORTE PARTICIPANTES</v>
      </c>
      <c r="E8013" s="278" t="str">
        <f>Resumo!$R$5</f>
        <v>Despesa</v>
      </c>
      <c r="F8013" s="278" t="str">
        <f>Resumo!$R$7</f>
        <v>Despesa Direta</v>
      </c>
      <c r="G8013" s="286">
        <f>'Composições Desp. Diretas'!CF53</f>
        <v>500</v>
      </c>
    </row>
    <row r="8014" spans="1:7">
      <c r="A8014" s="283">
        <f>'Comp. Desp. Indiretas'!$CE$7</f>
        <v>45170</v>
      </c>
      <c r="B8014" s="278" t="str">
        <f>'Composições Desp. Diretas'!$A$54</f>
        <v>MA</v>
      </c>
      <c r="C8014" s="278" t="str">
        <f>EAP!$C$10</f>
        <v>PP02</v>
      </c>
      <c r="D8014" s="279" t="str">
        <f>'Composições Desp. Diretas'!$C$54</f>
        <v>MATERIAIS DE ESCRITÓRIO (CARTOLINA, PAPEL, TESOURA, CANETA, LÁPIS, GRAMPEADOR, DUREX, FITA ADESIVA, E ETC.)</v>
      </c>
      <c r="E8014" s="278" t="str">
        <f>Resumo!$R$5</f>
        <v>Despesa</v>
      </c>
      <c r="F8014" s="278" t="str">
        <f>Resumo!$R$7</f>
        <v>Despesa Direta</v>
      </c>
      <c r="G8014" s="286">
        <f>'Composições Desp. Diretas'!CF54</f>
        <v>800</v>
      </c>
    </row>
    <row r="8015" spans="1:7">
      <c r="A8015" s="283">
        <f>'Comp. Desp. Indiretas'!$CE$7</f>
        <v>45170</v>
      </c>
      <c r="B8015" s="278" t="str">
        <f>'Composições Desp. Diretas'!$A$55</f>
        <v>MA</v>
      </c>
      <c r="C8015" s="278" t="str">
        <f>EAP!$C$10</f>
        <v>PP02</v>
      </c>
      <c r="D8015" s="279" t="str">
        <f>'Composições Desp. Diretas'!$C$55</f>
        <v>MATERIAIS ACESSÓRIOS PARA AS CAMPANHAS/OFICINAS (BRINDES, CAMISETAS, E ETC.)</v>
      </c>
      <c r="E8015" s="278" t="str">
        <f>Resumo!$R$5</f>
        <v>Despesa</v>
      </c>
      <c r="F8015" s="278" t="str">
        <f>Resumo!$R$7</f>
        <v>Despesa Direta</v>
      </c>
      <c r="G8015" s="286">
        <f>'Composições Desp. Diretas'!CF55</f>
        <v>1000</v>
      </c>
    </row>
    <row r="8016" spans="1:7">
      <c r="A8016" s="283">
        <f>'Comp. Desp. Indiretas'!$CE$7</f>
        <v>45170</v>
      </c>
      <c r="B8016" s="278" t="str">
        <f>'Composições Desp. Diretas'!$A$56</f>
        <v>DG</v>
      </c>
      <c r="C8016" s="278" t="str">
        <f>EAP!$C$10</f>
        <v>PP02</v>
      </c>
      <c r="D8016" s="279" t="str">
        <f>'Composições Desp. Diretas'!$C$56</f>
        <v>HOSPEDAGEM VIAGEM</v>
      </c>
      <c r="E8016" s="278" t="str">
        <f>Resumo!$R$5</f>
        <v>Despesa</v>
      </c>
      <c r="F8016" s="278" t="str">
        <f>Resumo!$R$7</f>
        <v>Despesa Direta</v>
      </c>
      <c r="G8016" s="286">
        <f>'Composições Desp. Diretas'!CF56</f>
        <v>600</v>
      </c>
    </row>
    <row r="8017" spans="1:7">
      <c r="A8017" s="283">
        <f>'Comp. Desp. Indiretas'!$CE$7</f>
        <v>45170</v>
      </c>
      <c r="B8017" s="278" t="str">
        <f>'Composições Desp. Diretas'!$A$57</f>
        <v>DG</v>
      </c>
      <c r="C8017" s="278" t="str">
        <f>EAP!$C$10</f>
        <v>PP02</v>
      </c>
      <c r="D8017" s="279" t="str">
        <f>'Composições Desp. Diretas'!$C$57</f>
        <v>ALIMENTAÇÃO VIAGEM (CAFÉ / ALMOÇO OU JANTA)</v>
      </c>
      <c r="E8017" s="278" t="str">
        <f>Resumo!$R$5</f>
        <v>Despesa</v>
      </c>
      <c r="F8017" s="278" t="str">
        <f>Resumo!$R$7</f>
        <v>Despesa Direta</v>
      </c>
      <c r="G8017" s="286">
        <f>'Composições Desp. Diretas'!CF57</f>
        <v>120</v>
      </c>
    </row>
    <row r="8018" spans="1:7">
      <c r="A8018" s="283">
        <f>'Comp. Desp. Indiretas'!$CE$7</f>
        <v>45170</v>
      </c>
      <c r="B8018" s="278" t="str">
        <f>'Composições Desp. Diretas'!$A$58</f>
        <v>DG</v>
      </c>
      <c r="C8018" s="278" t="str">
        <f>EAP!$C$10</f>
        <v>PP02</v>
      </c>
      <c r="D8018" s="279" t="str">
        <f>'Composições Desp. Diretas'!$C$58</f>
        <v>PASSAGEM TERRESTRE / TRANSLADO</v>
      </c>
      <c r="E8018" s="278" t="str">
        <f>Resumo!$R$5</f>
        <v>Despesa</v>
      </c>
      <c r="F8018" s="278" t="str">
        <f>Resumo!$R$7</f>
        <v>Despesa Direta</v>
      </c>
      <c r="G8018" s="286">
        <f>'Composições Desp. Diretas'!CF58</f>
        <v>600</v>
      </c>
    </row>
    <row r="8019" spans="1:7">
      <c r="A8019" s="283">
        <f>'Comp. Desp. Indiretas'!$CE$7</f>
        <v>45170</v>
      </c>
      <c r="B8019" s="278">
        <f>'Composições Desp. Diretas'!$A$59</f>
        <v>0</v>
      </c>
      <c r="C8019" s="278" t="str">
        <f>EAP!$C$10</f>
        <v>PP02</v>
      </c>
      <c r="D8019" s="279">
        <f>'Composições Desp. Diretas'!$C$59</f>
        <v>0</v>
      </c>
      <c r="E8019" s="278" t="str">
        <f>Resumo!$R$5</f>
        <v>Despesa</v>
      </c>
      <c r="F8019" s="278" t="str">
        <f>Resumo!$R$7</f>
        <v>Despesa Direta</v>
      </c>
      <c r="G8019" s="286">
        <f>'Composições Desp. Diretas'!CF59</f>
        <v>0</v>
      </c>
    </row>
    <row r="8020" spans="1:7">
      <c r="A8020" s="283">
        <f>'Comp. Desp. Indiretas'!$CE$7</f>
        <v>45170</v>
      </c>
      <c r="B8020" s="278">
        <f>'Composições Desp. Diretas'!$A$60</f>
        <v>0</v>
      </c>
      <c r="C8020" s="278" t="str">
        <f>EAP!$C$10</f>
        <v>PP02</v>
      </c>
      <c r="D8020" s="279">
        <f>'Composições Desp. Diretas'!$C$60</f>
        <v>0</v>
      </c>
      <c r="E8020" s="278" t="str">
        <f>Resumo!$R$5</f>
        <v>Despesa</v>
      </c>
      <c r="F8020" s="278" t="str">
        <f>Resumo!$R$7</f>
        <v>Despesa Direta</v>
      </c>
      <c r="G8020" s="286">
        <f>'Composições Desp. Diretas'!CF60</f>
        <v>0</v>
      </c>
    </row>
    <row r="8021" spans="1:7">
      <c r="A8021" s="283">
        <f>'Comp. Desp. Indiretas'!$CE$7</f>
        <v>45170</v>
      </c>
      <c r="B8021" s="278">
        <f>'Composições Desp. Diretas'!$A$61</f>
        <v>0</v>
      </c>
      <c r="C8021" s="278" t="str">
        <f>EAP!$C$10</f>
        <v>PP02</v>
      </c>
      <c r="D8021" s="279">
        <f>'Composições Desp. Diretas'!$C$61</f>
        <v>0</v>
      </c>
      <c r="E8021" s="278" t="str">
        <f>Resumo!$R$5</f>
        <v>Despesa</v>
      </c>
      <c r="F8021" s="278" t="str">
        <f>Resumo!$R$7</f>
        <v>Despesa Direta</v>
      </c>
      <c r="G8021" s="286">
        <f>'Composições Desp. Diretas'!CF61</f>
        <v>0</v>
      </c>
    </row>
    <row r="8022" spans="1:7">
      <c r="A8022" s="283">
        <f>'Comp. Desp. Indiretas'!$CE$7</f>
        <v>45170</v>
      </c>
      <c r="B8022" s="278">
        <f>'Composições Desp. Diretas'!$A$62</f>
        <v>0</v>
      </c>
      <c r="C8022" s="278" t="str">
        <f>EAP!$C$10</f>
        <v>PP02</v>
      </c>
      <c r="D8022" s="279">
        <f>'Composições Desp. Diretas'!$C$62</f>
        <v>0</v>
      </c>
      <c r="E8022" s="278" t="str">
        <f>Resumo!$R$5</f>
        <v>Despesa</v>
      </c>
      <c r="F8022" s="278" t="str">
        <f>Resumo!$R$7</f>
        <v>Despesa Direta</v>
      </c>
      <c r="G8022" s="286">
        <f>'Composições Desp. Diretas'!CF62</f>
        <v>0</v>
      </c>
    </row>
    <row r="8023" spans="1:7">
      <c r="A8023" s="283">
        <f>'Comp. Desp. Indiretas'!$CE$7</f>
        <v>45170</v>
      </c>
      <c r="B8023" s="278">
        <f>'Composições Desp. Diretas'!$A$63</f>
        <v>0</v>
      </c>
      <c r="C8023" s="278" t="str">
        <f>EAP!$C$10</f>
        <v>PP02</v>
      </c>
      <c r="D8023" s="279">
        <f>'Composições Desp. Diretas'!$C$63</f>
        <v>0</v>
      </c>
      <c r="E8023" s="278" t="str">
        <f>Resumo!$R$5</f>
        <v>Despesa</v>
      </c>
      <c r="F8023" s="278" t="str">
        <f>Resumo!$R$7</f>
        <v>Despesa Direta</v>
      </c>
      <c r="G8023" s="286">
        <f>'Composições Desp. Diretas'!CF63</f>
        <v>0</v>
      </c>
    </row>
    <row r="8024" spans="1:7">
      <c r="A8024" s="283">
        <f>'Comp. Desp. Indiretas'!$CE$7</f>
        <v>45170</v>
      </c>
      <c r="B8024" s="278">
        <f>'Composições Desp. Diretas'!$A$64</f>
        <v>0</v>
      </c>
      <c r="C8024" s="278" t="str">
        <f>EAP!$C$10</f>
        <v>PP02</v>
      </c>
      <c r="D8024" s="279">
        <f>'Composições Desp. Diretas'!$C$64</f>
        <v>0</v>
      </c>
      <c r="E8024" s="278" t="str">
        <f>Resumo!$R$5</f>
        <v>Despesa</v>
      </c>
      <c r="F8024" s="278" t="str">
        <f>Resumo!$R$7</f>
        <v>Despesa Direta</v>
      </c>
      <c r="G8024" s="286">
        <f>'Composições Desp. Diretas'!CF64</f>
        <v>0</v>
      </c>
    </row>
    <row r="8025" spans="1:7">
      <c r="A8025" s="283">
        <f>'Comp. Desp. Indiretas'!$CE$7</f>
        <v>45170</v>
      </c>
      <c r="B8025" s="278">
        <f>'Composições Desp. Diretas'!$A$65</f>
        <v>0</v>
      </c>
      <c r="C8025" s="278" t="str">
        <f>EAP!$C$10</f>
        <v>PP02</v>
      </c>
      <c r="D8025" s="279">
        <f>'Composições Desp. Diretas'!$C$65</f>
        <v>0</v>
      </c>
      <c r="E8025" s="278" t="str">
        <f>Resumo!$R$5</f>
        <v>Despesa</v>
      </c>
      <c r="F8025" s="278" t="str">
        <f>Resumo!$R$7</f>
        <v>Despesa Direta</v>
      </c>
      <c r="G8025" s="286">
        <f>'Composições Desp. Diretas'!CF65</f>
        <v>0</v>
      </c>
    </row>
    <row r="8026" spans="1:7">
      <c r="A8026" s="283">
        <f>'Comp. Desp. Indiretas'!$CE$7</f>
        <v>45170</v>
      </c>
      <c r="B8026" s="278">
        <f>'Composições Desp. Diretas'!$A$66</f>
        <v>0</v>
      </c>
      <c r="C8026" s="278" t="str">
        <f>EAP!$C$10</f>
        <v>PP02</v>
      </c>
      <c r="D8026" s="279">
        <f>'Composições Desp. Diretas'!$C$66</f>
        <v>0</v>
      </c>
      <c r="E8026" s="278" t="str">
        <f>Resumo!$R$5</f>
        <v>Despesa</v>
      </c>
      <c r="F8026" s="278" t="str">
        <f>Resumo!$R$7</f>
        <v>Despesa Direta</v>
      </c>
      <c r="G8026" s="286">
        <f>'Composições Desp. Diretas'!CF66</f>
        <v>0</v>
      </c>
    </row>
    <row r="8027" spans="1:7">
      <c r="A8027" s="283">
        <f>'Comp. Desp. Indiretas'!$CE$7</f>
        <v>45170</v>
      </c>
      <c r="B8027" s="278">
        <f>'Composições Desp. Diretas'!$A$67</f>
        <v>0</v>
      </c>
      <c r="C8027" s="278" t="str">
        <f>EAP!$C$10</f>
        <v>PP02</v>
      </c>
      <c r="D8027" s="279">
        <f>'Composições Desp. Diretas'!$C$67</f>
        <v>0</v>
      </c>
      <c r="E8027" s="278" t="str">
        <f>Resumo!$R$5</f>
        <v>Despesa</v>
      </c>
      <c r="F8027" s="278" t="str">
        <f>Resumo!$R$7</f>
        <v>Despesa Direta</v>
      </c>
      <c r="G8027" s="286">
        <f>'Composições Desp. Diretas'!CF67</f>
        <v>0</v>
      </c>
    </row>
    <row r="8028" spans="1:7">
      <c r="A8028" s="283">
        <f>'Comp. Desp. Indiretas'!$CE$7</f>
        <v>45170</v>
      </c>
      <c r="B8028" s="278">
        <f>'Composições Desp. Diretas'!$A$68</f>
        <v>0</v>
      </c>
      <c r="C8028" s="278" t="str">
        <f>EAP!$C$10</f>
        <v>PP02</v>
      </c>
      <c r="D8028" s="279">
        <f>'Composições Desp. Diretas'!$C$68</f>
        <v>0</v>
      </c>
      <c r="E8028" s="278" t="str">
        <f>Resumo!$R$5</f>
        <v>Despesa</v>
      </c>
      <c r="F8028" s="278" t="str">
        <f>Resumo!$R$7</f>
        <v>Despesa Direta</v>
      </c>
      <c r="G8028" s="286">
        <f>'Composições Desp. Diretas'!CF68</f>
        <v>0</v>
      </c>
    </row>
    <row r="8029" spans="1:7">
      <c r="A8029" s="283">
        <f>'Comp. Desp. Indiretas'!$CE$7</f>
        <v>45170</v>
      </c>
      <c r="B8029" s="278">
        <f>'Composições Desp. Diretas'!$A$69</f>
        <v>0</v>
      </c>
      <c r="C8029" s="278" t="str">
        <f>EAP!$C$10</f>
        <v>PP02</v>
      </c>
      <c r="D8029" s="279">
        <f>'Composições Desp. Diretas'!$C$69</f>
        <v>0</v>
      </c>
      <c r="E8029" s="278" t="str">
        <f>Resumo!$R$5</f>
        <v>Despesa</v>
      </c>
      <c r="F8029" s="278" t="str">
        <f>Resumo!$R$7</f>
        <v>Despesa Direta</v>
      </c>
      <c r="G8029" s="286">
        <f>'Composições Desp. Diretas'!CF69</f>
        <v>0</v>
      </c>
    </row>
    <row r="8030" spans="1:7">
      <c r="A8030" s="283">
        <f>'Comp. Desp. Indiretas'!$CE$7</f>
        <v>45170</v>
      </c>
      <c r="B8030" s="278">
        <f>'Composições Desp. Diretas'!$A$70</f>
        <v>0</v>
      </c>
      <c r="C8030" s="278" t="str">
        <f>EAP!$C$10</f>
        <v>PP02</v>
      </c>
      <c r="D8030" s="279">
        <f>'Composições Desp. Diretas'!$C$70</f>
        <v>0</v>
      </c>
      <c r="E8030" s="278" t="str">
        <f>Resumo!$R$5</f>
        <v>Despesa</v>
      </c>
      <c r="F8030" s="278" t="str">
        <f>Resumo!$R$7</f>
        <v>Despesa Direta</v>
      </c>
      <c r="G8030" s="286">
        <f>'Composições Desp. Diretas'!CF70</f>
        <v>0</v>
      </c>
    </row>
    <row r="8031" spans="1:7">
      <c r="A8031" s="283">
        <f>'Comp. Desp. Indiretas'!$CE$7</f>
        <v>45170</v>
      </c>
      <c r="B8031" s="278">
        <f>'Composições Desp. Diretas'!$A$71</f>
        <v>0</v>
      </c>
      <c r="C8031" s="278" t="str">
        <f>EAP!$C$10</f>
        <v>PP02</v>
      </c>
      <c r="D8031" s="279">
        <f>'Composições Desp. Diretas'!$C$71</f>
        <v>0</v>
      </c>
      <c r="E8031" s="278" t="str">
        <f>Resumo!$R$5</f>
        <v>Despesa</v>
      </c>
      <c r="F8031" s="278" t="str">
        <f>Resumo!$R$7</f>
        <v>Despesa Direta</v>
      </c>
      <c r="G8031" s="286">
        <f>'Composições Desp. Diretas'!CF71</f>
        <v>0</v>
      </c>
    </row>
    <row r="8032" spans="1:7">
      <c r="A8032" s="283">
        <f>'Comp. Desp. Indiretas'!$CE$7</f>
        <v>45170</v>
      </c>
      <c r="B8032" s="278">
        <f>'Composições Desp. Diretas'!$A$72</f>
        <v>0</v>
      </c>
      <c r="C8032" s="278" t="str">
        <f>EAP!$C$10</f>
        <v>PP02</v>
      </c>
      <c r="D8032" s="279">
        <f>'Composições Desp. Diretas'!$C$72</f>
        <v>0</v>
      </c>
      <c r="E8032" s="278" t="str">
        <f>Resumo!$R$5</f>
        <v>Despesa</v>
      </c>
      <c r="F8032" s="278" t="str">
        <f>Resumo!$R$7</f>
        <v>Despesa Direta</v>
      </c>
      <c r="G8032" s="286">
        <f>'Composições Desp. Diretas'!CF72</f>
        <v>0</v>
      </c>
    </row>
    <row r="8901" spans="1:7">
      <c r="A8901" s="283">
        <f>'Comp. Desp. Indiretas'!$CE$7</f>
        <v>45170</v>
      </c>
      <c r="D8901" s="279" t="str">
        <f>'CRONOG. DE RECEBIMENTO'!$A$5</f>
        <v>SUBPROGRAMA DE EDUCAÇÃO AMBIENTAL PARA A COMUNIDADE (PEAC)</v>
      </c>
      <c r="E8901" s="278" t="str">
        <f>Resumo!$R$4</f>
        <v>Receita</v>
      </c>
      <c r="F8901" s="278" t="str">
        <f>Resumo!$R$4</f>
        <v>Receita</v>
      </c>
      <c r="G8901" s="286">
        <f>'CRONOG. DE RECEBIMENTO'!$I$5</f>
        <v>0</v>
      </c>
    </row>
    <row r="8902" spans="1:7">
      <c r="A8902" s="283">
        <f>'Comp. Desp. Indiretas'!$CE$7</f>
        <v>45170</v>
      </c>
      <c r="D8902" s="279" t="str">
        <f>'CRONOG. DE RECEBIMENTO'!$A$6</f>
        <v>Plano de Trabalho de Comunidade (PEAC)</v>
      </c>
      <c r="E8902" s="278" t="str">
        <f>Resumo!$R$4</f>
        <v>Receita</v>
      </c>
      <c r="F8902" s="278" t="str">
        <f>Resumo!$R$4</f>
        <v>Receita</v>
      </c>
      <c r="G8902" s="286">
        <f>'CRONOG. DE RECEBIMENTO'!$I$6</f>
        <v>0</v>
      </c>
    </row>
    <row r="8903" spans="1:7">
      <c r="A8903" s="283">
        <f>'Comp. Desp. Indiretas'!$CE$7</f>
        <v>45170</v>
      </c>
      <c r="D8903" s="279" t="str">
        <f>'CRONOG. DE RECEBIMENTO'!$A$7</f>
        <v>Formar Comitê de Educação Ambiental de Comunidade (PEAC)</v>
      </c>
      <c r="E8903" s="278" t="str">
        <f>Resumo!$R$4</f>
        <v>Receita</v>
      </c>
      <c r="F8903" s="278" t="str">
        <f>Resumo!$R$4</f>
        <v>Receita</v>
      </c>
      <c r="G8903" s="286">
        <f>'CRONOG. DE RECEBIMENTO'!$I$7</f>
        <v>1950.3066762350638</v>
      </c>
    </row>
    <row r="8904" spans="1:7">
      <c r="A8904" s="283">
        <f>'Comp. Desp. Indiretas'!$CE$7</f>
        <v>45170</v>
      </c>
      <c r="D8904" s="279" t="str">
        <f>'CRONOG. DE RECEBIMENTO'!$A$8</f>
        <v>Manter Comitê de Educação Ambiental em comunidades (PEAC)</v>
      </c>
      <c r="E8904" s="278" t="str">
        <f>Resumo!$R$4</f>
        <v>Receita</v>
      </c>
      <c r="F8904" s="278" t="str">
        <f>Resumo!$R$4</f>
        <v>Receita</v>
      </c>
      <c r="G8904" s="286">
        <f>'CRONOG. DE RECEBIMENTO'!$I$8</f>
        <v>72560.941189324483</v>
      </c>
    </row>
    <row r="8905" spans="1:7">
      <c r="A8905" s="283">
        <f>'Comp. Desp. Indiretas'!$CE$7</f>
        <v>45170</v>
      </c>
      <c r="D8905" s="279" t="str">
        <f>'CRONOG. DE RECEBIMENTO'!$A$9</f>
        <v>Despesas tributáveis do item 6.1.3</v>
      </c>
      <c r="E8905" s="278" t="str">
        <f>Resumo!$R$4</f>
        <v>Receita</v>
      </c>
      <c r="F8905" s="278" t="str">
        <f>Resumo!$R$4</f>
        <v>Receita</v>
      </c>
      <c r="G8905" s="286">
        <f>'CRONOG. DE RECEBIMENTO'!$I$9</f>
        <v>11784.24</v>
      </c>
    </row>
    <row r="8906" spans="1:7">
      <c r="A8906" s="283">
        <f>'Comp. Desp. Indiretas'!$CE$7</f>
        <v>45170</v>
      </c>
      <c r="D8906" s="279" t="str">
        <f>'CRONOG. DE RECEBIMENTO'!$A$10</f>
        <v>Executar ações do Plano de Ação dos Comitês de Educação Ambiental (PEAC)</v>
      </c>
      <c r="E8906" s="278" t="str">
        <f>Resumo!$R$4</f>
        <v>Receita</v>
      </c>
      <c r="F8906" s="278" t="str">
        <f>Resumo!$R$4</f>
        <v>Receita</v>
      </c>
      <c r="G8906" s="286">
        <f>'CRONOG. DE RECEBIMENTO'!$I$10</f>
        <v>49556.16407646078</v>
      </c>
    </row>
    <row r="8907" spans="1:7">
      <c r="A8907" s="283">
        <f>'Comp. Desp. Indiretas'!$CE$7</f>
        <v>45170</v>
      </c>
      <c r="D8907" s="279" t="str">
        <f>'CRONOG. DE RECEBIMENTO'!$A$11</f>
        <v>Despesas tributáveis do item 6.1.4</v>
      </c>
      <c r="E8907" s="278" t="str">
        <f>Resumo!$R$4</f>
        <v>Receita</v>
      </c>
      <c r="F8907" s="278" t="str">
        <f>Resumo!$R$4</f>
        <v>Receita</v>
      </c>
      <c r="G8907" s="286">
        <f>'CRONOG. DE RECEBIMENTO'!$I$11</f>
        <v>15319.512000000001</v>
      </c>
    </row>
    <row r="8908" spans="1:7">
      <c r="A8908" s="283">
        <f>'Comp. Desp. Indiretas'!$CE$7</f>
        <v>45170</v>
      </c>
      <c r="D8908" s="279" t="str">
        <f>'CRONOG. DE RECEBIMENTO'!$A$12</f>
        <v>Realizar assessoria técnica-pedagógica para formação continuada de educadores/gestores de escola (PEAC)</v>
      </c>
      <c r="E8908" s="278" t="str">
        <f>Resumo!$R$4</f>
        <v>Receita</v>
      </c>
      <c r="F8908" s="278" t="str">
        <f>Resumo!$R$4</f>
        <v>Receita</v>
      </c>
      <c r="G8908" s="286">
        <f>'CRONOG. DE RECEBIMENTO'!$I$12</f>
        <v>10397.908217679833</v>
      </c>
    </row>
    <row r="8909" spans="1:7">
      <c r="A8909" s="283">
        <f>'Comp. Desp. Indiretas'!$CE$7</f>
        <v>45170</v>
      </c>
      <c r="D8909" s="279" t="str">
        <f>'CRONOG. DE RECEBIMENTO'!$A$13</f>
        <v>Despesas tributáveis do item 6.1.5</v>
      </c>
      <c r="E8909" s="278" t="str">
        <f>Resumo!$R$4</f>
        <v>Receita</v>
      </c>
      <c r="F8909" s="278" t="str">
        <f>Resumo!$R$4</f>
        <v>Receita</v>
      </c>
      <c r="G8909" s="286">
        <f>'CRONOG. DE RECEBIMENTO'!$I$13</f>
        <v>16497.936000000002</v>
      </c>
    </row>
    <row r="8910" spans="1:7">
      <c r="A8910" s="283">
        <f>'Comp. Desp. Indiretas'!$CE$7</f>
        <v>45170</v>
      </c>
      <c r="D8910" s="279" t="str">
        <f>'CRONOG. DE RECEBIMENTO'!$A$14</f>
        <v>Realizar atividades culturais e pedagógicas em Escolas (PEAC)</v>
      </c>
      <c r="E8910" s="278" t="str">
        <f>Resumo!$R$4</f>
        <v>Receita</v>
      </c>
      <c r="F8910" s="278" t="str">
        <f>Resumo!$R$4</f>
        <v>Receita</v>
      </c>
      <c r="G8910" s="286">
        <f>'CRONOG. DE RECEBIMENTO'!$I$14</f>
        <v>18238.608422813752</v>
      </c>
    </row>
    <row r="8911" spans="1:7">
      <c r="A8911" s="283">
        <f>'Comp. Desp. Indiretas'!$CE$7</f>
        <v>45170</v>
      </c>
      <c r="D8911" s="279" t="str">
        <f>'CRONOG. DE RECEBIMENTO'!$A$15</f>
        <v>Despesas tributáveis do item 6.1.6</v>
      </c>
      <c r="E8911" s="278" t="str">
        <f>Resumo!$R$4</f>
        <v>Receita</v>
      </c>
      <c r="F8911" s="278" t="str">
        <f>Resumo!$R$4</f>
        <v>Receita</v>
      </c>
      <c r="G8911" s="286">
        <f>'CRONOG. DE RECEBIMENTO'!$I$15</f>
        <v>11784.24</v>
      </c>
    </row>
    <row r="8912" spans="1:7">
      <c r="A8912" s="283">
        <f>'Comp. Desp. Indiretas'!$CE$7</f>
        <v>45170</v>
      </c>
      <c r="D8912" s="279" t="str">
        <f>'CRONOG. DE RECEBIMENTO'!$A$16</f>
        <v>Realizar Diagnóstico Socioambiental Participativo (DSAP) para comunidades (PEAC)</v>
      </c>
      <c r="E8912" s="278" t="str">
        <f>Resumo!$R$4</f>
        <v>Receita</v>
      </c>
      <c r="F8912" s="278" t="str">
        <f>Resumo!$R$4</f>
        <v>Receita</v>
      </c>
      <c r="G8912" s="286">
        <f>'CRONOG. DE RECEBIMENTO'!$I$16</f>
        <v>327.47600160662944</v>
      </c>
    </row>
    <row r="8913" spans="1:7">
      <c r="A8913" s="283">
        <f>'Comp. Desp. Indiretas'!$CE$7</f>
        <v>45170</v>
      </c>
      <c r="D8913" s="279" t="str">
        <f>'CRONOG. DE RECEBIMENTO'!$A$17</f>
        <v>Despesas tributáveis do item 6.1.7</v>
      </c>
      <c r="E8913" s="278" t="str">
        <f>Resumo!$R$4</f>
        <v>Receita</v>
      </c>
      <c r="F8913" s="278" t="str">
        <f>Resumo!$R$4</f>
        <v>Receita</v>
      </c>
      <c r="G8913" s="286">
        <f>'CRONOG. DE RECEBIMENTO'!$I$17</f>
        <v>1178.4240000000002</v>
      </c>
    </row>
    <row r="8914" spans="1:7">
      <c r="A8914" s="283">
        <f>'Comp. Desp. Indiretas'!$CE$7</f>
        <v>45170</v>
      </c>
      <c r="D8914" s="279" t="str">
        <f>'CRONOG. DE RECEBIMENTO'!$A$18</f>
        <v>Realizar eventos/projetos junto à comunidade além da esfera do Comitê de EA (PEAC)</v>
      </c>
      <c r="E8914" s="278" t="str">
        <f>Resumo!$R$4</f>
        <v>Receita</v>
      </c>
      <c r="F8914" s="278" t="str">
        <f>Resumo!$R$4</f>
        <v>Receita</v>
      </c>
      <c r="G8914" s="286">
        <f>'CRONOG. DE RECEBIMENTO'!$I$18</f>
        <v>37612.316684529738</v>
      </c>
    </row>
    <row r="8915" spans="1:7">
      <c r="A8915" s="283">
        <f>'Comp. Desp. Indiretas'!$CE$7</f>
        <v>45170</v>
      </c>
      <c r="D8915" s="279" t="str">
        <f>'CRONOG. DE RECEBIMENTO'!$A$19</f>
        <v>Despesas tributáveis do item 6.1.8</v>
      </c>
      <c r="E8915" s="278" t="str">
        <f>Resumo!$R$4</f>
        <v>Receita</v>
      </c>
      <c r="F8915" s="278" t="str">
        <f>Resumo!$R$4</f>
        <v>Receita</v>
      </c>
      <c r="G8915" s="286">
        <f>'CRONOG. DE RECEBIMENTO'!$I$19</f>
        <v>10605.816000000001</v>
      </c>
    </row>
    <row r="8916" spans="1:7">
      <c r="A8916" s="283">
        <f>'Comp. Desp. Indiretas'!$CE$7</f>
        <v>45170</v>
      </c>
      <c r="D8916" s="279" t="str">
        <f>'CRONOG. DE RECEBIMENTO'!$A$20</f>
        <v>Realizar atividades no Parque BioParque Vale Amazônia</v>
      </c>
      <c r="E8916" s="278" t="str">
        <f>Resumo!$R$4</f>
        <v>Receita</v>
      </c>
      <c r="F8916" s="278" t="str">
        <f>Resumo!$R$4</f>
        <v>Receita</v>
      </c>
      <c r="G8916" s="286">
        <f>'CRONOG. DE RECEBIMENTO'!$I$20</f>
        <v>37508.46068402021</v>
      </c>
    </row>
    <row r="8917" spans="1:7">
      <c r="A8917" s="283">
        <f>'Comp. Desp. Indiretas'!$CE$7</f>
        <v>45170</v>
      </c>
      <c r="D8917" s="279" t="str">
        <f>'CRONOG. DE RECEBIMENTO'!$A$21</f>
        <v>Despesas tributáveis do item 6.1.9</v>
      </c>
      <c r="E8917" s="278" t="str">
        <f>Resumo!$R$4</f>
        <v>Receita</v>
      </c>
      <c r="F8917" s="278" t="str">
        <f>Resumo!$R$4</f>
        <v>Receita</v>
      </c>
      <c r="G8917" s="286">
        <f>'CRONOG. DE RECEBIMENTO'!$I$21</f>
        <v>9427.3920000000016</v>
      </c>
    </row>
    <row r="8918" spans="1:7">
      <c r="A8918" s="283">
        <f>'Comp. Desp. Indiretas'!$CE$7</f>
        <v>45170</v>
      </c>
      <c r="D8918" s="279" t="str">
        <f>'CRONOG. DE RECEBIMENTO'!$A$22</f>
        <v>Monitorar atividades de Educação Ambiental para comunidade (PEAC)</v>
      </c>
      <c r="E8918" s="278" t="str">
        <f>Resumo!$R$4</f>
        <v>Receita</v>
      </c>
      <c r="F8918" s="278" t="str">
        <f>Resumo!$R$4</f>
        <v>Receita</v>
      </c>
      <c r="G8918" s="286">
        <f>'CRONOG. DE RECEBIMENTO'!$I$22</f>
        <v>40442.626531748858</v>
      </c>
    </row>
    <row r="8919" spans="1:7">
      <c r="A8919" s="283">
        <f>'Comp. Desp. Indiretas'!$CE$7</f>
        <v>45170</v>
      </c>
      <c r="D8919" s="279" t="str">
        <f>'CRONOG. DE RECEBIMENTO'!$A$23</f>
        <v>Despesas tributáveis do item 6.1.10</v>
      </c>
      <c r="E8919" s="278" t="str">
        <f>Resumo!$R$4</f>
        <v>Receita</v>
      </c>
      <c r="F8919" s="278" t="str">
        <f>Resumo!$R$4</f>
        <v>Receita</v>
      </c>
      <c r="G8919" s="286">
        <f>'CRONOG. DE RECEBIMENTO'!$I$23</f>
        <v>3535.2720000000004</v>
      </c>
    </row>
    <row r="8920" spans="1:7">
      <c r="A8920" s="283">
        <f>'Comp. Desp. Indiretas'!$CE$7</f>
        <v>45170</v>
      </c>
      <c r="D8920" s="279" t="str">
        <f>'CRONOG. DE RECEBIMENTO'!$A$24</f>
        <v>Realizar análise técnica mensal das atividades de Educação Ambiental do PEAC</v>
      </c>
      <c r="E8920" s="278" t="str">
        <f>Resumo!$R$4</f>
        <v>Receita</v>
      </c>
      <c r="F8920" s="278" t="str">
        <f>Resumo!$R$4</f>
        <v>Receita</v>
      </c>
      <c r="G8920" s="286">
        <f>'CRONOG. DE RECEBIMENTO'!$I$24</f>
        <v>47487.061899642889</v>
      </c>
    </row>
    <row r="8921" spans="1:7">
      <c r="A8921" s="283">
        <f>'Comp. Desp. Indiretas'!$CE$7</f>
        <v>45170</v>
      </c>
      <c r="D8921" s="279" t="str">
        <f>'CRONOG. DE RECEBIMENTO'!$A$25</f>
        <v>Realizar Blitz Educativa sobre SSMA para Comunidades (PEAC)</v>
      </c>
      <c r="E8921" s="278" t="str">
        <f>Resumo!$R$4</f>
        <v>Receita</v>
      </c>
      <c r="F8921" s="278" t="str">
        <f>Resumo!$R$4</f>
        <v>Receita</v>
      </c>
      <c r="G8921" s="286">
        <f>'CRONOG. DE RECEBIMENTO'!$I$25</f>
        <v>5312.9571927325587</v>
      </c>
    </row>
    <row r="8922" spans="1:7">
      <c r="A8922" s="283">
        <f>'Comp. Desp. Indiretas'!$CE$7</f>
        <v>45170</v>
      </c>
      <c r="D8922" s="279" t="str">
        <f>'CRONOG. DE RECEBIMENTO'!$A$26</f>
        <v>Despesas tributáveis do item 6.1.12</v>
      </c>
      <c r="E8922" s="278" t="str">
        <f>Resumo!$R$4</f>
        <v>Receita</v>
      </c>
      <c r="F8922" s="278" t="str">
        <f>Resumo!$R$4</f>
        <v>Receita</v>
      </c>
      <c r="G8922" s="286">
        <f>'CRONOG. DE RECEBIMENTO'!$I$26</f>
        <v>9427.3920000000016</v>
      </c>
    </row>
    <row r="8923" spans="1:7">
      <c r="A8923" s="283">
        <f>'Comp. Desp. Indiretas'!$CE$7</f>
        <v>45170</v>
      </c>
      <c r="D8923" s="279" t="str">
        <f>'CRONOG. DE RECEBIMENTO'!$A$27</f>
        <v>SUBPROGRAMA DE EDUCAÇÃO AMBIENTAL PARA O TRABALHADOR</v>
      </c>
      <c r="E8923" s="278" t="str">
        <f>Resumo!$R$4</f>
        <v>Receita</v>
      </c>
      <c r="F8923" s="278" t="str">
        <f>Resumo!$R$4</f>
        <v>Receita</v>
      </c>
      <c r="G8923" s="286">
        <f>'CRONOG. DE RECEBIMENTO'!$I$27</f>
        <v>0</v>
      </c>
    </row>
    <row r="8924" spans="1:7">
      <c r="A8924" s="283">
        <f>'Comp. Desp. Indiretas'!$CE$7</f>
        <v>45170</v>
      </c>
      <c r="D8924" s="279" t="str">
        <f>'CRONOG. DE RECEBIMENTO'!$A$28</f>
        <v>Plano de Trabalho do Trabalhador (PEAT)</v>
      </c>
      <c r="E8924" s="278" t="str">
        <f>Resumo!$R$4</f>
        <v>Receita</v>
      </c>
      <c r="F8924" s="278" t="str">
        <f>Resumo!$R$4</f>
        <v>Receita</v>
      </c>
      <c r="G8924" s="286">
        <f>'CRONOG. DE RECEBIMENTO'!$I$28</f>
        <v>0</v>
      </c>
    </row>
    <row r="8925" spans="1:7">
      <c r="A8925" s="283">
        <f>'Comp. Desp. Indiretas'!$CE$7</f>
        <v>45170</v>
      </c>
      <c r="D8925" s="279" t="str">
        <f>'CRONOG. DE RECEBIMENTO'!$A$29</f>
        <v>Formar Comitê de Educação Ambiental de Trabalhadores (PEAT)</v>
      </c>
      <c r="E8925" s="278" t="str">
        <f>Resumo!$R$4</f>
        <v>Receita</v>
      </c>
      <c r="F8925" s="278" t="str">
        <f>Resumo!$R$4</f>
        <v>Receita</v>
      </c>
      <c r="G8925" s="286">
        <f>'CRONOG. DE RECEBIMENTO'!$I$29</f>
        <v>3900.6133524701277</v>
      </c>
    </row>
    <row r="8926" spans="1:7">
      <c r="A8926" s="283">
        <f>'Comp. Desp. Indiretas'!$CE$7</f>
        <v>45170</v>
      </c>
      <c r="D8926" s="279" t="str">
        <f>'CRONOG. DE RECEBIMENTO'!$A$30</f>
        <v>Manter Comitê de Educação Ambiental de Trabalhadores (PEAT)</v>
      </c>
      <c r="E8926" s="278" t="str">
        <f>Resumo!$R$4</f>
        <v>Receita</v>
      </c>
      <c r="F8926" s="278" t="str">
        <f>Resumo!$R$4</f>
        <v>Receita</v>
      </c>
      <c r="G8926" s="286">
        <f>'CRONOG. DE RECEBIMENTO'!$I$30</f>
        <v>3900.6133524701277</v>
      </c>
    </row>
    <row r="8927" spans="1:7">
      <c r="A8927" s="283">
        <f>'Comp. Desp. Indiretas'!$CE$7</f>
        <v>45170</v>
      </c>
      <c r="D8927" s="279" t="str">
        <f>'CRONOG. DE RECEBIMENTO'!$A$31</f>
        <v>Realizar treinamento para empregados com até duas horas de duração (PEAT)</v>
      </c>
      <c r="E8927" s="278" t="str">
        <f>Resumo!$R$4</f>
        <v>Receita</v>
      </c>
      <c r="F8927" s="278" t="str">
        <f>Resumo!$R$4</f>
        <v>Receita</v>
      </c>
      <c r="G8927" s="286">
        <f>'CRONOG. DE RECEBIMENTO'!$I$31</f>
        <v>4615.6485226448276</v>
      </c>
    </row>
    <row r="8928" spans="1:7">
      <c r="A8928" s="283">
        <f>'Comp. Desp. Indiretas'!$CE$7</f>
        <v>45170</v>
      </c>
      <c r="D8928" s="279" t="str">
        <f>'CRONOG. DE RECEBIMENTO'!$A$32</f>
        <v>Despesas tributáveis do item 6.1.16</v>
      </c>
      <c r="E8928" s="278" t="str">
        <f>Resumo!$R$4</f>
        <v>Receita</v>
      </c>
      <c r="F8928" s="278" t="str">
        <f>Resumo!$R$4</f>
        <v>Receita</v>
      </c>
      <c r="G8928" s="286">
        <f>'CRONOG. DE RECEBIMENTO'!$I$32</f>
        <v>4124.4840000000004</v>
      </c>
    </row>
    <row r="8929" spans="1:7">
      <c r="A8929" s="283">
        <f>'Comp. Desp. Indiretas'!$CE$7</f>
        <v>45170</v>
      </c>
      <c r="D8929" s="279" t="str">
        <f>'CRONOG. DE RECEBIMENTO'!$A$33</f>
        <v>Realizar treinamento para empregados com até quatro horas de duração (PEAT)</v>
      </c>
      <c r="E8929" s="278" t="str">
        <f>Resumo!$R$4</f>
        <v>Receita</v>
      </c>
      <c r="F8929" s="278" t="str">
        <f>Resumo!$R$4</f>
        <v>Receita</v>
      </c>
      <c r="G8929" s="286">
        <f>'CRONOG. DE RECEBIMENTO'!$I$33</f>
        <v>17647.616919914286</v>
      </c>
    </row>
    <row r="8930" spans="1:7">
      <c r="A8930" s="283">
        <f>'Comp. Desp. Indiretas'!$CE$7</f>
        <v>45170</v>
      </c>
      <c r="D8930" s="279" t="str">
        <f>'CRONOG. DE RECEBIMENTO'!$A$34</f>
        <v>Despesas tributáveis do item 6.1.17</v>
      </c>
      <c r="E8930" s="278" t="str">
        <f>Resumo!$R$4</f>
        <v>Receita</v>
      </c>
      <c r="F8930" s="278" t="str">
        <f>Resumo!$R$4</f>
        <v>Receita</v>
      </c>
      <c r="G8930" s="286">
        <f>'CRONOG. DE RECEBIMENTO'!$I$34</f>
        <v>4124.4840000000004</v>
      </c>
    </row>
    <row r="8931" spans="1:7">
      <c r="A8931" s="283">
        <f>'Comp. Desp. Indiretas'!$CE$7</f>
        <v>45170</v>
      </c>
      <c r="D8931" s="279" t="str">
        <f>'CRONOG. DE RECEBIMENTO'!$A$35</f>
        <v>Realizar Blitz Educativa sobre SSMA para Empregado (PEAT)</v>
      </c>
      <c r="E8931" s="278" t="str">
        <f>Resumo!$R$4</f>
        <v>Receita</v>
      </c>
      <c r="F8931" s="278" t="str">
        <f>Resumo!$R$4</f>
        <v>Receita</v>
      </c>
      <c r="G8931" s="286">
        <f>'CRONOG. DE RECEBIMENTO'!$I$35</f>
        <v>11011.347720689429</v>
      </c>
    </row>
    <row r="8932" spans="1:7">
      <c r="A8932" s="283">
        <f>'Comp. Desp. Indiretas'!$CE$7</f>
        <v>45170</v>
      </c>
      <c r="D8932" s="279" t="str">
        <f>'CRONOG. DE RECEBIMENTO'!$A$36</f>
        <v>Despesas tributáveis do item 6.1.18</v>
      </c>
      <c r="E8932" s="278" t="str">
        <f>Resumo!$R$4</f>
        <v>Receita</v>
      </c>
      <c r="F8932" s="278" t="str">
        <f>Resumo!$R$4</f>
        <v>Receita</v>
      </c>
      <c r="G8932" s="286">
        <f>'CRONOG. DE RECEBIMENTO'!$I$36</f>
        <v>4124.4840000000004</v>
      </c>
    </row>
    <row r="8933" spans="1:7">
      <c r="A8933" s="283">
        <f>'Comp. Desp. Indiretas'!$CE$7</f>
        <v>45170</v>
      </c>
      <c r="D8933" s="279" t="str">
        <f>'CRONOG. DE RECEBIMENTO'!$A$37</f>
        <v>Produzir bloco de textos para Diálogos de Saúde, Segurança, Direitos Humanos e Meio Ambiente (PEAT)</v>
      </c>
      <c r="E8933" s="278" t="str">
        <f>Resumo!$R$4</f>
        <v>Receita</v>
      </c>
      <c r="F8933" s="278" t="str">
        <f>Resumo!$R$4</f>
        <v>Receita</v>
      </c>
      <c r="G8933" s="286">
        <f>'CRONOG. DE RECEBIMENTO'!$I$37</f>
        <v>6524.2926986754928</v>
      </c>
    </row>
    <row r="8934" spans="1:7">
      <c r="A8934" s="283">
        <f>'Comp. Desp. Indiretas'!$CE$7</f>
        <v>45170</v>
      </c>
      <c r="D8934" s="279" t="str">
        <f>'CRONOG. DE RECEBIMENTO'!$A$38</f>
        <v>Despesas tributáveis do item 6.1.19</v>
      </c>
      <c r="E8934" s="278" t="str">
        <f>Resumo!$R$4</f>
        <v>Receita</v>
      </c>
      <c r="F8934" s="278" t="str">
        <f>Resumo!$R$4</f>
        <v>Receita</v>
      </c>
      <c r="G8934" s="286">
        <f>'CRONOG. DE RECEBIMENTO'!$I$38</f>
        <v>4124.4840000000004</v>
      </c>
    </row>
    <row r="8935" spans="1:7">
      <c r="A8935" s="283">
        <f>'Comp. Desp. Indiretas'!$CE$7</f>
        <v>45170</v>
      </c>
      <c r="D8935" s="279" t="str">
        <f>'CRONOG. DE RECEBIMENTO'!$A$39</f>
        <v>Realização de campanhas temáticas em SSMA para Empregados (PEAT)</v>
      </c>
      <c r="E8935" s="278" t="str">
        <f>Resumo!$R$4</f>
        <v>Receita</v>
      </c>
      <c r="F8935" s="278" t="str">
        <f>Resumo!$R$4</f>
        <v>Receita</v>
      </c>
      <c r="G8935" s="286">
        <f>'CRONOG. DE RECEBIMENTO'!$I$39</f>
        <v>6524.2926986754928</v>
      </c>
    </row>
    <row r="8936" spans="1:7">
      <c r="A8936" s="283">
        <f>'Comp. Desp. Indiretas'!$CE$7</f>
        <v>45170</v>
      </c>
      <c r="D8936" s="279" t="str">
        <f>'CRONOG. DE RECEBIMENTO'!$A$40</f>
        <v>Despesas tributáveis do item 6.1.20</v>
      </c>
      <c r="E8936" s="278" t="str">
        <f>Resumo!$R$4</f>
        <v>Receita</v>
      </c>
      <c r="F8936" s="278" t="str">
        <f>Resumo!$R$4</f>
        <v>Receita</v>
      </c>
      <c r="G8936" s="286">
        <f>'CRONOG. DE RECEBIMENTO'!$I$40</f>
        <v>4124.4840000000004</v>
      </c>
    </row>
    <row r="8937" spans="1:7">
      <c r="A8937" s="283">
        <f>'Comp. Desp. Indiretas'!$CE$7</f>
        <v>45170</v>
      </c>
      <c r="D8937" s="279" t="str">
        <f>'CRONOG. DE RECEBIMENTO'!$A$41</f>
        <v>Apoiar a realização de atividades culturais e pedagógicas para Empregados (PEAT)</v>
      </c>
      <c r="E8937" s="278" t="str">
        <f>Resumo!$R$4</f>
        <v>Receita</v>
      </c>
      <c r="F8937" s="278" t="str">
        <f>Resumo!$R$4</f>
        <v>Receita</v>
      </c>
      <c r="G8937" s="286">
        <f>'CRONOG. DE RECEBIMENTO'!$I$41</f>
        <v>5979.5143626694216</v>
      </c>
    </row>
    <row r="8938" spans="1:7">
      <c r="A8938" s="283">
        <f>'Comp. Desp. Indiretas'!$CE$7</f>
        <v>45170</v>
      </c>
      <c r="D8938" s="279" t="str">
        <f>'CRONOG. DE RECEBIMENTO'!$A$42</f>
        <v>Despesas tributáveis do item 6.1.21</v>
      </c>
      <c r="E8938" s="278" t="str">
        <f>Resumo!$R$4</f>
        <v>Receita</v>
      </c>
      <c r="F8938" s="278" t="str">
        <f>Resumo!$R$4</f>
        <v>Receita</v>
      </c>
      <c r="G8938" s="286">
        <f>'CRONOG. DE RECEBIMENTO'!$I$42</f>
        <v>4124.4840000000004</v>
      </c>
    </row>
    <row r="8939" spans="1:7">
      <c r="A8939" s="283">
        <f>'Comp. Desp. Indiretas'!$CE$7</f>
        <v>45170</v>
      </c>
      <c r="D8939" s="279" t="str">
        <f>'CRONOG. DE RECEBIMENTO'!$A$43</f>
        <v>Monitorar atividade do Programa de Educação Ambiental do Trabalhador (PEAT)</v>
      </c>
      <c r="E8939" s="278" t="str">
        <f>Resumo!$R$4</f>
        <v>Receita</v>
      </c>
      <c r="F8939" s="278" t="str">
        <f>Resumo!$R$4</f>
        <v>Receita</v>
      </c>
      <c r="G8939" s="286">
        <f>'CRONOG. DE RECEBIMENTO'!$I$43</f>
        <v>27100.790466292488</v>
      </c>
    </row>
    <row r="8940" spans="1:7">
      <c r="A8940" s="283">
        <f>'Comp. Desp. Indiretas'!$CE$7</f>
        <v>45170</v>
      </c>
      <c r="D8940" s="279" t="str">
        <f>'CRONOG. DE RECEBIMENTO'!$A$44</f>
        <v>Despesas tributáveis do item 6.1.22</v>
      </c>
      <c r="E8940" s="278" t="str">
        <f>Resumo!$R$4</f>
        <v>Receita</v>
      </c>
      <c r="F8940" s="278" t="str">
        <f>Resumo!$R$4</f>
        <v>Receita</v>
      </c>
      <c r="G8940" s="286">
        <f>'CRONOG. DE RECEBIMENTO'!$I$44</f>
        <v>2356.8480000000004</v>
      </c>
    </row>
    <row r="8941" spans="1:7">
      <c r="A8941" s="283">
        <f>'Comp. Desp. Indiretas'!$CE$7</f>
        <v>45170</v>
      </c>
      <c r="D8941" s="279" t="str">
        <f>'CRONOG. DE RECEBIMENTO'!$A$45</f>
        <v>Realizar análise técnica mensal das atividades de Educação Ambiental do PEAT</v>
      </c>
      <c r="E8941" s="278" t="str">
        <f>Resumo!$R$4</f>
        <v>Receita</v>
      </c>
      <c r="F8941" s="278" t="str">
        <f>Resumo!$R$4</f>
        <v>Receita</v>
      </c>
      <c r="G8941" s="286">
        <f>'CRONOG. DE RECEBIMENTO'!$I$45</f>
        <v>23217.331780573193</v>
      </c>
    </row>
    <row r="8942" spans="1:7">
      <c r="A8942" s="283">
        <f>'Comp. Desp. Indiretas'!$CE$7</f>
        <v>45170</v>
      </c>
      <c r="D8942" s="279" t="str">
        <f>'CRONOG. DE RECEBIMENTO'!$A$46</f>
        <v>Realizar Diagnóstico Socioambiental Participativo (DSAP) para empregados</v>
      </c>
      <c r="E8942" s="278" t="str">
        <f>Resumo!$R$4</f>
        <v>Receita</v>
      </c>
      <c r="F8942" s="278" t="str">
        <f>Resumo!$R$4</f>
        <v>Receita</v>
      </c>
      <c r="G8942" s="286">
        <f>'CRONOG. DE RECEBIMENTO'!$I$46</f>
        <v>327.47600160662944</v>
      </c>
    </row>
    <row r="8943" spans="1:7">
      <c r="A8943" s="283">
        <f>'Comp. Desp. Indiretas'!$CE$7</f>
        <v>45170</v>
      </c>
      <c r="D8943" s="279" t="str">
        <f>'CRONOG. DE RECEBIMENTO'!$A$47</f>
        <v>Despesas tributáveis do item 6.1.24</v>
      </c>
      <c r="E8943" s="278" t="str">
        <f>Resumo!$R$4</f>
        <v>Receita</v>
      </c>
      <c r="F8943" s="278" t="str">
        <f>Resumo!$R$4</f>
        <v>Receita</v>
      </c>
      <c r="G8943" s="286">
        <f>'CRONOG. DE RECEBIMENTO'!$I$47</f>
        <v>1178.4240000000002</v>
      </c>
    </row>
    <row r="8944" spans="1:7">
      <c r="A8944" s="283">
        <f>'Comp. Desp. Indiretas'!$CE$7</f>
        <v>45170</v>
      </c>
      <c r="D8944" s="279" t="str">
        <f>'CRONOG. DE RECEBIMENTO'!$A$48</f>
        <v>PRODUÇÃO DE ARTES VISUAIS</v>
      </c>
      <c r="E8944" s="278" t="str">
        <f>Resumo!$R$4</f>
        <v>Receita</v>
      </c>
      <c r="F8944" s="278" t="str">
        <f>Resumo!$R$4</f>
        <v>Receita</v>
      </c>
      <c r="G8944" s="286">
        <f>'CRONOG. DE RECEBIMENTO'!$I$48</f>
        <v>0</v>
      </c>
    </row>
    <row r="8945" spans="1:7">
      <c r="A8945" s="283">
        <f>'Comp. Desp. Indiretas'!$CE$7</f>
        <v>45170</v>
      </c>
      <c r="D8945" s="279" t="str">
        <f>'CRONOG. DE RECEBIMENTO'!$A$49</f>
        <v>Produzir material gráfico como folder, convites, banner, lâmina, outdoor, apresentações e produtos diversos atinentes a educação ambiental e outras temáticas etc.</v>
      </c>
      <c r="E8945" s="278" t="str">
        <f>Resumo!$R$4</f>
        <v>Receita</v>
      </c>
      <c r="F8945" s="278" t="str">
        <f>Resumo!$R$4</f>
        <v>Receita</v>
      </c>
      <c r="G8945" s="286">
        <f>'CRONOG. DE RECEBIMENTO'!$I$49</f>
        <v>6489.5858651718836</v>
      </c>
    </row>
    <row r="8946" spans="1:7">
      <c r="A8946" s="283">
        <f>'Comp. Desp. Indiretas'!$CE$7</f>
        <v>45170</v>
      </c>
      <c r="D8946" s="279" t="str">
        <f>'CRONOG. DE RECEBIMENTO'!$A$50</f>
        <v>Produzir Card Animado, Vídeos, Spot, Jogos interativos, Peça Multimídia, Identidade Visual, Plataformas digitais/interativas, Brindes, Cadernos de Campo/Quis/Guia etc.:</v>
      </c>
      <c r="E8946" s="278" t="str">
        <f>Resumo!$R$4</f>
        <v>Receita</v>
      </c>
      <c r="F8946" s="278" t="str">
        <f>Resumo!$R$4</f>
        <v>Receita</v>
      </c>
      <c r="G8946" s="286">
        <f>'CRONOG. DE RECEBIMENTO'!$I$50</f>
        <v>6489.5858651718836</v>
      </c>
    </row>
    <row r="8958" spans="1:7">
      <c r="A8958" s="283">
        <f>'Comp. Desp. Indiretas'!$CE$7</f>
        <v>45170</v>
      </c>
      <c r="D8958" s="279" t="str">
        <f>Resumo!$R$8</f>
        <v>Imposto</v>
      </c>
      <c r="E8958" s="278" t="str">
        <f>Resumo!$R$5</f>
        <v>Despesa</v>
      </c>
      <c r="F8958" s="278" t="str">
        <f>Resumo!$R$8</f>
        <v>Imposto</v>
      </c>
      <c r="G8958" s="286">
        <f>'CRONOG. DE RECEBIMENTO'!I53</f>
        <v>91932.337542117792</v>
      </c>
    </row>
    <row r="8959" spans="1:7">
      <c r="A8959" s="283">
        <f>'Comp. Desp. Indiretas'!$CE$7</f>
        <v>45170</v>
      </c>
      <c r="D8959" s="279" t="str">
        <f>Resumo!$R$9</f>
        <v>Overhead</v>
      </c>
      <c r="E8959" s="278" t="str">
        <f>Resumo!$R$9</f>
        <v>Overhead</v>
      </c>
      <c r="F8959" s="278" t="str">
        <f>Resumo!$R$9</f>
        <v>Overhead</v>
      </c>
      <c r="G8959" s="286">
        <f>'CRONOG. DE RECEBIMENTO'!I58</f>
        <v>27367.56912533797</v>
      </c>
    </row>
    <row r="8960" spans="1:7">
      <c r="A8960" s="283">
        <f>'Comp. Desp. Indiretas'!$CE$7</f>
        <v>45170</v>
      </c>
      <c r="D8960" s="279" t="str">
        <f>Resumo!$R$10</f>
        <v>Margem</v>
      </c>
      <c r="E8960" s="278" t="str">
        <f>Resumo!$R$10</f>
        <v>Margem</v>
      </c>
      <c r="F8960" s="278" t="str">
        <f>Resumo!$R$10</f>
        <v>Margem</v>
      </c>
      <c r="G8960" s="286">
        <f>'CRONOG. DE RECEBIMENTO'!I60</f>
        <v>40604.223592963041</v>
      </c>
    </row>
    <row r="8961" spans="1:7">
      <c r="A8961" s="283">
        <f>'Comp. Desp. Indiretas'!$CE$7</f>
        <v>45170</v>
      </c>
      <c r="D8961" s="279" t="str">
        <f>Resumo!$R$11</f>
        <v>Risco</v>
      </c>
      <c r="E8961" s="278" t="str">
        <f>Resumo!$R$11</f>
        <v>Risco</v>
      </c>
      <c r="F8961" s="278" t="str">
        <f>Resumo!$R$11</f>
        <v>Risco</v>
      </c>
      <c r="G8961" s="286">
        <f>'CRONOG. DE RECEBIMENTO'!I59</f>
        <v>15204.205069632206</v>
      </c>
    </row>
    <row r="8962" spans="1:7">
      <c r="A8962" s="283">
        <f>'Comp. Desp. Indiretas'!$CE$7</f>
        <v>45170</v>
      </c>
      <c r="D8962" s="279" t="str">
        <f>'CRONOG. DE RECEBIMENTO'!$A$54</f>
        <v>TOTAL MENSAL - RECEITA LÍQUIDA</v>
      </c>
      <c r="E8962" s="278" t="str">
        <f>Resumo!$R$4</f>
        <v>Receita</v>
      </c>
      <c r="F8962" s="278" t="str">
        <f>'CRONOG. DE RECEBIMENTO'!$A$54</f>
        <v>TOTAL MENSAL - RECEITA LÍQUIDA</v>
      </c>
      <c r="G8962" s="286">
        <f>'CRONOG. DE RECEBIMENTO'!$I$54</f>
        <v>471033.59964170214</v>
      </c>
    </row>
    <row r="8963" spans="1:7">
      <c r="A8963" s="283">
        <f>'Comp. Desp. Indiretas'!$CE$7</f>
        <v>45170</v>
      </c>
      <c r="D8963" s="279" t="str">
        <f>'CRONOG. DE RECEBIMENTO'!$A$55</f>
        <v>TOTAL ACUMULADO - RECEITA LÍQUIDA</v>
      </c>
      <c r="E8963" s="278" t="str">
        <f>Resumo!$R$4</f>
        <v>Receita</v>
      </c>
      <c r="F8963" s="278" t="str">
        <f>'CRONOG. DE RECEBIMENTO'!$A$55</f>
        <v>TOTAL ACUMULADO - RECEITA LÍQUIDA</v>
      </c>
      <c r="G8963" s="286">
        <f>'CRONOG. DE RECEBIMENTO'!$I$55</f>
        <v>3029856.3701953636</v>
      </c>
    </row>
    <row r="8994" spans="1:7">
      <c r="A8994" s="283">
        <f>'Comp. Desp. Indiretas'!$CF$7</f>
        <v>45200</v>
      </c>
      <c r="B8994" s="278" t="str">
        <f>'Comp. Desp. Indiretas'!$A$9</f>
        <v>MOC</v>
      </c>
      <c r="D8994" s="279" t="str">
        <f>'Comp. Desp. Indiretas'!$C$9</f>
        <v>DIRETOR TÉCNICO</v>
      </c>
      <c r="E8994" s="278" t="str">
        <f>Resumo!$R$5</f>
        <v>Despesa</v>
      </c>
      <c r="F8994" s="278" t="str">
        <f>Resumo!$R$6</f>
        <v>Despesa Indireta</v>
      </c>
      <c r="G8994" s="286">
        <f>'Comp. Desp. Indiretas'!CF9</f>
        <v>110.47</v>
      </c>
    </row>
    <row r="8995" spans="1:7">
      <c r="A8995" s="283">
        <f>'Comp. Desp. Indiretas'!$CF$7</f>
        <v>45200</v>
      </c>
      <c r="B8995" s="278" t="str">
        <f>'Comp. Desp. Indiretas'!$A$10</f>
        <v>MOC</v>
      </c>
      <c r="D8995" s="279" t="str">
        <f>'Comp. Desp. Indiretas'!$C$10</f>
        <v>GERENTE DE PROJETO</v>
      </c>
      <c r="E8995" s="278" t="str">
        <f>Resumo!$R$5</f>
        <v>Despesa</v>
      </c>
      <c r="F8995" s="278" t="str">
        <f>Resumo!$R$6</f>
        <v>Despesa Indireta</v>
      </c>
      <c r="G8995" s="286">
        <f>'Comp. Desp. Indiretas'!CF10</f>
        <v>590.90909090909088</v>
      </c>
    </row>
    <row r="8996" spans="1:7">
      <c r="A8996" s="283">
        <f>'Comp. Desp. Indiretas'!$CF$7</f>
        <v>45200</v>
      </c>
      <c r="B8996" s="278" t="str">
        <f>'Comp. Desp. Indiretas'!$A$11</f>
        <v>MOC</v>
      </c>
      <c r="D8996" s="279" t="str">
        <f>'Comp. Desp. Indiretas'!$C$11</f>
        <v>COORD. DE PROJETO</v>
      </c>
      <c r="E8996" s="278" t="str">
        <f>Resumo!$R$5</f>
        <v>Despesa</v>
      </c>
      <c r="F8996" s="278" t="str">
        <f>Resumo!$R$6</f>
        <v>Despesa Indireta</v>
      </c>
      <c r="G8996" s="286">
        <f>'Comp. Desp. Indiretas'!CF11</f>
        <v>1227.2727272727273</v>
      </c>
    </row>
    <row r="8997" spans="1:7">
      <c r="A8997" s="283">
        <f>'Comp. Desp. Indiretas'!$CF$7</f>
        <v>45200</v>
      </c>
      <c r="B8997" s="278" t="str">
        <f>'Comp. Desp. Indiretas'!$A$12</f>
        <v>MOC</v>
      </c>
      <c r="D8997" s="279" t="str">
        <f>'Comp. Desp. Indiretas'!$C$12</f>
        <v>COORD. OPERACIONAL</v>
      </c>
      <c r="E8997" s="278" t="str">
        <f>Resumo!$R$5</f>
        <v>Despesa</v>
      </c>
      <c r="F8997" s="278" t="str">
        <f>Resumo!$R$6</f>
        <v>Despesa Indireta</v>
      </c>
      <c r="G8997" s="286">
        <f>'Comp. Desp. Indiretas'!CF12</f>
        <v>0</v>
      </c>
    </row>
    <row r="8998" spans="1:7">
      <c r="A8998" s="283">
        <f>'Comp. Desp. Indiretas'!$CF$7</f>
        <v>45200</v>
      </c>
      <c r="B8998" s="278" t="str">
        <f>'Comp. Desp. Indiretas'!$A$13</f>
        <v>MOC</v>
      </c>
      <c r="D8998" s="279" t="str">
        <f>'Comp. Desp. Indiretas'!$C$13</f>
        <v>ANALISTA DE PROJETOS SENIOR</v>
      </c>
      <c r="E8998" s="278" t="str">
        <f>Resumo!$R$5</f>
        <v>Despesa</v>
      </c>
      <c r="F8998" s="278" t="str">
        <f>Resumo!$R$6</f>
        <v>Despesa Indireta</v>
      </c>
      <c r="G8998" s="286">
        <f>'Comp. Desp. Indiretas'!CF13</f>
        <v>0</v>
      </c>
    </row>
    <row r="8999" spans="1:7">
      <c r="A8999" s="283">
        <f>'Comp. Desp. Indiretas'!$CF$7</f>
        <v>45200</v>
      </c>
      <c r="B8999" s="278" t="str">
        <f>'Comp. Desp. Indiretas'!$A$14</f>
        <v>MOC</v>
      </c>
      <c r="D8999" s="279" t="str">
        <f>'Comp. Desp. Indiretas'!$C$14</f>
        <v>ANALISTA DE PROJETOS PLENO</v>
      </c>
      <c r="E8999" s="278" t="str">
        <f>Resumo!$R$5</f>
        <v>Despesa</v>
      </c>
      <c r="F8999" s="278" t="str">
        <f>Resumo!$R$6</f>
        <v>Despesa Indireta</v>
      </c>
      <c r="G8999" s="286">
        <f>'Comp. Desp. Indiretas'!CF14</f>
        <v>1590.909090909091</v>
      </c>
    </row>
    <row r="9000" spans="1:7">
      <c r="A9000" s="283">
        <f>'Comp. Desp. Indiretas'!$CF$7</f>
        <v>45200</v>
      </c>
      <c r="B9000" s="278" t="str">
        <f>'Comp. Desp. Indiretas'!$A$15</f>
        <v>MOC</v>
      </c>
      <c r="D9000" s="279" t="str">
        <f>'Comp. Desp. Indiretas'!$C$15</f>
        <v>ANALISTA DE PROJETOS JUNIOR</v>
      </c>
      <c r="E9000" s="278" t="str">
        <f>Resumo!$R$5</f>
        <v>Despesa</v>
      </c>
      <c r="F9000" s="278" t="str">
        <f>Resumo!$R$6</f>
        <v>Despesa Indireta</v>
      </c>
      <c r="G9000" s="286">
        <f>'Comp. Desp. Indiretas'!CF15</f>
        <v>0</v>
      </c>
    </row>
    <row r="9001" spans="1:7">
      <c r="A9001" s="283">
        <f>'Comp. Desp. Indiretas'!$CF$7</f>
        <v>45200</v>
      </c>
      <c r="B9001" s="278" t="str">
        <f>'Comp. Desp. Indiretas'!$A$16</f>
        <v>MOC</v>
      </c>
      <c r="D9001" s="279" t="str">
        <f>'Comp. Desp. Indiretas'!$C$16</f>
        <v>TÉCNICO OPERACIONAL</v>
      </c>
      <c r="E9001" s="278" t="str">
        <f>Resumo!$R$5</f>
        <v>Despesa</v>
      </c>
      <c r="F9001" s="278" t="str">
        <f>Resumo!$R$6</f>
        <v>Despesa Indireta</v>
      </c>
      <c r="G9001" s="286">
        <f>'Comp. Desp. Indiretas'!CF16</f>
        <v>0</v>
      </c>
    </row>
    <row r="9002" spans="1:7">
      <c r="A9002" s="283">
        <f>'Comp. Desp. Indiretas'!$CF$7</f>
        <v>45200</v>
      </c>
      <c r="B9002" s="278" t="str">
        <f>'Comp. Desp. Indiretas'!$A$17</f>
        <v>MOC</v>
      </c>
      <c r="D9002" s="279" t="str">
        <f>'Comp. Desp. Indiretas'!$C$17</f>
        <v>TÉCNICO OPERACIONAL - C/ PERICULOSIDADE</v>
      </c>
      <c r="E9002" s="278" t="str">
        <f>Resumo!$R$5</f>
        <v>Despesa</v>
      </c>
      <c r="F9002" s="278" t="str">
        <f>Resumo!$R$6</f>
        <v>Despesa Indireta</v>
      </c>
      <c r="G9002" s="286">
        <f>'Comp. Desp. Indiretas'!CF17</f>
        <v>0</v>
      </c>
    </row>
    <row r="9003" spans="1:7">
      <c r="A9003" s="283">
        <f>'Comp. Desp. Indiretas'!$CF$7</f>
        <v>45200</v>
      </c>
      <c r="B9003" s="278" t="str">
        <f>'Comp. Desp. Indiretas'!$A$18</f>
        <v>MOC</v>
      </c>
      <c r="D9003" s="279" t="str">
        <f>'Comp. Desp. Indiretas'!$C$18</f>
        <v>ANALISTA DE GEOPROCESSAMENTO</v>
      </c>
      <c r="E9003" s="278" t="str">
        <f>Resumo!$R$5</f>
        <v>Despesa</v>
      </c>
      <c r="F9003" s="278" t="str">
        <f>Resumo!$R$6</f>
        <v>Despesa Indireta</v>
      </c>
      <c r="G9003" s="286">
        <f>'Comp. Desp. Indiretas'!CF18</f>
        <v>0</v>
      </c>
    </row>
    <row r="9004" spans="1:7">
      <c r="A9004" s="283">
        <f>'Comp. Desp. Indiretas'!$CF$7</f>
        <v>45200</v>
      </c>
      <c r="B9004" s="278" t="str">
        <f>'Comp. Desp. Indiretas'!$A$19</f>
        <v>MOC</v>
      </c>
      <c r="D9004" s="279" t="str">
        <f>'Comp. Desp. Indiretas'!$C$19</f>
        <v>ASSISTENTE DE PROJETOS</v>
      </c>
      <c r="E9004" s="278" t="str">
        <f>Resumo!$R$5</f>
        <v>Despesa</v>
      </c>
      <c r="F9004" s="278" t="str">
        <f>Resumo!$R$6</f>
        <v>Despesa Indireta</v>
      </c>
      <c r="G9004" s="286">
        <f>'Comp. Desp. Indiretas'!CF19</f>
        <v>0</v>
      </c>
    </row>
    <row r="9005" spans="1:7">
      <c r="A9005" s="283">
        <f>'Comp. Desp. Indiretas'!$CF$7</f>
        <v>45200</v>
      </c>
      <c r="B9005" s="278" t="str">
        <f>'Comp. Desp. Indiretas'!$A$20</f>
        <v>MOC</v>
      </c>
      <c r="D9005" s="279" t="str">
        <f>'Comp. Desp. Indiretas'!$C$20</f>
        <v>ASSISTENTE ADMINISTRATIVO</v>
      </c>
      <c r="E9005" s="278" t="str">
        <f>Resumo!$R$5</f>
        <v>Despesa</v>
      </c>
      <c r="F9005" s="278" t="str">
        <f>Resumo!$R$6</f>
        <v>Despesa Indireta</v>
      </c>
      <c r="G9005" s="286">
        <f>'Comp. Desp. Indiretas'!CF20</f>
        <v>190.90909090909091</v>
      </c>
    </row>
    <row r="9006" spans="1:7">
      <c r="A9006" s="283">
        <f>'Comp. Desp. Indiretas'!$CF$7</f>
        <v>45200</v>
      </c>
      <c r="B9006" s="278" t="str">
        <f>'Comp. Desp. Indiretas'!$A$21</f>
        <v>MOC</v>
      </c>
      <c r="D9006" s="279" t="str">
        <f>'Comp. Desp. Indiretas'!$C$21</f>
        <v>ESTAGIÁRIO TÉCNICO</v>
      </c>
      <c r="E9006" s="278" t="str">
        <f>Resumo!$R$5</f>
        <v>Despesa</v>
      </c>
      <c r="F9006" s="278" t="str">
        <f>Resumo!$R$6</f>
        <v>Despesa Indireta</v>
      </c>
      <c r="G9006" s="286">
        <f>'Comp. Desp. Indiretas'!CF21</f>
        <v>0</v>
      </c>
    </row>
    <row r="9007" spans="1:7">
      <c r="A9007" s="283">
        <f>'Comp. Desp. Indiretas'!$CF$7</f>
        <v>45200</v>
      </c>
      <c r="B9007" s="278" t="str">
        <f>'Comp. Desp. Indiretas'!$A$22</f>
        <v>MOC</v>
      </c>
      <c r="D9007" s="279" t="str">
        <f>'Comp. Desp. Indiretas'!$C$22</f>
        <v>ANALISTA FINANCEIRO</v>
      </c>
      <c r="E9007" s="278" t="str">
        <f>Resumo!$R$5</f>
        <v>Despesa</v>
      </c>
      <c r="F9007" s="278" t="str">
        <f>Resumo!$R$6</f>
        <v>Despesa Indireta</v>
      </c>
      <c r="G9007" s="286">
        <f>'Comp. Desp. Indiretas'!CF22</f>
        <v>220</v>
      </c>
    </row>
    <row r="9008" spans="1:7">
      <c r="A9008" s="283">
        <f>'Comp. Desp. Indiretas'!$CF$7</f>
        <v>45200</v>
      </c>
      <c r="B9008" s="278" t="str">
        <f>'Comp. Desp. Indiretas'!$A$23</f>
        <v>MOC</v>
      </c>
      <c r="D9008" s="279" t="str">
        <f>'Comp. Desp. Indiretas'!$C$23</f>
        <v>ANALISTA DE SUPRIMENTOS</v>
      </c>
      <c r="E9008" s="278" t="str">
        <f>Resumo!$R$5</f>
        <v>Despesa</v>
      </c>
      <c r="F9008" s="278" t="str">
        <f>Resumo!$R$6</f>
        <v>Despesa Indireta</v>
      </c>
      <c r="G9008" s="286">
        <f>'Comp. Desp. Indiretas'!CF23</f>
        <v>250</v>
      </c>
    </row>
    <row r="9009" spans="1:7">
      <c r="A9009" s="283">
        <f>'Comp. Desp. Indiretas'!$CF$7</f>
        <v>45200</v>
      </c>
      <c r="B9009" s="278" t="str">
        <f>'Comp. Desp. Indiretas'!$A$24</f>
        <v>DG</v>
      </c>
      <c r="D9009" s="279" t="str">
        <f>'Comp. Desp. Indiretas'!$C$24</f>
        <v>HOSPEDAGEM VIAGEM</v>
      </c>
      <c r="E9009" s="278" t="str">
        <f>Resumo!$R$5</f>
        <v>Despesa</v>
      </c>
      <c r="F9009" s="278" t="str">
        <f>Resumo!$R$6</f>
        <v>Despesa Indireta</v>
      </c>
      <c r="G9009" s="286">
        <f>'Comp. Desp. Indiretas'!CF24</f>
        <v>0</v>
      </c>
    </row>
    <row r="9010" spans="1:7">
      <c r="A9010" s="283">
        <f>'Comp. Desp. Indiretas'!$CF$7</f>
        <v>45200</v>
      </c>
      <c r="B9010" s="278" t="str">
        <f>'Comp. Desp. Indiretas'!$A$25</f>
        <v>DG</v>
      </c>
      <c r="D9010" s="279" t="str">
        <f>'Comp. Desp. Indiretas'!$C$25</f>
        <v>HOSPEDAGEM - NIVEL 2</v>
      </c>
      <c r="E9010" s="278" t="str">
        <f>Resumo!$R$5</f>
        <v>Despesa</v>
      </c>
      <c r="F9010" s="278" t="str">
        <f>Resumo!$R$6</f>
        <v>Despesa Indireta</v>
      </c>
      <c r="G9010" s="286">
        <f>'Comp. Desp. Indiretas'!CF25</f>
        <v>0</v>
      </c>
    </row>
    <row r="9011" spans="1:7">
      <c r="A9011" s="283">
        <f>'Comp. Desp. Indiretas'!$CF$7</f>
        <v>45200</v>
      </c>
      <c r="B9011" s="278" t="str">
        <f>'Comp. Desp. Indiretas'!$A$26</f>
        <v>DG</v>
      </c>
      <c r="D9011" s="279" t="str">
        <f>'Comp. Desp. Indiretas'!$C$26</f>
        <v>HOSPEDAGEM - NIVEL 3</v>
      </c>
      <c r="E9011" s="278" t="str">
        <f>Resumo!$R$5</f>
        <v>Despesa</v>
      </c>
      <c r="F9011" s="278" t="str">
        <f>Resumo!$R$6</f>
        <v>Despesa Indireta</v>
      </c>
      <c r="G9011" s="286">
        <f>'Comp. Desp. Indiretas'!CF26</f>
        <v>0</v>
      </c>
    </row>
    <row r="9012" spans="1:7">
      <c r="A9012" s="283">
        <f>'Comp. Desp. Indiretas'!$CF$7</f>
        <v>45200</v>
      </c>
      <c r="B9012" s="278" t="str">
        <f>'Comp. Desp. Indiretas'!$A$27</f>
        <v>DG</v>
      </c>
      <c r="D9012" s="279" t="str">
        <f>'Comp. Desp. Indiretas'!$C$27</f>
        <v>SALA COMERCIAL - PARAUAPEBAS/PA</v>
      </c>
      <c r="E9012" s="278" t="str">
        <f>Resumo!$R$5</f>
        <v>Despesa</v>
      </c>
      <c r="F9012" s="278" t="str">
        <f>Resumo!$R$6</f>
        <v>Despesa Indireta</v>
      </c>
      <c r="G9012" s="286">
        <f>'Comp. Desp. Indiretas'!CF27</f>
        <v>2500</v>
      </c>
    </row>
    <row r="9013" spans="1:7">
      <c r="A9013" s="283">
        <f>'Comp. Desp. Indiretas'!$CF$7</f>
        <v>45200</v>
      </c>
      <c r="B9013" s="278" t="str">
        <f>'Comp. Desp. Indiretas'!$A$28</f>
        <v>DG</v>
      </c>
      <c r="D9013" s="279" t="str">
        <f>'Comp. Desp. Indiretas'!$C$28</f>
        <v>CUSTOS FIXOS - SALA COMERCIAL (INTERNET, TELEFONIA, ENERGIA, LIMPEZA, E ETC)</v>
      </c>
      <c r="E9013" s="278" t="str">
        <f>Resumo!$R$5</f>
        <v>Despesa</v>
      </c>
      <c r="F9013" s="278" t="str">
        <f>Resumo!$R$6</f>
        <v>Despesa Indireta</v>
      </c>
      <c r="G9013" s="286">
        <f>'Comp. Desp. Indiretas'!CF28</f>
        <v>700</v>
      </c>
    </row>
    <row r="9014" spans="1:7">
      <c r="A9014" s="283">
        <f>'Comp. Desp. Indiretas'!$CF$7</f>
        <v>45200</v>
      </c>
      <c r="B9014" s="278" t="str">
        <f>'Comp. Desp. Indiretas'!$A$29</f>
        <v>DG</v>
      </c>
      <c r="D9014" s="279" t="str">
        <f>'Comp. Desp. Indiretas'!$C$29</f>
        <v>MOBILIA/FRETE - SALA COMERCIAL</v>
      </c>
      <c r="E9014" s="278" t="str">
        <f>Resumo!$R$5</f>
        <v>Despesa</v>
      </c>
      <c r="F9014" s="278" t="str">
        <f>Resumo!$R$6</f>
        <v>Despesa Indireta</v>
      </c>
      <c r="G9014" s="286">
        <f>'Comp. Desp. Indiretas'!CF29</f>
        <v>0</v>
      </c>
    </row>
    <row r="9015" spans="1:7">
      <c r="A9015" s="283">
        <f>'Comp. Desp. Indiretas'!$CF$7</f>
        <v>45200</v>
      </c>
      <c r="B9015" s="278" t="str">
        <f>'Comp. Desp. Indiretas'!$A$30</f>
        <v>DG</v>
      </c>
      <c r="D9015" s="279" t="str">
        <f>'Comp. Desp. Indiretas'!$C$30</f>
        <v>ALIMENTAÇÃO - NIVEL 3</v>
      </c>
      <c r="E9015" s="278" t="str">
        <f>Resumo!$R$5</f>
        <v>Despesa</v>
      </c>
      <c r="F9015" s="278" t="str">
        <f>Resumo!$R$6</f>
        <v>Despesa Indireta</v>
      </c>
      <c r="G9015" s="286">
        <f>'Comp. Desp. Indiretas'!CF30</f>
        <v>0</v>
      </c>
    </row>
    <row r="9016" spans="1:7">
      <c r="A9016" s="283">
        <f>'Comp. Desp. Indiretas'!$CF$7</f>
        <v>45200</v>
      </c>
      <c r="B9016" s="278" t="str">
        <f>'Comp. Desp. Indiretas'!$A$31</f>
        <v>DG</v>
      </c>
      <c r="D9016" s="279" t="str">
        <f>'Comp. Desp. Indiretas'!$C$31</f>
        <v>TELEFONIA</v>
      </c>
      <c r="E9016" s="278" t="str">
        <f>Resumo!$R$5</f>
        <v>Despesa</v>
      </c>
      <c r="F9016" s="278" t="str">
        <f>Resumo!$R$6</f>
        <v>Despesa Indireta</v>
      </c>
      <c r="G9016" s="286">
        <f>'Comp. Desp. Indiretas'!CF31</f>
        <v>0</v>
      </c>
    </row>
    <row r="9017" spans="1:7">
      <c r="A9017" s="283">
        <f>'Comp. Desp. Indiretas'!$CF$7</f>
        <v>45200</v>
      </c>
      <c r="B9017" s="278" t="str">
        <f>'Comp. Desp. Indiretas'!$A$32</f>
        <v>DG</v>
      </c>
      <c r="D9017" s="279" t="str">
        <f>'Comp. Desp. Indiretas'!$C$32</f>
        <v>ALUGUEL DE VEÍCULO SUV</v>
      </c>
      <c r="E9017" s="278" t="str">
        <f>Resumo!$R$5</f>
        <v>Despesa</v>
      </c>
      <c r="F9017" s="278" t="str">
        <f>Resumo!$R$6</f>
        <v>Despesa Indireta</v>
      </c>
      <c r="G9017" s="286">
        <f>'Comp. Desp. Indiretas'!CF32</f>
        <v>0</v>
      </c>
    </row>
    <row r="9018" spans="1:7">
      <c r="A9018" s="283">
        <f>'Comp. Desp. Indiretas'!$CF$7</f>
        <v>45200</v>
      </c>
      <c r="B9018" s="278" t="str">
        <f>'Comp. Desp. Indiretas'!$A$33</f>
        <v>DG</v>
      </c>
      <c r="D9018" s="279" t="str">
        <f>'Comp. Desp. Indiretas'!$C$33</f>
        <v>ALUGUEL DE VEICULO LEVE</v>
      </c>
      <c r="E9018" s="278" t="str">
        <f>Resumo!$R$5</f>
        <v>Despesa</v>
      </c>
      <c r="F9018" s="278" t="str">
        <f>Resumo!$R$6</f>
        <v>Despesa Indireta</v>
      </c>
      <c r="G9018" s="286">
        <f>'Comp. Desp. Indiretas'!CF33</f>
        <v>0</v>
      </c>
    </row>
    <row r="9019" spans="1:7">
      <c r="A9019" s="283">
        <f>'Comp. Desp. Indiretas'!$CF$7</f>
        <v>45200</v>
      </c>
      <c r="B9019" s="278" t="str">
        <f>'Comp. Desp. Indiretas'!$A$34</f>
        <v>DG</v>
      </c>
      <c r="D9019" s="279" t="str">
        <f>'Comp. Desp. Indiretas'!$C$34</f>
        <v>ALUGUEL CAMINHONTE</v>
      </c>
      <c r="E9019" s="278" t="str">
        <f>Resumo!$R$5</f>
        <v>Despesa</v>
      </c>
      <c r="F9019" s="278" t="str">
        <f>Resumo!$R$6</f>
        <v>Despesa Indireta</v>
      </c>
      <c r="G9019" s="286">
        <f>'Comp. Desp. Indiretas'!CF34</f>
        <v>0</v>
      </c>
    </row>
    <row r="9020" spans="1:7">
      <c r="A9020" s="283">
        <f>'Comp. Desp. Indiretas'!$CF$7</f>
        <v>45200</v>
      </c>
      <c r="B9020" s="278" t="str">
        <f>'Comp. Desp. Indiretas'!$A$35</f>
        <v>DG</v>
      </c>
      <c r="D9020" s="279" t="str">
        <f>'Comp. Desp. Indiretas'!$C$35</f>
        <v>AQUISIÇÃO DE VEICULO</v>
      </c>
      <c r="E9020" s="278" t="str">
        <f>Resumo!$R$5</f>
        <v>Despesa</v>
      </c>
      <c r="F9020" s="278" t="str">
        <f>Resumo!$R$6</f>
        <v>Despesa Indireta</v>
      </c>
      <c r="G9020" s="286">
        <f>'Comp. Desp. Indiretas'!CF35</f>
        <v>0</v>
      </c>
    </row>
    <row r="9021" spans="1:7">
      <c r="A9021" s="283">
        <f>'Comp. Desp. Indiretas'!$CF$7</f>
        <v>45200</v>
      </c>
      <c r="B9021" s="278" t="str">
        <f>'Comp. Desp. Indiretas'!$A$36</f>
        <v>DG</v>
      </c>
      <c r="D9021" s="279" t="str">
        <f>'Comp. Desp. Indiretas'!$C$36</f>
        <v>COMBUSTÍVEL - GASOLINA</v>
      </c>
      <c r="E9021" s="278" t="str">
        <f>Resumo!$R$5</f>
        <v>Despesa</v>
      </c>
      <c r="F9021" s="278" t="str">
        <f>Resumo!$R$6</f>
        <v>Despesa Indireta</v>
      </c>
      <c r="G9021" s="286">
        <f>'Comp. Desp. Indiretas'!CF36</f>
        <v>0</v>
      </c>
    </row>
    <row r="9022" spans="1:7">
      <c r="A9022" s="283">
        <f>'Comp. Desp. Indiretas'!$CF$7</f>
        <v>45200</v>
      </c>
      <c r="B9022" s="278" t="str">
        <f>'Comp. Desp. Indiretas'!$A$37</f>
        <v>DG</v>
      </c>
      <c r="D9022" s="279" t="str">
        <f>'Comp. Desp. Indiretas'!$C$37</f>
        <v>COMBUSTÍVEL - DIESEL</v>
      </c>
      <c r="E9022" s="278" t="str">
        <f>Resumo!$R$5</f>
        <v>Despesa</v>
      </c>
      <c r="F9022" s="278" t="str">
        <f>Resumo!$R$6</f>
        <v>Despesa Indireta</v>
      </c>
      <c r="G9022" s="286">
        <f>'Comp. Desp. Indiretas'!CF37</f>
        <v>0</v>
      </c>
    </row>
    <row r="9023" spans="1:7">
      <c r="A9023" s="283">
        <f>'Comp. Desp. Indiretas'!$CF$7</f>
        <v>45200</v>
      </c>
      <c r="B9023" s="278" t="str">
        <f>'Comp. Desp. Indiretas'!$A$38</f>
        <v>DG</v>
      </c>
      <c r="D9023" s="279" t="str">
        <f>'Comp. Desp. Indiretas'!$C$38</f>
        <v>PASSAGEM AÉREA</v>
      </c>
      <c r="E9023" s="278" t="str">
        <f>Resumo!$R$5</f>
        <v>Despesa</v>
      </c>
      <c r="F9023" s="278" t="str">
        <f>Resumo!$R$6</f>
        <v>Despesa Indireta</v>
      </c>
      <c r="G9023" s="286">
        <f>'Comp. Desp. Indiretas'!CF38</f>
        <v>0</v>
      </c>
    </row>
    <row r="9024" spans="1:7">
      <c r="A9024" s="283">
        <f>'Comp. Desp. Indiretas'!$CF$7</f>
        <v>45200</v>
      </c>
      <c r="B9024" s="278" t="str">
        <f>'Comp. Desp. Indiretas'!$A$39</f>
        <v>ART</v>
      </c>
      <c r="D9024" s="279" t="str">
        <f>'Comp. Desp. Indiretas'!$C$39</f>
        <v>ART CREA - Nível 1</v>
      </c>
      <c r="E9024" s="278" t="str">
        <f>Resumo!$R$5</f>
        <v>Despesa</v>
      </c>
      <c r="F9024" s="278" t="str">
        <f>Resumo!$R$6</f>
        <v>Despesa Indireta</v>
      </c>
      <c r="G9024" s="286">
        <f>'Comp. Desp. Indiretas'!CF39</f>
        <v>0</v>
      </c>
    </row>
    <row r="9025" spans="1:7">
      <c r="A9025" s="283">
        <f>'Comp. Desp. Indiretas'!$CF$7</f>
        <v>45200</v>
      </c>
      <c r="B9025" s="278" t="str">
        <f>'Comp. Desp. Indiretas'!$A$40</f>
        <v>ART</v>
      </c>
      <c r="D9025" s="279" t="str">
        <f>'Comp. Desp. Indiretas'!$C$40</f>
        <v>ART CREA - Nível 2</v>
      </c>
      <c r="E9025" s="278" t="str">
        <f>Resumo!$R$5</f>
        <v>Despesa</v>
      </c>
      <c r="F9025" s="278" t="str">
        <f>Resumo!$R$6</f>
        <v>Despesa Indireta</v>
      </c>
      <c r="G9025" s="286">
        <f>'Comp. Desp. Indiretas'!CF40</f>
        <v>0</v>
      </c>
    </row>
    <row r="9026" spans="1:7">
      <c r="A9026" s="283">
        <f>'Comp. Desp. Indiretas'!$CF$7</f>
        <v>45200</v>
      </c>
      <c r="B9026" s="278" t="str">
        <f>'Comp. Desp. Indiretas'!$A$41</f>
        <v>ART</v>
      </c>
      <c r="D9026" s="279" t="str">
        <f>'Comp. Desp. Indiretas'!$C$41</f>
        <v>ART CREA - Nível 3</v>
      </c>
      <c r="E9026" s="278" t="str">
        <f>Resumo!$R$5</f>
        <v>Despesa</v>
      </c>
      <c r="F9026" s="278" t="str">
        <f>Resumo!$R$6</f>
        <v>Despesa Indireta</v>
      </c>
      <c r="G9026" s="286">
        <f>'Comp. Desp. Indiretas'!CF41</f>
        <v>0</v>
      </c>
    </row>
    <row r="9027" spans="1:7">
      <c r="A9027" s="283">
        <f>'Comp. Desp. Indiretas'!$CF$7</f>
        <v>45200</v>
      </c>
      <c r="B9027" s="278" t="str">
        <f>'Comp. Desp. Indiretas'!$A$42</f>
        <v>ART</v>
      </c>
      <c r="D9027" s="279" t="str">
        <f>'Comp. Desp. Indiretas'!$C$42</f>
        <v>ACERVO CREA</v>
      </c>
      <c r="E9027" s="278" t="str">
        <f>Resumo!$R$5</f>
        <v>Despesa</v>
      </c>
      <c r="F9027" s="278" t="str">
        <f>Resumo!$R$6</f>
        <v>Despesa Indireta</v>
      </c>
      <c r="G9027" s="286">
        <f>'Comp. Desp. Indiretas'!CF42</f>
        <v>0</v>
      </c>
    </row>
    <row r="9028" spans="1:7">
      <c r="A9028" s="283">
        <f>'Comp. Desp. Indiretas'!$CF$7</f>
        <v>45200</v>
      </c>
      <c r="B9028" s="278" t="str">
        <f>'Comp. Desp. Indiretas'!$A$43</f>
        <v>ART</v>
      </c>
      <c r="D9028" s="279" t="str">
        <f>'Comp. Desp. Indiretas'!$C$43</f>
        <v>ART CRBio</v>
      </c>
      <c r="E9028" s="278" t="str">
        <f>Resumo!$R$5</f>
        <v>Despesa</v>
      </c>
      <c r="F9028" s="278" t="str">
        <f>Resumo!$R$6</f>
        <v>Despesa Indireta</v>
      </c>
      <c r="G9028" s="286">
        <f>'Comp. Desp. Indiretas'!CF43</f>
        <v>0</v>
      </c>
    </row>
    <row r="9029" spans="1:7">
      <c r="A9029" s="283">
        <f>'Comp. Desp. Indiretas'!$CF$7</f>
        <v>45200</v>
      </c>
      <c r="B9029" s="278" t="str">
        <f>'Comp. Desp. Indiretas'!$A$44</f>
        <v>ART</v>
      </c>
      <c r="D9029" s="279" t="str">
        <f>'Comp. Desp. Indiretas'!$C$44</f>
        <v>ACERVO CRBio</v>
      </c>
      <c r="E9029" s="278" t="str">
        <f>Resumo!$R$5</f>
        <v>Despesa</v>
      </c>
      <c r="F9029" s="278" t="str">
        <f>Resumo!$R$6</f>
        <v>Despesa Indireta</v>
      </c>
      <c r="G9029" s="286">
        <f>'Comp. Desp. Indiretas'!CF44</f>
        <v>0</v>
      </c>
    </row>
    <row r="9030" spans="1:7">
      <c r="A9030" s="283">
        <f>'Comp. Desp. Indiretas'!$CF$7</f>
        <v>45200</v>
      </c>
      <c r="B9030" s="278" t="str">
        <f>'Comp. Desp. Indiretas'!$A$45</f>
        <v>ART</v>
      </c>
      <c r="D9030" s="279" t="str">
        <f>'Comp. Desp. Indiretas'!$C$45</f>
        <v>VISTO CREA PF</v>
      </c>
      <c r="E9030" s="278" t="str">
        <f>Resumo!$R$5</f>
        <v>Despesa</v>
      </c>
      <c r="F9030" s="278" t="str">
        <f>Resumo!$R$6</f>
        <v>Despesa Indireta</v>
      </c>
      <c r="G9030" s="286">
        <f>'Comp. Desp. Indiretas'!CF45</f>
        <v>0</v>
      </c>
    </row>
    <row r="9031" spans="1:7">
      <c r="A9031" s="283">
        <f>'Comp. Desp. Indiretas'!$CF$7</f>
        <v>45200</v>
      </c>
      <c r="B9031" s="278" t="str">
        <f>'Comp. Desp. Indiretas'!$A$46</f>
        <v>ART</v>
      </c>
      <c r="D9031" s="279" t="str">
        <f>'Comp. Desp. Indiretas'!$C$46</f>
        <v>VISTO CREA PJ</v>
      </c>
      <c r="E9031" s="278" t="str">
        <f>Resumo!$R$5</f>
        <v>Despesa</v>
      </c>
      <c r="F9031" s="278" t="str">
        <f>Resumo!$R$6</f>
        <v>Despesa Indireta</v>
      </c>
      <c r="G9031" s="286">
        <f>'Comp. Desp. Indiretas'!CF46</f>
        <v>0</v>
      </c>
    </row>
    <row r="9032" spans="1:7">
      <c r="A9032" s="283">
        <f>'Comp. Desp. Indiretas'!$CF$7</f>
        <v>45200</v>
      </c>
      <c r="B9032" s="278" t="str">
        <f>'Comp. Desp. Indiretas'!$A$47</f>
        <v>ART</v>
      </c>
      <c r="D9032" s="279" t="str">
        <f>'Comp. Desp. Indiretas'!$C$47</f>
        <v>ANUIDADE CREA PF</v>
      </c>
      <c r="E9032" s="278" t="str">
        <f>Resumo!$R$5</f>
        <v>Despesa</v>
      </c>
      <c r="F9032" s="278" t="str">
        <f>Resumo!$R$6</f>
        <v>Despesa Indireta</v>
      </c>
      <c r="G9032" s="286">
        <f>'Comp. Desp. Indiretas'!CF47</f>
        <v>0</v>
      </c>
    </row>
    <row r="9033" spans="1:7">
      <c r="A9033" s="283">
        <f>'Comp. Desp. Indiretas'!$CF$7</f>
        <v>45200</v>
      </c>
      <c r="B9033" s="278" t="str">
        <f>'Comp. Desp. Indiretas'!$A$48</f>
        <v>ART</v>
      </c>
      <c r="D9033" s="279" t="str">
        <f>'Comp. Desp. Indiretas'!$C$48</f>
        <v>ANUIDADE CREA PJ</v>
      </c>
      <c r="E9033" s="278" t="str">
        <f>Resumo!$R$5</f>
        <v>Despesa</v>
      </c>
      <c r="F9033" s="278" t="str">
        <f>Resumo!$R$6</f>
        <v>Despesa Indireta</v>
      </c>
      <c r="G9033" s="286">
        <f>'Comp. Desp. Indiretas'!CF48</f>
        <v>0</v>
      </c>
    </row>
    <row r="9034" spans="1:7">
      <c r="A9034" s="283">
        <f>'Comp. Desp. Indiretas'!$CF$7</f>
        <v>45200</v>
      </c>
      <c r="B9034" s="278" t="str">
        <f>'Comp. Desp. Indiretas'!$A$49</f>
        <v>ART</v>
      </c>
      <c r="D9034" s="279" t="str">
        <f>'Comp. Desp. Indiretas'!$C$49</f>
        <v>VISTO CRBio PF</v>
      </c>
      <c r="E9034" s="278" t="str">
        <f>Resumo!$R$5</f>
        <v>Despesa</v>
      </c>
      <c r="F9034" s="278" t="str">
        <f>Resumo!$R$6</f>
        <v>Despesa Indireta</v>
      </c>
      <c r="G9034" s="286">
        <f>'Comp. Desp. Indiretas'!CF49</f>
        <v>0</v>
      </c>
    </row>
    <row r="9035" spans="1:7">
      <c r="A9035" s="283">
        <f>'Comp. Desp. Indiretas'!$CF$7</f>
        <v>45200</v>
      </c>
      <c r="B9035" s="278" t="str">
        <f>'Comp. Desp. Indiretas'!$A$50</f>
        <v>ART</v>
      </c>
      <c r="D9035" s="279" t="str">
        <f>'Comp. Desp. Indiretas'!$C$50</f>
        <v>VISTO CRBio PJ</v>
      </c>
      <c r="E9035" s="278" t="str">
        <f>Resumo!$R$5</f>
        <v>Despesa</v>
      </c>
      <c r="F9035" s="278" t="str">
        <f>Resumo!$R$6</f>
        <v>Despesa Indireta</v>
      </c>
      <c r="G9035" s="286">
        <f>'Comp. Desp. Indiretas'!CF50</f>
        <v>0</v>
      </c>
    </row>
    <row r="9036" spans="1:7">
      <c r="A9036" s="283">
        <f>'Comp. Desp. Indiretas'!$CF$7</f>
        <v>45200</v>
      </c>
      <c r="B9036" s="278" t="str">
        <f>'Comp. Desp. Indiretas'!$A$51</f>
        <v>SMS</v>
      </c>
      <c r="D9036" s="279" t="str">
        <f>'Comp. Desp. Indiretas'!$C$51</f>
        <v>PPRA</v>
      </c>
      <c r="E9036" s="278" t="str">
        <f>Resumo!$R$5</f>
        <v>Despesa</v>
      </c>
      <c r="F9036" s="278" t="str">
        <f>Resumo!$R$6</f>
        <v>Despesa Indireta</v>
      </c>
      <c r="G9036" s="286">
        <f>'Comp. Desp. Indiretas'!CF51</f>
        <v>0</v>
      </c>
    </row>
    <row r="9037" spans="1:7">
      <c r="A9037" s="283">
        <f>'Comp. Desp. Indiretas'!$CF$7</f>
        <v>45200</v>
      </c>
      <c r="B9037" s="278" t="str">
        <f>'Comp. Desp. Indiretas'!$A$52</f>
        <v>SMS</v>
      </c>
      <c r="D9037" s="279" t="str">
        <f>'Comp. Desp. Indiretas'!$C$52</f>
        <v>PCMSO</v>
      </c>
      <c r="E9037" s="278" t="str">
        <f>Resumo!$R$5</f>
        <v>Despesa</v>
      </c>
      <c r="F9037" s="278" t="str">
        <f>Resumo!$R$6</f>
        <v>Despesa Indireta</v>
      </c>
      <c r="G9037" s="286">
        <f>'Comp. Desp. Indiretas'!CF52</f>
        <v>0</v>
      </c>
    </row>
    <row r="9038" spans="1:7">
      <c r="A9038" s="283">
        <f>'Comp. Desp. Indiretas'!$CF$7</f>
        <v>45200</v>
      </c>
      <c r="B9038" s="278" t="str">
        <f>'Comp. Desp. Indiretas'!$A$53</f>
        <v>SMS</v>
      </c>
      <c r="D9038" s="279" t="str">
        <f>'Comp. Desp. Indiretas'!$C$53</f>
        <v>PGR</v>
      </c>
      <c r="E9038" s="278" t="str">
        <f>Resumo!$R$5</f>
        <v>Despesa</v>
      </c>
      <c r="F9038" s="278" t="str">
        <f>Resumo!$R$6</f>
        <v>Despesa Indireta</v>
      </c>
      <c r="G9038" s="286">
        <f>'Comp. Desp. Indiretas'!CF53</f>
        <v>0</v>
      </c>
    </row>
    <row r="9039" spans="1:7">
      <c r="A9039" s="283">
        <f>'Comp. Desp. Indiretas'!$CF$7</f>
        <v>45200</v>
      </c>
      <c r="B9039" s="278" t="str">
        <f>'Comp. Desp. Indiretas'!$A$55</f>
        <v>SMS</v>
      </c>
      <c r="D9039" s="279" t="str">
        <f>'Comp. Desp. Indiretas'!$C$55</f>
        <v>TREINAMENTO</v>
      </c>
      <c r="E9039" s="278" t="str">
        <f>Resumo!$R$5</f>
        <v>Despesa</v>
      </c>
      <c r="F9039" s="278" t="str">
        <f>Resumo!$R$6</f>
        <v>Despesa Indireta</v>
      </c>
      <c r="G9039" s="286">
        <f>'Comp. Desp. Indiretas'!CF55</f>
        <v>0</v>
      </c>
    </row>
    <row r="9040" spans="1:7">
      <c r="A9040" s="283">
        <f>'Comp. Desp. Indiretas'!$CF$7</f>
        <v>45200</v>
      </c>
      <c r="B9040" s="278" t="str">
        <f>'Comp. Desp. Indiretas'!$A$56</f>
        <v>SMS</v>
      </c>
      <c r="D9040" s="279" t="str">
        <f>'Comp. Desp. Indiretas'!$C$56</f>
        <v>ASO</v>
      </c>
      <c r="E9040" s="278" t="str">
        <f>Resumo!$R$5</f>
        <v>Despesa</v>
      </c>
      <c r="F9040" s="278" t="str">
        <f>Resumo!$R$6</f>
        <v>Despesa Indireta</v>
      </c>
      <c r="G9040" s="286">
        <f>'Comp. Desp. Indiretas'!CF56</f>
        <v>0</v>
      </c>
    </row>
    <row r="9041" spans="1:7">
      <c r="A9041" s="283">
        <f>'Comp. Desp. Indiretas'!$CF$7</f>
        <v>45200</v>
      </c>
      <c r="B9041" s="278">
        <f>'Comp. Desp. Indiretas'!$A$57</f>
        <v>0</v>
      </c>
      <c r="D9041" s="279" t="str">
        <f>'Comp. Desp. Indiretas'!$C$57</f>
        <v/>
      </c>
      <c r="E9041" s="278" t="str">
        <f>Resumo!$R$5</f>
        <v>Despesa</v>
      </c>
      <c r="F9041" s="278" t="str">
        <f>Resumo!$R$6</f>
        <v>Despesa Indireta</v>
      </c>
      <c r="G9041" s="286">
        <f>'Comp. Desp. Indiretas'!CF57</f>
        <v>0</v>
      </c>
    </row>
    <row r="9042" spans="1:7">
      <c r="A9042" s="283">
        <f>'Comp. Desp. Indiretas'!$CF$7</f>
        <v>45200</v>
      </c>
      <c r="B9042" s="278">
        <f>'Comp. Desp. Indiretas'!$A$58</f>
        <v>0</v>
      </c>
      <c r="D9042" s="279" t="str">
        <f>'Comp. Desp. Indiretas'!$C$58</f>
        <v/>
      </c>
      <c r="E9042" s="278" t="str">
        <f>Resumo!$R$5</f>
        <v>Despesa</v>
      </c>
      <c r="F9042" s="278" t="str">
        <f>Resumo!$R$6</f>
        <v>Despesa Indireta</v>
      </c>
      <c r="G9042" s="286">
        <f>'Comp. Desp. Indiretas'!CF58</f>
        <v>0</v>
      </c>
    </row>
    <row r="9043" spans="1:7">
      <c r="A9043" s="283">
        <f>'Comp. Desp. Indiretas'!$CF$7</f>
        <v>45200</v>
      </c>
      <c r="B9043" s="278">
        <f>'Comp. Desp. Indiretas'!$A$59</f>
        <v>0</v>
      </c>
      <c r="D9043" s="279" t="str">
        <f>'Comp. Desp. Indiretas'!$C$59</f>
        <v/>
      </c>
      <c r="E9043" s="278" t="str">
        <f>Resumo!$R$5</f>
        <v>Despesa</v>
      </c>
      <c r="F9043" s="278" t="str">
        <f>Resumo!$R$6</f>
        <v>Despesa Indireta</v>
      </c>
      <c r="G9043" s="286">
        <f>'Comp. Desp. Indiretas'!CF59</f>
        <v>0</v>
      </c>
    </row>
    <row r="9044" spans="1:7">
      <c r="A9044" s="283">
        <f>'Comp. Desp. Indiretas'!$CF$7</f>
        <v>45200</v>
      </c>
      <c r="B9044" s="278">
        <f>'Comp. Desp. Indiretas'!$A$60</f>
        <v>0</v>
      </c>
      <c r="D9044" s="279" t="str">
        <f>'Comp. Desp. Indiretas'!$C$60</f>
        <v/>
      </c>
      <c r="E9044" s="278" t="str">
        <f>Resumo!$R$5</f>
        <v>Despesa</v>
      </c>
      <c r="F9044" s="278" t="str">
        <f>Resumo!$R$6</f>
        <v>Despesa Indireta</v>
      </c>
      <c r="G9044" s="286">
        <f>'Comp. Desp. Indiretas'!CF60</f>
        <v>0</v>
      </c>
    </row>
    <row r="9045" spans="1:7">
      <c r="A9045" s="283">
        <f>'Comp. Desp. Indiretas'!$CF$7</f>
        <v>45200</v>
      </c>
      <c r="B9045" s="278" t="str">
        <f>'Comp. Desp. Indiretas'!$A$63</f>
        <v>MOC</v>
      </c>
      <c r="D9045" s="279" t="str">
        <f>'Comp. Desp. Indiretas'!$C$63</f>
        <v>DIRETOR TÉCNICO</v>
      </c>
      <c r="E9045" s="278" t="str">
        <f>Resumo!$R$5</f>
        <v>Despesa</v>
      </c>
      <c r="F9045" s="278" t="str">
        <f>Resumo!$R$6</f>
        <v>Despesa Indireta</v>
      </c>
      <c r="G9045" s="286">
        <f>'Comp. Desp. Indiretas'!CF63</f>
        <v>0</v>
      </c>
    </row>
    <row r="9046" spans="1:7">
      <c r="A9046" s="283">
        <f>'Comp. Desp. Indiretas'!$CF$7</f>
        <v>45200</v>
      </c>
      <c r="B9046" s="278" t="str">
        <f>'Comp. Desp. Indiretas'!$A$64</f>
        <v>MOC</v>
      </c>
      <c r="D9046" s="279" t="str">
        <f>'Comp. Desp. Indiretas'!$C$64</f>
        <v>ANALISTA DE SUPRIMENTOS</v>
      </c>
      <c r="E9046" s="278" t="str">
        <f>Resumo!$R$5</f>
        <v>Despesa</v>
      </c>
      <c r="F9046" s="278" t="str">
        <f>Resumo!$R$6</f>
        <v>Despesa Indireta</v>
      </c>
      <c r="G9046" s="286">
        <f>'Comp. Desp. Indiretas'!CF64</f>
        <v>0</v>
      </c>
    </row>
    <row r="9047" spans="1:7">
      <c r="A9047" s="283">
        <f>'Comp. Desp. Indiretas'!$CF$7</f>
        <v>45200</v>
      </c>
      <c r="B9047" s="278" t="str">
        <f>'Comp. Desp. Indiretas'!$A$65</f>
        <v>MOC</v>
      </c>
      <c r="D9047" s="279" t="str">
        <f>'Comp. Desp. Indiretas'!$C$65</f>
        <v>GERENTE DE PROJETO - PJ</v>
      </c>
      <c r="E9047" s="278" t="str">
        <f>Resumo!$R$5</f>
        <v>Despesa</v>
      </c>
      <c r="F9047" s="278" t="str">
        <f>Resumo!$R$6</f>
        <v>Despesa Indireta</v>
      </c>
      <c r="G9047" s="286">
        <f>'Comp. Desp. Indiretas'!CF65</f>
        <v>0</v>
      </c>
    </row>
    <row r="9048" spans="1:7">
      <c r="A9048" s="283">
        <f>'Comp. Desp. Indiretas'!$CF$7</f>
        <v>45200</v>
      </c>
      <c r="B9048" s="278" t="str">
        <f>'Comp. Desp. Indiretas'!$A$66</f>
        <v>MOC</v>
      </c>
      <c r="D9048" s="279" t="str">
        <f>'Comp. Desp. Indiretas'!$C$66</f>
        <v>COORD. DE PROJETO - PJ</v>
      </c>
      <c r="E9048" s="278" t="str">
        <f>Resumo!$R$5</f>
        <v>Despesa</v>
      </c>
      <c r="F9048" s="278" t="str">
        <f>Resumo!$R$6</f>
        <v>Despesa Indireta</v>
      </c>
      <c r="G9048" s="286">
        <f>'Comp. Desp. Indiretas'!CF66</f>
        <v>0</v>
      </c>
    </row>
    <row r="9049" spans="1:7">
      <c r="A9049" s="283">
        <f>'Comp. Desp. Indiretas'!$CF$7</f>
        <v>45200</v>
      </c>
      <c r="B9049" s="278" t="str">
        <f>'Comp. Desp. Indiretas'!$A$67</f>
        <v>MOC</v>
      </c>
      <c r="D9049" s="279" t="str">
        <f>'Comp. Desp. Indiretas'!$C$67</f>
        <v>COORD. OPERACIONAL - PJ</v>
      </c>
      <c r="E9049" s="278" t="str">
        <f>Resumo!$R$5</f>
        <v>Despesa</v>
      </c>
      <c r="F9049" s="278" t="str">
        <f>Resumo!$R$6</f>
        <v>Despesa Indireta</v>
      </c>
      <c r="G9049" s="286">
        <f>'Comp. Desp. Indiretas'!CF67</f>
        <v>0</v>
      </c>
    </row>
    <row r="9050" spans="1:7">
      <c r="A9050" s="283">
        <f>'Comp. Desp. Indiretas'!$CF$7</f>
        <v>45200</v>
      </c>
      <c r="B9050" s="278" t="str">
        <f>'Comp. Desp. Indiretas'!$A$68</f>
        <v>MOC</v>
      </c>
      <c r="D9050" s="279" t="str">
        <f>'Comp. Desp. Indiretas'!$C$68</f>
        <v>ANALISTA DE PROJETOS SENIOR - PJ</v>
      </c>
      <c r="E9050" s="278" t="str">
        <f>Resumo!$R$5</f>
        <v>Despesa</v>
      </c>
      <c r="F9050" s="278" t="str">
        <f>Resumo!$R$6</f>
        <v>Despesa Indireta</v>
      </c>
      <c r="G9050" s="286">
        <f>'Comp. Desp. Indiretas'!CF68</f>
        <v>0</v>
      </c>
    </row>
    <row r="9051" spans="1:7">
      <c r="A9051" s="283">
        <f>'Comp. Desp. Indiretas'!$CF$7</f>
        <v>45200</v>
      </c>
      <c r="B9051" s="278" t="str">
        <f>'Comp. Desp. Indiretas'!$A$69</f>
        <v>MOC</v>
      </c>
      <c r="D9051" s="279" t="str">
        <f>'Comp. Desp. Indiretas'!$C$69</f>
        <v>ANALISTA DE PROJETOS PLENO - PJ</v>
      </c>
      <c r="E9051" s="278" t="str">
        <f>Resumo!$R$5</f>
        <v>Despesa</v>
      </c>
      <c r="F9051" s="278" t="str">
        <f>Resumo!$R$6</f>
        <v>Despesa Indireta</v>
      </c>
      <c r="G9051" s="286">
        <f>'Comp. Desp. Indiretas'!CF69</f>
        <v>0</v>
      </c>
    </row>
    <row r="9052" spans="1:7">
      <c r="A9052" s="283">
        <f>'Comp. Desp. Indiretas'!$CF$7</f>
        <v>45200</v>
      </c>
      <c r="B9052" s="278" t="str">
        <f>'Comp. Desp. Indiretas'!$A$70</f>
        <v>MOC</v>
      </c>
      <c r="D9052" s="279" t="str">
        <f>'Comp. Desp. Indiretas'!$C$70</f>
        <v>ANALISTA DE PROJETOS JUNIOR - PJ</v>
      </c>
      <c r="E9052" s="278" t="str">
        <f>Resumo!$R$5</f>
        <v>Despesa</v>
      </c>
      <c r="F9052" s="278" t="str">
        <f>Resumo!$R$6</f>
        <v>Despesa Indireta</v>
      </c>
      <c r="G9052" s="286">
        <f>'Comp. Desp. Indiretas'!CF70</f>
        <v>0</v>
      </c>
    </row>
    <row r="9053" spans="1:7">
      <c r="A9053" s="283">
        <f>'Comp. Desp. Indiretas'!$CF$7</f>
        <v>45200</v>
      </c>
      <c r="B9053" s="278" t="str">
        <f>'Comp. Desp. Indiretas'!$A$71</f>
        <v>MOC</v>
      </c>
      <c r="D9053" s="279" t="str">
        <f>'Comp. Desp. Indiretas'!$C$71</f>
        <v>TÉCNICO OPERACIONAL - PJ</v>
      </c>
      <c r="E9053" s="278" t="str">
        <f>Resumo!$R$5</f>
        <v>Despesa</v>
      </c>
      <c r="F9053" s="278" t="str">
        <f>Resumo!$R$6</f>
        <v>Despesa Indireta</v>
      </c>
      <c r="G9053" s="286">
        <f>'Comp. Desp. Indiretas'!CF71</f>
        <v>0</v>
      </c>
    </row>
    <row r="9054" spans="1:7">
      <c r="A9054" s="283">
        <f>'Comp. Desp. Indiretas'!$CF$7</f>
        <v>45200</v>
      </c>
      <c r="B9054" s="278" t="str">
        <f>'Comp. Desp. Indiretas'!$A$72</f>
        <v>MOC</v>
      </c>
      <c r="D9054" s="279" t="str">
        <f>'Comp. Desp. Indiretas'!$C$72</f>
        <v>AUXILIAR TÉCNICO - PJ</v>
      </c>
      <c r="E9054" s="278" t="str">
        <f>Resumo!$R$5</f>
        <v>Despesa</v>
      </c>
      <c r="F9054" s="278" t="str">
        <f>Resumo!$R$6</f>
        <v>Despesa Indireta</v>
      </c>
      <c r="G9054" s="286">
        <f>'Comp. Desp. Indiretas'!CF72</f>
        <v>0</v>
      </c>
    </row>
    <row r="9055" spans="1:7">
      <c r="A9055" s="283">
        <f>'Comp. Desp. Indiretas'!$CF$7</f>
        <v>45200</v>
      </c>
      <c r="B9055" s="278" t="str">
        <f>'Comp. Desp. Indiretas'!$A$73</f>
        <v>MOC</v>
      </c>
      <c r="D9055" s="279" t="str">
        <f>'Comp. Desp. Indiretas'!$C$73</f>
        <v>ANALISTA FINANCEIRO</v>
      </c>
      <c r="E9055" s="278" t="str">
        <f>Resumo!$R$5</f>
        <v>Despesa</v>
      </c>
      <c r="F9055" s="278" t="str">
        <f>Resumo!$R$6</f>
        <v>Despesa Indireta</v>
      </c>
      <c r="G9055" s="286">
        <f>'Comp. Desp. Indiretas'!CF73</f>
        <v>0</v>
      </c>
    </row>
    <row r="9056" spans="1:7">
      <c r="A9056" s="283">
        <f>'Comp. Desp. Indiretas'!$CF$7</f>
        <v>45200</v>
      </c>
      <c r="B9056" s="278" t="str">
        <f>'Comp. Desp. Indiretas'!$A$74</f>
        <v>MOC</v>
      </c>
      <c r="D9056" s="279" t="str">
        <f>'Comp. Desp. Indiretas'!$C$74</f>
        <v>ANALISTA DE SUPRIMENTOS</v>
      </c>
      <c r="E9056" s="278" t="str">
        <f>Resumo!$R$5</f>
        <v>Despesa</v>
      </c>
      <c r="F9056" s="278" t="str">
        <f>Resumo!$R$6</f>
        <v>Despesa Indireta</v>
      </c>
      <c r="G9056" s="286">
        <f>'Comp. Desp. Indiretas'!CF74</f>
        <v>0</v>
      </c>
    </row>
    <row r="9057" spans="1:7">
      <c r="A9057" s="283">
        <f>'Comp. Desp. Indiretas'!$CF$7</f>
        <v>45200</v>
      </c>
      <c r="B9057" s="278" t="str">
        <f>'Comp. Desp. Indiretas'!$A$75</f>
        <v>DG</v>
      </c>
      <c r="D9057" s="279" t="str">
        <f>'Comp. Desp. Indiretas'!$C$75</f>
        <v>HOSPEDAGEM VIAGEM</v>
      </c>
      <c r="E9057" s="278" t="str">
        <f>Resumo!$R$5</f>
        <v>Despesa</v>
      </c>
      <c r="F9057" s="278" t="str">
        <f>Resumo!$R$6</f>
        <v>Despesa Indireta</v>
      </c>
      <c r="G9057" s="286">
        <f>'Comp. Desp. Indiretas'!CF75</f>
        <v>0</v>
      </c>
    </row>
    <row r="9058" spans="1:7">
      <c r="A9058" s="283">
        <f>'Comp. Desp. Indiretas'!$CF$7</f>
        <v>45200</v>
      </c>
      <c r="B9058" s="278" t="str">
        <f>'Comp. Desp. Indiretas'!$A$76</f>
        <v>DG</v>
      </c>
      <c r="D9058" s="279" t="str">
        <f>'Comp. Desp. Indiretas'!$C$76</f>
        <v>ALIMENTAÇÃO VIAGEM (CAFÉ / ALMOÇO OU JANTA)</v>
      </c>
      <c r="E9058" s="278" t="str">
        <f>Resumo!$R$5</f>
        <v>Despesa</v>
      </c>
      <c r="F9058" s="278" t="str">
        <f>Resumo!$R$6</f>
        <v>Despesa Indireta</v>
      </c>
      <c r="G9058" s="286">
        <f>'Comp. Desp. Indiretas'!CF76</f>
        <v>0</v>
      </c>
    </row>
    <row r="9059" spans="1:7">
      <c r="A9059" s="283">
        <f>'Comp. Desp. Indiretas'!$CF$7</f>
        <v>45200</v>
      </c>
      <c r="B9059" s="278" t="str">
        <f>'Comp. Desp. Indiretas'!$A$77</f>
        <v>DG</v>
      </c>
      <c r="D9059" s="279" t="str">
        <f>'Comp. Desp. Indiretas'!$C$77</f>
        <v>SALA COMERCIAL - PARAUAPEBAS/PA</v>
      </c>
      <c r="E9059" s="278" t="str">
        <f>Resumo!$R$5</f>
        <v>Despesa</v>
      </c>
      <c r="F9059" s="278" t="str">
        <f>Resumo!$R$6</f>
        <v>Despesa Indireta</v>
      </c>
      <c r="G9059" s="286">
        <f>'Comp. Desp. Indiretas'!CF77</f>
        <v>0</v>
      </c>
    </row>
    <row r="9060" spans="1:7">
      <c r="A9060" s="283">
        <f>'Comp. Desp. Indiretas'!$CF$7</f>
        <v>45200</v>
      </c>
      <c r="B9060" s="278" t="str">
        <f>'Comp. Desp. Indiretas'!$A$78</f>
        <v>DG</v>
      </c>
      <c r="D9060" s="279" t="str">
        <f>'Comp. Desp. Indiretas'!$C$78</f>
        <v>ALIMENTAÇÃO VIAGEM (CAFÉ / ALMOÇO OU JANTA)</v>
      </c>
      <c r="E9060" s="278" t="str">
        <f>Resumo!$R$5</f>
        <v>Despesa</v>
      </c>
      <c r="F9060" s="278" t="str">
        <f>Resumo!$R$6</f>
        <v>Despesa Indireta</v>
      </c>
      <c r="G9060" s="286">
        <f>'Comp. Desp. Indiretas'!CF78</f>
        <v>0</v>
      </c>
    </row>
    <row r="9061" spans="1:7">
      <c r="A9061" s="283">
        <f>'Comp. Desp. Indiretas'!$CF$7</f>
        <v>45200</v>
      </c>
      <c r="B9061" s="278" t="str">
        <f>'Comp. Desp. Indiretas'!$A$79</f>
        <v>DG</v>
      </c>
      <c r="D9061" s="279" t="str">
        <f>'Comp. Desp. Indiretas'!$C$79</f>
        <v>ALIMENTAÇÃO - NIVEL 2</v>
      </c>
      <c r="E9061" s="278" t="str">
        <f>Resumo!$R$5</f>
        <v>Despesa</v>
      </c>
      <c r="F9061" s="278" t="str">
        <f>Resumo!$R$6</f>
        <v>Despesa Indireta</v>
      </c>
      <c r="G9061" s="286">
        <f>'Comp. Desp. Indiretas'!CF79</f>
        <v>0</v>
      </c>
    </row>
    <row r="9062" spans="1:7">
      <c r="A9062" s="283">
        <f>'Comp. Desp. Indiretas'!$CF$7</f>
        <v>45200</v>
      </c>
      <c r="B9062" s="278" t="str">
        <f>'Comp. Desp. Indiretas'!$A$80</f>
        <v>DG</v>
      </c>
      <c r="D9062" s="279" t="str">
        <f>'Comp. Desp. Indiretas'!$C$80</f>
        <v>ALIMENTAÇÃO - NIVEL 3</v>
      </c>
      <c r="E9062" s="278" t="str">
        <f>Resumo!$R$5</f>
        <v>Despesa</v>
      </c>
      <c r="F9062" s="278" t="str">
        <f>Resumo!$R$6</f>
        <v>Despesa Indireta</v>
      </c>
      <c r="G9062" s="286">
        <f>'Comp. Desp. Indiretas'!CF80</f>
        <v>0</v>
      </c>
    </row>
    <row r="9063" spans="1:7">
      <c r="A9063" s="283">
        <f>'Comp. Desp. Indiretas'!$CF$7</f>
        <v>45200</v>
      </c>
      <c r="B9063" s="278" t="str">
        <f>'Comp. Desp. Indiretas'!$A$81</f>
        <v>DG</v>
      </c>
      <c r="D9063" s="279" t="str">
        <f>'Comp. Desp. Indiretas'!$C$81</f>
        <v>TELEFONIA</v>
      </c>
      <c r="E9063" s="278" t="str">
        <f>Resumo!$R$5</f>
        <v>Despesa</v>
      </c>
      <c r="F9063" s="278" t="str">
        <f>Resumo!$R$6</f>
        <v>Despesa Indireta</v>
      </c>
      <c r="G9063" s="286">
        <f>'Comp. Desp. Indiretas'!CF81</f>
        <v>0</v>
      </c>
    </row>
    <row r="9064" spans="1:7">
      <c r="A9064" s="283">
        <f>'Comp. Desp. Indiretas'!$CF$7</f>
        <v>45200</v>
      </c>
      <c r="B9064" s="278" t="str">
        <f>'Comp. Desp. Indiretas'!$A$82</f>
        <v>DG</v>
      </c>
      <c r="D9064" s="279" t="str">
        <f>'Comp. Desp. Indiretas'!$C$82</f>
        <v>ALUGUEL DE VEÍCULO SUV</v>
      </c>
      <c r="E9064" s="278" t="str">
        <f>Resumo!$R$5</f>
        <v>Despesa</v>
      </c>
      <c r="F9064" s="278" t="str">
        <f>Resumo!$R$6</f>
        <v>Despesa Indireta</v>
      </c>
      <c r="G9064" s="286">
        <f>'Comp. Desp. Indiretas'!CF82</f>
        <v>0</v>
      </c>
    </row>
    <row r="9065" spans="1:7">
      <c r="A9065" s="283">
        <f>'Comp. Desp. Indiretas'!$CF$7</f>
        <v>45200</v>
      </c>
      <c r="B9065" s="278" t="str">
        <f>'Comp. Desp. Indiretas'!$A$83</f>
        <v>DG</v>
      </c>
      <c r="D9065" s="279" t="str">
        <f>'Comp. Desp. Indiretas'!$C$83</f>
        <v>ALUGUEL DE VEICULO LEVE</v>
      </c>
      <c r="E9065" s="278" t="str">
        <f>Resumo!$R$5</f>
        <v>Despesa</v>
      </c>
      <c r="F9065" s="278" t="str">
        <f>Resumo!$R$6</f>
        <v>Despesa Indireta</v>
      </c>
      <c r="G9065" s="286">
        <f>'Comp. Desp. Indiretas'!CF83</f>
        <v>0</v>
      </c>
    </row>
    <row r="9066" spans="1:7">
      <c r="A9066" s="283">
        <f>'Comp. Desp. Indiretas'!$CF$7</f>
        <v>45200</v>
      </c>
      <c r="B9066" s="278" t="str">
        <f>'Comp. Desp. Indiretas'!$A$84</f>
        <v>DG</v>
      </c>
      <c r="D9066" s="279" t="str">
        <f>'Comp. Desp. Indiretas'!$C$84</f>
        <v>ALUGUEL CAMINHONTE</v>
      </c>
      <c r="E9066" s="278" t="str">
        <f>Resumo!$R$5</f>
        <v>Despesa</v>
      </c>
      <c r="F9066" s="278" t="str">
        <f>Resumo!$R$6</f>
        <v>Despesa Indireta</v>
      </c>
      <c r="G9066" s="286">
        <f>'Comp. Desp. Indiretas'!CF84</f>
        <v>0</v>
      </c>
    </row>
    <row r="9067" spans="1:7">
      <c r="A9067" s="283">
        <f>'Comp. Desp. Indiretas'!$CF$7</f>
        <v>45200</v>
      </c>
      <c r="B9067" s="278" t="str">
        <f>'Comp. Desp. Indiretas'!$A$85</f>
        <v>DG</v>
      </c>
      <c r="D9067" s="279" t="str">
        <f>'Comp. Desp. Indiretas'!$C$85</f>
        <v>AQUISIÇÃO DE VEICULO</v>
      </c>
      <c r="E9067" s="278" t="str">
        <f>Resumo!$R$5</f>
        <v>Despesa</v>
      </c>
      <c r="F9067" s="278" t="str">
        <f>Resumo!$R$6</f>
        <v>Despesa Indireta</v>
      </c>
      <c r="G9067" s="286">
        <f>'Comp. Desp. Indiretas'!CF85</f>
        <v>0</v>
      </c>
    </row>
    <row r="9068" spans="1:7">
      <c r="A9068" s="283">
        <f>'Comp. Desp. Indiretas'!$CF$7</f>
        <v>45200</v>
      </c>
      <c r="B9068" s="278" t="str">
        <f>'Comp. Desp. Indiretas'!$A$86</f>
        <v>DG</v>
      </c>
      <c r="D9068" s="279" t="str">
        <f>'Comp. Desp. Indiretas'!$C$86</f>
        <v>COMBUSTÍVEL - GASOLINA</v>
      </c>
      <c r="E9068" s="278" t="str">
        <f>Resumo!$R$5</f>
        <v>Despesa</v>
      </c>
      <c r="F9068" s="278" t="str">
        <f>Resumo!$R$6</f>
        <v>Despesa Indireta</v>
      </c>
      <c r="G9068" s="286">
        <f>'Comp. Desp. Indiretas'!CF86</f>
        <v>0</v>
      </c>
    </row>
    <row r="9069" spans="1:7">
      <c r="A9069" s="283">
        <f>'Comp. Desp. Indiretas'!$CF$7</f>
        <v>45200</v>
      </c>
      <c r="B9069" s="278" t="str">
        <f>'Comp. Desp. Indiretas'!$A$87</f>
        <v>DG</v>
      </c>
      <c r="D9069" s="279" t="str">
        <f>'Comp. Desp. Indiretas'!$C$87</f>
        <v>COMBUSTÍVEL - DIESEL</v>
      </c>
      <c r="E9069" s="278" t="str">
        <f>Resumo!$R$5</f>
        <v>Despesa</v>
      </c>
      <c r="F9069" s="278" t="str">
        <f>Resumo!$R$6</f>
        <v>Despesa Indireta</v>
      </c>
      <c r="G9069" s="286">
        <f>'Comp. Desp. Indiretas'!CF87</f>
        <v>0</v>
      </c>
    </row>
    <row r="9070" spans="1:7">
      <c r="A9070" s="283">
        <f>'Comp. Desp. Indiretas'!$CF$7</f>
        <v>45200</v>
      </c>
      <c r="B9070" s="278" t="str">
        <f>'Comp. Desp. Indiretas'!$A$88</f>
        <v>DG</v>
      </c>
      <c r="D9070" s="279" t="str">
        <f>'Comp. Desp. Indiretas'!$C$88</f>
        <v>PASSAGEM AÉREA</v>
      </c>
      <c r="E9070" s="278" t="str">
        <f>Resumo!$R$5</f>
        <v>Despesa</v>
      </c>
      <c r="F9070" s="278" t="str">
        <f>Resumo!$R$6</f>
        <v>Despesa Indireta</v>
      </c>
      <c r="G9070" s="286">
        <f>'Comp. Desp. Indiretas'!CF88</f>
        <v>0</v>
      </c>
    </row>
    <row r="9071" spans="1:7">
      <c r="A9071" s="283">
        <f>'Comp. Desp. Indiretas'!$CF$7</f>
        <v>45200</v>
      </c>
      <c r="B9071" s="278" t="str">
        <f>'Comp. Desp. Indiretas'!$A$89</f>
        <v>ART</v>
      </c>
      <c r="D9071" s="279" t="str">
        <f>'Comp. Desp. Indiretas'!$C$89</f>
        <v>ART CREA - Nível 1</v>
      </c>
      <c r="E9071" s="278" t="str">
        <f>Resumo!$R$5</f>
        <v>Despesa</v>
      </c>
      <c r="F9071" s="278" t="str">
        <f>Resumo!$R$6</f>
        <v>Despesa Indireta</v>
      </c>
      <c r="G9071" s="286">
        <f>'Comp. Desp. Indiretas'!CF89</f>
        <v>0</v>
      </c>
    </row>
    <row r="9072" spans="1:7">
      <c r="A9072" s="283">
        <f>'Comp. Desp. Indiretas'!$CF$7</f>
        <v>45200</v>
      </c>
      <c r="B9072" s="278" t="str">
        <f>'Comp. Desp. Indiretas'!$A$90</f>
        <v>ART</v>
      </c>
      <c r="D9072" s="279" t="str">
        <f>'Comp. Desp. Indiretas'!$C$90</f>
        <v>ART CREA - Nível 2</v>
      </c>
      <c r="E9072" s="278" t="str">
        <f>Resumo!$R$5</f>
        <v>Despesa</v>
      </c>
      <c r="F9072" s="278" t="str">
        <f>Resumo!$R$6</f>
        <v>Despesa Indireta</v>
      </c>
      <c r="G9072" s="286">
        <f>'Comp. Desp. Indiretas'!CF90</f>
        <v>0</v>
      </c>
    </row>
    <row r="9073" spans="1:7">
      <c r="A9073" s="283">
        <f>'Comp. Desp. Indiretas'!$CF$7</f>
        <v>45200</v>
      </c>
      <c r="B9073" s="278" t="str">
        <f>'Comp. Desp. Indiretas'!$A$91</f>
        <v>ART</v>
      </c>
      <c r="D9073" s="279" t="str">
        <f>'Comp. Desp. Indiretas'!$C$91</f>
        <v>ART CREA - Nível 3</v>
      </c>
      <c r="E9073" s="278" t="str">
        <f>Resumo!$R$5</f>
        <v>Despesa</v>
      </c>
      <c r="F9073" s="278" t="str">
        <f>Resumo!$R$6</f>
        <v>Despesa Indireta</v>
      </c>
      <c r="G9073" s="286">
        <f>'Comp. Desp. Indiretas'!CF91</f>
        <v>0</v>
      </c>
    </row>
    <row r="9074" spans="1:7">
      <c r="A9074" s="283">
        <f>'Comp. Desp. Indiretas'!$CF$7</f>
        <v>45200</v>
      </c>
      <c r="B9074" s="278" t="str">
        <f>'Comp. Desp. Indiretas'!$A$92</f>
        <v>ART</v>
      </c>
      <c r="D9074" s="279" t="str">
        <f>'Comp. Desp. Indiretas'!$C$92</f>
        <v>ACERVO CREA</v>
      </c>
      <c r="E9074" s="278" t="str">
        <f>Resumo!$R$5</f>
        <v>Despesa</v>
      </c>
      <c r="F9074" s="278" t="str">
        <f>Resumo!$R$6</f>
        <v>Despesa Indireta</v>
      </c>
      <c r="G9074" s="286">
        <f>'Comp. Desp. Indiretas'!CF92</f>
        <v>0</v>
      </c>
    </row>
    <row r="9075" spans="1:7">
      <c r="A9075" s="283">
        <f>'Comp. Desp. Indiretas'!$CF$7</f>
        <v>45200</v>
      </c>
      <c r="B9075" s="278" t="str">
        <f>'Comp. Desp. Indiretas'!$A$93</f>
        <v>ART</v>
      </c>
      <c r="D9075" s="279" t="str">
        <f>'Comp. Desp. Indiretas'!$C$93</f>
        <v>ART CRBio</v>
      </c>
      <c r="E9075" s="278" t="str">
        <f>Resumo!$R$5</f>
        <v>Despesa</v>
      </c>
      <c r="F9075" s="278" t="str">
        <f>Resumo!$R$6</f>
        <v>Despesa Indireta</v>
      </c>
      <c r="G9075" s="286">
        <f>'Comp. Desp. Indiretas'!CF93</f>
        <v>0</v>
      </c>
    </row>
    <row r="9076" spans="1:7">
      <c r="A9076" s="283">
        <f>'Comp. Desp. Indiretas'!$CF$7</f>
        <v>45200</v>
      </c>
      <c r="B9076" s="278" t="str">
        <f>'Comp. Desp. Indiretas'!$A$94</f>
        <v>ART</v>
      </c>
      <c r="D9076" s="279" t="str">
        <f>'Comp. Desp. Indiretas'!$C$94</f>
        <v>ACERVO CRBio</v>
      </c>
      <c r="E9076" s="278" t="str">
        <f>Resumo!$R$5</f>
        <v>Despesa</v>
      </c>
      <c r="F9076" s="278" t="str">
        <f>Resumo!$R$6</f>
        <v>Despesa Indireta</v>
      </c>
      <c r="G9076" s="286">
        <f>'Comp. Desp. Indiretas'!CF94</f>
        <v>0</v>
      </c>
    </row>
    <row r="9077" spans="1:7">
      <c r="A9077" s="283">
        <f>'Comp. Desp. Indiretas'!$CF$7</f>
        <v>45200</v>
      </c>
      <c r="B9077" s="278" t="str">
        <f>'Comp. Desp. Indiretas'!$A$95</f>
        <v>ART</v>
      </c>
      <c r="D9077" s="279" t="str">
        <f>'Comp. Desp. Indiretas'!$C$95</f>
        <v>VISTO CREA PF</v>
      </c>
      <c r="E9077" s="278" t="str">
        <f>Resumo!$R$5</f>
        <v>Despesa</v>
      </c>
      <c r="F9077" s="278" t="str">
        <f>Resumo!$R$6</f>
        <v>Despesa Indireta</v>
      </c>
      <c r="G9077" s="286">
        <f>'Comp. Desp. Indiretas'!CF95</f>
        <v>0</v>
      </c>
    </row>
    <row r="9078" spans="1:7">
      <c r="A9078" s="283">
        <f>'Comp. Desp. Indiretas'!$CF$7</f>
        <v>45200</v>
      </c>
      <c r="B9078" s="278" t="str">
        <f>'Comp. Desp. Indiretas'!$A$96</f>
        <v>ART</v>
      </c>
      <c r="D9078" s="279" t="str">
        <f>'Comp. Desp. Indiretas'!$C$96</f>
        <v>VISTO CREA PJ</v>
      </c>
      <c r="E9078" s="278" t="str">
        <f>Resumo!$R$5</f>
        <v>Despesa</v>
      </c>
      <c r="F9078" s="278" t="str">
        <f>Resumo!$R$6</f>
        <v>Despesa Indireta</v>
      </c>
      <c r="G9078" s="286">
        <f>'Comp. Desp. Indiretas'!CF96</f>
        <v>0</v>
      </c>
    </row>
    <row r="9079" spans="1:7">
      <c r="A9079" s="283">
        <f>'Comp. Desp. Indiretas'!$CF$7</f>
        <v>45200</v>
      </c>
      <c r="B9079" s="278" t="str">
        <f>'Comp. Desp. Indiretas'!$A$97</f>
        <v>ART</v>
      </c>
      <c r="D9079" s="279" t="str">
        <f>'Comp. Desp. Indiretas'!$C$97</f>
        <v>ANUIDADE CREA PF</v>
      </c>
      <c r="E9079" s="278" t="str">
        <f>Resumo!$R$5</f>
        <v>Despesa</v>
      </c>
      <c r="F9079" s="278" t="str">
        <f>Resumo!$R$6</f>
        <v>Despesa Indireta</v>
      </c>
      <c r="G9079" s="286">
        <f>'Comp. Desp. Indiretas'!CF97</f>
        <v>0</v>
      </c>
    </row>
    <row r="9080" spans="1:7">
      <c r="A9080" s="283">
        <f>'Comp. Desp. Indiretas'!$CF$7</f>
        <v>45200</v>
      </c>
      <c r="B9080" s="278" t="str">
        <f>'Comp. Desp. Indiretas'!$A$98</f>
        <v>ART</v>
      </c>
      <c r="D9080" s="279" t="str">
        <f>'Comp. Desp. Indiretas'!$C$98</f>
        <v>ANUIDADE CREA PJ</v>
      </c>
      <c r="E9080" s="278" t="str">
        <f>Resumo!$R$5</f>
        <v>Despesa</v>
      </c>
      <c r="F9080" s="278" t="str">
        <f>Resumo!$R$6</f>
        <v>Despesa Indireta</v>
      </c>
      <c r="G9080" s="286">
        <f>'Comp. Desp. Indiretas'!CF98</f>
        <v>0</v>
      </c>
    </row>
    <row r="9081" spans="1:7">
      <c r="A9081" s="283">
        <f>'Comp. Desp. Indiretas'!$CF$7</f>
        <v>45200</v>
      </c>
      <c r="B9081" s="278" t="str">
        <f>'Comp. Desp. Indiretas'!$A$99</f>
        <v>ART</v>
      </c>
      <c r="D9081" s="279" t="str">
        <f>'Comp. Desp. Indiretas'!$C$99</f>
        <v>VISTO CRBio PF</v>
      </c>
      <c r="E9081" s="278" t="str">
        <f>Resumo!$R$5</f>
        <v>Despesa</v>
      </c>
      <c r="F9081" s="278" t="str">
        <f>Resumo!$R$6</f>
        <v>Despesa Indireta</v>
      </c>
      <c r="G9081" s="286">
        <f>'Comp. Desp. Indiretas'!CF99</f>
        <v>0</v>
      </c>
    </row>
    <row r="9082" spans="1:7">
      <c r="A9082" s="283">
        <f>'Comp. Desp. Indiretas'!$CF$7</f>
        <v>45200</v>
      </c>
      <c r="B9082" s="278" t="str">
        <f>'Comp. Desp. Indiretas'!$A$100</f>
        <v>ART</v>
      </c>
      <c r="D9082" s="279" t="str">
        <f>'Comp. Desp. Indiretas'!$C$100</f>
        <v>VISTO CRBio PJ</v>
      </c>
      <c r="E9082" s="278" t="str">
        <f>Resumo!$R$5</f>
        <v>Despesa</v>
      </c>
      <c r="F9082" s="278" t="str">
        <f>Resumo!$R$6</f>
        <v>Despesa Indireta</v>
      </c>
      <c r="G9082" s="286">
        <f>'Comp. Desp. Indiretas'!CF100</f>
        <v>0</v>
      </c>
    </row>
    <row r="9083" spans="1:7">
      <c r="A9083" s="283">
        <f>'Comp. Desp. Indiretas'!$CF$7</f>
        <v>45200</v>
      </c>
      <c r="B9083" s="278" t="str">
        <f>'Comp. Desp. Indiretas'!$A$101</f>
        <v>SMS</v>
      </c>
      <c r="D9083" s="279" t="str">
        <f>'Comp. Desp. Indiretas'!$C$101</f>
        <v>PPRA</v>
      </c>
      <c r="E9083" s="278" t="str">
        <f>Resumo!$R$5</f>
        <v>Despesa</v>
      </c>
      <c r="F9083" s="278" t="str">
        <f>Resumo!$R$6</f>
        <v>Despesa Indireta</v>
      </c>
      <c r="G9083" s="286">
        <f>'Comp. Desp. Indiretas'!CF101</f>
        <v>0</v>
      </c>
    </row>
    <row r="9084" spans="1:7">
      <c r="A9084" s="283">
        <f>'Comp. Desp. Indiretas'!$CF$7</f>
        <v>45200</v>
      </c>
      <c r="B9084" s="278" t="str">
        <f>'Comp. Desp. Indiretas'!$A$102</f>
        <v>SMS</v>
      </c>
      <c r="D9084" s="279" t="str">
        <f>'Comp. Desp. Indiretas'!$C$102</f>
        <v>PCMSO</v>
      </c>
      <c r="E9084" s="278" t="str">
        <f>Resumo!$R$5</f>
        <v>Despesa</v>
      </c>
      <c r="F9084" s="278" t="str">
        <f>Resumo!$R$6</f>
        <v>Despesa Indireta</v>
      </c>
      <c r="G9084" s="286">
        <f>'Comp. Desp. Indiretas'!CF102</f>
        <v>0</v>
      </c>
    </row>
    <row r="9085" spans="1:7">
      <c r="A9085" s="283">
        <f>'Comp. Desp. Indiretas'!$CF$7</f>
        <v>45200</v>
      </c>
      <c r="B9085" s="278" t="str">
        <f>'Comp. Desp. Indiretas'!$A$103</f>
        <v>SMS</v>
      </c>
      <c r="D9085" s="279" t="str">
        <f>'Comp. Desp. Indiretas'!$C$103</f>
        <v>PGR</v>
      </c>
      <c r="E9085" s="278" t="str">
        <f>Resumo!$R$5</f>
        <v>Despesa</v>
      </c>
      <c r="F9085" s="278" t="str">
        <f>Resumo!$R$6</f>
        <v>Despesa Indireta</v>
      </c>
      <c r="G9085" s="286">
        <f>'Comp. Desp. Indiretas'!CF103</f>
        <v>0</v>
      </c>
    </row>
    <row r="9086" spans="1:7">
      <c r="A9086" s="283">
        <f>'Comp. Desp. Indiretas'!$CF$7</f>
        <v>45200</v>
      </c>
      <c r="B9086" s="278" t="str">
        <f>'Comp. Desp. Indiretas'!$A$104</f>
        <v>SMS</v>
      </c>
      <c r="D9086" s="279" t="str">
        <f>'Comp. Desp. Indiretas'!$C$104</f>
        <v>PAE</v>
      </c>
      <c r="E9086" s="278" t="str">
        <f>Resumo!$R$5</f>
        <v>Despesa</v>
      </c>
      <c r="F9086" s="278" t="str">
        <f>Resumo!$R$6</f>
        <v>Despesa Indireta</v>
      </c>
      <c r="G9086" s="286">
        <f>'Comp. Desp. Indiretas'!CF104</f>
        <v>0</v>
      </c>
    </row>
    <row r="9087" spans="1:7">
      <c r="A9087" s="283">
        <f>'Comp. Desp. Indiretas'!$CF$7</f>
        <v>45200</v>
      </c>
      <c r="B9087" s="278" t="str">
        <f>'Comp. Desp. Indiretas'!$A$105</f>
        <v>SMS</v>
      </c>
      <c r="D9087" s="279" t="str">
        <f>'Comp. Desp. Indiretas'!$C$105</f>
        <v>TREINAMENTO</v>
      </c>
      <c r="E9087" s="278" t="str">
        <f>Resumo!$R$5</f>
        <v>Despesa</v>
      </c>
      <c r="F9087" s="278" t="str">
        <f>Resumo!$R$6</f>
        <v>Despesa Indireta</v>
      </c>
      <c r="G9087" s="286">
        <f>'Comp. Desp. Indiretas'!CF105</f>
        <v>0</v>
      </c>
    </row>
    <row r="9088" spans="1:7">
      <c r="A9088" s="283">
        <f>'Comp. Desp. Indiretas'!$CF$7</f>
        <v>45200</v>
      </c>
      <c r="B9088" s="278" t="str">
        <f>'Comp. Desp. Indiretas'!$A$106</f>
        <v>SMS</v>
      </c>
      <c r="D9088" s="279" t="str">
        <f>'Comp. Desp. Indiretas'!$C$106</f>
        <v>ASO</v>
      </c>
      <c r="E9088" s="278" t="str">
        <f>Resumo!$R$5</f>
        <v>Despesa</v>
      </c>
      <c r="F9088" s="278" t="str">
        <f>Resumo!$R$6</f>
        <v>Despesa Indireta</v>
      </c>
      <c r="G9088" s="286">
        <f>'Comp. Desp. Indiretas'!CF106</f>
        <v>0</v>
      </c>
    </row>
    <row r="9089" spans="1:7">
      <c r="A9089" s="283">
        <f>'Comp. Desp. Indiretas'!$CF$7</f>
        <v>45200</v>
      </c>
      <c r="B9089" s="278">
        <f>'Comp. Desp. Indiretas'!$A$107</f>
        <v>0</v>
      </c>
      <c r="D9089" s="279" t="str">
        <f>'Comp. Desp. Indiretas'!$C$107</f>
        <v/>
      </c>
      <c r="E9089" s="278" t="str">
        <f>Resumo!$R$5</f>
        <v>Despesa</v>
      </c>
      <c r="F9089" s="278" t="str">
        <f>Resumo!$R$6</f>
        <v>Despesa Indireta</v>
      </c>
      <c r="G9089" s="286">
        <f>'Comp. Desp. Indiretas'!CF107</f>
        <v>0</v>
      </c>
    </row>
    <row r="9090" spans="1:7">
      <c r="A9090" s="283">
        <f>'Comp. Desp. Indiretas'!$CF$7</f>
        <v>45200</v>
      </c>
      <c r="B9090" s="278">
        <f>'Comp. Desp. Indiretas'!$A$108</f>
        <v>0</v>
      </c>
      <c r="D9090" s="279" t="str">
        <f>'Comp. Desp. Indiretas'!$C$108</f>
        <v/>
      </c>
      <c r="E9090" s="278" t="str">
        <f>Resumo!$R$5</f>
        <v>Despesa</v>
      </c>
      <c r="F9090" s="278" t="str">
        <f>Resumo!$R$6</f>
        <v>Despesa Indireta</v>
      </c>
      <c r="G9090" s="286">
        <f>'Comp. Desp. Indiretas'!CF108</f>
        <v>0</v>
      </c>
    </row>
    <row r="9091" spans="1:7">
      <c r="A9091" s="283">
        <f>'Comp. Desp. Indiretas'!$CF$7</f>
        <v>45200</v>
      </c>
      <c r="B9091" s="278">
        <f>'Comp. Desp. Indiretas'!$A$109</f>
        <v>0</v>
      </c>
      <c r="D9091" s="279" t="str">
        <f>'Comp. Desp. Indiretas'!$C$109</f>
        <v/>
      </c>
      <c r="E9091" s="278" t="str">
        <f>Resumo!$R$5</f>
        <v>Despesa</v>
      </c>
      <c r="F9091" s="278" t="str">
        <f>Resumo!$R$6</f>
        <v>Despesa Indireta</v>
      </c>
      <c r="G9091" s="286">
        <f>'Comp. Desp. Indiretas'!CF109</f>
        <v>0</v>
      </c>
    </row>
    <row r="9092" spans="1:7">
      <c r="A9092" s="283">
        <f>'Comp. Desp. Indiretas'!$CF$7</f>
        <v>45200</v>
      </c>
      <c r="B9092" s="278">
        <f>'Comp. Desp. Indiretas'!$A$110</f>
        <v>0</v>
      </c>
      <c r="D9092" s="279" t="str">
        <f>'Comp. Desp. Indiretas'!$C$110</f>
        <v/>
      </c>
      <c r="E9092" s="278" t="str">
        <f>Resumo!$R$5</f>
        <v>Despesa</v>
      </c>
      <c r="F9092" s="278" t="str">
        <f>Resumo!$R$6</f>
        <v>Despesa Indireta</v>
      </c>
      <c r="G9092" s="286">
        <f>'Comp. Desp. Indiretas'!CF110</f>
        <v>0</v>
      </c>
    </row>
    <row r="9093" spans="1:7">
      <c r="A9093" s="283">
        <f>'Comp. Desp. Indiretas'!$CF$7</f>
        <v>45200</v>
      </c>
      <c r="B9093" s="278">
        <f>'Comp. Desp. Indiretas'!$A$111</f>
        <v>0</v>
      </c>
      <c r="D9093" s="279" t="str">
        <f>'Comp. Desp. Indiretas'!$C$111</f>
        <v/>
      </c>
      <c r="E9093" s="278" t="str">
        <f>Resumo!$R$5</f>
        <v>Despesa</v>
      </c>
      <c r="F9093" s="278" t="str">
        <f>Resumo!$R$6</f>
        <v>Despesa Indireta</v>
      </c>
      <c r="G9093" s="286">
        <f>'Comp. Desp. Indiretas'!CF111</f>
        <v>0</v>
      </c>
    </row>
    <row r="9094" spans="1:7">
      <c r="A9094" s="283">
        <f>'Comp. Desp. Indiretas'!$CF$7</f>
        <v>45200</v>
      </c>
      <c r="B9094" s="278">
        <f>'Comp. Desp. Indiretas'!$A$112</f>
        <v>0</v>
      </c>
      <c r="D9094" s="279" t="str">
        <f>'Comp. Desp. Indiretas'!$C$112</f>
        <v/>
      </c>
      <c r="E9094" s="278" t="str">
        <f>Resumo!$R$5</f>
        <v>Despesa</v>
      </c>
      <c r="F9094" s="278" t="str">
        <f>Resumo!$R$6</f>
        <v>Despesa Indireta</v>
      </c>
      <c r="G9094" s="286">
        <f>'Comp. Desp. Indiretas'!CF112</f>
        <v>0</v>
      </c>
    </row>
    <row r="9095" spans="1:7">
      <c r="A9095" s="283">
        <f>'Comp. Desp. Indiretas'!$CF$7</f>
        <v>45200</v>
      </c>
      <c r="B9095" s="278" t="str">
        <f>'Composições Desp. Diretas'!$A$10</f>
        <v>MOD</v>
      </c>
      <c r="C9095" s="278" t="str">
        <f>EAP!$C$9</f>
        <v>PP01</v>
      </c>
      <c r="D9095" s="279" t="str">
        <f>'Composições Desp. Diretas'!$C$10</f>
        <v>ANALISTA TÉCNICO</v>
      </c>
      <c r="E9095" s="278" t="str">
        <f>Resumo!$R$5</f>
        <v>Despesa</v>
      </c>
      <c r="F9095" s="278" t="str">
        <f>Resumo!$R$7</f>
        <v>Despesa Direta</v>
      </c>
      <c r="G9095" s="286">
        <f>'Composições Desp. Diretas'!CG10</f>
        <v>241560.00000000003</v>
      </c>
    </row>
    <row r="9096" spans="1:7">
      <c r="A9096" s="283">
        <f>'Comp. Desp. Indiretas'!$CF$7</f>
        <v>45200</v>
      </c>
      <c r="B9096" s="278" t="str">
        <f>'Composições Desp. Diretas'!$A$11</f>
        <v>MOD</v>
      </c>
      <c r="C9096" s="278" t="str">
        <f>EAP!$C$9</f>
        <v>PP01</v>
      </c>
      <c r="D9096" s="279" t="str">
        <f>'Composições Desp. Diretas'!$C$11</f>
        <v>ASSISTENTE ADMINISTRATIVO</v>
      </c>
      <c r="E9096" s="278" t="str">
        <f>Resumo!$R$5</f>
        <v>Despesa</v>
      </c>
      <c r="F9096" s="278" t="str">
        <f>Resumo!$R$7</f>
        <v>Despesa Direta</v>
      </c>
      <c r="G9096" s="286">
        <f>'Composições Desp. Diretas'!CG11</f>
        <v>4452</v>
      </c>
    </row>
    <row r="9097" spans="1:7">
      <c r="A9097" s="283">
        <f>'Comp. Desp. Indiretas'!$CF$7</f>
        <v>45200</v>
      </c>
      <c r="B9097" s="278" t="str">
        <f>'Composições Desp. Diretas'!$A$12</f>
        <v>MOD</v>
      </c>
      <c r="C9097" s="278" t="str">
        <f>EAP!$C$9</f>
        <v>PP01</v>
      </c>
      <c r="D9097" s="279" t="str">
        <f>'Composições Desp. Diretas'!$C$12</f>
        <v>TÉCNICO DE SEGURANÇA</v>
      </c>
      <c r="E9097" s="278" t="str">
        <f>Resumo!$R$5</f>
        <v>Despesa</v>
      </c>
      <c r="F9097" s="278" t="str">
        <f>Resumo!$R$7</f>
        <v>Despesa Direta</v>
      </c>
      <c r="G9097" s="286">
        <f>'Composições Desp. Diretas'!CG12</f>
        <v>7320</v>
      </c>
    </row>
    <row r="9098" spans="1:7">
      <c r="A9098" s="283">
        <f>'Comp. Desp. Indiretas'!$CF$7</f>
        <v>45200</v>
      </c>
      <c r="B9098" s="278" t="str">
        <f>'Composições Desp. Diretas'!$A$13</f>
        <v>MOD</v>
      </c>
      <c r="C9098" s="278" t="str">
        <f>EAP!$C$9</f>
        <v>PP01</v>
      </c>
      <c r="D9098" s="279" t="str">
        <f>'Composições Desp. Diretas'!$C$13</f>
        <v>PREPOSTO</v>
      </c>
      <c r="E9098" s="278" t="str">
        <f>Resumo!$R$5</f>
        <v>Despesa</v>
      </c>
      <c r="F9098" s="278" t="str">
        <f>Resumo!$R$7</f>
        <v>Despesa Direta</v>
      </c>
      <c r="G9098" s="286">
        <f>'Composições Desp. Diretas'!CG13</f>
        <v>0</v>
      </c>
    </row>
    <row r="9099" spans="1:7">
      <c r="A9099" s="283">
        <f>'Comp. Desp. Indiretas'!$CF$7</f>
        <v>45200</v>
      </c>
      <c r="B9099" s="278" t="str">
        <f>'Composições Desp. Diretas'!$A$14</f>
        <v>MOD</v>
      </c>
      <c r="C9099" s="278" t="str">
        <f>EAP!$C$9</f>
        <v>PP01</v>
      </c>
      <c r="D9099" s="279" t="str">
        <f>'Composições Desp. Diretas'!$C$14</f>
        <v>COORDENADOR PEAC</v>
      </c>
      <c r="E9099" s="278" t="str">
        <f>Resumo!$R$5</f>
        <v>Despesa</v>
      </c>
      <c r="F9099" s="278" t="str">
        <f>Resumo!$R$7</f>
        <v>Despesa Direta</v>
      </c>
      <c r="G9099" s="286">
        <f>'Composições Desp. Diretas'!CG14</f>
        <v>18810</v>
      </c>
    </row>
    <row r="9100" spans="1:7">
      <c r="A9100" s="283">
        <f>'Comp. Desp. Indiretas'!$CF$7</f>
        <v>45200</v>
      </c>
      <c r="B9100" s="278" t="str">
        <f>'Composições Desp. Diretas'!$A$15</f>
        <v>MOD</v>
      </c>
      <c r="C9100" s="278" t="str">
        <f>EAP!$C$9</f>
        <v>PP01</v>
      </c>
      <c r="D9100" s="279" t="str">
        <f>'Composições Desp. Diretas'!$C$15</f>
        <v>COORDENADOR PEAC</v>
      </c>
      <c r="E9100" s="278" t="str">
        <f>Resumo!$R$5</f>
        <v>Despesa</v>
      </c>
      <c r="F9100" s="278" t="str">
        <f>Resumo!$R$7</f>
        <v>Despesa Direta</v>
      </c>
      <c r="G9100" s="286">
        <f>'Composições Desp. Diretas'!CG15</f>
        <v>0</v>
      </c>
    </row>
    <row r="9101" spans="1:7">
      <c r="A9101" s="283">
        <f>'Comp. Desp. Indiretas'!$CF$7</f>
        <v>45200</v>
      </c>
      <c r="B9101" s="278" t="str">
        <f>'Composições Desp. Diretas'!$A$16</f>
        <v>MOD</v>
      </c>
      <c r="C9101" s="278" t="str">
        <f>EAP!$C$9</f>
        <v>PP01</v>
      </c>
      <c r="D9101" s="279" t="str">
        <f>'Composições Desp. Diretas'!$C$16</f>
        <v>PRODUÇÃO AUDIOVISUAL (DESIGNER GRÁFICO)</v>
      </c>
      <c r="E9101" s="278" t="str">
        <f>Resumo!$R$5</f>
        <v>Despesa</v>
      </c>
      <c r="F9101" s="278" t="str">
        <f>Resumo!$R$7</f>
        <v>Despesa Direta</v>
      </c>
      <c r="G9101" s="286">
        <f>'Composições Desp. Diretas'!CG16</f>
        <v>5850.0000000000009</v>
      </c>
    </row>
    <row r="9102" spans="1:7">
      <c r="A9102" s="283">
        <f>'Comp. Desp. Indiretas'!$CF$7</f>
        <v>45200</v>
      </c>
      <c r="B9102" s="278" t="str">
        <f>'Composições Desp. Diretas'!$A$17</f>
        <v>DG</v>
      </c>
      <c r="C9102" s="278" t="str">
        <f>EAP!$C$9</f>
        <v>PP01</v>
      </c>
      <c r="D9102" s="279" t="str">
        <f>'Composições Desp. Diretas'!$C$17</f>
        <v>AJUDA DE CUSTO - CAJU - NÍVEL 1</v>
      </c>
      <c r="E9102" s="278" t="str">
        <f>Resumo!$R$5</f>
        <v>Despesa</v>
      </c>
      <c r="F9102" s="278" t="str">
        <f>Resumo!$R$7</f>
        <v>Despesa Direta</v>
      </c>
      <c r="G9102" s="286">
        <f>'Composições Desp. Diretas'!CG17</f>
        <v>1500</v>
      </c>
    </row>
    <row r="9103" spans="1:7">
      <c r="A9103" s="283">
        <f>'Comp. Desp. Indiretas'!$CF$7</f>
        <v>45200</v>
      </c>
      <c r="B9103" s="278" t="str">
        <f>'Composições Desp. Diretas'!$A$18</f>
        <v>DG</v>
      </c>
      <c r="C9103" s="278" t="str">
        <f>EAP!$C$9</f>
        <v>PP01</v>
      </c>
      <c r="D9103" s="279" t="str">
        <f>'Composições Desp. Diretas'!$C$18</f>
        <v>AJUDA DE CUSTO - CAJU - NÍVEL 2</v>
      </c>
      <c r="E9103" s="278" t="str">
        <f>Resumo!$R$5</f>
        <v>Despesa</v>
      </c>
      <c r="F9103" s="278" t="str">
        <f>Resumo!$R$7</f>
        <v>Despesa Direta</v>
      </c>
      <c r="G9103" s="286">
        <f>'Composições Desp. Diretas'!CG18</f>
        <v>35000</v>
      </c>
    </row>
    <row r="9104" spans="1:7">
      <c r="A9104" s="283">
        <f>'Comp. Desp. Indiretas'!$CF$7</f>
        <v>45200</v>
      </c>
      <c r="B9104" s="278" t="str">
        <f>'Composições Desp. Diretas'!$A$19</f>
        <v>MA</v>
      </c>
      <c r="C9104" s="278" t="str">
        <f>EAP!$C$9</f>
        <v>PP01</v>
      </c>
      <c r="D9104" s="279" t="str">
        <f>'Composições Desp. Diretas'!$C$19</f>
        <v>UNIFORME/EPI</v>
      </c>
      <c r="E9104" s="278" t="str">
        <f>Resumo!$R$5</f>
        <v>Despesa</v>
      </c>
      <c r="F9104" s="278" t="str">
        <f>Resumo!$R$7</f>
        <v>Despesa Direta</v>
      </c>
      <c r="G9104" s="286">
        <f>'Composições Desp. Diretas'!CG19</f>
        <v>8250</v>
      </c>
    </row>
    <row r="9105" spans="1:7">
      <c r="A9105" s="283">
        <f>'Comp. Desp. Indiretas'!$CF$7</f>
        <v>45200</v>
      </c>
      <c r="B9105" s="278" t="str">
        <f>'Composições Desp. Diretas'!$A$20</f>
        <v>SMS</v>
      </c>
      <c r="C9105" s="278" t="str">
        <f>EAP!$C$9</f>
        <v>PP01</v>
      </c>
      <c r="D9105" s="279" t="str">
        <f>'Composições Desp. Diretas'!$C$20</f>
        <v>ASO</v>
      </c>
      <c r="E9105" s="278" t="str">
        <f>Resumo!$R$5</f>
        <v>Despesa</v>
      </c>
      <c r="F9105" s="278" t="str">
        <f>Resumo!$R$7</f>
        <v>Despesa Direta</v>
      </c>
      <c r="G9105" s="286">
        <f>'Composições Desp. Diretas'!CG20</f>
        <v>0</v>
      </c>
    </row>
    <row r="9106" spans="1:7">
      <c r="A9106" s="283">
        <f>'Comp. Desp. Indiretas'!$CF$7</f>
        <v>45200</v>
      </c>
      <c r="B9106" s="278" t="str">
        <f>'Composições Desp. Diretas'!$A$21</f>
        <v>EQ</v>
      </c>
      <c r="C9106" s="278" t="str">
        <f>EAP!$C$9</f>
        <v>PP01</v>
      </c>
      <c r="D9106" s="279" t="str">
        <f>'Composições Desp. Diretas'!$C$21</f>
        <v>NOTEBOOK</v>
      </c>
      <c r="E9106" s="278" t="str">
        <f>Resumo!$R$5</f>
        <v>Despesa</v>
      </c>
      <c r="F9106" s="278" t="str">
        <f>Resumo!$R$7</f>
        <v>Despesa Direta</v>
      </c>
      <c r="G9106" s="286">
        <f>'Composições Desp. Diretas'!CG21</f>
        <v>0</v>
      </c>
    </row>
    <row r="9107" spans="1:7">
      <c r="A9107" s="283">
        <f>'Comp. Desp. Indiretas'!$CF$7</f>
        <v>45200</v>
      </c>
      <c r="B9107" s="278" t="str">
        <f>'Composições Desp. Diretas'!$A$22</f>
        <v>EQ</v>
      </c>
      <c r="C9107" s="278" t="str">
        <f>EAP!$C$9</f>
        <v>PP01</v>
      </c>
      <c r="D9107" s="279" t="str">
        <f>'Composições Desp. Diretas'!$C$22</f>
        <v>KIT MULTIMÍDIA</v>
      </c>
      <c r="E9107" s="278" t="str">
        <f>Resumo!$R$5</f>
        <v>Despesa</v>
      </c>
      <c r="F9107" s="278" t="str">
        <f>Resumo!$R$7</f>
        <v>Despesa Direta</v>
      </c>
      <c r="G9107" s="286">
        <f>'Composições Desp. Diretas'!CG22</f>
        <v>0</v>
      </c>
    </row>
    <row r="9108" spans="1:7">
      <c r="A9108" s="283">
        <f>'Comp. Desp. Indiretas'!$CF$7</f>
        <v>45200</v>
      </c>
      <c r="B9108" s="278" t="str">
        <f>'Composições Desp. Diretas'!$A$23</f>
        <v>SMS</v>
      </c>
      <c r="C9108" s="278" t="str">
        <f>EAP!$C$9</f>
        <v>PP01</v>
      </c>
      <c r="D9108" s="279" t="str">
        <f>'Composições Desp. Diretas'!$C$23</f>
        <v>TREINAMENTO RAC02 (VALE)</v>
      </c>
      <c r="E9108" s="278" t="str">
        <f>Resumo!$R$5</f>
        <v>Despesa</v>
      </c>
      <c r="F9108" s="278" t="str">
        <f>Resumo!$R$7</f>
        <v>Despesa Direta</v>
      </c>
      <c r="G9108" s="286">
        <f>'Composições Desp. Diretas'!CG23</f>
        <v>0</v>
      </c>
    </row>
    <row r="9109" spans="1:7">
      <c r="A9109" s="283">
        <f>'Comp. Desp. Indiretas'!$CF$7</f>
        <v>45200</v>
      </c>
      <c r="B9109" s="278" t="str">
        <f>'Composições Desp. Diretas'!$A$24</f>
        <v>SE</v>
      </c>
      <c r="C9109" s="278" t="str">
        <f>EAP!$C$9</f>
        <v>PP01</v>
      </c>
      <c r="D9109" s="279" t="str">
        <f>'Composições Desp. Diretas'!$C$24</f>
        <v>ESPECIALISTA - 44h/MÊS</v>
      </c>
      <c r="E9109" s="278" t="str">
        <f>Resumo!$R$5</f>
        <v>Despesa</v>
      </c>
      <c r="F9109" s="278" t="str">
        <f>Resumo!$R$7</f>
        <v>Despesa Direta</v>
      </c>
      <c r="G9109" s="286">
        <f>'Composições Desp. Diretas'!CG24</f>
        <v>10000</v>
      </c>
    </row>
    <row r="9110" spans="1:7">
      <c r="A9110" s="283">
        <f>'Comp. Desp. Indiretas'!$CF$7</f>
        <v>45200</v>
      </c>
      <c r="B9110" s="278">
        <f>'Composições Desp. Diretas'!$A$25</f>
        <v>0</v>
      </c>
      <c r="C9110" s="278" t="str">
        <f>EAP!$C$9</f>
        <v>PP01</v>
      </c>
      <c r="D9110" s="279">
        <f>'Composições Desp. Diretas'!$C$25</f>
        <v>0</v>
      </c>
      <c r="E9110" s="278" t="str">
        <f>Resumo!$R$5</f>
        <v>Despesa</v>
      </c>
      <c r="F9110" s="278" t="str">
        <f>Resumo!$R$7</f>
        <v>Despesa Direta</v>
      </c>
      <c r="G9110" s="286">
        <f>'Composições Desp. Diretas'!CG25</f>
        <v>0</v>
      </c>
    </row>
    <row r="9111" spans="1:7">
      <c r="A9111" s="283">
        <f>'Comp. Desp. Indiretas'!$CF$7</f>
        <v>45200</v>
      </c>
      <c r="B9111" s="278">
        <f>'Composições Desp. Diretas'!$A$26</f>
        <v>0</v>
      </c>
      <c r="C9111" s="278" t="str">
        <f>EAP!$C$9</f>
        <v>PP01</v>
      </c>
      <c r="D9111" s="279">
        <f>'Composições Desp. Diretas'!$C$26</f>
        <v>0</v>
      </c>
      <c r="E9111" s="278" t="str">
        <f>Resumo!$R$5</f>
        <v>Despesa</v>
      </c>
      <c r="F9111" s="278" t="str">
        <f>Resumo!$R$7</f>
        <v>Despesa Direta</v>
      </c>
      <c r="G9111" s="286">
        <f>'Composições Desp. Diretas'!CG26</f>
        <v>0</v>
      </c>
    </row>
    <row r="9112" spans="1:7">
      <c r="A9112" s="283">
        <f>'Comp. Desp. Indiretas'!$CF$7</f>
        <v>45200</v>
      </c>
      <c r="B9112" s="278">
        <f>'Composições Desp. Diretas'!$A$27</f>
        <v>0</v>
      </c>
      <c r="C9112" s="278" t="str">
        <f>EAP!$C$9</f>
        <v>PP01</v>
      </c>
      <c r="D9112" s="279">
        <f>'Composições Desp. Diretas'!$C$27</f>
        <v>0</v>
      </c>
      <c r="E9112" s="278" t="str">
        <f>Resumo!$R$5</f>
        <v>Despesa</v>
      </c>
      <c r="F9112" s="278" t="str">
        <f>Resumo!$R$7</f>
        <v>Despesa Direta</v>
      </c>
      <c r="G9112" s="286">
        <f>'Composições Desp. Diretas'!CG27</f>
        <v>0</v>
      </c>
    </row>
    <row r="9113" spans="1:7">
      <c r="A9113" s="283">
        <f>'Comp. Desp. Indiretas'!$CF$7</f>
        <v>45200</v>
      </c>
      <c r="B9113" s="278">
        <f>'Composições Desp. Diretas'!$A$28</f>
        <v>0</v>
      </c>
      <c r="C9113" s="278" t="str">
        <f>EAP!$C$9</f>
        <v>PP01</v>
      </c>
      <c r="D9113" s="279">
        <f>'Composições Desp. Diretas'!$C$28</f>
        <v>0</v>
      </c>
      <c r="E9113" s="278" t="str">
        <f>Resumo!$R$5</f>
        <v>Despesa</v>
      </c>
      <c r="F9113" s="278" t="str">
        <f>Resumo!$R$7</f>
        <v>Despesa Direta</v>
      </c>
      <c r="G9113" s="286">
        <f>'Composições Desp. Diretas'!CG28</f>
        <v>0</v>
      </c>
    </row>
    <row r="9114" spans="1:7">
      <c r="A9114" s="283">
        <f>'Comp. Desp. Indiretas'!$CF$7</f>
        <v>45200</v>
      </c>
      <c r="B9114" s="278">
        <f>'Composições Desp. Diretas'!$A$29</f>
        <v>0</v>
      </c>
      <c r="C9114" s="278" t="str">
        <f>EAP!$C$9</f>
        <v>PP01</v>
      </c>
      <c r="D9114" s="279">
        <f>'Composições Desp. Diretas'!$C$29</f>
        <v>0</v>
      </c>
      <c r="E9114" s="278" t="str">
        <f>Resumo!$R$5</f>
        <v>Despesa</v>
      </c>
      <c r="F9114" s="278" t="str">
        <f>Resumo!$R$7</f>
        <v>Despesa Direta</v>
      </c>
      <c r="G9114" s="286">
        <f>'Composições Desp. Diretas'!CG29</f>
        <v>0</v>
      </c>
    </row>
    <row r="9115" spans="1:7">
      <c r="A9115" s="283">
        <f>'Comp. Desp. Indiretas'!$CF$7</f>
        <v>45200</v>
      </c>
      <c r="B9115" s="278">
        <f>'Composições Desp. Diretas'!$A$30</f>
        <v>0</v>
      </c>
      <c r="C9115" s="278" t="str">
        <f>EAP!$C$9</f>
        <v>PP01</v>
      </c>
      <c r="D9115" s="279">
        <f>'Composições Desp. Diretas'!$C$30</f>
        <v>0</v>
      </c>
      <c r="E9115" s="278" t="str">
        <f>Resumo!$R$5</f>
        <v>Despesa</v>
      </c>
      <c r="F9115" s="278" t="str">
        <f>Resumo!$R$7</f>
        <v>Despesa Direta</v>
      </c>
      <c r="G9115" s="286">
        <f>'Composições Desp. Diretas'!CG30</f>
        <v>0</v>
      </c>
    </row>
    <row r="9116" spans="1:7">
      <c r="A9116" s="283">
        <f>'Comp. Desp. Indiretas'!$CF$7</f>
        <v>45200</v>
      </c>
      <c r="B9116" s="278">
        <f>'Composições Desp. Diretas'!$A$31</f>
        <v>0</v>
      </c>
      <c r="C9116" s="278" t="str">
        <f>EAP!$C$9</f>
        <v>PP01</v>
      </c>
      <c r="D9116" s="279">
        <f>'Composições Desp. Diretas'!$C$31</f>
        <v>0</v>
      </c>
      <c r="E9116" s="278" t="str">
        <f>Resumo!$R$5</f>
        <v>Despesa</v>
      </c>
      <c r="F9116" s="278" t="str">
        <f>Resumo!$R$7</f>
        <v>Despesa Direta</v>
      </c>
      <c r="G9116" s="286">
        <f>'Composições Desp. Diretas'!CG31</f>
        <v>0</v>
      </c>
    </row>
    <row r="9117" spans="1:7">
      <c r="A9117" s="283">
        <f>'Comp. Desp. Indiretas'!$CF$7</f>
        <v>45200</v>
      </c>
      <c r="B9117" s="278">
        <f>'Composições Desp. Diretas'!$A$32</f>
        <v>0</v>
      </c>
      <c r="C9117" s="278" t="str">
        <f>EAP!$C$9</f>
        <v>PP01</v>
      </c>
      <c r="D9117" s="279">
        <f>'Composições Desp. Diretas'!$C$32</f>
        <v>0</v>
      </c>
      <c r="E9117" s="278" t="str">
        <f>Resumo!$R$5</f>
        <v>Despesa</v>
      </c>
      <c r="F9117" s="278" t="str">
        <f>Resumo!$R$7</f>
        <v>Despesa Direta</v>
      </c>
      <c r="G9117" s="286">
        <f>'Composições Desp. Diretas'!CG32</f>
        <v>0</v>
      </c>
    </row>
    <row r="9118" spans="1:7">
      <c r="A9118" s="283">
        <f>'Comp. Desp. Indiretas'!$CF$7</f>
        <v>45200</v>
      </c>
      <c r="B9118" s="278">
        <f>'Composições Desp. Diretas'!$A$33</f>
        <v>0</v>
      </c>
      <c r="C9118" s="278" t="str">
        <f>EAP!$C$9</f>
        <v>PP01</v>
      </c>
      <c r="D9118" s="279">
        <f>'Composições Desp. Diretas'!$C$33</f>
        <v>0</v>
      </c>
      <c r="E9118" s="278" t="str">
        <f>Resumo!$R$5</f>
        <v>Despesa</v>
      </c>
      <c r="F9118" s="278" t="str">
        <f>Resumo!$R$7</f>
        <v>Despesa Direta</v>
      </c>
      <c r="G9118" s="286">
        <f>'Composições Desp. Diretas'!CG33</f>
        <v>0</v>
      </c>
    </row>
    <row r="9119" spans="1:7">
      <c r="A9119" s="283">
        <f>'Comp. Desp. Indiretas'!$CF$7</f>
        <v>45200</v>
      </c>
      <c r="B9119" s="278">
        <f>'Composições Desp. Diretas'!$A$34</f>
        <v>0</v>
      </c>
      <c r="C9119" s="278" t="str">
        <f>EAP!$C$9</f>
        <v>PP01</v>
      </c>
      <c r="D9119" s="279">
        <f>'Composições Desp. Diretas'!$C$34</f>
        <v>0</v>
      </c>
      <c r="E9119" s="278" t="str">
        <f>Resumo!$R$5</f>
        <v>Despesa</v>
      </c>
      <c r="F9119" s="278" t="str">
        <f>Resumo!$R$7</f>
        <v>Despesa Direta</v>
      </c>
      <c r="G9119" s="286">
        <f>'Composições Desp. Diretas'!CG34</f>
        <v>0</v>
      </c>
    </row>
    <row r="9120" spans="1:7">
      <c r="A9120" s="283">
        <f>'Comp. Desp. Indiretas'!$CF$7</f>
        <v>45200</v>
      </c>
      <c r="B9120" s="278">
        <f>'Composições Desp. Diretas'!$A$35</f>
        <v>0</v>
      </c>
      <c r="C9120" s="278" t="str">
        <f>EAP!$C$9</f>
        <v>PP01</v>
      </c>
      <c r="D9120" s="279">
        <f>'Composições Desp. Diretas'!$C$35</f>
        <v>0</v>
      </c>
      <c r="E9120" s="278" t="str">
        <f>Resumo!$R$5</f>
        <v>Despesa</v>
      </c>
      <c r="F9120" s="278" t="str">
        <f>Resumo!$R$7</f>
        <v>Despesa Direta</v>
      </c>
      <c r="G9120" s="286">
        <f>'Composições Desp. Diretas'!CG35</f>
        <v>0</v>
      </c>
    </row>
    <row r="9121" spans="1:7">
      <c r="A9121" s="283">
        <f>'Comp. Desp. Indiretas'!$CF$7</f>
        <v>45200</v>
      </c>
      <c r="B9121" s="278">
        <f>'Composições Desp. Diretas'!$A$36</f>
        <v>0</v>
      </c>
      <c r="C9121" s="278" t="str">
        <f>EAP!$C$9</f>
        <v>PP01</v>
      </c>
      <c r="D9121" s="279">
        <f>'Composições Desp. Diretas'!$C$36</f>
        <v>0</v>
      </c>
      <c r="E9121" s="278" t="str">
        <f>Resumo!$R$5</f>
        <v>Despesa</v>
      </c>
      <c r="F9121" s="278" t="str">
        <f>Resumo!$R$7</f>
        <v>Despesa Direta</v>
      </c>
      <c r="G9121" s="286">
        <f>'Composições Desp. Diretas'!CG36</f>
        <v>0</v>
      </c>
    </row>
    <row r="9122" spans="1:7">
      <c r="A9122" s="283">
        <f>'Comp. Desp. Indiretas'!$CF$7</f>
        <v>45200</v>
      </c>
      <c r="B9122" s="278">
        <f>'Composições Desp. Diretas'!$A$37</f>
        <v>0</v>
      </c>
      <c r="C9122" s="278" t="str">
        <f>EAP!$C$9</f>
        <v>PP01</v>
      </c>
      <c r="D9122" s="279">
        <f>'Composições Desp. Diretas'!$C$37</f>
        <v>0</v>
      </c>
      <c r="E9122" s="278" t="str">
        <f>Resumo!$R$5</f>
        <v>Despesa</v>
      </c>
      <c r="F9122" s="278" t="str">
        <f>Resumo!$R$7</f>
        <v>Despesa Direta</v>
      </c>
      <c r="G9122" s="286">
        <f>'Composições Desp. Diretas'!CG37</f>
        <v>0</v>
      </c>
    </row>
    <row r="9123" spans="1:7">
      <c r="A9123" s="283">
        <f>'Comp. Desp. Indiretas'!$CF$7</f>
        <v>45200</v>
      </c>
      <c r="B9123" s="278">
        <f>'Composições Desp. Diretas'!$A$38</f>
        <v>0</v>
      </c>
      <c r="C9123" s="278" t="str">
        <f>EAP!$C$9</f>
        <v>PP01</v>
      </c>
      <c r="D9123" s="279">
        <f>'Composições Desp. Diretas'!$C$38</f>
        <v>0</v>
      </c>
      <c r="E9123" s="278" t="str">
        <f>Resumo!$R$5</f>
        <v>Despesa</v>
      </c>
      <c r="F9123" s="278" t="str">
        <f>Resumo!$R$7</f>
        <v>Despesa Direta</v>
      </c>
      <c r="G9123" s="286">
        <f>'Composições Desp. Diretas'!CG38</f>
        <v>0</v>
      </c>
    </row>
    <row r="9124" spans="1:7">
      <c r="A9124" s="283">
        <f>'Comp. Desp. Indiretas'!$CF$7</f>
        <v>45200</v>
      </c>
      <c r="B9124" s="278">
        <f>'Composições Desp. Diretas'!$A$39</f>
        <v>0</v>
      </c>
      <c r="C9124" s="278" t="str">
        <f>EAP!$C$9</f>
        <v>PP01</v>
      </c>
      <c r="D9124" s="279">
        <f>'Composições Desp. Diretas'!$C$39</f>
        <v>0</v>
      </c>
      <c r="E9124" s="278" t="str">
        <f>Resumo!$R$5</f>
        <v>Despesa</v>
      </c>
      <c r="F9124" s="278" t="str">
        <f>Resumo!$R$7</f>
        <v>Despesa Direta</v>
      </c>
      <c r="G9124" s="286">
        <f>'Composições Desp. Diretas'!CG39</f>
        <v>0</v>
      </c>
    </row>
    <row r="9125" spans="1:7">
      <c r="A9125" s="283">
        <f>'Comp. Desp. Indiretas'!$CF$7</f>
        <v>45200</v>
      </c>
      <c r="B9125" s="278">
        <f>'Composições Desp. Diretas'!$A$40</f>
        <v>0</v>
      </c>
      <c r="C9125" s="278" t="str">
        <f>EAP!$C$9</f>
        <v>PP01</v>
      </c>
      <c r="D9125" s="279">
        <f>'Composições Desp. Diretas'!$C$40</f>
        <v>0</v>
      </c>
      <c r="E9125" s="278" t="str">
        <f>Resumo!$R$5</f>
        <v>Despesa</v>
      </c>
      <c r="F9125" s="278" t="str">
        <f>Resumo!$R$7</f>
        <v>Despesa Direta</v>
      </c>
      <c r="G9125" s="286">
        <f>'Composições Desp. Diretas'!CG40</f>
        <v>0</v>
      </c>
    </row>
    <row r="9126" spans="1:7">
      <c r="A9126" s="283">
        <f>'Comp. Desp. Indiretas'!$CF$7</f>
        <v>45200</v>
      </c>
      <c r="B9126" s="278" t="str">
        <f>'Composições Desp. Diretas'!$A$42</f>
        <v>DG</v>
      </c>
      <c r="C9126" s="278" t="str">
        <f>EAP!$C$10</f>
        <v>PP02</v>
      </c>
      <c r="D9126" s="279" t="str">
        <f>'Composições Desp. Diretas'!$C$42</f>
        <v>ALUGUEL DE VEÍCULO SUV</v>
      </c>
      <c r="E9126" s="278" t="str">
        <f>Resumo!$R$5</f>
        <v>Despesa</v>
      </c>
      <c r="F9126" s="278" t="str">
        <f>Resumo!$R$7</f>
        <v>Despesa Direta</v>
      </c>
      <c r="G9126" s="286">
        <f>'Composições Desp. Diretas'!CG42</f>
        <v>38400</v>
      </c>
    </row>
    <row r="9127" spans="1:7">
      <c r="A9127" s="283">
        <f>'Comp. Desp. Indiretas'!$CF$7</f>
        <v>45200</v>
      </c>
      <c r="B9127" s="278" t="str">
        <f>'Composições Desp. Diretas'!$A$43</f>
        <v>DG</v>
      </c>
      <c r="C9127" s="278" t="str">
        <f>EAP!$C$10</f>
        <v>PP02</v>
      </c>
      <c r="D9127" s="279" t="str">
        <f>'Composições Desp. Diretas'!$C$43</f>
        <v>COMBUSTÍVEL - GASOLINA</v>
      </c>
      <c r="E9127" s="278" t="str">
        <f>Resumo!$R$5</f>
        <v>Despesa</v>
      </c>
      <c r="F9127" s="278" t="str">
        <f>Resumo!$R$7</f>
        <v>Despesa Direta</v>
      </c>
      <c r="G9127" s="286">
        <f>'Composições Desp. Diretas'!CG43</f>
        <v>8400</v>
      </c>
    </row>
    <row r="9128" spans="1:7">
      <c r="A9128" s="283">
        <f>'Comp. Desp. Indiretas'!$CF$7</f>
        <v>45200</v>
      </c>
      <c r="B9128" s="278" t="str">
        <f>'Composições Desp. Diretas'!$A$44</f>
        <v>DG</v>
      </c>
      <c r="C9128" s="278" t="str">
        <f>EAP!$C$10</f>
        <v>PP02</v>
      </c>
      <c r="D9128" s="279" t="str">
        <f>'Composições Desp. Diretas'!$C$44</f>
        <v>EQUIPAMENTOS VEÍCULO (SENSOR DE FADIGA + TELEMETRIA)</v>
      </c>
      <c r="E9128" s="278" t="str">
        <f>Resumo!$R$5</f>
        <v>Despesa</v>
      </c>
      <c r="F9128" s="278" t="str">
        <f>Resumo!$R$7</f>
        <v>Despesa Direta</v>
      </c>
      <c r="G9128" s="286">
        <f>'Composições Desp. Diretas'!CG44</f>
        <v>6000</v>
      </c>
    </row>
    <row r="9129" spans="1:7">
      <c r="A9129" s="283">
        <f>'Comp. Desp. Indiretas'!$CF$7</f>
        <v>45200</v>
      </c>
      <c r="B9129" s="278" t="str">
        <f>'Composições Desp. Diretas'!$A$45</f>
        <v>DG</v>
      </c>
      <c r="C9129" s="278" t="str">
        <f>EAP!$C$10</f>
        <v>PP02</v>
      </c>
      <c r="D9129" s="279" t="str">
        <f>'Composições Desp. Diretas'!$C$45</f>
        <v>INSTALAÇÃO SENSOR FADIGA</v>
      </c>
      <c r="E9129" s="278" t="str">
        <f>Resumo!$R$5</f>
        <v>Despesa</v>
      </c>
      <c r="F9129" s="278" t="str">
        <f>Resumo!$R$7</f>
        <v>Despesa Direta</v>
      </c>
      <c r="G9129" s="286">
        <f>'Composições Desp. Diretas'!CG45</f>
        <v>0</v>
      </c>
    </row>
    <row r="9130" spans="1:7">
      <c r="A9130" s="283">
        <f>'Comp. Desp. Indiretas'!$CF$7</f>
        <v>45200</v>
      </c>
      <c r="B9130" s="278" t="str">
        <f>'Composições Desp. Diretas'!$A$46</f>
        <v>DG</v>
      </c>
      <c r="C9130" s="278" t="str">
        <f>EAP!$C$10</f>
        <v>PP02</v>
      </c>
      <c r="D9130" s="279" t="str">
        <f>'Composições Desp. Diretas'!$C$46</f>
        <v>DESINSTALAÇÃO SENSOR FADIGA</v>
      </c>
      <c r="E9130" s="278" t="str">
        <f>Resumo!$R$5</f>
        <v>Despesa</v>
      </c>
      <c r="F9130" s="278" t="str">
        <f>Resumo!$R$7</f>
        <v>Despesa Direta</v>
      </c>
      <c r="G9130" s="286">
        <f>'Composições Desp. Diretas'!CG46</f>
        <v>0</v>
      </c>
    </row>
    <row r="9131" spans="1:7">
      <c r="A9131" s="283">
        <f>'Comp. Desp. Indiretas'!$CF$7</f>
        <v>45200</v>
      </c>
      <c r="B9131" s="278" t="str">
        <f>'Composições Desp. Diretas'!$A$47</f>
        <v>DG</v>
      </c>
      <c r="C9131" s="278" t="str">
        <f>EAP!$C$10</f>
        <v>PP02</v>
      </c>
      <c r="D9131" s="279" t="str">
        <f>'Composições Desp. Diretas'!$C$47</f>
        <v>INSTALAÇÃO TELEMETRIA</v>
      </c>
      <c r="E9131" s="278" t="str">
        <f>Resumo!$R$5</f>
        <v>Despesa</v>
      </c>
      <c r="F9131" s="278" t="str">
        <f>Resumo!$R$7</f>
        <v>Despesa Direta</v>
      </c>
      <c r="G9131" s="286">
        <f>'Composições Desp. Diretas'!CG47</f>
        <v>0</v>
      </c>
    </row>
    <row r="9132" spans="1:7">
      <c r="A9132" s="283">
        <f>'Comp. Desp. Indiretas'!$CF$7</f>
        <v>45200</v>
      </c>
      <c r="B9132" s="278" t="str">
        <f>'Composições Desp. Diretas'!$A$48</f>
        <v>DG</v>
      </c>
      <c r="C9132" s="278" t="str">
        <f>EAP!$C$10</f>
        <v>PP02</v>
      </c>
      <c r="D9132" s="279" t="str">
        <f>'Composições Desp. Diretas'!$C$48</f>
        <v>DESINSTALAÇÃO TELEMETRIA</v>
      </c>
      <c r="E9132" s="278" t="str">
        <f>Resumo!$R$5</f>
        <v>Despesa</v>
      </c>
      <c r="F9132" s="278" t="str">
        <f>Resumo!$R$7</f>
        <v>Despesa Direta</v>
      </c>
      <c r="G9132" s="286">
        <f>'Composições Desp. Diretas'!CG48</f>
        <v>0</v>
      </c>
    </row>
    <row r="9133" spans="1:7">
      <c r="A9133" s="283">
        <f>'Comp. Desp. Indiretas'!$CF$7</f>
        <v>45200</v>
      </c>
      <c r="B9133" s="278" t="str">
        <f>'Composições Desp. Diretas'!$A$49</f>
        <v>DG</v>
      </c>
      <c r="C9133" s="278" t="str">
        <f>EAP!$C$10</f>
        <v>PP02</v>
      </c>
      <c r="D9133" s="279" t="str">
        <f>'Composições Desp. Diretas'!$C$49</f>
        <v>INSTALAÇÃO E DESINSTALAÇÃO DE SIRENE DE RÉ</v>
      </c>
      <c r="E9133" s="278" t="str">
        <f>Resumo!$R$5</f>
        <v>Despesa</v>
      </c>
      <c r="F9133" s="278" t="str">
        <f>Resumo!$R$7</f>
        <v>Despesa Direta</v>
      </c>
      <c r="G9133" s="286">
        <f>'Composições Desp. Diretas'!CG49</f>
        <v>0</v>
      </c>
    </row>
    <row r="9134" spans="1:7">
      <c r="A9134" s="283">
        <f>'Comp. Desp. Indiretas'!$CF$7</f>
        <v>45200</v>
      </c>
      <c r="B9134" s="278" t="str">
        <f>'Composições Desp. Diretas'!$A$50</f>
        <v>DG</v>
      </c>
      <c r="C9134" s="278" t="str">
        <f>EAP!$C$10</f>
        <v>PP02</v>
      </c>
      <c r="D9134" s="279" t="str">
        <f>'Composições Desp. Diretas'!$C$50</f>
        <v>LAVAGEM DE VEÍCULO</v>
      </c>
      <c r="E9134" s="278" t="str">
        <f>Resumo!$R$5</f>
        <v>Despesa</v>
      </c>
      <c r="F9134" s="278" t="str">
        <f>Resumo!$R$7</f>
        <v>Despesa Direta</v>
      </c>
      <c r="G9134" s="286">
        <f>'Composições Desp. Diretas'!CG50</f>
        <v>1200</v>
      </c>
    </row>
    <row r="9135" spans="1:7">
      <c r="A9135" s="283">
        <f>'Comp. Desp. Indiretas'!$CF$7</f>
        <v>45200</v>
      </c>
      <c r="B9135" s="278" t="str">
        <f>'Composições Desp. Diretas'!$A$51</f>
        <v>MA</v>
      </c>
      <c r="C9135" s="278" t="str">
        <f>EAP!$C$10</f>
        <v>PP02</v>
      </c>
      <c r="D9135" s="279" t="str">
        <f>'Composições Desp. Diretas'!$C$51</f>
        <v>MATERIAIS GRÁFICOS (CARTILHAS, FOLDERS, BANNER, CADERNO, OUTDOOR, PLACAS, E ETC)</v>
      </c>
      <c r="E9135" s="278" t="str">
        <f>Resumo!$R$5</f>
        <v>Despesa</v>
      </c>
      <c r="F9135" s="278" t="str">
        <f>Resumo!$R$7</f>
        <v>Despesa Direta</v>
      </c>
      <c r="G9135" s="286">
        <f>'Composições Desp. Diretas'!CG51</f>
        <v>25000</v>
      </c>
    </row>
    <row r="9136" spans="1:7">
      <c r="A9136" s="283">
        <f>'Comp. Desp. Indiretas'!$CF$7</f>
        <v>45200</v>
      </c>
      <c r="B9136" s="278" t="str">
        <f>'Composições Desp. Diretas'!$A$52</f>
        <v>DG</v>
      </c>
      <c r="C9136" s="278" t="str">
        <f>EAP!$C$10</f>
        <v>PP02</v>
      </c>
      <c r="D9136" s="279" t="str">
        <f>'Composições Desp. Diretas'!$C$52</f>
        <v>LANCHES OFICINAS / EVENTOS / REUNIÕES</v>
      </c>
      <c r="E9136" s="278" t="str">
        <f>Resumo!$R$5</f>
        <v>Despesa</v>
      </c>
      <c r="F9136" s="278" t="str">
        <f>Resumo!$R$7</f>
        <v>Despesa Direta</v>
      </c>
      <c r="G9136" s="286">
        <f>'Composições Desp. Diretas'!CG52</f>
        <v>3000</v>
      </c>
    </row>
    <row r="9137" spans="1:7">
      <c r="A9137" s="283">
        <f>'Comp. Desp. Indiretas'!$CF$7</f>
        <v>45200</v>
      </c>
      <c r="B9137" s="278" t="str">
        <f>'Composições Desp. Diretas'!$A$53</f>
        <v>DG</v>
      </c>
      <c r="C9137" s="278" t="str">
        <f>EAP!$C$10</f>
        <v>PP02</v>
      </c>
      <c r="D9137" s="279" t="str">
        <f>'Composições Desp. Diretas'!$C$53</f>
        <v>TRANSPORTE PARTICIPANTES</v>
      </c>
      <c r="E9137" s="278" t="str">
        <f>Resumo!$R$5</f>
        <v>Despesa</v>
      </c>
      <c r="F9137" s="278" t="str">
        <f>Resumo!$R$7</f>
        <v>Despesa Direta</v>
      </c>
      <c r="G9137" s="286">
        <f>'Composições Desp. Diretas'!CG53</f>
        <v>500</v>
      </c>
    </row>
    <row r="9138" spans="1:7">
      <c r="A9138" s="283">
        <f>'Comp. Desp. Indiretas'!$CF$7</f>
        <v>45200</v>
      </c>
      <c r="B9138" s="278" t="str">
        <f>'Composições Desp. Diretas'!$A$54</f>
        <v>MA</v>
      </c>
      <c r="C9138" s="278" t="str">
        <f>EAP!$C$10</f>
        <v>PP02</v>
      </c>
      <c r="D9138" s="279" t="str">
        <f>'Composições Desp. Diretas'!$C$54</f>
        <v>MATERIAIS DE ESCRITÓRIO (CARTOLINA, PAPEL, TESOURA, CANETA, LÁPIS, GRAMPEADOR, DUREX, FITA ADESIVA, E ETC.)</v>
      </c>
      <c r="E9138" s="278" t="str">
        <f>Resumo!$R$5</f>
        <v>Despesa</v>
      </c>
      <c r="F9138" s="278" t="str">
        <f>Resumo!$R$7</f>
        <v>Despesa Direta</v>
      </c>
      <c r="G9138" s="286">
        <f>'Composições Desp. Diretas'!CG54</f>
        <v>800</v>
      </c>
    </row>
    <row r="9139" spans="1:7">
      <c r="A9139" s="283">
        <f>'Comp. Desp. Indiretas'!$CF$7</f>
        <v>45200</v>
      </c>
      <c r="B9139" s="278" t="str">
        <f>'Composições Desp. Diretas'!$A$55</f>
        <v>MA</v>
      </c>
      <c r="C9139" s="278" t="str">
        <f>EAP!$C$10</f>
        <v>PP02</v>
      </c>
      <c r="D9139" s="279" t="str">
        <f>'Composições Desp. Diretas'!$C$55</f>
        <v>MATERIAIS ACESSÓRIOS PARA AS CAMPANHAS/OFICINAS (BRINDES, CAMISETAS, E ETC.)</v>
      </c>
      <c r="E9139" s="278" t="str">
        <f>Resumo!$R$5</f>
        <v>Despesa</v>
      </c>
      <c r="F9139" s="278" t="str">
        <f>Resumo!$R$7</f>
        <v>Despesa Direta</v>
      </c>
      <c r="G9139" s="286">
        <f>'Composições Desp. Diretas'!CG55</f>
        <v>1000</v>
      </c>
    </row>
    <row r="9140" spans="1:7">
      <c r="A9140" s="283">
        <f>'Comp. Desp. Indiretas'!$CF$7</f>
        <v>45200</v>
      </c>
      <c r="B9140" s="278" t="str">
        <f>'Composições Desp. Diretas'!$A$56</f>
        <v>DG</v>
      </c>
      <c r="C9140" s="278" t="str">
        <f>EAP!$C$10</f>
        <v>PP02</v>
      </c>
      <c r="D9140" s="279" t="str">
        <f>'Composições Desp. Diretas'!$C$56</f>
        <v>HOSPEDAGEM VIAGEM</v>
      </c>
      <c r="E9140" s="278" t="str">
        <f>Resumo!$R$5</f>
        <v>Despesa</v>
      </c>
      <c r="F9140" s="278" t="str">
        <f>Resumo!$R$7</f>
        <v>Despesa Direta</v>
      </c>
      <c r="G9140" s="286">
        <f>'Composições Desp. Diretas'!CG56</f>
        <v>600</v>
      </c>
    </row>
    <row r="9141" spans="1:7">
      <c r="A9141" s="283">
        <f>'Comp. Desp. Indiretas'!$CF$7</f>
        <v>45200</v>
      </c>
      <c r="B9141" s="278" t="str">
        <f>'Composições Desp. Diretas'!$A$57</f>
        <v>DG</v>
      </c>
      <c r="C9141" s="278" t="str">
        <f>EAP!$C$10</f>
        <v>PP02</v>
      </c>
      <c r="D9141" s="279" t="str">
        <f>'Composições Desp. Diretas'!$C$57</f>
        <v>ALIMENTAÇÃO VIAGEM (CAFÉ / ALMOÇO OU JANTA)</v>
      </c>
      <c r="E9141" s="278" t="str">
        <f>Resumo!$R$5</f>
        <v>Despesa</v>
      </c>
      <c r="F9141" s="278" t="str">
        <f>Resumo!$R$7</f>
        <v>Despesa Direta</v>
      </c>
      <c r="G9141" s="286">
        <f>'Composições Desp. Diretas'!CG57</f>
        <v>120</v>
      </c>
    </row>
    <row r="9142" spans="1:7">
      <c r="A9142" s="283">
        <f>'Comp. Desp. Indiretas'!$CF$7</f>
        <v>45200</v>
      </c>
      <c r="B9142" s="278" t="str">
        <f>'Composições Desp. Diretas'!$A$58</f>
        <v>DG</v>
      </c>
      <c r="C9142" s="278" t="str">
        <f>EAP!$C$10</f>
        <v>PP02</v>
      </c>
      <c r="D9142" s="279" t="str">
        <f>'Composições Desp. Diretas'!$C$58</f>
        <v>PASSAGEM TERRESTRE / TRANSLADO</v>
      </c>
      <c r="E9142" s="278" t="str">
        <f>Resumo!$R$5</f>
        <v>Despesa</v>
      </c>
      <c r="F9142" s="278" t="str">
        <f>Resumo!$R$7</f>
        <v>Despesa Direta</v>
      </c>
      <c r="G9142" s="286">
        <f>'Composições Desp. Diretas'!CG58</f>
        <v>600</v>
      </c>
    </row>
    <row r="9143" spans="1:7">
      <c r="A9143" s="283">
        <f>'Comp. Desp. Indiretas'!$CF$7</f>
        <v>45200</v>
      </c>
      <c r="B9143" s="278">
        <f>'Composições Desp. Diretas'!$A$59</f>
        <v>0</v>
      </c>
      <c r="C9143" s="278" t="str">
        <f>EAP!$C$10</f>
        <v>PP02</v>
      </c>
      <c r="D9143" s="279">
        <f>'Composições Desp. Diretas'!$C$59</f>
        <v>0</v>
      </c>
      <c r="E9143" s="278" t="str">
        <f>Resumo!$R$5</f>
        <v>Despesa</v>
      </c>
      <c r="F9143" s="278" t="str">
        <f>Resumo!$R$7</f>
        <v>Despesa Direta</v>
      </c>
      <c r="G9143" s="286">
        <f>'Composições Desp. Diretas'!CG59</f>
        <v>0</v>
      </c>
    </row>
    <row r="9144" spans="1:7">
      <c r="A9144" s="283">
        <f>'Comp. Desp. Indiretas'!$CF$7</f>
        <v>45200</v>
      </c>
      <c r="B9144" s="278">
        <f>'Composições Desp. Diretas'!$A$60</f>
        <v>0</v>
      </c>
      <c r="C9144" s="278" t="str">
        <f>EAP!$C$10</f>
        <v>PP02</v>
      </c>
      <c r="D9144" s="279">
        <f>'Composições Desp. Diretas'!$C$60</f>
        <v>0</v>
      </c>
      <c r="E9144" s="278" t="str">
        <f>Resumo!$R$5</f>
        <v>Despesa</v>
      </c>
      <c r="F9144" s="278" t="str">
        <f>Resumo!$R$7</f>
        <v>Despesa Direta</v>
      </c>
      <c r="G9144" s="286">
        <f>'Composições Desp. Diretas'!CG60</f>
        <v>0</v>
      </c>
    </row>
    <row r="9145" spans="1:7">
      <c r="A9145" s="283">
        <f>'Comp. Desp. Indiretas'!$CF$7</f>
        <v>45200</v>
      </c>
      <c r="B9145" s="278">
        <f>'Composições Desp. Diretas'!$A$61</f>
        <v>0</v>
      </c>
      <c r="C9145" s="278" t="str">
        <f>EAP!$C$10</f>
        <v>PP02</v>
      </c>
      <c r="D9145" s="279">
        <f>'Composições Desp. Diretas'!$C$61</f>
        <v>0</v>
      </c>
      <c r="E9145" s="278" t="str">
        <f>Resumo!$R$5</f>
        <v>Despesa</v>
      </c>
      <c r="F9145" s="278" t="str">
        <f>Resumo!$R$7</f>
        <v>Despesa Direta</v>
      </c>
      <c r="G9145" s="286">
        <f>'Composições Desp. Diretas'!CG61</f>
        <v>0</v>
      </c>
    </row>
    <row r="9146" spans="1:7">
      <c r="A9146" s="283">
        <f>'Comp. Desp. Indiretas'!$CF$7</f>
        <v>45200</v>
      </c>
      <c r="B9146" s="278">
        <f>'Composições Desp. Diretas'!$A$62</f>
        <v>0</v>
      </c>
      <c r="C9146" s="278" t="str">
        <f>EAP!$C$10</f>
        <v>PP02</v>
      </c>
      <c r="D9146" s="279">
        <f>'Composições Desp. Diretas'!$C$62</f>
        <v>0</v>
      </c>
      <c r="E9146" s="278" t="str">
        <f>Resumo!$R$5</f>
        <v>Despesa</v>
      </c>
      <c r="F9146" s="278" t="str">
        <f>Resumo!$R$7</f>
        <v>Despesa Direta</v>
      </c>
      <c r="G9146" s="286">
        <f>'Composições Desp. Diretas'!CG62</f>
        <v>0</v>
      </c>
    </row>
    <row r="9147" spans="1:7">
      <c r="A9147" s="283">
        <f>'Comp. Desp. Indiretas'!$CF$7</f>
        <v>45200</v>
      </c>
      <c r="B9147" s="278">
        <f>'Composições Desp. Diretas'!$A$63</f>
        <v>0</v>
      </c>
      <c r="C9147" s="278" t="str">
        <f>EAP!$C$10</f>
        <v>PP02</v>
      </c>
      <c r="D9147" s="279">
        <f>'Composições Desp. Diretas'!$C$63</f>
        <v>0</v>
      </c>
      <c r="E9147" s="278" t="str">
        <f>Resumo!$R$5</f>
        <v>Despesa</v>
      </c>
      <c r="F9147" s="278" t="str">
        <f>Resumo!$R$7</f>
        <v>Despesa Direta</v>
      </c>
      <c r="G9147" s="286">
        <f>'Composições Desp. Diretas'!CG63</f>
        <v>0</v>
      </c>
    </row>
    <row r="9148" spans="1:7">
      <c r="A9148" s="283">
        <f>'Comp. Desp. Indiretas'!$CF$7</f>
        <v>45200</v>
      </c>
      <c r="B9148" s="278">
        <f>'Composições Desp. Diretas'!$A$64</f>
        <v>0</v>
      </c>
      <c r="C9148" s="278" t="str">
        <f>EAP!$C$10</f>
        <v>PP02</v>
      </c>
      <c r="D9148" s="279">
        <f>'Composições Desp. Diretas'!$C$64</f>
        <v>0</v>
      </c>
      <c r="E9148" s="278" t="str">
        <f>Resumo!$R$5</f>
        <v>Despesa</v>
      </c>
      <c r="F9148" s="278" t="str">
        <f>Resumo!$R$7</f>
        <v>Despesa Direta</v>
      </c>
      <c r="G9148" s="286">
        <f>'Composições Desp. Diretas'!CG64</f>
        <v>0</v>
      </c>
    </row>
    <row r="9149" spans="1:7">
      <c r="A9149" s="283">
        <f>'Comp. Desp. Indiretas'!$CF$7</f>
        <v>45200</v>
      </c>
      <c r="B9149" s="278">
        <f>'Composições Desp. Diretas'!$A$65</f>
        <v>0</v>
      </c>
      <c r="C9149" s="278" t="str">
        <f>EAP!$C$10</f>
        <v>PP02</v>
      </c>
      <c r="D9149" s="279">
        <f>'Composições Desp. Diretas'!$C$65</f>
        <v>0</v>
      </c>
      <c r="E9149" s="278" t="str">
        <f>Resumo!$R$5</f>
        <v>Despesa</v>
      </c>
      <c r="F9149" s="278" t="str">
        <f>Resumo!$R$7</f>
        <v>Despesa Direta</v>
      </c>
      <c r="G9149" s="286">
        <f>'Composições Desp. Diretas'!CG65</f>
        <v>0</v>
      </c>
    </row>
    <row r="9150" spans="1:7">
      <c r="A9150" s="283">
        <f>'Comp. Desp. Indiretas'!$CF$7</f>
        <v>45200</v>
      </c>
      <c r="B9150" s="278">
        <f>'Composições Desp. Diretas'!$A$66</f>
        <v>0</v>
      </c>
      <c r="C9150" s="278" t="str">
        <f>EAP!$C$10</f>
        <v>PP02</v>
      </c>
      <c r="D9150" s="279">
        <f>'Composições Desp. Diretas'!$C$66</f>
        <v>0</v>
      </c>
      <c r="E9150" s="278" t="str">
        <f>Resumo!$R$5</f>
        <v>Despesa</v>
      </c>
      <c r="F9150" s="278" t="str">
        <f>Resumo!$R$7</f>
        <v>Despesa Direta</v>
      </c>
      <c r="G9150" s="286">
        <f>'Composições Desp. Diretas'!CG66</f>
        <v>0</v>
      </c>
    </row>
    <row r="9151" spans="1:7">
      <c r="A9151" s="283">
        <f>'Comp. Desp. Indiretas'!$CF$7</f>
        <v>45200</v>
      </c>
      <c r="B9151" s="278">
        <f>'Composições Desp. Diretas'!$A$67</f>
        <v>0</v>
      </c>
      <c r="C9151" s="278" t="str">
        <f>EAP!$C$10</f>
        <v>PP02</v>
      </c>
      <c r="D9151" s="279">
        <f>'Composições Desp. Diretas'!$C$67</f>
        <v>0</v>
      </c>
      <c r="E9151" s="278" t="str">
        <f>Resumo!$R$5</f>
        <v>Despesa</v>
      </c>
      <c r="F9151" s="278" t="str">
        <f>Resumo!$R$7</f>
        <v>Despesa Direta</v>
      </c>
      <c r="G9151" s="286">
        <f>'Composições Desp. Diretas'!CG67</f>
        <v>0</v>
      </c>
    </row>
    <row r="9152" spans="1:7">
      <c r="A9152" s="283">
        <f>'Comp. Desp. Indiretas'!$CF$7</f>
        <v>45200</v>
      </c>
      <c r="B9152" s="278">
        <f>'Composições Desp. Diretas'!$A$68</f>
        <v>0</v>
      </c>
      <c r="C9152" s="278" t="str">
        <f>EAP!$C$10</f>
        <v>PP02</v>
      </c>
      <c r="D9152" s="279">
        <f>'Composições Desp. Diretas'!$C$68</f>
        <v>0</v>
      </c>
      <c r="E9152" s="278" t="str">
        <f>Resumo!$R$5</f>
        <v>Despesa</v>
      </c>
      <c r="F9152" s="278" t="str">
        <f>Resumo!$R$7</f>
        <v>Despesa Direta</v>
      </c>
      <c r="G9152" s="286">
        <f>'Composições Desp. Diretas'!CG68</f>
        <v>0</v>
      </c>
    </row>
    <row r="9153" spans="1:7">
      <c r="A9153" s="283">
        <f>'Comp. Desp. Indiretas'!$CF$7</f>
        <v>45200</v>
      </c>
      <c r="B9153" s="278">
        <f>'Composições Desp. Diretas'!$A$69</f>
        <v>0</v>
      </c>
      <c r="C9153" s="278" t="str">
        <f>EAP!$C$10</f>
        <v>PP02</v>
      </c>
      <c r="D9153" s="279">
        <f>'Composições Desp. Diretas'!$C$69</f>
        <v>0</v>
      </c>
      <c r="E9153" s="278" t="str">
        <f>Resumo!$R$5</f>
        <v>Despesa</v>
      </c>
      <c r="F9153" s="278" t="str">
        <f>Resumo!$R$7</f>
        <v>Despesa Direta</v>
      </c>
      <c r="G9153" s="286">
        <f>'Composições Desp. Diretas'!CG69</f>
        <v>0</v>
      </c>
    </row>
    <row r="9154" spans="1:7">
      <c r="A9154" s="283">
        <f>'Comp. Desp. Indiretas'!$CF$7</f>
        <v>45200</v>
      </c>
      <c r="B9154" s="278">
        <f>'Composições Desp. Diretas'!$A$70</f>
        <v>0</v>
      </c>
      <c r="C9154" s="278" t="str">
        <f>EAP!$C$10</f>
        <v>PP02</v>
      </c>
      <c r="D9154" s="279">
        <f>'Composições Desp. Diretas'!$C$70</f>
        <v>0</v>
      </c>
      <c r="E9154" s="278" t="str">
        <f>Resumo!$R$5</f>
        <v>Despesa</v>
      </c>
      <c r="F9154" s="278" t="str">
        <f>Resumo!$R$7</f>
        <v>Despesa Direta</v>
      </c>
      <c r="G9154" s="286">
        <f>'Composições Desp. Diretas'!CG70</f>
        <v>0</v>
      </c>
    </row>
    <row r="9155" spans="1:7">
      <c r="A9155" s="283">
        <f>'Comp. Desp. Indiretas'!$CF$7</f>
        <v>45200</v>
      </c>
      <c r="B9155" s="278">
        <f>'Composições Desp. Diretas'!$A$71</f>
        <v>0</v>
      </c>
      <c r="C9155" s="278" t="str">
        <f>EAP!$C$10</f>
        <v>PP02</v>
      </c>
      <c r="D9155" s="279">
        <f>'Composições Desp. Diretas'!$C$71</f>
        <v>0</v>
      </c>
      <c r="E9155" s="278" t="str">
        <f>Resumo!$R$5</f>
        <v>Despesa</v>
      </c>
      <c r="F9155" s="278" t="str">
        <f>Resumo!$R$7</f>
        <v>Despesa Direta</v>
      </c>
      <c r="G9155" s="286">
        <f>'Composições Desp. Diretas'!CG71</f>
        <v>0</v>
      </c>
    </row>
    <row r="9156" spans="1:7">
      <c r="A9156" s="283">
        <f>'Comp. Desp. Indiretas'!$CF$7</f>
        <v>45200</v>
      </c>
      <c r="B9156" s="278">
        <f>'Composições Desp. Diretas'!$A$72</f>
        <v>0</v>
      </c>
      <c r="C9156" s="278" t="str">
        <f>EAP!$C$10</f>
        <v>PP02</v>
      </c>
      <c r="D9156" s="279">
        <f>'Composições Desp. Diretas'!$C$72</f>
        <v>0</v>
      </c>
      <c r="E9156" s="278" t="str">
        <f>Resumo!$R$5</f>
        <v>Despesa</v>
      </c>
      <c r="F9156" s="278" t="str">
        <f>Resumo!$R$7</f>
        <v>Despesa Direta</v>
      </c>
      <c r="G9156" s="286">
        <f>'Composições Desp. Diretas'!CG72</f>
        <v>0</v>
      </c>
    </row>
    <row r="10025" spans="1:7">
      <c r="A10025" s="283">
        <f>'Comp. Desp. Indiretas'!$CF$7</f>
        <v>45200</v>
      </c>
      <c r="D10025" s="279" t="str">
        <f>'CRONOG. DE RECEBIMENTO'!$A$5</f>
        <v>SUBPROGRAMA DE EDUCAÇÃO AMBIENTAL PARA A COMUNIDADE (PEAC)</v>
      </c>
      <c r="E10025" s="278" t="str">
        <f>Resumo!$R$4</f>
        <v>Receita</v>
      </c>
      <c r="F10025" s="278" t="str">
        <f>Resumo!$R$4</f>
        <v>Receita</v>
      </c>
      <c r="G10025" s="286">
        <f>'CRONOG. DE RECEBIMENTO'!$J$5</f>
        <v>0</v>
      </c>
    </row>
    <row r="10026" spans="1:7">
      <c r="A10026" s="283">
        <f>'Comp. Desp. Indiretas'!$CF$7</f>
        <v>45200</v>
      </c>
      <c r="D10026" s="279" t="str">
        <f>'CRONOG. DE RECEBIMENTO'!$A$6</f>
        <v>Plano de Trabalho de Comunidade (PEAC)</v>
      </c>
      <c r="E10026" s="278" t="str">
        <f>Resumo!$R$4</f>
        <v>Receita</v>
      </c>
      <c r="F10026" s="278" t="str">
        <f>Resumo!$R$4</f>
        <v>Receita</v>
      </c>
      <c r="G10026" s="286">
        <f>'CRONOG. DE RECEBIMENTO'!$J$6</f>
        <v>0</v>
      </c>
    </row>
    <row r="10027" spans="1:7">
      <c r="A10027" s="283">
        <f>'Comp. Desp. Indiretas'!$CF$7</f>
        <v>45200</v>
      </c>
      <c r="D10027" s="279" t="str">
        <f>'CRONOG. DE RECEBIMENTO'!$A$7</f>
        <v>Formar Comitê de Educação Ambiental de Comunidade (PEAC)</v>
      </c>
      <c r="E10027" s="278" t="str">
        <f>Resumo!$R$4</f>
        <v>Receita</v>
      </c>
      <c r="F10027" s="278" t="str">
        <f>Resumo!$R$4</f>
        <v>Receita</v>
      </c>
      <c r="G10027" s="286">
        <f>'CRONOG. DE RECEBIMENTO'!$J$7</f>
        <v>1950.3066762350638</v>
      </c>
    </row>
    <row r="10028" spans="1:7">
      <c r="A10028" s="283">
        <f>'Comp. Desp. Indiretas'!$CF$7</f>
        <v>45200</v>
      </c>
      <c r="D10028" s="279" t="str">
        <f>'CRONOG. DE RECEBIMENTO'!$A$8</f>
        <v>Manter Comitê de Educação Ambiental em comunidades (PEAC)</v>
      </c>
      <c r="E10028" s="278" t="str">
        <f>Resumo!$R$4</f>
        <v>Receita</v>
      </c>
      <c r="F10028" s="278" t="str">
        <f>Resumo!$R$4</f>
        <v>Receita</v>
      </c>
      <c r="G10028" s="286">
        <f>'CRONOG. DE RECEBIMENTO'!$J$8</f>
        <v>72560.941189324483</v>
      </c>
    </row>
    <row r="10029" spans="1:7">
      <c r="A10029" s="283">
        <f>'Comp. Desp. Indiretas'!$CF$7</f>
        <v>45200</v>
      </c>
      <c r="D10029" s="279" t="str">
        <f>'CRONOG. DE RECEBIMENTO'!$A$9</f>
        <v>Despesas tributáveis do item 6.1.3</v>
      </c>
      <c r="E10029" s="278" t="str">
        <f>Resumo!$R$4</f>
        <v>Receita</v>
      </c>
      <c r="F10029" s="278" t="str">
        <f>Resumo!$R$4</f>
        <v>Receita</v>
      </c>
      <c r="G10029" s="286">
        <f>'CRONOG. DE RECEBIMENTO'!$J$9</f>
        <v>11784.24</v>
      </c>
    </row>
    <row r="10030" spans="1:7">
      <c r="A10030" s="283">
        <f>'Comp. Desp. Indiretas'!$CF$7</f>
        <v>45200</v>
      </c>
      <c r="D10030" s="279" t="str">
        <f>'CRONOG. DE RECEBIMENTO'!$A$10</f>
        <v>Executar ações do Plano de Ação dos Comitês de Educação Ambiental (PEAC)</v>
      </c>
      <c r="E10030" s="278" t="str">
        <f>Resumo!$R$4</f>
        <v>Receita</v>
      </c>
      <c r="F10030" s="278" t="str">
        <f>Resumo!$R$4</f>
        <v>Receita</v>
      </c>
      <c r="G10030" s="286">
        <f>'CRONOG. DE RECEBIMENTO'!$J$10</f>
        <v>49556.16407646078</v>
      </c>
    </row>
    <row r="10031" spans="1:7">
      <c r="A10031" s="283">
        <f>'Comp. Desp. Indiretas'!$CF$7</f>
        <v>45200</v>
      </c>
      <c r="D10031" s="279" t="str">
        <f>'CRONOG. DE RECEBIMENTO'!$A$11</f>
        <v>Despesas tributáveis do item 6.1.4</v>
      </c>
      <c r="E10031" s="278" t="str">
        <f>Resumo!$R$4</f>
        <v>Receita</v>
      </c>
      <c r="F10031" s="278" t="str">
        <f>Resumo!$R$4</f>
        <v>Receita</v>
      </c>
      <c r="G10031" s="286">
        <f>'CRONOG. DE RECEBIMENTO'!$J$11</f>
        <v>15319.512000000001</v>
      </c>
    </row>
    <row r="10032" spans="1:7">
      <c r="A10032" s="283">
        <f>'Comp. Desp. Indiretas'!$CF$7</f>
        <v>45200</v>
      </c>
      <c r="D10032" s="279" t="str">
        <f>'CRONOG. DE RECEBIMENTO'!$A$12</f>
        <v>Realizar assessoria técnica-pedagógica para formação continuada de educadores/gestores de escola (PEAC)</v>
      </c>
      <c r="E10032" s="278" t="str">
        <f>Resumo!$R$4</f>
        <v>Receita</v>
      </c>
      <c r="F10032" s="278" t="str">
        <f>Resumo!$R$4</f>
        <v>Receita</v>
      </c>
      <c r="G10032" s="286">
        <f>'CRONOG. DE RECEBIMENTO'!$J$12</f>
        <v>10397.908217679833</v>
      </c>
    </row>
    <row r="10033" spans="1:7">
      <c r="A10033" s="283">
        <f>'Comp. Desp. Indiretas'!$CF$7</f>
        <v>45200</v>
      </c>
      <c r="D10033" s="279" t="str">
        <f>'CRONOG. DE RECEBIMENTO'!$A$13</f>
        <v>Despesas tributáveis do item 6.1.5</v>
      </c>
      <c r="E10033" s="278" t="str">
        <f>Resumo!$R$4</f>
        <v>Receita</v>
      </c>
      <c r="F10033" s="278" t="str">
        <f>Resumo!$R$4</f>
        <v>Receita</v>
      </c>
      <c r="G10033" s="286">
        <f>'CRONOG. DE RECEBIMENTO'!$J$13</f>
        <v>16497.936000000002</v>
      </c>
    </row>
    <row r="10034" spans="1:7">
      <c r="A10034" s="283">
        <f>'Comp. Desp. Indiretas'!$CF$7</f>
        <v>45200</v>
      </c>
      <c r="D10034" s="279" t="str">
        <f>'CRONOG. DE RECEBIMENTO'!$A$14</f>
        <v>Realizar atividades culturais e pedagógicas em Escolas (PEAC)</v>
      </c>
      <c r="E10034" s="278" t="str">
        <f>Resumo!$R$4</f>
        <v>Receita</v>
      </c>
      <c r="F10034" s="278" t="str">
        <f>Resumo!$R$4</f>
        <v>Receita</v>
      </c>
      <c r="G10034" s="286">
        <f>'CRONOG. DE RECEBIMENTO'!$J$14</f>
        <v>18238.608422813752</v>
      </c>
    </row>
    <row r="10035" spans="1:7">
      <c r="A10035" s="283">
        <f>'Comp. Desp. Indiretas'!$CF$7</f>
        <v>45200</v>
      </c>
      <c r="D10035" s="279" t="str">
        <f>'CRONOG. DE RECEBIMENTO'!$A$15</f>
        <v>Despesas tributáveis do item 6.1.6</v>
      </c>
      <c r="E10035" s="278" t="str">
        <f>Resumo!$R$4</f>
        <v>Receita</v>
      </c>
      <c r="F10035" s="278" t="str">
        <f>Resumo!$R$4</f>
        <v>Receita</v>
      </c>
      <c r="G10035" s="286">
        <f>'CRONOG. DE RECEBIMENTO'!$J$15</f>
        <v>11784.24</v>
      </c>
    </row>
    <row r="10036" spans="1:7">
      <c r="A10036" s="283">
        <f>'Comp. Desp. Indiretas'!$CF$7</f>
        <v>45200</v>
      </c>
      <c r="D10036" s="279" t="str">
        <f>'CRONOG. DE RECEBIMENTO'!$A$16</f>
        <v>Realizar Diagnóstico Socioambiental Participativo (DSAP) para comunidades (PEAC)</v>
      </c>
      <c r="E10036" s="278" t="str">
        <f>Resumo!$R$4</f>
        <v>Receita</v>
      </c>
      <c r="F10036" s="278" t="str">
        <f>Resumo!$R$4</f>
        <v>Receita</v>
      </c>
      <c r="G10036" s="286">
        <f>'CRONOG. DE RECEBIMENTO'!$J$16</f>
        <v>327.47600160662944</v>
      </c>
    </row>
    <row r="10037" spans="1:7">
      <c r="A10037" s="283">
        <f>'Comp. Desp. Indiretas'!$CF$7</f>
        <v>45200</v>
      </c>
      <c r="D10037" s="279" t="str">
        <f>'CRONOG. DE RECEBIMENTO'!$A$17</f>
        <v>Despesas tributáveis do item 6.1.7</v>
      </c>
      <c r="E10037" s="278" t="str">
        <f>Resumo!$R$4</f>
        <v>Receita</v>
      </c>
      <c r="F10037" s="278" t="str">
        <f>Resumo!$R$4</f>
        <v>Receita</v>
      </c>
      <c r="G10037" s="286">
        <f>'CRONOG. DE RECEBIMENTO'!$J$17</f>
        <v>1178.4240000000002</v>
      </c>
    </row>
    <row r="10038" spans="1:7">
      <c r="A10038" s="283">
        <f>'Comp. Desp. Indiretas'!$CF$7</f>
        <v>45200</v>
      </c>
      <c r="D10038" s="279" t="str">
        <f>'CRONOG. DE RECEBIMENTO'!$A$18</f>
        <v>Realizar eventos/projetos junto à comunidade além da esfera do Comitê de EA (PEAC)</v>
      </c>
      <c r="E10038" s="278" t="str">
        <f>Resumo!$R$4</f>
        <v>Receita</v>
      </c>
      <c r="F10038" s="278" t="str">
        <f>Resumo!$R$4</f>
        <v>Receita</v>
      </c>
      <c r="G10038" s="286">
        <f>'CRONOG. DE RECEBIMENTO'!$J$18</f>
        <v>37612.316684529738</v>
      </c>
    </row>
    <row r="10039" spans="1:7">
      <c r="A10039" s="283">
        <f>'Comp. Desp. Indiretas'!$CF$7</f>
        <v>45200</v>
      </c>
      <c r="D10039" s="279" t="str">
        <f>'CRONOG. DE RECEBIMENTO'!$A$19</f>
        <v>Despesas tributáveis do item 6.1.8</v>
      </c>
      <c r="E10039" s="278" t="str">
        <f>Resumo!$R$4</f>
        <v>Receita</v>
      </c>
      <c r="F10039" s="278" t="str">
        <f>Resumo!$R$4</f>
        <v>Receita</v>
      </c>
      <c r="G10039" s="286">
        <f>'CRONOG. DE RECEBIMENTO'!$J$19</f>
        <v>10605.816000000001</v>
      </c>
    </row>
    <row r="10040" spans="1:7">
      <c r="A10040" s="283">
        <f>'Comp. Desp. Indiretas'!$CF$7</f>
        <v>45200</v>
      </c>
      <c r="D10040" s="279" t="str">
        <f>'CRONOG. DE RECEBIMENTO'!$A$20</f>
        <v>Realizar atividades no Parque BioParque Vale Amazônia</v>
      </c>
      <c r="E10040" s="278" t="str">
        <f>Resumo!$R$4</f>
        <v>Receita</v>
      </c>
      <c r="F10040" s="278" t="str">
        <f>Resumo!$R$4</f>
        <v>Receita</v>
      </c>
      <c r="G10040" s="286">
        <f>'CRONOG. DE RECEBIMENTO'!$J$20</f>
        <v>37508.46068402021</v>
      </c>
    </row>
    <row r="10041" spans="1:7">
      <c r="A10041" s="283">
        <f>'Comp. Desp. Indiretas'!$CF$7</f>
        <v>45200</v>
      </c>
      <c r="D10041" s="279" t="str">
        <f>'CRONOG. DE RECEBIMENTO'!$A$21</f>
        <v>Despesas tributáveis do item 6.1.9</v>
      </c>
      <c r="E10041" s="278" t="str">
        <f>Resumo!$R$4</f>
        <v>Receita</v>
      </c>
      <c r="F10041" s="278" t="str">
        <f>Resumo!$R$4</f>
        <v>Receita</v>
      </c>
      <c r="G10041" s="286">
        <f>'CRONOG. DE RECEBIMENTO'!$J$21</f>
        <v>9427.3920000000016</v>
      </c>
    </row>
    <row r="10042" spans="1:7">
      <c r="A10042" s="283">
        <f>'Comp. Desp. Indiretas'!$CF$7</f>
        <v>45200</v>
      </c>
      <c r="D10042" s="279" t="str">
        <f>'CRONOG. DE RECEBIMENTO'!$A$22</f>
        <v>Monitorar atividades de Educação Ambiental para comunidade (PEAC)</v>
      </c>
      <c r="E10042" s="278" t="str">
        <f>Resumo!$R$4</f>
        <v>Receita</v>
      </c>
      <c r="F10042" s="278" t="str">
        <f>Resumo!$R$4</f>
        <v>Receita</v>
      </c>
      <c r="G10042" s="286">
        <f>'CRONOG. DE RECEBIMENTO'!$J$22</f>
        <v>40442.626531748858</v>
      </c>
    </row>
    <row r="10043" spans="1:7">
      <c r="A10043" s="283">
        <f>'Comp. Desp. Indiretas'!$CF$7</f>
        <v>45200</v>
      </c>
      <c r="D10043" s="279" t="str">
        <f>'CRONOG. DE RECEBIMENTO'!$A$23</f>
        <v>Despesas tributáveis do item 6.1.10</v>
      </c>
      <c r="E10043" s="278" t="str">
        <f>Resumo!$R$4</f>
        <v>Receita</v>
      </c>
      <c r="F10043" s="278" t="str">
        <f>Resumo!$R$4</f>
        <v>Receita</v>
      </c>
      <c r="G10043" s="286">
        <f>'CRONOG. DE RECEBIMENTO'!$J$23</f>
        <v>3535.2720000000004</v>
      </c>
    </row>
    <row r="10044" spans="1:7">
      <c r="A10044" s="283">
        <f>'Comp. Desp. Indiretas'!$CF$7</f>
        <v>45200</v>
      </c>
      <c r="D10044" s="279" t="str">
        <f>'CRONOG. DE RECEBIMENTO'!$A$24</f>
        <v>Realizar análise técnica mensal das atividades de Educação Ambiental do PEAC</v>
      </c>
      <c r="E10044" s="278" t="str">
        <f>Resumo!$R$4</f>
        <v>Receita</v>
      </c>
      <c r="F10044" s="278" t="str">
        <f>Resumo!$R$4</f>
        <v>Receita</v>
      </c>
      <c r="G10044" s="286">
        <f>'CRONOG. DE RECEBIMENTO'!$J$24</f>
        <v>47487.061899642889</v>
      </c>
    </row>
    <row r="10045" spans="1:7">
      <c r="A10045" s="283">
        <f>'Comp. Desp. Indiretas'!$CF$7</f>
        <v>45200</v>
      </c>
      <c r="D10045" s="279" t="str">
        <f>'CRONOG. DE RECEBIMENTO'!$A$25</f>
        <v>Realizar Blitz Educativa sobre SSMA para Comunidades (PEAC)</v>
      </c>
      <c r="E10045" s="278" t="str">
        <f>Resumo!$R$4</f>
        <v>Receita</v>
      </c>
      <c r="F10045" s="278" t="str">
        <f>Resumo!$R$4</f>
        <v>Receita</v>
      </c>
      <c r="G10045" s="286">
        <f>'CRONOG. DE RECEBIMENTO'!$J$25</f>
        <v>5312.9571927325587</v>
      </c>
    </row>
    <row r="10046" spans="1:7">
      <c r="A10046" s="283">
        <f>'Comp. Desp. Indiretas'!$CF$7</f>
        <v>45200</v>
      </c>
      <c r="D10046" s="279" t="str">
        <f>'CRONOG. DE RECEBIMENTO'!$A$26</f>
        <v>Despesas tributáveis do item 6.1.12</v>
      </c>
      <c r="E10046" s="278" t="str">
        <f>Resumo!$R$4</f>
        <v>Receita</v>
      </c>
      <c r="F10046" s="278" t="str">
        <f>Resumo!$R$4</f>
        <v>Receita</v>
      </c>
      <c r="G10046" s="286">
        <f>'CRONOG. DE RECEBIMENTO'!$J$26</f>
        <v>9427.3920000000016</v>
      </c>
    </row>
    <row r="10047" spans="1:7">
      <c r="A10047" s="283">
        <f>'Comp. Desp. Indiretas'!$CF$7</f>
        <v>45200</v>
      </c>
      <c r="D10047" s="279" t="str">
        <f>'CRONOG. DE RECEBIMENTO'!$A$27</f>
        <v>SUBPROGRAMA DE EDUCAÇÃO AMBIENTAL PARA O TRABALHADOR</v>
      </c>
      <c r="E10047" s="278" t="str">
        <f>Resumo!$R$4</f>
        <v>Receita</v>
      </c>
      <c r="F10047" s="278" t="str">
        <f>Resumo!$R$4</f>
        <v>Receita</v>
      </c>
      <c r="G10047" s="286">
        <f>'CRONOG. DE RECEBIMENTO'!$J$27</f>
        <v>0</v>
      </c>
    </row>
    <row r="10048" spans="1:7">
      <c r="A10048" s="283">
        <f>'Comp. Desp. Indiretas'!$CF$7</f>
        <v>45200</v>
      </c>
      <c r="D10048" s="279" t="str">
        <f>'CRONOG. DE RECEBIMENTO'!$A$28</f>
        <v>Plano de Trabalho do Trabalhador (PEAT)</v>
      </c>
      <c r="E10048" s="278" t="str">
        <f>Resumo!$R$4</f>
        <v>Receita</v>
      </c>
      <c r="F10048" s="278" t="str">
        <f>Resumo!$R$4</f>
        <v>Receita</v>
      </c>
      <c r="G10048" s="286">
        <f>'CRONOG. DE RECEBIMENTO'!$J$28</f>
        <v>0</v>
      </c>
    </row>
    <row r="10049" spans="1:7">
      <c r="A10049" s="283">
        <f>'Comp. Desp. Indiretas'!$CF$7</f>
        <v>45200</v>
      </c>
      <c r="D10049" s="279" t="str">
        <f>'CRONOG. DE RECEBIMENTO'!$A$29</f>
        <v>Formar Comitê de Educação Ambiental de Trabalhadores (PEAT)</v>
      </c>
      <c r="E10049" s="278" t="str">
        <f>Resumo!$R$4</f>
        <v>Receita</v>
      </c>
      <c r="F10049" s="278" t="str">
        <f>Resumo!$R$4</f>
        <v>Receita</v>
      </c>
      <c r="G10049" s="286">
        <f>'CRONOG. DE RECEBIMENTO'!$J$29</f>
        <v>3900.6133524701277</v>
      </c>
    </row>
    <row r="10050" spans="1:7">
      <c r="A10050" s="283">
        <f>'Comp. Desp. Indiretas'!$CF$7</f>
        <v>45200</v>
      </c>
      <c r="D10050" s="279" t="str">
        <f>'CRONOG. DE RECEBIMENTO'!$A$30</f>
        <v>Manter Comitê de Educação Ambiental de Trabalhadores (PEAT)</v>
      </c>
      <c r="E10050" s="278" t="str">
        <f>Resumo!$R$4</f>
        <v>Receita</v>
      </c>
      <c r="F10050" s="278" t="str">
        <f>Resumo!$R$4</f>
        <v>Receita</v>
      </c>
      <c r="G10050" s="286">
        <f>'CRONOG. DE RECEBIMENTO'!$J$30</f>
        <v>3900.6133524701277</v>
      </c>
    </row>
    <row r="10051" spans="1:7">
      <c r="A10051" s="283">
        <f>'Comp. Desp. Indiretas'!$CF$7</f>
        <v>45200</v>
      </c>
      <c r="D10051" s="279" t="str">
        <f>'CRONOG. DE RECEBIMENTO'!$A$31</f>
        <v>Realizar treinamento para empregados com até duas horas de duração (PEAT)</v>
      </c>
      <c r="E10051" s="278" t="str">
        <f>Resumo!$R$4</f>
        <v>Receita</v>
      </c>
      <c r="F10051" s="278" t="str">
        <f>Resumo!$R$4</f>
        <v>Receita</v>
      </c>
      <c r="G10051" s="286">
        <f>'CRONOG. DE RECEBIMENTO'!$J$31</f>
        <v>4615.6485226448276</v>
      </c>
    </row>
    <row r="10052" spans="1:7">
      <c r="A10052" s="283">
        <f>'Comp. Desp. Indiretas'!$CF$7</f>
        <v>45200</v>
      </c>
      <c r="D10052" s="279" t="str">
        <f>'CRONOG. DE RECEBIMENTO'!$A$32</f>
        <v>Despesas tributáveis do item 6.1.16</v>
      </c>
      <c r="E10052" s="278" t="str">
        <f>Resumo!$R$4</f>
        <v>Receita</v>
      </c>
      <c r="F10052" s="278" t="str">
        <f>Resumo!$R$4</f>
        <v>Receita</v>
      </c>
      <c r="G10052" s="286">
        <f>'CRONOG. DE RECEBIMENTO'!$J$32</f>
        <v>4124.4840000000004</v>
      </c>
    </row>
    <row r="10053" spans="1:7">
      <c r="A10053" s="283">
        <f>'Comp. Desp. Indiretas'!$CF$7</f>
        <v>45200</v>
      </c>
      <c r="D10053" s="279" t="str">
        <f>'CRONOG. DE RECEBIMENTO'!$A$33</f>
        <v>Realizar treinamento para empregados com até quatro horas de duração (PEAT)</v>
      </c>
      <c r="E10053" s="278" t="str">
        <f>Resumo!$R$4</f>
        <v>Receita</v>
      </c>
      <c r="F10053" s="278" t="str">
        <f>Resumo!$R$4</f>
        <v>Receita</v>
      </c>
      <c r="G10053" s="286">
        <f>'CRONOG. DE RECEBIMENTO'!$J$33</f>
        <v>17647.616919914286</v>
      </c>
    </row>
    <row r="10054" spans="1:7">
      <c r="A10054" s="283">
        <f>'Comp. Desp. Indiretas'!$CF$7</f>
        <v>45200</v>
      </c>
      <c r="D10054" s="279" t="str">
        <f>'CRONOG. DE RECEBIMENTO'!$A$34</f>
        <v>Despesas tributáveis do item 6.1.17</v>
      </c>
      <c r="E10054" s="278" t="str">
        <f>Resumo!$R$4</f>
        <v>Receita</v>
      </c>
      <c r="F10054" s="278" t="str">
        <f>Resumo!$R$4</f>
        <v>Receita</v>
      </c>
      <c r="G10054" s="286">
        <f>'CRONOG. DE RECEBIMENTO'!$J$34</f>
        <v>4124.4840000000004</v>
      </c>
    </row>
    <row r="10055" spans="1:7">
      <c r="A10055" s="283">
        <f>'Comp. Desp. Indiretas'!$CF$7</f>
        <v>45200</v>
      </c>
      <c r="D10055" s="279" t="str">
        <f>'CRONOG. DE RECEBIMENTO'!$A$35</f>
        <v>Realizar Blitz Educativa sobre SSMA para Empregado (PEAT)</v>
      </c>
      <c r="E10055" s="278" t="str">
        <f>Resumo!$R$4</f>
        <v>Receita</v>
      </c>
      <c r="F10055" s="278" t="str">
        <f>Resumo!$R$4</f>
        <v>Receita</v>
      </c>
      <c r="G10055" s="286">
        <f>'CRONOG. DE RECEBIMENTO'!$J$35</f>
        <v>11011.347720689429</v>
      </c>
    </row>
    <row r="10056" spans="1:7">
      <c r="A10056" s="283">
        <f>'Comp. Desp. Indiretas'!$CF$7</f>
        <v>45200</v>
      </c>
      <c r="D10056" s="279" t="str">
        <f>'CRONOG. DE RECEBIMENTO'!$A$36</f>
        <v>Despesas tributáveis do item 6.1.18</v>
      </c>
      <c r="E10056" s="278" t="str">
        <f>Resumo!$R$4</f>
        <v>Receita</v>
      </c>
      <c r="F10056" s="278" t="str">
        <f>Resumo!$R$4</f>
        <v>Receita</v>
      </c>
      <c r="G10056" s="286">
        <f>'CRONOG. DE RECEBIMENTO'!$J$36</f>
        <v>4124.4840000000004</v>
      </c>
    </row>
    <row r="10057" spans="1:7">
      <c r="A10057" s="283">
        <f>'Comp. Desp. Indiretas'!$CF$7</f>
        <v>45200</v>
      </c>
      <c r="D10057" s="279" t="str">
        <f>'CRONOG. DE RECEBIMENTO'!$A$37</f>
        <v>Produzir bloco de textos para Diálogos de Saúde, Segurança, Direitos Humanos e Meio Ambiente (PEAT)</v>
      </c>
      <c r="E10057" s="278" t="str">
        <f>Resumo!$R$4</f>
        <v>Receita</v>
      </c>
      <c r="F10057" s="278" t="str">
        <f>Resumo!$R$4</f>
        <v>Receita</v>
      </c>
      <c r="G10057" s="286">
        <f>'CRONOG. DE RECEBIMENTO'!$J$37</f>
        <v>6524.2926986754928</v>
      </c>
    </row>
    <row r="10058" spans="1:7">
      <c r="A10058" s="283">
        <f>'Comp. Desp. Indiretas'!$CF$7</f>
        <v>45200</v>
      </c>
      <c r="D10058" s="279" t="str">
        <f>'CRONOG. DE RECEBIMENTO'!$A$38</f>
        <v>Despesas tributáveis do item 6.1.19</v>
      </c>
      <c r="E10058" s="278" t="str">
        <f>Resumo!$R$4</f>
        <v>Receita</v>
      </c>
      <c r="F10058" s="278" t="str">
        <f>Resumo!$R$4</f>
        <v>Receita</v>
      </c>
      <c r="G10058" s="286">
        <f>'CRONOG. DE RECEBIMENTO'!$J$38</f>
        <v>4124.4840000000004</v>
      </c>
    </row>
    <row r="10059" spans="1:7">
      <c r="A10059" s="283">
        <f>'Comp. Desp. Indiretas'!$CF$7</f>
        <v>45200</v>
      </c>
      <c r="D10059" s="279" t="str">
        <f>'CRONOG. DE RECEBIMENTO'!$A$39</f>
        <v>Realização de campanhas temáticas em SSMA para Empregados (PEAT)</v>
      </c>
      <c r="E10059" s="278" t="str">
        <f>Resumo!$R$4</f>
        <v>Receita</v>
      </c>
      <c r="F10059" s="278" t="str">
        <f>Resumo!$R$4</f>
        <v>Receita</v>
      </c>
      <c r="G10059" s="286">
        <f>'CRONOG. DE RECEBIMENTO'!$J$39</f>
        <v>6524.2926986754928</v>
      </c>
    </row>
    <row r="10060" spans="1:7">
      <c r="A10060" s="283">
        <f>'Comp. Desp. Indiretas'!$CF$7</f>
        <v>45200</v>
      </c>
      <c r="D10060" s="279" t="str">
        <f>'CRONOG. DE RECEBIMENTO'!$A$40</f>
        <v>Despesas tributáveis do item 6.1.20</v>
      </c>
      <c r="E10060" s="278" t="str">
        <f>Resumo!$R$4</f>
        <v>Receita</v>
      </c>
      <c r="F10060" s="278" t="str">
        <f>Resumo!$R$4</f>
        <v>Receita</v>
      </c>
      <c r="G10060" s="286">
        <f>'CRONOG. DE RECEBIMENTO'!$J$40</f>
        <v>4124.4840000000004</v>
      </c>
    </row>
    <row r="10061" spans="1:7">
      <c r="A10061" s="283">
        <f>'Comp. Desp. Indiretas'!$CF$7</f>
        <v>45200</v>
      </c>
      <c r="D10061" s="279" t="str">
        <f>'CRONOG. DE RECEBIMENTO'!$A$41</f>
        <v>Apoiar a realização de atividades culturais e pedagógicas para Empregados (PEAT)</v>
      </c>
      <c r="E10061" s="278" t="str">
        <f>Resumo!$R$4</f>
        <v>Receita</v>
      </c>
      <c r="F10061" s="278" t="str">
        <f>Resumo!$R$4</f>
        <v>Receita</v>
      </c>
      <c r="G10061" s="286">
        <f>'CRONOG. DE RECEBIMENTO'!$J$41</f>
        <v>5979.5143626694216</v>
      </c>
    </row>
    <row r="10062" spans="1:7">
      <c r="A10062" s="283">
        <f>'Comp. Desp. Indiretas'!$CF$7</f>
        <v>45200</v>
      </c>
      <c r="D10062" s="279" t="str">
        <f>'CRONOG. DE RECEBIMENTO'!$A$42</f>
        <v>Despesas tributáveis do item 6.1.21</v>
      </c>
      <c r="E10062" s="278" t="str">
        <f>Resumo!$R$4</f>
        <v>Receita</v>
      </c>
      <c r="F10062" s="278" t="str">
        <f>Resumo!$R$4</f>
        <v>Receita</v>
      </c>
      <c r="G10062" s="286">
        <f>'CRONOG. DE RECEBIMENTO'!$J$42</f>
        <v>4124.4840000000004</v>
      </c>
    </row>
    <row r="10063" spans="1:7">
      <c r="A10063" s="283">
        <f>'Comp. Desp. Indiretas'!$CF$7</f>
        <v>45200</v>
      </c>
      <c r="D10063" s="279" t="str">
        <f>'CRONOG. DE RECEBIMENTO'!$A$43</f>
        <v>Monitorar atividade do Programa de Educação Ambiental do Trabalhador (PEAT)</v>
      </c>
      <c r="E10063" s="278" t="str">
        <f>Resumo!$R$4</f>
        <v>Receita</v>
      </c>
      <c r="F10063" s="278" t="str">
        <f>Resumo!$R$4</f>
        <v>Receita</v>
      </c>
      <c r="G10063" s="286">
        <f>'CRONOG. DE RECEBIMENTO'!$J$43</f>
        <v>27100.790466292488</v>
      </c>
    </row>
    <row r="10064" spans="1:7">
      <c r="A10064" s="283">
        <f>'Comp. Desp. Indiretas'!$CF$7</f>
        <v>45200</v>
      </c>
      <c r="D10064" s="279" t="str">
        <f>'CRONOG. DE RECEBIMENTO'!$A$44</f>
        <v>Despesas tributáveis do item 6.1.22</v>
      </c>
      <c r="E10064" s="278" t="str">
        <f>Resumo!$R$4</f>
        <v>Receita</v>
      </c>
      <c r="F10064" s="278" t="str">
        <f>Resumo!$R$4</f>
        <v>Receita</v>
      </c>
      <c r="G10064" s="286">
        <f>'CRONOG. DE RECEBIMENTO'!$J$44</f>
        <v>2356.8480000000004</v>
      </c>
    </row>
    <row r="10065" spans="1:7">
      <c r="A10065" s="283">
        <f>'Comp. Desp. Indiretas'!$CF$7</f>
        <v>45200</v>
      </c>
      <c r="D10065" s="279" t="str">
        <f>'CRONOG. DE RECEBIMENTO'!$A$45</f>
        <v>Realizar análise técnica mensal das atividades de Educação Ambiental do PEAT</v>
      </c>
      <c r="E10065" s="278" t="str">
        <f>Resumo!$R$4</f>
        <v>Receita</v>
      </c>
      <c r="F10065" s="278" t="str">
        <f>Resumo!$R$4</f>
        <v>Receita</v>
      </c>
      <c r="G10065" s="286">
        <f>'CRONOG. DE RECEBIMENTO'!$J$45</f>
        <v>23217.331780573193</v>
      </c>
    </row>
    <row r="10066" spans="1:7">
      <c r="A10066" s="283">
        <f>'Comp. Desp. Indiretas'!$CF$7</f>
        <v>45200</v>
      </c>
      <c r="D10066" s="279" t="str">
        <f>'CRONOG. DE RECEBIMENTO'!$A$46</f>
        <v>Realizar Diagnóstico Socioambiental Participativo (DSAP) para empregados</v>
      </c>
      <c r="E10066" s="278" t="str">
        <f>Resumo!$R$4</f>
        <v>Receita</v>
      </c>
      <c r="F10066" s="278" t="str">
        <f>Resumo!$R$4</f>
        <v>Receita</v>
      </c>
      <c r="G10066" s="286">
        <f>'CRONOG. DE RECEBIMENTO'!$J$46</f>
        <v>327.47600160662944</v>
      </c>
    </row>
    <row r="10067" spans="1:7">
      <c r="A10067" s="283">
        <f>'Comp. Desp. Indiretas'!$CF$7</f>
        <v>45200</v>
      </c>
      <c r="D10067" s="279" t="str">
        <f>'CRONOG. DE RECEBIMENTO'!$A$47</f>
        <v>Despesas tributáveis do item 6.1.24</v>
      </c>
      <c r="E10067" s="278" t="str">
        <f>Resumo!$R$4</f>
        <v>Receita</v>
      </c>
      <c r="F10067" s="278" t="str">
        <f>Resumo!$R$4</f>
        <v>Receita</v>
      </c>
      <c r="G10067" s="286">
        <f>'CRONOG. DE RECEBIMENTO'!$J$47</f>
        <v>1178.4240000000002</v>
      </c>
    </row>
    <row r="10068" spans="1:7">
      <c r="A10068" s="283">
        <f>'Comp. Desp. Indiretas'!$CF$7</f>
        <v>45200</v>
      </c>
      <c r="D10068" s="279" t="str">
        <f>'CRONOG. DE RECEBIMENTO'!$A$48</f>
        <v>PRODUÇÃO DE ARTES VISUAIS</v>
      </c>
      <c r="E10068" s="278" t="str">
        <f>Resumo!$R$4</f>
        <v>Receita</v>
      </c>
      <c r="F10068" s="278" t="str">
        <f>Resumo!$R$4</f>
        <v>Receita</v>
      </c>
      <c r="G10068" s="286">
        <f>'CRONOG. DE RECEBIMENTO'!$J$48</f>
        <v>0</v>
      </c>
    </row>
    <row r="10069" spans="1:7">
      <c r="A10069" s="283">
        <f>'Comp. Desp. Indiretas'!$CF$7</f>
        <v>45200</v>
      </c>
      <c r="D10069" s="279" t="str">
        <f>'CRONOG. DE RECEBIMENTO'!$A$49</f>
        <v>Produzir material gráfico como folder, convites, banner, lâmina, outdoor, apresentações e produtos diversos atinentes a educação ambiental e outras temáticas etc.</v>
      </c>
      <c r="E10069" s="278" t="str">
        <f>Resumo!$R$4</f>
        <v>Receita</v>
      </c>
      <c r="F10069" s="278" t="str">
        <f>Resumo!$R$4</f>
        <v>Receita</v>
      </c>
      <c r="G10069" s="286">
        <f>'CRONOG. DE RECEBIMENTO'!$J$49</f>
        <v>6489.5858651718836</v>
      </c>
    </row>
    <row r="10070" spans="1:7">
      <c r="A10070" s="283">
        <f>'Comp. Desp. Indiretas'!$CF$7</f>
        <v>45200</v>
      </c>
      <c r="D10070" s="279" t="str">
        <f>'CRONOG. DE RECEBIMENTO'!$A$50</f>
        <v>Produzir Card Animado, Vídeos, Spot, Jogos interativos, Peça Multimídia, Identidade Visual, Plataformas digitais/interativas, Brindes, Cadernos de Campo/Quis/Guia etc.:</v>
      </c>
      <c r="E10070" s="278" t="str">
        <f>Resumo!$R$4</f>
        <v>Receita</v>
      </c>
      <c r="F10070" s="278" t="str">
        <f>Resumo!$R$4</f>
        <v>Receita</v>
      </c>
      <c r="G10070" s="286">
        <f>'CRONOG. DE RECEBIMENTO'!$J$50</f>
        <v>6489.5858651718836</v>
      </c>
    </row>
    <row r="10082" spans="1:7">
      <c r="A10082" s="283">
        <f>'Comp. Desp. Indiretas'!$CF$7</f>
        <v>45200</v>
      </c>
      <c r="D10082" s="279" t="str">
        <f>Resumo!$R$8</f>
        <v>Imposto</v>
      </c>
      <c r="E10082" s="278" t="str">
        <f>Resumo!$R$5</f>
        <v>Despesa</v>
      </c>
      <c r="F10082" s="278" t="str">
        <f>Resumo!$R$8</f>
        <v>Imposto</v>
      </c>
      <c r="G10082" s="286">
        <f>'CRONOG. DE RECEBIMENTO'!J53</f>
        <v>91932.337542117792</v>
      </c>
    </row>
    <row r="10083" spans="1:7">
      <c r="A10083" s="283">
        <f>'Comp. Desp. Indiretas'!$CF$7</f>
        <v>45200</v>
      </c>
      <c r="D10083" s="279" t="str">
        <f>Resumo!$R$9</f>
        <v>Overhead</v>
      </c>
      <c r="E10083" s="278" t="str">
        <f>Resumo!$R$9</f>
        <v>Overhead</v>
      </c>
      <c r="F10083" s="278" t="str">
        <f>Resumo!$R$9</f>
        <v>Overhead</v>
      </c>
      <c r="G10083" s="286">
        <f>'CRONOG. DE RECEBIMENTO'!J58</f>
        <v>27367.56912533797</v>
      </c>
    </row>
    <row r="10084" spans="1:7">
      <c r="A10084" s="283">
        <f>'Comp. Desp. Indiretas'!$CF$7</f>
        <v>45200</v>
      </c>
      <c r="D10084" s="279" t="str">
        <f>Resumo!$R$10</f>
        <v>Margem</v>
      </c>
      <c r="E10084" s="278" t="str">
        <f>Resumo!$R$10</f>
        <v>Margem</v>
      </c>
      <c r="F10084" s="278" t="str">
        <f>Resumo!$R$10</f>
        <v>Margem</v>
      </c>
      <c r="G10084" s="286">
        <f>'CRONOG. DE RECEBIMENTO'!J60</f>
        <v>40604.223592963041</v>
      </c>
    </row>
    <row r="10085" spans="1:7">
      <c r="A10085" s="283">
        <f>'Comp. Desp. Indiretas'!$CF$7</f>
        <v>45200</v>
      </c>
      <c r="D10085" s="279" t="str">
        <f>Resumo!$R$11</f>
        <v>Risco</v>
      </c>
      <c r="E10085" s="278" t="str">
        <f>Resumo!$R$11</f>
        <v>Risco</v>
      </c>
      <c r="F10085" s="278" t="str">
        <f>Resumo!$R$11</f>
        <v>Risco</v>
      </c>
      <c r="G10085" s="286">
        <f>'CRONOG. DE RECEBIMENTO'!J59</f>
        <v>15204.205069632206</v>
      </c>
    </row>
    <row r="10086" spans="1:7">
      <c r="A10086" s="283">
        <f>'Comp. Desp. Indiretas'!$CF$7</f>
        <v>45200</v>
      </c>
      <c r="D10086" s="279" t="str">
        <f>'CRONOG. DE RECEBIMENTO'!$A$54</f>
        <v>TOTAL MENSAL - RECEITA LÍQUIDA</v>
      </c>
      <c r="E10086" s="278" t="str">
        <f>Resumo!$R$4</f>
        <v>Receita</v>
      </c>
      <c r="F10086" s="278" t="str">
        <f>'CRONOG. DE RECEBIMENTO'!$A$54</f>
        <v>TOTAL MENSAL - RECEITA LÍQUIDA</v>
      </c>
      <c r="G10086" s="286">
        <f>'CRONOG. DE RECEBIMENTO'!$J$54</f>
        <v>471033.59964170214</v>
      </c>
    </row>
    <row r="10087" spans="1:7">
      <c r="A10087" s="283">
        <f>'Comp. Desp. Indiretas'!$CF$7</f>
        <v>45200</v>
      </c>
      <c r="D10087" s="279" t="str">
        <f>'CRONOG. DE RECEBIMENTO'!$A$55</f>
        <v>TOTAL ACUMULADO - RECEITA LÍQUIDA</v>
      </c>
      <c r="E10087" s="278" t="str">
        <f>Resumo!$R$4</f>
        <v>Receita</v>
      </c>
      <c r="F10087" s="278" t="str">
        <f>'CRONOG. DE RECEBIMENTO'!$A$55</f>
        <v>TOTAL ACUMULADO - RECEITA LÍQUIDA</v>
      </c>
      <c r="G10087" s="286">
        <f>'CRONOG. DE RECEBIMENTO'!$J$55</f>
        <v>3500889.9698370658</v>
      </c>
    </row>
    <row r="10118" spans="1:7">
      <c r="A10118" s="283">
        <f>'Comp. Desp. Indiretas'!$CG$7</f>
        <v>45231</v>
      </c>
      <c r="B10118" s="278" t="str">
        <f>'Comp. Desp. Indiretas'!$A$9</f>
        <v>MOC</v>
      </c>
      <c r="D10118" s="279" t="str">
        <f>'Comp. Desp. Indiretas'!$C$9</f>
        <v>DIRETOR TÉCNICO</v>
      </c>
      <c r="E10118" s="278" t="str">
        <f>Resumo!$R$5</f>
        <v>Despesa</v>
      </c>
      <c r="F10118" s="278" t="str">
        <f>Resumo!$R$6</f>
        <v>Despesa Indireta</v>
      </c>
      <c r="G10118" s="286">
        <f>'Comp. Desp. Indiretas'!CG9</f>
        <v>110.47</v>
      </c>
    </row>
    <row r="10119" spans="1:7">
      <c r="A10119" s="283">
        <f>'Comp. Desp. Indiretas'!$CG$7</f>
        <v>45231</v>
      </c>
      <c r="B10119" s="278" t="str">
        <f>'Comp. Desp. Indiretas'!$A$10</f>
        <v>MOC</v>
      </c>
      <c r="D10119" s="279" t="str">
        <f>'Comp. Desp. Indiretas'!$C$10</f>
        <v>GERENTE DE PROJETO</v>
      </c>
      <c r="E10119" s="278" t="str">
        <f>Resumo!$R$5</f>
        <v>Despesa</v>
      </c>
      <c r="F10119" s="278" t="str">
        <f>Resumo!$R$6</f>
        <v>Despesa Indireta</v>
      </c>
      <c r="G10119" s="286">
        <f>'Comp. Desp. Indiretas'!CG10</f>
        <v>590.90909090909088</v>
      </c>
    </row>
    <row r="10120" spans="1:7">
      <c r="A10120" s="283">
        <f>'Comp. Desp. Indiretas'!$CG$7</f>
        <v>45231</v>
      </c>
      <c r="B10120" s="278" t="str">
        <f>'Comp. Desp. Indiretas'!$A$11</f>
        <v>MOC</v>
      </c>
      <c r="D10120" s="279" t="str">
        <f>'Comp. Desp. Indiretas'!$C$11</f>
        <v>COORD. DE PROJETO</v>
      </c>
      <c r="E10120" s="278" t="str">
        <f>Resumo!$R$5</f>
        <v>Despesa</v>
      </c>
      <c r="F10120" s="278" t="str">
        <f>Resumo!$R$6</f>
        <v>Despesa Indireta</v>
      </c>
      <c r="G10120" s="286">
        <f>'Comp. Desp. Indiretas'!CG11</f>
        <v>1227.2727272727273</v>
      </c>
    </row>
    <row r="10121" spans="1:7">
      <c r="A10121" s="283">
        <f>'Comp. Desp. Indiretas'!$CG$7</f>
        <v>45231</v>
      </c>
      <c r="B10121" s="278" t="str">
        <f>'Comp. Desp. Indiretas'!$A$12</f>
        <v>MOC</v>
      </c>
      <c r="D10121" s="279" t="str">
        <f>'Comp. Desp. Indiretas'!$C$12</f>
        <v>COORD. OPERACIONAL</v>
      </c>
      <c r="E10121" s="278" t="str">
        <f>Resumo!$R$5</f>
        <v>Despesa</v>
      </c>
      <c r="F10121" s="278" t="str">
        <f>Resumo!$R$6</f>
        <v>Despesa Indireta</v>
      </c>
      <c r="G10121" s="286">
        <f>'Comp. Desp. Indiretas'!CG12</f>
        <v>0</v>
      </c>
    </row>
    <row r="10122" spans="1:7">
      <c r="A10122" s="283">
        <f>'Comp. Desp. Indiretas'!$CG$7</f>
        <v>45231</v>
      </c>
      <c r="B10122" s="278" t="str">
        <f>'Comp. Desp. Indiretas'!$A$13</f>
        <v>MOC</v>
      </c>
      <c r="D10122" s="279" t="str">
        <f>'Comp. Desp. Indiretas'!$C$13</f>
        <v>ANALISTA DE PROJETOS SENIOR</v>
      </c>
      <c r="E10122" s="278" t="str">
        <f>Resumo!$R$5</f>
        <v>Despesa</v>
      </c>
      <c r="F10122" s="278" t="str">
        <f>Resumo!$R$6</f>
        <v>Despesa Indireta</v>
      </c>
      <c r="G10122" s="286">
        <f>'Comp. Desp. Indiretas'!CG13</f>
        <v>0</v>
      </c>
    </row>
    <row r="10123" spans="1:7">
      <c r="A10123" s="283">
        <f>'Comp. Desp. Indiretas'!$CG$7</f>
        <v>45231</v>
      </c>
      <c r="B10123" s="278" t="str">
        <f>'Comp. Desp. Indiretas'!$A$14</f>
        <v>MOC</v>
      </c>
      <c r="D10123" s="279" t="str">
        <f>'Comp. Desp. Indiretas'!$C$14</f>
        <v>ANALISTA DE PROJETOS PLENO</v>
      </c>
      <c r="E10123" s="278" t="str">
        <f>Resumo!$R$5</f>
        <v>Despesa</v>
      </c>
      <c r="F10123" s="278" t="str">
        <f>Resumo!$R$6</f>
        <v>Despesa Indireta</v>
      </c>
      <c r="G10123" s="286">
        <f>'Comp. Desp. Indiretas'!CG14</f>
        <v>1590.909090909091</v>
      </c>
    </row>
    <row r="10124" spans="1:7">
      <c r="A10124" s="283">
        <f>'Comp. Desp. Indiretas'!$CG$7</f>
        <v>45231</v>
      </c>
      <c r="B10124" s="278" t="str">
        <f>'Comp. Desp. Indiretas'!$A$15</f>
        <v>MOC</v>
      </c>
      <c r="D10124" s="279" t="str">
        <f>'Comp. Desp. Indiretas'!$C$15</f>
        <v>ANALISTA DE PROJETOS JUNIOR</v>
      </c>
      <c r="E10124" s="278" t="str">
        <f>Resumo!$R$5</f>
        <v>Despesa</v>
      </c>
      <c r="F10124" s="278" t="str">
        <f>Resumo!$R$6</f>
        <v>Despesa Indireta</v>
      </c>
      <c r="G10124" s="286">
        <f>'Comp. Desp. Indiretas'!CG15</f>
        <v>0</v>
      </c>
    </row>
    <row r="10125" spans="1:7">
      <c r="A10125" s="283">
        <f>'Comp. Desp. Indiretas'!$CG$7</f>
        <v>45231</v>
      </c>
      <c r="B10125" s="278" t="str">
        <f>'Comp. Desp. Indiretas'!$A$16</f>
        <v>MOC</v>
      </c>
      <c r="D10125" s="279" t="str">
        <f>'Comp. Desp. Indiretas'!$C$16</f>
        <v>TÉCNICO OPERACIONAL</v>
      </c>
      <c r="E10125" s="278" t="str">
        <f>Resumo!$R$5</f>
        <v>Despesa</v>
      </c>
      <c r="F10125" s="278" t="str">
        <f>Resumo!$R$6</f>
        <v>Despesa Indireta</v>
      </c>
      <c r="G10125" s="286">
        <f>'Comp. Desp. Indiretas'!CG16</f>
        <v>0</v>
      </c>
    </row>
    <row r="10126" spans="1:7">
      <c r="A10126" s="283">
        <f>'Comp. Desp. Indiretas'!$CG$7</f>
        <v>45231</v>
      </c>
      <c r="B10126" s="278" t="str">
        <f>'Comp. Desp. Indiretas'!$A$17</f>
        <v>MOC</v>
      </c>
      <c r="D10126" s="279" t="str">
        <f>'Comp. Desp. Indiretas'!$C$17</f>
        <v>TÉCNICO OPERACIONAL - C/ PERICULOSIDADE</v>
      </c>
      <c r="E10126" s="278" t="str">
        <f>Resumo!$R$5</f>
        <v>Despesa</v>
      </c>
      <c r="F10126" s="278" t="str">
        <f>Resumo!$R$6</f>
        <v>Despesa Indireta</v>
      </c>
      <c r="G10126" s="286">
        <f>'Comp. Desp. Indiretas'!CG17</f>
        <v>0</v>
      </c>
    </row>
    <row r="10127" spans="1:7">
      <c r="A10127" s="283">
        <f>'Comp. Desp. Indiretas'!$CG$7</f>
        <v>45231</v>
      </c>
      <c r="B10127" s="278" t="str">
        <f>'Comp. Desp. Indiretas'!$A$18</f>
        <v>MOC</v>
      </c>
      <c r="D10127" s="279" t="str">
        <f>'Comp. Desp. Indiretas'!$C$18</f>
        <v>ANALISTA DE GEOPROCESSAMENTO</v>
      </c>
      <c r="E10127" s="278" t="str">
        <f>Resumo!$R$5</f>
        <v>Despesa</v>
      </c>
      <c r="F10127" s="278" t="str">
        <f>Resumo!$R$6</f>
        <v>Despesa Indireta</v>
      </c>
      <c r="G10127" s="286">
        <f>'Comp. Desp. Indiretas'!CG18</f>
        <v>0</v>
      </c>
    </row>
    <row r="10128" spans="1:7">
      <c r="A10128" s="283">
        <f>'Comp. Desp. Indiretas'!$CG$7</f>
        <v>45231</v>
      </c>
      <c r="B10128" s="278" t="str">
        <f>'Comp. Desp. Indiretas'!$A$19</f>
        <v>MOC</v>
      </c>
      <c r="D10128" s="279" t="str">
        <f>'Comp. Desp. Indiretas'!$C$19</f>
        <v>ASSISTENTE DE PROJETOS</v>
      </c>
      <c r="E10128" s="278" t="str">
        <f>Resumo!$R$5</f>
        <v>Despesa</v>
      </c>
      <c r="F10128" s="278" t="str">
        <f>Resumo!$R$6</f>
        <v>Despesa Indireta</v>
      </c>
      <c r="G10128" s="286">
        <f>'Comp. Desp. Indiretas'!CG19</f>
        <v>0</v>
      </c>
    </row>
    <row r="10129" spans="1:7">
      <c r="A10129" s="283">
        <f>'Comp. Desp. Indiretas'!$CG$7</f>
        <v>45231</v>
      </c>
      <c r="B10129" s="278" t="str">
        <f>'Comp. Desp. Indiretas'!$A$20</f>
        <v>MOC</v>
      </c>
      <c r="D10129" s="279" t="str">
        <f>'Comp. Desp. Indiretas'!$C$20</f>
        <v>ASSISTENTE ADMINISTRATIVO</v>
      </c>
      <c r="E10129" s="278" t="str">
        <f>Resumo!$R$5</f>
        <v>Despesa</v>
      </c>
      <c r="F10129" s="278" t="str">
        <f>Resumo!$R$6</f>
        <v>Despesa Indireta</v>
      </c>
      <c r="G10129" s="286">
        <f>'Comp. Desp. Indiretas'!CG20</f>
        <v>190.90909090909091</v>
      </c>
    </row>
    <row r="10130" spans="1:7">
      <c r="A10130" s="283">
        <f>'Comp. Desp. Indiretas'!$CG$7</f>
        <v>45231</v>
      </c>
      <c r="B10130" s="278" t="str">
        <f>'Comp. Desp. Indiretas'!$A$21</f>
        <v>MOC</v>
      </c>
      <c r="D10130" s="279" t="str">
        <f>'Comp. Desp. Indiretas'!$C$21</f>
        <v>ESTAGIÁRIO TÉCNICO</v>
      </c>
      <c r="E10130" s="278" t="str">
        <f>Resumo!$R$5</f>
        <v>Despesa</v>
      </c>
      <c r="F10130" s="278" t="str">
        <f>Resumo!$R$6</f>
        <v>Despesa Indireta</v>
      </c>
      <c r="G10130" s="286">
        <f>'Comp. Desp. Indiretas'!CG21</f>
        <v>0</v>
      </c>
    </row>
    <row r="10131" spans="1:7">
      <c r="A10131" s="283">
        <f>'Comp. Desp. Indiretas'!$CG$7</f>
        <v>45231</v>
      </c>
      <c r="B10131" s="278" t="str">
        <f>'Comp. Desp. Indiretas'!$A$22</f>
        <v>MOC</v>
      </c>
      <c r="D10131" s="279" t="str">
        <f>'Comp. Desp. Indiretas'!$C$22</f>
        <v>ANALISTA FINANCEIRO</v>
      </c>
      <c r="E10131" s="278" t="str">
        <f>Resumo!$R$5</f>
        <v>Despesa</v>
      </c>
      <c r="F10131" s="278" t="str">
        <f>Resumo!$R$6</f>
        <v>Despesa Indireta</v>
      </c>
      <c r="G10131" s="286">
        <f>'Comp. Desp. Indiretas'!CG22</f>
        <v>220</v>
      </c>
    </row>
    <row r="10132" spans="1:7">
      <c r="A10132" s="283">
        <f>'Comp. Desp. Indiretas'!$CG$7</f>
        <v>45231</v>
      </c>
      <c r="B10132" s="278" t="str">
        <f>'Comp. Desp. Indiretas'!$A$23</f>
        <v>MOC</v>
      </c>
      <c r="D10132" s="279" t="str">
        <f>'Comp. Desp. Indiretas'!$C$23</f>
        <v>ANALISTA DE SUPRIMENTOS</v>
      </c>
      <c r="E10132" s="278" t="str">
        <f>Resumo!$R$5</f>
        <v>Despesa</v>
      </c>
      <c r="F10132" s="278" t="str">
        <f>Resumo!$R$6</f>
        <v>Despesa Indireta</v>
      </c>
      <c r="G10132" s="286">
        <f>'Comp. Desp. Indiretas'!CG23</f>
        <v>250</v>
      </c>
    </row>
    <row r="10133" spans="1:7">
      <c r="A10133" s="283">
        <f>'Comp. Desp. Indiretas'!$CG$7</f>
        <v>45231</v>
      </c>
      <c r="B10133" s="278" t="str">
        <f>'Comp. Desp. Indiretas'!$A$24</f>
        <v>DG</v>
      </c>
      <c r="D10133" s="279" t="str">
        <f>'Comp. Desp. Indiretas'!$C$24</f>
        <v>HOSPEDAGEM VIAGEM</v>
      </c>
      <c r="E10133" s="278" t="str">
        <f>Resumo!$R$5</f>
        <v>Despesa</v>
      </c>
      <c r="F10133" s="278" t="str">
        <f>Resumo!$R$6</f>
        <v>Despesa Indireta</v>
      </c>
      <c r="G10133" s="286">
        <f>'Comp. Desp. Indiretas'!CG24</f>
        <v>0</v>
      </c>
    </row>
    <row r="10134" spans="1:7">
      <c r="A10134" s="283">
        <f>'Comp. Desp. Indiretas'!$CG$7</f>
        <v>45231</v>
      </c>
      <c r="B10134" s="278" t="str">
        <f>'Comp. Desp. Indiretas'!$A$25</f>
        <v>DG</v>
      </c>
      <c r="D10134" s="279" t="str">
        <f>'Comp. Desp. Indiretas'!$C$25</f>
        <v>HOSPEDAGEM - NIVEL 2</v>
      </c>
      <c r="E10134" s="278" t="str">
        <f>Resumo!$R$5</f>
        <v>Despesa</v>
      </c>
      <c r="F10134" s="278" t="str">
        <f>Resumo!$R$6</f>
        <v>Despesa Indireta</v>
      </c>
      <c r="G10134" s="286">
        <f>'Comp. Desp. Indiretas'!CG25</f>
        <v>0</v>
      </c>
    </row>
    <row r="10135" spans="1:7">
      <c r="A10135" s="283">
        <f>'Comp. Desp. Indiretas'!$CG$7</f>
        <v>45231</v>
      </c>
      <c r="B10135" s="278" t="str">
        <f>'Comp. Desp. Indiretas'!$A$26</f>
        <v>DG</v>
      </c>
      <c r="D10135" s="279" t="str">
        <f>'Comp. Desp. Indiretas'!$C$26</f>
        <v>HOSPEDAGEM - NIVEL 3</v>
      </c>
      <c r="E10135" s="278" t="str">
        <f>Resumo!$R$5</f>
        <v>Despesa</v>
      </c>
      <c r="F10135" s="278" t="str">
        <f>Resumo!$R$6</f>
        <v>Despesa Indireta</v>
      </c>
      <c r="G10135" s="286">
        <f>'Comp. Desp. Indiretas'!CG26</f>
        <v>0</v>
      </c>
    </row>
    <row r="10136" spans="1:7">
      <c r="A10136" s="283">
        <f>'Comp. Desp. Indiretas'!$CG$7</f>
        <v>45231</v>
      </c>
      <c r="B10136" s="278" t="str">
        <f>'Comp. Desp. Indiretas'!$A$27</f>
        <v>DG</v>
      </c>
      <c r="D10136" s="279" t="str">
        <f>'Comp. Desp. Indiretas'!$C$27</f>
        <v>SALA COMERCIAL - PARAUAPEBAS/PA</v>
      </c>
      <c r="E10136" s="278" t="str">
        <f>Resumo!$R$5</f>
        <v>Despesa</v>
      </c>
      <c r="F10136" s="278" t="str">
        <f>Resumo!$R$6</f>
        <v>Despesa Indireta</v>
      </c>
      <c r="G10136" s="286">
        <f>'Comp. Desp. Indiretas'!CG27</f>
        <v>2500</v>
      </c>
    </row>
    <row r="10137" spans="1:7">
      <c r="A10137" s="283">
        <f>'Comp. Desp. Indiretas'!$CG$7</f>
        <v>45231</v>
      </c>
      <c r="B10137" s="278" t="str">
        <f>'Comp. Desp. Indiretas'!$A$28</f>
        <v>DG</v>
      </c>
      <c r="D10137" s="279" t="str">
        <f>'Comp. Desp. Indiretas'!$C$28</f>
        <v>CUSTOS FIXOS - SALA COMERCIAL (INTERNET, TELEFONIA, ENERGIA, LIMPEZA, E ETC)</v>
      </c>
      <c r="E10137" s="278" t="str">
        <f>Resumo!$R$5</f>
        <v>Despesa</v>
      </c>
      <c r="F10137" s="278" t="str">
        <f>Resumo!$R$6</f>
        <v>Despesa Indireta</v>
      </c>
      <c r="G10137" s="286">
        <f>'Comp. Desp. Indiretas'!CG28</f>
        <v>700</v>
      </c>
    </row>
    <row r="10138" spans="1:7">
      <c r="A10138" s="283">
        <f>'Comp. Desp. Indiretas'!$CG$7</f>
        <v>45231</v>
      </c>
      <c r="B10138" s="278" t="str">
        <f>'Comp. Desp. Indiretas'!$A$29</f>
        <v>DG</v>
      </c>
      <c r="D10138" s="279" t="str">
        <f>'Comp. Desp. Indiretas'!$C$29</f>
        <v>MOBILIA/FRETE - SALA COMERCIAL</v>
      </c>
      <c r="E10138" s="278" t="str">
        <f>Resumo!$R$5</f>
        <v>Despesa</v>
      </c>
      <c r="F10138" s="278" t="str">
        <f>Resumo!$R$6</f>
        <v>Despesa Indireta</v>
      </c>
      <c r="G10138" s="286">
        <f>'Comp. Desp. Indiretas'!CG29</f>
        <v>0</v>
      </c>
    </row>
    <row r="10139" spans="1:7">
      <c r="A10139" s="283">
        <f>'Comp. Desp. Indiretas'!$CG$7</f>
        <v>45231</v>
      </c>
      <c r="B10139" s="278" t="str">
        <f>'Comp. Desp. Indiretas'!$A$30</f>
        <v>DG</v>
      </c>
      <c r="D10139" s="279" t="str">
        <f>'Comp. Desp. Indiretas'!$C$30</f>
        <v>ALIMENTAÇÃO - NIVEL 3</v>
      </c>
      <c r="E10139" s="278" t="str">
        <f>Resumo!$R$5</f>
        <v>Despesa</v>
      </c>
      <c r="F10139" s="278" t="str">
        <f>Resumo!$R$6</f>
        <v>Despesa Indireta</v>
      </c>
      <c r="G10139" s="286">
        <f>'Comp. Desp. Indiretas'!CG30</f>
        <v>0</v>
      </c>
    </row>
    <row r="10140" spans="1:7">
      <c r="A10140" s="283">
        <f>'Comp. Desp. Indiretas'!$CG$7</f>
        <v>45231</v>
      </c>
      <c r="B10140" s="278" t="str">
        <f>'Comp. Desp. Indiretas'!$A$31</f>
        <v>DG</v>
      </c>
      <c r="D10140" s="279" t="str">
        <f>'Comp. Desp. Indiretas'!$C$31</f>
        <v>TELEFONIA</v>
      </c>
      <c r="E10140" s="278" t="str">
        <f>Resumo!$R$5</f>
        <v>Despesa</v>
      </c>
      <c r="F10140" s="278" t="str">
        <f>Resumo!$R$6</f>
        <v>Despesa Indireta</v>
      </c>
      <c r="G10140" s="286">
        <f>'Comp. Desp. Indiretas'!CG31</f>
        <v>0</v>
      </c>
    </row>
    <row r="10141" spans="1:7">
      <c r="A10141" s="283">
        <f>'Comp. Desp. Indiretas'!$CG$7</f>
        <v>45231</v>
      </c>
      <c r="B10141" s="278" t="str">
        <f>'Comp. Desp. Indiretas'!$A$32</f>
        <v>DG</v>
      </c>
      <c r="D10141" s="279" t="str">
        <f>'Comp. Desp. Indiretas'!$C$32</f>
        <v>ALUGUEL DE VEÍCULO SUV</v>
      </c>
      <c r="E10141" s="278" t="str">
        <f>Resumo!$R$5</f>
        <v>Despesa</v>
      </c>
      <c r="F10141" s="278" t="str">
        <f>Resumo!$R$6</f>
        <v>Despesa Indireta</v>
      </c>
      <c r="G10141" s="286">
        <f>'Comp. Desp. Indiretas'!CG32</f>
        <v>0</v>
      </c>
    </row>
    <row r="10142" spans="1:7">
      <c r="A10142" s="283">
        <f>'Comp. Desp. Indiretas'!$CG$7</f>
        <v>45231</v>
      </c>
      <c r="B10142" s="278" t="str">
        <f>'Comp. Desp. Indiretas'!$A$33</f>
        <v>DG</v>
      </c>
      <c r="D10142" s="279" t="str">
        <f>'Comp. Desp. Indiretas'!$C$33</f>
        <v>ALUGUEL DE VEICULO LEVE</v>
      </c>
      <c r="E10142" s="278" t="str">
        <f>Resumo!$R$5</f>
        <v>Despesa</v>
      </c>
      <c r="F10142" s="278" t="str">
        <f>Resumo!$R$6</f>
        <v>Despesa Indireta</v>
      </c>
      <c r="G10142" s="286">
        <f>'Comp. Desp. Indiretas'!CG33</f>
        <v>0</v>
      </c>
    </row>
    <row r="10143" spans="1:7">
      <c r="A10143" s="283">
        <f>'Comp. Desp. Indiretas'!$CG$7</f>
        <v>45231</v>
      </c>
      <c r="B10143" s="278" t="str">
        <f>'Comp. Desp. Indiretas'!$A$34</f>
        <v>DG</v>
      </c>
      <c r="D10143" s="279" t="str">
        <f>'Comp. Desp. Indiretas'!$C$34</f>
        <v>ALUGUEL CAMINHONTE</v>
      </c>
      <c r="E10143" s="278" t="str">
        <f>Resumo!$R$5</f>
        <v>Despesa</v>
      </c>
      <c r="F10143" s="278" t="str">
        <f>Resumo!$R$6</f>
        <v>Despesa Indireta</v>
      </c>
      <c r="G10143" s="286">
        <f>'Comp. Desp. Indiretas'!CG34</f>
        <v>0</v>
      </c>
    </row>
    <row r="10144" spans="1:7">
      <c r="A10144" s="283">
        <f>'Comp. Desp. Indiretas'!$CG$7</f>
        <v>45231</v>
      </c>
      <c r="B10144" s="278" t="str">
        <f>'Comp. Desp. Indiretas'!$A$35</f>
        <v>DG</v>
      </c>
      <c r="D10144" s="279" t="str">
        <f>'Comp. Desp. Indiretas'!$C$35</f>
        <v>AQUISIÇÃO DE VEICULO</v>
      </c>
      <c r="E10144" s="278" t="str">
        <f>Resumo!$R$5</f>
        <v>Despesa</v>
      </c>
      <c r="F10144" s="278" t="str">
        <f>Resumo!$R$6</f>
        <v>Despesa Indireta</v>
      </c>
      <c r="G10144" s="286">
        <f>'Comp. Desp. Indiretas'!CG35</f>
        <v>0</v>
      </c>
    </row>
    <row r="10145" spans="1:7">
      <c r="A10145" s="283">
        <f>'Comp. Desp. Indiretas'!$CG$7</f>
        <v>45231</v>
      </c>
      <c r="B10145" s="278" t="str">
        <f>'Comp. Desp. Indiretas'!$A$36</f>
        <v>DG</v>
      </c>
      <c r="D10145" s="279" t="str">
        <f>'Comp. Desp. Indiretas'!$C$36</f>
        <v>COMBUSTÍVEL - GASOLINA</v>
      </c>
      <c r="E10145" s="278" t="str">
        <f>Resumo!$R$5</f>
        <v>Despesa</v>
      </c>
      <c r="F10145" s="278" t="str">
        <f>Resumo!$R$6</f>
        <v>Despesa Indireta</v>
      </c>
      <c r="G10145" s="286">
        <f>'Comp. Desp. Indiretas'!CG36</f>
        <v>0</v>
      </c>
    </row>
    <row r="10146" spans="1:7">
      <c r="A10146" s="283">
        <f>'Comp. Desp. Indiretas'!$CG$7</f>
        <v>45231</v>
      </c>
      <c r="B10146" s="278" t="str">
        <f>'Comp. Desp. Indiretas'!$A$37</f>
        <v>DG</v>
      </c>
      <c r="D10146" s="279" t="str">
        <f>'Comp. Desp. Indiretas'!$C$37</f>
        <v>COMBUSTÍVEL - DIESEL</v>
      </c>
      <c r="E10146" s="278" t="str">
        <f>Resumo!$R$5</f>
        <v>Despesa</v>
      </c>
      <c r="F10146" s="278" t="str">
        <f>Resumo!$R$6</f>
        <v>Despesa Indireta</v>
      </c>
      <c r="G10146" s="286">
        <f>'Comp. Desp. Indiretas'!CG37</f>
        <v>0</v>
      </c>
    </row>
    <row r="10147" spans="1:7">
      <c r="A10147" s="283">
        <f>'Comp. Desp. Indiretas'!$CG$7</f>
        <v>45231</v>
      </c>
      <c r="B10147" s="278" t="str">
        <f>'Comp. Desp. Indiretas'!$A$38</f>
        <v>DG</v>
      </c>
      <c r="D10147" s="279" t="str">
        <f>'Comp. Desp. Indiretas'!$C$38</f>
        <v>PASSAGEM AÉREA</v>
      </c>
      <c r="E10147" s="278" t="str">
        <f>Resumo!$R$5</f>
        <v>Despesa</v>
      </c>
      <c r="F10147" s="278" t="str">
        <f>Resumo!$R$6</f>
        <v>Despesa Indireta</v>
      </c>
      <c r="G10147" s="286">
        <f>'Comp. Desp. Indiretas'!CG38</f>
        <v>0</v>
      </c>
    </row>
    <row r="10148" spans="1:7">
      <c r="A10148" s="283">
        <f>'Comp. Desp. Indiretas'!$CG$7</f>
        <v>45231</v>
      </c>
      <c r="B10148" s="278" t="str">
        <f>'Comp. Desp. Indiretas'!$A$39</f>
        <v>ART</v>
      </c>
      <c r="D10148" s="279" t="str">
        <f>'Comp. Desp. Indiretas'!$C$39</f>
        <v>ART CREA - Nível 1</v>
      </c>
      <c r="E10148" s="278" t="str">
        <f>Resumo!$R$5</f>
        <v>Despesa</v>
      </c>
      <c r="F10148" s="278" t="str">
        <f>Resumo!$R$6</f>
        <v>Despesa Indireta</v>
      </c>
      <c r="G10148" s="286">
        <f>'Comp. Desp. Indiretas'!CG39</f>
        <v>0</v>
      </c>
    </row>
    <row r="10149" spans="1:7">
      <c r="A10149" s="283">
        <f>'Comp. Desp. Indiretas'!$CG$7</f>
        <v>45231</v>
      </c>
      <c r="B10149" s="278" t="str">
        <f>'Comp. Desp. Indiretas'!$A$40</f>
        <v>ART</v>
      </c>
      <c r="D10149" s="279" t="str">
        <f>'Comp. Desp. Indiretas'!$C$40</f>
        <v>ART CREA - Nível 2</v>
      </c>
      <c r="E10149" s="278" t="str">
        <f>Resumo!$R$5</f>
        <v>Despesa</v>
      </c>
      <c r="F10149" s="278" t="str">
        <f>Resumo!$R$6</f>
        <v>Despesa Indireta</v>
      </c>
      <c r="G10149" s="286">
        <f>'Comp. Desp. Indiretas'!CG40</f>
        <v>0</v>
      </c>
    </row>
    <row r="10150" spans="1:7">
      <c r="A10150" s="283">
        <f>'Comp. Desp. Indiretas'!$CG$7</f>
        <v>45231</v>
      </c>
      <c r="B10150" s="278" t="str">
        <f>'Comp. Desp. Indiretas'!$A$41</f>
        <v>ART</v>
      </c>
      <c r="D10150" s="279" t="str">
        <f>'Comp. Desp. Indiretas'!$C$41</f>
        <v>ART CREA - Nível 3</v>
      </c>
      <c r="E10150" s="278" t="str">
        <f>Resumo!$R$5</f>
        <v>Despesa</v>
      </c>
      <c r="F10150" s="278" t="str">
        <f>Resumo!$R$6</f>
        <v>Despesa Indireta</v>
      </c>
      <c r="G10150" s="286">
        <f>'Comp. Desp. Indiretas'!CG41</f>
        <v>0</v>
      </c>
    </row>
    <row r="10151" spans="1:7">
      <c r="A10151" s="283">
        <f>'Comp. Desp. Indiretas'!$CG$7</f>
        <v>45231</v>
      </c>
      <c r="B10151" s="278" t="str">
        <f>'Comp. Desp. Indiretas'!$A$42</f>
        <v>ART</v>
      </c>
      <c r="D10151" s="279" t="str">
        <f>'Comp. Desp. Indiretas'!$C$42</f>
        <v>ACERVO CREA</v>
      </c>
      <c r="E10151" s="278" t="str">
        <f>Resumo!$R$5</f>
        <v>Despesa</v>
      </c>
      <c r="F10151" s="278" t="str">
        <f>Resumo!$R$6</f>
        <v>Despesa Indireta</v>
      </c>
      <c r="G10151" s="286">
        <f>'Comp. Desp. Indiretas'!CG42</f>
        <v>0</v>
      </c>
    </row>
    <row r="10152" spans="1:7">
      <c r="A10152" s="283">
        <f>'Comp. Desp. Indiretas'!$CG$7</f>
        <v>45231</v>
      </c>
      <c r="B10152" s="278" t="str">
        <f>'Comp. Desp. Indiretas'!$A$43</f>
        <v>ART</v>
      </c>
      <c r="D10152" s="279" t="str">
        <f>'Comp. Desp. Indiretas'!$C$43</f>
        <v>ART CRBio</v>
      </c>
      <c r="E10152" s="278" t="str">
        <f>Resumo!$R$5</f>
        <v>Despesa</v>
      </c>
      <c r="F10152" s="278" t="str">
        <f>Resumo!$R$6</f>
        <v>Despesa Indireta</v>
      </c>
      <c r="G10152" s="286">
        <f>'Comp. Desp. Indiretas'!CG43</f>
        <v>0</v>
      </c>
    </row>
    <row r="10153" spans="1:7">
      <c r="A10153" s="283">
        <f>'Comp. Desp. Indiretas'!$CG$7</f>
        <v>45231</v>
      </c>
      <c r="B10153" s="278" t="str">
        <f>'Comp. Desp. Indiretas'!$A$44</f>
        <v>ART</v>
      </c>
      <c r="D10153" s="279" t="str">
        <f>'Comp. Desp. Indiretas'!$C$44</f>
        <v>ACERVO CRBio</v>
      </c>
      <c r="E10153" s="278" t="str">
        <f>Resumo!$R$5</f>
        <v>Despesa</v>
      </c>
      <c r="F10153" s="278" t="str">
        <f>Resumo!$R$6</f>
        <v>Despesa Indireta</v>
      </c>
      <c r="G10153" s="286">
        <f>'Comp. Desp. Indiretas'!CG44</f>
        <v>0</v>
      </c>
    </row>
    <row r="10154" spans="1:7">
      <c r="A10154" s="283">
        <f>'Comp. Desp. Indiretas'!$CG$7</f>
        <v>45231</v>
      </c>
      <c r="B10154" s="278" t="str">
        <f>'Comp. Desp. Indiretas'!$A$45</f>
        <v>ART</v>
      </c>
      <c r="D10154" s="279" t="str">
        <f>'Comp. Desp. Indiretas'!$C$45</f>
        <v>VISTO CREA PF</v>
      </c>
      <c r="E10154" s="278" t="str">
        <f>Resumo!$R$5</f>
        <v>Despesa</v>
      </c>
      <c r="F10154" s="278" t="str">
        <f>Resumo!$R$6</f>
        <v>Despesa Indireta</v>
      </c>
      <c r="G10154" s="286">
        <f>'Comp. Desp. Indiretas'!CG45</f>
        <v>0</v>
      </c>
    </row>
    <row r="10155" spans="1:7">
      <c r="A10155" s="283">
        <f>'Comp. Desp. Indiretas'!$CG$7</f>
        <v>45231</v>
      </c>
      <c r="B10155" s="278" t="str">
        <f>'Comp. Desp. Indiretas'!$A$46</f>
        <v>ART</v>
      </c>
      <c r="D10155" s="279" t="str">
        <f>'Comp. Desp. Indiretas'!$C$46</f>
        <v>VISTO CREA PJ</v>
      </c>
      <c r="E10155" s="278" t="str">
        <f>Resumo!$R$5</f>
        <v>Despesa</v>
      </c>
      <c r="F10155" s="278" t="str">
        <f>Resumo!$R$6</f>
        <v>Despesa Indireta</v>
      </c>
      <c r="G10155" s="286">
        <f>'Comp. Desp. Indiretas'!CG46</f>
        <v>0</v>
      </c>
    </row>
    <row r="10156" spans="1:7">
      <c r="A10156" s="283">
        <f>'Comp. Desp. Indiretas'!$CG$7</f>
        <v>45231</v>
      </c>
      <c r="B10156" s="278" t="str">
        <f>'Comp. Desp. Indiretas'!$A$47</f>
        <v>ART</v>
      </c>
      <c r="D10156" s="279" t="str">
        <f>'Comp. Desp. Indiretas'!$C$47</f>
        <v>ANUIDADE CREA PF</v>
      </c>
      <c r="E10156" s="278" t="str">
        <f>Resumo!$R$5</f>
        <v>Despesa</v>
      </c>
      <c r="F10156" s="278" t="str">
        <f>Resumo!$R$6</f>
        <v>Despesa Indireta</v>
      </c>
      <c r="G10156" s="286">
        <f>'Comp. Desp. Indiretas'!CG47</f>
        <v>0</v>
      </c>
    </row>
    <row r="10157" spans="1:7">
      <c r="A10157" s="283">
        <f>'Comp. Desp. Indiretas'!$CG$7</f>
        <v>45231</v>
      </c>
      <c r="B10157" s="278" t="str">
        <f>'Comp. Desp. Indiretas'!$A$48</f>
        <v>ART</v>
      </c>
      <c r="D10157" s="279" t="str">
        <f>'Comp. Desp. Indiretas'!$C$48</f>
        <v>ANUIDADE CREA PJ</v>
      </c>
      <c r="E10157" s="278" t="str">
        <f>Resumo!$R$5</f>
        <v>Despesa</v>
      </c>
      <c r="F10157" s="278" t="str">
        <f>Resumo!$R$6</f>
        <v>Despesa Indireta</v>
      </c>
      <c r="G10157" s="286">
        <f>'Comp. Desp. Indiretas'!CG48</f>
        <v>0</v>
      </c>
    </row>
    <row r="10158" spans="1:7">
      <c r="A10158" s="283">
        <f>'Comp. Desp. Indiretas'!$CG$7</f>
        <v>45231</v>
      </c>
      <c r="B10158" s="278" t="str">
        <f>'Comp. Desp. Indiretas'!$A$49</f>
        <v>ART</v>
      </c>
      <c r="D10158" s="279" t="str">
        <f>'Comp. Desp. Indiretas'!$C$49</f>
        <v>VISTO CRBio PF</v>
      </c>
      <c r="E10158" s="278" t="str">
        <f>Resumo!$R$5</f>
        <v>Despesa</v>
      </c>
      <c r="F10158" s="278" t="str">
        <f>Resumo!$R$6</f>
        <v>Despesa Indireta</v>
      </c>
      <c r="G10158" s="286">
        <f>'Comp. Desp. Indiretas'!CG49</f>
        <v>0</v>
      </c>
    </row>
    <row r="10159" spans="1:7">
      <c r="A10159" s="283">
        <f>'Comp. Desp. Indiretas'!$CG$7</f>
        <v>45231</v>
      </c>
      <c r="B10159" s="278" t="str">
        <f>'Comp. Desp. Indiretas'!$A$50</f>
        <v>ART</v>
      </c>
      <c r="D10159" s="279" t="str">
        <f>'Comp. Desp. Indiretas'!$C$50</f>
        <v>VISTO CRBio PJ</v>
      </c>
      <c r="E10159" s="278" t="str">
        <f>Resumo!$R$5</f>
        <v>Despesa</v>
      </c>
      <c r="F10159" s="278" t="str">
        <f>Resumo!$R$6</f>
        <v>Despesa Indireta</v>
      </c>
      <c r="G10159" s="286">
        <f>'Comp. Desp. Indiretas'!CG50</f>
        <v>0</v>
      </c>
    </row>
    <row r="10160" spans="1:7">
      <c r="A10160" s="283">
        <f>'Comp. Desp. Indiretas'!$CG$7</f>
        <v>45231</v>
      </c>
      <c r="B10160" s="278" t="str">
        <f>'Comp. Desp. Indiretas'!$A$51</f>
        <v>SMS</v>
      </c>
      <c r="D10160" s="279" t="str">
        <f>'Comp. Desp. Indiretas'!$C$51</f>
        <v>PPRA</v>
      </c>
      <c r="E10160" s="278" t="str">
        <f>Resumo!$R$5</f>
        <v>Despesa</v>
      </c>
      <c r="F10160" s="278" t="str">
        <f>Resumo!$R$6</f>
        <v>Despesa Indireta</v>
      </c>
      <c r="G10160" s="286">
        <f>'Comp. Desp. Indiretas'!CG51</f>
        <v>0</v>
      </c>
    </row>
    <row r="10161" spans="1:7">
      <c r="A10161" s="283">
        <f>'Comp. Desp. Indiretas'!$CG$7</f>
        <v>45231</v>
      </c>
      <c r="B10161" s="278" t="str">
        <f>'Comp. Desp. Indiretas'!$A$52</f>
        <v>SMS</v>
      </c>
      <c r="D10161" s="279" t="str">
        <f>'Comp. Desp. Indiretas'!$C$52</f>
        <v>PCMSO</v>
      </c>
      <c r="E10161" s="278" t="str">
        <f>Resumo!$R$5</f>
        <v>Despesa</v>
      </c>
      <c r="F10161" s="278" t="str">
        <f>Resumo!$R$6</f>
        <v>Despesa Indireta</v>
      </c>
      <c r="G10161" s="286">
        <f>'Comp. Desp. Indiretas'!CG52</f>
        <v>0</v>
      </c>
    </row>
    <row r="10162" spans="1:7">
      <c r="A10162" s="283">
        <f>'Comp. Desp. Indiretas'!$CG$7</f>
        <v>45231</v>
      </c>
      <c r="B10162" s="278" t="str">
        <f>'Comp. Desp. Indiretas'!$A$53</f>
        <v>SMS</v>
      </c>
      <c r="D10162" s="279" t="str">
        <f>'Comp. Desp. Indiretas'!$C$53</f>
        <v>PGR</v>
      </c>
      <c r="E10162" s="278" t="str">
        <f>Resumo!$R$5</f>
        <v>Despesa</v>
      </c>
      <c r="F10162" s="278" t="str">
        <f>Resumo!$R$6</f>
        <v>Despesa Indireta</v>
      </c>
      <c r="G10162" s="286">
        <f>'Comp. Desp. Indiretas'!CG53</f>
        <v>0</v>
      </c>
    </row>
    <row r="10163" spans="1:7">
      <c r="A10163" s="283">
        <f>'Comp. Desp. Indiretas'!$CG$7</f>
        <v>45231</v>
      </c>
      <c r="B10163" s="278" t="str">
        <f>'Comp. Desp. Indiretas'!$A$55</f>
        <v>SMS</v>
      </c>
      <c r="D10163" s="279" t="str">
        <f>'Comp. Desp. Indiretas'!$C$55</f>
        <v>TREINAMENTO</v>
      </c>
      <c r="E10163" s="278" t="str">
        <f>Resumo!$R$5</f>
        <v>Despesa</v>
      </c>
      <c r="F10163" s="278" t="str">
        <f>Resumo!$R$6</f>
        <v>Despesa Indireta</v>
      </c>
      <c r="G10163" s="286">
        <f>'Comp. Desp. Indiretas'!CG55</f>
        <v>0</v>
      </c>
    </row>
    <row r="10164" spans="1:7">
      <c r="A10164" s="283">
        <f>'Comp. Desp. Indiretas'!$CG$7</f>
        <v>45231</v>
      </c>
      <c r="B10164" s="278" t="str">
        <f>'Comp. Desp. Indiretas'!$A$56</f>
        <v>SMS</v>
      </c>
      <c r="D10164" s="279" t="str">
        <f>'Comp. Desp. Indiretas'!$C$56</f>
        <v>ASO</v>
      </c>
      <c r="E10164" s="278" t="str">
        <f>Resumo!$R$5</f>
        <v>Despesa</v>
      </c>
      <c r="F10164" s="278" t="str">
        <f>Resumo!$R$6</f>
        <v>Despesa Indireta</v>
      </c>
      <c r="G10164" s="286">
        <f>'Comp. Desp. Indiretas'!CG56</f>
        <v>0</v>
      </c>
    </row>
    <row r="10165" spans="1:7">
      <c r="A10165" s="283">
        <f>'Comp. Desp. Indiretas'!$CG$7</f>
        <v>45231</v>
      </c>
      <c r="B10165" s="278">
        <f>'Comp. Desp. Indiretas'!$A$57</f>
        <v>0</v>
      </c>
      <c r="D10165" s="279" t="str">
        <f>'Comp. Desp. Indiretas'!$C$57</f>
        <v/>
      </c>
      <c r="E10165" s="278" t="str">
        <f>Resumo!$R$5</f>
        <v>Despesa</v>
      </c>
      <c r="F10165" s="278" t="str">
        <f>Resumo!$R$6</f>
        <v>Despesa Indireta</v>
      </c>
      <c r="G10165" s="286">
        <f>'Comp. Desp. Indiretas'!CG57</f>
        <v>0</v>
      </c>
    </row>
    <row r="10166" spans="1:7">
      <c r="A10166" s="283">
        <f>'Comp. Desp. Indiretas'!$CG$7</f>
        <v>45231</v>
      </c>
      <c r="B10166" s="278">
        <f>'Comp. Desp. Indiretas'!$A$58</f>
        <v>0</v>
      </c>
      <c r="D10166" s="279" t="str">
        <f>'Comp. Desp. Indiretas'!$C$58</f>
        <v/>
      </c>
      <c r="E10166" s="278" t="str">
        <f>Resumo!$R$5</f>
        <v>Despesa</v>
      </c>
      <c r="F10166" s="278" t="str">
        <f>Resumo!$R$6</f>
        <v>Despesa Indireta</v>
      </c>
      <c r="G10166" s="286">
        <f>'Comp. Desp. Indiretas'!CG58</f>
        <v>0</v>
      </c>
    </row>
    <row r="10167" spans="1:7">
      <c r="A10167" s="283">
        <f>'Comp. Desp. Indiretas'!$CG$7</f>
        <v>45231</v>
      </c>
      <c r="B10167" s="278">
        <f>'Comp. Desp. Indiretas'!$A$59</f>
        <v>0</v>
      </c>
      <c r="D10167" s="279" t="str">
        <f>'Comp. Desp. Indiretas'!$C$59</f>
        <v/>
      </c>
      <c r="E10167" s="278" t="str">
        <f>Resumo!$R$5</f>
        <v>Despesa</v>
      </c>
      <c r="F10167" s="278" t="str">
        <f>Resumo!$R$6</f>
        <v>Despesa Indireta</v>
      </c>
      <c r="G10167" s="286">
        <f>'Comp. Desp. Indiretas'!CG59</f>
        <v>0</v>
      </c>
    </row>
    <row r="10168" spans="1:7">
      <c r="A10168" s="283">
        <f>'Comp. Desp. Indiretas'!$CG$7</f>
        <v>45231</v>
      </c>
      <c r="B10168" s="278">
        <f>'Comp. Desp. Indiretas'!$A$60</f>
        <v>0</v>
      </c>
      <c r="D10168" s="279" t="str">
        <f>'Comp. Desp. Indiretas'!$C$60</f>
        <v/>
      </c>
      <c r="E10168" s="278" t="str">
        <f>Resumo!$R$5</f>
        <v>Despesa</v>
      </c>
      <c r="F10168" s="278" t="str">
        <f>Resumo!$R$6</f>
        <v>Despesa Indireta</v>
      </c>
      <c r="G10168" s="286">
        <f>'Comp. Desp. Indiretas'!CG60</f>
        <v>0</v>
      </c>
    </row>
    <row r="10169" spans="1:7">
      <c r="A10169" s="283">
        <f>'Comp. Desp. Indiretas'!$CG$7</f>
        <v>45231</v>
      </c>
      <c r="B10169" s="278" t="str">
        <f>'Comp. Desp. Indiretas'!$A$63</f>
        <v>MOC</v>
      </c>
      <c r="D10169" s="279" t="str">
        <f>'Comp. Desp. Indiretas'!$C$63</f>
        <v>DIRETOR TÉCNICO</v>
      </c>
      <c r="E10169" s="278" t="str">
        <f>Resumo!$R$5</f>
        <v>Despesa</v>
      </c>
      <c r="F10169" s="278" t="str">
        <f>Resumo!$R$6</f>
        <v>Despesa Indireta</v>
      </c>
      <c r="G10169" s="286">
        <f>'Comp. Desp. Indiretas'!CG63</f>
        <v>0</v>
      </c>
    </row>
    <row r="10170" spans="1:7">
      <c r="A10170" s="283">
        <f>'Comp. Desp. Indiretas'!$CG$7</f>
        <v>45231</v>
      </c>
      <c r="B10170" s="278" t="str">
        <f>'Comp. Desp. Indiretas'!$A$64</f>
        <v>MOC</v>
      </c>
      <c r="D10170" s="279" t="str">
        <f>'Comp. Desp. Indiretas'!$C$64</f>
        <v>ANALISTA DE SUPRIMENTOS</v>
      </c>
      <c r="E10170" s="278" t="str">
        <f>Resumo!$R$5</f>
        <v>Despesa</v>
      </c>
      <c r="F10170" s="278" t="str">
        <f>Resumo!$R$6</f>
        <v>Despesa Indireta</v>
      </c>
      <c r="G10170" s="286">
        <f>'Comp. Desp. Indiretas'!CG64</f>
        <v>0</v>
      </c>
    </row>
    <row r="10171" spans="1:7">
      <c r="A10171" s="283">
        <f>'Comp. Desp. Indiretas'!$CG$7</f>
        <v>45231</v>
      </c>
      <c r="B10171" s="278" t="str">
        <f>'Comp. Desp. Indiretas'!$A$65</f>
        <v>MOC</v>
      </c>
      <c r="D10171" s="279" t="str">
        <f>'Comp. Desp. Indiretas'!$C$65</f>
        <v>GERENTE DE PROJETO - PJ</v>
      </c>
      <c r="E10171" s="278" t="str">
        <f>Resumo!$R$5</f>
        <v>Despesa</v>
      </c>
      <c r="F10171" s="278" t="str">
        <f>Resumo!$R$6</f>
        <v>Despesa Indireta</v>
      </c>
      <c r="G10171" s="286">
        <f>'Comp. Desp. Indiretas'!CG65</f>
        <v>0</v>
      </c>
    </row>
    <row r="10172" spans="1:7">
      <c r="A10172" s="283">
        <f>'Comp. Desp. Indiretas'!$CG$7</f>
        <v>45231</v>
      </c>
      <c r="B10172" s="278" t="str">
        <f>'Comp. Desp. Indiretas'!$A$66</f>
        <v>MOC</v>
      </c>
      <c r="D10172" s="279" t="str">
        <f>'Comp. Desp. Indiretas'!$C$66</f>
        <v>COORD. DE PROJETO - PJ</v>
      </c>
      <c r="E10172" s="278" t="str">
        <f>Resumo!$R$5</f>
        <v>Despesa</v>
      </c>
      <c r="F10172" s="278" t="str">
        <f>Resumo!$R$6</f>
        <v>Despesa Indireta</v>
      </c>
      <c r="G10172" s="286">
        <f>'Comp. Desp. Indiretas'!CG66</f>
        <v>0</v>
      </c>
    </row>
    <row r="10173" spans="1:7">
      <c r="A10173" s="283">
        <f>'Comp. Desp. Indiretas'!$CG$7</f>
        <v>45231</v>
      </c>
      <c r="B10173" s="278" t="str">
        <f>'Comp. Desp. Indiretas'!$A$67</f>
        <v>MOC</v>
      </c>
      <c r="D10173" s="279" t="str">
        <f>'Comp. Desp. Indiretas'!$C$67</f>
        <v>COORD. OPERACIONAL - PJ</v>
      </c>
      <c r="E10173" s="278" t="str">
        <f>Resumo!$R$5</f>
        <v>Despesa</v>
      </c>
      <c r="F10173" s="278" t="str">
        <f>Resumo!$R$6</f>
        <v>Despesa Indireta</v>
      </c>
      <c r="G10173" s="286">
        <f>'Comp. Desp. Indiretas'!CG67</f>
        <v>0</v>
      </c>
    </row>
    <row r="10174" spans="1:7">
      <c r="A10174" s="283">
        <f>'Comp. Desp. Indiretas'!$CG$7</f>
        <v>45231</v>
      </c>
      <c r="B10174" s="278" t="str">
        <f>'Comp. Desp. Indiretas'!$A$68</f>
        <v>MOC</v>
      </c>
      <c r="D10174" s="279" t="str">
        <f>'Comp. Desp. Indiretas'!$C$68</f>
        <v>ANALISTA DE PROJETOS SENIOR - PJ</v>
      </c>
      <c r="E10174" s="278" t="str">
        <f>Resumo!$R$5</f>
        <v>Despesa</v>
      </c>
      <c r="F10174" s="278" t="str">
        <f>Resumo!$R$6</f>
        <v>Despesa Indireta</v>
      </c>
      <c r="G10174" s="286">
        <f>'Comp. Desp. Indiretas'!CG68</f>
        <v>0</v>
      </c>
    </row>
    <row r="10175" spans="1:7">
      <c r="A10175" s="283">
        <f>'Comp. Desp. Indiretas'!$CG$7</f>
        <v>45231</v>
      </c>
      <c r="B10175" s="278" t="str">
        <f>'Comp. Desp. Indiretas'!$A$69</f>
        <v>MOC</v>
      </c>
      <c r="D10175" s="279" t="str">
        <f>'Comp. Desp. Indiretas'!$C$69</f>
        <v>ANALISTA DE PROJETOS PLENO - PJ</v>
      </c>
      <c r="E10175" s="278" t="str">
        <f>Resumo!$R$5</f>
        <v>Despesa</v>
      </c>
      <c r="F10175" s="278" t="str">
        <f>Resumo!$R$6</f>
        <v>Despesa Indireta</v>
      </c>
      <c r="G10175" s="286">
        <f>'Comp. Desp. Indiretas'!CG69</f>
        <v>0</v>
      </c>
    </row>
    <row r="10176" spans="1:7">
      <c r="A10176" s="283">
        <f>'Comp. Desp. Indiretas'!$CG$7</f>
        <v>45231</v>
      </c>
      <c r="B10176" s="278" t="str">
        <f>'Comp. Desp. Indiretas'!$A$70</f>
        <v>MOC</v>
      </c>
      <c r="D10176" s="279" t="str">
        <f>'Comp. Desp. Indiretas'!$C$70</f>
        <v>ANALISTA DE PROJETOS JUNIOR - PJ</v>
      </c>
      <c r="E10176" s="278" t="str">
        <f>Resumo!$R$5</f>
        <v>Despesa</v>
      </c>
      <c r="F10176" s="278" t="str">
        <f>Resumo!$R$6</f>
        <v>Despesa Indireta</v>
      </c>
      <c r="G10176" s="286">
        <f>'Comp. Desp. Indiretas'!CG70</f>
        <v>0</v>
      </c>
    </row>
    <row r="10177" spans="1:7">
      <c r="A10177" s="283">
        <f>'Comp. Desp. Indiretas'!$CG$7</f>
        <v>45231</v>
      </c>
      <c r="B10177" s="278" t="str">
        <f>'Comp. Desp. Indiretas'!$A$71</f>
        <v>MOC</v>
      </c>
      <c r="D10177" s="279" t="str">
        <f>'Comp. Desp. Indiretas'!$C$71</f>
        <v>TÉCNICO OPERACIONAL - PJ</v>
      </c>
      <c r="E10177" s="278" t="str">
        <f>Resumo!$R$5</f>
        <v>Despesa</v>
      </c>
      <c r="F10177" s="278" t="str">
        <f>Resumo!$R$6</f>
        <v>Despesa Indireta</v>
      </c>
      <c r="G10177" s="286">
        <f>'Comp. Desp. Indiretas'!CG71</f>
        <v>0</v>
      </c>
    </row>
    <row r="10178" spans="1:7">
      <c r="A10178" s="283">
        <f>'Comp. Desp. Indiretas'!$CG$7</f>
        <v>45231</v>
      </c>
      <c r="B10178" s="278" t="str">
        <f>'Comp. Desp. Indiretas'!$A$72</f>
        <v>MOC</v>
      </c>
      <c r="D10178" s="279" t="str">
        <f>'Comp. Desp. Indiretas'!$C$72</f>
        <v>AUXILIAR TÉCNICO - PJ</v>
      </c>
      <c r="E10178" s="278" t="str">
        <f>Resumo!$R$5</f>
        <v>Despesa</v>
      </c>
      <c r="F10178" s="278" t="str">
        <f>Resumo!$R$6</f>
        <v>Despesa Indireta</v>
      </c>
      <c r="G10178" s="286">
        <f>'Comp. Desp. Indiretas'!CG72</f>
        <v>0</v>
      </c>
    </row>
    <row r="10179" spans="1:7">
      <c r="A10179" s="283">
        <f>'Comp. Desp. Indiretas'!$CG$7</f>
        <v>45231</v>
      </c>
      <c r="B10179" s="278" t="str">
        <f>'Comp. Desp. Indiretas'!$A$73</f>
        <v>MOC</v>
      </c>
      <c r="D10179" s="279" t="str">
        <f>'Comp. Desp. Indiretas'!$C$73</f>
        <v>ANALISTA FINANCEIRO</v>
      </c>
      <c r="E10179" s="278" t="str">
        <f>Resumo!$R$5</f>
        <v>Despesa</v>
      </c>
      <c r="F10179" s="278" t="str">
        <f>Resumo!$R$6</f>
        <v>Despesa Indireta</v>
      </c>
      <c r="G10179" s="286">
        <f>'Comp. Desp. Indiretas'!CG73</f>
        <v>0</v>
      </c>
    </row>
    <row r="10180" spans="1:7">
      <c r="A10180" s="283">
        <f>'Comp. Desp. Indiretas'!$CG$7</f>
        <v>45231</v>
      </c>
      <c r="B10180" s="278" t="str">
        <f>'Comp. Desp. Indiretas'!$A$74</f>
        <v>MOC</v>
      </c>
      <c r="D10180" s="279" t="str">
        <f>'Comp. Desp. Indiretas'!$C$74</f>
        <v>ANALISTA DE SUPRIMENTOS</v>
      </c>
      <c r="E10180" s="278" t="str">
        <f>Resumo!$R$5</f>
        <v>Despesa</v>
      </c>
      <c r="F10180" s="278" t="str">
        <f>Resumo!$R$6</f>
        <v>Despesa Indireta</v>
      </c>
      <c r="G10180" s="286">
        <f>'Comp. Desp. Indiretas'!CG74</f>
        <v>0</v>
      </c>
    </row>
    <row r="10181" spans="1:7">
      <c r="A10181" s="283">
        <f>'Comp. Desp. Indiretas'!$CG$7</f>
        <v>45231</v>
      </c>
      <c r="B10181" s="278" t="str">
        <f>'Comp. Desp. Indiretas'!$A$75</f>
        <v>DG</v>
      </c>
      <c r="D10181" s="279" t="str">
        <f>'Comp. Desp. Indiretas'!$C$75</f>
        <v>HOSPEDAGEM VIAGEM</v>
      </c>
      <c r="E10181" s="278" t="str">
        <f>Resumo!$R$5</f>
        <v>Despesa</v>
      </c>
      <c r="F10181" s="278" t="str">
        <f>Resumo!$R$6</f>
        <v>Despesa Indireta</v>
      </c>
      <c r="G10181" s="286">
        <f>'Comp. Desp. Indiretas'!CG75</f>
        <v>0</v>
      </c>
    </row>
    <row r="10182" spans="1:7">
      <c r="A10182" s="283">
        <f>'Comp. Desp. Indiretas'!$CG$7</f>
        <v>45231</v>
      </c>
      <c r="B10182" s="278" t="str">
        <f>'Comp. Desp. Indiretas'!$A$76</f>
        <v>DG</v>
      </c>
      <c r="D10182" s="279" t="str">
        <f>'Comp. Desp. Indiretas'!$C$76</f>
        <v>ALIMENTAÇÃO VIAGEM (CAFÉ / ALMOÇO OU JANTA)</v>
      </c>
      <c r="E10182" s="278" t="str">
        <f>Resumo!$R$5</f>
        <v>Despesa</v>
      </c>
      <c r="F10182" s="278" t="str">
        <f>Resumo!$R$6</f>
        <v>Despesa Indireta</v>
      </c>
      <c r="G10182" s="286">
        <f>'Comp. Desp. Indiretas'!CG76</f>
        <v>0</v>
      </c>
    </row>
    <row r="10183" spans="1:7">
      <c r="A10183" s="283">
        <f>'Comp. Desp. Indiretas'!$CG$7</f>
        <v>45231</v>
      </c>
      <c r="B10183" s="278" t="str">
        <f>'Comp. Desp. Indiretas'!$A$77</f>
        <v>DG</v>
      </c>
      <c r="D10183" s="279" t="str">
        <f>'Comp. Desp. Indiretas'!$C$77</f>
        <v>SALA COMERCIAL - PARAUAPEBAS/PA</v>
      </c>
      <c r="E10183" s="278" t="str">
        <f>Resumo!$R$5</f>
        <v>Despesa</v>
      </c>
      <c r="F10183" s="278" t="str">
        <f>Resumo!$R$6</f>
        <v>Despesa Indireta</v>
      </c>
      <c r="G10183" s="286">
        <f>'Comp. Desp. Indiretas'!CG77</f>
        <v>0</v>
      </c>
    </row>
    <row r="10184" spans="1:7">
      <c r="A10184" s="283">
        <f>'Comp. Desp. Indiretas'!$CG$7</f>
        <v>45231</v>
      </c>
      <c r="B10184" s="278" t="str">
        <f>'Comp. Desp. Indiretas'!$A$78</f>
        <v>DG</v>
      </c>
      <c r="D10184" s="279" t="str">
        <f>'Comp. Desp. Indiretas'!$C$78</f>
        <v>ALIMENTAÇÃO VIAGEM (CAFÉ / ALMOÇO OU JANTA)</v>
      </c>
      <c r="E10184" s="278" t="str">
        <f>Resumo!$R$5</f>
        <v>Despesa</v>
      </c>
      <c r="F10184" s="278" t="str">
        <f>Resumo!$R$6</f>
        <v>Despesa Indireta</v>
      </c>
      <c r="G10184" s="286">
        <f>'Comp. Desp. Indiretas'!CG78</f>
        <v>0</v>
      </c>
    </row>
    <row r="10185" spans="1:7">
      <c r="A10185" s="283">
        <f>'Comp. Desp. Indiretas'!$CG$7</f>
        <v>45231</v>
      </c>
      <c r="B10185" s="278" t="str">
        <f>'Comp. Desp. Indiretas'!$A$79</f>
        <v>DG</v>
      </c>
      <c r="D10185" s="279" t="str">
        <f>'Comp. Desp. Indiretas'!$C$79</f>
        <v>ALIMENTAÇÃO - NIVEL 2</v>
      </c>
      <c r="E10185" s="278" t="str">
        <f>Resumo!$R$5</f>
        <v>Despesa</v>
      </c>
      <c r="F10185" s="278" t="str">
        <f>Resumo!$R$6</f>
        <v>Despesa Indireta</v>
      </c>
      <c r="G10185" s="286">
        <f>'Comp. Desp. Indiretas'!CG79</f>
        <v>0</v>
      </c>
    </row>
    <row r="10186" spans="1:7">
      <c r="A10186" s="283">
        <f>'Comp. Desp. Indiretas'!$CG$7</f>
        <v>45231</v>
      </c>
      <c r="B10186" s="278" t="str">
        <f>'Comp. Desp. Indiretas'!$A$80</f>
        <v>DG</v>
      </c>
      <c r="D10186" s="279" t="str">
        <f>'Comp. Desp. Indiretas'!$C$80</f>
        <v>ALIMENTAÇÃO - NIVEL 3</v>
      </c>
      <c r="E10186" s="278" t="str">
        <f>Resumo!$R$5</f>
        <v>Despesa</v>
      </c>
      <c r="F10186" s="278" t="str">
        <f>Resumo!$R$6</f>
        <v>Despesa Indireta</v>
      </c>
      <c r="G10186" s="286">
        <f>'Comp. Desp. Indiretas'!CG80</f>
        <v>0</v>
      </c>
    </row>
    <row r="10187" spans="1:7">
      <c r="A10187" s="283">
        <f>'Comp. Desp. Indiretas'!$CG$7</f>
        <v>45231</v>
      </c>
      <c r="B10187" s="278" t="str">
        <f>'Comp. Desp. Indiretas'!$A$81</f>
        <v>DG</v>
      </c>
      <c r="D10187" s="279" t="str">
        <f>'Comp. Desp. Indiretas'!$C$81</f>
        <v>TELEFONIA</v>
      </c>
      <c r="E10187" s="278" t="str">
        <f>Resumo!$R$5</f>
        <v>Despesa</v>
      </c>
      <c r="F10187" s="278" t="str">
        <f>Resumo!$R$6</f>
        <v>Despesa Indireta</v>
      </c>
      <c r="G10187" s="286">
        <f>'Comp. Desp. Indiretas'!CG81</f>
        <v>0</v>
      </c>
    </row>
    <row r="10188" spans="1:7">
      <c r="A10188" s="283">
        <f>'Comp. Desp. Indiretas'!$CG$7</f>
        <v>45231</v>
      </c>
      <c r="B10188" s="278" t="str">
        <f>'Comp. Desp. Indiretas'!$A$82</f>
        <v>DG</v>
      </c>
      <c r="D10188" s="279" t="str">
        <f>'Comp. Desp. Indiretas'!$C$82</f>
        <v>ALUGUEL DE VEÍCULO SUV</v>
      </c>
      <c r="E10188" s="278" t="str">
        <f>Resumo!$R$5</f>
        <v>Despesa</v>
      </c>
      <c r="F10188" s="278" t="str">
        <f>Resumo!$R$6</f>
        <v>Despesa Indireta</v>
      </c>
      <c r="G10188" s="286">
        <f>'Comp. Desp. Indiretas'!CG82</f>
        <v>0</v>
      </c>
    </row>
    <row r="10189" spans="1:7">
      <c r="A10189" s="283">
        <f>'Comp. Desp. Indiretas'!$CG$7</f>
        <v>45231</v>
      </c>
      <c r="B10189" s="278" t="str">
        <f>'Comp. Desp. Indiretas'!$A$83</f>
        <v>DG</v>
      </c>
      <c r="D10189" s="279" t="str">
        <f>'Comp. Desp. Indiretas'!$C$83</f>
        <v>ALUGUEL DE VEICULO LEVE</v>
      </c>
      <c r="E10189" s="278" t="str">
        <f>Resumo!$R$5</f>
        <v>Despesa</v>
      </c>
      <c r="F10189" s="278" t="str">
        <f>Resumo!$R$6</f>
        <v>Despesa Indireta</v>
      </c>
      <c r="G10189" s="286">
        <f>'Comp. Desp. Indiretas'!CG83</f>
        <v>0</v>
      </c>
    </row>
    <row r="10190" spans="1:7">
      <c r="A10190" s="283">
        <f>'Comp. Desp. Indiretas'!$CG$7</f>
        <v>45231</v>
      </c>
      <c r="B10190" s="278" t="str">
        <f>'Comp. Desp. Indiretas'!$A$84</f>
        <v>DG</v>
      </c>
      <c r="D10190" s="279" t="str">
        <f>'Comp. Desp. Indiretas'!$C$84</f>
        <v>ALUGUEL CAMINHONTE</v>
      </c>
      <c r="E10190" s="278" t="str">
        <f>Resumo!$R$5</f>
        <v>Despesa</v>
      </c>
      <c r="F10190" s="278" t="str">
        <f>Resumo!$R$6</f>
        <v>Despesa Indireta</v>
      </c>
      <c r="G10190" s="286">
        <f>'Comp. Desp. Indiretas'!CG84</f>
        <v>0</v>
      </c>
    </row>
    <row r="10191" spans="1:7">
      <c r="A10191" s="283">
        <f>'Comp. Desp. Indiretas'!$CG$7</f>
        <v>45231</v>
      </c>
      <c r="B10191" s="278" t="str">
        <f>'Comp. Desp. Indiretas'!$A$85</f>
        <v>DG</v>
      </c>
      <c r="D10191" s="279" t="str">
        <f>'Comp. Desp. Indiretas'!$C$85</f>
        <v>AQUISIÇÃO DE VEICULO</v>
      </c>
      <c r="E10191" s="278" t="str">
        <f>Resumo!$R$5</f>
        <v>Despesa</v>
      </c>
      <c r="F10191" s="278" t="str">
        <f>Resumo!$R$6</f>
        <v>Despesa Indireta</v>
      </c>
      <c r="G10191" s="286">
        <f>'Comp. Desp. Indiretas'!CG85</f>
        <v>0</v>
      </c>
    </row>
    <row r="10192" spans="1:7">
      <c r="A10192" s="283">
        <f>'Comp. Desp. Indiretas'!$CG$7</f>
        <v>45231</v>
      </c>
      <c r="B10192" s="278" t="str">
        <f>'Comp. Desp. Indiretas'!$A$86</f>
        <v>DG</v>
      </c>
      <c r="D10192" s="279" t="str">
        <f>'Comp. Desp. Indiretas'!$C$86</f>
        <v>COMBUSTÍVEL - GASOLINA</v>
      </c>
      <c r="E10192" s="278" t="str">
        <f>Resumo!$R$5</f>
        <v>Despesa</v>
      </c>
      <c r="F10192" s="278" t="str">
        <f>Resumo!$R$6</f>
        <v>Despesa Indireta</v>
      </c>
      <c r="G10192" s="286">
        <f>'Comp. Desp. Indiretas'!CG86</f>
        <v>0</v>
      </c>
    </row>
    <row r="10193" spans="1:7">
      <c r="A10193" s="283">
        <f>'Comp. Desp. Indiretas'!$CG$7</f>
        <v>45231</v>
      </c>
      <c r="B10193" s="278" t="str">
        <f>'Comp. Desp. Indiretas'!$A$87</f>
        <v>DG</v>
      </c>
      <c r="D10193" s="279" t="str">
        <f>'Comp. Desp. Indiretas'!$C$87</f>
        <v>COMBUSTÍVEL - DIESEL</v>
      </c>
      <c r="E10193" s="278" t="str">
        <f>Resumo!$R$5</f>
        <v>Despesa</v>
      </c>
      <c r="F10193" s="278" t="str">
        <f>Resumo!$R$6</f>
        <v>Despesa Indireta</v>
      </c>
      <c r="G10193" s="286">
        <f>'Comp. Desp. Indiretas'!CG87</f>
        <v>0</v>
      </c>
    </row>
    <row r="10194" spans="1:7">
      <c r="A10194" s="283">
        <f>'Comp. Desp. Indiretas'!$CG$7</f>
        <v>45231</v>
      </c>
      <c r="B10194" s="278" t="str">
        <f>'Comp. Desp. Indiretas'!$A$88</f>
        <v>DG</v>
      </c>
      <c r="D10194" s="279" t="str">
        <f>'Comp. Desp. Indiretas'!$C$88</f>
        <v>PASSAGEM AÉREA</v>
      </c>
      <c r="E10194" s="278" t="str">
        <f>Resumo!$R$5</f>
        <v>Despesa</v>
      </c>
      <c r="F10194" s="278" t="str">
        <f>Resumo!$R$6</f>
        <v>Despesa Indireta</v>
      </c>
      <c r="G10194" s="286">
        <f>'Comp. Desp. Indiretas'!CG88</f>
        <v>0</v>
      </c>
    </row>
    <row r="10195" spans="1:7">
      <c r="A10195" s="283">
        <f>'Comp. Desp. Indiretas'!$CG$7</f>
        <v>45231</v>
      </c>
      <c r="B10195" s="278" t="str">
        <f>'Comp. Desp. Indiretas'!$A$89</f>
        <v>ART</v>
      </c>
      <c r="D10195" s="279" t="str">
        <f>'Comp. Desp. Indiretas'!$C$89</f>
        <v>ART CREA - Nível 1</v>
      </c>
      <c r="E10195" s="278" t="str">
        <f>Resumo!$R$5</f>
        <v>Despesa</v>
      </c>
      <c r="F10195" s="278" t="str">
        <f>Resumo!$R$6</f>
        <v>Despesa Indireta</v>
      </c>
      <c r="G10195" s="286">
        <f>'Comp. Desp. Indiretas'!CG89</f>
        <v>0</v>
      </c>
    </row>
    <row r="10196" spans="1:7">
      <c r="A10196" s="283">
        <f>'Comp. Desp. Indiretas'!$CG$7</f>
        <v>45231</v>
      </c>
      <c r="B10196" s="278" t="str">
        <f>'Comp. Desp. Indiretas'!$A$90</f>
        <v>ART</v>
      </c>
      <c r="D10196" s="279" t="str">
        <f>'Comp. Desp. Indiretas'!$C$90</f>
        <v>ART CREA - Nível 2</v>
      </c>
      <c r="E10196" s="278" t="str">
        <f>Resumo!$R$5</f>
        <v>Despesa</v>
      </c>
      <c r="F10196" s="278" t="str">
        <f>Resumo!$R$6</f>
        <v>Despesa Indireta</v>
      </c>
      <c r="G10196" s="286">
        <f>'Comp. Desp. Indiretas'!CG90</f>
        <v>0</v>
      </c>
    </row>
    <row r="10197" spans="1:7">
      <c r="A10197" s="283">
        <f>'Comp. Desp. Indiretas'!$CG$7</f>
        <v>45231</v>
      </c>
      <c r="B10197" s="278" t="str">
        <f>'Comp. Desp. Indiretas'!$A$91</f>
        <v>ART</v>
      </c>
      <c r="D10197" s="279" t="str">
        <f>'Comp. Desp. Indiretas'!$C$91</f>
        <v>ART CREA - Nível 3</v>
      </c>
      <c r="E10197" s="278" t="str">
        <f>Resumo!$R$5</f>
        <v>Despesa</v>
      </c>
      <c r="F10197" s="278" t="str">
        <f>Resumo!$R$6</f>
        <v>Despesa Indireta</v>
      </c>
      <c r="G10197" s="286">
        <f>'Comp. Desp. Indiretas'!CG91</f>
        <v>0</v>
      </c>
    </row>
    <row r="10198" spans="1:7">
      <c r="A10198" s="283">
        <f>'Comp. Desp. Indiretas'!$CG$7</f>
        <v>45231</v>
      </c>
      <c r="B10198" s="278" t="str">
        <f>'Comp. Desp. Indiretas'!$A$92</f>
        <v>ART</v>
      </c>
      <c r="D10198" s="279" t="str">
        <f>'Comp. Desp. Indiretas'!$C$92</f>
        <v>ACERVO CREA</v>
      </c>
      <c r="E10198" s="278" t="str">
        <f>Resumo!$R$5</f>
        <v>Despesa</v>
      </c>
      <c r="F10198" s="278" t="str">
        <f>Resumo!$R$6</f>
        <v>Despesa Indireta</v>
      </c>
      <c r="G10198" s="286">
        <f>'Comp. Desp. Indiretas'!CG92</f>
        <v>0</v>
      </c>
    </row>
    <row r="10199" spans="1:7">
      <c r="A10199" s="283">
        <f>'Comp. Desp. Indiretas'!$CG$7</f>
        <v>45231</v>
      </c>
      <c r="B10199" s="278" t="str">
        <f>'Comp. Desp. Indiretas'!$A$93</f>
        <v>ART</v>
      </c>
      <c r="D10199" s="279" t="str">
        <f>'Comp. Desp. Indiretas'!$C$93</f>
        <v>ART CRBio</v>
      </c>
      <c r="E10199" s="278" t="str">
        <f>Resumo!$R$5</f>
        <v>Despesa</v>
      </c>
      <c r="F10199" s="278" t="str">
        <f>Resumo!$R$6</f>
        <v>Despesa Indireta</v>
      </c>
      <c r="G10199" s="286">
        <f>'Comp. Desp. Indiretas'!CG93</f>
        <v>0</v>
      </c>
    </row>
    <row r="10200" spans="1:7">
      <c r="A10200" s="283">
        <f>'Comp. Desp. Indiretas'!$CG$7</f>
        <v>45231</v>
      </c>
      <c r="B10200" s="278" t="str">
        <f>'Comp. Desp. Indiretas'!$A$94</f>
        <v>ART</v>
      </c>
      <c r="D10200" s="279" t="str">
        <f>'Comp. Desp. Indiretas'!$C$94</f>
        <v>ACERVO CRBio</v>
      </c>
      <c r="E10200" s="278" t="str">
        <f>Resumo!$R$5</f>
        <v>Despesa</v>
      </c>
      <c r="F10200" s="278" t="str">
        <f>Resumo!$R$6</f>
        <v>Despesa Indireta</v>
      </c>
      <c r="G10200" s="286">
        <f>'Comp. Desp. Indiretas'!CG94</f>
        <v>0</v>
      </c>
    </row>
    <row r="10201" spans="1:7">
      <c r="A10201" s="283">
        <f>'Comp. Desp. Indiretas'!$CG$7</f>
        <v>45231</v>
      </c>
      <c r="B10201" s="278" t="str">
        <f>'Comp. Desp. Indiretas'!$A$95</f>
        <v>ART</v>
      </c>
      <c r="D10201" s="279" t="str">
        <f>'Comp. Desp. Indiretas'!$C$95</f>
        <v>VISTO CREA PF</v>
      </c>
      <c r="E10201" s="278" t="str">
        <f>Resumo!$R$5</f>
        <v>Despesa</v>
      </c>
      <c r="F10201" s="278" t="str">
        <f>Resumo!$R$6</f>
        <v>Despesa Indireta</v>
      </c>
      <c r="G10201" s="286">
        <f>'Comp. Desp. Indiretas'!CG95</f>
        <v>0</v>
      </c>
    </row>
    <row r="10202" spans="1:7">
      <c r="A10202" s="283">
        <f>'Comp. Desp. Indiretas'!$CG$7</f>
        <v>45231</v>
      </c>
      <c r="B10202" s="278" t="str">
        <f>'Comp. Desp. Indiretas'!$A$96</f>
        <v>ART</v>
      </c>
      <c r="D10202" s="279" t="str">
        <f>'Comp. Desp. Indiretas'!$C$96</f>
        <v>VISTO CREA PJ</v>
      </c>
      <c r="E10202" s="278" t="str">
        <f>Resumo!$R$5</f>
        <v>Despesa</v>
      </c>
      <c r="F10202" s="278" t="str">
        <f>Resumo!$R$6</f>
        <v>Despesa Indireta</v>
      </c>
      <c r="G10202" s="286">
        <f>'Comp. Desp. Indiretas'!CG96</f>
        <v>0</v>
      </c>
    </row>
    <row r="10203" spans="1:7">
      <c r="A10203" s="283">
        <f>'Comp. Desp. Indiretas'!$CG$7</f>
        <v>45231</v>
      </c>
      <c r="B10203" s="278" t="str">
        <f>'Comp. Desp. Indiretas'!$A$97</f>
        <v>ART</v>
      </c>
      <c r="D10203" s="279" t="str">
        <f>'Comp. Desp. Indiretas'!$C$97</f>
        <v>ANUIDADE CREA PF</v>
      </c>
      <c r="E10203" s="278" t="str">
        <f>Resumo!$R$5</f>
        <v>Despesa</v>
      </c>
      <c r="F10203" s="278" t="str">
        <f>Resumo!$R$6</f>
        <v>Despesa Indireta</v>
      </c>
      <c r="G10203" s="286">
        <f>'Comp. Desp. Indiretas'!CG97</f>
        <v>0</v>
      </c>
    </row>
    <row r="10204" spans="1:7">
      <c r="A10204" s="283">
        <f>'Comp. Desp. Indiretas'!$CG$7</f>
        <v>45231</v>
      </c>
      <c r="B10204" s="278" t="str">
        <f>'Comp. Desp. Indiretas'!$A$98</f>
        <v>ART</v>
      </c>
      <c r="D10204" s="279" t="str">
        <f>'Comp. Desp. Indiretas'!$C$98</f>
        <v>ANUIDADE CREA PJ</v>
      </c>
      <c r="E10204" s="278" t="str">
        <f>Resumo!$R$5</f>
        <v>Despesa</v>
      </c>
      <c r="F10204" s="278" t="str">
        <f>Resumo!$R$6</f>
        <v>Despesa Indireta</v>
      </c>
      <c r="G10204" s="286">
        <f>'Comp. Desp. Indiretas'!CG98</f>
        <v>0</v>
      </c>
    </row>
    <row r="10205" spans="1:7">
      <c r="A10205" s="283">
        <f>'Comp. Desp. Indiretas'!$CG$7</f>
        <v>45231</v>
      </c>
      <c r="B10205" s="278" t="str">
        <f>'Comp. Desp. Indiretas'!$A$99</f>
        <v>ART</v>
      </c>
      <c r="D10205" s="279" t="str">
        <f>'Comp. Desp. Indiretas'!$C$99</f>
        <v>VISTO CRBio PF</v>
      </c>
      <c r="E10205" s="278" t="str">
        <f>Resumo!$R$5</f>
        <v>Despesa</v>
      </c>
      <c r="F10205" s="278" t="str">
        <f>Resumo!$R$6</f>
        <v>Despesa Indireta</v>
      </c>
      <c r="G10205" s="286">
        <f>'Comp. Desp. Indiretas'!CG99</f>
        <v>0</v>
      </c>
    </row>
    <row r="10206" spans="1:7">
      <c r="A10206" s="283">
        <f>'Comp. Desp. Indiretas'!$CG$7</f>
        <v>45231</v>
      </c>
      <c r="B10206" s="278" t="str">
        <f>'Comp. Desp. Indiretas'!$A$100</f>
        <v>ART</v>
      </c>
      <c r="D10206" s="279" t="str">
        <f>'Comp. Desp. Indiretas'!$C$100</f>
        <v>VISTO CRBio PJ</v>
      </c>
      <c r="E10206" s="278" t="str">
        <f>Resumo!$R$5</f>
        <v>Despesa</v>
      </c>
      <c r="F10206" s="278" t="str">
        <f>Resumo!$R$6</f>
        <v>Despesa Indireta</v>
      </c>
      <c r="G10206" s="286">
        <f>'Comp. Desp. Indiretas'!CG100</f>
        <v>0</v>
      </c>
    </row>
    <row r="10207" spans="1:7">
      <c r="A10207" s="283">
        <f>'Comp. Desp. Indiretas'!$CG$7</f>
        <v>45231</v>
      </c>
      <c r="B10207" s="278" t="str">
        <f>'Comp. Desp. Indiretas'!$A$101</f>
        <v>SMS</v>
      </c>
      <c r="D10207" s="279" t="str">
        <f>'Comp. Desp. Indiretas'!$C$101</f>
        <v>PPRA</v>
      </c>
      <c r="E10207" s="278" t="str">
        <f>Resumo!$R$5</f>
        <v>Despesa</v>
      </c>
      <c r="F10207" s="278" t="str">
        <f>Resumo!$R$6</f>
        <v>Despesa Indireta</v>
      </c>
      <c r="G10207" s="286">
        <f>'Comp. Desp. Indiretas'!CG101</f>
        <v>0</v>
      </c>
    </row>
    <row r="10208" spans="1:7">
      <c r="A10208" s="283">
        <f>'Comp. Desp. Indiretas'!$CG$7</f>
        <v>45231</v>
      </c>
      <c r="B10208" s="278" t="str">
        <f>'Comp. Desp. Indiretas'!$A$102</f>
        <v>SMS</v>
      </c>
      <c r="D10208" s="279" t="str">
        <f>'Comp. Desp. Indiretas'!$C$102</f>
        <v>PCMSO</v>
      </c>
      <c r="E10208" s="278" t="str">
        <f>Resumo!$R$5</f>
        <v>Despesa</v>
      </c>
      <c r="F10208" s="278" t="str">
        <f>Resumo!$R$6</f>
        <v>Despesa Indireta</v>
      </c>
      <c r="G10208" s="286">
        <f>'Comp. Desp. Indiretas'!CG102</f>
        <v>0</v>
      </c>
    </row>
    <row r="10209" spans="1:7">
      <c r="A10209" s="283">
        <f>'Comp. Desp. Indiretas'!$CG$7</f>
        <v>45231</v>
      </c>
      <c r="B10209" s="278" t="str">
        <f>'Comp. Desp. Indiretas'!$A$103</f>
        <v>SMS</v>
      </c>
      <c r="D10209" s="279" t="str">
        <f>'Comp. Desp. Indiretas'!$C$103</f>
        <v>PGR</v>
      </c>
      <c r="E10209" s="278" t="str">
        <f>Resumo!$R$5</f>
        <v>Despesa</v>
      </c>
      <c r="F10209" s="278" t="str">
        <f>Resumo!$R$6</f>
        <v>Despesa Indireta</v>
      </c>
      <c r="G10209" s="286">
        <f>'Comp. Desp. Indiretas'!CG103</f>
        <v>0</v>
      </c>
    </row>
    <row r="10210" spans="1:7">
      <c r="A10210" s="283">
        <f>'Comp. Desp. Indiretas'!$CG$7</f>
        <v>45231</v>
      </c>
      <c r="B10210" s="278" t="str">
        <f>'Comp. Desp. Indiretas'!$A$104</f>
        <v>SMS</v>
      </c>
      <c r="D10210" s="279" t="str">
        <f>'Comp. Desp. Indiretas'!$C$104</f>
        <v>PAE</v>
      </c>
      <c r="E10210" s="278" t="str">
        <f>Resumo!$R$5</f>
        <v>Despesa</v>
      </c>
      <c r="F10210" s="278" t="str">
        <f>Resumo!$R$6</f>
        <v>Despesa Indireta</v>
      </c>
      <c r="G10210" s="286">
        <f>'Comp. Desp. Indiretas'!CG104</f>
        <v>0</v>
      </c>
    </row>
    <row r="10211" spans="1:7">
      <c r="A10211" s="283">
        <f>'Comp. Desp. Indiretas'!$CG$7</f>
        <v>45231</v>
      </c>
      <c r="B10211" s="278" t="str">
        <f>'Comp. Desp. Indiretas'!$A$105</f>
        <v>SMS</v>
      </c>
      <c r="D10211" s="279" t="str">
        <f>'Comp. Desp. Indiretas'!$C$105</f>
        <v>TREINAMENTO</v>
      </c>
      <c r="E10211" s="278" t="str">
        <f>Resumo!$R$5</f>
        <v>Despesa</v>
      </c>
      <c r="F10211" s="278" t="str">
        <f>Resumo!$R$6</f>
        <v>Despesa Indireta</v>
      </c>
      <c r="G10211" s="286">
        <f>'Comp. Desp. Indiretas'!CG105</f>
        <v>0</v>
      </c>
    </row>
    <row r="10212" spans="1:7">
      <c r="A10212" s="283">
        <f>'Comp. Desp. Indiretas'!$CG$7</f>
        <v>45231</v>
      </c>
      <c r="B10212" s="278" t="str">
        <f>'Comp. Desp. Indiretas'!$A$106</f>
        <v>SMS</v>
      </c>
      <c r="D10212" s="279" t="str">
        <f>'Comp. Desp. Indiretas'!$C$106</f>
        <v>ASO</v>
      </c>
      <c r="E10212" s="278" t="str">
        <f>Resumo!$R$5</f>
        <v>Despesa</v>
      </c>
      <c r="F10212" s="278" t="str">
        <f>Resumo!$R$6</f>
        <v>Despesa Indireta</v>
      </c>
      <c r="G10212" s="286">
        <f>'Comp. Desp. Indiretas'!CG106</f>
        <v>0</v>
      </c>
    </row>
    <row r="10213" spans="1:7">
      <c r="A10213" s="283">
        <f>'Comp. Desp. Indiretas'!$CG$7</f>
        <v>45231</v>
      </c>
      <c r="B10213" s="278">
        <f>'Comp. Desp. Indiretas'!$A$107</f>
        <v>0</v>
      </c>
      <c r="D10213" s="279" t="str">
        <f>'Comp. Desp. Indiretas'!$C$107</f>
        <v/>
      </c>
      <c r="E10213" s="278" t="str">
        <f>Resumo!$R$5</f>
        <v>Despesa</v>
      </c>
      <c r="F10213" s="278" t="str">
        <f>Resumo!$R$6</f>
        <v>Despesa Indireta</v>
      </c>
      <c r="G10213" s="286">
        <f>'Comp. Desp. Indiretas'!CG107</f>
        <v>0</v>
      </c>
    </row>
    <row r="10214" spans="1:7">
      <c r="A10214" s="283">
        <f>'Comp. Desp. Indiretas'!$CG$7</f>
        <v>45231</v>
      </c>
      <c r="B10214" s="278">
        <f>'Comp. Desp. Indiretas'!$A$108</f>
        <v>0</v>
      </c>
      <c r="D10214" s="279" t="str">
        <f>'Comp. Desp. Indiretas'!$C$108</f>
        <v/>
      </c>
      <c r="E10214" s="278" t="str">
        <f>Resumo!$R$5</f>
        <v>Despesa</v>
      </c>
      <c r="F10214" s="278" t="str">
        <f>Resumo!$R$6</f>
        <v>Despesa Indireta</v>
      </c>
      <c r="G10214" s="286">
        <f>'Comp. Desp. Indiretas'!CG108</f>
        <v>0</v>
      </c>
    </row>
    <row r="10215" spans="1:7">
      <c r="A10215" s="283">
        <f>'Comp. Desp. Indiretas'!$CG$7</f>
        <v>45231</v>
      </c>
      <c r="B10215" s="278">
        <f>'Comp. Desp. Indiretas'!$A$109</f>
        <v>0</v>
      </c>
      <c r="D10215" s="279" t="str">
        <f>'Comp. Desp. Indiretas'!$C$109</f>
        <v/>
      </c>
      <c r="E10215" s="278" t="str">
        <f>Resumo!$R$5</f>
        <v>Despesa</v>
      </c>
      <c r="F10215" s="278" t="str">
        <f>Resumo!$R$6</f>
        <v>Despesa Indireta</v>
      </c>
      <c r="G10215" s="286">
        <f>'Comp. Desp. Indiretas'!CG109</f>
        <v>0</v>
      </c>
    </row>
    <row r="10216" spans="1:7">
      <c r="A10216" s="283">
        <f>'Comp. Desp. Indiretas'!$CG$7</f>
        <v>45231</v>
      </c>
      <c r="B10216" s="278">
        <f>'Comp. Desp. Indiretas'!$A$110</f>
        <v>0</v>
      </c>
      <c r="D10216" s="279" t="str">
        <f>'Comp. Desp. Indiretas'!$C$110</f>
        <v/>
      </c>
      <c r="E10216" s="278" t="str">
        <f>Resumo!$R$5</f>
        <v>Despesa</v>
      </c>
      <c r="F10216" s="278" t="str">
        <f>Resumo!$R$6</f>
        <v>Despesa Indireta</v>
      </c>
      <c r="G10216" s="286">
        <f>'Comp. Desp. Indiretas'!CG110</f>
        <v>0</v>
      </c>
    </row>
    <row r="10217" spans="1:7">
      <c r="A10217" s="283">
        <f>'Comp. Desp. Indiretas'!$CG$7</f>
        <v>45231</v>
      </c>
      <c r="B10217" s="278">
        <f>'Comp. Desp. Indiretas'!$A$111</f>
        <v>0</v>
      </c>
      <c r="D10217" s="279" t="str">
        <f>'Comp. Desp. Indiretas'!$C$111</f>
        <v/>
      </c>
      <c r="E10217" s="278" t="str">
        <f>Resumo!$R$5</f>
        <v>Despesa</v>
      </c>
      <c r="F10217" s="278" t="str">
        <f>Resumo!$R$6</f>
        <v>Despesa Indireta</v>
      </c>
      <c r="G10217" s="286">
        <f>'Comp. Desp. Indiretas'!CG111</f>
        <v>0</v>
      </c>
    </row>
    <row r="10218" spans="1:7">
      <c r="A10218" s="283">
        <f>'Comp. Desp. Indiretas'!$CG$7</f>
        <v>45231</v>
      </c>
      <c r="B10218" s="278">
        <f>'Comp. Desp. Indiretas'!$A$112</f>
        <v>0</v>
      </c>
      <c r="D10218" s="279" t="str">
        <f>'Comp. Desp. Indiretas'!$C$112</f>
        <v/>
      </c>
      <c r="E10218" s="278" t="str">
        <f>Resumo!$R$5</f>
        <v>Despesa</v>
      </c>
      <c r="F10218" s="278" t="str">
        <f>Resumo!$R$6</f>
        <v>Despesa Indireta</v>
      </c>
      <c r="G10218" s="286">
        <f>'Comp. Desp. Indiretas'!CG112</f>
        <v>0</v>
      </c>
    </row>
    <row r="10219" spans="1:7">
      <c r="A10219" s="283">
        <f>'Comp. Desp. Indiretas'!$CG$7</f>
        <v>45231</v>
      </c>
      <c r="B10219" s="278" t="str">
        <f>'Composições Desp. Diretas'!$A$10</f>
        <v>MOD</v>
      </c>
      <c r="C10219" s="278" t="str">
        <f>EAP!$C$9</f>
        <v>PP01</v>
      </c>
      <c r="D10219" s="279" t="str">
        <f>'Composições Desp. Diretas'!$C$10</f>
        <v>ANALISTA TÉCNICO</v>
      </c>
      <c r="E10219" s="278" t="str">
        <f>Resumo!$R$5</f>
        <v>Despesa</v>
      </c>
      <c r="F10219" s="278" t="str">
        <f>Resumo!$R$7</f>
        <v>Despesa Direta</v>
      </c>
      <c r="G10219" s="286">
        <f>'Composições Desp. Diretas'!CH10</f>
        <v>241560.00000000003</v>
      </c>
    </row>
    <row r="10220" spans="1:7">
      <c r="A10220" s="283">
        <f>'Comp. Desp. Indiretas'!$CG$7</f>
        <v>45231</v>
      </c>
      <c r="B10220" s="278" t="str">
        <f>'Composições Desp. Diretas'!$A$11</f>
        <v>MOD</v>
      </c>
      <c r="C10220" s="278" t="str">
        <f>EAP!$C$9</f>
        <v>PP01</v>
      </c>
      <c r="D10220" s="279" t="str">
        <f>'Composições Desp. Diretas'!$C$11</f>
        <v>ASSISTENTE ADMINISTRATIVO</v>
      </c>
      <c r="E10220" s="278" t="str">
        <f>Resumo!$R$5</f>
        <v>Despesa</v>
      </c>
      <c r="F10220" s="278" t="str">
        <f>Resumo!$R$7</f>
        <v>Despesa Direta</v>
      </c>
      <c r="G10220" s="286">
        <f>'Composições Desp. Diretas'!CH11</f>
        <v>4452</v>
      </c>
    </row>
    <row r="10221" spans="1:7">
      <c r="A10221" s="283">
        <f>'Comp. Desp. Indiretas'!$CG$7</f>
        <v>45231</v>
      </c>
      <c r="B10221" s="278" t="str">
        <f>'Composições Desp. Diretas'!$A$12</f>
        <v>MOD</v>
      </c>
      <c r="C10221" s="278" t="str">
        <f>EAP!$C$9</f>
        <v>PP01</v>
      </c>
      <c r="D10221" s="279" t="str">
        <f>'Composições Desp. Diretas'!$C$12</f>
        <v>TÉCNICO DE SEGURANÇA</v>
      </c>
      <c r="E10221" s="278" t="str">
        <f>Resumo!$R$5</f>
        <v>Despesa</v>
      </c>
      <c r="F10221" s="278" t="str">
        <f>Resumo!$R$7</f>
        <v>Despesa Direta</v>
      </c>
      <c r="G10221" s="286">
        <f>'Composições Desp. Diretas'!CH12</f>
        <v>7320</v>
      </c>
    </row>
    <row r="10222" spans="1:7">
      <c r="A10222" s="283">
        <f>'Comp. Desp. Indiretas'!$CG$7</f>
        <v>45231</v>
      </c>
      <c r="B10222" s="278" t="str">
        <f>'Composições Desp. Diretas'!$A$13</f>
        <v>MOD</v>
      </c>
      <c r="C10222" s="278" t="str">
        <f>EAP!$C$9</f>
        <v>PP01</v>
      </c>
      <c r="D10222" s="279" t="str">
        <f>'Composições Desp. Diretas'!$C$13</f>
        <v>PREPOSTO</v>
      </c>
      <c r="E10222" s="278" t="str">
        <f>Resumo!$R$5</f>
        <v>Despesa</v>
      </c>
      <c r="F10222" s="278" t="str">
        <f>Resumo!$R$7</f>
        <v>Despesa Direta</v>
      </c>
      <c r="G10222" s="286">
        <f>'Composições Desp. Diretas'!CH13</f>
        <v>0</v>
      </c>
    </row>
    <row r="10223" spans="1:7">
      <c r="A10223" s="283">
        <f>'Comp. Desp. Indiretas'!$CG$7</f>
        <v>45231</v>
      </c>
      <c r="B10223" s="278" t="str">
        <f>'Composições Desp. Diretas'!$A$14</f>
        <v>MOD</v>
      </c>
      <c r="C10223" s="278" t="str">
        <f>EAP!$C$9</f>
        <v>PP01</v>
      </c>
      <c r="D10223" s="279" t="str">
        <f>'Composições Desp. Diretas'!$C$14</f>
        <v>COORDENADOR PEAC</v>
      </c>
      <c r="E10223" s="278" t="str">
        <f>Resumo!$R$5</f>
        <v>Despesa</v>
      </c>
      <c r="F10223" s="278" t="str">
        <f>Resumo!$R$7</f>
        <v>Despesa Direta</v>
      </c>
      <c r="G10223" s="286">
        <f>'Composições Desp. Diretas'!CH14</f>
        <v>18810</v>
      </c>
    </row>
    <row r="10224" spans="1:7">
      <c r="A10224" s="283">
        <f>'Comp. Desp. Indiretas'!$CG$7</f>
        <v>45231</v>
      </c>
      <c r="B10224" s="278" t="str">
        <f>'Composições Desp. Diretas'!$A$15</f>
        <v>MOD</v>
      </c>
      <c r="C10224" s="278" t="str">
        <f>EAP!$C$9</f>
        <v>PP01</v>
      </c>
      <c r="D10224" s="279" t="str">
        <f>'Composições Desp. Diretas'!$C$15</f>
        <v>COORDENADOR PEAC</v>
      </c>
      <c r="E10224" s="278" t="str">
        <f>Resumo!$R$5</f>
        <v>Despesa</v>
      </c>
      <c r="F10224" s="278" t="str">
        <f>Resumo!$R$7</f>
        <v>Despesa Direta</v>
      </c>
      <c r="G10224" s="286">
        <f>'Composições Desp. Diretas'!CH15</f>
        <v>0</v>
      </c>
    </row>
    <row r="10225" spans="1:7">
      <c r="A10225" s="283">
        <f>'Comp. Desp. Indiretas'!$CG$7</f>
        <v>45231</v>
      </c>
      <c r="B10225" s="278" t="str">
        <f>'Composições Desp. Diretas'!$A$16</f>
        <v>MOD</v>
      </c>
      <c r="C10225" s="278" t="str">
        <f>EAP!$C$9</f>
        <v>PP01</v>
      </c>
      <c r="D10225" s="279" t="str">
        <f>'Composições Desp. Diretas'!$C$16</f>
        <v>PRODUÇÃO AUDIOVISUAL (DESIGNER GRÁFICO)</v>
      </c>
      <c r="E10225" s="278" t="str">
        <f>Resumo!$R$5</f>
        <v>Despesa</v>
      </c>
      <c r="F10225" s="278" t="str">
        <f>Resumo!$R$7</f>
        <v>Despesa Direta</v>
      </c>
      <c r="G10225" s="286">
        <f>'Composições Desp. Diretas'!CH16</f>
        <v>5850.0000000000009</v>
      </c>
    </row>
    <row r="10226" spans="1:7">
      <c r="A10226" s="283">
        <f>'Comp. Desp. Indiretas'!$CG$7</f>
        <v>45231</v>
      </c>
      <c r="B10226" s="278" t="str">
        <f>'Composições Desp. Diretas'!$A$17</f>
        <v>DG</v>
      </c>
      <c r="C10226" s="278" t="str">
        <f>EAP!$C$9</f>
        <v>PP01</v>
      </c>
      <c r="D10226" s="279" t="str">
        <f>'Composições Desp. Diretas'!$C$17</f>
        <v>AJUDA DE CUSTO - CAJU - NÍVEL 1</v>
      </c>
      <c r="E10226" s="278" t="str">
        <f>Resumo!$R$5</f>
        <v>Despesa</v>
      </c>
      <c r="F10226" s="278" t="str">
        <f>Resumo!$R$7</f>
        <v>Despesa Direta</v>
      </c>
      <c r="G10226" s="286">
        <f>'Composições Desp. Diretas'!CH17</f>
        <v>1500</v>
      </c>
    </row>
    <row r="10227" spans="1:7">
      <c r="A10227" s="283">
        <f>'Comp. Desp. Indiretas'!$CG$7</f>
        <v>45231</v>
      </c>
      <c r="B10227" s="278" t="str">
        <f>'Composições Desp. Diretas'!$A$18</f>
        <v>DG</v>
      </c>
      <c r="C10227" s="278" t="str">
        <f>EAP!$C$9</f>
        <v>PP01</v>
      </c>
      <c r="D10227" s="279" t="str">
        <f>'Composições Desp. Diretas'!$C$18</f>
        <v>AJUDA DE CUSTO - CAJU - NÍVEL 2</v>
      </c>
      <c r="E10227" s="278" t="str">
        <f>Resumo!$R$5</f>
        <v>Despesa</v>
      </c>
      <c r="F10227" s="278" t="str">
        <f>Resumo!$R$7</f>
        <v>Despesa Direta</v>
      </c>
      <c r="G10227" s="286">
        <f>'Composições Desp. Diretas'!CH18</f>
        <v>35000</v>
      </c>
    </row>
    <row r="10228" spans="1:7">
      <c r="A10228" s="283">
        <f>'Comp. Desp. Indiretas'!$CG$7</f>
        <v>45231</v>
      </c>
      <c r="B10228" s="278" t="str">
        <f>'Composições Desp. Diretas'!$A$19</f>
        <v>MA</v>
      </c>
      <c r="C10228" s="278" t="str">
        <f>EAP!$C$9</f>
        <v>PP01</v>
      </c>
      <c r="D10228" s="279" t="str">
        <f>'Composições Desp. Diretas'!$C$19</f>
        <v>UNIFORME/EPI</v>
      </c>
      <c r="E10228" s="278" t="str">
        <f>Resumo!$R$5</f>
        <v>Despesa</v>
      </c>
      <c r="F10228" s="278" t="str">
        <f>Resumo!$R$7</f>
        <v>Despesa Direta</v>
      </c>
      <c r="G10228" s="286">
        <f>'Composições Desp. Diretas'!CH19</f>
        <v>8250</v>
      </c>
    </row>
    <row r="10229" spans="1:7">
      <c r="A10229" s="283">
        <f>'Comp. Desp. Indiretas'!$CG$7</f>
        <v>45231</v>
      </c>
      <c r="B10229" s="278" t="str">
        <f>'Composições Desp. Diretas'!$A$20</f>
        <v>SMS</v>
      </c>
      <c r="C10229" s="278" t="str">
        <f>EAP!$C$9</f>
        <v>PP01</v>
      </c>
      <c r="D10229" s="279" t="str">
        <f>'Composições Desp. Diretas'!$C$20</f>
        <v>ASO</v>
      </c>
      <c r="E10229" s="278" t="str">
        <f>Resumo!$R$5</f>
        <v>Despesa</v>
      </c>
      <c r="F10229" s="278" t="str">
        <f>Resumo!$R$7</f>
        <v>Despesa Direta</v>
      </c>
      <c r="G10229" s="286">
        <f>'Composições Desp. Diretas'!CH20</f>
        <v>0</v>
      </c>
    </row>
    <row r="10230" spans="1:7">
      <c r="A10230" s="283">
        <f>'Comp. Desp. Indiretas'!$CG$7</f>
        <v>45231</v>
      </c>
      <c r="B10230" s="278" t="str">
        <f>'Composições Desp. Diretas'!$A$21</f>
        <v>EQ</v>
      </c>
      <c r="C10230" s="278" t="str">
        <f>EAP!$C$9</f>
        <v>PP01</v>
      </c>
      <c r="D10230" s="279" t="str">
        <f>'Composições Desp. Diretas'!$C$21</f>
        <v>NOTEBOOK</v>
      </c>
      <c r="E10230" s="278" t="str">
        <f>Resumo!$R$5</f>
        <v>Despesa</v>
      </c>
      <c r="F10230" s="278" t="str">
        <f>Resumo!$R$7</f>
        <v>Despesa Direta</v>
      </c>
      <c r="G10230" s="286">
        <f>'Composições Desp. Diretas'!CH21</f>
        <v>0</v>
      </c>
    </row>
    <row r="10231" spans="1:7">
      <c r="A10231" s="283">
        <f>'Comp. Desp. Indiretas'!$CG$7</f>
        <v>45231</v>
      </c>
      <c r="B10231" s="278" t="str">
        <f>'Composições Desp. Diretas'!$A$22</f>
        <v>EQ</v>
      </c>
      <c r="C10231" s="278" t="str">
        <f>EAP!$C$9</f>
        <v>PP01</v>
      </c>
      <c r="D10231" s="279" t="str">
        <f>'Composições Desp. Diretas'!$C$22</f>
        <v>KIT MULTIMÍDIA</v>
      </c>
      <c r="E10231" s="278" t="str">
        <f>Resumo!$R$5</f>
        <v>Despesa</v>
      </c>
      <c r="F10231" s="278" t="str">
        <f>Resumo!$R$7</f>
        <v>Despesa Direta</v>
      </c>
      <c r="G10231" s="286">
        <f>'Composições Desp. Diretas'!CH22</f>
        <v>0</v>
      </c>
    </row>
    <row r="10232" spans="1:7">
      <c r="A10232" s="283">
        <f>'Comp. Desp. Indiretas'!$CG$7</f>
        <v>45231</v>
      </c>
      <c r="B10232" s="278" t="str">
        <f>'Composições Desp. Diretas'!$A$23</f>
        <v>SMS</v>
      </c>
      <c r="C10232" s="278" t="str">
        <f>EAP!$C$9</f>
        <v>PP01</v>
      </c>
      <c r="D10232" s="279" t="str">
        <f>'Composições Desp. Diretas'!$C$23</f>
        <v>TREINAMENTO RAC02 (VALE)</v>
      </c>
      <c r="E10232" s="278" t="str">
        <f>Resumo!$R$5</f>
        <v>Despesa</v>
      </c>
      <c r="F10232" s="278" t="str">
        <f>Resumo!$R$7</f>
        <v>Despesa Direta</v>
      </c>
      <c r="G10232" s="286">
        <f>'Composições Desp. Diretas'!CH23</f>
        <v>0</v>
      </c>
    </row>
    <row r="10233" spans="1:7">
      <c r="A10233" s="283">
        <f>'Comp. Desp. Indiretas'!$CG$7</f>
        <v>45231</v>
      </c>
      <c r="B10233" s="278" t="str">
        <f>'Composições Desp. Diretas'!$A$24</f>
        <v>SE</v>
      </c>
      <c r="C10233" s="278" t="str">
        <f>EAP!$C$9</f>
        <v>PP01</v>
      </c>
      <c r="D10233" s="279" t="str">
        <f>'Composições Desp. Diretas'!$C$24</f>
        <v>ESPECIALISTA - 44h/MÊS</v>
      </c>
      <c r="E10233" s="278" t="str">
        <f>Resumo!$R$5</f>
        <v>Despesa</v>
      </c>
      <c r="F10233" s="278" t="str">
        <f>Resumo!$R$7</f>
        <v>Despesa Direta</v>
      </c>
      <c r="G10233" s="286">
        <f>'Composições Desp. Diretas'!CH24</f>
        <v>10000</v>
      </c>
    </row>
    <row r="10234" spans="1:7">
      <c r="A10234" s="283">
        <f>'Comp. Desp. Indiretas'!$CG$7</f>
        <v>45231</v>
      </c>
      <c r="B10234" s="278">
        <f>'Composições Desp. Diretas'!$A$25</f>
        <v>0</v>
      </c>
      <c r="C10234" s="278" t="str">
        <f>EAP!$C$9</f>
        <v>PP01</v>
      </c>
      <c r="D10234" s="279">
        <f>'Composições Desp. Diretas'!$C$25</f>
        <v>0</v>
      </c>
      <c r="E10234" s="278" t="str">
        <f>Resumo!$R$5</f>
        <v>Despesa</v>
      </c>
      <c r="F10234" s="278" t="str">
        <f>Resumo!$R$7</f>
        <v>Despesa Direta</v>
      </c>
      <c r="G10234" s="286">
        <f>'Composições Desp. Diretas'!CH25</f>
        <v>0</v>
      </c>
    </row>
    <row r="10235" spans="1:7">
      <c r="A10235" s="283">
        <f>'Comp. Desp. Indiretas'!$CG$7</f>
        <v>45231</v>
      </c>
      <c r="B10235" s="278">
        <f>'Composições Desp. Diretas'!$A$26</f>
        <v>0</v>
      </c>
      <c r="C10235" s="278" t="str">
        <f>EAP!$C$9</f>
        <v>PP01</v>
      </c>
      <c r="D10235" s="279">
        <f>'Composições Desp. Diretas'!$C$26</f>
        <v>0</v>
      </c>
      <c r="E10235" s="278" t="str">
        <f>Resumo!$R$5</f>
        <v>Despesa</v>
      </c>
      <c r="F10235" s="278" t="str">
        <f>Resumo!$R$7</f>
        <v>Despesa Direta</v>
      </c>
      <c r="G10235" s="286">
        <f>'Composições Desp. Diretas'!CH26</f>
        <v>0</v>
      </c>
    </row>
    <row r="10236" spans="1:7">
      <c r="A10236" s="283">
        <f>'Comp. Desp. Indiretas'!$CG$7</f>
        <v>45231</v>
      </c>
      <c r="B10236" s="278">
        <f>'Composições Desp. Diretas'!$A$27</f>
        <v>0</v>
      </c>
      <c r="C10236" s="278" t="str">
        <f>EAP!$C$9</f>
        <v>PP01</v>
      </c>
      <c r="D10236" s="279">
        <f>'Composições Desp. Diretas'!$C$27</f>
        <v>0</v>
      </c>
      <c r="E10236" s="278" t="str">
        <f>Resumo!$R$5</f>
        <v>Despesa</v>
      </c>
      <c r="F10236" s="278" t="str">
        <f>Resumo!$R$7</f>
        <v>Despesa Direta</v>
      </c>
      <c r="G10236" s="286">
        <f>'Composições Desp. Diretas'!CH27</f>
        <v>0</v>
      </c>
    </row>
    <row r="10237" spans="1:7">
      <c r="A10237" s="283">
        <f>'Comp. Desp. Indiretas'!$CG$7</f>
        <v>45231</v>
      </c>
      <c r="B10237" s="278">
        <f>'Composições Desp. Diretas'!$A$28</f>
        <v>0</v>
      </c>
      <c r="C10237" s="278" t="str">
        <f>EAP!$C$9</f>
        <v>PP01</v>
      </c>
      <c r="D10237" s="279">
        <f>'Composições Desp. Diretas'!$C$28</f>
        <v>0</v>
      </c>
      <c r="E10237" s="278" t="str">
        <f>Resumo!$R$5</f>
        <v>Despesa</v>
      </c>
      <c r="F10237" s="278" t="str">
        <f>Resumo!$R$7</f>
        <v>Despesa Direta</v>
      </c>
      <c r="G10237" s="286">
        <f>'Composições Desp. Diretas'!CH28</f>
        <v>0</v>
      </c>
    </row>
    <row r="10238" spans="1:7">
      <c r="A10238" s="283">
        <f>'Comp. Desp. Indiretas'!$CG$7</f>
        <v>45231</v>
      </c>
      <c r="B10238" s="278">
        <f>'Composições Desp. Diretas'!$A$29</f>
        <v>0</v>
      </c>
      <c r="C10238" s="278" t="str">
        <f>EAP!$C$9</f>
        <v>PP01</v>
      </c>
      <c r="D10238" s="279">
        <f>'Composições Desp. Diretas'!$C$29</f>
        <v>0</v>
      </c>
      <c r="E10238" s="278" t="str">
        <f>Resumo!$R$5</f>
        <v>Despesa</v>
      </c>
      <c r="F10238" s="278" t="str">
        <f>Resumo!$R$7</f>
        <v>Despesa Direta</v>
      </c>
      <c r="G10238" s="286">
        <f>'Composições Desp. Diretas'!CH29</f>
        <v>0</v>
      </c>
    </row>
    <row r="10239" spans="1:7">
      <c r="A10239" s="283">
        <f>'Comp. Desp. Indiretas'!$CG$7</f>
        <v>45231</v>
      </c>
      <c r="B10239" s="278">
        <f>'Composições Desp. Diretas'!$A$30</f>
        <v>0</v>
      </c>
      <c r="C10239" s="278" t="str">
        <f>EAP!$C$9</f>
        <v>PP01</v>
      </c>
      <c r="D10239" s="279">
        <f>'Composições Desp. Diretas'!$C$30</f>
        <v>0</v>
      </c>
      <c r="E10239" s="278" t="str">
        <f>Resumo!$R$5</f>
        <v>Despesa</v>
      </c>
      <c r="F10239" s="278" t="str">
        <f>Resumo!$R$7</f>
        <v>Despesa Direta</v>
      </c>
      <c r="G10239" s="286">
        <f>'Composições Desp. Diretas'!CH30</f>
        <v>0</v>
      </c>
    </row>
    <row r="10240" spans="1:7">
      <c r="A10240" s="283">
        <f>'Comp. Desp. Indiretas'!$CG$7</f>
        <v>45231</v>
      </c>
      <c r="B10240" s="278">
        <f>'Composições Desp. Diretas'!$A$31</f>
        <v>0</v>
      </c>
      <c r="C10240" s="278" t="str">
        <f>EAP!$C$9</f>
        <v>PP01</v>
      </c>
      <c r="D10240" s="279">
        <f>'Composições Desp. Diretas'!$C$31</f>
        <v>0</v>
      </c>
      <c r="E10240" s="278" t="str">
        <f>Resumo!$R$5</f>
        <v>Despesa</v>
      </c>
      <c r="F10240" s="278" t="str">
        <f>Resumo!$R$7</f>
        <v>Despesa Direta</v>
      </c>
      <c r="G10240" s="286">
        <f>'Composições Desp. Diretas'!CH31</f>
        <v>0</v>
      </c>
    </row>
    <row r="10241" spans="1:7">
      <c r="A10241" s="283">
        <f>'Comp. Desp. Indiretas'!$CG$7</f>
        <v>45231</v>
      </c>
      <c r="B10241" s="278">
        <f>'Composições Desp. Diretas'!$A$32</f>
        <v>0</v>
      </c>
      <c r="C10241" s="278" t="str">
        <f>EAP!$C$9</f>
        <v>PP01</v>
      </c>
      <c r="D10241" s="279">
        <f>'Composições Desp. Diretas'!$C$32</f>
        <v>0</v>
      </c>
      <c r="E10241" s="278" t="str">
        <f>Resumo!$R$5</f>
        <v>Despesa</v>
      </c>
      <c r="F10241" s="278" t="str">
        <f>Resumo!$R$7</f>
        <v>Despesa Direta</v>
      </c>
      <c r="G10241" s="286">
        <f>'Composições Desp. Diretas'!CH32</f>
        <v>0</v>
      </c>
    </row>
    <row r="10242" spans="1:7">
      <c r="A10242" s="283">
        <f>'Comp. Desp. Indiretas'!$CG$7</f>
        <v>45231</v>
      </c>
      <c r="B10242" s="278">
        <f>'Composições Desp. Diretas'!$A$33</f>
        <v>0</v>
      </c>
      <c r="C10242" s="278" t="str">
        <f>EAP!$C$9</f>
        <v>PP01</v>
      </c>
      <c r="D10242" s="279">
        <f>'Composições Desp. Diretas'!$C$33</f>
        <v>0</v>
      </c>
      <c r="E10242" s="278" t="str">
        <f>Resumo!$R$5</f>
        <v>Despesa</v>
      </c>
      <c r="F10242" s="278" t="str">
        <f>Resumo!$R$7</f>
        <v>Despesa Direta</v>
      </c>
      <c r="G10242" s="286">
        <f>'Composições Desp. Diretas'!CH33</f>
        <v>0</v>
      </c>
    </row>
    <row r="10243" spans="1:7">
      <c r="A10243" s="283">
        <f>'Comp. Desp. Indiretas'!$CG$7</f>
        <v>45231</v>
      </c>
      <c r="B10243" s="278">
        <f>'Composições Desp. Diretas'!$A$34</f>
        <v>0</v>
      </c>
      <c r="C10243" s="278" t="str">
        <f>EAP!$C$9</f>
        <v>PP01</v>
      </c>
      <c r="D10243" s="279">
        <f>'Composições Desp. Diretas'!$C$34</f>
        <v>0</v>
      </c>
      <c r="E10243" s="278" t="str">
        <f>Resumo!$R$5</f>
        <v>Despesa</v>
      </c>
      <c r="F10243" s="278" t="str">
        <f>Resumo!$R$7</f>
        <v>Despesa Direta</v>
      </c>
      <c r="G10243" s="286">
        <f>'Composições Desp. Diretas'!CH34</f>
        <v>0</v>
      </c>
    </row>
    <row r="10244" spans="1:7">
      <c r="A10244" s="283">
        <f>'Comp. Desp. Indiretas'!$CG$7</f>
        <v>45231</v>
      </c>
      <c r="B10244" s="278">
        <f>'Composições Desp. Diretas'!$A$35</f>
        <v>0</v>
      </c>
      <c r="C10244" s="278" t="str">
        <f>EAP!$C$9</f>
        <v>PP01</v>
      </c>
      <c r="D10244" s="279">
        <f>'Composições Desp. Diretas'!$C$35</f>
        <v>0</v>
      </c>
      <c r="E10244" s="278" t="str">
        <f>Resumo!$R$5</f>
        <v>Despesa</v>
      </c>
      <c r="F10244" s="278" t="str">
        <f>Resumo!$R$7</f>
        <v>Despesa Direta</v>
      </c>
      <c r="G10244" s="286">
        <f>'Composições Desp. Diretas'!CH35</f>
        <v>0</v>
      </c>
    </row>
    <row r="10245" spans="1:7">
      <c r="A10245" s="283">
        <f>'Comp. Desp. Indiretas'!$CG$7</f>
        <v>45231</v>
      </c>
      <c r="B10245" s="278">
        <f>'Composições Desp. Diretas'!$A$36</f>
        <v>0</v>
      </c>
      <c r="C10245" s="278" t="str">
        <f>EAP!$C$9</f>
        <v>PP01</v>
      </c>
      <c r="D10245" s="279">
        <f>'Composições Desp. Diretas'!$C$36</f>
        <v>0</v>
      </c>
      <c r="E10245" s="278" t="str">
        <f>Resumo!$R$5</f>
        <v>Despesa</v>
      </c>
      <c r="F10245" s="278" t="str">
        <f>Resumo!$R$7</f>
        <v>Despesa Direta</v>
      </c>
      <c r="G10245" s="286">
        <f>'Composições Desp. Diretas'!CH36</f>
        <v>0</v>
      </c>
    </row>
    <row r="10246" spans="1:7">
      <c r="A10246" s="283">
        <f>'Comp. Desp. Indiretas'!$CG$7</f>
        <v>45231</v>
      </c>
      <c r="B10246" s="278">
        <f>'Composições Desp. Diretas'!$A$37</f>
        <v>0</v>
      </c>
      <c r="C10246" s="278" t="str">
        <f>EAP!$C$9</f>
        <v>PP01</v>
      </c>
      <c r="D10246" s="279">
        <f>'Composições Desp. Diretas'!$C$37</f>
        <v>0</v>
      </c>
      <c r="E10246" s="278" t="str">
        <f>Resumo!$R$5</f>
        <v>Despesa</v>
      </c>
      <c r="F10246" s="278" t="str">
        <f>Resumo!$R$7</f>
        <v>Despesa Direta</v>
      </c>
      <c r="G10246" s="286">
        <f>'Composições Desp. Diretas'!CH37</f>
        <v>0</v>
      </c>
    </row>
    <row r="10247" spans="1:7">
      <c r="A10247" s="283">
        <f>'Comp. Desp. Indiretas'!$CG$7</f>
        <v>45231</v>
      </c>
      <c r="B10247" s="278">
        <f>'Composições Desp. Diretas'!$A$38</f>
        <v>0</v>
      </c>
      <c r="C10247" s="278" t="str">
        <f>EAP!$C$9</f>
        <v>PP01</v>
      </c>
      <c r="D10247" s="279">
        <f>'Composições Desp. Diretas'!$C$38</f>
        <v>0</v>
      </c>
      <c r="E10247" s="278" t="str">
        <f>Resumo!$R$5</f>
        <v>Despesa</v>
      </c>
      <c r="F10247" s="278" t="str">
        <f>Resumo!$R$7</f>
        <v>Despesa Direta</v>
      </c>
      <c r="G10247" s="286">
        <f>'Composições Desp. Diretas'!CH38</f>
        <v>0</v>
      </c>
    </row>
    <row r="10248" spans="1:7">
      <c r="A10248" s="283">
        <f>'Comp. Desp. Indiretas'!$CG$7</f>
        <v>45231</v>
      </c>
      <c r="B10248" s="278">
        <f>'Composições Desp. Diretas'!$A$39</f>
        <v>0</v>
      </c>
      <c r="C10248" s="278" t="str">
        <f>EAP!$C$9</f>
        <v>PP01</v>
      </c>
      <c r="D10248" s="279">
        <f>'Composições Desp. Diretas'!$C$39</f>
        <v>0</v>
      </c>
      <c r="E10248" s="278" t="str">
        <f>Resumo!$R$5</f>
        <v>Despesa</v>
      </c>
      <c r="F10248" s="278" t="str">
        <f>Resumo!$R$7</f>
        <v>Despesa Direta</v>
      </c>
      <c r="G10248" s="286">
        <f>'Composições Desp. Diretas'!CH39</f>
        <v>0</v>
      </c>
    </row>
    <row r="10249" spans="1:7">
      <c r="A10249" s="283">
        <f>'Comp. Desp. Indiretas'!$CG$7</f>
        <v>45231</v>
      </c>
      <c r="B10249" s="278">
        <f>'Composições Desp. Diretas'!$A$40</f>
        <v>0</v>
      </c>
      <c r="C10249" s="278" t="str">
        <f>EAP!$C$9</f>
        <v>PP01</v>
      </c>
      <c r="D10249" s="279">
        <f>'Composições Desp. Diretas'!$C$40</f>
        <v>0</v>
      </c>
      <c r="E10249" s="278" t="str">
        <f>Resumo!$R$5</f>
        <v>Despesa</v>
      </c>
      <c r="F10249" s="278" t="str">
        <f>Resumo!$R$7</f>
        <v>Despesa Direta</v>
      </c>
      <c r="G10249" s="286">
        <f>'Composições Desp. Diretas'!CH40</f>
        <v>0</v>
      </c>
    </row>
    <row r="10250" spans="1:7">
      <c r="A10250" s="283">
        <f>'Comp. Desp. Indiretas'!$CG$7</f>
        <v>45231</v>
      </c>
      <c r="B10250" s="278" t="str">
        <f>'Composições Desp. Diretas'!$A$42</f>
        <v>DG</v>
      </c>
      <c r="C10250" s="278" t="str">
        <f>EAP!$C$10</f>
        <v>PP02</v>
      </c>
      <c r="D10250" s="279" t="str">
        <f>'Composições Desp. Diretas'!$C$42</f>
        <v>ALUGUEL DE VEÍCULO SUV</v>
      </c>
      <c r="E10250" s="278" t="str">
        <f>Resumo!$R$5</f>
        <v>Despesa</v>
      </c>
      <c r="F10250" s="278" t="str">
        <f>Resumo!$R$7</f>
        <v>Despesa Direta</v>
      </c>
      <c r="G10250" s="286">
        <f>'Composições Desp. Diretas'!CH42</f>
        <v>38400</v>
      </c>
    </row>
    <row r="10251" spans="1:7">
      <c r="A10251" s="283">
        <f>'Comp. Desp. Indiretas'!$CG$7</f>
        <v>45231</v>
      </c>
      <c r="B10251" s="278" t="str">
        <f>'Composições Desp. Diretas'!$A$43</f>
        <v>DG</v>
      </c>
      <c r="C10251" s="278" t="str">
        <f>EAP!$C$10</f>
        <v>PP02</v>
      </c>
      <c r="D10251" s="279" t="str">
        <f>'Composições Desp. Diretas'!$C$43</f>
        <v>COMBUSTÍVEL - GASOLINA</v>
      </c>
      <c r="E10251" s="278" t="str">
        <f>Resumo!$R$5</f>
        <v>Despesa</v>
      </c>
      <c r="F10251" s="278" t="str">
        <f>Resumo!$R$7</f>
        <v>Despesa Direta</v>
      </c>
      <c r="G10251" s="286">
        <f>'Composições Desp. Diretas'!CH43</f>
        <v>8400</v>
      </c>
    </row>
    <row r="10252" spans="1:7">
      <c r="A10252" s="283">
        <f>'Comp. Desp. Indiretas'!$CG$7</f>
        <v>45231</v>
      </c>
      <c r="B10252" s="278" t="str">
        <f>'Composições Desp. Diretas'!$A$44</f>
        <v>DG</v>
      </c>
      <c r="C10252" s="278" t="str">
        <f>EAP!$C$10</f>
        <v>PP02</v>
      </c>
      <c r="D10252" s="279" t="str">
        <f>'Composições Desp. Diretas'!$C$44</f>
        <v>EQUIPAMENTOS VEÍCULO (SENSOR DE FADIGA + TELEMETRIA)</v>
      </c>
      <c r="E10252" s="278" t="str">
        <f>Resumo!$R$5</f>
        <v>Despesa</v>
      </c>
      <c r="F10252" s="278" t="str">
        <f>Resumo!$R$7</f>
        <v>Despesa Direta</v>
      </c>
      <c r="G10252" s="286">
        <f>'Composições Desp. Diretas'!CH44</f>
        <v>6000</v>
      </c>
    </row>
    <row r="10253" spans="1:7">
      <c r="A10253" s="283">
        <f>'Comp. Desp. Indiretas'!$CG$7</f>
        <v>45231</v>
      </c>
      <c r="B10253" s="278" t="str">
        <f>'Composições Desp. Diretas'!$A$45</f>
        <v>DG</v>
      </c>
      <c r="C10253" s="278" t="str">
        <f>EAP!$C$10</f>
        <v>PP02</v>
      </c>
      <c r="D10253" s="279" t="str">
        <f>'Composições Desp. Diretas'!$C$45</f>
        <v>INSTALAÇÃO SENSOR FADIGA</v>
      </c>
      <c r="E10253" s="278" t="str">
        <f>Resumo!$R$5</f>
        <v>Despesa</v>
      </c>
      <c r="F10253" s="278" t="str">
        <f>Resumo!$R$7</f>
        <v>Despesa Direta</v>
      </c>
      <c r="G10253" s="286">
        <f>'Composições Desp. Diretas'!CH45</f>
        <v>0</v>
      </c>
    </row>
    <row r="10254" spans="1:7">
      <c r="A10254" s="283">
        <f>'Comp. Desp. Indiretas'!$CG$7</f>
        <v>45231</v>
      </c>
      <c r="B10254" s="278" t="str">
        <f>'Composições Desp. Diretas'!$A$46</f>
        <v>DG</v>
      </c>
      <c r="C10254" s="278" t="str">
        <f>EAP!$C$10</f>
        <v>PP02</v>
      </c>
      <c r="D10254" s="279" t="str">
        <f>'Composições Desp. Diretas'!$C$46</f>
        <v>DESINSTALAÇÃO SENSOR FADIGA</v>
      </c>
      <c r="E10254" s="278" t="str">
        <f>Resumo!$R$5</f>
        <v>Despesa</v>
      </c>
      <c r="F10254" s="278" t="str">
        <f>Resumo!$R$7</f>
        <v>Despesa Direta</v>
      </c>
      <c r="G10254" s="286">
        <f>'Composições Desp. Diretas'!CH46</f>
        <v>0</v>
      </c>
    </row>
    <row r="10255" spans="1:7">
      <c r="A10255" s="283">
        <f>'Comp. Desp. Indiretas'!$CG$7</f>
        <v>45231</v>
      </c>
      <c r="B10255" s="278" t="str">
        <f>'Composições Desp. Diretas'!$A$47</f>
        <v>DG</v>
      </c>
      <c r="C10255" s="278" t="str">
        <f>EAP!$C$10</f>
        <v>PP02</v>
      </c>
      <c r="D10255" s="279" t="str">
        <f>'Composições Desp. Diretas'!$C$47</f>
        <v>INSTALAÇÃO TELEMETRIA</v>
      </c>
      <c r="E10255" s="278" t="str">
        <f>Resumo!$R$5</f>
        <v>Despesa</v>
      </c>
      <c r="F10255" s="278" t="str">
        <f>Resumo!$R$7</f>
        <v>Despesa Direta</v>
      </c>
      <c r="G10255" s="286">
        <f>'Composições Desp. Diretas'!CH47</f>
        <v>0</v>
      </c>
    </row>
    <row r="10256" spans="1:7">
      <c r="A10256" s="283">
        <f>'Comp. Desp. Indiretas'!$CG$7</f>
        <v>45231</v>
      </c>
      <c r="B10256" s="278" t="str">
        <f>'Composições Desp. Diretas'!$A$48</f>
        <v>DG</v>
      </c>
      <c r="C10256" s="278" t="str">
        <f>EAP!$C$10</f>
        <v>PP02</v>
      </c>
      <c r="D10256" s="279" t="str">
        <f>'Composições Desp. Diretas'!$C$48</f>
        <v>DESINSTALAÇÃO TELEMETRIA</v>
      </c>
      <c r="E10256" s="278" t="str">
        <f>Resumo!$R$5</f>
        <v>Despesa</v>
      </c>
      <c r="F10256" s="278" t="str">
        <f>Resumo!$R$7</f>
        <v>Despesa Direta</v>
      </c>
      <c r="G10256" s="286">
        <f>'Composições Desp. Diretas'!CH48</f>
        <v>0</v>
      </c>
    </row>
    <row r="10257" spans="1:7">
      <c r="A10257" s="283">
        <f>'Comp. Desp. Indiretas'!$CG$7</f>
        <v>45231</v>
      </c>
      <c r="B10257" s="278" t="str">
        <f>'Composições Desp. Diretas'!$A$49</f>
        <v>DG</v>
      </c>
      <c r="C10257" s="278" t="str">
        <f>EAP!$C$10</f>
        <v>PP02</v>
      </c>
      <c r="D10257" s="279" t="str">
        <f>'Composições Desp. Diretas'!$C$49</f>
        <v>INSTALAÇÃO E DESINSTALAÇÃO DE SIRENE DE RÉ</v>
      </c>
      <c r="E10257" s="278" t="str">
        <f>Resumo!$R$5</f>
        <v>Despesa</v>
      </c>
      <c r="F10257" s="278" t="str">
        <f>Resumo!$R$7</f>
        <v>Despesa Direta</v>
      </c>
      <c r="G10257" s="286">
        <f>'Composições Desp. Diretas'!CH49</f>
        <v>0</v>
      </c>
    </row>
    <row r="10258" spans="1:7">
      <c r="A10258" s="283">
        <f>'Comp. Desp. Indiretas'!$CG$7</f>
        <v>45231</v>
      </c>
      <c r="B10258" s="278" t="str">
        <f>'Composições Desp. Diretas'!$A$50</f>
        <v>DG</v>
      </c>
      <c r="C10258" s="278" t="str">
        <f>EAP!$C$10</f>
        <v>PP02</v>
      </c>
      <c r="D10258" s="279" t="str">
        <f>'Composições Desp. Diretas'!$C$50</f>
        <v>LAVAGEM DE VEÍCULO</v>
      </c>
      <c r="E10258" s="278" t="str">
        <f>Resumo!$R$5</f>
        <v>Despesa</v>
      </c>
      <c r="F10258" s="278" t="str">
        <f>Resumo!$R$7</f>
        <v>Despesa Direta</v>
      </c>
      <c r="G10258" s="286">
        <f>'Composições Desp. Diretas'!CH50</f>
        <v>1200</v>
      </c>
    </row>
    <row r="10259" spans="1:7">
      <c r="A10259" s="283">
        <f>'Comp. Desp. Indiretas'!$CG$7</f>
        <v>45231</v>
      </c>
      <c r="B10259" s="278" t="str">
        <f>'Composições Desp. Diretas'!$A$51</f>
        <v>MA</v>
      </c>
      <c r="C10259" s="278" t="str">
        <f>EAP!$C$10</f>
        <v>PP02</v>
      </c>
      <c r="D10259" s="279" t="str">
        <f>'Composições Desp. Diretas'!$C$51</f>
        <v>MATERIAIS GRÁFICOS (CARTILHAS, FOLDERS, BANNER, CADERNO, OUTDOOR, PLACAS, E ETC)</v>
      </c>
      <c r="E10259" s="278" t="str">
        <f>Resumo!$R$5</f>
        <v>Despesa</v>
      </c>
      <c r="F10259" s="278" t="str">
        <f>Resumo!$R$7</f>
        <v>Despesa Direta</v>
      </c>
      <c r="G10259" s="286">
        <f>'Composições Desp. Diretas'!CH51</f>
        <v>25000</v>
      </c>
    </row>
    <row r="10260" spans="1:7">
      <c r="A10260" s="283">
        <f>'Comp. Desp. Indiretas'!$CG$7</f>
        <v>45231</v>
      </c>
      <c r="B10260" s="278" t="str">
        <f>'Composições Desp. Diretas'!$A$52</f>
        <v>DG</v>
      </c>
      <c r="C10260" s="278" t="str">
        <f>EAP!$C$10</f>
        <v>PP02</v>
      </c>
      <c r="D10260" s="279" t="str">
        <f>'Composições Desp. Diretas'!$C$52</f>
        <v>LANCHES OFICINAS / EVENTOS / REUNIÕES</v>
      </c>
      <c r="E10260" s="278" t="str">
        <f>Resumo!$R$5</f>
        <v>Despesa</v>
      </c>
      <c r="F10260" s="278" t="str">
        <f>Resumo!$R$7</f>
        <v>Despesa Direta</v>
      </c>
      <c r="G10260" s="286">
        <f>'Composições Desp. Diretas'!CH52</f>
        <v>3000</v>
      </c>
    </row>
    <row r="10261" spans="1:7">
      <c r="A10261" s="283">
        <f>'Comp. Desp. Indiretas'!$CG$7</f>
        <v>45231</v>
      </c>
      <c r="B10261" s="278" t="str">
        <f>'Composições Desp. Diretas'!$A$53</f>
        <v>DG</v>
      </c>
      <c r="C10261" s="278" t="str">
        <f>EAP!$C$10</f>
        <v>PP02</v>
      </c>
      <c r="D10261" s="279" t="str">
        <f>'Composições Desp. Diretas'!$C$53</f>
        <v>TRANSPORTE PARTICIPANTES</v>
      </c>
      <c r="E10261" s="278" t="str">
        <f>Resumo!$R$5</f>
        <v>Despesa</v>
      </c>
      <c r="F10261" s="278" t="str">
        <f>Resumo!$R$7</f>
        <v>Despesa Direta</v>
      </c>
      <c r="G10261" s="286">
        <f>'Composições Desp. Diretas'!CH53</f>
        <v>500</v>
      </c>
    </row>
    <row r="10262" spans="1:7">
      <c r="A10262" s="283">
        <f>'Comp. Desp. Indiretas'!$CG$7</f>
        <v>45231</v>
      </c>
      <c r="B10262" s="278" t="str">
        <f>'Composições Desp. Diretas'!$A$54</f>
        <v>MA</v>
      </c>
      <c r="C10262" s="278" t="str">
        <f>EAP!$C$10</f>
        <v>PP02</v>
      </c>
      <c r="D10262" s="279" t="str">
        <f>'Composições Desp. Diretas'!$C$54</f>
        <v>MATERIAIS DE ESCRITÓRIO (CARTOLINA, PAPEL, TESOURA, CANETA, LÁPIS, GRAMPEADOR, DUREX, FITA ADESIVA, E ETC.)</v>
      </c>
      <c r="E10262" s="278" t="str">
        <f>Resumo!$R$5</f>
        <v>Despesa</v>
      </c>
      <c r="F10262" s="278" t="str">
        <f>Resumo!$R$7</f>
        <v>Despesa Direta</v>
      </c>
      <c r="G10262" s="286">
        <f>'Composições Desp. Diretas'!CH54</f>
        <v>800</v>
      </c>
    </row>
    <row r="10263" spans="1:7">
      <c r="A10263" s="283">
        <f>'Comp. Desp. Indiretas'!$CG$7</f>
        <v>45231</v>
      </c>
      <c r="B10263" s="278" t="str">
        <f>'Composições Desp. Diretas'!$A$55</f>
        <v>MA</v>
      </c>
      <c r="C10263" s="278" t="str">
        <f>EAP!$C$10</f>
        <v>PP02</v>
      </c>
      <c r="D10263" s="279" t="str">
        <f>'Composições Desp. Diretas'!$C$55</f>
        <v>MATERIAIS ACESSÓRIOS PARA AS CAMPANHAS/OFICINAS (BRINDES, CAMISETAS, E ETC.)</v>
      </c>
      <c r="E10263" s="278" t="str">
        <f>Resumo!$R$5</f>
        <v>Despesa</v>
      </c>
      <c r="F10263" s="278" t="str">
        <f>Resumo!$R$7</f>
        <v>Despesa Direta</v>
      </c>
      <c r="G10263" s="286">
        <f>'Composições Desp. Diretas'!CH55</f>
        <v>1000</v>
      </c>
    </row>
    <row r="10264" spans="1:7">
      <c r="A10264" s="283">
        <f>'Comp. Desp. Indiretas'!$CG$7</f>
        <v>45231</v>
      </c>
      <c r="B10264" s="278" t="str">
        <f>'Composições Desp. Diretas'!$A$56</f>
        <v>DG</v>
      </c>
      <c r="C10264" s="278" t="str">
        <f>EAP!$C$10</f>
        <v>PP02</v>
      </c>
      <c r="D10264" s="279" t="str">
        <f>'Composições Desp. Diretas'!$C$56</f>
        <v>HOSPEDAGEM VIAGEM</v>
      </c>
      <c r="E10264" s="278" t="str">
        <f>Resumo!$R$5</f>
        <v>Despesa</v>
      </c>
      <c r="F10264" s="278" t="str">
        <f>Resumo!$R$7</f>
        <v>Despesa Direta</v>
      </c>
      <c r="G10264" s="286">
        <f>'Composições Desp. Diretas'!CH56</f>
        <v>600</v>
      </c>
    </row>
    <row r="10265" spans="1:7">
      <c r="A10265" s="283">
        <f>'Comp. Desp. Indiretas'!$CG$7</f>
        <v>45231</v>
      </c>
      <c r="B10265" s="278" t="str">
        <f>'Composições Desp. Diretas'!$A$57</f>
        <v>DG</v>
      </c>
      <c r="C10265" s="278" t="str">
        <f>EAP!$C$10</f>
        <v>PP02</v>
      </c>
      <c r="D10265" s="279" t="str">
        <f>'Composições Desp. Diretas'!$C$57</f>
        <v>ALIMENTAÇÃO VIAGEM (CAFÉ / ALMOÇO OU JANTA)</v>
      </c>
      <c r="E10265" s="278" t="str">
        <f>Resumo!$R$5</f>
        <v>Despesa</v>
      </c>
      <c r="F10265" s="278" t="str">
        <f>Resumo!$R$7</f>
        <v>Despesa Direta</v>
      </c>
      <c r="G10265" s="286">
        <f>'Composições Desp. Diretas'!CH57</f>
        <v>120</v>
      </c>
    </row>
    <row r="10266" spans="1:7">
      <c r="A10266" s="283">
        <f>'Comp. Desp. Indiretas'!$CG$7</f>
        <v>45231</v>
      </c>
      <c r="B10266" s="278" t="str">
        <f>'Composições Desp. Diretas'!$A$58</f>
        <v>DG</v>
      </c>
      <c r="C10266" s="278" t="str">
        <f>EAP!$C$10</f>
        <v>PP02</v>
      </c>
      <c r="D10266" s="279" t="str">
        <f>'Composições Desp. Diretas'!$C$58</f>
        <v>PASSAGEM TERRESTRE / TRANSLADO</v>
      </c>
      <c r="E10266" s="278" t="str">
        <f>Resumo!$R$5</f>
        <v>Despesa</v>
      </c>
      <c r="F10266" s="278" t="str">
        <f>Resumo!$R$7</f>
        <v>Despesa Direta</v>
      </c>
      <c r="G10266" s="286">
        <f>'Composições Desp. Diretas'!CH58</f>
        <v>600</v>
      </c>
    </row>
    <row r="10267" spans="1:7">
      <c r="A10267" s="283">
        <f>'Comp. Desp. Indiretas'!$CG$7</f>
        <v>45231</v>
      </c>
      <c r="B10267" s="278">
        <f>'Composições Desp. Diretas'!$A$59</f>
        <v>0</v>
      </c>
      <c r="C10267" s="278" t="str">
        <f>EAP!$C$10</f>
        <v>PP02</v>
      </c>
      <c r="D10267" s="279">
        <f>'Composições Desp. Diretas'!$C$59</f>
        <v>0</v>
      </c>
      <c r="E10267" s="278" t="str">
        <f>Resumo!$R$5</f>
        <v>Despesa</v>
      </c>
      <c r="F10267" s="278" t="str">
        <f>Resumo!$R$7</f>
        <v>Despesa Direta</v>
      </c>
      <c r="G10267" s="286">
        <f>'Composições Desp. Diretas'!CH59</f>
        <v>0</v>
      </c>
    </row>
    <row r="10268" spans="1:7">
      <c r="A10268" s="283">
        <f>'Comp. Desp. Indiretas'!$CG$7</f>
        <v>45231</v>
      </c>
      <c r="B10268" s="278">
        <f>'Composições Desp. Diretas'!$A$60</f>
        <v>0</v>
      </c>
      <c r="C10268" s="278" t="str">
        <f>EAP!$C$10</f>
        <v>PP02</v>
      </c>
      <c r="D10268" s="279">
        <f>'Composições Desp. Diretas'!$C$60</f>
        <v>0</v>
      </c>
      <c r="E10268" s="278" t="str">
        <f>Resumo!$R$5</f>
        <v>Despesa</v>
      </c>
      <c r="F10268" s="278" t="str">
        <f>Resumo!$R$7</f>
        <v>Despesa Direta</v>
      </c>
      <c r="G10268" s="286">
        <f>'Composições Desp. Diretas'!CH60</f>
        <v>0</v>
      </c>
    </row>
    <row r="10269" spans="1:7">
      <c r="A10269" s="283">
        <f>'Comp. Desp. Indiretas'!$CG$7</f>
        <v>45231</v>
      </c>
      <c r="B10269" s="278">
        <f>'Composições Desp. Diretas'!$A$61</f>
        <v>0</v>
      </c>
      <c r="C10269" s="278" t="str">
        <f>EAP!$C$10</f>
        <v>PP02</v>
      </c>
      <c r="D10269" s="279">
        <f>'Composições Desp. Diretas'!$C$61</f>
        <v>0</v>
      </c>
      <c r="E10269" s="278" t="str">
        <f>Resumo!$R$5</f>
        <v>Despesa</v>
      </c>
      <c r="F10269" s="278" t="str">
        <f>Resumo!$R$7</f>
        <v>Despesa Direta</v>
      </c>
      <c r="G10269" s="286">
        <f>'Composições Desp. Diretas'!CH61</f>
        <v>0</v>
      </c>
    </row>
    <row r="10270" spans="1:7">
      <c r="A10270" s="283">
        <f>'Comp. Desp. Indiretas'!$CG$7</f>
        <v>45231</v>
      </c>
      <c r="B10270" s="278">
        <f>'Composições Desp. Diretas'!$A$62</f>
        <v>0</v>
      </c>
      <c r="C10270" s="278" t="str">
        <f>EAP!$C$10</f>
        <v>PP02</v>
      </c>
      <c r="D10270" s="279">
        <f>'Composições Desp. Diretas'!$C$62</f>
        <v>0</v>
      </c>
      <c r="E10270" s="278" t="str">
        <f>Resumo!$R$5</f>
        <v>Despesa</v>
      </c>
      <c r="F10270" s="278" t="str">
        <f>Resumo!$R$7</f>
        <v>Despesa Direta</v>
      </c>
      <c r="G10270" s="286">
        <f>'Composições Desp. Diretas'!CH62</f>
        <v>0</v>
      </c>
    </row>
    <row r="10271" spans="1:7">
      <c r="A10271" s="283">
        <f>'Comp. Desp. Indiretas'!$CG$7</f>
        <v>45231</v>
      </c>
      <c r="B10271" s="278">
        <f>'Composições Desp. Diretas'!$A$63</f>
        <v>0</v>
      </c>
      <c r="C10271" s="278" t="str">
        <f>EAP!$C$10</f>
        <v>PP02</v>
      </c>
      <c r="D10271" s="279">
        <f>'Composições Desp. Diretas'!$C$63</f>
        <v>0</v>
      </c>
      <c r="E10271" s="278" t="str">
        <f>Resumo!$R$5</f>
        <v>Despesa</v>
      </c>
      <c r="F10271" s="278" t="str">
        <f>Resumo!$R$7</f>
        <v>Despesa Direta</v>
      </c>
      <c r="G10271" s="286">
        <f>'Composições Desp. Diretas'!CH63</f>
        <v>0</v>
      </c>
    </row>
    <row r="10272" spans="1:7">
      <c r="A10272" s="283">
        <f>'Comp. Desp. Indiretas'!$CG$7</f>
        <v>45231</v>
      </c>
      <c r="B10272" s="278">
        <f>'Composições Desp. Diretas'!$A$64</f>
        <v>0</v>
      </c>
      <c r="C10272" s="278" t="str">
        <f>EAP!$C$10</f>
        <v>PP02</v>
      </c>
      <c r="D10272" s="279">
        <f>'Composições Desp. Diretas'!$C$64</f>
        <v>0</v>
      </c>
      <c r="E10272" s="278" t="str">
        <f>Resumo!$R$5</f>
        <v>Despesa</v>
      </c>
      <c r="F10272" s="278" t="str">
        <f>Resumo!$R$7</f>
        <v>Despesa Direta</v>
      </c>
      <c r="G10272" s="286">
        <f>'Composições Desp. Diretas'!CH64</f>
        <v>0</v>
      </c>
    </row>
    <row r="10273" spans="1:7">
      <c r="A10273" s="283">
        <f>'Comp. Desp. Indiretas'!$CG$7</f>
        <v>45231</v>
      </c>
      <c r="B10273" s="278">
        <f>'Composições Desp. Diretas'!$A$65</f>
        <v>0</v>
      </c>
      <c r="C10273" s="278" t="str">
        <f>EAP!$C$10</f>
        <v>PP02</v>
      </c>
      <c r="D10273" s="279">
        <f>'Composições Desp. Diretas'!$C$65</f>
        <v>0</v>
      </c>
      <c r="E10273" s="278" t="str">
        <f>Resumo!$R$5</f>
        <v>Despesa</v>
      </c>
      <c r="F10273" s="278" t="str">
        <f>Resumo!$R$7</f>
        <v>Despesa Direta</v>
      </c>
      <c r="G10273" s="286">
        <f>'Composições Desp. Diretas'!CH65</f>
        <v>0</v>
      </c>
    </row>
    <row r="10274" spans="1:7">
      <c r="A10274" s="283">
        <f>'Comp. Desp. Indiretas'!$CG$7</f>
        <v>45231</v>
      </c>
      <c r="B10274" s="278">
        <f>'Composições Desp. Diretas'!$A$66</f>
        <v>0</v>
      </c>
      <c r="C10274" s="278" t="str">
        <f>EAP!$C$10</f>
        <v>PP02</v>
      </c>
      <c r="D10274" s="279">
        <f>'Composições Desp. Diretas'!$C$66</f>
        <v>0</v>
      </c>
      <c r="E10274" s="278" t="str">
        <f>Resumo!$R$5</f>
        <v>Despesa</v>
      </c>
      <c r="F10274" s="278" t="str">
        <f>Resumo!$R$7</f>
        <v>Despesa Direta</v>
      </c>
      <c r="G10274" s="286">
        <f>'Composições Desp. Diretas'!CH66</f>
        <v>0</v>
      </c>
    </row>
    <row r="10275" spans="1:7">
      <c r="A10275" s="283">
        <f>'Comp. Desp. Indiretas'!$CG$7</f>
        <v>45231</v>
      </c>
      <c r="B10275" s="278">
        <f>'Composições Desp. Diretas'!$A$67</f>
        <v>0</v>
      </c>
      <c r="C10275" s="278" t="str">
        <f>EAP!$C$10</f>
        <v>PP02</v>
      </c>
      <c r="D10275" s="279">
        <f>'Composições Desp. Diretas'!$C$67</f>
        <v>0</v>
      </c>
      <c r="E10275" s="278" t="str">
        <f>Resumo!$R$5</f>
        <v>Despesa</v>
      </c>
      <c r="F10275" s="278" t="str">
        <f>Resumo!$R$7</f>
        <v>Despesa Direta</v>
      </c>
      <c r="G10275" s="286">
        <f>'Composições Desp. Diretas'!CH67</f>
        <v>0</v>
      </c>
    </row>
    <row r="10276" spans="1:7">
      <c r="A10276" s="283">
        <f>'Comp. Desp. Indiretas'!$CG$7</f>
        <v>45231</v>
      </c>
      <c r="B10276" s="278">
        <f>'Composições Desp. Diretas'!$A$68</f>
        <v>0</v>
      </c>
      <c r="C10276" s="278" t="str">
        <f>EAP!$C$10</f>
        <v>PP02</v>
      </c>
      <c r="D10276" s="279">
        <f>'Composições Desp. Diretas'!$C$68</f>
        <v>0</v>
      </c>
      <c r="E10276" s="278" t="str">
        <f>Resumo!$R$5</f>
        <v>Despesa</v>
      </c>
      <c r="F10276" s="278" t="str">
        <f>Resumo!$R$7</f>
        <v>Despesa Direta</v>
      </c>
      <c r="G10276" s="286">
        <f>'Composições Desp. Diretas'!CH68</f>
        <v>0</v>
      </c>
    </row>
    <row r="10277" spans="1:7">
      <c r="A10277" s="283">
        <f>'Comp. Desp. Indiretas'!$CG$7</f>
        <v>45231</v>
      </c>
      <c r="B10277" s="278">
        <f>'Composições Desp. Diretas'!$A$69</f>
        <v>0</v>
      </c>
      <c r="C10277" s="278" t="str">
        <f>EAP!$C$10</f>
        <v>PP02</v>
      </c>
      <c r="D10277" s="279">
        <f>'Composições Desp. Diretas'!$C$69</f>
        <v>0</v>
      </c>
      <c r="E10277" s="278" t="str">
        <f>Resumo!$R$5</f>
        <v>Despesa</v>
      </c>
      <c r="F10277" s="278" t="str">
        <f>Resumo!$R$7</f>
        <v>Despesa Direta</v>
      </c>
      <c r="G10277" s="286">
        <f>'Composições Desp. Diretas'!CH69</f>
        <v>0</v>
      </c>
    </row>
    <row r="10278" spans="1:7">
      <c r="A10278" s="283">
        <f>'Comp. Desp. Indiretas'!$CG$7</f>
        <v>45231</v>
      </c>
      <c r="B10278" s="278">
        <f>'Composições Desp. Diretas'!$A$70</f>
        <v>0</v>
      </c>
      <c r="C10278" s="278" t="str">
        <f>EAP!$C$10</f>
        <v>PP02</v>
      </c>
      <c r="D10278" s="279">
        <f>'Composições Desp. Diretas'!$C$70</f>
        <v>0</v>
      </c>
      <c r="E10278" s="278" t="str">
        <f>Resumo!$R$5</f>
        <v>Despesa</v>
      </c>
      <c r="F10278" s="278" t="str">
        <f>Resumo!$R$7</f>
        <v>Despesa Direta</v>
      </c>
      <c r="G10278" s="286">
        <f>'Composições Desp. Diretas'!CH70</f>
        <v>0</v>
      </c>
    </row>
    <row r="10279" spans="1:7">
      <c r="A10279" s="283">
        <f>'Comp. Desp. Indiretas'!$CG$7</f>
        <v>45231</v>
      </c>
      <c r="B10279" s="278">
        <f>'Composições Desp. Diretas'!$A$71</f>
        <v>0</v>
      </c>
      <c r="C10279" s="278" t="str">
        <f>EAP!$C$10</f>
        <v>PP02</v>
      </c>
      <c r="D10279" s="279">
        <f>'Composições Desp. Diretas'!$C$71</f>
        <v>0</v>
      </c>
      <c r="E10279" s="278" t="str">
        <f>Resumo!$R$5</f>
        <v>Despesa</v>
      </c>
      <c r="F10279" s="278" t="str">
        <f>Resumo!$R$7</f>
        <v>Despesa Direta</v>
      </c>
      <c r="G10279" s="286">
        <f>'Composições Desp. Diretas'!CH71</f>
        <v>0</v>
      </c>
    </row>
    <row r="10280" spans="1:7">
      <c r="A10280" s="283">
        <f>'Comp. Desp. Indiretas'!$CG$7</f>
        <v>45231</v>
      </c>
      <c r="B10280" s="278">
        <f>'Composições Desp. Diretas'!$A$72</f>
        <v>0</v>
      </c>
      <c r="C10280" s="278" t="str">
        <f>EAP!$C$10</f>
        <v>PP02</v>
      </c>
      <c r="D10280" s="279">
        <f>'Composições Desp. Diretas'!$C$72</f>
        <v>0</v>
      </c>
      <c r="E10280" s="278" t="str">
        <f>Resumo!$R$5</f>
        <v>Despesa</v>
      </c>
      <c r="F10280" s="278" t="str">
        <f>Resumo!$R$7</f>
        <v>Despesa Direta</v>
      </c>
      <c r="G10280" s="286">
        <f>'Composições Desp. Diretas'!CH72</f>
        <v>0</v>
      </c>
    </row>
    <row r="11149" spans="1:7">
      <c r="A11149" s="283">
        <f>'Comp. Desp. Indiretas'!$CG$7</f>
        <v>45231</v>
      </c>
      <c r="D11149" s="279" t="str">
        <f>'CRONOG. DE RECEBIMENTO'!$A$5</f>
        <v>SUBPROGRAMA DE EDUCAÇÃO AMBIENTAL PARA A COMUNIDADE (PEAC)</v>
      </c>
      <c r="E11149" s="278" t="str">
        <f>Resumo!$R$4</f>
        <v>Receita</v>
      </c>
      <c r="F11149" s="278" t="str">
        <f>Resumo!$R$4</f>
        <v>Receita</v>
      </c>
      <c r="G11149" s="286">
        <f>'CRONOG. DE RECEBIMENTO'!$K$5</f>
        <v>0</v>
      </c>
    </row>
    <row r="11150" spans="1:7">
      <c r="A11150" s="283">
        <f>'Comp. Desp. Indiretas'!$CG$7</f>
        <v>45231</v>
      </c>
      <c r="D11150" s="279" t="str">
        <f>'CRONOG. DE RECEBIMENTO'!$A$6</f>
        <v>Plano de Trabalho de Comunidade (PEAC)</v>
      </c>
      <c r="E11150" s="278" t="str">
        <f>Resumo!$R$4</f>
        <v>Receita</v>
      </c>
      <c r="F11150" s="278" t="str">
        <f>Resumo!$R$4</f>
        <v>Receita</v>
      </c>
      <c r="G11150" s="286">
        <f>'CRONOG. DE RECEBIMENTO'!$K$6</f>
        <v>0</v>
      </c>
    </row>
    <row r="11151" spans="1:7">
      <c r="A11151" s="283">
        <f>'Comp. Desp. Indiretas'!$CG$7</f>
        <v>45231</v>
      </c>
      <c r="D11151" s="279" t="str">
        <f>'CRONOG. DE RECEBIMENTO'!$A$7</f>
        <v>Formar Comitê de Educação Ambiental de Comunidade (PEAC)</v>
      </c>
      <c r="E11151" s="278" t="str">
        <f>Resumo!$R$4</f>
        <v>Receita</v>
      </c>
      <c r="F11151" s="278" t="str">
        <f>Resumo!$R$4</f>
        <v>Receita</v>
      </c>
      <c r="G11151" s="286">
        <f>'CRONOG. DE RECEBIMENTO'!$K$7</f>
        <v>1950.3066762350638</v>
      </c>
    </row>
    <row r="11152" spans="1:7">
      <c r="A11152" s="283">
        <f>'Comp. Desp. Indiretas'!$CG$7</f>
        <v>45231</v>
      </c>
      <c r="D11152" s="279" t="str">
        <f>'CRONOG. DE RECEBIMENTO'!$A$8</f>
        <v>Manter Comitê de Educação Ambiental em comunidades (PEAC)</v>
      </c>
      <c r="E11152" s="278" t="str">
        <f>Resumo!$R$4</f>
        <v>Receita</v>
      </c>
      <c r="F11152" s="278" t="str">
        <f>Resumo!$R$4</f>
        <v>Receita</v>
      </c>
      <c r="G11152" s="286">
        <f>'CRONOG. DE RECEBIMENTO'!$K$8</f>
        <v>72560.941189324483</v>
      </c>
    </row>
    <row r="11153" spans="1:7">
      <c r="A11153" s="283">
        <f>'Comp. Desp. Indiretas'!$CG$7</f>
        <v>45231</v>
      </c>
      <c r="D11153" s="279" t="str">
        <f>'CRONOG. DE RECEBIMENTO'!$A$9</f>
        <v>Despesas tributáveis do item 6.1.3</v>
      </c>
      <c r="E11153" s="278" t="str">
        <f>Resumo!$R$4</f>
        <v>Receita</v>
      </c>
      <c r="F11153" s="278" t="str">
        <f>Resumo!$R$4</f>
        <v>Receita</v>
      </c>
      <c r="G11153" s="286">
        <f>'CRONOG. DE RECEBIMENTO'!$K$9</f>
        <v>11784.24</v>
      </c>
    </row>
    <row r="11154" spans="1:7">
      <c r="A11154" s="283">
        <f>'Comp. Desp. Indiretas'!$CG$7</f>
        <v>45231</v>
      </c>
      <c r="D11154" s="279" t="str">
        <f>'CRONOG. DE RECEBIMENTO'!$A$10</f>
        <v>Executar ações do Plano de Ação dos Comitês de Educação Ambiental (PEAC)</v>
      </c>
      <c r="E11154" s="278" t="str">
        <f>Resumo!$R$4</f>
        <v>Receita</v>
      </c>
      <c r="F11154" s="278" t="str">
        <f>Resumo!$R$4</f>
        <v>Receita</v>
      </c>
      <c r="G11154" s="286">
        <f>'CRONOG. DE RECEBIMENTO'!$K$10</f>
        <v>49556.16407646078</v>
      </c>
    </row>
    <row r="11155" spans="1:7">
      <c r="A11155" s="283">
        <f>'Comp. Desp. Indiretas'!$CG$7</f>
        <v>45231</v>
      </c>
      <c r="D11155" s="279" t="str">
        <f>'CRONOG. DE RECEBIMENTO'!$A$11</f>
        <v>Despesas tributáveis do item 6.1.4</v>
      </c>
      <c r="E11155" s="278" t="str">
        <f>Resumo!$R$4</f>
        <v>Receita</v>
      </c>
      <c r="F11155" s="278" t="str">
        <f>Resumo!$R$4</f>
        <v>Receita</v>
      </c>
      <c r="G11155" s="286">
        <f>'CRONOG. DE RECEBIMENTO'!$K$11</f>
        <v>15319.512000000001</v>
      </c>
    </row>
    <row r="11156" spans="1:7">
      <c r="A11156" s="283">
        <f>'Comp. Desp. Indiretas'!$CG$7</f>
        <v>45231</v>
      </c>
      <c r="D11156" s="279" t="str">
        <f>'CRONOG. DE RECEBIMENTO'!$A$12</f>
        <v>Realizar assessoria técnica-pedagógica para formação continuada de educadores/gestores de escola (PEAC)</v>
      </c>
      <c r="E11156" s="278" t="str">
        <f>Resumo!$R$4</f>
        <v>Receita</v>
      </c>
      <c r="F11156" s="278" t="str">
        <f>Resumo!$R$4</f>
        <v>Receita</v>
      </c>
      <c r="G11156" s="286">
        <f>'CRONOG. DE RECEBIMENTO'!$K$12</f>
        <v>10397.908217679833</v>
      </c>
    </row>
    <row r="11157" spans="1:7">
      <c r="A11157" s="283">
        <f>'Comp. Desp. Indiretas'!$CG$7</f>
        <v>45231</v>
      </c>
      <c r="D11157" s="279" t="str">
        <f>'CRONOG. DE RECEBIMENTO'!$A$13</f>
        <v>Despesas tributáveis do item 6.1.5</v>
      </c>
      <c r="E11157" s="278" t="str">
        <f>Resumo!$R$4</f>
        <v>Receita</v>
      </c>
      <c r="F11157" s="278" t="str">
        <f>Resumo!$R$4</f>
        <v>Receita</v>
      </c>
      <c r="G11157" s="286">
        <f>'CRONOG. DE RECEBIMENTO'!$K$13</f>
        <v>16497.936000000002</v>
      </c>
    </row>
    <row r="11158" spans="1:7">
      <c r="A11158" s="283">
        <f>'Comp. Desp. Indiretas'!$CG$7</f>
        <v>45231</v>
      </c>
      <c r="D11158" s="279" t="str">
        <f>'CRONOG. DE RECEBIMENTO'!$A$14</f>
        <v>Realizar atividades culturais e pedagógicas em Escolas (PEAC)</v>
      </c>
      <c r="E11158" s="278" t="str">
        <f>Resumo!$R$4</f>
        <v>Receita</v>
      </c>
      <c r="F11158" s="278" t="str">
        <f>Resumo!$R$4</f>
        <v>Receita</v>
      </c>
      <c r="G11158" s="286">
        <f>'CRONOG. DE RECEBIMENTO'!$K$14</f>
        <v>18238.608422813752</v>
      </c>
    </row>
    <row r="11159" spans="1:7">
      <c r="A11159" s="283">
        <f>'Comp. Desp. Indiretas'!$CG$7</f>
        <v>45231</v>
      </c>
      <c r="D11159" s="279" t="str">
        <f>'CRONOG. DE RECEBIMENTO'!$A$15</f>
        <v>Despesas tributáveis do item 6.1.6</v>
      </c>
      <c r="E11159" s="278" t="str">
        <f>Resumo!$R$4</f>
        <v>Receita</v>
      </c>
      <c r="F11159" s="278" t="str">
        <f>Resumo!$R$4</f>
        <v>Receita</v>
      </c>
      <c r="G11159" s="286">
        <f>'CRONOG. DE RECEBIMENTO'!$K$15</f>
        <v>11784.24</v>
      </c>
    </row>
    <row r="11160" spans="1:7">
      <c r="A11160" s="283">
        <f>'Comp. Desp. Indiretas'!$CG$7</f>
        <v>45231</v>
      </c>
      <c r="D11160" s="279" t="str">
        <f>'CRONOG. DE RECEBIMENTO'!$A$16</f>
        <v>Realizar Diagnóstico Socioambiental Participativo (DSAP) para comunidades (PEAC)</v>
      </c>
      <c r="E11160" s="278" t="str">
        <f>Resumo!$R$4</f>
        <v>Receita</v>
      </c>
      <c r="F11160" s="278" t="str">
        <f>Resumo!$R$4</f>
        <v>Receita</v>
      </c>
      <c r="G11160" s="286">
        <f>'CRONOG. DE RECEBIMENTO'!$K$16</f>
        <v>327.47600160662944</v>
      </c>
    </row>
    <row r="11161" spans="1:7">
      <c r="A11161" s="283">
        <f>'Comp. Desp. Indiretas'!$CG$7</f>
        <v>45231</v>
      </c>
      <c r="D11161" s="279" t="str">
        <f>'CRONOG. DE RECEBIMENTO'!$A$17</f>
        <v>Despesas tributáveis do item 6.1.7</v>
      </c>
      <c r="E11161" s="278" t="str">
        <f>Resumo!$R$4</f>
        <v>Receita</v>
      </c>
      <c r="F11161" s="278" t="str">
        <f>Resumo!$R$4</f>
        <v>Receita</v>
      </c>
      <c r="G11161" s="286">
        <f>'CRONOG. DE RECEBIMENTO'!$K$17</f>
        <v>1178.4240000000002</v>
      </c>
    </row>
    <row r="11162" spans="1:7">
      <c r="A11162" s="283">
        <f>'Comp. Desp. Indiretas'!$CG$7</f>
        <v>45231</v>
      </c>
      <c r="D11162" s="279" t="str">
        <f>'CRONOG. DE RECEBIMENTO'!$A$18</f>
        <v>Realizar eventos/projetos junto à comunidade além da esfera do Comitê de EA (PEAC)</v>
      </c>
      <c r="E11162" s="278" t="str">
        <f>Resumo!$R$4</f>
        <v>Receita</v>
      </c>
      <c r="F11162" s="278" t="str">
        <f>Resumo!$R$4</f>
        <v>Receita</v>
      </c>
      <c r="G11162" s="286">
        <f>'CRONOG. DE RECEBIMENTO'!$K$18</f>
        <v>37612.316684529738</v>
      </c>
    </row>
    <row r="11163" spans="1:7">
      <c r="A11163" s="283">
        <f>'Comp. Desp. Indiretas'!$CG$7</f>
        <v>45231</v>
      </c>
      <c r="D11163" s="279" t="str">
        <f>'CRONOG. DE RECEBIMENTO'!$A$19</f>
        <v>Despesas tributáveis do item 6.1.8</v>
      </c>
      <c r="E11163" s="278" t="str">
        <f>Resumo!$R$4</f>
        <v>Receita</v>
      </c>
      <c r="F11163" s="278" t="str">
        <f>Resumo!$R$4</f>
        <v>Receita</v>
      </c>
      <c r="G11163" s="286">
        <f>'CRONOG. DE RECEBIMENTO'!$K$19</f>
        <v>10605.816000000001</v>
      </c>
    </row>
    <row r="11164" spans="1:7">
      <c r="A11164" s="283">
        <f>'Comp. Desp. Indiretas'!$CG$7</f>
        <v>45231</v>
      </c>
      <c r="D11164" s="279" t="str">
        <f>'CRONOG. DE RECEBIMENTO'!$A$20</f>
        <v>Realizar atividades no Parque BioParque Vale Amazônia</v>
      </c>
      <c r="E11164" s="278" t="str">
        <f>Resumo!$R$4</f>
        <v>Receita</v>
      </c>
      <c r="F11164" s="278" t="str">
        <f>Resumo!$R$4</f>
        <v>Receita</v>
      </c>
      <c r="G11164" s="286">
        <f>'CRONOG. DE RECEBIMENTO'!$K$20</f>
        <v>37508.46068402021</v>
      </c>
    </row>
    <row r="11165" spans="1:7">
      <c r="A11165" s="283">
        <f>'Comp. Desp. Indiretas'!$CG$7</f>
        <v>45231</v>
      </c>
      <c r="D11165" s="279" t="str">
        <f>'CRONOG. DE RECEBIMENTO'!$A$21</f>
        <v>Despesas tributáveis do item 6.1.9</v>
      </c>
      <c r="E11165" s="278" t="str">
        <f>Resumo!$R$4</f>
        <v>Receita</v>
      </c>
      <c r="F11165" s="278" t="str">
        <f>Resumo!$R$4</f>
        <v>Receita</v>
      </c>
      <c r="G11165" s="286">
        <f>'CRONOG. DE RECEBIMENTO'!$K$21</f>
        <v>9427.3920000000016</v>
      </c>
    </row>
    <row r="11166" spans="1:7">
      <c r="A11166" s="283">
        <f>'Comp. Desp. Indiretas'!$CG$7</f>
        <v>45231</v>
      </c>
      <c r="D11166" s="279" t="str">
        <f>'CRONOG. DE RECEBIMENTO'!$A$22</f>
        <v>Monitorar atividades de Educação Ambiental para comunidade (PEAC)</v>
      </c>
      <c r="E11166" s="278" t="str">
        <f>Resumo!$R$4</f>
        <v>Receita</v>
      </c>
      <c r="F11166" s="278" t="str">
        <f>Resumo!$R$4</f>
        <v>Receita</v>
      </c>
      <c r="G11166" s="286">
        <f>'CRONOG. DE RECEBIMENTO'!$K$22</f>
        <v>40442.626531748858</v>
      </c>
    </row>
    <row r="11167" spans="1:7">
      <c r="A11167" s="283">
        <f>'Comp. Desp. Indiretas'!$CG$7</f>
        <v>45231</v>
      </c>
      <c r="D11167" s="279" t="str">
        <f>'CRONOG. DE RECEBIMENTO'!$A$23</f>
        <v>Despesas tributáveis do item 6.1.10</v>
      </c>
      <c r="E11167" s="278" t="str">
        <f>Resumo!$R$4</f>
        <v>Receita</v>
      </c>
      <c r="F11167" s="278" t="str">
        <f>Resumo!$R$4</f>
        <v>Receita</v>
      </c>
      <c r="G11167" s="286">
        <f>'CRONOG. DE RECEBIMENTO'!$K$23</f>
        <v>3535.2720000000004</v>
      </c>
    </row>
    <row r="11168" spans="1:7">
      <c r="A11168" s="283">
        <f>'Comp. Desp. Indiretas'!$CG$7</f>
        <v>45231</v>
      </c>
      <c r="D11168" s="279" t="str">
        <f>'CRONOG. DE RECEBIMENTO'!$A$24</f>
        <v>Realizar análise técnica mensal das atividades de Educação Ambiental do PEAC</v>
      </c>
      <c r="E11168" s="278" t="str">
        <f>Resumo!$R$4</f>
        <v>Receita</v>
      </c>
      <c r="F11168" s="278" t="str">
        <f>Resumo!$R$4</f>
        <v>Receita</v>
      </c>
      <c r="G11168" s="286">
        <f>'CRONOG. DE RECEBIMENTO'!$K$24</f>
        <v>47487.061899642889</v>
      </c>
    </row>
    <row r="11169" spans="1:7">
      <c r="A11169" s="283">
        <f>'Comp. Desp. Indiretas'!$CG$7</f>
        <v>45231</v>
      </c>
      <c r="D11169" s="279" t="str">
        <f>'CRONOG. DE RECEBIMENTO'!$A$25</f>
        <v>Realizar Blitz Educativa sobre SSMA para Comunidades (PEAC)</v>
      </c>
      <c r="E11169" s="278" t="str">
        <f>Resumo!$R$4</f>
        <v>Receita</v>
      </c>
      <c r="F11169" s="278" t="str">
        <f>Resumo!$R$4</f>
        <v>Receita</v>
      </c>
      <c r="G11169" s="286">
        <f>'CRONOG. DE RECEBIMENTO'!$K$25</f>
        <v>5312.9571927325587</v>
      </c>
    </row>
    <row r="11170" spans="1:7">
      <c r="A11170" s="283">
        <f>'Comp. Desp. Indiretas'!$CG$7</f>
        <v>45231</v>
      </c>
      <c r="D11170" s="279" t="str">
        <f>'CRONOG. DE RECEBIMENTO'!$A$26</f>
        <v>Despesas tributáveis do item 6.1.12</v>
      </c>
      <c r="E11170" s="278" t="str">
        <f>Resumo!$R$4</f>
        <v>Receita</v>
      </c>
      <c r="F11170" s="278" t="str">
        <f>Resumo!$R$4</f>
        <v>Receita</v>
      </c>
      <c r="G11170" s="286">
        <f>'CRONOG. DE RECEBIMENTO'!$K$26</f>
        <v>9427.3920000000016</v>
      </c>
    </row>
    <row r="11171" spans="1:7">
      <c r="A11171" s="283">
        <f>'Comp. Desp. Indiretas'!$CG$7</f>
        <v>45231</v>
      </c>
      <c r="D11171" s="279" t="str">
        <f>'CRONOG. DE RECEBIMENTO'!$A$27</f>
        <v>SUBPROGRAMA DE EDUCAÇÃO AMBIENTAL PARA O TRABALHADOR</v>
      </c>
      <c r="E11171" s="278" t="str">
        <f>Resumo!$R$4</f>
        <v>Receita</v>
      </c>
      <c r="F11171" s="278" t="str">
        <f>Resumo!$R$4</f>
        <v>Receita</v>
      </c>
      <c r="G11171" s="286">
        <f>'CRONOG. DE RECEBIMENTO'!$K$27</f>
        <v>0</v>
      </c>
    </row>
    <row r="11172" spans="1:7">
      <c r="A11172" s="283">
        <f>'Comp. Desp. Indiretas'!$CG$7</f>
        <v>45231</v>
      </c>
      <c r="D11172" s="279" t="str">
        <f>'CRONOG. DE RECEBIMENTO'!$A$28</f>
        <v>Plano de Trabalho do Trabalhador (PEAT)</v>
      </c>
      <c r="E11172" s="278" t="str">
        <f>Resumo!$R$4</f>
        <v>Receita</v>
      </c>
      <c r="F11172" s="278" t="str">
        <f>Resumo!$R$4</f>
        <v>Receita</v>
      </c>
      <c r="G11172" s="286">
        <f>'CRONOG. DE RECEBIMENTO'!$K$28</f>
        <v>0</v>
      </c>
    </row>
    <row r="11173" spans="1:7">
      <c r="A11173" s="283">
        <f>'Comp. Desp. Indiretas'!$CG$7</f>
        <v>45231</v>
      </c>
      <c r="D11173" s="279" t="str">
        <f>'CRONOG. DE RECEBIMENTO'!$A$29</f>
        <v>Formar Comitê de Educação Ambiental de Trabalhadores (PEAT)</v>
      </c>
      <c r="E11173" s="278" t="str">
        <f>Resumo!$R$4</f>
        <v>Receita</v>
      </c>
      <c r="F11173" s="278" t="str">
        <f>Resumo!$R$4</f>
        <v>Receita</v>
      </c>
      <c r="G11173" s="286">
        <f>'CRONOG. DE RECEBIMENTO'!$K$29</f>
        <v>3900.6133524701277</v>
      </c>
    </row>
    <row r="11174" spans="1:7">
      <c r="A11174" s="283">
        <f>'Comp. Desp. Indiretas'!$CG$7</f>
        <v>45231</v>
      </c>
      <c r="D11174" s="279" t="str">
        <f>'CRONOG. DE RECEBIMENTO'!$A$30</f>
        <v>Manter Comitê de Educação Ambiental de Trabalhadores (PEAT)</v>
      </c>
      <c r="E11174" s="278" t="str">
        <f>Resumo!$R$4</f>
        <v>Receita</v>
      </c>
      <c r="F11174" s="278" t="str">
        <f>Resumo!$R$4</f>
        <v>Receita</v>
      </c>
      <c r="G11174" s="286">
        <f>'CRONOG. DE RECEBIMENTO'!$K$30</f>
        <v>3900.6133524701277</v>
      </c>
    </row>
    <row r="11175" spans="1:7">
      <c r="A11175" s="283">
        <f>'Comp. Desp. Indiretas'!$CG$7</f>
        <v>45231</v>
      </c>
      <c r="D11175" s="279" t="str">
        <f>'CRONOG. DE RECEBIMENTO'!$A$31</f>
        <v>Realizar treinamento para empregados com até duas horas de duração (PEAT)</v>
      </c>
      <c r="E11175" s="278" t="str">
        <f>Resumo!$R$4</f>
        <v>Receita</v>
      </c>
      <c r="F11175" s="278" t="str">
        <f>Resumo!$R$4</f>
        <v>Receita</v>
      </c>
      <c r="G11175" s="286">
        <f>'CRONOG. DE RECEBIMENTO'!$K$31</f>
        <v>4615.6485226448276</v>
      </c>
    </row>
    <row r="11176" spans="1:7">
      <c r="A11176" s="283">
        <f>'Comp. Desp. Indiretas'!$CG$7</f>
        <v>45231</v>
      </c>
      <c r="D11176" s="279" t="str">
        <f>'CRONOG. DE RECEBIMENTO'!$A$32</f>
        <v>Despesas tributáveis do item 6.1.16</v>
      </c>
      <c r="E11176" s="278" t="str">
        <f>Resumo!$R$4</f>
        <v>Receita</v>
      </c>
      <c r="F11176" s="278" t="str">
        <f>Resumo!$R$4</f>
        <v>Receita</v>
      </c>
      <c r="G11176" s="286">
        <f>'CRONOG. DE RECEBIMENTO'!$K$32</f>
        <v>4124.4840000000004</v>
      </c>
    </row>
    <row r="11177" spans="1:7">
      <c r="A11177" s="283">
        <f>'Comp. Desp. Indiretas'!$CG$7</f>
        <v>45231</v>
      </c>
      <c r="D11177" s="279" t="str">
        <f>'CRONOG. DE RECEBIMENTO'!$A$33</f>
        <v>Realizar treinamento para empregados com até quatro horas de duração (PEAT)</v>
      </c>
      <c r="E11177" s="278" t="str">
        <f>Resumo!$R$4</f>
        <v>Receita</v>
      </c>
      <c r="F11177" s="278" t="str">
        <f>Resumo!$R$4</f>
        <v>Receita</v>
      </c>
      <c r="G11177" s="286">
        <f>'CRONOG. DE RECEBIMENTO'!$K$33</f>
        <v>17647.616919914286</v>
      </c>
    </row>
    <row r="11178" spans="1:7">
      <c r="A11178" s="283">
        <f>'Comp. Desp. Indiretas'!$CG$7</f>
        <v>45231</v>
      </c>
      <c r="D11178" s="279" t="str">
        <f>'CRONOG. DE RECEBIMENTO'!$A$34</f>
        <v>Despesas tributáveis do item 6.1.17</v>
      </c>
      <c r="E11178" s="278" t="str">
        <f>Resumo!$R$4</f>
        <v>Receita</v>
      </c>
      <c r="F11178" s="278" t="str">
        <f>Resumo!$R$4</f>
        <v>Receita</v>
      </c>
      <c r="G11178" s="286">
        <f>'CRONOG. DE RECEBIMENTO'!$K$34</f>
        <v>4124.4840000000004</v>
      </c>
    </row>
    <row r="11179" spans="1:7">
      <c r="A11179" s="283">
        <f>'Comp. Desp. Indiretas'!$CG$7</f>
        <v>45231</v>
      </c>
      <c r="D11179" s="279" t="str">
        <f>'CRONOG. DE RECEBIMENTO'!$A$35</f>
        <v>Realizar Blitz Educativa sobre SSMA para Empregado (PEAT)</v>
      </c>
      <c r="E11179" s="278" t="str">
        <f>Resumo!$R$4</f>
        <v>Receita</v>
      </c>
      <c r="F11179" s="278" t="str">
        <f>Resumo!$R$4</f>
        <v>Receita</v>
      </c>
      <c r="G11179" s="286">
        <f>'CRONOG. DE RECEBIMENTO'!$K$35</f>
        <v>11011.347720689429</v>
      </c>
    </row>
    <row r="11180" spans="1:7">
      <c r="A11180" s="283">
        <f>'Comp. Desp. Indiretas'!$CG$7</f>
        <v>45231</v>
      </c>
      <c r="D11180" s="279" t="str">
        <f>'CRONOG. DE RECEBIMENTO'!$A$36</f>
        <v>Despesas tributáveis do item 6.1.18</v>
      </c>
      <c r="E11180" s="278" t="str">
        <f>Resumo!$R$4</f>
        <v>Receita</v>
      </c>
      <c r="F11180" s="278" t="str">
        <f>Resumo!$R$4</f>
        <v>Receita</v>
      </c>
      <c r="G11180" s="286">
        <f>'CRONOG. DE RECEBIMENTO'!$K$36</f>
        <v>4124.4840000000004</v>
      </c>
    </row>
    <row r="11181" spans="1:7">
      <c r="A11181" s="283">
        <f>'Comp. Desp. Indiretas'!$CG$7</f>
        <v>45231</v>
      </c>
      <c r="D11181" s="279" t="str">
        <f>'CRONOG. DE RECEBIMENTO'!$A$37</f>
        <v>Produzir bloco de textos para Diálogos de Saúde, Segurança, Direitos Humanos e Meio Ambiente (PEAT)</v>
      </c>
      <c r="E11181" s="278" t="str">
        <f>Resumo!$R$4</f>
        <v>Receita</v>
      </c>
      <c r="F11181" s="278" t="str">
        <f>Resumo!$R$4</f>
        <v>Receita</v>
      </c>
      <c r="G11181" s="286">
        <f>'CRONOG. DE RECEBIMENTO'!$K$37</f>
        <v>6524.2926986754928</v>
      </c>
    </row>
    <row r="11182" spans="1:7">
      <c r="A11182" s="283">
        <f>'Comp. Desp. Indiretas'!$CG$7</f>
        <v>45231</v>
      </c>
      <c r="D11182" s="279" t="str">
        <f>'CRONOG. DE RECEBIMENTO'!$A$38</f>
        <v>Despesas tributáveis do item 6.1.19</v>
      </c>
      <c r="E11182" s="278" t="str">
        <f>Resumo!$R$4</f>
        <v>Receita</v>
      </c>
      <c r="F11182" s="278" t="str">
        <f>Resumo!$R$4</f>
        <v>Receita</v>
      </c>
      <c r="G11182" s="286">
        <f>'CRONOG. DE RECEBIMENTO'!$K$38</f>
        <v>4124.4840000000004</v>
      </c>
    </row>
    <row r="11183" spans="1:7">
      <c r="A11183" s="283">
        <f>'Comp. Desp. Indiretas'!$CG$7</f>
        <v>45231</v>
      </c>
      <c r="D11183" s="279" t="str">
        <f>'CRONOG. DE RECEBIMENTO'!$A$39</f>
        <v>Realização de campanhas temáticas em SSMA para Empregados (PEAT)</v>
      </c>
      <c r="E11183" s="278" t="str">
        <f>Resumo!$R$4</f>
        <v>Receita</v>
      </c>
      <c r="F11183" s="278" t="str">
        <f>Resumo!$R$4</f>
        <v>Receita</v>
      </c>
      <c r="G11183" s="286">
        <f>'CRONOG. DE RECEBIMENTO'!$K$39</f>
        <v>6524.2926986754928</v>
      </c>
    </row>
    <row r="11184" spans="1:7">
      <c r="A11184" s="283">
        <f>'Comp. Desp. Indiretas'!$CG$7</f>
        <v>45231</v>
      </c>
      <c r="D11184" s="279" t="str">
        <f>'CRONOG. DE RECEBIMENTO'!$A$40</f>
        <v>Despesas tributáveis do item 6.1.20</v>
      </c>
      <c r="E11184" s="278" t="str">
        <f>Resumo!$R$4</f>
        <v>Receita</v>
      </c>
      <c r="F11184" s="278" t="str">
        <f>Resumo!$R$4</f>
        <v>Receita</v>
      </c>
      <c r="G11184" s="286">
        <f>'CRONOG. DE RECEBIMENTO'!$K$40</f>
        <v>4124.4840000000004</v>
      </c>
    </row>
    <row r="11185" spans="1:7">
      <c r="A11185" s="283">
        <f>'Comp. Desp. Indiretas'!$CG$7</f>
        <v>45231</v>
      </c>
      <c r="D11185" s="279" t="str">
        <f>'CRONOG. DE RECEBIMENTO'!$A$41</f>
        <v>Apoiar a realização de atividades culturais e pedagógicas para Empregados (PEAT)</v>
      </c>
      <c r="E11185" s="278" t="str">
        <f>Resumo!$R$4</f>
        <v>Receita</v>
      </c>
      <c r="F11185" s="278" t="str">
        <f>Resumo!$R$4</f>
        <v>Receita</v>
      </c>
      <c r="G11185" s="286">
        <f>'CRONOG. DE RECEBIMENTO'!$K$41</f>
        <v>5979.5143626694216</v>
      </c>
    </row>
    <row r="11186" spans="1:7">
      <c r="A11186" s="283">
        <f>'Comp. Desp. Indiretas'!$CG$7</f>
        <v>45231</v>
      </c>
      <c r="D11186" s="279" t="str">
        <f>'CRONOG. DE RECEBIMENTO'!$A$42</f>
        <v>Despesas tributáveis do item 6.1.21</v>
      </c>
      <c r="E11186" s="278" t="str">
        <f>Resumo!$R$4</f>
        <v>Receita</v>
      </c>
      <c r="F11186" s="278" t="str">
        <f>Resumo!$R$4</f>
        <v>Receita</v>
      </c>
      <c r="G11186" s="286">
        <f>'CRONOG. DE RECEBIMENTO'!$K$42</f>
        <v>4124.4840000000004</v>
      </c>
    </row>
    <row r="11187" spans="1:7">
      <c r="A11187" s="283">
        <f>'Comp. Desp. Indiretas'!$CG$7</f>
        <v>45231</v>
      </c>
      <c r="D11187" s="279" t="str">
        <f>'CRONOG. DE RECEBIMENTO'!$A$43</f>
        <v>Monitorar atividade do Programa de Educação Ambiental do Trabalhador (PEAT)</v>
      </c>
      <c r="E11187" s="278" t="str">
        <f>Resumo!$R$4</f>
        <v>Receita</v>
      </c>
      <c r="F11187" s="278" t="str">
        <f>Resumo!$R$4</f>
        <v>Receita</v>
      </c>
      <c r="G11187" s="286">
        <f>'CRONOG. DE RECEBIMENTO'!$K$43</f>
        <v>27100.790466292488</v>
      </c>
    </row>
    <row r="11188" spans="1:7">
      <c r="A11188" s="283">
        <f>'Comp. Desp. Indiretas'!$CG$7</f>
        <v>45231</v>
      </c>
      <c r="D11188" s="279" t="str">
        <f>'CRONOG. DE RECEBIMENTO'!$A$44</f>
        <v>Despesas tributáveis do item 6.1.22</v>
      </c>
      <c r="E11188" s="278" t="str">
        <f>Resumo!$R$4</f>
        <v>Receita</v>
      </c>
      <c r="F11188" s="278" t="str">
        <f>Resumo!$R$4</f>
        <v>Receita</v>
      </c>
      <c r="G11188" s="286">
        <f>'CRONOG. DE RECEBIMENTO'!$K$44</f>
        <v>2356.8480000000004</v>
      </c>
    </row>
    <row r="11189" spans="1:7">
      <c r="A11189" s="283">
        <f>'Comp. Desp. Indiretas'!$CG$7</f>
        <v>45231</v>
      </c>
      <c r="D11189" s="279" t="str">
        <f>'CRONOG. DE RECEBIMENTO'!$A$45</f>
        <v>Realizar análise técnica mensal das atividades de Educação Ambiental do PEAT</v>
      </c>
      <c r="E11189" s="278" t="str">
        <f>Resumo!$R$4</f>
        <v>Receita</v>
      </c>
      <c r="F11189" s="278" t="str">
        <f>Resumo!$R$4</f>
        <v>Receita</v>
      </c>
      <c r="G11189" s="286">
        <f>'CRONOG. DE RECEBIMENTO'!$K$45</f>
        <v>23217.331780573193</v>
      </c>
    </row>
    <row r="11190" spans="1:7">
      <c r="A11190" s="283">
        <f>'Comp. Desp. Indiretas'!$CG$7</f>
        <v>45231</v>
      </c>
      <c r="D11190" s="279" t="str">
        <f>'CRONOG. DE RECEBIMENTO'!$A$46</f>
        <v>Realizar Diagnóstico Socioambiental Participativo (DSAP) para empregados</v>
      </c>
      <c r="E11190" s="278" t="str">
        <f>Resumo!$R$4</f>
        <v>Receita</v>
      </c>
      <c r="F11190" s="278" t="str">
        <f>Resumo!$R$4</f>
        <v>Receita</v>
      </c>
      <c r="G11190" s="286">
        <f>'CRONOG. DE RECEBIMENTO'!$K$46</f>
        <v>327.47600160662944</v>
      </c>
    </row>
    <row r="11191" spans="1:7">
      <c r="A11191" s="283">
        <f>'Comp. Desp. Indiretas'!$CG$7</f>
        <v>45231</v>
      </c>
      <c r="D11191" s="279" t="str">
        <f>'CRONOG. DE RECEBIMENTO'!$A$47</f>
        <v>Despesas tributáveis do item 6.1.24</v>
      </c>
      <c r="E11191" s="278" t="str">
        <f>Resumo!$R$4</f>
        <v>Receita</v>
      </c>
      <c r="F11191" s="278" t="str">
        <f>Resumo!$R$4</f>
        <v>Receita</v>
      </c>
      <c r="G11191" s="286">
        <f>'CRONOG. DE RECEBIMENTO'!$K$47</f>
        <v>1178.4240000000002</v>
      </c>
    </row>
    <row r="11192" spans="1:7">
      <c r="A11192" s="283">
        <f>'Comp. Desp. Indiretas'!$CG$7</f>
        <v>45231</v>
      </c>
      <c r="D11192" s="279" t="str">
        <f>'CRONOG. DE RECEBIMENTO'!$A$48</f>
        <v>PRODUÇÃO DE ARTES VISUAIS</v>
      </c>
      <c r="E11192" s="278" t="str">
        <f>Resumo!$R$4</f>
        <v>Receita</v>
      </c>
      <c r="F11192" s="278" t="str">
        <f>Resumo!$R$4</f>
        <v>Receita</v>
      </c>
      <c r="G11192" s="286">
        <f>'CRONOG. DE RECEBIMENTO'!$K$48</f>
        <v>0</v>
      </c>
    </row>
    <row r="11193" spans="1:7">
      <c r="A11193" s="283">
        <f>'Comp. Desp. Indiretas'!$CG$7</f>
        <v>45231</v>
      </c>
      <c r="D11193" s="279" t="str">
        <f>'CRONOG. DE RECEBIMENTO'!$A$49</f>
        <v>Produzir material gráfico como folder, convites, banner, lâmina, outdoor, apresentações e produtos diversos atinentes a educação ambiental e outras temáticas etc.</v>
      </c>
      <c r="E11193" s="278" t="str">
        <f>Resumo!$R$4</f>
        <v>Receita</v>
      </c>
      <c r="F11193" s="278" t="str">
        <f>Resumo!$R$4</f>
        <v>Receita</v>
      </c>
      <c r="G11193" s="286">
        <f>'CRONOG. DE RECEBIMENTO'!$K$49</f>
        <v>6489.5858651718836</v>
      </c>
    </row>
    <row r="11194" spans="1:7">
      <c r="A11194" s="283">
        <f>'Comp. Desp. Indiretas'!$CG$7</f>
        <v>45231</v>
      </c>
      <c r="D11194" s="279" t="str">
        <f>'CRONOG. DE RECEBIMENTO'!$A$50</f>
        <v>Produzir Card Animado, Vídeos, Spot, Jogos interativos, Peça Multimídia, Identidade Visual, Plataformas digitais/interativas, Brindes, Cadernos de Campo/Quis/Guia etc.:</v>
      </c>
      <c r="E11194" s="278" t="str">
        <f>Resumo!$R$4</f>
        <v>Receita</v>
      </c>
      <c r="F11194" s="278" t="str">
        <f>Resumo!$R$4</f>
        <v>Receita</v>
      </c>
      <c r="G11194" s="286">
        <f>'CRONOG. DE RECEBIMENTO'!$K$50</f>
        <v>6489.5858651718836</v>
      </c>
    </row>
    <row r="11206" spans="1:7">
      <c r="A11206" s="283">
        <f>'Comp. Desp. Indiretas'!$CG$7</f>
        <v>45231</v>
      </c>
      <c r="D11206" s="279" t="str">
        <f>Resumo!$R$8</f>
        <v>Imposto</v>
      </c>
      <c r="E11206" s="278" t="str">
        <f>Resumo!$R$5</f>
        <v>Despesa</v>
      </c>
      <c r="F11206" s="278" t="str">
        <f>Resumo!$R$8</f>
        <v>Imposto</v>
      </c>
      <c r="G11206" s="286">
        <f>'CRONOG. DE RECEBIMENTO'!K53</f>
        <v>91932.337542117792</v>
      </c>
    </row>
    <row r="11207" spans="1:7">
      <c r="A11207" s="283">
        <f>'Comp. Desp. Indiretas'!$CG$7</f>
        <v>45231</v>
      </c>
      <c r="D11207" s="279" t="str">
        <f>Resumo!$R$9</f>
        <v>Overhead</v>
      </c>
      <c r="E11207" s="278" t="str">
        <f>Resumo!$R$9</f>
        <v>Overhead</v>
      </c>
      <c r="F11207" s="278" t="str">
        <f>Resumo!$R$9</f>
        <v>Overhead</v>
      </c>
      <c r="G11207" s="286">
        <f>'CRONOG. DE RECEBIMENTO'!K58</f>
        <v>27367.56912533797</v>
      </c>
    </row>
    <row r="11208" spans="1:7">
      <c r="A11208" s="283">
        <f>'Comp. Desp. Indiretas'!$CG$7</f>
        <v>45231</v>
      </c>
      <c r="D11208" s="279" t="str">
        <f>Resumo!$R$10</f>
        <v>Margem</v>
      </c>
      <c r="E11208" s="278" t="str">
        <f>Resumo!$R$10</f>
        <v>Margem</v>
      </c>
      <c r="F11208" s="278" t="str">
        <f>Resumo!$R$10</f>
        <v>Margem</v>
      </c>
      <c r="G11208" s="286">
        <f>'CRONOG. DE RECEBIMENTO'!K60</f>
        <v>40604.223592963041</v>
      </c>
    </row>
    <row r="11209" spans="1:7">
      <c r="A11209" s="283">
        <f>'Comp. Desp. Indiretas'!$CG$7</f>
        <v>45231</v>
      </c>
      <c r="D11209" s="279" t="str">
        <f>Resumo!$R$11</f>
        <v>Risco</v>
      </c>
      <c r="E11209" s="278" t="str">
        <f>Resumo!$R$11</f>
        <v>Risco</v>
      </c>
      <c r="F11209" s="278" t="str">
        <f>Resumo!$R$11</f>
        <v>Risco</v>
      </c>
      <c r="G11209" s="286">
        <f>'CRONOG. DE RECEBIMENTO'!K59</f>
        <v>15204.205069632206</v>
      </c>
    </row>
    <row r="11210" spans="1:7">
      <c r="A11210" s="283">
        <f>'Comp. Desp. Indiretas'!$CG$7</f>
        <v>45231</v>
      </c>
      <c r="D11210" s="279" t="str">
        <f>'CRONOG. DE RECEBIMENTO'!$A$54</f>
        <v>TOTAL MENSAL - RECEITA LÍQUIDA</v>
      </c>
      <c r="E11210" s="278" t="str">
        <f>Resumo!$R$4</f>
        <v>Receita</v>
      </c>
      <c r="F11210" s="278" t="str">
        <f>'CRONOG. DE RECEBIMENTO'!$A$54</f>
        <v>TOTAL MENSAL - RECEITA LÍQUIDA</v>
      </c>
      <c r="G11210" s="286">
        <f>'CRONOG. DE RECEBIMENTO'!$K$54</f>
        <v>471033.59964170214</v>
      </c>
    </row>
    <row r="11211" spans="1:7">
      <c r="A11211" s="283">
        <f>'Comp. Desp. Indiretas'!$CG$7</f>
        <v>45231</v>
      </c>
      <c r="D11211" s="279" t="str">
        <f>'CRONOG. DE RECEBIMENTO'!$A$55</f>
        <v>TOTAL ACUMULADO - RECEITA LÍQUIDA</v>
      </c>
      <c r="E11211" s="278" t="str">
        <f>Resumo!$R$4</f>
        <v>Receita</v>
      </c>
      <c r="F11211" s="278" t="str">
        <f>'CRONOG. DE RECEBIMENTO'!$A$55</f>
        <v>TOTAL ACUMULADO - RECEITA LÍQUIDA</v>
      </c>
      <c r="G11211" s="286">
        <f>'CRONOG. DE RECEBIMENTO'!$K$55</f>
        <v>3971923.5694787679</v>
      </c>
    </row>
    <row r="11242" spans="1:7">
      <c r="A11242" s="283">
        <f>'Comp. Desp. Indiretas'!$CH$7</f>
        <v>45261</v>
      </c>
      <c r="B11242" s="278" t="str">
        <f>'Comp. Desp. Indiretas'!$A$9</f>
        <v>MOC</v>
      </c>
      <c r="D11242" s="279" t="str">
        <f>'Comp. Desp. Indiretas'!$C$9</f>
        <v>DIRETOR TÉCNICO</v>
      </c>
      <c r="E11242" s="278" t="str">
        <f>Resumo!$R$5</f>
        <v>Despesa</v>
      </c>
      <c r="F11242" s="278" t="str">
        <f>Resumo!$R$6</f>
        <v>Despesa Indireta</v>
      </c>
      <c r="G11242" s="286">
        <f>'Comp. Desp. Indiretas'!CH9</f>
        <v>110.47</v>
      </c>
    </row>
    <row r="11243" spans="1:7">
      <c r="A11243" s="283">
        <f>'Comp. Desp. Indiretas'!$CH$7</f>
        <v>45261</v>
      </c>
      <c r="B11243" s="278" t="str">
        <f>'Comp. Desp. Indiretas'!$A$10</f>
        <v>MOC</v>
      </c>
      <c r="D11243" s="279" t="str">
        <f>'Comp. Desp. Indiretas'!$C$10</f>
        <v>GERENTE DE PROJETO</v>
      </c>
      <c r="E11243" s="278" t="str">
        <f>Resumo!$R$5</f>
        <v>Despesa</v>
      </c>
      <c r="F11243" s="278" t="str">
        <f>Resumo!$R$6</f>
        <v>Despesa Indireta</v>
      </c>
      <c r="G11243" s="286">
        <f>'Comp. Desp. Indiretas'!CH10</f>
        <v>590.90909090909088</v>
      </c>
    </row>
    <row r="11244" spans="1:7">
      <c r="A11244" s="283">
        <f>'Comp. Desp. Indiretas'!$CH$7</f>
        <v>45261</v>
      </c>
      <c r="B11244" s="278" t="str">
        <f>'Comp. Desp. Indiretas'!$A$11</f>
        <v>MOC</v>
      </c>
      <c r="D11244" s="279" t="str">
        <f>'Comp. Desp. Indiretas'!$C$11</f>
        <v>COORD. DE PROJETO</v>
      </c>
      <c r="E11244" s="278" t="str">
        <f>Resumo!$R$5</f>
        <v>Despesa</v>
      </c>
      <c r="F11244" s="278" t="str">
        <f>Resumo!$R$6</f>
        <v>Despesa Indireta</v>
      </c>
      <c r="G11244" s="286">
        <f>'Comp. Desp. Indiretas'!CH11</f>
        <v>1227.2727272727273</v>
      </c>
    </row>
    <row r="11245" spans="1:7">
      <c r="A11245" s="283">
        <f>'Comp. Desp. Indiretas'!$CH$7</f>
        <v>45261</v>
      </c>
      <c r="B11245" s="278" t="str">
        <f>'Comp. Desp. Indiretas'!$A$12</f>
        <v>MOC</v>
      </c>
      <c r="D11245" s="279" t="str">
        <f>'Comp. Desp. Indiretas'!$C$12</f>
        <v>COORD. OPERACIONAL</v>
      </c>
      <c r="E11245" s="278" t="str">
        <f>Resumo!$R$5</f>
        <v>Despesa</v>
      </c>
      <c r="F11245" s="278" t="str">
        <f>Resumo!$R$6</f>
        <v>Despesa Indireta</v>
      </c>
      <c r="G11245" s="286">
        <f>'Comp. Desp. Indiretas'!CH12</f>
        <v>0</v>
      </c>
    </row>
    <row r="11246" spans="1:7">
      <c r="A11246" s="283">
        <f>'Comp. Desp. Indiretas'!$CH$7</f>
        <v>45261</v>
      </c>
      <c r="B11246" s="278" t="str">
        <f>'Comp. Desp. Indiretas'!$A$13</f>
        <v>MOC</v>
      </c>
      <c r="D11246" s="279" t="str">
        <f>'Comp. Desp. Indiretas'!$C$13</f>
        <v>ANALISTA DE PROJETOS SENIOR</v>
      </c>
      <c r="E11246" s="278" t="str">
        <f>Resumo!$R$5</f>
        <v>Despesa</v>
      </c>
      <c r="F11246" s="278" t="str">
        <f>Resumo!$R$6</f>
        <v>Despesa Indireta</v>
      </c>
      <c r="G11246" s="286">
        <f>'Comp. Desp. Indiretas'!CH13</f>
        <v>0</v>
      </c>
    </row>
    <row r="11247" spans="1:7">
      <c r="A11247" s="283">
        <f>'Comp. Desp. Indiretas'!$CH$7</f>
        <v>45261</v>
      </c>
      <c r="B11247" s="278" t="str">
        <f>'Comp. Desp. Indiretas'!$A$14</f>
        <v>MOC</v>
      </c>
      <c r="D11247" s="279" t="str">
        <f>'Comp. Desp. Indiretas'!$C$14</f>
        <v>ANALISTA DE PROJETOS PLENO</v>
      </c>
      <c r="E11247" s="278" t="str">
        <f>Resumo!$R$5</f>
        <v>Despesa</v>
      </c>
      <c r="F11247" s="278" t="str">
        <f>Resumo!$R$6</f>
        <v>Despesa Indireta</v>
      </c>
      <c r="G11247" s="286">
        <f>'Comp. Desp. Indiretas'!CH14</f>
        <v>1590.909090909091</v>
      </c>
    </row>
    <row r="11248" spans="1:7">
      <c r="A11248" s="283">
        <f>'Comp. Desp. Indiretas'!$CH$7</f>
        <v>45261</v>
      </c>
      <c r="B11248" s="278" t="str">
        <f>'Comp. Desp. Indiretas'!$A$15</f>
        <v>MOC</v>
      </c>
      <c r="D11248" s="279" t="str">
        <f>'Comp. Desp. Indiretas'!$C$15</f>
        <v>ANALISTA DE PROJETOS JUNIOR</v>
      </c>
      <c r="E11248" s="278" t="str">
        <f>Resumo!$R$5</f>
        <v>Despesa</v>
      </c>
      <c r="F11248" s="278" t="str">
        <f>Resumo!$R$6</f>
        <v>Despesa Indireta</v>
      </c>
      <c r="G11248" s="286">
        <f>'Comp. Desp. Indiretas'!CH15</f>
        <v>0</v>
      </c>
    </row>
    <row r="11249" spans="1:7">
      <c r="A11249" s="283">
        <f>'Comp. Desp. Indiretas'!$CH$7</f>
        <v>45261</v>
      </c>
      <c r="B11249" s="278" t="str">
        <f>'Comp. Desp. Indiretas'!$A$16</f>
        <v>MOC</v>
      </c>
      <c r="D11249" s="279" t="str">
        <f>'Comp. Desp. Indiretas'!$C$16</f>
        <v>TÉCNICO OPERACIONAL</v>
      </c>
      <c r="E11249" s="278" t="str">
        <f>Resumo!$R$5</f>
        <v>Despesa</v>
      </c>
      <c r="F11249" s="278" t="str">
        <f>Resumo!$R$6</f>
        <v>Despesa Indireta</v>
      </c>
      <c r="G11249" s="286">
        <f>'Comp. Desp. Indiretas'!CH16</f>
        <v>0</v>
      </c>
    </row>
    <row r="11250" spans="1:7">
      <c r="A11250" s="283">
        <f>'Comp. Desp. Indiretas'!$CH$7</f>
        <v>45261</v>
      </c>
      <c r="B11250" s="278" t="str">
        <f>'Comp. Desp. Indiretas'!$A$17</f>
        <v>MOC</v>
      </c>
      <c r="D11250" s="279" t="str">
        <f>'Comp. Desp. Indiretas'!$C$17</f>
        <v>TÉCNICO OPERACIONAL - C/ PERICULOSIDADE</v>
      </c>
      <c r="E11250" s="278" t="str">
        <f>Resumo!$R$5</f>
        <v>Despesa</v>
      </c>
      <c r="F11250" s="278" t="str">
        <f>Resumo!$R$6</f>
        <v>Despesa Indireta</v>
      </c>
      <c r="G11250" s="286">
        <f>'Comp. Desp. Indiretas'!CH17</f>
        <v>0</v>
      </c>
    </row>
    <row r="11251" spans="1:7">
      <c r="A11251" s="283">
        <f>'Comp. Desp. Indiretas'!$CH$7</f>
        <v>45261</v>
      </c>
      <c r="B11251" s="278" t="str">
        <f>'Comp. Desp. Indiretas'!$A$18</f>
        <v>MOC</v>
      </c>
      <c r="D11251" s="279" t="str">
        <f>'Comp. Desp. Indiretas'!$C$18</f>
        <v>ANALISTA DE GEOPROCESSAMENTO</v>
      </c>
      <c r="E11251" s="278" t="str">
        <f>Resumo!$R$5</f>
        <v>Despesa</v>
      </c>
      <c r="F11251" s="278" t="str">
        <f>Resumo!$R$6</f>
        <v>Despesa Indireta</v>
      </c>
      <c r="G11251" s="286">
        <f>'Comp. Desp. Indiretas'!CH18</f>
        <v>0</v>
      </c>
    </row>
    <row r="11252" spans="1:7">
      <c r="A11252" s="283">
        <f>'Comp. Desp. Indiretas'!$CH$7</f>
        <v>45261</v>
      </c>
      <c r="B11252" s="278" t="str">
        <f>'Comp. Desp. Indiretas'!$A$19</f>
        <v>MOC</v>
      </c>
      <c r="D11252" s="279" t="str">
        <f>'Comp. Desp. Indiretas'!$C$19</f>
        <v>ASSISTENTE DE PROJETOS</v>
      </c>
      <c r="E11252" s="278" t="str">
        <f>Resumo!$R$5</f>
        <v>Despesa</v>
      </c>
      <c r="F11252" s="278" t="str">
        <f>Resumo!$R$6</f>
        <v>Despesa Indireta</v>
      </c>
      <c r="G11252" s="286">
        <f>'Comp. Desp. Indiretas'!CH19</f>
        <v>0</v>
      </c>
    </row>
    <row r="11253" spans="1:7">
      <c r="A11253" s="283">
        <f>'Comp. Desp. Indiretas'!$CH$7</f>
        <v>45261</v>
      </c>
      <c r="B11253" s="278" t="str">
        <f>'Comp. Desp. Indiretas'!$A$20</f>
        <v>MOC</v>
      </c>
      <c r="D11253" s="279" t="str">
        <f>'Comp. Desp. Indiretas'!$C$20</f>
        <v>ASSISTENTE ADMINISTRATIVO</v>
      </c>
      <c r="E11253" s="278" t="str">
        <f>Resumo!$R$5</f>
        <v>Despesa</v>
      </c>
      <c r="F11253" s="278" t="str">
        <f>Resumo!$R$6</f>
        <v>Despesa Indireta</v>
      </c>
      <c r="G11253" s="286">
        <f>'Comp. Desp. Indiretas'!CH20</f>
        <v>190.90909090909091</v>
      </c>
    </row>
    <row r="11254" spans="1:7">
      <c r="A11254" s="283">
        <f>'Comp. Desp. Indiretas'!$CH$7</f>
        <v>45261</v>
      </c>
      <c r="B11254" s="278" t="str">
        <f>'Comp. Desp. Indiretas'!$A$21</f>
        <v>MOC</v>
      </c>
      <c r="D11254" s="279" t="str">
        <f>'Comp. Desp. Indiretas'!$C$21</f>
        <v>ESTAGIÁRIO TÉCNICO</v>
      </c>
      <c r="E11254" s="278" t="str">
        <f>Resumo!$R$5</f>
        <v>Despesa</v>
      </c>
      <c r="F11254" s="278" t="str">
        <f>Resumo!$R$6</f>
        <v>Despesa Indireta</v>
      </c>
      <c r="G11254" s="286">
        <f>'Comp. Desp. Indiretas'!CH21</f>
        <v>0</v>
      </c>
    </row>
    <row r="11255" spans="1:7">
      <c r="A11255" s="283">
        <f>'Comp. Desp. Indiretas'!$CH$7</f>
        <v>45261</v>
      </c>
      <c r="B11255" s="278" t="str">
        <f>'Comp. Desp. Indiretas'!$A$22</f>
        <v>MOC</v>
      </c>
      <c r="D11255" s="279" t="str">
        <f>'Comp. Desp. Indiretas'!$C$22</f>
        <v>ANALISTA FINANCEIRO</v>
      </c>
      <c r="E11255" s="278" t="str">
        <f>Resumo!$R$5</f>
        <v>Despesa</v>
      </c>
      <c r="F11255" s="278" t="str">
        <f>Resumo!$R$6</f>
        <v>Despesa Indireta</v>
      </c>
      <c r="G11255" s="286">
        <f>'Comp. Desp. Indiretas'!CH22</f>
        <v>220</v>
      </c>
    </row>
    <row r="11256" spans="1:7">
      <c r="A11256" s="283">
        <f>'Comp. Desp. Indiretas'!$CH$7</f>
        <v>45261</v>
      </c>
      <c r="B11256" s="278" t="str">
        <f>'Comp. Desp. Indiretas'!$A$23</f>
        <v>MOC</v>
      </c>
      <c r="D11256" s="279" t="str">
        <f>'Comp. Desp. Indiretas'!$C$23</f>
        <v>ANALISTA DE SUPRIMENTOS</v>
      </c>
      <c r="E11256" s="278" t="str">
        <f>Resumo!$R$5</f>
        <v>Despesa</v>
      </c>
      <c r="F11256" s="278" t="str">
        <f>Resumo!$R$6</f>
        <v>Despesa Indireta</v>
      </c>
      <c r="G11256" s="286">
        <f>'Comp. Desp. Indiretas'!CH23</f>
        <v>250</v>
      </c>
    </row>
    <row r="11257" spans="1:7">
      <c r="A11257" s="283">
        <f>'Comp. Desp. Indiretas'!$CH$7</f>
        <v>45261</v>
      </c>
      <c r="B11257" s="278" t="str">
        <f>'Comp. Desp. Indiretas'!$A$24</f>
        <v>DG</v>
      </c>
      <c r="D11257" s="279" t="str">
        <f>'Comp. Desp. Indiretas'!$C$24</f>
        <v>HOSPEDAGEM VIAGEM</v>
      </c>
      <c r="E11257" s="278" t="str">
        <f>Resumo!$R$5</f>
        <v>Despesa</v>
      </c>
      <c r="F11257" s="278" t="str">
        <f>Resumo!$R$6</f>
        <v>Despesa Indireta</v>
      </c>
      <c r="G11257" s="286">
        <f>'Comp. Desp. Indiretas'!CH24</f>
        <v>0</v>
      </c>
    </row>
    <row r="11258" spans="1:7">
      <c r="A11258" s="283">
        <f>'Comp. Desp. Indiretas'!$CH$7</f>
        <v>45261</v>
      </c>
      <c r="B11258" s="278" t="str">
        <f>'Comp. Desp. Indiretas'!$A$25</f>
        <v>DG</v>
      </c>
      <c r="D11258" s="279" t="str">
        <f>'Comp. Desp. Indiretas'!$C$25</f>
        <v>HOSPEDAGEM - NIVEL 2</v>
      </c>
      <c r="E11258" s="278" t="str">
        <f>Resumo!$R$5</f>
        <v>Despesa</v>
      </c>
      <c r="F11258" s="278" t="str">
        <f>Resumo!$R$6</f>
        <v>Despesa Indireta</v>
      </c>
      <c r="G11258" s="286">
        <f>'Comp. Desp. Indiretas'!CH25</f>
        <v>0</v>
      </c>
    </row>
    <row r="11259" spans="1:7">
      <c r="A11259" s="283">
        <f>'Comp. Desp. Indiretas'!$CH$7</f>
        <v>45261</v>
      </c>
      <c r="B11259" s="278" t="str">
        <f>'Comp. Desp. Indiretas'!$A$26</f>
        <v>DG</v>
      </c>
      <c r="D11259" s="279" t="str">
        <f>'Comp. Desp. Indiretas'!$C$26</f>
        <v>HOSPEDAGEM - NIVEL 3</v>
      </c>
      <c r="E11259" s="278" t="str">
        <f>Resumo!$R$5</f>
        <v>Despesa</v>
      </c>
      <c r="F11259" s="278" t="str">
        <f>Resumo!$R$6</f>
        <v>Despesa Indireta</v>
      </c>
      <c r="G11259" s="286">
        <f>'Comp. Desp. Indiretas'!CH26</f>
        <v>0</v>
      </c>
    </row>
    <row r="11260" spans="1:7">
      <c r="A11260" s="283">
        <f>'Comp. Desp. Indiretas'!$CH$7</f>
        <v>45261</v>
      </c>
      <c r="B11260" s="278" t="str">
        <f>'Comp. Desp. Indiretas'!$A$27</f>
        <v>DG</v>
      </c>
      <c r="D11260" s="279" t="str">
        <f>'Comp. Desp. Indiretas'!$C$27</f>
        <v>SALA COMERCIAL - PARAUAPEBAS/PA</v>
      </c>
      <c r="E11260" s="278" t="str">
        <f>Resumo!$R$5</f>
        <v>Despesa</v>
      </c>
      <c r="F11260" s="278" t="str">
        <f>Resumo!$R$6</f>
        <v>Despesa Indireta</v>
      </c>
      <c r="G11260" s="286">
        <f>'Comp. Desp. Indiretas'!CH27</f>
        <v>2500</v>
      </c>
    </row>
    <row r="11261" spans="1:7">
      <c r="A11261" s="283">
        <f>'Comp. Desp. Indiretas'!$CH$7</f>
        <v>45261</v>
      </c>
      <c r="B11261" s="278" t="str">
        <f>'Comp. Desp. Indiretas'!$A$28</f>
        <v>DG</v>
      </c>
      <c r="D11261" s="279" t="str">
        <f>'Comp. Desp. Indiretas'!$C$28</f>
        <v>CUSTOS FIXOS - SALA COMERCIAL (INTERNET, TELEFONIA, ENERGIA, LIMPEZA, E ETC)</v>
      </c>
      <c r="E11261" s="278" t="str">
        <f>Resumo!$R$5</f>
        <v>Despesa</v>
      </c>
      <c r="F11261" s="278" t="str">
        <f>Resumo!$R$6</f>
        <v>Despesa Indireta</v>
      </c>
      <c r="G11261" s="286">
        <f>'Comp. Desp. Indiretas'!CH28</f>
        <v>700</v>
      </c>
    </row>
    <row r="11262" spans="1:7">
      <c r="A11262" s="283">
        <f>'Comp. Desp. Indiretas'!$CH$7</f>
        <v>45261</v>
      </c>
      <c r="B11262" s="278" t="str">
        <f>'Comp. Desp. Indiretas'!$A$29</f>
        <v>DG</v>
      </c>
      <c r="D11262" s="279" t="str">
        <f>'Comp. Desp. Indiretas'!$C$29</f>
        <v>MOBILIA/FRETE - SALA COMERCIAL</v>
      </c>
      <c r="E11262" s="278" t="str">
        <f>Resumo!$R$5</f>
        <v>Despesa</v>
      </c>
      <c r="F11262" s="278" t="str">
        <f>Resumo!$R$6</f>
        <v>Despesa Indireta</v>
      </c>
      <c r="G11262" s="286">
        <f>'Comp. Desp. Indiretas'!CH29</f>
        <v>0</v>
      </c>
    </row>
    <row r="11263" spans="1:7">
      <c r="A11263" s="283">
        <f>'Comp. Desp. Indiretas'!$CH$7</f>
        <v>45261</v>
      </c>
      <c r="B11263" s="278" t="str">
        <f>'Comp. Desp. Indiretas'!$A$30</f>
        <v>DG</v>
      </c>
      <c r="D11263" s="279" t="str">
        <f>'Comp. Desp. Indiretas'!$C$30</f>
        <v>ALIMENTAÇÃO - NIVEL 3</v>
      </c>
      <c r="E11263" s="278" t="str">
        <f>Resumo!$R$5</f>
        <v>Despesa</v>
      </c>
      <c r="F11263" s="278" t="str">
        <f>Resumo!$R$6</f>
        <v>Despesa Indireta</v>
      </c>
      <c r="G11263" s="286">
        <f>'Comp. Desp. Indiretas'!CH30</f>
        <v>0</v>
      </c>
    </row>
    <row r="11264" spans="1:7">
      <c r="A11264" s="283">
        <f>'Comp. Desp. Indiretas'!$CH$7</f>
        <v>45261</v>
      </c>
      <c r="B11264" s="278" t="str">
        <f>'Comp. Desp. Indiretas'!$A$31</f>
        <v>DG</v>
      </c>
      <c r="D11264" s="279" t="str">
        <f>'Comp. Desp. Indiretas'!$C$31</f>
        <v>TELEFONIA</v>
      </c>
      <c r="E11264" s="278" t="str">
        <f>Resumo!$R$5</f>
        <v>Despesa</v>
      </c>
      <c r="F11264" s="278" t="str">
        <f>Resumo!$R$6</f>
        <v>Despesa Indireta</v>
      </c>
      <c r="G11264" s="286">
        <f>'Comp. Desp. Indiretas'!CH31</f>
        <v>0</v>
      </c>
    </row>
    <row r="11265" spans="1:7">
      <c r="A11265" s="283">
        <f>'Comp. Desp. Indiretas'!$CH$7</f>
        <v>45261</v>
      </c>
      <c r="B11265" s="278" t="str">
        <f>'Comp. Desp. Indiretas'!$A$32</f>
        <v>DG</v>
      </c>
      <c r="D11265" s="279" t="str">
        <f>'Comp. Desp. Indiretas'!$C$32</f>
        <v>ALUGUEL DE VEÍCULO SUV</v>
      </c>
      <c r="E11265" s="278" t="str">
        <f>Resumo!$R$5</f>
        <v>Despesa</v>
      </c>
      <c r="F11265" s="278" t="str">
        <f>Resumo!$R$6</f>
        <v>Despesa Indireta</v>
      </c>
      <c r="G11265" s="286">
        <f>'Comp. Desp. Indiretas'!CH32</f>
        <v>0</v>
      </c>
    </row>
    <row r="11266" spans="1:7">
      <c r="A11266" s="283">
        <f>'Comp. Desp. Indiretas'!$CH$7</f>
        <v>45261</v>
      </c>
      <c r="B11266" s="278" t="str">
        <f>'Comp. Desp. Indiretas'!$A$33</f>
        <v>DG</v>
      </c>
      <c r="D11266" s="279" t="str">
        <f>'Comp. Desp. Indiretas'!$C$33</f>
        <v>ALUGUEL DE VEICULO LEVE</v>
      </c>
      <c r="E11266" s="278" t="str">
        <f>Resumo!$R$5</f>
        <v>Despesa</v>
      </c>
      <c r="F11266" s="278" t="str">
        <f>Resumo!$R$6</f>
        <v>Despesa Indireta</v>
      </c>
      <c r="G11266" s="286">
        <f>'Comp. Desp. Indiretas'!CH33</f>
        <v>0</v>
      </c>
    </row>
    <row r="11267" spans="1:7">
      <c r="A11267" s="283">
        <f>'Comp. Desp. Indiretas'!$CH$7</f>
        <v>45261</v>
      </c>
      <c r="B11267" s="278" t="str">
        <f>'Comp. Desp. Indiretas'!$A$34</f>
        <v>DG</v>
      </c>
      <c r="D11267" s="279" t="str">
        <f>'Comp. Desp. Indiretas'!$C$34</f>
        <v>ALUGUEL CAMINHONTE</v>
      </c>
      <c r="E11267" s="278" t="str">
        <f>Resumo!$R$5</f>
        <v>Despesa</v>
      </c>
      <c r="F11267" s="278" t="str">
        <f>Resumo!$R$6</f>
        <v>Despesa Indireta</v>
      </c>
      <c r="G11267" s="286">
        <f>'Comp. Desp. Indiretas'!CH34</f>
        <v>0</v>
      </c>
    </row>
    <row r="11268" spans="1:7">
      <c r="A11268" s="283">
        <f>'Comp. Desp. Indiretas'!$CH$7</f>
        <v>45261</v>
      </c>
      <c r="B11268" s="278" t="str">
        <f>'Comp. Desp. Indiretas'!$A$35</f>
        <v>DG</v>
      </c>
      <c r="D11268" s="279" t="str">
        <f>'Comp. Desp. Indiretas'!$C$35</f>
        <v>AQUISIÇÃO DE VEICULO</v>
      </c>
      <c r="E11268" s="278" t="str">
        <f>Resumo!$R$5</f>
        <v>Despesa</v>
      </c>
      <c r="F11268" s="278" t="str">
        <f>Resumo!$R$6</f>
        <v>Despesa Indireta</v>
      </c>
      <c r="G11268" s="286">
        <f>'Comp. Desp. Indiretas'!CH35</f>
        <v>0</v>
      </c>
    </row>
    <row r="11269" spans="1:7">
      <c r="A11269" s="283">
        <f>'Comp. Desp. Indiretas'!$CH$7</f>
        <v>45261</v>
      </c>
      <c r="B11269" s="278" t="str">
        <f>'Comp. Desp. Indiretas'!$A$36</f>
        <v>DG</v>
      </c>
      <c r="D11269" s="279" t="str">
        <f>'Comp. Desp. Indiretas'!$C$36</f>
        <v>COMBUSTÍVEL - GASOLINA</v>
      </c>
      <c r="E11269" s="278" t="str">
        <f>Resumo!$R$5</f>
        <v>Despesa</v>
      </c>
      <c r="F11269" s="278" t="str">
        <f>Resumo!$R$6</f>
        <v>Despesa Indireta</v>
      </c>
      <c r="G11269" s="286">
        <f>'Comp. Desp. Indiretas'!CH36</f>
        <v>0</v>
      </c>
    </row>
    <row r="11270" spans="1:7">
      <c r="A11270" s="283">
        <f>'Comp. Desp. Indiretas'!$CH$7</f>
        <v>45261</v>
      </c>
      <c r="B11270" s="278" t="str">
        <f>'Comp. Desp. Indiretas'!$A$37</f>
        <v>DG</v>
      </c>
      <c r="D11270" s="279" t="str">
        <f>'Comp. Desp. Indiretas'!$C$37</f>
        <v>COMBUSTÍVEL - DIESEL</v>
      </c>
      <c r="E11270" s="278" t="str">
        <f>Resumo!$R$5</f>
        <v>Despesa</v>
      </c>
      <c r="F11270" s="278" t="str">
        <f>Resumo!$R$6</f>
        <v>Despesa Indireta</v>
      </c>
      <c r="G11270" s="286">
        <f>'Comp. Desp. Indiretas'!CH37</f>
        <v>0</v>
      </c>
    </row>
    <row r="11271" spans="1:7">
      <c r="A11271" s="283">
        <f>'Comp. Desp. Indiretas'!$CH$7</f>
        <v>45261</v>
      </c>
      <c r="B11271" s="278" t="str">
        <f>'Comp. Desp. Indiretas'!$A$38</f>
        <v>DG</v>
      </c>
      <c r="D11271" s="279" t="str">
        <f>'Comp. Desp. Indiretas'!$C$38</f>
        <v>PASSAGEM AÉREA</v>
      </c>
      <c r="E11271" s="278" t="str">
        <f>Resumo!$R$5</f>
        <v>Despesa</v>
      </c>
      <c r="F11271" s="278" t="str">
        <f>Resumo!$R$6</f>
        <v>Despesa Indireta</v>
      </c>
      <c r="G11271" s="286">
        <f>'Comp. Desp. Indiretas'!CH38</f>
        <v>0</v>
      </c>
    </row>
    <row r="11272" spans="1:7">
      <c r="A11272" s="283">
        <f>'Comp. Desp. Indiretas'!$CH$7</f>
        <v>45261</v>
      </c>
      <c r="B11272" s="278" t="str">
        <f>'Comp. Desp. Indiretas'!$A$39</f>
        <v>ART</v>
      </c>
      <c r="D11272" s="279" t="str">
        <f>'Comp. Desp. Indiretas'!$C$39</f>
        <v>ART CREA - Nível 1</v>
      </c>
      <c r="E11272" s="278" t="str">
        <f>Resumo!$R$5</f>
        <v>Despesa</v>
      </c>
      <c r="F11272" s="278" t="str">
        <f>Resumo!$R$6</f>
        <v>Despesa Indireta</v>
      </c>
      <c r="G11272" s="286">
        <f>'Comp. Desp. Indiretas'!CH39</f>
        <v>0</v>
      </c>
    </row>
    <row r="11273" spans="1:7">
      <c r="A11273" s="283">
        <f>'Comp. Desp. Indiretas'!$CH$7</f>
        <v>45261</v>
      </c>
      <c r="B11273" s="278" t="str">
        <f>'Comp. Desp. Indiretas'!$A$40</f>
        <v>ART</v>
      </c>
      <c r="D11273" s="279" t="str">
        <f>'Comp. Desp. Indiretas'!$C$40</f>
        <v>ART CREA - Nível 2</v>
      </c>
      <c r="E11273" s="278" t="str">
        <f>Resumo!$R$5</f>
        <v>Despesa</v>
      </c>
      <c r="F11273" s="278" t="str">
        <f>Resumo!$R$6</f>
        <v>Despesa Indireta</v>
      </c>
      <c r="G11273" s="286">
        <f>'Comp. Desp. Indiretas'!CH40</f>
        <v>0</v>
      </c>
    </row>
    <row r="11274" spans="1:7">
      <c r="A11274" s="283">
        <f>'Comp. Desp. Indiretas'!$CH$7</f>
        <v>45261</v>
      </c>
      <c r="B11274" s="278" t="str">
        <f>'Comp. Desp. Indiretas'!$A$41</f>
        <v>ART</v>
      </c>
      <c r="D11274" s="279" t="str">
        <f>'Comp. Desp. Indiretas'!$C$41</f>
        <v>ART CREA - Nível 3</v>
      </c>
      <c r="E11274" s="278" t="str">
        <f>Resumo!$R$5</f>
        <v>Despesa</v>
      </c>
      <c r="F11274" s="278" t="str">
        <f>Resumo!$R$6</f>
        <v>Despesa Indireta</v>
      </c>
      <c r="G11274" s="286">
        <f>'Comp. Desp. Indiretas'!CH41</f>
        <v>0</v>
      </c>
    </row>
    <row r="11275" spans="1:7">
      <c r="A11275" s="283">
        <f>'Comp. Desp. Indiretas'!$CH$7</f>
        <v>45261</v>
      </c>
      <c r="B11275" s="278" t="str">
        <f>'Comp. Desp. Indiretas'!$A$42</f>
        <v>ART</v>
      </c>
      <c r="D11275" s="279" t="str">
        <f>'Comp. Desp. Indiretas'!$C$42</f>
        <v>ACERVO CREA</v>
      </c>
      <c r="E11275" s="278" t="str">
        <f>Resumo!$R$5</f>
        <v>Despesa</v>
      </c>
      <c r="F11275" s="278" t="str">
        <f>Resumo!$R$6</f>
        <v>Despesa Indireta</v>
      </c>
      <c r="G11275" s="286">
        <f>'Comp. Desp. Indiretas'!CH42</f>
        <v>0</v>
      </c>
    </row>
    <row r="11276" spans="1:7">
      <c r="A11276" s="283">
        <f>'Comp. Desp. Indiretas'!$CH$7</f>
        <v>45261</v>
      </c>
      <c r="B11276" s="278" t="str">
        <f>'Comp. Desp. Indiretas'!$A$43</f>
        <v>ART</v>
      </c>
      <c r="D11276" s="279" t="str">
        <f>'Comp. Desp. Indiretas'!$C$43</f>
        <v>ART CRBio</v>
      </c>
      <c r="E11276" s="278" t="str">
        <f>Resumo!$R$5</f>
        <v>Despesa</v>
      </c>
      <c r="F11276" s="278" t="str">
        <f>Resumo!$R$6</f>
        <v>Despesa Indireta</v>
      </c>
      <c r="G11276" s="286">
        <f>'Comp. Desp. Indiretas'!CH43</f>
        <v>0</v>
      </c>
    </row>
    <row r="11277" spans="1:7">
      <c r="A11277" s="283">
        <f>'Comp. Desp. Indiretas'!$CH$7</f>
        <v>45261</v>
      </c>
      <c r="B11277" s="278" t="str">
        <f>'Comp. Desp. Indiretas'!$A$44</f>
        <v>ART</v>
      </c>
      <c r="D11277" s="279" t="str">
        <f>'Comp. Desp. Indiretas'!$C$44</f>
        <v>ACERVO CRBio</v>
      </c>
      <c r="E11277" s="278" t="str">
        <f>Resumo!$R$5</f>
        <v>Despesa</v>
      </c>
      <c r="F11277" s="278" t="str">
        <f>Resumo!$R$6</f>
        <v>Despesa Indireta</v>
      </c>
      <c r="G11277" s="286">
        <f>'Comp. Desp. Indiretas'!CH44</f>
        <v>0</v>
      </c>
    </row>
    <row r="11278" spans="1:7">
      <c r="A11278" s="283">
        <f>'Comp. Desp. Indiretas'!$CH$7</f>
        <v>45261</v>
      </c>
      <c r="B11278" s="278" t="str">
        <f>'Comp. Desp. Indiretas'!$A$45</f>
        <v>ART</v>
      </c>
      <c r="D11278" s="279" t="str">
        <f>'Comp. Desp. Indiretas'!$C$45</f>
        <v>VISTO CREA PF</v>
      </c>
      <c r="E11278" s="278" t="str">
        <f>Resumo!$R$5</f>
        <v>Despesa</v>
      </c>
      <c r="F11278" s="278" t="str">
        <f>Resumo!$R$6</f>
        <v>Despesa Indireta</v>
      </c>
      <c r="G11278" s="286">
        <f>'Comp. Desp. Indiretas'!CH45</f>
        <v>0</v>
      </c>
    </row>
    <row r="11279" spans="1:7">
      <c r="A11279" s="283">
        <f>'Comp. Desp. Indiretas'!$CH$7</f>
        <v>45261</v>
      </c>
      <c r="B11279" s="278" t="str">
        <f>'Comp. Desp. Indiretas'!$A$46</f>
        <v>ART</v>
      </c>
      <c r="D11279" s="279" t="str">
        <f>'Comp. Desp. Indiretas'!$C$46</f>
        <v>VISTO CREA PJ</v>
      </c>
      <c r="E11279" s="278" t="str">
        <f>Resumo!$R$5</f>
        <v>Despesa</v>
      </c>
      <c r="F11279" s="278" t="str">
        <f>Resumo!$R$6</f>
        <v>Despesa Indireta</v>
      </c>
      <c r="G11279" s="286">
        <f>'Comp. Desp. Indiretas'!CH46</f>
        <v>0</v>
      </c>
    </row>
    <row r="11280" spans="1:7">
      <c r="A11280" s="283">
        <f>'Comp. Desp. Indiretas'!$CH$7</f>
        <v>45261</v>
      </c>
      <c r="B11280" s="278" t="str">
        <f>'Comp. Desp. Indiretas'!$A$47</f>
        <v>ART</v>
      </c>
      <c r="D11280" s="279" t="str">
        <f>'Comp. Desp. Indiretas'!$C$47</f>
        <v>ANUIDADE CREA PF</v>
      </c>
      <c r="E11280" s="278" t="str">
        <f>Resumo!$R$5</f>
        <v>Despesa</v>
      </c>
      <c r="F11280" s="278" t="str">
        <f>Resumo!$R$6</f>
        <v>Despesa Indireta</v>
      </c>
      <c r="G11280" s="286">
        <f>'Comp. Desp. Indiretas'!CH47</f>
        <v>0</v>
      </c>
    </row>
    <row r="11281" spans="1:7">
      <c r="A11281" s="283">
        <f>'Comp. Desp. Indiretas'!$CH$7</f>
        <v>45261</v>
      </c>
      <c r="B11281" s="278" t="str">
        <f>'Comp. Desp. Indiretas'!$A$48</f>
        <v>ART</v>
      </c>
      <c r="D11281" s="279" t="str">
        <f>'Comp. Desp. Indiretas'!$C$48</f>
        <v>ANUIDADE CREA PJ</v>
      </c>
      <c r="E11281" s="278" t="str">
        <f>Resumo!$R$5</f>
        <v>Despesa</v>
      </c>
      <c r="F11281" s="278" t="str">
        <f>Resumo!$R$6</f>
        <v>Despesa Indireta</v>
      </c>
      <c r="G11281" s="286">
        <f>'Comp. Desp. Indiretas'!CH48</f>
        <v>0</v>
      </c>
    </row>
    <row r="11282" spans="1:7">
      <c r="A11282" s="283">
        <f>'Comp. Desp. Indiretas'!$CH$7</f>
        <v>45261</v>
      </c>
      <c r="B11282" s="278" t="str">
        <f>'Comp. Desp. Indiretas'!$A$49</f>
        <v>ART</v>
      </c>
      <c r="D11282" s="279" t="str">
        <f>'Comp. Desp. Indiretas'!$C$49</f>
        <v>VISTO CRBio PF</v>
      </c>
      <c r="E11282" s="278" t="str">
        <f>Resumo!$R$5</f>
        <v>Despesa</v>
      </c>
      <c r="F11282" s="278" t="str">
        <f>Resumo!$R$6</f>
        <v>Despesa Indireta</v>
      </c>
      <c r="G11282" s="286">
        <f>'Comp. Desp. Indiretas'!CH49</f>
        <v>0</v>
      </c>
    </row>
    <row r="11283" spans="1:7">
      <c r="A11283" s="283">
        <f>'Comp. Desp. Indiretas'!$CH$7</f>
        <v>45261</v>
      </c>
      <c r="B11283" s="278" t="str">
        <f>'Comp. Desp. Indiretas'!$A$50</f>
        <v>ART</v>
      </c>
      <c r="D11283" s="279" t="str">
        <f>'Comp. Desp. Indiretas'!$C$50</f>
        <v>VISTO CRBio PJ</v>
      </c>
      <c r="E11283" s="278" t="str">
        <f>Resumo!$R$5</f>
        <v>Despesa</v>
      </c>
      <c r="F11283" s="278" t="str">
        <f>Resumo!$R$6</f>
        <v>Despesa Indireta</v>
      </c>
      <c r="G11283" s="286">
        <f>'Comp. Desp. Indiretas'!CH50</f>
        <v>0</v>
      </c>
    </row>
    <row r="11284" spans="1:7">
      <c r="A11284" s="283">
        <f>'Comp. Desp. Indiretas'!$CH$7</f>
        <v>45261</v>
      </c>
      <c r="B11284" s="278" t="str">
        <f>'Comp. Desp. Indiretas'!$A$51</f>
        <v>SMS</v>
      </c>
      <c r="D11284" s="279" t="str">
        <f>'Comp. Desp. Indiretas'!$C$51</f>
        <v>PPRA</v>
      </c>
      <c r="E11284" s="278" t="str">
        <f>Resumo!$R$5</f>
        <v>Despesa</v>
      </c>
      <c r="F11284" s="278" t="str">
        <f>Resumo!$R$6</f>
        <v>Despesa Indireta</v>
      </c>
      <c r="G11284" s="286">
        <f>'Comp. Desp. Indiretas'!CH51</f>
        <v>0</v>
      </c>
    </row>
    <row r="11285" spans="1:7">
      <c r="A11285" s="283">
        <f>'Comp. Desp. Indiretas'!$CH$7</f>
        <v>45261</v>
      </c>
      <c r="B11285" s="278" t="str">
        <f>'Comp. Desp. Indiretas'!$A$52</f>
        <v>SMS</v>
      </c>
      <c r="D11285" s="279" t="str">
        <f>'Comp. Desp. Indiretas'!$C$52</f>
        <v>PCMSO</v>
      </c>
      <c r="E11285" s="278" t="str">
        <f>Resumo!$R$5</f>
        <v>Despesa</v>
      </c>
      <c r="F11285" s="278" t="str">
        <f>Resumo!$R$6</f>
        <v>Despesa Indireta</v>
      </c>
      <c r="G11285" s="286">
        <f>'Comp. Desp. Indiretas'!CH52</f>
        <v>0</v>
      </c>
    </row>
    <row r="11286" spans="1:7">
      <c r="A11286" s="283">
        <f>'Comp. Desp. Indiretas'!$CH$7</f>
        <v>45261</v>
      </c>
      <c r="B11286" s="278" t="str">
        <f>'Comp. Desp. Indiretas'!$A$53</f>
        <v>SMS</v>
      </c>
      <c r="D11286" s="279" t="str">
        <f>'Comp. Desp. Indiretas'!$C$53</f>
        <v>PGR</v>
      </c>
      <c r="E11286" s="278" t="str">
        <f>Resumo!$R$5</f>
        <v>Despesa</v>
      </c>
      <c r="F11286" s="278" t="str">
        <f>Resumo!$R$6</f>
        <v>Despesa Indireta</v>
      </c>
      <c r="G11286" s="286">
        <f>'Comp. Desp. Indiretas'!CH53</f>
        <v>0</v>
      </c>
    </row>
    <row r="11287" spans="1:7">
      <c r="A11287" s="283">
        <f>'Comp. Desp. Indiretas'!$CH$7</f>
        <v>45261</v>
      </c>
      <c r="B11287" s="278" t="str">
        <f>'Comp. Desp. Indiretas'!$A$55</f>
        <v>SMS</v>
      </c>
      <c r="D11287" s="279" t="str">
        <f>'Comp. Desp. Indiretas'!$C$55</f>
        <v>TREINAMENTO</v>
      </c>
      <c r="E11287" s="278" t="str">
        <f>Resumo!$R$5</f>
        <v>Despesa</v>
      </c>
      <c r="F11287" s="278" t="str">
        <f>Resumo!$R$6</f>
        <v>Despesa Indireta</v>
      </c>
      <c r="G11287" s="286">
        <f>'Comp. Desp. Indiretas'!CH55</f>
        <v>0</v>
      </c>
    </row>
    <row r="11288" spans="1:7">
      <c r="A11288" s="283">
        <f>'Comp. Desp. Indiretas'!$CH$7</f>
        <v>45261</v>
      </c>
      <c r="B11288" s="278" t="str">
        <f>'Comp. Desp. Indiretas'!$A$56</f>
        <v>SMS</v>
      </c>
      <c r="D11288" s="279" t="str">
        <f>'Comp. Desp. Indiretas'!$C$56</f>
        <v>ASO</v>
      </c>
      <c r="E11288" s="278" t="str">
        <f>Resumo!$R$5</f>
        <v>Despesa</v>
      </c>
      <c r="F11288" s="278" t="str">
        <f>Resumo!$R$6</f>
        <v>Despesa Indireta</v>
      </c>
      <c r="G11288" s="286">
        <f>'Comp. Desp. Indiretas'!CH56</f>
        <v>0</v>
      </c>
    </row>
    <row r="11289" spans="1:7">
      <c r="A11289" s="283">
        <f>'Comp. Desp. Indiretas'!$CH$7</f>
        <v>45261</v>
      </c>
      <c r="B11289" s="278">
        <f>'Comp. Desp. Indiretas'!$A$57</f>
        <v>0</v>
      </c>
      <c r="D11289" s="279" t="str">
        <f>'Comp. Desp. Indiretas'!$C$57</f>
        <v/>
      </c>
      <c r="E11289" s="278" t="str">
        <f>Resumo!$R$5</f>
        <v>Despesa</v>
      </c>
      <c r="F11289" s="278" t="str">
        <f>Resumo!$R$6</f>
        <v>Despesa Indireta</v>
      </c>
      <c r="G11289" s="286">
        <f>'Comp. Desp. Indiretas'!CH57</f>
        <v>0</v>
      </c>
    </row>
    <row r="11290" spans="1:7">
      <c r="A11290" s="283">
        <f>'Comp. Desp. Indiretas'!$CH$7</f>
        <v>45261</v>
      </c>
      <c r="B11290" s="278">
        <f>'Comp. Desp. Indiretas'!$A$58</f>
        <v>0</v>
      </c>
      <c r="D11290" s="279" t="str">
        <f>'Comp. Desp. Indiretas'!$C$58</f>
        <v/>
      </c>
      <c r="E11290" s="278" t="str">
        <f>Resumo!$R$5</f>
        <v>Despesa</v>
      </c>
      <c r="F11290" s="278" t="str">
        <f>Resumo!$R$6</f>
        <v>Despesa Indireta</v>
      </c>
      <c r="G11290" s="286">
        <f>'Comp. Desp. Indiretas'!CH58</f>
        <v>0</v>
      </c>
    </row>
    <row r="11291" spans="1:7">
      <c r="A11291" s="283">
        <f>'Comp. Desp. Indiretas'!$CH$7</f>
        <v>45261</v>
      </c>
      <c r="B11291" s="278">
        <f>'Comp. Desp. Indiretas'!$A$59</f>
        <v>0</v>
      </c>
      <c r="D11291" s="279" t="str">
        <f>'Comp. Desp. Indiretas'!$C$59</f>
        <v/>
      </c>
      <c r="E11291" s="278" t="str">
        <f>Resumo!$R$5</f>
        <v>Despesa</v>
      </c>
      <c r="F11291" s="278" t="str">
        <f>Resumo!$R$6</f>
        <v>Despesa Indireta</v>
      </c>
      <c r="G11291" s="286">
        <f>'Comp. Desp. Indiretas'!CH59</f>
        <v>0</v>
      </c>
    </row>
    <row r="11292" spans="1:7">
      <c r="A11292" s="283">
        <f>'Comp. Desp. Indiretas'!$CH$7</f>
        <v>45261</v>
      </c>
      <c r="B11292" s="278">
        <f>'Comp. Desp. Indiretas'!$A$60</f>
        <v>0</v>
      </c>
      <c r="D11292" s="279" t="str">
        <f>'Comp. Desp. Indiretas'!$C$60</f>
        <v/>
      </c>
      <c r="E11292" s="278" t="str">
        <f>Resumo!$R$5</f>
        <v>Despesa</v>
      </c>
      <c r="F11292" s="278" t="str">
        <f>Resumo!$R$6</f>
        <v>Despesa Indireta</v>
      </c>
      <c r="G11292" s="286">
        <f>'Comp. Desp. Indiretas'!CH60</f>
        <v>0</v>
      </c>
    </row>
    <row r="11293" spans="1:7">
      <c r="A11293" s="283">
        <f>'Comp. Desp. Indiretas'!$CH$7</f>
        <v>45261</v>
      </c>
      <c r="B11293" s="278" t="str">
        <f>'Comp. Desp. Indiretas'!$A$63</f>
        <v>MOC</v>
      </c>
      <c r="D11293" s="279" t="str">
        <f>'Comp. Desp. Indiretas'!$C$63</f>
        <v>DIRETOR TÉCNICO</v>
      </c>
      <c r="E11293" s="278" t="str">
        <f>Resumo!$R$5</f>
        <v>Despesa</v>
      </c>
      <c r="F11293" s="278" t="str">
        <f>Resumo!$R$6</f>
        <v>Despesa Indireta</v>
      </c>
      <c r="G11293" s="286">
        <f>'Comp. Desp. Indiretas'!CH63</f>
        <v>0</v>
      </c>
    </row>
    <row r="11294" spans="1:7">
      <c r="A11294" s="283">
        <f>'Comp. Desp. Indiretas'!$CH$7</f>
        <v>45261</v>
      </c>
      <c r="B11294" s="278" t="str">
        <f>'Comp. Desp. Indiretas'!$A$64</f>
        <v>MOC</v>
      </c>
      <c r="D11294" s="279" t="str">
        <f>'Comp. Desp. Indiretas'!$C$64</f>
        <v>ANALISTA DE SUPRIMENTOS</v>
      </c>
      <c r="E11294" s="278" t="str">
        <f>Resumo!$R$5</f>
        <v>Despesa</v>
      </c>
      <c r="F11294" s="278" t="str">
        <f>Resumo!$R$6</f>
        <v>Despesa Indireta</v>
      </c>
      <c r="G11294" s="286">
        <f>'Comp. Desp. Indiretas'!CH64</f>
        <v>0</v>
      </c>
    </row>
    <row r="11295" spans="1:7">
      <c r="A11295" s="283">
        <f>'Comp. Desp. Indiretas'!$CH$7</f>
        <v>45261</v>
      </c>
      <c r="B11295" s="278" t="str">
        <f>'Comp. Desp. Indiretas'!$A$65</f>
        <v>MOC</v>
      </c>
      <c r="D11295" s="279" t="str">
        <f>'Comp. Desp. Indiretas'!$C$65</f>
        <v>GERENTE DE PROJETO - PJ</v>
      </c>
      <c r="E11295" s="278" t="str">
        <f>Resumo!$R$5</f>
        <v>Despesa</v>
      </c>
      <c r="F11295" s="278" t="str">
        <f>Resumo!$R$6</f>
        <v>Despesa Indireta</v>
      </c>
      <c r="G11295" s="286">
        <f>'Comp. Desp. Indiretas'!CH65</f>
        <v>0</v>
      </c>
    </row>
    <row r="11296" spans="1:7">
      <c r="A11296" s="283">
        <f>'Comp. Desp. Indiretas'!$CH$7</f>
        <v>45261</v>
      </c>
      <c r="B11296" s="278" t="str">
        <f>'Comp. Desp. Indiretas'!$A$66</f>
        <v>MOC</v>
      </c>
      <c r="D11296" s="279" t="str">
        <f>'Comp. Desp. Indiretas'!$C$66</f>
        <v>COORD. DE PROJETO - PJ</v>
      </c>
      <c r="E11296" s="278" t="str">
        <f>Resumo!$R$5</f>
        <v>Despesa</v>
      </c>
      <c r="F11296" s="278" t="str">
        <f>Resumo!$R$6</f>
        <v>Despesa Indireta</v>
      </c>
      <c r="G11296" s="286">
        <f>'Comp. Desp. Indiretas'!CH66</f>
        <v>0</v>
      </c>
    </row>
    <row r="11297" spans="1:7">
      <c r="A11297" s="283">
        <f>'Comp. Desp. Indiretas'!$CH$7</f>
        <v>45261</v>
      </c>
      <c r="B11297" s="278" t="str">
        <f>'Comp. Desp. Indiretas'!$A$67</f>
        <v>MOC</v>
      </c>
      <c r="D11297" s="279" t="str">
        <f>'Comp. Desp. Indiretas'!$C$67</f>
        <v>COORD. OPERACIONAL - PJ</v>
      </c>
      <c r="E11297" s="278" t="str">
        <f>Resumo!$R$5</f>
        <v>Despesa</v>
      </c>
      <c r="F11297" s="278" t="str">
        <f>Resumo!$R$6</f>
        <v>Despesa Indireta</v>
      </c>
      <c r="G11297" s="286">
        <f>'Comp. Desp. Indiretas'!CH67</f>
        <v>0</v>
      </c>
    </row>
    <row r="11298" spans="1:7">
      <c r="A11298" s="283">
        <f>'Comp. Desp. Indiretas'!$CH$7</f>
        <v>45261</v>
      </c>
      <c r="B11298" s="278" t="str">
        <f>'Comp. Desp. Indiretas'!$A$68</f>
        <v>MOC</v>
      </c>
      <c r="D11298" s="279" t="str">
        <f>'Comp. Desp. Indiretas'!$C$68</f>
        <v>ANALISTA DE PROJETOS SENIOR - PJ</v>
      </c>
      <c r="E11298" s="278" t="str">
        <f>Resumo!$R$5</f>
        <v>Despesa</v>
      </c>
      <c r="F11298" s="278" t="str">
        <f>Resumo!$R$6</f>
        <v>Despesa Indireta</v>
      </c>
      <c r="G11298" s="286">
        <f>'Comp. Desp. Indiretas'!CH68</f>
        <v>0</v>
      </c>
    </row>
    <row r="11299" spans="1:7">
      <c r="A11299" s="283">
        <f>'Comp. Desp. Indiretas'!$CH$7</f>
        <v>45261</v>
      </c>
      <c r="B11299" s="278" t="str">
        <f>'Comp. Desp. Indiretas'!$A$69</f>
        <v>MOC</v>
      </c>
      <c r="D11299" s="279" t="str">
        <f>'Comp. Desp. Indiretas'!$C$69</f>
        <v>ANALISTA DE PROJETOS PLENO - PJ</v>
      </c>
      <c r="E11299" s="278" t="str">
        <f>Resumo!$R$5</f>
        <v>Despesa</v>
      </c>
      <c r="F11299" s="278" t="str">
        <f>Resumo!$R$6</f>
        <v>Despesa Indireta</v>
      </c>
      <c r="G11299" s="286">
        <f>'Comp. Desp. Indiretas'!CH69</f>
        <v>0</v>
      </c>
    </row>
    <row r="11300" spans="1:7">
      <c r="A11300" s="283">
        <f>'Comp. Desp. Indiretas'!$CH$7</f>
        <v>45261</v>
      </c>
      <c r="B11300" s="278" t="str">
        <f>'Comp. Desp. Indiretas'!$A$70</f>
        <v>MOC</v>
      </c>
      <c r="D11300" s="279" t="str">
        <f>'Comp. Desp. Indiretas'!$C$70</f>
        <v>ANALISTA DE PROJETOS JUNIOR - PJ</v>
      </c>
      <c r="E11300" s="278" t="str">
        <f>Resumo!$R$5</f>
        <v>Despesa</v>
      </c>
      <c r="F11300" s="278" t="str">
        <f>Resumo!$R$6</f>
        <v>Despesa Indireta</v>
      </c>
      <c r="G11300" s="286">
        <f>'Comp. Desp. Indiretas'!CH70</f>
        <v>0</v>
      </c>
    </row>
    <row r="11301" spans="1:7">
      <c r="A11301" s="283">
        <f>'Comp. Desp. Indiretas'!$CH$7</f>
        <v>45261</v>
      </c>
      <c r="B11301" s="278" t="str">
        <f>'Comp. Desp. Indiretas'!$A$71</f>
        <v>MOC</v>
      </c>
      <c r="D11301" s="279" t="str">
        <f>'Comp. Desp. Indiretas'!$C$71</f>
        <v>TÉCNICO OPERACIONAL - PJ</v>
      </c>
      <c r="E11301" s="278" t="str">
        <f>Resumo!$R$5</f>
        <v>Despesa</v>
      </c>
      <c r="F11301" s="278" t="str">
        <f>Resumo!$R$6</f>
        <v>Despesa Indireta</v>
      </c>
      <c r="G11301" s="286">
        <f>'Comp. Desp. Indiretas'!CH71</f>
        <v>0</v>
      </c>
    </row>
    <row r="11302" spans="1:7">
      <c r="A11302" s="283">
        <f>'Comp. Desp. Indiretas'!$CH$7</f>
        <v>45261</v>
      </c>
      <c r="B11302" s="278" t="str">
        <f>'Comp. Desp. Indiretas'!$A$72</f>
        <v>MOC</v>
      </c>
      <c r="D11302" s="279" t="str">
        <f>'Comp. Desp. Indiretas'!$C$72</f>
        <v>AUXILIAR TÉCNICO - PJ</v>
      </c>
      <c r="E11302" s="278" t="str">
        <f>Resumo!$R$5</f>
        <v>Despesa</v>
      </c>
      <c r="F11302" s="278" t="str">
        <f>Resumo!$R$6</f>
        <v>Despesa Indireta</v>
      </c>
      <c r="G11302" s="286">
        <f>'Comp. Desp. Indiretas'!CH72</f>
        <v>0</v>
      </c>
    </row>
    <row r="11303" spans="1:7">
      <c r="A11303" s="283">
        <f>'Comp. Desp. Indiretas'!$CH$7</f>
        <v>45261</v>
      </c>
      <c r="B11303" s="278" t="str">
        <f>'Comp. Desp. Indiretas'!$A$73</f>
        <v>MOC</v>
      </c>
      <c r="D11303" s="279" t="str">
        <f>'Comp. Desp. Indiretas'!$C$73</f>
        <v>ANALISTA FINANCEIRO</v>
      </c>
      <c r="E11303" s="278" t="str">
        <f>Resumo!$R$5</f>
        <v>Despesa</v>
      </c>
      <c r="F11303" s="278" t="str">
        <f>Resumo!$R$6</f>
        <v>Despesa Indireta</v>
      </c>
      <c r="G11303" s="286">
        <f>'Comp. Desp. Indiretas'!CH73</f>
        <v>0</v>
      </c>
    </row>
    <row r="11304" spans="1:7">
      <c r="A11304" s="283">
        <f>'Comp. Desp. Indiretas'!$CH$7</f>
        <v>45261</v>
      </c>
      <c r="B11304" s="278" t="str">
        <f>'Comp. Desp. Indiretas'!$A$74</f>
        <v>MOC</v>
      </c>
      <c r="D11304" s="279" t="str">
        <f>'Comp. Desp. Indiretas'!$C$74</f>
        <v>ANALISTA DE SUPRIMENTOS</v>
      </c>
      <c r="E11304" s="278" t="str">
        <f>Resumo!$R$5</f>
        <v>Despesa</v>
      </c>
      <c r="F11304" s="278" t="str">
        <f>Resumo!$R$6</f>
        <v>Despesa Indireta</v>
      </c>
      <c r="G11304" s="286">
        <f>'Comp. Desp. Indiretas'!CH74</f>
        <v>0</v>
      </c>
    </row>
    <row r="11305" spans="1:7">
      <c r="A11305" s="283">
        <f>'Comp. Desp. Indiretas'!$CH$7</f>
        <v>45261</v>
      </c>
      <c r="B11305" s="278" t="str">
        <f>'Comp. Desp. Indiretas'!$A$75</f>
        <v>DG</v>
      </c>
      <c r="D11305" s="279" t="str">
        <f>'Comp. Desp. Indiretas'!$C$75</f>
        <v>HOSPEDAGEM VIAGEM</v>
      </c>
      <c r="E11305" s="278" t="str">
        <f>Resumo!$R$5</f>
        <v>Despesa</v>
      </c>
      <c r="F11305" s="278" t="str">
        <f>Resumo!$R$6</f>
        <v>Despesa Indireta</v>
      </c>
      <c r="G11305" s="286">
        <f>'Comp. Desp. Indiretas'!CH75</f>
        <v>0</v>
      </c>
    </row>
    <row r="11306" spans="1:7">
      <c r="A11306" s="283">
        <f>'Comp. Desp. Indiretas'!$CH$7</f>
        <v>45261</v>
      </c>
      <c r="B11306" s="278" t="str">
        <f>'Comp. Desp. Indiretas'!$A$76</f>
        <v>DG</v>
      </c>
      <c r="D11306" s="279" t="str">
        <f>'Comp. Desp. Indiretas'!$C$76</f>
        <v>ALIMENTAÇÃO VIAGEM (CAFÉ / ALMOÇO OU JANTA)</v>
      </c>
      <c r="E11306" s="278" t="str">
        <f>Resumo!$R$5</f>
        <v>Despesa</v>
      </c>
      <c r="F11306" s="278" t="str">
        <f>Resumo!$R$6</f>
        <v>Despesa Indireta</v>
      </c>
      <c r="G11306" s="286">
        <f>'Comp. Desp. Indiretas'!CH76</f>
        <v>0</v>
      </c>
    </row>
    <row r="11307" spans="1:7">
      <c r="A11307" s="283">
        <f>'Comp. Desp. Indiretas'!$CH$7</f>
        <v>45261</v>
      </c>
      <c r="B11307" s="278" t="str">
        <f>'Comp. Desp. Indiretas'!$A$77</f>
        <v>DG</v>
      </c>
      <c r="D11307" s="279" t="str">
        <f>'Comp. Desp. Indiretas'!$C$77</f>
        <v>SALA COMERCIAL - PARAUAPEBAS/PA</v>
      </c>
      <c r="E11307" s="278" t="str">
        <f>Resumo!$R$5</f>
        <v>Despesa</v>
      </c>
      <c r="F11307" s="278" t="str">
        <f>Resumo!$R$6</f>
        <v>Despesa Indireta</v>
      </c>
      <c r="G11307" s="286">
        <f>'Comp. Desp. Indiretas'!CH77</f>
        <v>0</v>
      </c>
    </row>
    <row r="11308" spans="1:7">
      <c r="A11308" s="283">
        <f>'Comp. Desp. Indiretas'!$CH$7</f>
        <v>45261</v>
      </c>
      <c r="B11308" s="278" t="str">
        <f>'Comp. Desp. Indiretas'!$A$78</f>
        <v>DG</v>
      </c>
      <c r="D11308" s="279" t="str">
        <f>'Comp. Desp. Indiretas'!$C$78</f>
        <v>ALIMENTAÇÃO VIAGEM (CAFÉ / ALMOÇO OU JANTA)</v>
      </c>
      <c r="E11308" s="278" t="str">
        <f>Resumo!$R$5</f>
        <v>Despesa</v>
      </c>
      <c r="F11308" s="278" t="str">
        <f>Resumo!$R$6</f>
        <v>Despesa Indireta</v>
      </c>
      <c r="G11308" s="286">
        <f>'Comp. Desp. Indiretas'!CH78</f>
        <v>0</v>
      </c>
    </row>
    <row r="11309" spans="1:7">
      <c r="A11309" s="283">
        <f>'Comp. Desp. Indiretas'!$CH$7</f>
        <v>45261</v>
      </c>
      <c r="B11309" s="278" t="str">
        <f>'Comp. Desp. Indiretas'!$A$79</f>
        <v>DG</v>
      </c>
      <c r="D11309" s="279" t="str">
        <f>'Comp. Desp. Indiretas'!$C$79</f>
        <v>ALIMENTAÇÃO - NIVEL 2</v>
      </c>
      <c r="E11309" s="278" t="str">
        <f>Resumo!$R$5</f>
        <v>Despesa</v>
      </c>
      <c r="F11309" s="278" t="str">
        <f>Resumo!$R$6</f>
        <v>Despesa Indireta</v>
      </c>
      <c r="G11309" s="286">
        <f>'Comp. Desp. Indiretas'!CH79</f>
        <v>0</v>
      </c>
    </row>
    <row r="11310" spans="1:7">
      <c r="A11310" s="283">
        <f>'Comp. Desp. Indiretas'!$CH$7</f>
        <v>45261</v>
      </c>
      <c r="B11310" s="278" t="str">
        <f>'Comp. Desp. Indiretas'!$A$80</f>
        <v>DG</v>
      </c>
      <c r="D11310" s="279" t="str">
        <f>'Comp. Desp. Indiretas'!$C$80</f>
        <v>ALIMENTAÇÃO - NIVEL 3</v>
      </c>
      <c r="E11310" s="278" t="str">
        <f>Resumo!$R$5</f>
        <v>Despesa</v>
      </c>
      <c r="F11310" s="278" t="str">
        <f>Resumo!$R$6</f>
        <v>Despesa Indireta</v>
      </c>
      <c r="G11310" s="286">
        <f>'Comp. Desp. Indiretas'!CH80</f>
        <v>0</v>
      </c>
    </row>
    <row r="11311" spans="1:7">
      <c r="A11311" s="283">
        <f>'Comp. Desp. Indiretas'!$CH$7</f>
        <v>45261</v>
      </c>
      <c r="B11311" s="278" t="str">
        <f>'Comp. Desp. Indiretas'!$A$81</f>
        <v>DG</v>
      </c>
      <c r="D11311" s="279" t="str">
        <f>'Comp. Desp. Indiretas'!$C$81</f>
        <v>TELEFONIA</v>
      </c>
      <c r="E11311" s="278" t="str">
        <f>Resumo!$R$5</f>
        <v>Despesa</v>
      </c>
      <c r="F11311" s="278" t="str">
        <f>Resumo!$R$6</f>
        <v>Despesa Indireta</v>
      </c>
      <c r="G11311" s="286">
        <f>'Comp. Desp. Indiretas'!CH81</f>
        <v>0</v>
      </c>
    </row>
    <row r="11312" spans="1:7">
      <c r="A11312" s="283">
        <f>'Comp. Desp. Indiretas'!$CH$7</f>
        <v>45261</v>
      </c>
      <c r="B11312" s="278" t="str">
        <f>'Comp. Desp. Indiretas'!$A$82</f>
        <v>DG</v>
      </c>
      <c r="D11312" s="279" t="str">
        <f>'Comp. Desp. Indiretas'!$C$82</f>
        <v>ALUGUEL DE VEÍCULO SUV</v>
      </c>
      <c r="E11312" s="278" t="str">
        <f>Resumo!$R$5</f>
        <v>Despesa</v>
      </c>
      <c r="F11312" s="278" t="str">
        <f>Resumo!$R$6</f>
        <v>Despesa Indireta</v>
      </c>
      <c r="G11312" s="286">
        <f>'Comp. Desp. Indiretas'!CH82</f>
        <v>0</v>
      </c>
    </row>
    <row r="11313" spans="1:7">
      <c r="A11313" s="283">
        <f>'Comp. Desp. Indiretas'!$CH$7</f>
        <v>45261</v>
      </c>
      <c r="B11313" s="278" t="str">
        <f>'Comp. Desp. Indiretas'!$A$83</f>
        <v>DG</v>
      </c>
      <c r="D11313" s="279" t="str">
        <f>'Comp. Desp. Indiretas'!$C$83</f>
        <v>ALUGUEL DE VEICULO LEVE</v>
      </c>
      <c r="E11313" s="278" t="str">
        <f>Resumo!$R$5</f>
        <v>Despesa</v>
      </c>
      <c r="F11313" s="278" t="str">
        <f>Resumo!$R$6</f>
        <v>Despesa Indireta</v>
      </c>
      <c r="G11313" s="286">
        <f>'Comp. Desp. Indiretas'!CH83</f>
        <v>0</v>
      </c>
    </row>
    <row r="11314" spans="1:7">
      <c r="A11314" s="283">
        <f>'Comp. Desp. Indiretas'!$CH$7</f>
        <v>45261</v>
      </c>
      <c r="B11314" s="278" t="str">
        <f>'Comp. Desp. Indiretas'!$A$84</f>
        <v>DG</v>
      </c>
      <c r="D11314" s="279" t="str">
        <f>'Comp. Desp. Indiretas'!$C$84</f>
        <v>ALUGUEL CAMINHONTE</v>
      </c>
      <c r="E11314" s="278" t="str">
        <f>Resumo!$R$5</f>
        <v>Despesa</v>
      </c>
      <c r="F11314" s="278" t="str">
        <f>Resumo!$R$6</f>
        <v>Despesa Indireta</v>
      </c>
      <c r="G11314" s="286">
        <f>'Comp. Desp. Indiretas'!CH84</f>
        <v>0</v>
      </c>
    </row>
    <row r="11315" spans="1:7">
      <c r="A11315" s="283">
        <f>'Comp. Desp. Indiretas'!$CH$7</f>
        <v>45261</v>
      </c>
      <c r="B11315" s="278" t="str">
        <f>'Comp. Desp. Indiretas'!$A$85</f>
        <v>DG</v>
      </c>
      <c r="D11315" s="279" t="str">
        <f>'Comp. Desp. Indiretas'!$C$85</f>
        <v>AQUISIÇÃO DE VEICULO</v>
      </c>
      <c r="E11315" s="278" t="str">
        <f>Resumo!$R$5</f>
        <v>Despesa</v>
      </c>
      <c r="F11315" s="278" t="str">
        <f>Resumo!$R$6</f>
        <v>Despesa Indireta</v>
      </c>
      <c r="G11315" s="286">
        <f>'Comp. Desp. Indiretas'!CH85</f>
        <v>0</v>
      </c>
    </row>
    <row r="11316" spans="1:7">
      <c r="A11316" s="283">
        <f>'Comp. Desp. Indiretas'!$CH$7</f>
        <v>45261</v>
      </c>
      <c r="B11316" s="278" t="str">
        <f>'Comp. Desp. Indiretas'!$A$86</f>
        <v>DG</v>
      </c>
      <c r="D11316" s="279" t="str">
        <f>'Comp. Desp. Indiretas'!$C$86</f>
        <v>COMBUSTÍVEL - GASOLINA</v>
      </c>
      <c r="E11316" s="278" t="str">
        <f>Resumo!$R$5</f>
        <v>Despesa</v>
      </c>
      <c r="F11316" s="278" t="str">
        <f>Resumo!$R$6</f>
        <v>Despesa Indireta</v>
      </c>
      <c r="G11316" s="286">
        <f>'Comp. Desp. Indiretas'!CH86</f>
        <v>0</v>
      </c>
    </row>
    <row r="11317" spans="1:7">
      <c r="A11317" s="283">
        <f>'Comp. Desp. Indiretas'!$CH$7</f>
        <v>45261</v>
      </c>
      <c r="B11317" s="278" t="str">
        <f>'Comp. Desp. Indiretas'!$A$87</f>
        <v>DG</v>
      </c>
      <c r="D11317" s="279" t="str">
        <f>'Comp. Desp. Indiretas'!$C$87</f>
        <v>COMBUSTÍVEL - DIESEL</v>
      </c>
      <c r="E11317" s="278" t="str">
        <f>Resumo!$R$5</f>
        <v>Despesa</v>
      </c>
      <c r="F11317" s="278" t="str">
        <f>Resumo!$R$6</f>
        <v>Despesa Indireta</v>
      </c>
      <c r="G11317" s="286">
        <f>'Comp. Desp. Indiretas'!CH87</f>
        <v>0</v>
      </c>
    </row>
    <row r="11318" spans="1:7">
      <c r="A11318" s="283">
        <f>'Comp. Desp. Indiretas'!$CH$7</f>
        <v>45261</v>
      </c>
      <c r="B11318" s="278" t="str">
        <f>'Comp. Desp. Indiretas'!$A$88</f>
        <v>DG</v>
      </c>
      <c r="D11318" s="279" t="str">
        <f>'Comp. Desp. Indiretas'!$C$88</f>
        <v>PASSAGEM AÉREA</v>
      </c>
      <c r="E11318" s="278" t="str">
        <f>Resumo!$R$5</f>
        <v>Despesa</v>
      </c>
      <c r="F11318" s="278" t="str">
        <f>Resumo!$R$6</f>
        <v>Despesa Indireta</v>
      </c>
      <c r="G11318" s="286">
        <f>'Comp. Desp. Indiretas'!CH88</f>
        <v>0</v>
      </c>
    </row>
    <row r="11319" spans="1:7">
      <c r="A11319" s="283">
        <f>'Comp. Desp. Indiretas'!$CH$7</f>
        <v>45261</v>
      </c>
      <c r="B11319" s="278" t="str">
        <f>'Comp. Desp. Indiretas'!$A$89</f>
        <v>ART</v>
      </c>
      <c r="D11319" s="279" t="str">
        <f>'Comp. Desp. Indiretas'!$C$89</f>
        <v>ART CREA - Nível 1</v>
      </c>
      <c r="E11319" s="278" t="str">
        <f>Resumo!$R$5</f>
        <v>Despesa</v>
      </c>
      <c r="F11319" s="278" t="str">
        <f>Resumo!$R$6</f>
        <v>Despesa Indireta</v>
      </c>
      <c r="G11319" s="286">
        <f>'Comp. Desp. Indiretas'!CH89</f>
        <v>0</v>
      </c>
    </row>
    <row r="11320" spans="1:7">
      <c r="A11320" s="283">
        <f>'Comp. Desp. Indiretas'!$CH$7</f>
        <v>45261</v>
      </c>
      <c r="B11320" s="278" t="str">
        <f>'Comp. Desp. Indiretas'!$A$90</f>
        <v>ART</v>
      </c>
      <c r="D11320" s="279" t="str">
        <f>'Comp. Desp. Indiretas'!$C$90</f>
        <v>ART CREA - Nível 2</v>
      </c>
      <c r="E11320" s="278" t="str">
        <f>Resumo!$R$5</f>
        <v>Despesa</v>
      </c>
      <c r="F11320" s="278" t="str">
        <f>Resumo!$R$6</f>
        <v>Despesa Indireta</v>
      </c>
      <c r="G11320" s="286">
        <f>'Comp. Desp. Indiretas'!CH90</f>
        <v>0</v>
      </c>
    </row>
    <row r="11321" spans="1:7">
      <c r="A11321" s="283">
        <f>'Comp. Desp. Indiretas'!$CH$7</f>
        <v>45261</v>
      </c>
      <c r="B11321" s="278" t="str">
        <f>'Comp. Desp. Indiretas'!$A$91</f>
        <v>ART</v>
      </c>
      <c r="D11321" s="279" t="str">
        <f>'Comp. Desp. Indiretas'!$C$91</f>
        <v>ART CREA - Nível 3</v>
      </c>
      <c r="E11321" s="278" t="str">
        <f>Resumo!$R$5</f>
        <v>Despesa</v>
      </c>
      <c r="F11321" s="278" t="str">
        <f>Resumo!$R$6</f>
        <v>Despesa Indireta</v>
      </c>
      <c r="G11321" s="286">
        <f>'Comp. Desp. Indiretas'!CH91</f>
        <v>0</v>
      </c>
    </row>
    <row r="11322" spans="1:7">
      <c r="A11322" s="283">
        <f>'Comp. Desp. Indiretas'!$CH$7</f>
        <v>45261</v>
      </c>
      <c r="B11322" s="278" t="str">
        <f>'Comp. Desp. Indiretas'!$A$92</f>
        <v>ART</v>
      </c>
      <c r="D11322" s="279" t="str">
        <f>'Comp. Desp. Indiretas'!$C$92</f>
        <v>ACERVO CREA</v>
      </c>
      <c r="E11322" s="278" t="str">
        <f>Resumo!$R$5</f>
        <v>Despesa</v>
      </c>
      <c r="F11322" s="278" t="str">
        <f>Resumo!$R$6</f>
        <v>Despesa Indireta</v>
      </c>
      <c r="G11322" s="286">
        <f>'Comp. Desp. Indiretas'!CH92</f>
        <v>0</v>
      </c>
    </row>
    <row r="11323" spans="1:7">
      <c r="A11323" s="283">
        <f>'Comp. Desp. Indiretas'!$CH$7</f>
        <v>45261</v>
      </c>
      <c r="B11323" s="278" t="str">
        <f>'Comp. Desp. Indiretas'!$A$93</f>
        <v>ART</v>
      </c>
      <c r="D11323" s="279" t="str">
        <f>'Comp. Desp. Indiretas'!$C$93</f>
        <v>ART CRBio</v>
      </c>
      <c r="E11323" s="278" t="str">
        <f>Resumo!$R$5</f>
        <v>Despesa</v>
      </c>
      <c r="F11323" s="278" t="str">
        <f>Resumo!$R$6</f>
        <v>Despesa Indireta</v>
      </c>
      <c r="G11323" s="286">
        <f>'Comp. Desp. Indiretas'!CH93</f>
        <v>0</v>
      </c>
    </row>
    <row r="11324" spans="1:7">
      <c r="A11324" s="283">
        <f>'Comp. Desp. Indiretas'!$CH$7</f>
        <v>45261</v>
      </c>
      <c r="B11324" s="278" t="str">
        <f>'Comp. Desp. Indiretas'!$A$94</f>
        <v>ART</v>
      </c>
      <c r="D11324" s="279" t="str">
        <f>'Comp. Desp. Indiretas'!$C$94</f>
        <v>ACERVO CRBio</v>
      </c>
      <c r="E11324" s="278" t="str">
        <f>Resumo!$R$5</f>
        <v>Despesa</v>
      </c>
      <c r="F11324" s="278" t="str">
        <f>Resumo!$R$6</f>
        <v>Despesa Indireta</v>
      </c>
      <c r="G11324" s="286">
        <f>'Comp. Desp. Indiretas'!CH94</f>
        <v>0</v>
      </c>
    </row>
    <row r="11325" spans="1:7">
      <c r="A11325" s="283">
        <f>'Comp. Desp. Indiretas'!$CH$7</f>
        <v>45261</v>
      </c>
      <c r="B11325" s="278" t="str">
        <f>'Comp. Desp. Indiretas'!$A$95</f>
        <v>ART</v>
      </c>
      <c r="D11325" s="279" t="str">
        <f>'Comp. Desp. Indiretas'!$C$95</f>
        <v>VISTO CREA PF</v>
      </c>
      <c r="E11325" s="278" t="str">
        <f>Resumo!$R$5</f>
        <v>Despesa</v>
      </c>
      <c r="F11325" s="278" t="str">
        <f>Resumo!$R$6</f>
        <v>Despesa Indireta</v>
      </c>
      <c r="G11325" s="286">
        <f>'Comp. Desp. Indiretas'!CH95</f>
        <v>0</v>
      </c>
    </row>
    <row r="11326" spans="1:7">
      <c r="A11326" s="283">
        <f>'Comp. Desp. Indiretas'!$CH$7</f>
        <v>45261</v>
      </c>
      <c r="B11326" s="278" t="str">
        <f>'Comp. Desp. Indiretas'!$A$96</f>
        <v>ART</v>
      </c>
      <c r="D11326" s="279" t="str">
        <f>'Comp. Desp. Indiretas'!$C$96</f>
        <v>VISTO CREA PJ</v>
      </c>
      <c r="E11326" s="278" t="str">
        <f>Resumo!$R$5</f>
        <v>Despesa</v>
      </c>
      <c r="F11326" s="278" t="str">
        <f>Resumo!$R$6</f>
        <v>Despesa Indireta</v>
      </c>
      <c r="G11326" s="286">
        <f>'Comp. Desp. Indiretas'!CH96</f>
        <v>0</v>
      </c>
    </row>
    <row r="11327" spans="1:7">
      <c r="A11327" s="283">
        <f>'Comp. Desp. Indiretas'!$CH$7</f>
        <v>45261</v>
      </c>
      <c r="B11327" s="278" t="str">
        <f>'Comp. Desp. Indiretas'!$A$97</f>
        <v>ART</v>
      </c>
      <c r="D11327" s="279" t="str">
        <f>'Comp. Desp. Indiretas'!$C$97</f>
        <v>ANUIDADE CREA PF</v>
      </c>
      <c r="E11327" s="278" t="str">
        <f>Resumo!$R$5</f>
        <v>Despesa</v>
      </c>
      <c r="F11327" s="278" t="str">
        <f>Resumo!$R$6</f>
        <v>Despesa Indireta</v>
      </c>
      <c r="G11327" s="286">
        <f>'Comp. Desp. Indiretas'!CH97</f>
        <v>0</v>
      </c>
    </row>
    <row r="11328" spans="1:7">
      <c r="A11328" s="283">
        <f>'Comp. Desp. Indiretas'!$CH$7</f>
        <v>45261</v>
      </c>
      <c r="B11328" s="278" t="str">
        <f>'Comp. Desp. Indiretas'!$A$98</f>
        <v>ART</v>
      </c>
      <c r="D11328" s="279" t="str">
        <f>'Comp. Desp. Indiretas'!$C$98</f>
        <v>ANUIDADE CREA PJ</v>
      </c>
      <c r="E11328" s="278" t="str">
        <f>Resumo!$R$5</f>
        <v>Despesa</v>
      </c>
      <c r="F11328" s="278" t="str">
        <f>Resumo!$R$6</f>
        <v>Despesa Indireta</v>
      </c>
      <c r="G11328" s="286">
        <f>'Comp. Desp. Indiretas'!CH98</f>
        <v>0</v>
      </c>
    </row>
    <row r="11329" spans="1:7">
      <c r="A11329" s="283">
        <f>'Comp. Desp. Indiretas'!$CH$7</f>
        <v>45261</v>
      </c>
      <c r="B11329" s="278" t="str">
        <f>'Comp. Desp. Indiretas'!$A$99</f>
        <v>ART</v>
      </c>
      <c r="D11329" s="279" t="str">
        <f>'Comp. Desp. Indiretas'!$C$99</f>
        <v>VISTO CRBio PF</v>
      </c>
      <c r="E11329" s="278" t="str">
        <f>Resumo!$R$5</f>
        <v>Despesa</v>
      </c>
      <c r="F11329" s="278" t="str">
        <f>Resumo!$R$6</f>
        <v>Despesa Indireta</v>
      </c>
      <c r="G11329" s="286">
        <f>'Comp. Desp. Indiretas'!CH99</f>
        <v>0</v>
      </c>
    </row>
    <row r="11330" spans="1:7">
      <c r="A11330" s="283">
        <f>'Comp. Desp. Indiretas'!$CH$7</f>
        <v>45261</v>
      </c>
      <c r="B11330" s="278" t="str">
        <f>'Comp. Desp. Indiretas'!$A$100</f>
        <v>ART</v>
      </c>
      <c r="D11330" s="279" t="str">
        <f>'Comp. Desp. Indiretas'!$C$100</f>
        <v>VISTO CRBio PJ</v>
      </c>
      <c r="E11330" s="278" t="str">
        <f>Resumo!$R$5</f>
        <v>Despesa</v>
      </c>
      <c r="F11330" s="278" t="str">
        <f>Resumo!$R$6</f>
        <v>Despesa Indireta</v>
      </c>
      <c r="G11330" s="286">
        <f>'Comp. Desp. Indiretas'!CH100</f>
        <v>0</v>
      </c>
    </row>
    <row r="11331" spans="1:7">
      <c r="A11331" s="283">
        <f>'Comp. Desp. Indiretas'!$CH$7</f>
        <v>45261</v>
      </c>
      <c r="B11331" s="278" t="str">
        <f>'Comp. Desp. Indiretas'!$A$101</f>
        <v>SMS</v>
      </c>
      <c r="D11331" s="279" t="str">
        <f>'Comp. Desp. Indiretas'!$C$101</f>
        <v>PPRA</v>
      </c>
      <c r="E11331" s="278" t="str">
        <f>Resumo!$R$5</f>
        <v>Despesa</v>
      </c>
      <c r="F11331" s="278" t="str">
        <f>Resumo!$R$6</f>
        <v>Despesa Indireta</v>
      </c>
      <c r="G11331" s="286">
        <f>'Comp. Desp. Indiretas'!CH101</f>
        <v>0</v>
      </c>
    </row>
    <row r="11332" spans="1:7">
      <c r="A11332" s="283">
        <f>'Comp. Desp. Indiretas'!$CH$7</f>
        <v>45261</v>
      </c>
      <c r="B11332" s="278" t="str">
        <f>'Comp. Desp. Indiretas'!$A$102</f>
        <v>SMS</v>
      </c>
      <c r="D11332" s="279" t="str">
        <f>'Comp. Desp. Indiretas'!$C$102</f>
        <v>PCMSO</v>
      </c>
      <c r="E11332" s="278" t="str">
        <f>Resumo!$R$5</f>
        <v>Despesa</v>
      </c>
      <c r="F11332" s="278" t="str">
        <f>Resumo!$R$6</f>
        <v>Despesa Indireta</v>
      </c>
      <c r="G11332" s="286">
        <f>'Comp. Desp. Indiretas'!CH102</f>
        <v>0</v>
      </c>
    </row>
    <row r="11333" spans="1:7">
      <c r="A11333" s="283">
        <f>'Comp. Desp. Indiretas'!$CH$7</f>
        <v>45261</v>
      </c>
      <c r="B11333" s="278" t="str">
        <f>'Comp. Desp. Indiretas'!$A$103</f>
        <v>SMS</v>
      </c>
      <c r="D11333" s="279" t="str">
        <f>'Comp. Desp. Indiretas'!$C$103</f>
        <v>PGR</v>
      </c>
      <c r="E11333" s="278" t="str">
        <f>Resumo!$R$5</f>
        <v>Despesa</v>
      </c>
      <c r="F11333" s="278" t="str">
        <f>Resumo!$R$6</f>
        <v>Despesa Indireta</v>
      </c>
      <c r="G11333" s="286">
        <f>'Comp. Desp. Indiretas'!CH103</f>
        <v>0</v>
      </c>
    </row>
    <row r="11334" spans="1:7">
      <c r="A11334" s="283">
        <f>'Comp. Desp. Indiretas'!$CH$7</f>
        <v>45261</v>
      </c>
      <c r="B11334" s="278" t="str">
        <f>'Comp. Desp. Indiretas'!$A$104</f>
        <v>SMS</v>
      </c>
      <c r="D11334" s="279" t="str">
        <f>'Comp. Desp. Indiretas'!$C$104</f>
        <v>PAE</v>
      </c>
      <c r="E11334" s="278" t="str">
        <f>Resumo!$R$5</f>
        <v>Despesa</v>
      </c>
      <c r="F11334" s="278" t="str">
        <f>Resumo!$R$6</f>
        <v>Despesa Indireta</v>
      </c>
      <c r="G11334" s="286">
        <f>'Comp. Desp. Indiretas'!CH104</f>
        <v>0</v>
      </c>
    </row>
    <row r="11335" spans="1:7">
      <c r="A11335" s="283">
        <f>'Comp. Desp. Indiretas'!$CH$7</f>
        <v>45261</v>
      </c>
      <c r="B11335" s="278" t="str">
        <f>'Comp. Desp. Indiretas'!$A$105</f>
        <v>SMS</v>
      </c>
      <c r="D11335" s="279" t="str">
        <f>'Comp. Desp. Indiretas'!$C$105</f>
        <v>TREINAMENTO</v>
      </c>
      <c r="E11335" s="278" t="str">
        <f>Resumo!$R$5</f>
        <v>Despesa</v>
      </c>
      <c r="F11335" s="278" t="str">
        <f>Resumo!$R$6</f>
        <v>Despesa Indireta</v>
      </c>
      <c r="G11335" s="286">
        <f>'Comp. Desp. Indiretas'!CH105</f>
        <v>0</v>
      </c>
    </row>
    <row r="11336" spans="1:7">
      <c r="A11336" s="283">
        <f>'Comp. Desp. Indiretas'!$CH$7</f>
        <v>45261</v>
      </c>
      <c r="B11336" s="278" t="str">
        <f>'Comp. Desp. Indiretas'!$A$106</f>
        <v>SMS</v>
      </c>
      <c r="D11336" s="279" t="str">
        <f>'Comp. Desp. Indiretas'!$C$106</f>
        <v>ASO</v>
      </c>
      <c r="E11336" s="278" t="str">
        <f>Resumo!$R$5</f>
        <v>Despesa</v>
      </c>
      <c r="F11336" s="278" t="str">
        <f>Resumo!$R$6</f>
        <v>Despesa Indireta</v>
      </c>
      <c r="G11336" s="286">
        <f>'Comp. Desp. Indiretas'!CH106</f>
        <v>0</v>
      </c>
    </row>
    <row r="11337" spans="1:7">
      <c r="A11337" s="283">
        <f>'Comp. Desp. Indiretas'!$CH$7</f>
        <v>45261</v>
      </c>
      <c r="B11337" s="278">
        <f>'Comp. Desp. Indiretas'!$A$107</f>
        <v>0</v>
      </c>
      <c r="D11337" s="279" t="str">
        <f>'Comp. Desp. Indiretas'!$C$107</f>
        <v/>
      </c>
      <c r="E11337" s="278" t="str">
        <f>Resumo!$R$5</f>
        <v>Despesa</v>
      </c>
      <c r="F11337" s="278" t="str">
        <f>Resumo!$R$6</f>
        <v>Despesa Indireta</v>
      </c>
      <c r="G11337" s="286">
        <f>'Comp. Desp. Indiretas'!CH107</f>
        <v>0</v>
      </c>
    </row>
    <row r="11338" spans="1:7">
      <c r="A11338" s="283">
        <f>'Comp. Desp. Indiretas'!$CH$7</f>
        <v>45261</v>
      </c>
      <c r="B11338" s="278">
        <f>'Comp. Desp. Indiretas'!$A$108</f>
        <v>0</v>
      </c>
      <c r="D11338" s="279" t="str">
        <f>'Comp. Desp. Indiretas'!$C$108</f>
        <v/>
      </c>
      <c r="E11338" s="278" t="str">
        <f>Resumo!$R$5</f>
        <v>Despesa</v>
      </c>
      <c r="F11338" s="278" t="str">
        <f>Resumo!$R$6</f>
        <v>Despesa Indireta</v>
      </c>
      <c r="G11338" s="286">
        <f>'Comp. Desp. Indiretas'!CH108</f>
        <v>0</v>
      </c>
    </row>
    <row r="11339" spans="1:7">
      <c r="A11339" s="283">
        <f>'Comp. Desp. Indiretas'!$CH$7</f>
        <v>45261</v>
      </c>
      <c r="B11339" s="278">
        <f>'Comp. Desp. Indiretas'!$A$109</f>
        <v>0</v>
      </c>
      <c r="D11339" s="279" t="str">
        <f>'Comp. Desp. Indiretas'!$C$109</f>
        <v/>
      </c>
      <c r="E11339" s="278" t="str">
        <f>Resumo!$R$5</f>
        <v>Despesa</v>
      </c>
      <c r="F11339" s="278" t="str">
        <f>Resumo!$R$6</f>
        <v>Despesa Indireta</v>
      </c>
      <c r="G11339" s="286">
        <f>'Comp. Desp. Indiretas'!CH109</f>
        <v>0</v>
      </c>
    </row>
    <row r="11340" spans="1:7">
      <c r="A11340" s="283">
        <f>'Comp. Desp. Indiretas'!$CH$7</f>
        <v>45261</v>
      </c>
      <c r="B11340" s="278">
        <f>'Comp. Desp. Indiretas'!$A$110</f>
        <v>0</v>
      </c>
      <c r="D11340" s="279" t="str">
        <f>'Comp. Desp. Indiretas'!$C$110</f>
        <v/>
      </c>
      <c r="E11340" s="278" t="str">
        <f>Resumo!$R$5</f>
        <v>Despesa</v>
      </c>
      <c r="F11340" s="278" t="str">
        <f>Resumo!$R$6</f>
        <v>Despesa Indireta</v>
      </c>
      <c r="G11340" s="286">
        <f>'Comp. Desp. Indiretas'!CH110</f>
        <v>0</v>
      </c>
    </row>
    <row r="11341" spans="1:7">
      <c r="A11341" s="283">
        <f>'Comp. Desp. Indiretas'!$CH$7</f>
        <v>45261</v>
      </c>
      <c r="B11341" s="278">
        <f>'Comp. Desp. Indiretas'!$A$111</f>
        <v>0</v>
      </c>
      <c r="D11341" s="279" t="str">
        <f>'Comp. Desp. Indiretas'!$C$111</f>
        <v/>
      </c>
      <c r="E11341" s="278" t="str">
        <f>Resumo!$R$5</f>
        <v>Despesa</v>
      </c>
      <c r="F11341" s="278" t="str">
        <f>Resumo!$R$6</f>
        <v>Despesa Indireta</v>
      </c>
      <c r="G11341" s="286">
        <f>'Comp. Desp. Indiretas'!CH111</f>
        <v>0</v>
      </c>
    </row>
    <row r="11342" spans="1:7">
      <c r="A11342" s="283">
        <f>'Comp. Desp. Indiretas'!$CH$7</f>
        <v>45261</v>
      </c>
      <c r="B11342" s="278">
        <f>'Comp. Desp. Indiretas'!$A$112</f>
        <v>0</v>
      </c>
      <c r="D11342" s="279" t="str">
        <f>'Comp. Desp. Indiretas'!$C$112</f>
        <v/>
      </c>
      <c r="E11342" s="278" t="str">
        <f>Resumo!$R$5</f>
        <v>Despesa</v>
      </c>
      <c r="F11342" s="278" t="str">
        <f>Resumo!$R$6</f>
        <v>Despesa Indireta</v>
      </c>
      <c r="G11342" s="286">
        <f>'Comp. Desp. Indiretas'!CH112</f>
        <v>0</v>
      </c>
    </row>
    <row r="11343" spans="1:7">
      <c r="A11343" s="283">
        <f>'Comp. Desp. Indiretas'!$CH$7</f>
        <v>45261</v>
      </c>
      <c r="B11343" s="278" t="str">
        <f>'Composições Desp. Diretas'!$A$10</f>
        <v>MOD</v>
      </c>
      <c r="C11343" s="278" t="str">
        <f>EAP!$C$9</f>
        <v>PP01</v>
      </c>
      <c r="D11343" s="279" t="str">
        <f>'Composições Desp. Diretas'!$C$10</f>
        <v>ANALISTA TÉCNICO</v>
      </c>
      <c r="E11343" s="278" t="str">
        <f>Resumo!$R$5</f>
        <v>Despesa</v>
      </c>
      <c r="F11343" s="278" t="str">
        <f>Resumo!$R$7</f>
        <v>Despesa Direta</v>
      </c>
      <c r="G11343" s="286">
        <f>'Composições Desp. Diretas'!CI10</f>
        <v>241560.00000000003</v>
      </c>
    </row>
    <row r="11344" spans="1:7">
      <c r="A11344" s="283">
        <f>'Comp. Desp. Indiretas'!$CH$7</f>
        <v>45261</v>
      </c>
      <c r="B11344" s="278" t="str">
        <f>'Composições Desp. Diretas'!$A$11</f>
        <v>MOD</v>
      </c>
      <c r="C11344" s="278" t="str">
        <f>EAP!$C$9</f>
        <v>PP01</v>
      </c>
      <c r="D11344" s="279" t="str">
        <f>'Composições Desp. Diretas'!$C$11</f>
        <v>ASSISTENTE ADMINISTRATIVO</v>
      </c>
      <c r="E11344" s="278" t="str">
        <f>Resumo!$R$5</f>
        <v>Despesa</v>
      </c>
      <c r="F11344" s="278" t="str">
        <f>Resumo!$R$7</f>
        <v>Despesa Direta</v>
      </c>
      <c r="G11344" s="286">
        <f>'Composições Desp. Diretas'!CI11</f>
        <v>4452</v>
      </c>
    </row>
    <row r="11345" spans="1:7">
      <c r="A11345" s="283">
        <f>'Comp. Desp. Indiretas'!$CH$7</f>
        <v>45261</v>
      </c>
      <c r="B11345" s="278" t="str">
        <f>'Composições Desp. Diretas'!$A$12</f>
        <v>MOD</v>
      </c>
      <c r="C11345" s="278" t="str">
        <f>EAP!$C$9</f>
        <v>PP01</v>
      </c>
      <c r="D11345" s="279" t="str">
        <f>'Composições Desp. Diretas'!$C$12</f>
        <v>TÉCNICO DE SEGURANÇA</v>
      </c>
      <c r="E11345" s="278" t="str">
        <f>Resumo!$R$5</f>
        <v>Despesa</v>
      </c>
      <c r="F11345" s="278" t="str">
        <f>Resumo!$R$7</f>
        <v>Despesa Direta</v>
      </c>
      <c r="G11345" s="286">
        <f>'Composições Desp. Diretas'!CI12</f>
        <v>7320</v>
      </c>
    </row>
    <row r="11346" spans="1:7">
      <c r="A11346" s="283">
        <f>'Comp. Desp. Indiretas'!$CH$7</f>
        <v>45261</v>
      </c>
      <c r="B11346" s="278" t="str">
        <f>'Composições Desp. Diretas'!$A$13</f>
        <v>MOD</v>
      </c>
      <c r="C11346" s="278" t="str">
        <f>EAP!$C$9</f>
        <v>PP01</v>
      </c>
      <c r="D11346" s="279" t="str">
        <f>'Composições Desp. Diretas'!$C$13</f>
        <v>PREPOSTO</v>
      </c>
      <c r="E11346" s="278" t="str">
        <f>Resumo!$R$5</f>
        <v>Despesa</v>
      </c>
      <c r="F11346" s="278" t="str">
        <f>Resumo!$R$7</f>
        <v>Despesa Direta</v>
      </c>
      <c r="G11346" s="286">
        <f>'Composições Desp. Diretas'!CI13</f>
        <v>0</v>
      </c>
    </row>
    <row r="11347" spans="1:7">
      <c r="A11347" s="283">
        <f>'Comp. Desp. Indiretas'!$CH$7</f>
        <v>45261</v>
      </c>
      <c r="B11347" s="278" t="str">
        <f>'Composições Desp. Diretas'!$A$14</f>
        <v>MOD</v>
      </c>
      <c r="C11347" s="278" t="str">
        <f>EAP!$C$9</f>
        <v>PP01</v>
      </c>
      <c r="D11347" s="279" t="str">
        <f>'Composições Desp. Diretas'!$C$14</f>
        <v>COORDENADOR PEAC</v>
      </c>
      <c r="E11347" s="278" t="str">
        <f>Resumo!$R$5</f>
        <v>Despesa</v>
      </c>
      <c r="F11347" s="278" t="str">
        <f>Resumo!$R$7</f>
        <v>Despesa Direta</v>
      </c>
      <c r="G11347" s="286">
        <f>'Composições Desp. Diretas'!CI14</f>
        <v>18810</v>
      </c>
    </row>
    <row r="11348" spans="1:7">
      <c r="A11348" s="283">
        <f>'Comp. Desp. Indiretas'!$CH$7</f>
        <v>45261</v>
      </c>
      <c r="B11348" s="278" t="str">
        <f>'Composições Desp. Diretas'!$A$15</f>
        <v>MOD</v>
      </c>
      <c r="C11348" s="278" t="str">
        <f>EAP!$C$9</f>
        <v>PP01</v>
      </c>
      <c r="D11348" s="279" t="str">
        <f>'Composições Desp. Diretas'!$C$15</f>
        <v>COORDENADOR PEAC</v>
      </c>
      <c r="E11348" s="278" t="str">
        <f>Resumo!$R$5</f>
        <v>Despesa</v>
      </c>
      <c r="F11348" s="278" t="str">
        <f>Resumo!$R$7</f>
        <v>Despesa Direta</v>
      </c>
      <c r="G11348" s="286">
        <f>'Composições Desp. Diretas'!CI15</f>
        <v>0</v>
      </c>
    </row>
    <row r="11349" spans="1:7">
      <c r="A11349" s="283">
        <f>'Comp. Desp. Indiretas'!$CH$7</f>
        <v>45261</v>
      </c>
      <c r="B11349" s="278" t="str">
        <f>'Composições Desp. Diretas'!$A$16</f>
        <v>MOD</v>
      </c>
      <c r="C11349" s="278" t="str">
        <f>EAP!$C$9</f>
        <v>PP01</v>
      </c>
      <c r="D11349" s="279" t="str">
        <f>'Composições Desp. Diretas'!$C$16</f>
        <v>PRODUÇÃO AUDIOVISUAL (DESIGNER GRÁFICO)</v>
      </c>
      <c r="E11349" s="278" t="str">
        <f>Resumo!$R$5</f>
        <v>Despesa</v>
      </c>
      <c r="F11349" s="278" t="str">
        <f>Resumo!$R$7</f>
        <v>Despesa Direta</v>
      </c>
      <c r="G11349" s="286">
        <f>'Composições Desp. Diretas'!CI16</f>
        <v>5850.0000000000009</v>
      </c>
    </row>
    <row r="11350" spans="1:7">
      <c r="A11350" s="283">
        <f>'Comp. Desp. Indiretas'!$CH$7</f>
        <v>45261</v>
      </c>
      <c r="B11350" s="278" t="str">
        <f>'Composições Desp. Diretas'!$A$17</f>
        <v>DG</v>
      </c>
      <c r="C11350" s="278" t="str">
        <f>EAP!$C$9</f>
        <v>PP01</v>
      </c>
      <c r="D11350" s="279" t="str">
        <f>'Composições Desp. Diretas'!$C$17</f>
        <v>AJUDA DE CUSTO - CAJU - NÍVEL 1</v>
      </c>
      <c r="E11350" s="278" t="str">
        <f>Resumo!$R$5</f>
        <v>Despesa</v>
      </c>
      <c r="F11350" s="278" t="str">
        <f>Resumo!$R$7</f>
        <v>Despesa Direta</v>
      </c>
      <c r="G11350" s="286">
        <f>'Composições Desp. Diretas'!CI17</f>
        <v>1500</v>
      </c>
    </row>
    <row r="11351" spans="1:7">
      <c r="A11351" s="283">
        <f>'Comp. Desp. Indiretas'!$CH$7</f>
        <v>45261</v>
      </c>
      <c r="B11351" s="278" t="str">
        <f>'Composições Desp. Diretas'!$A$18</f>
        <v>DG</v>
      </c>
      <c r="C11351" s="278" t="str">
        <f>EAP!$C$9</f>
        <v>PP01</v>
      </c>
      <c r="D11351" s="279" t="str">
        <f>'Composições Desp. Diretas'!$C$18</f>
        <v>AJUDA DE CUSTO - CAJU - NÍVEL 2</v>
      </c>
      <c r="E11351" s="278" t="str">
        <f>Resumo!$R$5</f>
        <v>Despesa</v>
      </c>
      <c r="F11351" s="278" t="str">
        <f>Resumo!$R$7</f>
        <v>Despesa Direta</v>
      </c>
      <c r="G11351" s="286">
        <f>'Composições Desp. Diretas'!CI18</f>
        <v>35000</v>
      </c>
    </row>
    <row r="11352" spans="1:7">
      <c r="A11352" s="283">
        <f>'Comp. Desp. Indiretas'!$CH$7</f>
        <v>45261</v>
      </c>
      <c r="B11352" s="278" t="str">
        <f>'Composições Desp. Diretas'!$A$19</f>
        <v>MA</v>
      </c>
      <c r="C11352" s="278" t="str">
        <f>EAP!$C$9</f>
        <v>PP01</v>
      </c>
      <c r="D11352" s="279" t="str">
        <f>'Composições Desp. Diretas'!$C$19</f>
        <v>UNIFORME/EPI</v>
      </c>
      <c r="E11352" s="278" t="str">
        <f>Resumo!$R$5</f>
        <v>Despesa</v>
      </c>
      <c r="F11352" s="278" t="str">
        <f>Resumo!$R$7</f>
        <v>Despesa Direta</v>
      </c>
      <c r="G11352" s="286">
        <f>'Composições Desp. Diretas'!CI19</f>
        <v>8250</v>
      </c>
    </row>
    <row r="11353" spans="1:7">
      <c r="A11353" s="283">
        <f>'Comp. Desp. Indiretas'!$CH$7</f>
        <v>45261</v>
      </c>
      <c r="B11353" s="278" t="str">
        <f>'Composições Desp. Diretas'!$A$20</f>
        <v>SMS</v>
      </c>
      <c r="C11353" s="278" t="str">
        <f>EAP!$C$9</f>
        <v>PP01</v>
      </c>
      <c r="D11353" s="279" t="str">
        <f>'Composições Desp. Diretas'!$C$20</f>
        <v>ASO</v>
      </c>
      <c r="E11353" s="278" t="str">
        <f>Resumo!$R$5</f>
        <v>Despesa</v>
      </c>
      <c r="F11353" s="278" t="str">
        <f>Resumo!$R$7</f>
        <v>Despesa Direta</v>
      </c>
      <c r="G11353" s="286">
        <f>'Composições Desp. Diretas'!CI20</f>
        <v>6840</v>
      </c>
    </row>
    <row r="11354" spans="1:7">
      <c r="A11354" s="283">
        <f>'Comp. Desp. Indiretas'!$CH$7</f>
        <v>45261</v>
      </c>
      <c r="B11354" s="278" t="str">
        <f>'Composições Desp. Diretas'!$A$21</f>
        <v>EQ</v>
      </c>
      <c r="C11354" s="278" t="str">
        <f>EAP!$C$9</f>
        <v>PP01</v>
      </c>
      <c r="D11354" s="279" t="str">
        <f>'Composições Desp. Diretas'!$C$21</f>
        <v>NOTEBOOK</v>
      </c>
      <c r="E11354" s="278" t="str">
        <f>Resumo!$R$5</f>
        <v>Despesa</v>
      </c>
      <c r="F11354" s="278" t="str">
        <f>Resumo!$R$7</f>
        <v>Despesa Direta</v>
      </c>
      <c r="G11354" s="286">
        <f>'Composições Desp. Diretas'!CI21</f>
        <v>0</v>
      </c>
    </row>
    <row r="11355" spans="1:7">
      <c r="A11355" s="283">
        <f>'Comp. Desp. Indiretas'!$CH$7</f>
        <v>45261</v>
      </c>
      <c r="B11355" s="278" t="str">
        <f>'Composições Desp. Diretas'!$A$22</f>
        <v>EQ</v>
      </c>
      <c r="C11355" s="278" t="str">
        <f>EAP!$C$9</f>
        <v>PP01</v>
      </c>
      <c r="D11355" s="279" t="str">
        <f>'Composições Desp. Diretas'!$C$22</f>
        <v>KIT MULTIMÍDIA</v>
      </c>
      <c r="E11355" s="278" t="str">
        <f>Resumo!$R$5</f>
        <v>Despesa</v>
      </c>
      <c r="F11355" s="278" t="str">
        <f>Resumo!$R$7</f>
        <v>Despesa Direta</v>
      </c>
      <c r="G11355" s="286">
        <f>'Composições Desp. Diretas'!CI22</f>
        <v>0</v>
      </c>
    </row>
    <row r="11356" spans="1:7">
      <c r="A11356" s="283">
        <f>'Comp. Desp. Indiretas'!$CH$7</f>
        <v>45261</v>
      </c>
      <c r="B11356" s="278" t="str">
        <f>'Composições Desp. Diretas'!$A$23</f>
        <v>SMS</v>
      </c>
      <c r="C11356" s="278" t="str">
        <f>EAP!$C$9</f>
        <v>PP01</v>
      </c>
      <c r="D11356" s="279" t="str">
        <f>'Composições Desp. Diretas'!$C$23</f>
        <v>TREINAMENTO RAC02 (VALE)</v>
      </c>
      <c r="E11356" s="278" t="str">
        <f>Resumo!$R$5</f>
        <v>Despesa</v>
      </c>
      <c r="F11356" s="278" t="str">
        <f>Resumo!$R$7</f>
        <v>Despesa Direta</v>
      </c>
      <c r="G11356" s="286">
        <f>'Composições Desp. Diretas'!CI23</f>
        <v>0</v>
      </c>
    </row>
    <row r="11357" spans="1:7">
      <c r="A11357" s="283">
        <f>'Comp. Desp. Indiretas'!$CH$7</f>
        <v>45261</v>
      </c>
      <c r="B11357" s="278" t="str">
        <f>'Composições Desp. Diretas'!$A$24</f>
        <v>SE</v>
      </c>
      <c r="C11357" s="278" t="str">
        <f>EAP!$C$9</f>
        <v>PP01</v>
      </c>
      <c r="D11357" s="279" t="str">
        <f>'Composições Desp. Diretas'!$C$24</f>
        <v>ESPECIALISTA - 44h/MÊS</v>
      </c>
      <c r="E11357" s="278" t="str">
        <f>Resumo!$R$5</f>
        <v>Despesa</v>
      </c>
      <c r="F11357" s="278" t="str">
        <f>Resumo!$R$7</f>
        <v>Despesa Direta</v>
      </c>
      <c r="G11357" s="286">
        <f>'Composições Desp. Diretas'!CI24</f>
        <v>10000</v>
      </c>
    </row>
    <row r="11358" spans="1:7">
      <c r="A11358" s="283">
        <f>'Comp. Desp. Indiretas'!$CH$7</f>
        <v>45261</v>
      </c>
      <c r="B11358" s="278">
        <f>'Composições Desp. Diretas'!$A$25</f>
        <v>0</v>
      </c>
      <c r="C11358" s="278" t="str">
        <f>EAP!$C$9</f>
        <v>PP01</v>
      </c>
      <c r="D11358" s="279">
        <f>'Composições Desp. Diretas'!$C$25</f>
        <v>0</v>
      </c>
      <c r="E11358" s="278" t="str">
        <f>Resumo!$R$5</f>
        <v>Despesa</v>
      </c>
      <c r="F11358" s="278" t="str">
        <f>Resumo!$R$7</f>
        <v>Despesa Direta</v>
      </c>
      <c r="G11358" s="286">
        <f>'Composições Desp. Diretas'!CI25</f>
        <v>0</v>
      </c>
    </row>
    <row r="11359" spans="1:7">
      <c r="A11359" s="283">
        <f>'Comp. Desp. Indiretas'!$CH$7</f>
        <v>45261</v>
      </c>
      <c r="B11359" s="278">
        <f>'Composições Desp. Diretas'!$A$26</f>
        <v>0</v>
      </c>
      <c r="C11359" s="278" t="str">
        <f>EAP!$C$9</f>
        <v>PP01</v>
      </c>
      <c r="D11359" s="279">
        <f>'Composições Desp. Diretas'!$C$26</f>
        <v>0</v>
      </c>
      <c r="E11359" s="278" t="str">
        <f>Resumo!$R$5</f>
        <v>Despesa</v>
      </c>
      <c r="F11359" s="278" t="str">
        <f>Resumo!$R$7</f>
        <v>Despesa Direta</v>
      </c>
      <c r="G11359" s="286">
        <f>'Composições Desp. Diretas'!CI26</f>
        <v>0</v>
      </c>
    </row>
    <row r="11360" spans="1:7">
      <c r="A11360" s="283">
        <f>'Comp. Desp. Indiretas'!$CH$7</f>
        <v>45261</v>
      </c>
      <c r="B11360" s="278">
        <f>'Composições Desp. Diretas'!$A$27</f>
        <v>0</v>
      </c>
      <c r="C11360" s="278" t="str">
        <f>EAP!$C$9</f>
        <v>PP01</v>
      </c>
      <c r="D11360" s="279">
        <f>'Composições Desp. Diretas'!$C$27</f>
        <v>0</v>
      </c>
      <c r="E11360" s="278" t="str">
        <f>Resumo!$R$5</f>
        <v>Despesa</v>
      </c>
      <c r="F11360" s="278" t="str">
        <f>Resumo!$R$7</f>
        <v>Despesa Direta</v>
      </c>
      <c r="G11360" s="286">
        <f>'Composições Desp. Diretas'!CI27</f>
        <v>0</v>
      </c>
    </row>
    <row r="11361" spans="1:7">
      <c r="A11361" s="283">
        <f>'Comp. Desp. Indiretas'!$CH$7</f>
        <v>45261</v>
      </c>
      <c r="B11361" s="278">
        <f>'Composições Desp. Diretas'!$A$28</f>
        <v>0</v>
      </c>
      <c r="C11361" s="278" t="str">
        <f>EAP!$C$9</f>
        <v>PP01</v>
      </c>
      <c r="D11361" s="279">
        <f>'Composições Desp. Diretas'!$C$28</f>
        <v>0</v>
      </c>
      <c r="E11361" s="278" t="str">
        <f>Resumo!$R$5</f>
        <v>Despesa</v>
      </c>
      <c r="F11361" s="278" t="str">
        <f>Resumo!$R$7</f>
        <v>Despesa Direta</v>
      </c>
      <c r="G11361" s="286">
        <f>'Composições Desp. Diretas'!CI28</f>
        <v>0</v>
      </c>
    </row>
    <row r="11362" spans="1:7">
      <c r="A11362" s="283">
        <f>'Comp. Desp. Indiretas'!$CH$7</f>
        <v>45261</v>
      </c>
      <c r="B11362" s="278">
        <f>'Composições Desp. Diretas'!$A$29</f>
        <v>0</v>
      </c>
      <c r="C11362" s="278" t="str">
        <f>EAP!$C$9</f>
        <v>PP01</v>
      </c>
      <c r="D11362" s="279">
        <f>'Composições Desp. Diretas'!$C$29</f>
        <v>0</v>
      </c>
      <c r="E11362" s="278" t="str">
        <f>Resumo!$R$5</f>
        <v>Despesa</v>
      </c>
      <c r="F11362" s="278" t="str">
        <f>Resumo!$R$7</f>
        <v>Despesa Direta</v>
      </c>
      <c r="G11362" s="286">
        <f>'Composições Desp. Diretas'!CI29</f>
        <v>0</v>
      </c>
    </row>
    <row r="11363" spans="1:7">
      <c r="A11363" s="283">
        <f>'Comp. Desp. Indiretas'!$CH$7</f>
        <v>45261</v>
      </c>
      <c r="B11363" s="278">
        <f>'Composições Desp. Diretas'!$A$30</f>
        <v>0</v>
      </c>
      <c r="C11363" s="278" t="str">
        <f>EAP!$C$9</f>
        <v>PP01</v>
      </c>
      <c r="D11363" s="279">
        <f>'Composições Desp. Diretas'!$C$30</f>
        <v>0</v>
      </c>
      <c r="E11363" s="278" t="str">
        <f>Resumo!$R$5</f>
        <v>Despesa</v>
      </c>
      <c r="F11363" s="278" t="str">
        <f>Resumo!$R$7</f>
        <v>Despesa Direta</v>
      </c>
      <c r="G11363" s="286">
        <f>'Composições Desp. Diretas'!CI30</f>
        <v>0</v>
      </c>
    </row>
    <row r="11364" spans="1:7">
      <c r="A11364" s="283">
        <f>'Comp. Desp. Indiretas'!$CH$7</f>
        <v>45261</v>
      </c>
      <c r="B11364" s="278">
        <f>'Composições Desp. Diretas'!$A$31</f>
        <v>0</v>
      </c>
      <c r="C11364" s="278" t="str">
        <f>EAP!$C$9</f>
        <v>PP01</v>
      </c>
      <c r="D11364" s="279">
        <f>'Composições Desp. Diretas'!$C$31</f>
        <v>0</v>
      </c>
      <c r="E11364" s="278" t="str">
        <f>Resumo!$R$5</f>
        <v>Despesa</v>
      </c>
      <c r="F11364" s="278" t="str">
        <f>Resumo!$R$7</f>
        <v>Despesa Direta</v>
      </c>
      <c r="G11364" s="286">
        <f>'Composições Desp. Diretas'!CI31</f>
        <v>0</v>
      </c>
    </row>
    <row r="11365" spans="1:7">
      <c r="A11365" s="283">
        <f>'Comp. Desp. Indiretas'!$CH$7</f>
        <v>45261</v>
      </c>
      <c r="B11365" s="278">
        <f>'Composições Desp. Diretas'!$A$32</f>
        <v>0</v>
      </c>
      <c r="C11365" s="278" t="str">
        <f>EAP!$C$9</f>
        <v>PP01</v>
      </c>
      <c r="D11365" s="279">
        <f>'Composições Desp. Diretas'!$C$32</f>
        <v>0</v>
      </c>
      <c r="E11365" s="278" t="str">
        <f>Resumo!$R$5</f>
        <v>Despesa</v>
      </c>
      <c r="F11365" s="278" t="str">
        <f>Resumo!$R$7</f>
        <v>Despesa Direta</v>
      </c>
      <c r="G11365" s="286">
        <f>'Composições Desp. Diretas'!CI32</f>
        <v>0</v>
      </c>
    </row>
    <row r="11366" spans="1:7">
      <c r="A11366" s="283">
        <f>'Comp. Desp. Indiretas'!$CH$7</f>
        <v>45261</v>
      </c>
      <c r="B11366" s="278">
        <f>'Composições Desp. Diretas'!$A$33</f>
        <v>0</v>
      </c>
      <c r="C11366" s="278" t="str">
        <f>EAP!$C$9</f>
        <v>PP01</v>
      </c>
      <c r="D11366" s="279">
        <f>'Composições Desp. Diretas'!$C$33</f>
        <v>0</v>
      </c>
      <c r="E11366" s="278" t="str">
        <f>Resumo!$R$5</f>
        <v>Despesa</v>
      </c>
      <c r="F11366" s="278" t="str">
        <f>Resumo!$R$7</f>
        <v>Despesa Direta</v>
      </c>
      <c r="G11366" s="286">
        <f>'Composições Desp. Diretas'!CI33</f>
        <v>0</v>
      </c>
    </row>
    <row r="11367" spans="1:7">
      <c r="A11367" s="283">
        <f>'Comp. Desp. Indiretas'!$CH$7</f>
        <v>45261</v>
      </c>
      <c r="B11367" s="278">
        <f>'Composições Desp. Diretas'!$A$34</f>
        <v>0</v>
      </c>
      <c r="C11367" s="278" t="str">
        <f>EAP!$C$9</f>
        <v>PP01</v>
      </c>
      <c r="D11367" s="279">
        <f>'Composições Desp. Diretas'!$C$34</f>
        <v>0</v>
      </c>
      <c r="E11367" s="278" t="str">
        <f>Resumo!$R$5</f>
        <v>Despesa</v>
      </c>
      <c r="F11367" s="278" t="str">
        <f>Resumo!$R$7</f>
        <v>Despesa Direta</v>
      </c>
      <c r="G11367" s="286">
        <f>'Composições Desp. Diretas'!CI34</f>
        <v>0</v>
      </c>
    </row>
    <row r="11368" spans="1:7">
      <c r="A11368" s="283">
        <f>'Comp. Desp. Indiretas'!$CH$7</f>
        <v>45261</v>
      </c>
      <c r="B11368" s="278">
        <f>'Composições Desp. Diretas'!$A$35</f>
        <v>0</v>
      </c>
      <c r="C11368" s="278" t="str">
        <f>EAP!$C$9</f>
        <v>PP01</v>
      </c>
      <c r="D11368" s="279">
        <f>'Composições Desp. Diretas'!$C$35</f>
        <v>0</v>
      </c>
      <c r="E11368" s="278" t="str">
        <f>Resumo!$R$5</f>
        <v>Despesa</v>
      </c>
      <c r="F11368" s="278" t="str">
        <f>Resumo!$R$7</f>
        <v>Despesa Direta</v>
      </c>
      <c r="G11368" s="286">
        <f>'Composições Desp. Diretas'!CI35</f>
        <v>0</v>
      </c>
    </row>
    <row r="11369" spans="1:7">
      <c r="A11369" s="283">
        <f>'Comp. Desp. Indiretas'!$CH$7</f>
        <v>45261</v>
      </c>
      <c r="B11369" s="278">
        <f>'Composições Desp. Diretas'!$A$36</f>
        <v>0</v>
      </c>
      <c r="C11369" s="278" t="str">
        <f>EAP!$C$9</f>
        <v>PP01</v>
      </c>
      <c r="D11369" s="279">
        <f>'Composições Desp. Diretas'!$C$36</f>
        <v>0</v>
      </c>
      <c r="E11369" s="278" t="str">
        <f>Resumo!$R$5</f>
        <v>Despesa</v>
      </c>
      <c r="F11369" s="278" t="str">
        <f>Resumo!$R$7</f>
        <v>Despesa Direta</v>
      </c>
      <c r="G11369" s="286">
        <f>'Composições Desp. Diretas'!CI36</f>
        <v>0</v>
      </c>
    </row>
    <row r="11370" spans="1:7">
      <c r="A11370" s="283">
        <f>'Comp. Desp. Indiretas'!$CH$7</f>
        <v>45261</v>
      </c>
      <c r="B11370" s="278">
        <f>'Composições Desp. Diretas'!$A$37</f>
        <v>0</v>
      </c>
      <c r="C11370" s="278" t="str">
        <f>EAP!$C$9</f>
        <v>PP01</v>
      </c>
      <c r="D11370" s="279">
        <f>'Composições Desp. Diretas'!$C$37</f>
        <v>0</v>
      </c>
      <c r="E11370" s="278" t="str">
        <f>Resumo!$R$5</f>
        <v>Despesa</v>
      </c>
      <c r="F11370" s="278" t="str">
        <f>Resumo!$R$7</f>
        <v>Despesa Direta</v>
      </c>
      <c r="G11370" s="286">
        <f>'Composições Desp. Diretas'!CI37</f>
        <v>0</v>
      </c>
    </row>
    <row r="11371" spans="1:7">
      <c r="A11371" s="283">
        <f>'Comp. Desp. Indiretas'!$CH$7</f>
        <v>45261</v>
      </c>
      <c r="B11371" s="278">
        <f>'Composições Desp. Diretas'!$A$38</f>
        <v>0</v>
      </c>
      <c r="C11371" s="278" t="str">
        <f>EAP!$C$9</f>
        <v>PP01</v>
      </c>
      <c r="D11371" s="279">
        <f>'Composições Desp. Diretas'!$C$38</f>
        <v>0</v>
      </c>
      <c r="E11371" s="278" t="str">
        <f>Resumo!$R$5</f>
        <v>Despesa</v>
      </c>
      <c r="F11371" s="278" t="str">
        <f>Resumo!$R$7</f>
        <v>Despesa Direta</v>
      </c>
      <c r="G11371" s="286">
        <f>'Composições Desp. Diretas'!CI38</f>
        <v>0</v>
      </c>
    </row>
    <row r="11372" spans="1:7">
      <c r="A11372" s="283">
        <f>'Comp. Desp. Indiretas'!$CH$7</f>
        <v>45261</v>
      </c>
      <c r="B11372" s="278">
        <f>'Composições Desp. Diretas'!$A$39</f>
        <v>0</v>
      </c>
      <c r="C11372" s="278" t="str">
        <f>EAP!$C$9</f>
        <v>PP01</v>
      </c>
      <c r="D11372" s="279">
        <f>'Composições Desp. Diretas'!$C$39</f>
        <v>0</v>
      </c>
      <c r="E11372" s="278" t="str">
        <f>Resumo!$R$5</f>
        <v>Despesa</v>
      </c>
      <c r="F11372" s="278" t="str">
        <f>Resumo!$R$7</f>
        <v>Despesa Direta</v>
      </c>
      <c r="G11372" s="286">
        <f>'Composições Desp. Diretas'!CI39</f>
        <v>0</v>
      </c>
    </row>
    <row r="11373" spans="1:7">
      <c r="A11373" s="283">
        <f>'Comp. Desp. Indiretas'!$CH$7</f>
        <v>45261</v>
      </c>
      <c r="B11373" s="278">
        <f>'Composições Desp. Diretas'!$A$40</f>
        <v>0</v>
      </c>
      <c r="C11373" s="278" t="str">
        <f>EAP!$C$9</f>
        <v>PP01</v>
      </c>
      <c r="D11373" s="279">
        <f>'Composições Desp. Diretas'!$C$40</f>
        <v>0</v>
      </c>
      <c r="E11373" s="278" t="str">
        <f>Resumo!$R$5</f>
        <v>Despesa</v>
      </c>
      <c r="F11373" s="278" t="str">
        <f>Resumo!$R$7</f>
        <v>Despesa Direta</v>
      </c>
      <c r="G11373" s="286">
        <f>'Composições Desp. Diretas'!CI40</f>
        <v>0</v>
      </c>
    </row>
    <row r="11374" spans="1:7">
      <c r="A11374" s="283">
        <f>'Comp. Desp. Indiretas'!$CH$7</f>
        <v>45261</v>
      </c>
      <c r="B11374" s="278" t="str">
        <f>'Composições Desp. Diretas'!$A$42</f>
        <v>DG</v>
      </c>
      <c r="C11374" s="278" t="str">
        <f>EAP!$C$10</f>
        <v>PP02</v>
      </c>
      <c r="D11374" s="279" t="str">
        <f>'Composições Desp. Diretas'!$C$42</f>
        <v>ALUGUEL DE VEÍCULO SUV</v>
      </c>
      <c r="E11374" s="278" t="str">
        <f>Resumo!$R$5</f>
        <v>Despesa</v>
      </c>
      <c r="F11374" s="278" t="str">
        <f>Resumo!$R$7</f>
        <v>Despesa Direta</v>
      </c>
      <c r="G11374" s="286">
        <f>'Composições Desp. Diretas'!CI42</f>
        <v>38400</v>
      </c>
    </row>
    <row r="11375" spans="1:7">
      <c r="A11375" s="283">
        <f>'Comp. Desp. Indiretas'!$CH$7</f>
        <v>45261</v>
      </c>
      <c r="B11375" s="278" t="str">
        <f>'Composições Desp. Diretas'!$A$43</f>
        <v>DG</v>
      </c>
      <c r="C11375" s="278" t="str">
        <f>EAP!$C$10</f>
        <v>PP02</v>
      </c>
      <c r="D11375" s="279" t="str">
        <f>'Composições Desp. Diretas'!$C$43</f>
        <v>COMBUSTÍVEL - GASOLINA</v>
      </c>
      <c r="E11375" s="278" t="str">
        <f>Resumo!$R$5</f>
        <v>Despesa</v>
      </c>
      <c r="F11375" s="278" t="str">
        <f>Resumo!$R$7</f>
        <v>Despesa Direta</v>
      </c>
      <c r="G11375" s="286">
        <f>'Composições Desp. Diretas'!CI43</f>
        <v>8400</v>
      </c>
    </row>
    <row r="11376" spans="1:7">
      <c r="A11376" s="283">
        <f>'Comp. Desp. Indiretas'!$CH$7</f>
        <v>45261</v>
      </c>
      <c r="B11376" s="278" t="str">
        <f>'Composições Desp. Diretas'!$A$44</f>
        <v>DG</v>
      </c>
      <c r="C11376" s="278" t="str">
        <f>EAP!$C$10</f>
        <v>PP02</v>
      </c>
      <c r="D11376" s="279" t="str">
        <f>'Composições Desp. Diretas'!$C$44</f>
        <v>EQUIPAMENTOS VEÍCULO (SENSOR DE FADIGA + TELEMETRIA)</v>
      </c>
      <c r="E11376" s="278" t="str">
        <f>Resumo!$R$5</f>
        <v>Despesa</v>
      </c>
      <c r="F11376" s="278" t="str">
        <f>Resumo!$R$7</f>
        <v>Despesa Direta</v>
      </c>
      <c r="G11376" s="286">
        <f>'Composições Desp. Diretas'!CI44</f>
        <v>6000</v>
      </c>
    </row>
    <row r="11377" spans="1:7">
      <c r="A11377" s="283">
        <f>'Comp. Desp. Indiretas'!$CH$7</f>
        <v>45261</v>
      </c>
      <c r="B11377" s="278" t="str">
        <f>'Composições Desp. Diretas'!$A$45</f>
        <v>DG</v>
      </c>
      <c r="C11377" s="278" t="str">
        <f>EAP!$C$10</f>
        <v>PP02</v>
      </c>
      <c r="D11377" s="279" t="str">
        <f>'Composições Desp. Diretas'!$C$45</f>
        <v>INSTALAÇÃO SENSOR FADIGA</v>
      </c>
      <c r="E11377" s="278" t="str">
        <f>Resumo!$R$5</f>
        <v>Despesa</v>
      </c>
      <c r="F11377" s="278" t="str">
        <f>Resumo!$R$7</f>
        <v>Despesa Direta</v>
      </c>
      <c r="G11377" s="286">
        <f>'Composições Desp. Diretas'!CI45</f>
        <v>0</v>
      </c>
    </row>
    <row r="11378" spans="1:7">
      <c r="A11378" s="283">
        <f>'Comp. Desp. Indiretas'!$CH$7</f>
        <v>45261</v>
      </c>
      <c r="B11378" s="278" t="str">
        <f>'Composições Desp. Diretas'!$A$46</f>
        <v>DG</v>
      </c>
      <c r="C11378" s="278" t="str">
        <f>EAP!$C$10</f>
        <v>PP02</v>
      </c>
      <c r="D11378" s="279" t="str">
        <f>'Composições Desp. Diretas'!$C$46</f>
        <v>DESINSTALAÇÃO SENSOR FADIGA</v>
      </c>
      <c r="E11378" s="278" t="str">
        <f>Resumo!$R$5</f>
        <v>Despesa</v>
      </c>
      <c r="F11378" s="278" t="str">
        <f>Resumo!$R$7</f>
        <v>Despesa Direta</v>
      </c>
      <c r="G11378" s="286">
        <f>'Composições Desp. Diretas'!CI46</f>
        <v>6000</v>
      </c>
    </row>
    <row r="11379" spans="1:7">
      <c r="A11379" s="283">
        <f>'Comp. Desp. Indiretas'!$CH$7</f>
        <v>45261</v>
      </c>
      <c r="B11379" s="278" t="str">
        <f>'Composições Desp. Diretas'!$A$47</f>
        <v>DG</v>
      </c>
      <c r="C11379" s="278" t="str">
        <f>EAP!$C$10</f>
        <v>PP02</v>
      </c>
      <c r="D11379" s="279" t="str">
        <f>'Composições Desp. Diretas'!$C$47</f>
        <v>INSTALAÇÃO TELEMETRIA</v>
      </c>
      <c r="E11379" s="278" t="str">
        <f>Resumo!$R$5</f>
        <v>Despesa</v>
      </c>
      <c r="F11379" s="278" t="str">
        <f>Resumo!$R$7</f>
        <v>Despesa Direta</v>
      </c>
      <c r="G11379" s="286">
        <f>'Composições Desp. Diretas'!CI47</f>
        <v>0</v>
      </c>
    </row>
    <row r="11380" spans="1:7">
      <c r="A11380" s="283">
        <f>'Comp. Desp. Indiretas'!$CH$7</f>
        <v>45261</v>
      </c>
      <c r="B11380" s="278" t="str">
        <f>'Composições Desp. Diretas'!$A$48</f>
        <v>DG</v>
      </c>
      <c r="C11380" s="278" t="str">
        <f>EAP!$C$10</f>
        <v>PP02</v>
      </c>
      <c r="D11380" s="279" t="str">
        <f>'Composições Desp. Diretas'!$C$48</f>
        <v>DESINSTALAÇÃO TELEMETRIA</v>
      </c>
      <c r="E11380" s="278" t="str">
        <f>Resumo!$R$5</f>
        <v>Despesa</v>
      </c>
      <c r="F11380" s="278" t="str">
        <f>Resumo!$R$7</f>
        <v>Despesa Direta</v>
      </c>
      <c r="G11380" s="286">
        <f>'Composições Desp. Diretas'!CI48</f>
        <v>1800</v>
      </c>
    </row>
    <row r="11381" spans="1:7">
      <c r="A11381" s="283">
        <f>'Comp. Desp. Indiretas'!$CH$7</f>
        <v>45261</v>
      </c>
      <c r="B11381" s="278" t="str">
        <f>'Composições Desp. Diretas'!$A$49</f>
        <v>DG</v>
      </c>
      <c r="C11381" s="278" t="str">
        <f>EAP!$C$10</f>
        <v>PP02</v>
      </c>
      <c r="D11381" s="279" t="str">
        <f>'Composições Desp. Diretas'!$C$49</f>
        <v>INSTALAÇÃO E DESINSTALAÇÃO DE SIRENE DE RÉ</v>
      </c>
      <c r="E11381" s="278" t="str">
        <f>Resumo!$R$5</f>
        <v>Despesa</v>
      </c>
      <c r="F11381" s="278" t="str">
        <f>Resumo!$R$7</f>
        <v>Despesa Direta</v>
      </c>
      <c r="G11381" s="286">
        <f>'Composições Desp. Diretas'!CI49</f>
        <v>720</v>
      </c>
    </row>
    <row r="11382" spans="1:7">
      <c r="A11382" s="283">
        <f>'Comp. Desp. Indiretas'!$CH$7</f>
        <v>45261</v>
      </c>
      <c r="B11382" s="278" t="str">
        <f>'Composições Desp. Diretas'!$A$50</f>
        <v>DG</v>
      </c>
      <c r="C11382" s="278" t="str">
        <f>EAP!$C$10</f>
        <v>PP02</v>
      </c>
      <c r="D11382" s="279" t="str">
        <f>'Composições Desp. Diretas'!$C$50</f>
        <v>LAVAGEM DE VEÍCULO</v>
      </c>
      <c r="E11382" s="278" t="str">
        <f>Resumo!$R$5</f>
        <v>Despesa</v>
      </c>
      <c r="F11382" s="278" t="str">
        <f>Resumo!$R$7</f>
        <v>Despesa Direta</v>
      </c>
      <c r="G11382" s="286">
        <f>'Composições Desp. Diretas'!CI50</f>
        <v>1200</v>
      </c>
    </row>
    <row r="11383" spans="1:7">
      <c r="A11383" s="283">
        <f>'Comp. Desp. Indiretas'!$CH$7</f>
        <v>45261</v>
      </c>
      <c r="B11383" s="278" t="str">
        <f>'Composições Desp. Diretas'!$A$51</f>
        <v>MA</v>
      </c>
      <c r="C11383" s="278" t="str">
        <f>EAP!$C$10</f>
        <v>PP02</v>
      </c>
      <c r="D11383" s="279" t="str">
        <f>'Composições Desp. Diretas'!$C$51</f>
        <v>MATERIAIS GRÁFICOS (CARTILHAS, FOLDERS, BANNER, CADERNO, OUTDOOR, PLACAS, E ETC)</v>
      </c>
      <c r="E11383" s="278" t="str">
        <f>Resumo!$R$5</f>
        <v>Despesa</v>
      </c>
      <c r="F11383" s="278" t="str">
        <f>Resumo!$R$7</f>
        <v>Despesa Direta</v>
      </c>
      <c r="G11383" s="286">
        <f>'Composições Desp. Diretas'!CI51</f>
        <v>25000</v>
      </c>
    </row>
    <row r="11384" spans="1:7">
      <c r="A11384" s="283">
        <f>'Comp. Desp. Indiretas'!$CH$7</f>
        <v>45261</v>
      </c>
      <c r="B11384" s="278" t="str">
        <f>'Composições Desp. Diretas'!$A$52</f>
        <v>DG</v>
      </c>
      <c r="C11384" s="278" t="str">
        <f>EAP!$C$10</f>
        <v>PP02</v>
      </c>
      <c r="D11384" s="279" t="str">
        <f>'Composições Desp. Diretas'!$C$52</f>
        <v>LANCHES OFICINAS / EVENTOS / REUNIÕES</v>
      </c>
      <c r="E11384" s="278" t="str">
        <f>Resumo!$R$5</f>
        <v>Despesa</v>
      </c>
      <c r="F11384" s="278" t="str">
        <f>Resumo!$R$7</f>
        <v>Despesa Direta</v>
      </c>
      <c r="G11384" s="286">
        <f>'Composições Desp. Diretas'!CI52</f>
        <v>3000</v>
      </c>
    </row>
    <row r="11385" spans="1:7">
      <c r="A11385" s="283">
        <f>'Comp. Desp. Indiretas'!$CH$7</f>
        <v>45261</v>
      </c>
      <c r="B11385" s="278" t="str">
        <f>'Composições Desp. Diretas'!$A$53</f>
        <v>DG</v>
      </c>
      <c r="C11385" s="278" t="str">
        <f>EAP!$C$10</f>
        <v>PP02</v>
      </c>
      <c r="D11385" s="279" t="str">
        <f>'Composições Desp. Diretas'!$C$53</f>
        <v>TRANSPORTE PARTICIPANTES</v>
      </c>
      <c r="E11385" s="278" t="str">
        <f>Resumo!$R$5</f>
        <v>Despesa</v>
      </c>
      <c r="F11385" s="278" t="str">
        <f>Resumo!$R$7</f>
        <v>Despesa Direta</v>
      </c>
      <c r="G11385" s="286">
        <f>'Composições Desp. Diretas'!CI53</f>
        <v>500</v>
      </c>
    </row>
    <row r="11386" spans="1:7">
      <c r="A11386" s="283">
        <f>'Comp. Desp. Indiretas'!$CH$7</f>
        <v>45261</v>
      </c>
      <c r="B11386" s="278" t="str">
        <f>'Composições Desp. Diretas'!$A$54</f>
        <v>MA</v>
      </c>
      <c r="C11386" s="278" t="str">
        <f>EAP!$C$10</f>
        <v>PP02</v>
      </c>
      <c r="D11386" s="279" t="str">
        <f>'Composições Desp. Diretas'!$C$54</f>
        <v>MATERIAIS DE ESCRITÓRIO (CARTOLINA, PAPEL, TESOURA, CANETA, LÁPIS, GRAMPEADOR, DUREX, FITA ADESIVA, E ETC.)</v>
      </c>
      <c r="E11386" s="278" t="str">
        <f>Resumo!$R$5</f>
        <v>Despesa</v>
      </c>
      <c r="F11386" s="278" t="str">
        <f>Resumo!$R$7</f>
        <v>Despesa Direta</v>
      </c>
      <c r="G11386" s="286">
        <f>'Composições Desp. Diretas'!CI54</f>
        <v>800</v>
      </c>
    </row>
    <row r="11387" spans="1:7">
      <c r="A11387" s="283">
        <f>'Comp. Desp. Indiretas'!$CH$7</f>
        <v>45261</v>
      </c>
      <c r="B11387" s="278" t="str">
        <f>'Composições Desp. Diretas'!$A$55</f>
        <v>MA</v>
      </c>
      <c r="C11387" s="278" t="str">
        <f>EAP!$C$10</f>
        <v>PP02</v>
      </c>
      <c r="D11387" s="279" t="str">
        <f>'Composições Desp. Diretas'!$C$55</f>
        <v>MATERIAIS ACESSÓRIOS PARA AS CAMPANHAS/OFICINAS (BRINDES, CAMISETAS, E ETC.)</v>
      </c>
      <c r="E11387" s="278" t="str">
        <f>Resumo!$R$5</f>
        <v>Despesa</v>
      </c>
      <c r="F11387" s="278" t="str">
        <f>Resumo!$R$7</f>
        <v>Despesa Direta</v>
      </c>
      <c r="G11387" s="286">
        <f>'Composições Desp. Diretas'!CI55</f>
        <v>1000</v>
      </c>
    </row>
    <row r="11388" spans="1:7">
      <c r="A11388" s="283">
        <f>'Comp. Desp. Indiretas'!$CH$7</f>
        <v>45261</v>
      </c>
      <c r="B11388" s="278" t="str">
        <f>'Composições Desp. Diretas'!$A$56</f>
        <v>DG</v>
      </c>
      <c r="C11388" s="278" t="str">
        <f>EAP!$C$10</f>
        <v>PP02</v>
      </c>
      <c r="D11388" s="279" t="str">
        <f>'Composições Desp. Diretas'!$C$56</f>
        <v>HOSPEDAGEM VIAGEM</v>
      </c>
      <c r="E11388" s="278" t="str">
        <f>Resumo!$R$5</f>
        <v>Despesa</v>
      </c>
      <c r="F11388" s="278" t="str">
        <f>Resumo!$R$7</f>
        <v>Despesa Direta</v>
      </c>
      <c r="G11388" s="286">
        <f>'Composições Desp. Diretas'!CI56</f>
        <v>600</v>
      </c>
    </row>
    <row r="11389" spans="1:7">
      <c r="A11389" s="283">
        <f>'Comp. Desp. Indiretas'!$CH$7</f>
        <v>45261</v>
      </c>
      <c r="B11389" s="278" t="str">
        <f>'Composições Desp. Diretas'!$A$57</f>
        <v>DG</v>
      </c>
      <c r="C11389" s="278" t="str">
        <f>EAP!$C$10</f>
        <v>PP02</v>
      </c>
      <c r="D11389" s="279" t="str">
        <f>'Composições Desp. Diretas'!$C$57</f>
        <v>ALIMENTAÇÃO VIAGEM (CAFÉ / ALMOÇO OU JANTA)</v>
      </c>
      <c r="E11389" s="278" t="str">
        <f>Resumo!$R$5</f>
        <v>Despesa</v>
      </c>
      <c r="F11389" s="278" t="str">
        <f>Resumo!$R$7</f>
        <v>Despesa Direta</v>
      </c>
      <c r="G11389" s="286">
        <f>'Composições Desp. Diretas'!CI57</f>
        <v>120</v>
      </c>
    </row>
    <row r="11390" spans="1:7">
      <c r="A11390" s="283">
        <f>'Comp. Desp. Indiretas'!$CH$7</f>
        <v>45261</v>
      </c>
      <c r="B11390" s="278" t="str">
        <f>'Composições Desp. Diretas'!$A$58</f>
        <v>DG</v>
      </c>
      <c r="C11390" s="278" t="str">
        <f>EAP!$C$10</f>
        <v>PP02</v>
      </c>
      <c r="D11390" s="279" t="str">
        <f>'Composições Desp. Diretas'!$C$58</f>
        <v>PASSAGEM TERRESTRE / TRANSLADO</v>
      </c>
      <c r="E11390" s="278" t="str">
        <f>Resumo!$R$5</f>
        <v>Despesa</v>
      </c>
      <c r="F11390" s="278" t="str">
        <f>Resumo!$R$7</f>
        <v>Despesa Direta</v>
      </c>
      <c r="G11390" s="286">
        <f>'Composições Desp. Diretas'!CI58</f>
        <v>600</v>
      </c>
    </row>
    <row r="11391" spans="1:7">
      <c r="A11391" s="283">
        <f>'Comp. Desp. Indiretas'!$CH$7</f>
        <v>45261</v>
      </c>
      <c r="B11391" s="278">
        <f>'Composições Desp. Diretas'!$A$59</f>
        <v>0</v>
      </c>
      <c r="C11391" s="278" t="str">
        <f>EAP!$C$10</f>
        <v>PP02</v>
      </c>
      <c r="D11391" s="279">
        <f>'Composições Desp. Diretas'!$C$59</f>
        <v>0</v>
      </c>
      <c r="E11391" s="278" t="str">
        <f>Resumo!$R$5</f>
        <v>Despesa</v>
      </c>
      <c r="F11391" s="278" t="str">
        <f>Resumo!$R$7</f>
        <v>Despesa Direta</v>
      </c>
      <c r="G11391" s="286">
        <f>'Composições Desp. Diretas'!CI59</f>
        <v>0</v>
      </c>
    </row>
    <row r="11392" spans="1:7">
      <c r="A11392" s="283">
        <f>'Comp. Desp. Indiretas'!$CH$7</f>
        <v>45261</v>
      </c>
      <c r="B11392" s="278">
        <f>'Composições Desp. Diretas'!$A$60</f>
        <v>0</v>
      </c>
      <c r="C11392" s="278" t="str">
        <f>EAP!$C$10</f>
        <v>PP02</v>
      </c>
      <c r="D11392" s="279">
        <f>'Composições Desp. Diretas'!$C$60</f>
        <v>0</v>
      </c>
      <c r="E11392" s="278" t="str">
        <f>Resumo!$R$5</f>
        <v>Despesa</v>
      </c>
      <c r="F11392" s="278" t="str">
        <f>Resumo!$R$7</f>
        <v>Despesa Direta</v>
      </c>
      <c r="G11392" s="286">
        <f>'Composições Desp. Diretas'!CI60</f>
        <v>0</v>
      </c>
    </row>
    <row r="11393" spans="1:7">
      <c r="A11393" s="283">
        <f>'Comp. Desp. Indiretas'!$CH$7</f>
        <v>45261</v>
      </c>
      <c r="B11393" s="278">
        <f>'Composições Desp. Diretas'!$A$61</f>
        <v>0</v>
      </c>
      <c r="C11393" s="278" t="str">
        <f>EAP!$C$10</f>
        <v>PP02</v>
      </c>
      <c r="D11393" s="279">
        <f>'Composições Desp. Diretas'!$C$61</f>
        <v>0</v>
      </c>
      <c r="E11393" s="278" t="str">
        <f>Resumo!$R$5</f>
        <v>Despesa</v>
      </c>
      <c r="F11393" s="278" t="str">
        <f>Resumo!$R$7</f>
        <v>Despesa Direta</v>
      </c>
      <c r="G11393" s="286">
        <f>'Composições Desp. Diretas'!CI61</f>
        <v>0</v>
      </c>
    </row>
    <row r="11394" spans="1:7">
      <c r="A11394" s="283">
        <f>'Comp. Desp. Indiretas'!$CH$7</f>
        <v>45261</v>
      </c>
      <c r="B11394" s="278">
        <f>'Composições Desp. Diretas'!$A$62</f>
        <v>0</v>
      </c>
      <c r="C11394" s="278" t="str">
        <f>EAP!$C$10</f>
        <v>PP02</v>
      </c>
      <c r="D11394" s="279">
        <f>'Composições Desp. Diretas'!$C$62</f>
        <v>0</v>
      </c>
      <c r="E11394" s="278" t="str">
        <f>Resumo!$R$5</f>
        <v>Despesa</v>
      </c>
      <c r="F11394" s="278" t="str">
        <f>Resumo!$R$7</f>
        <v>Despesa Direta</v>
      </c>
      <c r="G11394" s="286">
        <f>'Composições Desp. Diretas'!CI62</f>
        <v>0</v>
      </c>
    </row>
    <row r="11395" spans="1:7">
      <c r="A11395" s="283">
        <f>'Comp. Desp. Indiretas'!$CH$7</f>
        <v>45261</v>
      </c>
      <c r="B11395" s="278">
        <f>'Composições Desp. Diretas'!$A$63</f>
        <v>0</v>
      </c>
      <c r="C11395" s="278" t="str">
        <f>EAP!$C$10</f>
        <v>PP02</v>
      </c>
      <c r="D11395" s="279">
        <f>'Composições Desp. Diretas'!$C$63</f>
        <v>0</v>
      </c>
      <c r="E11395" s="278" t="str">
        <f>Resumo!$R$5</f>
        <v>Despesa</v>
      </c>
      <c r="F11395" s="278" t="str">
        <f>Resumo!$R$7</f>
        <v>Despesa Direta</v>
      </c>
      <c r="G11395" s="286">
        <f>'Composições Desp. Diretas'!CI63</f>
        <v>0</v>
      </c>
    </row>
    <row r="11396" spans="1:7">
      <c r="A11396" s="283">
        <f>'Comp. Desp. Indiretas'!$CH$7</f>
        <v>45261</v>
      </c>
      <c r="B11396" s="278">
        <f>'Composições Desp. Diretas'!$A$64</f>
        <v>0</v>
      </c>
      <c r="C11396" s="278" t="str">
        <f>EAP!$C$10</f>
        <v>PP02</v>
      </c>
      <c r="D11396" s="279">
        <f>'Composições Desp. Diretas'!$C$64</f>
        <v>0</v>
      </c>
      <c r="E11396" s="278" t="str">
        <f>Resumo!$R$5</f>
        <v>Despesa</v>
      </c>
      <c r="F11396" s="278" t="str">
        <f>Resumo!$R$7</f>
        <v>Despesa Direta</v>
      </c>
      <c r="G11396" s="286">
        <f>'Composições Desp. Diretas'!CI64</f>
        <v>0</v>
      </c>
    </row>
    <row r="11397" spans="1:7">
      <c r="A11397" s="283">
        <f>'Comp. Desp. Indiretas'!$CH$7</f>
        <v>45261</v>
      </c>
      <c r="B11397" s="278">
        <f>'Composições Desp. Diretas'!$A$65</f>
        <v>0</v>
      </c>
      <c r="C11397" s="278" t="str">
        <f>EAP!$C$10</f>
        <v>PP02</v>
      </c>
      <c r="D11397" s="279">
        <f>'Composições Desp. Diretas'!$C$65</f>
        <v>0</v>
      </c>
      <c r="E11397" s="278" t="str">
        <f>Resumo!$R$5</f>
        <v>Despesa</v>
      </c>
      <c r="F11397" s="278" t="str">
        <f>Resumo!$R$7</f>
        <v>Despesa Direta</v>
      </c>
      <c r="G11397" s="286">
        <f>'Composições Desp. Diretas'!CI65</f>
        <v>0</v>
      </c>
    </row>
    <row r="11398" spans="1:7">
      <c r="A11398" s="283">
        <f>'Comp. Desp. Indiretas'!$CH$7</f>
        <v>45261</v>
      </c>
      <c r="B11398" s="278">
        <f>'Composições Desp. Diretas'!$A$66</f>
        <v>0</v>
      </c>
      <c r="C11398" s="278" t="str">
        <f>EAP!$C$10</f>
        <v>PP02</v>
      </c>
      <c r="D11398" s="279">
        <f>'Composições Desp. Diretas'!$C$66</f>
        <v>0</v>
      </c>
      <c r="E11398" s="278" t="str">
        <f>Resumo!$R$5</f>
        <v>Despesa</v>
      </c>
      <c r="F11398" s="278" t="str">
        <f>Resumo!$R$7</f>
        <v>Despesa Direta</v>
      </c>
      <c r="G11398" s="286">
        <f>'Composições Desp. Diretas'!CI66</f>
        <v>0</v>
      </c>
    </row>
    <row r="11399" spans="1:7">
      <c r="A11399" s="283">
        <f>'Comp. Desp. Indiretas'!$CH$7</f>
        <v>45261</v>
      </c>
      <c r="B11399" s="278">
        <f>'Composições Desp. Diretas'!$A$67</f>
        <v>0</v>
      </c>
      <c r="C11399" s="278" t="str">
        <f>EAP!$C$10</f>
        <v>PP02</v>
      </c>
      <c r="D11399" s="279">
        <f>'Composições Desp. Diretas'!$C$67</f>
        <v>0</v>
      </c>
      <c r="E11399" s="278" t="str">
        <f>Resumo!$R$5</f>
        <v>Despesa</v>
      </c>
      <c r="F11399" s="278" t="str">
        <f>Resumo!$R$7</f>
        <v>Despesa Direta</v>
      </c>
      <c r="G11399" s="286">
        <f>'Composições Desp. Diretas'!CI67</f>
        <v>0</v>
      </c>
    </row>
    <row r="11400" spans="1:7">
      <c r="A11400" s="283">
        <f>'Comp. Desp. Indiretas'!$CH$7</f>
        <v>45261</v>
      </c>
      <c r="B11400" s="278">
        <f>'Composições Desp. Diretas'!$A$68</f>
        <v>0</v>
      </c>
      <c r="C11400" s="278" t="str">
        <f>EAP!$C$10</f>
        <v>PP02</v>
      </c>
      <c r="D11400" s="279">
        <f>'Composições Desp. Diretas'!$C$68</f>
        <v>0</v>
      </c>
      <c r="E11400" s="278" t="str">
        <f>Resumo!$R$5</f>
        <v>Despesa</v>
      </c>
      <c r="F11400" s="278" t="str">
        <f>Resumo!$R$7</f>
        <v>Despesa Direta</v>
      </c>
      <c r="G11400" s="286">
        <f>'Composições Desp. Diretas'!CI68</f>
        <v>0</v>
      </c>
    </row>
    <row r="11401" spans="1:7">
      <c r="A11401" s="283">
        <f>'Comp. Desp. Indiretas'!$CH$7</f>
        <v>45261</v>
      </c>
      <c r="B11401" s="278">
        <f>'Composições Desp. Diretas'!$A$69</f>
        <v>0</v>
      </c>
      <c r="C11401" s="278" t="str">
        <f>EAP!$C$10</f>
        <v>PP02</v>
      </c>
      <c r="D11401" s="279">
        <f>'Composições Desp. Diretas'!$C$69</f>
        <v>0</v>
      </c>
      <c r="E11401" s="278" t="str">
        <f>Resumo!$R$5</f>
        <v>Despesa</v>
      </c>
      <c r="F11401" s="278" t="str">
        <f>Resumo!$R$7</f>
        <v>Despesa Direta</v>
      </c>
      <c r="G11401" s="286">
        <f>'Composições Desp. Diretas'!CI69</f>
        <v>0</v>
      </c>
    </row>
    <row r="11402" spans="1:7">
      <c r="A11402" s="283">
        <f>'Comp. Desp. Indiretas'!$CH$7</f>
        <v>45261</v>
      </c>
      <c r="B11402" s="278">
        <f>'Composições Desp. Diretas'!$A$70</f>
        <v>0</v>
      </c>
      <c r="C11402" s="278" t="str">
        <f>EAP!$C$10</f>
        <v>PP02</v>
      </c>
      <c r="D11402" s="279">
        <f>'Composições Desp. Diretas'!$C$70</f>
        <v>0</v>
      </c>
      <c r="E11402" s="278" t="str">
        <f>Resumo!$R$5</f>
        <v>Despesa</v>
      </c>
      <c r="F11402" s="278" t="str">
        <f>Resumo!$R$7</f>
        <v>Despesa Direta</v>
      </c>
      <c r="G11402" s="286">
        <f>'Composições Desp. Diretas'!CI70</f>
        <v>0</v>
      </c>
    </row>
    <row r="11403" spans="1:7">
      <c r="A11403" s="283">
        <f>'Comp. Desp. Indiretas'!$CH$7</f>
        <v>45261</v>
      </c>
      <c r="B11403" s="278">
        <f>'Composições Desp. Diretas'!$A$71</f>
        <v>0</v>
      </c>
      <c r="C11403" s="278" t="str">
        <f>EAP!$C$10</f>
        <v>PP02</v>
      </c>
      <c r="D11403" s="279">
        <f>'Composições Desp. Diretas'!$C$71</f>
        <v>0</v>
      </c>
      <c r="E11403" s="278" t="str">
        <f>Resumo!$R$5</f>
        <v>Despesa</v>
      </c>
      <c r="F11403" s="278" t="str">
        <f>Resumo!$R$7</f>
        <v>Despesa Direta</v>
      </c>
      <c r="G11403" s="286">
        <f>'Composições Desp. Diretas'!CI71</f>
        <v>0</v>
      </c>
    </row>
    <row r="11404" spans="1:7">
      <c r="A11404" s="283">
        <f>'Comp. Desp. Indiretas'!$CH$7</f>
        <v>45261</v>
      </c>
      <c r="B11404" s="278">
        <f>'Composições Desp. Diretas'!$A$72</f>
        <v>0</v>
      </c>
      <c r="C11404" s="278" t="str">
        <f>EAP!$C$10</f>
        <v>PP02</v>
      </c>
      <c r="D11404" s="279">
        <f>'Composições Desp. Diretas'!$C$72</f>
        <v>0</v>
      </c>
      <c r="E11404" s="278" t="str">
        <f>Resumo!$R$5</f>
        <v>Despesa</v>
      </c>
      <c r="F11404" s="278" t="str">
        <f>Resumo!$R$7</f>
        <v>Despesa Direta</v>
      </c>
      <c r="G11404" s="286">
        <f>'Composições Desp. Diretas'!CI72</f>
        <v>0</v>
      </c>
    </row>
    <row r="12273" spans="1:7">
      <c r="A12273" s="283">
        <f>'Comp. Desp. Indiretas'!$CH$7</f>
        <v>45261</v>
      </c>
      <c r="D12273" s="279" t="str">
        <f>'CRONOG. DE RECEBIMENTO'!$A$5</f>
        <v>SUBPROGRAMA DE EDUCAÇÃO AMBIENTAL PARA A COMUNIDADE (PEAC)</v>
      </c>
      <c r="E12273" s="278" t="str">
        <f>Resumo!$R$4</f>
        <v>Receita</v>
      </c>
      <c r="F12273" s="278" t="str">
        <f>Resumo!$R$4</f>
        <v>Receita</v>
      </c>
      <c r="G12273" s="286">
        <f>'CRONOG. DE RECEBIMENTO'!$L$5</f>
        <v>0</v>
      </c>
    </row>
    <row r="12274" spans="1:7">
      <c r="A12274" s="283">
        <f>'Comp. Desp. Indiretas'!$CH$7</f>
        <v>45261</v>
      </c>
      <c r="D12274" s="279" t="str">
        <f>'CRONOG. DE RECEBIMENTO'!$A$6</f>
        <v>Plano de Trabalho de Comunidade (PEAC)</v>
      </c>
      <c r="E12274" s="278" t="str">
        <f>Resumo!$R$4</f>
        <v>Receita</v>
      </c>
      <c r="F12274" s="278" t="str">
        <f>Resumo!$R$4</f>
        <v>Receita</v>
      </c>
      <c r="G12274" s="286">
        <f>'CRONOG. DE RECEBIMENTO'!$L$6</f>
        <v>0</v>
      </c>
    </row>
    <row r="12275" spans="1:7">
      <c r="A12275" s="283">
        <f>'Comp. Desp. Indiretas'!$CH$7</f>
        <v>45261</v>
      </c>
      <c r="D12275" s="279" t="str">
        <f>'CRONOG. DE RECEBIMENTO'!$A$7</f>
        <v>Formar Comitê de Educação Ambiental de Comunidade (PEAC)</v>
      </c>
      <c r="E12275" s="278" t="str">
        <f>Resumo!$R$4</f>
        <v>Receita</v>
      </c>
      <c r="F12275" s="278" t="str">
        <f>Resumo!$R$4</f>
        <v>Receita</v>
      </c>
      <c r="G12275" s="286">
        <f>'CRONOG. DE RECEBIMENTO'!$L$7</f>
        <v>1950.3066762350638</v>
      </c>
    </row>
    <row r="12276" spans="1:7">
      <c r="A12276" s="283">
        <f>'Comp. Desp. Indiretas'!$CH$7</f>
        <v>45261</v>
      </c>
      <c r="D12276" s="279" t="str">
        <f>'CRONOG. DE RECEBIMENTO'!$A$8</f>
        <v>Manter Comitê de Educação Ambiental em comunidades (PEAC)</v>
      </c>
      <c r="E12276" s="278" t="str">
        <f>Resumo!$R$4</f>
        <v>Receita</v>
      </c>
      <c r="F12276" s="278" t="str">
        <f>Resumo!$R$4</f>
        <v>Receita</v>
      </c>
      <c r="G12276" s="286">
        <f>'CRONOG. DE RECEBIMENTO'!$L$8</f>
        <v>72560.941189324483</v>
      </c>
    </row>
    <row r="12277" spans="1:7">
      <c r="A12277" s="283">
        <f>'Comp. Desp. Indiretas'!$CH$7</f>
        <v>45261</v>
      </c>
      <c r="D12277" s="279" t="str">
        <f>'CRONOG. DE RECEBIMENTO'!$A$9</f>
        <v>Despesas tributáveis do item 6.1.3</v>
      </c>
      <c r="E12277" s="278" t="str">
        <f>Resumo!$R$4</f>
        <v>Receita</v>
      </c>
      <c r="F12277" s="278" t="str">
        <f>Resumo!$R$4</f>
        <v>Receita</v>
      </c>
      <c r="G12277" s="286">
        <f>'CRONOG. DE RECEBIMENTO'!$L$9</f>
        <v>11784.24</v>
      </c>
    </row>
    <row r="12278" spans="1:7">
      <c r="A12278" s="283">
        <f>'Comp. Desp. Indiretas'!$CH$7</f>
        <v>45261</v>
      </c>
      <c r="D12278" s="279" t="str">
        <f>'CRONOG. DE RECEBIMENTO'!$A$10</f>
        <v>Executar ações do Plano de Ação dos Comitês de Educação Ambiental (PEAC)</v>
      </c>
      <c r="E12278" s="278" t="str">
        <f>Resumo!$R$4</f>
        <v>Receita</v>
      </c>
      <c r="F12278" s="278" t="str">
        <f>Resumo!$R$4</f>
        <v>Receita</v>
      </c>
      <c r="G12278" s="286">
        <f>'CRONOG. DE RECEBIMENTO'!$L$10</f>
        <v>49556.16407646078</v>
      </c>
    </row>
    <row r="12279" spans="1:7">
      <c r="A12279" s="283">
        <f>'Comp. Desp. Indiretas'!$CH$7</f>
        <v>45261</v>
      </c>
      <c r="D12279" s="279" t="str">
        <f>'CRONOG. DE RECEBIMENTO'!$A$11</f>
        <v>Despesas tributáveis do item 6.1.4</v>
      </c>
      <c r="E12279" s="278" t="str">
        <f>Resumo!$R$4</f>
        <v>Receita</v>
      </c>
      <c r="F12279" s="278" t="str">
        <f>Resumo!$R$4</f>
        <v>Receita</v>
      </c>
      <c r="G12279" s="286">
        <f>'CRONOG. DE RECEBIMENTO'!$L$11</f>
        <v>15319.512000000001</v>
      </c>
    </row>
    <row r="12280" spans="1:7">
      <c r="A12280" s="283">
        <f>'Comp. Desp. Indiretas'!$CH$7</f>
        <v>45261</v>
      </c>
      <c r="D12280" s="279" t="str">
        <f>'CRONOG. DE RECEBIMENTO'!$A$12</f>
        <v>Realizar assessoria técnica-pedagógica para formação continuada de educadores/gestores de escola (PEAC)</v>
      </c>
      <c r="E12280" s="278" t="str">
        <f>Resumo!$R$4</f>
        <v>Receita</v>
      </c>
      <c r="F12280" s="278" t="str">
        <f>Resumo!$R$4</f>
        <v>Receita</v>
      </c>
      <c r="G12280" s="286">
        <f>'CRONOG. DE RECEBIMENTO'!$L$12</f>
        <v>10397.908217679833</v>
      </c>
    </row>
    <row r="12281" spans="1:7">
      <c r="A12281" s="283">
        <f>'Comp. Desp. Indiretas'!$CH$7</f>
        <v>45261</v>
      </c>
      <c r="D12281" s="279" t="str">
        <f>'CRONOG. DE RECEBIMENTO'!$A$13</f>
        <v>Despesas tributáveis do item 6.1.5</v>
      </c>
      <c r="E12281" s="278" t="str">
        <f>Resumo!$R$4</f>
        <v>Receita</v>
      </c>
      <c r="F12281" s="278" t="str">
        <f>Resumo!$R$4</f>
        <v>Receita</v>
      </c>
      <c r="G12281" s="286">
        <f>'CRONOG. DE RECEBIMENTO'!$L$13</f>
        <v>16497.936000000002</v>
      </c>
    </row>
    <row r="12282" spans="1:7">
      <c r="A12282" s="283">
        <f>'Comp. Desp. Indiretas'!$CH$7</f>
        <v>45261</v>
      </c>
      <c r="D12282" s="279" t="str">
        <f>'CRONOG. DE RECEBIMENTO'!$A$14</f>
        <v>Realizar atividades culturais e pedagógicas em Escolas (PEAC)</v>
      </c>
      <c r="E12282" s="278" t="str">
        <f>Resumo!$R$4</f>
        <v>Receita</v>
      </c>
      <c r="F12282" s="278" t="str">
        <f>Resumo!$R$4</f>
        <v>Receita</v>
      </c>
      <c r="G12282" s="286">
        <f>'CRONOG. DE RECEBIMENTO'!$L$14</f>
        <v>18238.608422813752</v>
      </c>
    </row>
    <row r="12283" spans="1:7">
      <c r="A12283" s="283">
        <f>'Comp. Desp. Indiretas'!$CH$7</f>
        <v>45261</v>
      </c>
      <c r="D12283" s="279" t="str">
        <f>'CRONOG. DE RECEBIMENTO'!$A$15</f>
        <v>Despesas tributáveis do item 6.1.6</v>
      </c>
      <c r="E12283" s="278" t="str">
        <f>Resumo!$R$4</f>
        <v>Receita</v>
      </c>
      <c r="F12283" s="278" t="str">
        <f>Resumo!$R$4</f>
        <v>Receita</v>
      </c>
      <c r="G12283" s="286">
        <f>'CRONOG. DE RECEBIMENTO'!$L$15</f>
        <v>11784.24</v>
      </c>
    </row>
    <row r="12284" spans="1:7">
      <c r="A12284" s="283">
        <f>'Comp. Desp. Indiretas'!$CH$7</f>
        <v>45261</v>
      </c>
      <c r="D12284" s="279" t="str">
        <f>'CRONOG. DE RECEBIMENTO'!$A$16</f>
        <v>Realizar Diagnóstico Socioambiental Participativo (DSAP) para comunidades (PEAC)</v>
      </c>
      <c r="E12284" s="278" t="str">
        <f>Resumo!$R$4</f>
        <v>Receita</v>
      </c>
      <c r="F12284" s="278" t="str">
        <f>Resumo!$R$4</f>
        <v>Receita</v>
      </c>
      <c r="G12284" s="286">
        <f>'CRONOG. DE RECEBIMENTO'!$L$16</f>
        <v>327.47600160662944</v>
      </c>
    </row>
    <row r="12285" spans="1:7">
      <c r="A12285" s="283">
        <f>'Comp. Desp. Indiretas'!$CH$7</f>
        <v>45261</v>
      </c>
      <c r="D12285" s="279" t="str">
        <f>'CRONOG. DE RECEBIMENTO'!$A$17</f>
        <v>Despesas tributáveis do item 6.1.7</v>
      </c>
      <c r="E12285" s="278" t="str">
        <f>Resumo!$R$4</f>
        <v>Receita</v>
      </c>
      <c r="F12285" s="278" t="str">
        <f>Resumo!$R$4</f>
        <v>Receita</v>
      </c>
      <c r="G12285" s="286">
        <f>'CRONOG. DE RECEBIMENTO'!$L$17</f>
        <v>1178.4240000000002</v>
      </c>
    </row>
    <row r="12286" spans="1:7">
      <c r="A12286" s="283">
        <f>'Comp. Desp. Indiretas'!$CH$7</f>
        <v>45261</v>
      </c>
      <c r="D12286" s="279" t="str">
        <f>'CRONOG. DE RECEBIMENTO'!$A$18</f>
        <v>Realizar eventos/projetos junto à comunidade além da esfera do Comitê de EA (PEAC)</v>
      </c>
      <c r="E12286" s="278" t="str">
        <f>Resumo!$R$4</f>
        <v>Receita</v>
      </c>
      <c r="F12286" s="278" t="str">
        <f>Resumo!$R$4</f>
        <v>Receita</v>
      </c>
      <c r="G12286" s="286">
        <f>'CRONOG. DE RECEBIMENTO'!$L$18</f>
        <v>37612.316684529738</v>
      </c>
    </row>
    <row r="12287" spans="1:7">
      <c r="A12287" s="283">
        <f>'Comp. Desp. Indiretas'!$CH$7</f>
        <v>45261</v>
      </c>
      <c r="D12287" s="279" t="str">
        <f>'CRONOG. DE RECEBIMENTO'!$A$19</f>
        <v>Despesas tributáveis do item 6.1.8</v>
      </c>
      <c r="E12287" s="278" t="str">
        <f>Resumo!$R$4</f>
        <v>Receita</v>
      </c>
      <c r="F12287" s="278" t="str">
        <f>Resumo!$R$4</f>
        <v>Receita</v>
      </c>
      <c r="G12287" s="286">
        <f>'CRONOG. DE RECEBIMENTO'!$L$19</f>
        <v>10605.816000000001</v>
      </c>
    </row>
    <row r="12288" spans="1:7">
      <c r="A12288" s="283">
        <f>'Comp. Desp. Indiretas'!$CH$7</f>
        <v>45261</v>
      </c>
      <c r="D12288" s="279" t="str">
        <f>'CRONOG. DE RECEBIMENTO'!$A$20</f>
        <v>Realizar atividades no Parque BioParque Vale Amazônia</v>
      </c>
      <c r="E12288" s="278" t="str">
        <f>Resumo!$R$4</f>
        <v>Receita</v>
      </c>
      <c r="F12288" s="278" t="str">
        <f>Resumo!$R$4</f>
        <v>Receita</v>
      </c>
      <c r="G12288" s="286">
        <f>'CRONOG. DE RECEBIMENTO'!$L$20</f>
        <v>37508.46068402021</v>
      </c>
    </row>
    <row r="12289" spans="1:7">
      <c r="A12289" s="283">
        <f>'Comp. Desp. Indiretas'!$CH$7</f>
        <v>45261</v>
      </c>
      <c r="D12289" s="279" t="str">
        <f>'CRONOG. DE RECEBIMENTO'!$A$21</f>
        <v>Despesas tributáveis do item 6.1.9</v>
      </c>
      <c r="E12289" s="278" t="str">
        <f>Resumo!$R$4</f>
        <v>Receita</v>
      </c>
      <c r="F12289" s="278" t="str">
        <f>Resumo!$R$4</f>
        <v>Receita</v>
      </c>
      <c r="G12289" s="286">
        <f>'CRONOG. DE RECEBIMENTO'!$L$21</f>
        <v>9427.3920000000016</v>
      </c>
    </row>
    <row r="12290" spans="1:7">
      <c r="A12290" s="283">
        <f>'Comp. Desp. Indiretas'!$CH$7</f>
        <v>45261</v>
      </c>
      <c r="D12290" s="279" t="str">
        <f>'CRONOG. DE RECEBIMENTO'!$A$22</f>
        <v>Monitorar atividades de Educação Ambiental para comunidade (PEAC)</v>
      </c>
      <c r="E12290" s="278" t="str">
        <f>Resumo!$R$4</f>
        <v>Receita</v>
      </c>
      <c r="F12290" s="278" t="str">
        <f>Resumo!$R$4</f>
        <v>Receita</v>
      </c>
      <c r="G12290" s="286">
        <f>'CRONOG. DE RECEBIMENTO'!$L$22</f>
        <v>40442.626531748858</v>
      </c>
    </row>
    <row r="12291" spans="1:7">
      <c r="A12291" s="283">
        <f>'Comp. Desp. Indiretas'!$CH$7</f>
        <v>45261</v>
      </c>
      <c r="D12291" s="279" t="str">
        <f>'CRONOG. DE RECEBIMENTO'!$A$23</f>
        <v>Despesas tributáveis do item 6.1.10</v>
      </c>
      <c r="E12291" s="278" t="str">
        <f>Resumo!$R$4</f>
        <v>Receita</v>
      </c>
      <c r="F12291" s="278" t="str">
        <f>Resumo!$R$4</f>
        <v>Receita</v>
      </c>
      <c r="G12291" s="286">
        <f>'CRONOG. DE RECEBIMENTO'!$L$23</f>
        <v>3535.2720000000004</v>
      </c>
    </row>
    <row r="12292" spans="1:7">
      <c r="A12292" s="283">
        <f>'Comp. Desp. Indiretas'!$CH$7</f>
        <v>45261</v>
      </c>
      <c r="D12292" s="279" t="str">
        <f>'CRONOG. DE RECEBIMENTO'!$A$24</f>
        <v>Realizar análise técnica mensal das atividades de Educação Ambiental do PEAC</v>
      </c>
      <c r="E12292" s="278" t="str">
        <f>Resumo!$R$4</f>
        <v>Receita</v>
      </c>
      <c r="F12292" s="278" t="str">
        <f>Resumo!$R$4</f>
        <v>Receita</v>
      </c>
      <c r="G12292" s="286">
        <f>'CRONOG. DE RECEBIMENTO'!$L$24</f>
        <v>47487.061899642889</v>
      </c>
    </row>
    <row r="12293" spans="1:7">
      <c r="A12293" s="283">
        <f>'Comp. Desp. Indiretas'!$CH$7</f>
        <v>45261</v>
      </c>
      <c r="D12293" s="279" t="str">
        <f>'CRONOG. DE RECEBIMENTO'!$A$25</f>
        <v>Realizar Blitz Educativa sobre SSMA para Comunidades (PEAC)</v>
      </c>
      <c r="E12293" s="278" t="str">
        <f>Resumo!$R$4</f>
        <v>Receita</v>
      </c>
      <c r="F12293" s="278" t="str">
        <f>Resumo!$R$4</f>
        <v>Receita</v>
      </c>
      <c r="G12293" s="286">
        <f>'CRONOG. DE RECEBIMENTO'!$L$25</f>
        <v>5312.9571927325587</v>
      </c>
    </row>
    <row r="12294" spans="1:7">
      <c r="A12294" s="283">
        <f>'Comp. Desp. Indiretas'!$CH$7</f>
        <v>45261</v>
      </c>
      <c r="D12294" s="279" t="str">
        <f>'CRONOG. DE RECEBIMENTO'!$A$26</f>
        <v>Despesas tributáveis do item 6.1.12</v>
      </c>
      <c r="E12294" s="278" t="str">
        <f>Resumo!$R$4</f>
        <v>Receita</v>
      </c>
      <c r="F12294" s="278" t="str">
        <f>Resumo!$R$4</f>
        <v>Receita</v>
      </c>
      <c r="G12294" s="286">
        <f>'CRONOG. DE RECEBIMENTO'!$L$26</f>
        <v>9427.3920000000016</v>
      </c>
    </row>
    <row r="12295" spans="1:7">
      <c r="A12295" s="283">
        <f>'Comp. Desp. Indiretas'!$CH$7</f>
        <v>45261</v>
      </c>
      <c r="D12295" s="279" t="str">
        <f>'CRONOG. DE RECEBIMENTO'!$A$27</f>
        <v>SUBPROGRAMA DE EDUCAÇÃO AMBIENTAL PARA O TRABALHADOR</v>
      </c>
      <c r="E12295" s="278" t="str">
        <f>Resumo!$R$4</f>
        <v>Receita</v>
      </c>
      <c r="F12295" s="278" t="str">
        <f>Resumo!$R$4</f>
        <v>Receita</v>
      </c>
      <c r="G12295" s="286">
        <f>'CRONOG. DE RECEBIMENTO'!$L$27</f>
        <v>0</v>
      </c>
    </row>
    <row r="12296" spans="1:7">
      <c r="A12296" s="283">
        <f>'Comp. Desp. Indiretas'!$CH$7</f>
        <v>45261</v>
      </c>
      <c r="D12296" s="279" t="str">
        <f>'CRONOG. DE RECEBIMENTO'!$A$28</f>
        <v>Plano de Trabalho do Trabalhador (PEAT)</v>
      </c>
      <c r="E12296" s="278" t="str">
        <f>Resumo!$R$4</f>
        <v>Receita</v>
      </c>
      <c r="F12296" s="278" t="str">
        <f>Resumo!$R$4</f>
        <v>Receita</v>
      </c>
      <c r="G12296" s="286">
        <f>'CRONOG. DE RECEBIMENTO'!$L$28</f>
        <v>0</v>
      </c>
    </row>
    <row r="12297" spans="1:7">
      <c r="A12297" s="283">
        <f>'Comp. Desp. Indiretas'!$CH$7</f>
        <v>45261</v>
      </c>
      <c r="D12297" s="279" t="str">
        <f>'CRONOG. DE RECEBIMENTO'!$A$29</f>
        <v>Formar Comitê de Educação Ambiental de Trabalhadores (PEAT)</v>
      </c>
      <c r="E12297" s="278" t="str">
        <f>Resumo!$R$4</f>
        <v>Receita</v>
      </c>
      <c r="F12297" s="278" t="str">
        <f>Resumo!$R$4</f>
        <v>Receita</v>
      </c>
      <c r="G12297" s="286">
        <f>'CRONOG. DE RECEBIMENTO'!$L$29</f>
        <v>3900.6133524701277</v>
      </c>
    </row>
    <row r="12298" spans="1:7">
      <c r="A12298" s="283">
        <f>'Comp. Desp. Indiretas'!$CH$7</f>
        <v>45261</v>
      </c>
      <c r="D12298" s="279" t="str">
        <f>'CRONOG. DE RECEBIMENTO'!$A$30</f>
        <v>Manter Comitê de Educação Ambiental de Trabalhadores (PEAT)</v>
      </c>
      <c r="E12298" s="278" t="str">
        <f>Resumo!$R$4</f>
        <v>Receita</v>
      </c>
      <c r="F12298" s="278" t="str">
        <f>Resumo!$R$4</f>
        <v>Receita</v>
      </c>
      <c r="G12298" s="286">
        <f>'CRONOG. DE RECEBIMENTO'!$L$30</f>
        <v>3900.6133524701277</v>
      </c>
    </row>
    <row r="12299" spans="1:7">
      <c r="A12299" s="283">
        <f>'Comp. Desp. Indiretas'!$CH$7</f>
        <v>45261</v>
      </c>
      <c r="D12299" s="279" t="str">
        <f>'CRONOG. DE RECEBIMENTO'!$A$31</f>
        <v>Realizar treinamento para empregados com até duas horas de duração (PEAT)</v>
      </c>
      <c r="E12299" s="278" t="str">
        <f>Resumo!$R$4</f>
        <v>Receita</v>
      </c>
      <c r="F12299" s="278" t="str">
        <f>Resumo!$R$4</f>
        <v>Receita</v>
      </c>
      <c r="G12299" s="286">
        <f>'CRONOG. DE RECEBIMENTO'!$L$31</f>
        <v>4615.6485226448276</v>
      </c>
    </row>
    <row r="12300" spans="1:7">
      <c r="A12300" s="283">
        <f>'Comp. Desp. Indiretas'!$CH$7</f>
        <v>45261</v>
      </c>
      <c r="D12300" s="279" t="str">
        <f>'CRONOG. DE RECEBIMENTO'!$A$32</f>
        <v>Despesas tributáveis do item 6.1.16</v>
      </c>
      <c r="E12300" s="278" t="str">
        <f>Resumo!$R$4</f>
        <v>Receita</v>
      </c>
      <c r="F12300" s="278" t="str">
        <f>Resumo!$R$4</f>
        <v>Receita</v>
      </c>
      <c r="G12300" s="286">
        <f>'CRONOG. DE RECEBIMENTO'!$L$32</f>
        <v>4124.4840000000004</v>
      </c>
    </row>
    <row r="12301" spans="1:7">
      <c r="A12301" s="283">
        <f>'Comp. Desp. Indiretas'!$CH$7</f>
        <v>45261</v>
      </c>
      <c r="D12301" s="279" t="str">
        <f>'CRONOG. DE RECEBIMENTO'!$A$33</f>
        <v>Realizar treinamento para empregados com até quatro horas de duração (PEAT)</v>
      </c>
      <c r="E12301" s="278" t="str">
        <f>Resumo!$R$4</f>
        <v>Receita</v>
      </c>
      <c r="F12301" s="278" t="str">
        <f>Resumo!$R$4</f>
        <v>Receita</v>
      </c>
      <c r="G12301" s="286">
        <f>'CRONOG. DE RECEBIMENTO'!$L$33</f>
        <v>17647.616919914286</v>
      </c>
    </row>
    <row r="12302" spans="1:7">
      <c r="A12302" s="283">
        <f>'Comp. Desp. Indiretas'!$CH$7</f>
        <v>45261</v>
      </c>
      <c r="D12302" s="279" t="str">
        <f>'CRONOG. DE RECEBIMENTO'!$A$34</f>
        <v>Despesas tributáveis do item 6.1.17</v>
      </c>
      <c r="E12302" s="278" t="str">
        <f>Resumo!$R$4</f>
        <v>Receita</v>
      </c>
      <c r="F12302" s="278" t="str">
        <f>Resumo!$R$4</f>
        <v>Receita</v>
      </c>
      <c r="G12302" s="286">
        <f>'CRONOG. DE RECEBIMENTO'!$L$34</f>
        <v>4124.4840000000004</v>
      </c>
    </row>
    <row r="12303" spans="1:7">
      <c r="A12303" s="283">
        <f>'Comp. Desp. Indiretas'!$CH$7</f>
        <v>45261</v>
      </c>
      <c r="D12303" s="279" t="str">
        <f>'CRONOG. DE RECEBIMENTO'!$A$35</f>
        <v>Realizar Blitz Educativa sobre SSMA para Empregado (PEAT)</v>
      </c>
      <c r="E12303" s="278" t="str">
        <f>Resumo!$R$4</f>
        <v>Receita</v>
      </c>
      <c r="F12303" s="278" t="str">
        <f>Resumo!$R$4</f>
        <v>Receita</v>
      </c>
      <c r="G12303" s="286">
        <f>'CRONOG. DE RECEBIMENTO'!$L$35</f>
        <v>11011.347720689429</v>
      </c>
    </row>
    <row r="12304" spans="1:7">
      <c r="A12304" s="283">
        <f>'Comp. Desp. Indiretas'!$CH$7</f>
        <v>45261</v>
      </c>
      <c r="D12304" s="279" t="str">
        <f>'CRONOG. DE RECEBIMENTO'!$A$36</f>
        <v>Despesas tributáveis do item 6.1.18</v>
      </c>
      <c r="E12304" s="278" t="str">
        <f>Resumo!$R$4</f>
        <v>Receita</v>
      </c>
      <c r="F12304" s="278" t="str">
        <f>Resumo!$R$4</f>
        <v>Receita</v>
      </c>
      <c r="G12304" s="286">
        <f>'CRONOG. DE RECEBIMENTO'!$L$36</f>
        <v>4124.4840000000004</v>
      </c>
    </row>
    <row r="12305" spans="1:7">
      <c r="A12305" s="283">
        <f>'Comp. Desp. Indiretas'!$CH$7</f>
        <v>45261</v>
      </c>
      <c r="D12305" s="279" t="str">
        <f>'CRONOG. DE RECEBIMENTO'!$A$37</f>
        <v>Produzir bloco de textos para Diálogos de Saúde, Segurança, Direitos Humanos e Meio Ambiente (PEAT)</v>
      </c>
      <c r="E12305" s="278" t="str">
        <f>Resumo!$R$4</f>
        <v>Receita</v>
      </c>
      <c r="F12305" s="278" t="str">
        <f>Resumo!$R$4</f>
        <v>Receita</v>
      </c>
      <c r="G12305" s="286">
        <f>'CRONOG. DE RECEBIMENTO'!$L$37</f>
        <v>6524.2926986754928</v>
      </c>
    </row>
    <row r="12306" spans="1:7">
      <c r="A12306" s="283">
        <f>'Comp. Desp. Indiretas'!$CH$7</f>
        <v>45261</v>
      </c>
      <c r="D12306" s="279" t="str">
        <f>'CRONOG. DE RECEBIMENTO'!$A$38</f>
        <v>Despesas tributáveis do item 6.1.19</v>
      </c>
      <c r="E12306" s="278" t="str">
        <f>Resumo!$R$4</f>
        <v>Receita</v>
      </c>
      <c r="F12306" s="278" t="str">
        <f>Resumo!$R$4</f>
        <v>Receita</v>
      </c>
      <c r="G12306" s="286">
        <f>'CRONOG. DE RECEBIMENTO'!$L$38</f>
        <v>4124.4840000000004</v>
      </c>
    </row>
    <row r="12307" spans="1:7">
      <c r="A12307" s="283">
        <f>'Comp. Desp. Indiretas'!$CH$7</f>
        <v>45261</v>
      </c>
      <c r="D12307" s="279" t="str">
        <f>'CRONOG. DE RECEBIMENTO'!$A$39</f>
        <v>Realização de campanhas temáticas em SSMA para Empregados (PEAT)</v>
      </c>
      <c r="E12307" s="278" t="str">
        <f>Resumo!$R$4</f>
        <v>Receita</v>
      </c>
      <c r="F12307" s="278" t="str">
        <f>Resumo!$R$4</f>
        <v>Receita</v>
      </c>
      <c r="G12307" s="286">
        <f>'CRONOG. DE RECEBIMENTO'!$L$39</f>
        <v>6524.2926986754928</v>
      </c>
    </row>
    <row r="12308" spans="1:7">
      <c r="A12308" s="283">
        <f>'Comp. Desp. Indiretas'!$CH$7</f>
        <v>45261</v>
      </c>
      <c r="D12308" s="279" t="str">
        <f>'CRONOG. DE RECEBIMENTO'!$A$40</f>
        <v>Despesas tributáveis do item 6.1.20</v>
      </c>
      <c r="E12308" s="278" t="str">
        <f>Resumo!$R$4</f>
        <v>Receita</v>
      </c>
      <c r="F12308" s="278" t="str">
        <f>Resumo!$R$4</f>
        <v>Receita</v>
      </c>
      <c r="G12308" s="286">
        <f>'CRONOG. DE RECEBIMENTO'!$L$40</f>
        <v>4124.4840000000004</v>
      </c>
    </row>
    <row r="12309" spans="1:7">
      <c r="A12309" s="283">
        <f>'Comp. Desp. Indiretas'!$CH$7</f>
        <v>45261</v>
      </c>
      <c r="D12309" s="279" t="str">
        <f>'CRONOG. DE RECEBIMENTO'!$A$41</f>
        <v>Apoiar a realização de atividades culturais e pedagógicas para Empregados (PEAT)</v>
      </c>
      <c r="E12309" s="278" t="str">
        <f>Resumo!$R$4</f>
        <v>Receita</v>
      </c>
      <c r="F12309" s="278" t="str">
        <f>Resumo!$R$4</f>
        <v>Receita</v>
      </c>
      <c r="G12309" s="286">
        <f>'CRONOG. DE RECEBIMENTO'!$L$41</f>
        <v>5979.5143626694216</v>
      </c>
    </row>
    <row r="12310" spans="1:7">
      <c r="A12310" s="283">
        <f>'Comp. Desp. Indiretas'!$CH$7</f>
        <v>45261</v>
      </c>
      <c r="D12310" s="279" t="str">
        <f>'CRONOG. DE RECEBIMENTO'!$A$42</f>
        <v>Despesas tributáveis do item 6.1.21</v>
      </c>
      <c r="E12310" s="278" t="str">
        <f>Resumo!$R$4</f>
        <v>Receita</v>
      </c>
      <c r="F12310" s="278" t="str">
        <f>Resumo!$R$4</f>
        <v>Receita</v>
      </c>
      <c r="G12310" s="286">
        <f>'CRONOG. DE RECEBIMENTO'!$L$42</f>
        <v>4124.4840000000004</v>
      </c>
    </row>
    <row r="12311" spans="1:7">
      <c r="A12311" s="283">
        <f>'Comp. Desp. Indiretas'!$CH$7</f>
        <v>45261</v>
      </c>
      <c r="D12311" s="279" t="str">
        <f>'CRONOG. DE RECEBIMENTO'!$A$43</f>
        <v>Monitorar atividade do Programa de Educação Ambiental do Trabalhador (PEAT)</v>
      </c>
      <c r="E12311" s="278" t="str">
        <f>Resumo!$R$4</f>
        <v>Receita</v>
      </c>
      <c r="F12311" s="278" t="str">
        <f>Resumo!$R$4</f>
        <v>Receita</v>
      </c>
      <c r="G12311" s="286">
        <f>'CRONOG. DE RECEBIMENTO'!$L$43</f>
        <v>27100.790466292488</v>
      </c>
    </row>
    <row r="12312" spans="1:7">
      <c r="A12312" s="283">
        <f>'Comp. Desp. Indiretas'!$CH$7</f>
        <v>45261</v>
      </c>
      <c r="D12312" s="279" t="str">
        <f>'CRONOG. DE RECEBIMENTO'!$A$44</f>
        <v>Despesas tributáveis do item 6.1.22</v>
      </c>
      <c r="E12312" s="278" t="str">
        <f>Resumo!$R$4</f>
        <v>Receita</v>
      </c>
      <c r="F12312" s="278" t="str">
        <f>Resumo!$R$4</f>
        <v>Receita</v>
      </c>
      <c r="G12312" s="286">
        <f>'CRONOG. DE RECEBIMENTO'!$L$44</f>
        <v>2356.8480000000004</v>
      </c>
    </row>
    <row r="12313" spans="1:7">
      <c r="A12313" s="283">
        <f>'Comp. Desp. Indiretas'!$CH$7</f>
        <v>45261</v>
      </c>
      <c r="D12313" s="279" t="str">
        <f>'CRONOG. DE RECEBIMENTO'!$A$45</f>
        <v>Realizar análise técnica mensal das atividades de Educação Ambiental do PEAT</v>
      </c>
      <c r="E12313" s="278" t="str">
        <f>Resumo!$R$4</f>
        <v>Receita</v>
      </c>
      <c r="F12313" s="278" t="str">
        <f>Resumo!$R$4</f>
        <v>Receita</v>
      </c>
      <c r="G12313" s="286">
        <f>'CRONOG. DE RECEBIMENTO'!$L$45</f>
        <v>23217.331780573193</v>
      </c>
    </row>
    <row r="12314" spans="1:7">
      <c r="A12314" s="283">
        <f>'Comp. Desp. Indiretas'!$CH$7</f>
        <v>45261</v>
      </c>
      <c r="D12314" s="279" t="str">
        <f>'CRONOG. DE RECEBIMENTO'!$A$46</f>
        <v>Realizar Diagnóstico Socioambiental Participativo (DSAP) para empregados</v>
      </c>
      <c r="E12314" s="278" t="str">
        <f>Resumo!$R$4</f>
        <v>Receita</v>
      </c>
      <c r="F12314" s="278" t="str">
        <f>Resumo!$R$4</f>
        <v>Receita</v>
      </c>
      <c r="G12314" s="286">
        <f>'CRONOG. DE RECEBIMENTO'!$L$46</f>
        <v>327.47600160662944</v>
      </c>
    </row>
    <row r="12315" spans="1:7">
      <c r="A12315" s="283">
        <f>'Comp. Desp. Indiretas'!$CH$7</f>
        <v>45261</v>
      </c>
      <c r="D12315" s="279" t="str">
        <f>'CRONOG. DE RECEBIMENTO'!$A$47</f>
        <v>Despesas tributáveis do item 6.1.24</v>
      </c>
      <c r="E12315" s="278" t="str">
        <f>Resumo!$R$4</f>
        <v>Receita</v>
      </c>
      <c r="F12315" s="278" t="str">
        <f>Resumo!$R$4</f>
        <v>Receita</v>
      </c>
      <c r="G12315" s="286">
        <f>'CRONOG. DE RECEBIMENTO'!$L$47</f>
        <v>1178.4240000000002</v>
      </c>
    </row>
    <row r="12316" spans="1:7">
      <c r="A12316" s="283">
        <f>'Comp. Desp. Indiretas'!$CH$7</f>
        <v>45261</v>
      </c>
      <c r="D12316" s="279" t="str">
        <f>'CRONOG. DE RECEBIMENTO'!$A$48</f>
        <v>PRODUÇÃO DE ARTES VISUAIS</v>
      </c>
      <c r="E12316" s="278" t="str">
        <f>Resumo!$R$4</f>
        <v>Receita</v>
      </c>
      <c r="F12316" s="278" t="str">
        <f>Resumo!$R$4</f>
        <v>Receita</v>
      </c>
      <c r="G12316" s="286">
        <f>'CRONOG. DE RECEBIMENTO'!$L$48</f>
        <v>0</v>
      </c>
    </row>
    <row r="12317" spans="1:7">
      <c r="A12317" s="283">
        <f>'Comp. Desp. Indiretas'!$CH$7</f>
        <v>45261</v>
      </c>
      <c r="D12317" s="279" t="str">
        <f>'CRONOG. DE RECEBIMENTO'!$A$49</f>
        <v>Produzir material gráfico como folder, convites, banner, lâmina, outdoor, apresentações e produtos diversos atinentes a educação ambiental e outras temáticas etc.</v>
      </c>
      <c r="E12317" s="278" t="str">
        <f>Resumo!$R$4</f>
        <v>Receita</v>
      </c>
      <c r="F12317" s="278" t="str">
        <f>Resumo!$R$4</f>
        <v>Receita</v>
      </c>
      <c r="G12317" s="286">
        <f>'CRONOG. DE RECEBIMENTO'!$L$49</f>
        <v>6489.5858651718836</v>
      </c>
    </row>
    <row r="12318" spans="1:7">
      <c r="A12318" s="283">
        <f>'Comp. Desp. Indiretas'!$CH$7</f>
        <v>45261</v>
      </c>
      <c r="D12318" s="279" t="str">
        <f>'CRONOG. DE RECEBIMENTO'!$A$50</f>
        <v>Produzir Card Animado, Vídeos, Spot, Jogos interativos, Peça Multimídia, Identidade Visual, Plataformas digitais/interativas, Brindes, Cadernos de Campo/Quis/Guia etc.:</v>
      </c>
      <c r="E12318" s="278" t="str">
        <f>Resumo!$R$4</f>
        <v>Receita</v>
      </c>
      <c r="F12318" s="278" t="str">
        <f>Resumo!$R$4</f>
        <v>Receita</v>
      </c>
      <c r="G12318" s="286">
        <f>'CRONOG. DE RECEBIMENTO'!$L$50</f>
        <v>6489.5858651718836</v>
      </c>
    </row>
    <row r="12330" spans="1:7">
      <c r="A12330" s="283">
        <f>'Comp. Desp. Indiretas'!$CH$7</f>
        <v>45261</v>
      </c>
      <c r="D12330" s="279" t="str">
        <f>Resumo!$R$8</f>
        <v>Imposto</v>
      </c>
      <c r="E12330" s="278" t="str">
        <f>Resumo!$R$5</f>
        <v>Despesa</v>
      </c>
      <c r="F12330" s="278" t="str">
        <f>Resumo!$R$8</f>
        <v>Imposto</v>
      </c>
      <c r="G12330" s="286">
        <f>'CRONOG. DE RECEBIMENTO'!L53</f>
        <v>91932.337542117792</v>
      </c>
    </row>
    <row r="12331" spans="1:7">
      <c r="A12331" s="283">
        <f>'Comp. Desp. Indiretas'!$CH$7</f>
        <v>45261</v>
      </c>
      <c r="D12331" s="279" t="str">
        <f>Resumo!$R$9</f>
        <v>Overhead</v>
      </c>
      <c r="E12331" s="278" t="str">
        <f>Resumo!$R$9</f>
        <v>Overhead</v>
      </c>
      <c r="F12331" s="278" t="str">
        <f>Resumo!$R$9</f>
        <v>Overhead</v>
      </c>
      <c r="G12331" s="286">
        <f>'CRONOG. DE RECEBIMENTO'!L58</f>
        <v>27367.56912533797</v>
      </c>
    </row>
    <row r="12332" spans="1:7">
      <c r="A12332" s="283">
        <f>'Comp. Desp. Indiretas'!$CH$7</f>
        <v>45261</v>
      </c>
      <c r="D12332" s="279" t="str">
        <f>Resumo!$R$10</f>
        <v>Margem</v>
      </c>
      <c r="E12332" s="278" t="str">
        <f>Resumo!$R$10</f>
        <v>Margem</v>
      </c>
      <c r="F12332" s="278" t="str">
        <f>Resumo!$R$10</f>
        <v>Margem</v>
      </c>
      <c r="G12332" s="286">
        <f>'CRONOG. DE RECEBIMENTO'!L60</f>
        <v>40604.223592963041</v>
      </c>
    </row>
    <row r="12333" spans="1:7">
      <c r="A12333" s="283">
        <f>'Comp. Desp. Indiretas'!$CH$7</f>
        <v>45261</v>
      </c>
      <c r="D12333" s="279" t="str">
        <f>Resumo!$R$11</f>
        <v>Risco</v>
      </c>
      <c r="E12333" s="278" t="str">
        <f>Resumo!$R$11</f>
        <v>Risco</v>
      </c>
      <c r="F12333" s="278" t="str">
        <f>Resumo!$R$11</f>
        <v>Risco</v>
      </c>
      <c r="G12333" s="286">
        <f>'CRONOG. DE RECEBIMENTO'!L59</f>
        <v>15204.205069632206</v>
      </c>
    </row>
    <row r="12334" spans="1:7">
      <c r="A12334" s="283">
        <f>'Comp. Desp. Indiretas'!$CH$7</f>
        <v>45261</v>
      </c>
      <c r="D12334" s="279" t="str">
        <f>'CRONOG. DE RECEBIMENTO'!$A$54</f>
        <v>TOTAL MENSAL - RECEITA LÍQUIDA</v>
      </c>
      <c r="E12334" s="278" t="str">
        <f>Resumo!$R$4</f>
        <v>Receita</v>
      </c>
      <c r="F12334" s="278" t="str">
        <f>'CRONOG. DE RECEBIMENTO'!$A$54</f>
        <v>TOTAL MENSAL - RECEITA LÍQUIDA</v>
      </c>
      <c r="G12334" s="286">
        <f>'CRONOG. DE RECEBIMENTO'!$L$54</f>
        <v>471033.59964170214</v>
      </c>
    </row>
    <row r="12335" spans="1:7">
      <c r="A12335" s="283">
        <f>'Comp. Desp. Indiretas'!$CH$7</f>
        <v>45261</v>
      </c>
      <c r="D12335" s="279" t="str">
        <f>'CRONOG. DE RECEBIMENTO'!$A$55</f>
        <v>TOTAL ACUMULADO - RECEITA LÍQUIDA</v>
      </c>
      <c r="E12335" s="278" t="str">
        <f>Resumo!$R$4</f>
        <v>Receita</v>
      </c>
      <c r="F12335" s="278" t="str">
        <f>'CRONOG. DE RECEBIMENTO'!$A$55</f>
        <v>TOTAL ACUMULADO - RECEITA LÍQUIDA</v>
      </c>
      <c r="G12335" s="286">
        <f>'CRONOG. DE RECEBIMENTO'!$L$55</f>
        <v>4442957.1691204701</v>
      </c>
    </row>
    <row r="12366" spans="1:7">
      <c r="A12366" s="283">
        <f>'Comp. Desp. Indiretas'!$CI$7</f>
        <v>45292</v>
      </c>
      <c r="B12366" s="278" t="str">
        <f>'Comp. Desp. Indiretas'!$A$9</f>
        <v>MOC</v>
      </c>
      <c r="D12366" s="279" t="str">
        <f>'Comp. Desp. Indiretas'!$C$9</f>
        <v>DIRETOR TÉCNICO</v>
      </c>
      <c r="E12366" s="278" t="str">
        <f>Resumo!$R$5</f>
        <v>Despesa</v>
      </c>
      <c r="F12366" s="278" t="str">
        <f>Resumo!$R$6</f>
        <v>Despesa Indireta</v>
      </c>
      <c r="G12366" s="286">
        <f>'Comp. Desp. Indiretas'!CI9</f>
        <v>0</v>
      </c>
    </row>
    <row r="12367" spans="1:7">
      <c r="A12367" s="283">
        <f>'Comp. Desp. Indiretas'!$CI$7</f>
        <v>45292</v>
      </c>
      <c r="B12367" s="278" t="str">
        <f>'Comp. Desp. Indiretas'!$A$10</f>
        <v>MOC</v>
      </c>
      <c r="D12367" s="279" t="str">
        <f>'Comp. Desp. Indiretas'!$C$10</f>
        <v>GERENTE DE PROJETO</v>
      </c>
      <c r="E12367" s="278" t="str">
        <f>Resumo!$R$5</f>
        <v>Despesa</v>
      </c>
      <c r="F12367" s="278" t="str">
        <f>Resumo!$R$6</f>
        <v>Despesa Indireta</v>
      </c>
      <c r="G12367" s="286">
        <f>'Comp. Desp. Indiretas'!CI10</f>
        <v>0</v>
      </c>
    </row>
    <row r="12368" spans="1:7">
      <c r="A12368" s="283">
        <f>'Comp. Desp. Indiretas'!$CI$7</f>
        <v>45292</v>
      </c>
      <c r="B12368" s="278" t="str">
        <f>'Comp. Desp. Indiretas'!$A$11</f>
        <v>MOC</v>
      </c>
      <c r="D12368" s="279" t="str">
        <f>'Comp. Desp. Indiretas'!$C$11</f>
        <v>COORD. DE PROJETO</v>
      </c>
      <c r="E12368" s="278" t="str">
        <f>Resumo!$R$5</f>
        <v>Despesa</v>
      </c>
      <c r="F12368" s="278" t="str">
        <f>Resumo!$R$6</f>
        <v>Despesa Indireta</v>
      </c>
      <c r="G12368" s="286">
        <f>'Comp. Desp. Indiretas'!CI11</f>
        <v>0</v>
      </c>
    </row>
    <row r="12369" spans="1:7">
      <c r="A12369" s="283">
        <f>'Comp. Desp. Indiretas'!$CI$7</f>
        <v>45292</v>
      </c>
      <c r="B12369" s="278" t="str">
        <f>'Comp. Desp. Indiretas'!$A$12</f>
        <v>MOC</v>
      </c>
      <c r="D12369" s="279" t="str">
        <f>'Comp. Desp. Indiretas'!$C$12</f>
        <v>COORD. OPERACIONAL</v>
      </c>
      <c r="E12369" s="278" t="str">
        <f>Resumo!$R$5</f>
        <v>Despesa</v>
      </c>
      <c r="F12369" s="278" t="str">
        <f>Resumo!$R$6</f>
        <v>Despesa Indireta</v>
      </c>
      <c r="G12369" s="286">
        <f>'Comp. Desp. Indiretas'!CI12</f>
        <v>0</v>
      </c>
    </row>
    <row r="12370" spans="1:7">
      <c r="A12370" s="283">
        <f>'Comp. Desp. Indiretas'!$CI$7</f>
        <v>45292</v>
      </c>
      <c r="B12370" s="278" t="str">
        <f>'Comp. Desp. Indiretas'!$A$13</f>
        <v>MOC</v>
      </c>
      <c r="D12370" s="279" t="str">
        <f>'Comp. Desp. Indiretas'!$C$13</f>
        <v>ANALISTA DE PROJETOS SENIOR</v>
      </c>
      <c r="E12370" s="278" t="str">
        <f>Resumo!$R$5</f>
        <v>Despesa</v>
      </c>
      <c r="F12370" s="278" t="str">
        <f>Resumo!$R$6</f>
        <v>Despesa Indireta</v>
      </c>
      <c r="G12370" s="286">
        <f>'Comp. Desp. Indiretas'!CI13</f>
        <v>0</v>
      </c>
    </row>
    <row r="12371" spans="1:7">
      <c r="A12371" s="283">
        <f>'Comp. Desp. Indiretas'!$CI$7</f>
        <v>45292</v>
      </c>
      <c r="B12371" s="278" t="str">
        <f>'Comp. Desp. Indiretas'!$A$14</f>
        <v>MOC</v>
      </c>
      <c r="D12371" s="279" t="str">
        <f>'Comp. Desp. Indiretas'!$C$14</f>
        <v>ANALISTA DE PROJETOS PLENO</v>
      </c>
      <c r="E12371" s="278" t="str">
        <f>Resumo!$R$5</f>
        <v>Despesa</v>
      </c>
      <c r="F12371" s="278" t="str">
        <f>Resumo!$R$6</f>
        <v>Despesa Indireta</v>
      </c>
      <c r="G12371" s="286">
        <f>'Comp. Desp. Indiretas'!CI14</f>
        <v>0</v>
      </c>
    </row>
    <row r="12372" spans="1:7">
      <c r="A12372" s="283">
        <f>'Comp. Desp. Indiretas'!$CI$7</f>
        <v>45292</v>
      </c>
      <c r="B12372" s="278" t="str">
        <f>'Comp. Desp. Indiretas'!$A$15</f>
        <v>MOC</v>
      </c>
      <c r="D12372" s="279" t="str">
        <f>'Comp. Desp. Indiretas'!$C$15</f>
        <v>ANALISTA DE PROJETOS JUNIOR</v>
      </c>
      <c r="E12372" s="278" t="str">
        <f>Resumo!$R$5</f>
        <v>Despesa</v>
      </c>
      <c r="F12372" s="278" t="str">
        <f>Resumo!$R$6</f>
        <v>Despesa Indireta</v>
      </c>
      <c r="G12372" s="286">
        <f>'Comp. Desp. Indiretas'!CI15</f>
        <v>0</v>
      </c>
    </row>
    <row r="12373" spans="1:7">
      <c r="A12373" s="283">
        <f>'Comp. Desp. Indiretas'!$CI$7</f>
        <v>45292</v>
      </c>
      <c r="B12373" s="278" t="str">
        <f>'Comp. Desp. Indiretas'!$A$16</f>
        <v>MOC</v>
      </c>
      <c r="D12373" s="279" t="str">
        <f>'Comp. Desp. Indiretas'!$C$16</f>
        <v>TÉCNICO OPERACIONAL</v>
      </c>
      <c r="E12373" s="278" t="str">
        <f>Resumo!$R$5</f>
        <v>Despesa</v>
      </c>
      <c r="F12373" s="278" t="str">
        <f>Resumo!$R$6</f>
        <v>Despesa Indireta</v>
      </c>
      <c r="G12373" s="286">
        <f>'Comp. Desp. Indiretas'!CI16</f>
        <v>0</v>
      </c>
    </row>
    <row r="12374" spans="1:7">
      <c r="A12374" s="283">
        <f>'Comp. Desp. Indiretas'!$CI$7</f>
        <v>45292</v>
      </c>
      <c r="B12374" s="278" t="str">
        <f>'Comp. Desp. Indiretas'!$A$17</f>
        <v>MOC</v>
      </c>
      <c r="D12374" s="279" t="str">
        <f>'Comp. Desp. Indiretas'!$C$17</f>
        <v>TÉCNICO OPERACIONAL - C/ PERICULOSIDADE</v>
      </c>
      <c r="E12374" s="278" t="str">
        <f>Resumo!$R$5</f>
        <v>Despesa</v>
      </c>
      <c r="F12374" s="278" t="str">
        <f>Resumo!$R$6</f>
        <v>Despesa Indireta</v>
      </c>
      <c r="G12374" s="286">
        <f>'Comp. Desp. Indiretas'!CI17</f>
        <v>0</v>
      </c>
    </row>
    <row r="12375" spans="1:7">
      <c r="A12375" s="283">
        <f>'Comp. Desp. Indiretas'!$CI$7</f>
        <v>45292</v>
      </c>
      <c r="B12375" s="278" t="str">
        <f>'Comp. Desp. Indiretas'!$A$18</f>
        <v>MOC</v>
      </c>
      <c r="D12375" s="279" t="str">
        <f>'Comp. Desp. Indiretas'!$C$18</f>
        <v>ANALISTA DE GEOPROCESSAMENTO</v>
      </c>
      <c r="E12375" s="278" t="str">
        <f>Resumo!$R$5</f>
        <v>Despesa</v>
      </c>
      <c r="F12375" s="278" t="str">
        <f>Resumo!$R$6</f>
        <v>Despesa Indireta</v>
      </c>
      <c r="G12375" s="286">
        <f>'Comp. Desp. Indiretas'!CI18</f>
        <v>0</v>
      </c>
    </row>
    <row r="12376" spans="1:7">
      <c r="A12376" s="283">
        <f>'Comp. Desp. Indiretas'!$CI$7</f>
        <v>45292</v>
      </c>
      <c r="B12376" s="278" t="str">
        <f>'Comp. Desp. Indiretas'!$A$19</f>
        <v>MOC</v>
      </c>
      <c r="D12376" s="279" t="str">
        <f>'Comp. Desp. Indiretas'!$C$19</f>
        <v>ASSISTENTE DE PROJETOS</v>
      </c>
      <c r="E12376" s="278" t="str">
        <f>Resumo!$R$5</f>
        <v>Despesa</v>
      </c>
      <c r="F12376" s="278" t="str">
        <f>Resumo!$R$6</f>
        <v>Despesa Indireta</v>
      </c>
      <c r="G12376" s="286">
        <f>'Comp. Desp. Indiretas'!CI19</f>
        <v>0</v>
      </c>
    </row>
    <row r="12377" spans="1:7">
      <c r="A12377" s="283">
        <f>'Comp. Desp. Indiretas'!$CI$7</f>
        <v>45292</v>
      </c>
      <c r="B12377" s="278" t="str">
        <f>'Comp. Desp. Indiretas'!$A$20</f>
        <v>MOC</v>
      </c>
      <c r="D12377" s="279" t="str">
        <f>'Comp. Desp. Indiretas'!$C$20</f>
        <v>ASSISTENTE ADMINISTRATIVO</v>
      </c>
      <c r="E12377" s="278" t="str">
        <f>Resumo!$R$5</f>
        <v>Despesa</v>
      </c>
      <c r="F12377" s="278" t="str">
        <f>Resumo!$R$6</f>
        <v>Despesa Indireta</v>
      </c>
      <c r="G12377" s="286">
        <f>'Comp. Desp. Indiretas'!CI20</f>
        <v>0</v>
      </c>
    </row>
    <row r="12378" spans="1:7">
      <c r="A12378" s="283">
        <f>'Comp. Desp. Indiretas'!$CI$7</f>
        <v>45292</v>
      </c>
      <c r="B12378" s="278" t="str">
        <f>'Comp. Desp. Indiretas'!$A$21</f>
        <v>MOC</v>
      </c>
      <c r="D12378" s="279" t="str">
        <f>'Comp. Desp. Indiretas'!$C$21</f>
        <v>ESTAGIÁRIO TÉCNICO</v>
      </c>
      <c r="E12378" s="278" t="str">
        <f>Resumo!$R$5</f>
        <v>Despesa</v>
      </c>
      <c r="F12378" s="278" t="str">
        <f>Resumo!$R$6</f>
        <v>Despesa Indireta</v>
      </c>
      <c r="G12378" s="286">
        <f>'Comp. Desp. Indiretas'!CI21</f>
        <v>0</v>
      </c>
    </row>
    <row r="12379" spans="1:7">
      <c r="A12379" s="283">
        <f>'Comp. Desp. Indiretas'!$CI$7</f>
        <v>45292</v>
      </c>
      <c r="B12379" s="278" t="str">
        <f>'Comp. Desp. Indiretas'!$A$22</f>
        <v>MOC</v>
      </c>
      <c r="D12379" s="279" t="str">
        <f>'Comp. Desp. Indiretas'!$C$22</f>
        <v>ANALISTA FINANCEIRO</v>
      </c>
      <c r="E12379" s="278" t="str">
        <f>Resumo!$R$5</f>
        <v>Despesa</v>
      </c>
      <c r="F12379" s="278" t="str">
        <f>Resumo!$R$6</f>
        <v>Despesa Indireta</v>
      </c>
      <c r="G12379" s="286">
        <f>'Comp. Desp. Indiretas'!CI22</f>
        <v>0</v>
      </c>
    </row>
    <row r="12380" spans="1:7">
      <c r="A12380" s="283">
        <f>'Comp. Desp. Indiretas'!$CI$7</f>
        <v>45292</v>
      </c>
      <c r="B12380" s="278" t="str">
        <f>'Comp. Desp. Indiretas'!$A$23</f>
        <v>MOC</v>
      </c>
      <c r="D12380" s="279" t="str">
        <f>'Comp. Desp. Indiretas'!$C$23</f>
        <v>ANALISTA DE SUPRIMENTOS</v>
      </c>
      <c r="E12380" s="278" t="str">
        <f>Resumo!$R$5</f>
        <v>Despesa</v>
      </c>
      <c r="F12380" s="278" t="str">
        <f>Resumo!$R$6</f>
        <v>Despesa Indireta</v>
      </c>
      <c r="G12380" s="286">
        <f>'Comp. Desp. Indiretas'!CI23</f>
        <v>0</v>
      </c>
    </row>
    <row r="12381" spans="1:7">
      <c r="A12381" s="283">
        <f>'Comp. Desp. Indiretas'!$CI$7</f>
        <v>45292</v>
      </c>
      <c r="B12381" s="278" t="str">
        <f>'Comp. Desp. Indiretas'!$A$24</f>
        <v>DG</v>
      </c>
      <c r="D12381" s="279" t="str">
        <f>'Comp. Desp. Indiretas'!$C$24</f>
        <v>HOSPEDAGEM VIAGEM</v>
      </c>
      <c r="E12381" s="278" t="str">
        <f>Resumo!$R$5</f>
        <v>Despesa</v>
      </c>
      <c r="F12381" s="278" t="str">
        <f>Resumo!$R$6</f>
        <v>Despesa Indireta</v>
      </c>
      <c r="G12381" s="286">
        <f>'Comp. Desp. Indiretas'!CI24</f>
        <v>0</v>
      </c>
    </row>
    <row r="12382" spans="1:7">
      <c r="A12382" s="283">
        <f>'Comp. Desp. Indiretas'!$CI$7</f>
        <v>45292</v>
      </c>
      <c r="B12382" s="278" t="str">
        <f>'Comp. Desp. Indiretas'!$A$25</f>
        <v>DG</v>
      </c>
      <c r="D12382" s="279" t="str">
        <f>'Comp. Desp. Indiretas'!$C$25</f>
        <v>HOSPEDAGEM - NIVEL 2</v>
      </c>
      <c r="E12382" s="278" t="str">
        <f>Resumo!$R$5</f>
        <v>Despesa</v>
      </c>
      <c r="F12382" s="278" t="str">
        <f>Resumo!$R$6</f>
        <v>Despesa Indireta</v>
      </c>
      <c r="G12382" s="286">
        <f>'Comp. Desp. Indiretas'!CI25</f>
        <v>0</v>
      </c>
    </row>
    <row r="12383" spans="1:7">
      <c r="A12383" s="283">
        <f>'Comp. Desp. Indiretas'!$CI$7</f>
        <v>45292</v>
      </c>
      <c r="B12383" s="278" t="str">
        <f>'Comp. Desp. Indiretas'!$A$26</f>
        <v>DG</v>
      </c>
      <c r="D12383" s="279" t="str">
        <f>'Comp. Desp. Indiretas'!$C$26</f>
        <v>HOSPEDAGEM - NIVEL 3</v>
      </c>
      <c r="E12383" s="278" t="str">
        <f>Resumo!$R$5</f>
        <v>Despesa</v>
      </c>
      <c r="F12383" s="278" t="str">
        <f>Resumo!$R$6</f>
        <v>Despesa Indireta</v>
      </c>
      <c r="G12383" s="286">
        <f>'Comp. Desp. Indiretas'!CI26</f>
        <v>0</v>
      </c>
    </row>
    <row r="12384" spans="1:7">
      <c r="A12384" s="283">
        <f>'Comp. Desp. Indiretas'!$CI$7</f>
        <v>45292</v>
      </c>
      <c r="B12384" s="278" t="str">
        <f>'Comp. Desp. Indiretas'!$A$27</f>
        <v>DG</v>
      </c>
      <c r="D12384" s="279" t="str">
        <f>'Comp. Desp. Indiretas'!$C$27</f>
        <v>SALA COMERCIAL - PARAUAPEBAS/PA</v>
      </c>
      <c r="E12384" s="278" t="str">
        <f>Resumo!$R$5</f>
        <v>Despesa</v>
      </c>
      <c r="F12384" s="278" t="str">
        <f>Resumo!$R$6</f>
        <v>Despesa Indireta</v>
      </c>
      <c r="G12384" s="286">
        <f>'Comp. Desp. Indiretas'!CI27</f>
        <v>0</v>
      </c>
    </row>
    <row r="12385" spans="1:7">
      <c r="A12385" s="283">
        <f>'Comp. Desp. Indiretas'!$CI$7</f>
        <v>45292</v>
      </c>
      <c r="B12385" s="278" t="str">
        <f>'Comp. Desp. Indiretas'!$A$28</f>
        <v>DG</v>
      </c>
      <c r="D12385" s="279" t="str">
        <f>'Comp. Desp. Indiretas'!$C$28</f>
        <v>CUSTOS FIXOS - SALA COMERCIAL (INTERNET, TELEFONIA, ENERGIA, LIMPEZA, E ETC)</v>
      </c>
      <c r="E12385" s="278" t="str">
        <f>Resumo!$R$5</f>
        <v>Despesa</v>
      </c>
      <c r="F12385" s="278" t="str">
        <f>Resumo!$R$6</f>
        <v>Despesa Indireta</v>
      </c>
      <c r="G12385" s="286">
        <f>'Comp. Desp. Indiretas'!CI28</f>
        <v>0</v>
      </c>
    </row>
    <row r="12386" spans="1:7">
      <c r="A12386" s="283">
        <f>'Comp. Desp. Indiretas'!$CI$7</f>
        <v>45292</v>
      </c>
      <c r="B12386" s="278" t="str">
        <f>'Comp. Desp. Indiretas'!$A$29</f>
        <v>DG</v>
      </c>
      <c r="D12386" s="279" t="str">
        <f>'Comp. Desp. Indiretas'!$C$29</f>
        <v>MOBILIA/FRETE - SALA COMERCIAL</v>
      </c>
      <c r="E12386" s="278" t="str">
        <f>Resumo!$R$5</f>
        <v>Despesa</v>
      </c>
      <c r="F12386" s="278" t="str">
        <f>Resumo!$R$6</f>
        <v>Despesa Indireta</v>
      </c>
      <c r="G12386" s="286">
        <f>'Comp. Desp. Indiretas'!CI29</f>
        <v>0</v>
      </c>
    </row>
    <row r="12387" spans="1:7">
      <c r="A12387" s="283">
        <f>'Comp. Desp. Indiretas'!$CI$7</f>
        <v>45292</v>
      </c>
      <c r="B12387" s="278" t="str">
        <f>'Comp. Desp. Indiretas'!$A$30</f>
        <v>DG</v>
      </c>
      <c r="D12387" s="279" t="str">
        <f>'Comp. Desp. Indiretas'!$C$30</f>
        <v>ALIMENTAÇÃO - NIVEL 3</v>
      </c>
      <c r="E12387" s="278" t="str">
        <f>Resumo!$R$5</f>
        <v>Despesa</v>
      </c>
      <c r="F12387" s="278" t="str">
        <f>Resumo!$R$6</f>
        <v>Despesa Indireta</v>
      </c>
      <c r="G12387" s="286">
        <f>'Comp. Desp. Indiretas'!CI30</f>
        <v>0</v>
      </c>
    </row>
    <row r="12388" spans="1:7">
      <c r="A12388" s="283">
        <f>'Comp. Desp. Indiretas'!$CI$7</f>
        <v>45292</v>
      </c>
      <c r="B12388" s="278" t="str">
        <f>'Comp. Desp. Indiretas'!$A$31</f>
        <v>DG</v>
      </c>
      <c r="D12388" s="279" t="str">
        <f>'Comp. Desp. Indiretas'!$C$31</f>
        <v>TELEFONIA</v>
      </c>
      <c r="E12388" s="278" t="str">
        <f>Resumo!$R$5</f>
        <v>Despesa</v>
      </c>
      <c r="F12388" s="278" t="str">
        <f>Resumo!$R$6</f>
        <v>Despesa Indireta</v>
      </c>
      <c r="G12388" s="286">
        <f>'Comp. Desp. Indiretas'!CI31</f>
        <v>0</v>
      </c>
    </row>
    <row r="12389" spans="1:7">
      <c r="A12389" s="283">
        <f>'Comp. Desp. Indiretas'!$CI$7</f>
        <v>45292</v>
      </c>
      <c r="B12389" s="278" t="str">
        <f>'Comp. Desp. Indiretas'!$A$32</f>
        <v>DG</v>
      </c>
      <c r="D12389" s="279" t="str">
        <f>'Comp. Desp. Indiretas'!$C$32</f>
        <v>ALUGUEL DE VEÍCULO SUV</v>
      </c>
      <c r="E12389" s="278" t="str">
        <f>Resumo!$R$5</f>
        <v>Despesa</v>
      </c>
      <c r="F12389" s="278" t="str">
        <f>Resumo!$R$6</f>
        <v>Despesa Indireta</v>
      </c>
      <c r="G12389" s="286">
        <f>'Comp. Desp. Indiretas'!CI32</f>
        <v>0</v>
      </c>
    </row>
    <row r="12390" spans="1:7">
      <c r="A12390" s="283">
        <f>'Comp. Desp. Indiretas'!$CI$7</f>
        <v>45292</v>
      </c>
      <c r="B12390" s="278" t="str">
        <f>'Comp. Desp. Indiretas'!$A$33</f>
        <v>DG</v>
      </c>
      <c r="D12390" s="279" t="str">
        <f>'Comp. Desp. Indiretas'!$C$33</f>
        <v>ALUGUEL DE VEICULO LEVE</v>
      </c>
      <c r="E12390" s="278" t="str">
        <f>Resumo!$R$5</f>
        <v>Despesa</v>
      </c>
      <c r="F12390" s="278" t="str">
        <f>Resumo!$R$6</f>
        <v>Despesa Indireta</v>
      </c>
      <c r="G12390" s="286">
        <f>'Comp. Desp. Indiretas'!CI33</f>
        <v>0</v>
      </c>
    </row>
    <row r="12391" spans="1:7">
      <c r="A12391" s="283">
        <f>'Comp. Desp. Indiretas'!$CI$7</f>
        <v>45292</v>
      </c>
      <c r="B12391" s="278" t="str">
        <f>'Comp. Desp. Indiretas'!$A$34</f>
        <v>DG</v>
      </c>
      <c r="D12391" s="279" t="str">
        <f>'Comp. Desp. Indiretas'!$C$34</f>
        <v>ALUGUEL CAMINHONTE</v>
      </c>
      <c r="E12391" s="278" t="str">
        <f>Resumo!$R$5</f>
        <v>Despesa</v>
      </c>
      <c r="F12391" s="278" t="str">
        <f>Resumo!$R$6</f>
        <v>Despesa Indireta</v>
      </c>
      <c r="G12391" s="286">
        <f>'Comp. Desp. Indiretas'!CI34</f>
        <v>0</v>
      </c>
    </row>
    <row r="12392" spans="1:7">
      <c r="A12392" s="283">
        <f>'Comp. Desp. Indiretas'!$CI$7</f>
        <v>45292</v>
      </c>
      <c r="B12392" s="278" t="str">
        <f>'Comp. Desp. Indiretas'!$A$35</f>
        <v>DG</v>
      </c>
      <c r="D12392" s="279" t="str">
        <f>'Comp. Desp. Indiretas'!$C$35</f>
        <v>AQUISIÇÃO DE VEICULO</v>
      </c>
      <c r="E12392" s="278" t="str">
        <f>Resumo!$R$5</f>
        <v>Despesa</v>
      </c>
      <c r="F12392" s="278" t="str">
        <f>Resumo!$R$6</f>
        <v>Despesa Indireta</v>
      </c>
      <c r="G12392" s="286">
        <f>'Comp. Desp. Indiretas'!CI35</f>
        <v>0</v>
      </c>
    </row>
    <row r="12393" spans="1:7">
      <c r="A12393" s="283">
        <f>'Comp. Desp. Indiretas'!$CI$7</f>
        <v>45292</v>
      </c>
      <c r="B12393" s="278" t="str">
        <f>'Comp. Desp. Indiretas'!$A$36</f>
        <v>DG</v>
      </c>
      <c r="D12393" s="279" t="str">
        <f>'Comp. Desp. Indiretas'!$C$36</f>
        <v>COMBUSTÍVEL - GASOLINA</v>
      </c>
      <c r="E12393" s="278" t="str">
        <f>Resumo!$R$5</f>
        <v>Despesa</v>
      </c>
      <c r="F12393" s="278" t="str">
        <f>Resumo!$R$6</f>
        <v>Despesa Indireta</v>
      </c>
      <c r="G12393" s="286">
        <f>'Comp. Desp. Indiretas'!CI36</f>
        <v>0</v>
      </c>
    </row>
    <row r="12394" spans="1:7">
      <c r="A12394" s="283">
        <f>'Comp. Desp. Indiretas'!$CI$7</f>
        <v>45292</v>
      </c>
      <c r="B12394" s="278" t="str">
        <f>'Comp. Desp. Indiretas'!$A$37</f>
        <v>DG</v>
      </c>
      <c r="D12394" s="279" t="str">
        <f>'Comp. Desp. Indiretas'!$C$37</f>
        <v>COMBUSTÍVEL - DIESEL</v>
      </c>
      <c r="E12394" s="278" t="str">
        <f>Resumo!$R$5</f>
        <v>Despesa</v>
      </c>
      <c r="F12394" s="278" t="str">
        <f>Resumo!$R$6</f>
        <v>Despesa Indireta</v>
      </c>
      <c r="G12394" s="286">
        <f>'Comp. Desp. Indiretas'!CI37</f>
        <v>0</v>
      </c>
    </row>
    <row r="12395" spans="1:7">
      <c r="A12395" s="283">
        <f>'Comp. Desp. Indiretas'!$CI$7</f>
        <v>45292</v>
      </c>
      <c r="B12395" s="278" t="str">
        <f>'Comp. Desp. Indiretas'!$A$38</f>
        <v>DG</v>
      </c>
      <c r="D12395" s="279" t="str">
        <f>'Comp. Desp. Indiretas'!$C$38</f>
        <v>PASSAGEM AÉREA</v>
      </c>
      <c r="E12395" s="278" t="str">
        <f>Resumo!$R$5</f>
        <v>Despesa</v>
      </c>
      <c r="F12395" s="278" t="str">
        <f>Resumo!$R$6</f>
        <v>Despesa Indireta</v>
      </c>
      <c r="G12395" s="286">
        <f>'Comp. Desp. Indiretas'!CI38</f>
        <v>0</v>
      </c>
    </row>
    <row r="12396" spans="1:7">
      <c r="A12396" s="283">
        <f>'Comp. Desp. Indiretas'!$CI$7</f>
        <v>45292</v>
      </c>
      <c r="B12396" s="278" t="str">
        <f>'Comp. Desp. Indiretas'!$A$39</f>
        <v>ART</v>
      </c>
      <c r="D12396" s="279" t="str">
        <f>'Comp. Desp. Indiretas'!$C$39</f>
        <v>ART CREA - Nível 1</v>
      </c>
      <c r="E12396" s="278" t="str">
        <f>Resumo!$R$5</f>
        <v>Despesa</v>
      </c>
      <c r="F12396" s="278" t="str">
        <f>Resumo!$R$6</f>
        <v>Despesa Indireta</v>
      </c>
      <c r="G12396" s="286">
        <f>'Comp. Desp. Indiretas'!CI39</f>
        <v>0</v>
      </c>
    </row>
    <row r="12397" spans="1:7">
      <c r="A12397" s="283">
        <f>'Comp. Desp. Indiretas'!$CI$7</f>
        <v>45292</v>
      </c>
      <c r="B12397" s="278" t="str">
        <f>'Comp. Desp. Indiretas'!$A$40</f>
        <v>ART</v>
      </c>
      <c r="D12397" s="279" t="str">
        <f>'Comp. Desp. Indiretas'!$C$40</f>
        <v>ART CREA - Nível 2</v>
      </c>
      <c r="E12397" s="278" t="str">
        <f>Resumo!$R$5</f>
        <v>Despesa</v>
      </c>
      <c r="F12397" s="278" t="str">
        <f>Resumo!$R$6</f>
        <v>Despesa Indireta</v>
      </c>
      <c r="G12397" s="286">
        <f>'Comp. Desp. Indiretas'!CI40</f>
        <v>0</v>
      </c>
    </row>
    <row r="12398" spans="1:7">
      <c r="A12398" s="283">
        <f>'Comp. Desp. Indiretas'!$CI$7</f>
        <v>45292</v>
      </c>
      <c r="B12398" s="278" t="str">
        <f>'Comp. Desp. Indiretas'!$A$41</f>
        <v>ART</v>
      </c>
      <c r="D12398" s="279" t="str">
        <f>'Comp. Desp. Indiretas'!$C$41</f>
        <v>ART CREA - Nível 3</v>
      </c>
      <c r="E12398" s="278" t="str">
        <f>Resumo!$R$5</f>
        <v>Despesa</v>
      </c>
      <c r="F12398" s="278" t="str">
        <f>Resumo!$R$6</f>
        <v>Despesa Indireta</v>
      </c>
      <c r="G12398" s="286">
        <f>'Comp. Desp. Indiretas'!CI41</f>
        <v>0</v>
      </c>
    </row>
    <row r="12399" spans="1:7">
      <c r="A12399" s="283">
        <f>'Comp. Desp. Indiretas'!$CI$7</f>
        <v>45292</v>
      </c>
      <c r="B12399" s="278" t="str">
        <f>'Comp. Desp. Indiretas'!$A$42</f>
        <v>ART</v>
      </c>
      <c r="D12399" s="279" t="str">
        <f>'Comp. Desp. Indiretas'!$C$42</f>
        <v>ACERVO CREA</v>
      </c>
      <c r="E12399" s="278" t="str">
        <f>Resumo!$R$5</f>
        <v>Despesa</v>
      </c>
      <c r="F12399" s="278" t="str">
        <f>Resumo!$R$6</f>
        <v>Despesa Indireta</v>
      </c>
      <c r="G12399" s="286">
        <f>'Comp. Desp. Indiretas'!CI42</f>
        <v>0</v>
      </c>
    </row>
    <row r="12400" spans="1:7">
      <c r="A12400" s="283">
        <f>'Comp. Desp. Indiretas'!$CI$7</f>
        <v>45292</v>
      </c>
      <c r="B12400" s="278" t="str">
        <f>'Comp. Desp. Indiretas'!$A$43</f>
        <v>ART</v>
      </c>
      <c r="D12400" s="279" t="str">
        <f>'Comp. Desp. Indiretas'!$C$43</f>
        <v>ART CRBio</v>
      </c>
      <c r="E12400" s="278" t="str">
        <f>Resumo!$R$5</f>
        <v>Despesa</v>
      </c>
      <c r="F12400" s="278" t="str">
        <f>Resumo!$R$6</f>
        <v>Despesa Indireta</v>
      </c>
      <c r="G12400" s="286">
        <f>'Comp. Desp. Indiretas'!CI43</f>
        <v>0</v>
      </c>
    </row>
    <row r="12401" spans="1:7">
      <c r="A12401" s="283">
        <f>'Comp. Desp. Indiretas'!$CI$7</f>
        <v>45292</v>
      </c>
      <c r="B12401" s="278" t="str">
        <f>'Comp. Desp. Indiretas'!$A$44</f>
        <v>ART</v>
      </c>
      <c r="D12401" s="279" t="str">
        <f>'Comp. Desp. Indiretas'!$C$44</f>
        <v>ACERVO CRBio</v>
      </c>
      <c r="E12401" s="278" t="str">
        <f>Resumo!$R$5</f>
        <v>Despesa</v>
      </c>
      <c r="F12401" s="278" t="str">
        <f>Resumo!$R$6</f>
        <v>Despesa Indireta</v>
      </c>
      <c r="G12401" s="286">
        <f>'Comp. Desp. Indiretas'!CI44</f>
        <v>0</v>
      </c>
    </row>
    <row r="12402" spans="1:7">
      <c r="A12402" s="283">
        <f>'Comp. Desp. Indiretas'!$CI$7</f>
        <v>45292</v>
      </c>
      <c r="B12402" s="278" t="str">
        <f>'Comp. Desp. Indiretas'!$A$45</f>
        <v>ART</v>
      </c>
      <c r="D12402" s="279" t="str">
        <f>'Comp. Desp. Indiretas'!$C$45</f>
        <v>VISTO CREA PF</v>
      </c>
      <c r="E12402" s="278" t="str">
        <f>Resumo!$R$5</f>
        <v>Despesa</v>
      </c>
      <c r="F12402" s="278" t="str">
        <f>Resumo!$R$6</f>
        <v>Despesa Indireta</v>
      </c>
      <c r="G12402" s="286">
        <f>'Comp. Desp. Indiretas'!CI45</f>
        <v>0</v>
      </c>
    </row>
    <row r="12403" spans="1:7">
      <c r="A12403" s="283">
        <f>'Comp. Desp. Indiretas'!$CI$7</f>
        <v>45292</v>
      </c>
      <c r="B12403" s="278" t="str">
        <f>'Comp. Desp. Indiretas'!$A$46</f>
        <v>ART</v>
      </c>
      <c r="D12403" s="279" t="str">
        <f>'Comp. Desp. Indiretas'!$C$46</f>
        <v>VISTO CREA PJ</v>
      </c>
      <c r="E12403" s="278" t="str">
        <f>Resumo!$R$5</f>
        <v>Despesa</v>
      </c>
      <c r="F12403" s="278" t="str">
        <f>Resumo!$R$6</f>
        <v>Despesa Indireta</v>
      </c>
      <c r="G12403" s="286">
        <f>'Comp. Desp. Indiretas'!CI46</f>
        <v>0</v>
      </c>
    </row>
    <row r="12404" spans="1:7">
      <c r="A12404" s="283">
        <f>'Comp. Desp. Indiretas'!$CI$7</f>
        <v>45292</v>
      </c>
      <c r="B12404" s="278" t="str">
        <f>'Comp. Desp. Indiretas'!$A$47</f>
        <v>ART</v>
      </c>
      <c r="D12404" s="279" t="str">
        <f>'Comp. Desp. Indiretas'!$C$47</f>
        <v>ANUIDADE CREA PF</v>
      </c>
      <c r="E12404" s="278" t="str">
        <f>Resumo!$R$5</f>
        <v>Despesa</v>
      </c>
      <c r="F12404" s="278" t="str">
        <f>Resumo!$R$6</f>
        <v>Despesa Indireta</v>
      </c>
      <c r="G12404" s="286">
        <f>'Comp. Desp. Indiretas'!CI47</f>
        <v>0</v>
      </c>
    </row>
    <row r="12405" spans="1:7">
      <c r="A12405" s="283">
        <f>'Comp. Desp. Indiretas'!$CI$7</f>
        <v>45292</v>
      </c>
      <c r="B12405" s="278" t="str">
        <f>'Comp. Desp. Indiretas'!$A$48</f>
        <v>ART</v>
      </c>
      <c r="D12405" s="279" t="str">
        <f>'Comp. Desp. Indiretas'!$C$48</f>
        <v>ANUIDADE CREA PJ</v>
      </c>
      <c r="E12405" s="278" t="str">
        <f>Resumo!$R$5</f>
        <v>Despesa</v>
      </c>
      <c r="F12405" s="278" t="str">
        <f>Resumo!$R$6</f>
        <v>Despesa Indireta</v>
      </c>
      <c r="G12405" s="286">
        <f>'Comp. Desp. Indiretas'!CI48</f>
        <v>0</v>
      </c>
    </row>
    <row r="12406" spans="1:7">
      <c r="A12406" s="283">
        <f>'Comp. Desp. Indiretas'!$CI$7</f>
        <v>45292</v>
      </c>
      <c r="B12406" s="278" t="str">
        <f>'Comp. Desp. Indiretas'!$A$49</f>
        <v>ART</v>
      </c>
      <c r="D12406" s="279" t="str">
        <f>'Comp. Desp. Indiretas'!$C$49</f>
        <v>VISTO CRBio PF</v>
      </c>
      <c r="E12406" s="278" t="str">
        <f>Resumo!$R$5</f>
        <v>Despesa</v>
      </c>
      <c r="F12406" s="278" t="str">
        <f>Resumo!$R$6</f>
        <v>Despesa Indireta</v>
      </c>
      <c r="G12406" s="286">
        <f>'Comp. Desp. Indiretas'!CI49</f>
        <v>0</v>
      </c>
    </row>
    <row r="12407" spans="1:7">
      <c r="A12407" s="283">
        <f>'Comp. Desp. Indiretas'!$CI$7</f>
        <v>45292</v>
      </c>
      <c r="B12407" s="278" t="str">
        <f>'Comp. Desp. Indiretas'!$A$50</f>
        <v>ART</v>
      </c>
      <c r="D12407" s="279" t="str">
        <f>'Comp. Desp. Indiretas'!$C$50</f>
        <v>VISTO CRBio PJ</v>
      </c>
      <c r="E12407" s="278" t="str">
        <f>Resumo!$R$5</f>
        <v>Despesa</v>
      </c>
      <c r="F12407" s="278" t="str">
        <f>Resumo!$R$6</f>
        <v>Despesa Indireta</v>
      </c>
      <c r="G12407" s="286">
        <f>'Comp. Desp. Indiretas'!CI50</f>
        <v>0</v>
      </c>
    </row>
    <row r="12408" spans="1:7">
      <c r="A12408" s="283">
        <f>'Comp. Desp. Indiretas'!$CI$7</f>
        <v>45292</v>
      </c>
      <c r="B12408" s="278" t="str">
        <f>'Comp. Desp. Indiretas'!$A$51</f>
        <v>SMS</v>
      </c>
      <c r="D12408" s="279" t="str">
        <f>'Comp. Desp. Indiretas'!$C$51</f>
        <v>PPRA</v>
      </c>
      <c r="E12408" s="278" t="str">
        <f>Resumo!$R$5</f>
        <v>Despesa</v>
      </c>
      <c r="F12408" s="278" t="str">
        <f>Resumo!$R$6</f>
        <v>Despesa Indireta</v>
      </c>
      <c r="G12408" s="286">
        <f>'Comp. Desp. Indiretas'!CI51</f>
        <v>0</v>
      </c>
    </row>
    <row r="12409" spans="1:7">
      <c r="A12409" s="283">
        <f>'Comp. Desp. Indiretas'!$CI$7</f>
        <v>45292</v>
      </c>
      <c r="B12409" s="278" t="str">
        <f>'Comp. Desp. Indiretas'!$A$52</f>
        <v>SMS</v>
      </c>
      <c r="D12409" s="279" t="str">
        <f>'Comp. Desp. Indiretas'!$C$52</f>
        <v>PCMSO</v>
      </c>
      <c r="E12409" s="278" t="str">
        <f>Resumo!$R$5</f>
        <v>Despesa</v>
      </c>
      <c r="F12409" s="278" t="str">
        <f>Resumo!$R$6</f>
        <v>Despesa Indireta</v>
      </c>
      <c r="G12409" s="286">
        <f>'Comp. Desp. Indiretas'!CI52</f>
        <v>0</v>
      </c>
    </row>
    <row r="12410" spans="1:7">
      <c r="A12410" s="283">
        <f>'Comp. Desp. Indiretas'!$CI$7</f>
        <v>45292</v>
      </c>
      <c r="B12410" s="278" t="str">
        <f>'Comp. Desp. Indiretas'!$A$53</f>
        <v>SMS</v>
      </c>
      <c r="D12410" s="279" t="str">
        <f>'Comp. Desp. Indiretas'!$C$53</f>
        <v>PGR</v>
      </c>
      <c r="E12410" s="278" t="str">
        <f>Resumo!$R$5</f>
        <v>Despesa</v>
      </c>
      <c r="F12410" s="278" t="str">
        <f>Resumo!$R$6</f>
        <v>Despesa Indireta</v>
      </c>
      <c r="G12410" s="286">
        <f>'Comp. Desp. Indiretas'!CI53</f>
        <v>0</v>
      </c>
    </row>
    <row r="12411" spans="1:7">
      <c r="A12411" s="283">
        <f>'Comp. Desp. Indiretas'!$CI$7</f>
        <v>45292</v>
      </c>
      <c r="B12411" s="278" t="str">
        <f>'Comp. Desp. Indiretas'!$A$55</f>
        <v>SMS</v>
      </c>
      <c r="D12411" s="279" t="str">
        <f>'Comp. Desp. Indiretas'!$C$55</f>
        <v>TREINAMENTO</v>
      </c>
      <c r="E12411" s="278" t="str">
        <f>Resumo!$R$5</f>
        <v>Despesa</v>
      </c>
      <c r="F12411" s="278" t="str">
        <f>Resumo!$R$6</f>
        <v>Despesa Indireta</v>
      </c>
      <c r="G12411" s="286">
        <f>'Comp. Desp. Indiretas'!CI55</f>
        <v>0</v>
      </c>
    </row>
    <row r="12412" spans="1:7">
      <c r="A12412" s="283">
        <f>'Comp. Desp. Indiretas'!$CI$7</f>
        <v>45292</v>
      </c>
      <c r="B12412" s="278" t="str">
        <f>'Comp. Desp. Indiretas'!$A$56</f>
        <v>SMS</v>
      </c>
      <c r="D12412" s="279" t="str">
        <f>'Comp. Desp. Indiretas'!$C$56</f>
        <v>ASO</v>
      </c>
      <c r="E12412" s="278" t="str">
        <f>Resumo!$R$5</f>
        <v>Despesa</v>
      </c>
      <c r="F12412" s="278" t="str">
        <f>Resumo!$R$6</f>
        <v>Despesa Indireta</v>
      </c>
      <c r="G12412" s="286">
        <f>'Comp. Desp. Indiretas'!CI56</f>
        <v>0</v>
      </c>
    </row>
    <row r="12413" spans="1:7">
      <c r="A12413" s="283">
        <f>'Comp. Desp. Indiretas'!$CI$7</f>
        <v>45292</v>
      </c>
      <c r="B12413" s="278">
        <f>'Comp. Desp. Indiretas'!$A$57</f>
        <v>0</v>
      </c>
      <c r="D12413" s="279" t="str">
        <f>'Comp. Desp. Indiretas'!$C$57</f>
        <v/>
      </c>
      <c r="E12413" s="278" t="str">
        <f>Resumo!$R$5</f>
        <v>Despesa</v>
      </c>
      <c r="F12413" s="278" t="str">
        <f>Resumo!$R$6</f>
        <v>Despesa Indireta</v>
      </c>
      <c r="G12413" s="286">
        <f>'Comp. Desp. Indiretas'!CI57</f>
        <v>0</v>
      </c>
    </row>
    <row r="12414" spans="1:7">
      <c r="A12414" s="283">
        <f>'Comp. Desp. Indiretas'!$CI$7</f>
        <v>45292</v>
      </c>
      <c r="B12414" s="278">
        <f>'Comp. Desp. Indiretas'!$A$58</f>
        <v>0</v>
      </c>
      <c r="D12414" s="279" t="str">
        <f>'Comp. Desp. Indiretas'!$C$58</f>
        <v/>
      </c>
      <c r="E12414" s="278" t="str">
        <f>Resumo!$R$5</f>
        <v>Despesa</v>
      </c>
      <c r="F12414" s="278" t="str">
        <f>Resumo!$R$6</f>
        <v>Despesa Indireta</v>
      </c>
      <c r="G12414" s="286">
        <f>'Comp. Desp. Indiretas'!CI58</f>
        <v>0</v>
      </c>
    </row>
    <row r="12415" spans="1:7">
      <c r="A12415" s="283">
        <f>'Comp. Desp. Indiretas'!$CI$7</f>
        <v>45292</v>
      </c>
      <c r="B12415" s="278">
        <f>'Comp. Desp. Indiretas'!$A$59</f>
        <v>0</v>
      </c>
      <c r="D12415" s="279" t="str">
        <f>'Comp. Desp. Indiretas'!$C$59</f>
        <v/>
      </c>
      <c r="E12415" s="278" t="str">
        <f>Resumo!$R$5</f>
        <v>Despesa</v>
      </c>
      <c r="F12415" s="278" t="str">
        <f>Resumo!$R$6</f>
        <v>Despesa Indireta</v>
      </c>
      <c r="G12415" s="286">
        <f>'Comp. Desp. Indiretas'!CI59</f>
        <v>0</v>
      </c>
    </row>
    <row r="12416" spans="1:7">
      <c r="A12416" s="283">
        <f>'Comp. Desp. Indiretas'!$CI$7</f>
        <v>45292</v>
      </c>
      <c r="B12416" s="278">
        <f>'Comp. Desp. Indiretas'!$A$60</f>
        <v>0</v>
      </c>
      <c r="D12416" s="279" t="str">
        <f>'Comp. Desp. Indiretas'!$C$60</f>
        <v/>
      </c>
      <c r="E12416" s="278" t="str">
        <f>Resumo!$R$5</f>
        <v>Despesa</v>
      </c>
      <c r="F12416" s="278" t="str">
        <f>Resumo!$R$6</f>
        <v>Despesa Indireta</v>
      </c>
      <c r="G12416" s="286">
        <f>'Comp. Desp. Indiretas'!CI60</f>
        <v>0</v>
      </c>
    </row>
    <row r="12417" spans="1:7">
      <c r="A12417" s="283">
        <f>'Comp. Desp. Indiretas'!$CI$7</f>
        <v>45292</v>
      </c>
      <c r="B12417" s="278" t="str">
        <f>'Comp. Desp. Indiretas'!$A$63</f>
        <v>MOC</v>
      </c>
      <c r="D12417" s="279" t="str">
        <f>'Comp. Desp. Indiretas'!$C$63</f>
        <v>DIRETOR TÉCNICO</v>
      </c>
      <c r="E12417" s="278" t="str">
        <f>Resumo!$R$5</f>
        <v>Despesa</v>
      </c>
      <c r="F12417" s="278" t="str">
        <f>Resumo!$R$6</f>
        <v>Despesa Indireta</v>
      </c>
      <c r="G12417" s="286">
        <f>'Comp. Desp. Indiretas'!CI63</f>
        <v>0</v>
      </c>
    </row>
    <row r="12418" spans="1:7">
      <c r="A12418" s="283">
        <f>'Comp. Desp. Indiretas'!$CI$7</f>
        <v>45292</v>
      </c>
      <c r="B12418" s="278" t="str">
        <f>'Comp. Desp. Indiretas'!$A$64</f>
        <v>MOC</v>
      </c>
      <c r="D12418" s="279" t="str">
        <f>'Comp. Desp. Indiretas'!$C$64</f>
        <v>ANALISTA DE SUPRIMENTOS</v>
      </c>
      <c r="E12418" s="278" t="str">
        <f>Resumo!$R$5</f>
        <v>Despesa</v>
      </c>
      <c r="F12418" s="278" t="str">
        <f>Resumo!$R$6</f>
        <v>Despesa Indireta</v>
      </c>
      <c r="G12418" s="286">
        <f>'Comp. Desp. Indiretas'!CI64</f>
        <v>0</v>
      </c>
    </row>
    <row r="12419" spans="1:7">
      <c r="A12419" s="283">
        <f>'Comp. Desp. Indiretas'!$CI$7</f>
        <v>45292</v>
      </c>
      <c r="B12419" s="278" t="str">
        <f>'Comp. Desp. Indiretas'!$A$65</f>
        <v>MOC</v>
      </c>
      <c r="D12419" s="279" t="str">
        <f>'Comp. Desp. Indiretas'!$C$65</f>
        <v>GERENTE DE PROJETO - PJ</v>
      </c>
      <c r="E12419" s="278" t="str">
        <f>Resumo!$R$5</f>
        <v>Despesa</v>
      </c>
      <c r="F12419" s="278" t="str">
        <f>Resumo!$R$6</f>
        <v>Despesa Indireta</v>
      </c>
      <c r="G12419" s="286">
        <f>'Comp. Desp. Indiretas'!CI65</f>
        <v>0</v>
      </c>
    </row>
    <row r="12420" spans="1:7">
      <c r="A12420" s="283">
        <f>'Comp. Desp. Indiretas'!$CI$7</f>
        <v>45292</v>
      </c>
      <c r="B12420" s="278" t="str">
        <f>'Comp. Desp. Indiretas'!$A$66</f>
        <v>MOC</v>
      </c>
      <c r="D12420" s="279" t="str">
        <f>'Comp. Desp. Indiretas'!$C$66</f>
        <v>COORD. DE PROJETO - PJ</v>
      </c>
      <c r="E12420" s="278" t="str">
        <f>Resumo!$R$5</f>
        <v>Despesa</v>
      </c>
      <c r="F12420" s="278" t="str">
        <f>Resumo!$R$6</f>
        <v>Despesa Indireta</v>
      </c>
      <c r="G12420" s="286">
        <f>'Comp. Desp. Indiretas'!CI66</f>
        <v>0</v>
      </c>
    </row>
    <row r="12421" spans="1:7">
      <c r="A12421" s="283">
        <f>'Comp. Desp. Indiretas'!$CI$7</f>
        <v>45292</v>
      </c>
      <c r="B12421" s="278" t="str">
        <f>'Comp. Desp. Indiretas'!$A$67</f>
        <v>MOC</v>
      </c>
      <c r="D12421" s="279" t="str">
        <f>'Comp. Desp. Indiretas'!$C$67</f>
        <v>COORD. OPERACIONAL - PJ</v>
      </c>
      <c r="E12421" s="278" t="str">
        <f>Resumo!$R$5</f>
        <v>Despesa</v>
      </c>
      <c r="F12421" s="278" t="str">
        <f>Resumo!$R$6</f>
        <v>Despesa Indireta</v>
      </c>
      <c r="G12421" s="286">
        <f>'Comp. Desp. Indiretas'!CI67</f>
        <v>0</v>
      </c>
    </row>
    <row r="12422" spans="1:7">
      <c r="A12422" s="283">
        <f>'Comp. Desp. Indiretas'!$CI$7</f>
        <v>45292</v>
      </c>
      <c r="B12422" s="278" t="str">
        <f>'Comp. Desp. Indiretas'!$A$68</f>
        <v>MOC</v>
      </c>
      <c r="D12422" s="279" t="str">
        <f>'Comp. Desp. Indiretas'!$C$68</f>
        <v>ANALISTA DE PROJETOS SENIOR - PJ</v>
      </c>
      <c r="E12422" s="278" t="str">
        <f>Resumo!$R$5</f>
        <v>Despesa</v>
      </c>
      <c r="F12422" s="278" t="str">
        <f>Resumo!$R$6</f>
        <v>Despesa Indireta</v>
      </c>
      <c r="G12422" s="286">
        <f>'Comp. Desp. Indiretas'!CI68</f>
        <v>0</v>
      </c>
    </row>
    <row r="12423" spans="1:7">
      <c r="A12423" s="283">
        <f>'Comp. Desp. Indiretas'!$CI$7</f>
        <v>45292</v>
      </c>
      <c r="B12423" s="278" t="str">
        <f>'Comp. Desp. Indiretas'!$A$69</f>
        <v>MOC</v>
      </c>
      <c r="D12423" s="279" t="str">
        <f>'Comp. Desp. Indiretas'!$C$69</f>
        <v>ANALISTA DE PROJETOS PLENO - PJ</v>
      </c>
      <c r="E12423" s="278" t="str">
        <f>Resumo!$R$5</f>
        <v>Despesa</v>
      </c>
      <c r="F12423" s="278" t="str">
        <f>Resumo!$R$6</f>
        <v>Despesa Indireta</v>
      </c>
      <c r="G12423" s="286">
        <f>'Comp. Desp. Indiretas'!CI69</f>
        <v>0</v>
      </c>
    </row>
    <row r="12424" spans="1:7">
      <c r="A12424" s="283">
        <f>'Comp. Desp. Indiretas'!$CI$7</f>
        <v>45292</v>
      </c>
      <c r="B12424" s="278" t="str">
        <f>'Comp. Desp. Indiretas'!$A$70</f>
        <v>MOC</v>
      </c>
      <c r="D12424" s="279" t="str">
        <f>'Comp. Desp. Indiretas'!$C$70</f>
        <v>ANALISTA DE PROJETOS JUNIOR - PJ</v>
      </c>
      <c r="E12424" s="278" t="str">
        <f>Resumo!$R$5</f>
        <v>Despesa</v>
      </c>
      <c r="F12424" s="278" t="str">
        <f>Resumo!$R$6</f>
        <v>Despesa Indireta</v>
      </c>
      <c r="G12424" s="286">
        <f>'Comp. Desp. Indiretas'!CI70</f>
        <v>0</v>
      </c>
    </row>
    <row r="12425" spans="1:7">
      <c r="A12425" s="283">
        <f>'Comp. Desp. Indiretas'!$CI$7</f>
        <v>45292</v>
      </c>
      <c r="B12425" s="278" t="str">
        <f>'Comp. Desp. Indiretas'!$A$71</f>
        <v>MOC</v>
      </c>
      <c r="D12425" s="279" t="str">
        <f>'Comp. Desp. Indiretas'!$C$71</f>
        <v>TÉCNICO OPERACIONAL - PJ</v>
      </c>
      <c r="E12425" s="278" t="str">
        <f>Resumo!$R$5</f>
        <v>Despesa</v>
      </c>
      <c r="F12425" s="278" t="str">
        <f>Resumo!$R$6</f>
        <v>Despesa Indireta</v>
      </c>
      <c r="G12425" s="286">
        <f>'Comp. Desp. Indiretas'!CI71</f>
        <v>0</v>
      </c>
    </row>
    <row r="12426" spans="1:7">
      <c r="A12426" s="283">
        <f>'Comp. Desp. Indiretas'!$CI$7</f>
        <v>45292</v>
      </c>
      <c r="B12426" s="278" t="str">
        <f>'Comp. Desp. Indiretas'!$A$72</f>
        <v>MOC</v>
      </c>
      <c r="D12426" s="279" t="str">
        <f>'Comp. Desp. Indiretas'!$C$72</f>
        <v>AUXILIAR TÉCNICO - PJ</v>
      </c>
      <c r="E12426" s="278" t="str">
        <f>Resumo!$R$5</f>
        <v>Despesa</v>
      </c>
      <c r="F12426" s="278" t="str">
        <f>Resumo!$R$6</f>
        <v>Despesa Indireta</v>
      </c>
      <c r="G12426" s="286">
        <f>'Comp. Desp. Indiretas'!CI72</f>
        <v>0</v>
      </c>
    </row>
    <row r="12427" spans="1:7">
      <c r="A12427" s="283">
        <f>'Comp. Desp. Indiretas'!$CI$7</f>
        <v>45292</v>
      </c>
      <c r="B12427" s="278" t="str">
        <f>'Comp. Desp. Indiretas'!$A$73</f>
        <v>MOC</v>
      </c>
      <c r="D12427" s="279" t="str">
        <f>'Comp. Desp. Indiretas'!$C$73</f>
        <v>ANALISTA FINANCEIRO</v>
      </c>
      <c r="E12427" s="278" t="str">
        <f>Resumo!$R$5</f>
        <v>Despesa</v>
      </c>
      <c r="F12427" s="278" t="str">
        <f>Resumo!$R$6</f>
        <v>Despesa Indireta</v>
      </c>
      <c r="G12427" s="286">
        <f>'Comp. Desp. Indiretas'!CI73</f>
        <v>0</v>
      </c>
    </row>
    <row r="12428" spans="1:7">
      <c r="A12428" s="283">
        <f>'Comp. Desp. Indiretas'!$CI$7</f>
        <v>45292</v>
      </c>
      <c r="B12428" s="278" t="str">
        <f>'Comp. Desp. Indiretas'!$A$74</f>
        <v>MOC</v>
      </c>
      <c r="D12428" s="279" t="str">
        <f>'Comp. Desp. Indiretas'!$C$74</f>
        <v>ANALISTA DE SUPRIMENTOS</v>
      </c>
      <c r="E12428" s="278" t="str">
        <f>Resumo!$R$5</f>
        <v>Despesa</v>
      </c>
      <c r="F12428" s="278" t="str">
        <f>Resumo!$R$6</f>
        <v>Despesa Indireta</v>
      </c>
      <c r="G12428" s="286">
        <f>'Comp. Desp. Indiretas'!CI74</f>
        <v>0</v>
      </c>
    </row>
    <row r="12429" spans="1:7">
      <c r="A12429" s="283">
        <f>'Comp. Desp. Indiretas'!$CI$7</f>
        <v>45292</v>
      </c>
      <c r="B12429" s="278" t="str">
        <f>'Comp. Desp. Indiretas'!$A$75</f>
        <v>DG</v>
      </c>
      <c r="D12429" s="279" t="str">
        <f>'Comp. Desp. Indiretas'!$C$75</f>
        <v>HOSPEDAGEM VIAGEM</v>
      </c>
      <c r="E12429" s="278" t="str">
        <f>Resumo!$R$5</f>
        <v>Despesa</v>
      </c>
      <c r="F12429" s="278" t="str">
        <f>Resumo!$R$6</f>
        <v>Despesa Indireta</v>
      </c>
      <c r="G12429" s="286">
        <f>'Comp. Desp. Indiretas'!CI75</f>
        <v>0</v>
      </c>
    </row>
    <row r="12430" spans="1:7">
      <c r="A12430" s="283">
        <f>'Comp. Desp. Indiretas'!$CI$7</f>
        <v>45292</v>
      </c>
      <c r="B12430" s="278" t="str">
        <f>'Comp. Desp. Indiretas'!$A$76</f>
        <v>DG</v>
      </c>
      <c r="D12430" s="279" t="str">
        <f>'Comp. Desp. Indiretas'!$C$76</f>
        <v>ALIMENTAÇÃO VIAGEM (CAFÉ / ALMOÇO OU JANTA)</v>
      </c>
      <c r="E12430" s="278" t="str">
        <f>Resumo!$R$5</f>
        <v>Despesa</v>
      </c>
      <c r="F12430" s="278" t="str">
        <f>Resumo!$R$6</f>
        <v>Despesa Indireta</v>
      </c>
      <c r="G12430" s="286">
        <f>'Comp. Desp. Indiretas'!CI76</f>
        <v>0</v>
      </c>
    </row>
    <row r="12431" spans="1:7">
      <c r="A12431" s="283">
        <f>'Comp. Desp. Indiretas'!$CI$7</f>
        <v>45292</v>
      </c>
      <c r="B12431" s="278" t="str">
        <f>'Comp. Desp. Indiretas'!$A$77</f>
        <v>DG</v>
      </c>
      <c r="D12431" s="279" t="str">
        <f>'Comp. Desp. Indiretas'!$C$77</f>
        <v>SALA COMERCIAL - PARAUAPEBAS/PA</v>
      </c>
      <c r="E12431" s="278" t="str">
        <f>Resumo!$R$5</f>
        <v>Despesa</v>
      </c>
      <c r="F12431" s="278" t="str">
        <f>Resumo!$R$6</f>
        <v>Despesa Indireta</v>
      </c>
      <c r="G12431" s="286">
        <f>'Comp. Desp. Indiretas'!CI77</f>
        <v>0</v>
      </c>
    </row>
    <row r="12432" spans="1:7">
      <c r="A12432" s="283">
        <f>'Comp. Desp. Indiretas'!$CI$7</f>
        <v>45292</v>
      </c>
      <c r="B12432" s="278" t="str">
        <f>'Comp. Desp. Indiretas'!$A$78</f>
        <v>DG</v>
      </c>
      <c r="D12432" s="279" t="str">
        <f>'Comp. Desp. Indiretas'!$C$78</f>
        <v>ALIMENTAÇÃO VIAGEM (CAFÉ / ALMOÇO OU JANTA)</v>
      </c>
      <c r="E12432" s="278" t="str">
        <f>Resumo!$R$5</f>
        <v>Despesa</v>
      </c>
      <c r="F12432" s="278" t="str">
        <f>Resumo!$R$6</f>
        <v>Despesa Indireta</v>
      </c>
      <c r="G12432" s="286">
        <f>'Comp. Desp. Indiretas'!CI78</f>
        <v>0</v>
      </c>
    </row>
    <row r="12433" spans="1:7">
      <c r="A12433" s="283">
        <f>'Comp. Desp. Indiretas'!$CI$7</f>
        <v>45292</v>
      </c>
      <c r="B12433" s="278" t="str">
        <f>'Comp. Desp. Indiretas'!$A$79</f>
        <v>DG</v>
      </c>
      <c r="D12433" s="279" t="str">
        <f>'Comp. Desp. Indiretas'!$C$79</f>
        <v>ALIMENTAÇÃO - NIVEL 2</v>
      </c>
      <c r="E12433" s="278" t="str">
        <f>Resumo!$R$5</f>
        <v>Despesa</v>
      </c>
      <c r="F12433" s="278" t="str">
        <f>Resumo!$R$6</f>
        <v>Despesa Indireta</v>
      </c>
      <c r="G12433" s="286">
        <f>'Comp. Desp. Indiretas'!CI79</f>
        <v>0</v>
      </c>
    </row>
    <row r="12434" spans="1:7">
      <c r="A12434" s="283">
        <f>'Comp. Desp. Indiretas'!$CI$7</f>
        <v>45292</v>
      </c>
      <c r="B12434" s="278" t="str">
        <f>'Comp. Desp. Indiretas'!$A$80</f>
        <v>DG</v>
      </c>
      <c r="D12434" s="279" t="str">
        <f>'Comp. Desp. Indiretas'!$C$80</f>
        <v>ALIMENTAÇÃO - NIVEL 3</v>
      </c>
      <c r="E12434" s="278" t="str">
        <f>Resumo!$R$5</f>
        <v>Despesa</v>
      </c>
      <c r="F12434" s="278" t="str">
        <f>Resumo!$R$6</f>
        <v>Despesa Indireta</v>
      </c>
      <c r="G12434" s="286">
        <f>'Comp. Desp. Indiretas'!CI80</f>
        <v>0</v>
      </c>
    </row>
    <row r="12435" spans="1:7">
      <c r="A12435" s="283">
        <f>'Comp. Desp. Indiretas'!$CI$7</f>
        <v>45292</v>
      </c>
      <c r="B12435" s="278" t="str">
        <f>'Comp. Desp. Indiretas'!$A$81</f>
        <v>DG</v>
      </c>
      <c r="D12435" s="279" t="str">
        <f>'Comp. Desp. Indiretas'!$C$81</f>
        <v>TELEFONIA</v>
      </c>
      <c r="E12435" s="278" t="str">
        <f>Resumo!$R$5</f>
        <v>Despesa</v>
      </c>
      <c r="F12435" s="278" t="str">
        <f>Resumo!$R$6</f>
        <v>Despesa Indireta</v>
      </c>
      <c r="G12435" s="286">
        <f>'Comp. Desp. Indiretas'!CI81</f>
        <v>0</v>
      </c>
    </row>
    <row r="12436" spans="1:7">
      <c r="A12436" s="283">
        <f>'Comp. Desp. Indiretas'!$CI$7</f>
        <v>45292</v>
      </c>
      <c r="B12436" s="278" t="str">
        <f>'Comp. Desp. Indiretas'!$A$82</f>
        <v>DG</v>
      </c>
      <c r="D12436" s="279" t="str">
        <f>'Comp. Desp. Indiretas'!$C$82</f>
        <v>ALUGUEL DE VEÍCULO SUV</v>
      </c>
      <c r="E12436" s="278" t="str">
        <f>Resumo!$R$5</f>
        <v>Despesa</v>
      </c>
      <c r="F12436" s="278" t="str">
        <f>Resumo!$R$6</f>
        <v>Despesa Indireta</v>
      </c>
      <c r="G12436" s="286">
        <f>'Comp. Desp. Indiretas'!CI82</f>
        <v>0</v>
      </c>
    </row>
    <row r="12437" spans="1:7">
      <c r="A12437" s="283">
        <f>'Comp. Desp. Indiretas'!$CI$7</f>
        <v>45292</v>
      </c>
      <c r="B12437" s="278" t="str">
        <f>'Comp. Desp. Indiretas'!$A$83</f>
        <v>DG</v>
      </c>
      <c r="D12437" s="279" t="str">
        <f>'Comp. Desp. Indiretas'!$C$83</f>
        <v>ALUGUEL DE VEICULO LEVE</v>
      </c>
      <c r="E12437" s="278" t="str">
        <f>Resumo!$R$5</f>
        <v>Despesa</v>
      </c>
      <c r="F12437" s="278" t="str">
        <f>Resumo!$R$6</f>
        <v>Despesa Indireta</v>
      </c>
      <c r="G12437" s="286">
        <f>'Comp. Desp. Indiretas'!CI83</f>
        <v>0</v>
      </c>
    </row>
    <row r="12438" spans="1:7">
      <c r="A12438" s="283">
        <f>'Comp. Desp. Indiretas'!$CI$7</f>
        <v>45292</v>
      </c>
      <c r="B12438" s="278" t="str">
        <f>'Comp. Desp. Indiretas'!$A$84</f>
        <v>DG</v>
      </c>
      <c r="D12438" s="279" t="str">
        <f>'Comp. Desp. Indiretas'!$C$84</f>
        <v>ALUGUEL CAMINHONTE</v>
      </c>
      <c r="E12438" s="278" t="str">
        <f>Resumo!$R$5</f>
        <v>Despesa</v>
      </c>
      <c r="F12438" s="278" t="str">
        <f>Resumo!$R$6</f>
        <v>Despesa Indireta</v>
      </c>
      <c r="G12438" s="286">
        <f>'Comp. Desp. Indiretas'!CI84</f>
        <v>0</v>
      </c>
    </row>
    <row r="12439" spans="1:7">
      <c r="A12439" s="283">
        <f>'Comp. Desp. Indiretas'!$CI$7</f>
        <v>45292</v>
      </c>
      <c r="B12439" s="278" t="str">
        <f>'Comp. Desp. Indiretas'!$A$85</f>
        <v>DG</v>
      </c>
      <c r="D12439" s="279" t="str">
        <f>'Comp. Desp. Indiretas'!$C$85</f>
        <v>AQUISIÇÃO DE VEICULO</v>
      </c>
      <c r="E12439" s="278" t="str">
        <f>Resumo!$R$5</f>
        <v>Despesa</v>
      </c>
      <c r="F12439" s="278" t="str">
        <f>Resumo!$R$6</f>
        <v>Despesa Indireta</v>
      </c>
      <c r="G12439" s="286">
        <f>'Comp. Desp. Indiretas'!CI85</f>
        <v>0</v>
      </c>
    </row>
    <row r="12440" spans="1:7">
      <c r="A12440" s="283">
        <f>'Comp. Desp. Indiretas'!$CI$7</f>
        <v>45292</v>
      </c>
      <c r="B12440" s="278" t="str">
        <f>'Comp. Desp. Indiretas'!$A$86</f>
        <v>DG</v>
      </c>
      <c r="D12440" s="279" t="str">
        <f>'Comp. Desp. Indiretas'!$C$86</f>
        <v>COMBUSTÍVEL - GASOLINA</v>
      </c>
      <c r="E12440" s="278" t="str">
        <f>Resumo!$R$5</f>
        <v>Despesa</v>
      </c>
      <c r="F12440" s="278" t="str">
        <f>Resumo!$R$6</f>
        <v>Despesa Indireta</v>
      </c>
      <c r="G12440" s="286">
        <f>'Comp. Desp. Indiretas'!CI86</f>
        <v>0</v>
      </c>
    </row>
    <row r="12441" spans="1:7">
      <c r="A12441" s="283">
        <f>'Comp. Desp. Indiretas'!$CI$7</f>
        <v>45292</v>
      </c>
      <c r="B12441" s="278" t="str">
        <f>'Comp. Desp. Indiretas'!$A$87</f>
        <v>DG</v>
      </c>
      <c r="D12441" s="279" t="str">
        <f>'Comp. Desp. Indiretas'!$C$87</f>
        <v>COMBUSTÍVEL - DIESEL</v>
      </c>
      <c r="E12441" s="278" t="str">
        <f>Resumo!$R$5</f>
        <v>Despesa</v>
      </c>
      <c r="F12441" s="278" t="str">
        <f>Resumo!$R$6</f>
        <v>Despesa Indireta</v>
      </c>
      <c r="G12441" s="286">
        <f>'Comp. Desp. Indiretas'!CI87</f>
        <v>0</v>
      </c>
    </row>
    <row r="12442" spans="1:7">
      <c r="A12442" s="283">
        <f>'Comp. Desp. Indiretas'!$CI$7</f>
        <v>45292</v>
      </c>
      <c r="B12442" s="278" t="str">
        <f>'Comp. Desp. Indiretas'!$A$88</f>
        <v>DG</v>
      </c>
      <c r="D12442" s="279" t="str">
        <f>'Comp. Desp. Indiretas'!$C$88</f>
        <v>PASSAGEM AÉREA</v>
      </c>
      <c r="E12442" s="278" t="str">
        <f>Resumo!$R$5</f>
        <v>Despesa</v>
      </c>
      <c r="F12442" s="278" t="str">
        <f>Resumo!$R$6</f>
        <v>Despesa Indireta</v>
      </c>
      <c r="G12442" s="286">
        <f>'Comp. Desp. Indiretas'!CI88</f>
        <v>0</v>
      </c>
    </row>
    <row r="12443" spans="1:7">
      <c r="A12443" s="283">
        <f>'Comp. Desp. Indiretas'!$CI$7</f>
        <v>45292</v>
      </c>
      <c r="B12443" s="278" t="str">
        <f>'Comp. Desp. Indiretas'!$A$89</f>
        <v>ART</v>
      </c>
      <c r="D12443" s="279" t="str">
        <f>'Comp. Desp. Indiretas'!$C$89</f>
        <v>ART CREA - Nível 1</v>
      </c>
      <c r="E12443" s="278" t="str">
        <f>Resumo!$R$5</f>
        <v>Despesa</v>
      </c>
      <c r="F12443" s="278" t="str">
        <f>Resumo!$R$6</f>
        <v>Despesa Indireta</v>
      </c>
      <c r="G12443" s="286">
        <f>'Comp. Desp. Indiretas'!CI89</f>
        <v>0</v>
      </c>
    </row>
    <row r="12444" spans="1:7">
      <c r="A12444" s="283">
        <f>'Comp. Desp. Indiretas'!$CI$7</f>
        <v>45292</v>
      </c>
      <c r="B12444" s="278" t="str">
        <f>'Comp. Desp. Indiretas'!$A$90</f>
        <v>ART</v>
      </c>
      <c r="D12444" s="279" t="str">
        <f>'Comp. Desp. Indiretas'!$C$90</f>
        <v>ART CREA - Nível 2</v>
      </c>
      <c r="E12444" s="278" t="str">
        <f>Resumo!$R$5</f>
        <v>Despesa</v>
      </c>
      <c r="F12444" s="278" t="str">
        <f>Resumo!$R$6</f>
        <v>Despesa Indireta</v>
      </c>
      <c r="G12444" s="286">
        <f>'Comp. Desp. Indiretas'!CI90</f>
        <v>0</v>
      </c>
    </row>
    <row r="12445" spans="1:7">
      <c r="A12445" s="283">
        <f>'Comp. Desp. Indiretas'!$CI$7</f>
        <v>45292</v>
      </c>
      <c r="B12445" s="278" t="str">
        <f>'Comp. Desp. Indiretas'!$A$91</f>
        <v>ART</v>
      </c>
      <c r="D12445" s="279" t="str">
        <f>'Comp. Desp. Indiretas'!$C$91</f>
        <v>ART CREA - Nível 3</v>
      </c>
      <c r="E12445" s="278" t="str">
        <f>Resumo!$R$5</f>
        <v>Despesa</v>
      </c>
      <c r="F12445" s="278" t="str">
        <f>Resumo!$R$6</f>
        <v>Despesa Indireta</v>
      </c>
      <c r="G12445" s="286">
        <f>'Comp. Desp. Indiretas'!CI91</f>
        <v>0</v>
      </c>
    </row>
    <row r="12446" spans="1:7">
      <c r="A12446" s="283">
        <f>'Comp. Desp. Indiretas'!$CI$7</f>
        <v>45292</v>
      </c>
      <c r="B12446" s="278" t="str">
        <f>'Comp. Desp. Indiretas'!$A$92</f>
        <v>ART</v>
      </c>
      <c r="D12446" s="279" t="str">
        <f>'Comp. Desp. Indiretas'!$C$92</f>
        <v>ACERVO CREA</v>
      </c>
      <c r="E12446" s="278" t="str">
        <f>Resumo!$R$5</f>
        <v>Despesa</v>
      </c>
      <c r="F12446" s="278" t="str">
        <f>Resumo!$R$6</f>
        <v>Despesa Indireta</v>
      </c>
      <c r="G12446" s="286">
        <f>'Comp. Desp. Indiretas'!CI92</f>
        <v>0</v>
      </c>
    </row>
    <row r="12447" spans="1:7">
      <c r="A12447" s="283">
        <f>'Comp. Desp. Indiretas'!$CI$7</f>
        <v>45292</v>
      </c>
      <c r="B12447" s="278" t="str">
        <f>'Comp. Desp. Indiretas'!$A$93</f>
        <v>ART</v>
      </c>
      <c r="D12447" s="279" t="str">
        <f>'Comp. Desp. Indiretas'!$C$93</f>
        <v>ART CRBio</v>
      </c>
      <c r="E12447" s="278" t="str">
        <f>Resumo!$R$5</f>
        <v>Despesa</v>
      </c>
      <c r="F12447" s="278" t="str">
        <f>Resumo!$R$6</f>
        <v>Despesa Indireta</v>
      </c>
      <c r="G12447" s="286">
        <f>'Comp. Desp. Indiretas'!CI93</f>
        <v>0</v>
      </c>
    </row>
    <row r="12448" spans="1:7">
      <c r="A12448" s="283">
        <f>'Comp. Desp. Indiretas'!$CI$7</f>
        <v>45292</v>
      </c>
      <c r="B12448" s="278" t="str">
        <f>'Comp. Desp. Indiretas'!$A$94</f>
        <v>ART</v>
      </c>
      <c r="D12448" s="279" t="str">
        <f>'Comp. Desp. Indiretas'!$C$94</f>
        <v>ACERVO CRBio</v>
      </c>
      <c r="E12448" s="278" t="str">
        <f>Resumo!$R$5</f>
        <v>Despesa</v>
      </c>
      <c r="F12448" s="278" t="str">
        <f>Resumo!$R$6</f>
        <v>Despesa Indireta</v>
      </c>
      <c r="G12448" s="286">
        <f>'Comp. Desp. Indiretas'!CI94</f>
        <v>0</v>
      </c>
    </row>
    <row r="12449" spans="1:7">
      <c r="A12449" s="283">
        <f>'Comp. Desp. Indiretas'!$CI$7</f>
        <v>45292</v>
      </c>
      <c r="B12449" s="278" t="str">
        <f>'Comp. Desp. Indiretas'!$A$95</f>
        <v>ART</v>
      </c>
      <c r="D12449" s="279" t="str">
        <f>'Comp. Desp. Indiretas'!$C$95</f>
        <v>VISTO CREA PF</v>
      </c>
      <c r="E12449" s="278" t="str">
        <f>Resumo!$R$5</f>
        <v>Despesa</v>
      </c>
      <c r="F12449" s="278" t="str">
        <f>Resumo!$R$6</f>
        <v>Despesa Indireta</v>
      </c>
      <c r="G12449" s="286">
        <f>'Comp. Desp. Indiretas'!CI95</f>
        <v>0</v>
      </c>
    </row>
    <row r="12450" spans="1:7">
      <c r="A12450" s="283">
        <f>'Comp. Desp. Indiretas'!$CI$7</f>
        <v>45292</v>
      </c>
      <c r="B12450" s="278" t="str">
        <f>'Comp. Desp. Indiretas'!$A$96</f>
        <v>ART</v>
      </c>
      <c r="D12450" s="279" t="str">
        <f>'Comp. Desp. Indiretas'!$C$96</f>
        <v>VISTO CREA PJ</v>
      </c>
      <c r="E12450" s="278" t="str">
        <f>Resumo!$R$5</f>
        <v>Despesa</v>
      </c>
      <c r="F12450" s="278" t="str">
        <f>Resumo!$R$6</f>
        <v>Despesa Indireta</v>
      </c>
      <c r="G12450" s="286">
        <f>'Comp. Desp. Indiretas'!CI96</f>
        <v>0</v>
      </c>
    </row>
    <row r="12451" spans="1:7">
      <c r="A12451" s="283">
        <f>'Comp. Desp. Indiretas'!$CI$7</f>
        <v>45292</v>
      </c>
      <c r="B12451" s="278" t="str">
        <f>'Comp. Desp. Indiretas'!$A$97</f>
        <v>ART</v>
      </c>
      <c r="D12451" s="279" t="str">
        <f>'Comp. Desp. Indiretas'!$C$97</f>
        <v>ANUIDADE CREA PF</v>
      </c>
      <c r="E12451" s="278" t="str">
        <f>Resumo!$R$5</f>
        <v>Despesa</v>
      </c>
      <c r="F12451" s="278" t="str">
        <f>Resumo!$R$6</f>
        <v>Despesa Indireta</v>
      </c>
      <c r="G12451" s="286">
        <f>'Comp. Desp. Indiretas'!CI97</f>
        <v>0</v>
      </c>
    </row>
    <row r="12452" spans="1:7">
      <c r="A12452" s="283">
        <f>'Comp. Desp. Indiretas'!$CI$7</f>
        <v>45292</v>
      </c>
      <c r="B12452" s="278" t="str">
        <f>'Comp. Desp. Indiretas'!$A$98</f>
        <v>ART</v>
      </c>
      <c r="D12452" s="279" t="str">
        <f>'Comp. Desp. Indiretas'!$C$98</f>
        <v>ANUIDADE CREA PJ</v>
      </c>
      <c r="E12452" s="278" t="str">
        <f>Resumo!$R$5</f>
        <v>Despesa</v>
      </c>
      <c r="F12452" s="278" t="str">
        <f>Resumo!$R$6</f>
        <v>Despesa Indireta</v>
      </c>
      <c r="G12452" s="286">
        <f>'Comp. Desp. Indiretas'!CI98</f>
        <v>0</v>
      </c>
    </row>
    <row r="12453" spans="1:7">
      <c r="A12453" s="283">
        <f>'Comp. Desp. Indiretas'!$CI$7</f>
        <v>45292</v>
      </c>
      <c r="B12453" s="278" t="str">
        <f>'Comp. Desp. Indiretas'!$A$99</f>
        <v>ART</v>
      </c>
      <c r="D12453" s="279" t="str">
        <f>'Comp. Desp. Indiretas'!$C$99</f>
        <v>VISTO CRBio PF</v>
      </c>
      <c r="E12453" s="278" t="str">
        <f>Resumo!$R$5</f>
        <v>Despesa</v>
      </c>
      <c r="F12453" s="278" t="str">
        <f>Resumo!$R$6</f>
        <v>Despesa Indireta</v>
      </c>
      <c r="G12453" s="286">
        <f>'Comp. Desp. Indiretas'!CI99</f>
        <v>0</v>
      </c>
    </row>
    <row r="12454" spans="1:7">
      <c r="A12454" s="283">
        <f>'Comp. Desp. Indiretas'!$CI$7</f>
        <v>45292</v>
      </c>
      <c r="B12454" s="278" t="str">
        <f>'Comp. Desp. Indiretas'!$A$100</f>
        <v>ART</v>
      </c>
      <c r="D12454" s="279" t="str">
        <f>'Comp. Desp. Indiretas'!$C$100</f>
        <v>VISTO CRBio PJ</v>
      </c>
      <c r="E12454" s="278" t="str">
        <f>Resumo!$R$5</f>
        <v>Despesa</v>
      </c>
      <c r="F12454" s="278" t="str">
        <f>Resumo!$R$6</f>
        <v>Despesa Indireta</v>
      </c>
      <c r="G12454" s="286">
        <f>'Comp. Desp. Indiretas'!CI100</f>
        <v>0</v>
      </c>
    </row>
    <row r="12455" spans="1:7">
      <c r="A12455" s="283">
        <f>'Comp. Desp. Indiretas'!$CI$7</f>
        <v>45292</v>
      </c>
      <c r="B12455" s="278" t="str">
        <f>'Comp. Desp. Indiretas'!$A$101</f>
        <v>SMS</v>
      </c>
      <c r="D12455" s="279" t="str">
        <f>'Comp. Desp. Indiretas'!$C$101</f>
        <v>PPRA</v>
      </c>
      <c r="E12455" s="278" t="str">
        <f>Resumo!$R$5</f>
        <v>Despesa</v>
      </c>
      <c r="F12455" s="278" t="str">
        <f>Resumo!$R$6</f>
        <v>Despesa Indireta</v>
      </c>
      <c r="G12455" s="286">
        <f>'Comp. Desp. Indiretas'!CI101</f>
        <v>0</v>
      </c>
    </row>
    <row r="12456" spans="1:7">
      <c r="A12456" s="283">
        <f>'Comp. Desp. Indiretas'!$CI$7</f>
        <v>45292</v>
      </c>
      <c r="B12456" s="278" t="str">
        <f>'Comp. Desp. Indiretas'!$A$102</f>
        <v>SMS</v>
      </c>
      <c r="D12456" s="279" t="str">
        <f>'Comp. Desp. Indiretas'!$C$102</f>
        <v>PCMSO</v>
      </c>
      <c r="E12456" s="278" t="str">
        <f>Resumo!$R$5</f>
        <v>Despesa</v>
      </c>
      <c r="F12456" s="278" t="str">
        <f>Resumo!$R$6</f>
        <v>Despesa Indireta</v>
      </c>
      <c r="G12456" s="286">
        <f>'Comp. Desp. Indiretas'!CI102</f>
        <v>0</v>
      </c>
    </row>
    <row r="12457" spans="1:7">
      <c r="A12457" s="283">
        <f>'Comp. Desp. Indiretas'!$CI$7</f>
        <v>45292</v>
      </c>
      <c r="B12457" s="278" t="str">
        <f>'Comp. Desp. Indiretas'!$A$103</f>
        <v>SMS</v>
      </c>
      <c r="D12457" s="279" t="str">
        <f>'Comp. Desp. Indiretas'!$C$103</f>
        <v>PGR</v>
      </c>
      <c r="E12457" s="278" t="str">
        <f>Resumo!$R$5</f>
        <v>Despesa</v>
      </c>
      <c r="F12457" s="278" t="str">
        <f>Resumo!$R$6</f>
        <v>Despesa Indireta</v>
      </c>
      <c r="G12457" s="286">
        <f>'Comp. Desp. Indiretas'!CI103</f>
        <v>0</v>
      </c>
    </row>
    <row r="12458" spans="1:7">
      <c r="A12458" s="283">
        <f>'Comp. Desp. Indiretas'!$CI$7</f>
        <v>45292</v>
      </c>
      <c r="B12458" s="278" t="str">
        <f>'Comp. Desp. Indiretas'!$A$104</f>
        <v>SMS</v>
      </c>
      <c r="D12458" s="279" t="str">
        <f>'Comp. Desp. Indiretas'!$C$104</f>
        <v>PAE</v>
      </c>
      <c r="E12458" s="278" t="str">
        <f>Resumo!$R$5</f>
        <v>Despesa</v>
      </c>
      <c r="F12458" s="278" t="str">
        <f>Resumo!$R$6</f>
        <v>Despesa Indireta</v>
      </c>
      <c r="G12458" s="286">
        <f>'Comp. Desp. Indiretas'!CI104</f>
        <v>0</v>
      </c>
    </row>
    <row r="12459" spans="1:7">
      <c r="A12459" s="283">
        <f>'Comp. Desp. Indiretas'!$CI$7</f>
        <v>45292</v>
      </c>
      <c r="B12459" s="278" t="str">
        <f>'Comp. Desp. Indiretas'!$A$105</f>
        <v>SMS</v>
      </c>
      <c r="D12459" s="279" t="str">
        <f>'Comp. Desp. Indiretas'!$C$105</f>
        <v>TREINAMENTO</v>
      </c>
      <c r="E12459" s="278" t="str">
        <f>Resumo!$R$5</f>
        <v>Despesa</v>
      </c>
      <c r="F12459" s="278" t="str">
        <f>Resumo!$R$6</f>
        <v>Despesa Indireta</v>
      </c>
      <c r="G12459" s="286">
        <f>'Comp. Desp. Indiretas'!CI105</f>
        <v>0</v>
      </c>
    </row>
    <row r="12460" spans="1:7">
      <c r="A12460" s="283">
        <f>'Comp. Desp. Indiretas'!$CI$7</f>
        <v>45292</v>
      </c>
      <c r="B12460" s="278" t="str">
        <f>'Comp. Desp. Indiretas'!$A$106</f>
        <v>SMS</v>
      </c>
      <c r="D12460" s="279" t="str">
        <f>'Comp. Desp. Indiretas'!$C$106</f>
        <v>ASO</v>
      </c>
      <c r="E12460" s="278" t="str">
        <f>Resumo!$R$5</f>
        <v>Despesa</v>
      </c>
      <c r="F12460" s="278" t="str">
        <f>Resumo!$R$6</f>
        <v>Despesa Indireta</v>
      </c>
      <c r="G12460" s="286">
        <f>'Comp. Desp. Indiretas'!CI106</f>
        <v>0</v>
      </c>
    </row>
    <row r="12461" spans="1:7">
      <c r="A12461" s="283">
        <f>'Comp. Desp. Indiretas'!$CI$7</f>
        <v>45292</v>
      </c>
      <c r="B12461" s="278">
        <f>'Comp. Desp. Indiretas'!$A$107</f>
        <v>0</v>
      </c>
      <c r="D12461" s="279" t="str">
        <f>'Comp. Desp. Indiretas'!$C$107</f>
        <v/>
      </c>
      <c r="E12461" s="278" t="str">
        <f>Resumo!$R$5</f>
        <v>Despesa</v>
      </c>
      <c r="F12461" s="278" t="str">
        <f>Resumo!$R$6</f>
        <v>Despesa Indireta</v>
      </c>
      <c r="G12461" s="286">
        <f>'Comp. Desp. Indiretas'!CI107</f>
        <v>0</v>
      </c>
    </row>
    <row r="12462" spans="1:7">
      <c r="A12462" s="283">
        <f>'Comp. Desp. Indiretas'!$CI$7</f>
        <v>45292</v>
      </c>
      <c r="B12462" s="278">
        <f>'Comp. Desp. Indiretas'!$A$108</f>
        <v>0</v>
      </c>
      <c r="D12462" s="279" t="str">
        <f>'Comp. Desp. Indiretas'!$C$108</f>
        <v/>
      </c>
      <c r="E12462" s="278" t="str">
        <f>Resumo!$R$5</f>
        <v>Despesa</v>
      </c>
      <c r="F12462" s="278" t="str">
        <f>Resumo!$R$6</f>
        <v>Despesa Indireta</v>
      </c>
      <c r="G12462" s="286">
        <f>'Comp. Desp. Indiretas'!CI108</f>
        <v>0</v>
      </c>
    </row>
    <row r="12463" spans="1:7">
      <c r="A12463" s="283">
        <f>'Comp. Desp. Indiretas'!$CI$7</f>
        <v>45292</v>
      </c>
      <c r="B12463" s="278">
        <f>'Comp. Desp. Indiretas'!$A$109</f>
        <v>0</v>
      </c>
      <c r="D12463" s="279" t="str">
        <f>'Comp. Desp. Indiretas'!$C$109</f>
        <v/>
      </c>
      <c r="E12463" s="278" t="str">
        <f>Resumo!$R$5</f>
        <v>Despesa</v>
      </c>
      <c r="F12463" s="278" t="str">
        <f>Resumo!$R$6</f>
        <v>Despesa Indireta</v>
      </c>
      <c r="G12463" s="286">
        <f>'Comp. Desp. Indiretas'!CI109</f>
        <v>0</v>
      </c>
    </row>
    <row r="12464" spans="1:7">
      <c r="A12464" s="283">
        <f>'Comp. Desp. Indiretas'!$CI$7</f>
        <v>45292</v>
      </c>
      <c r="B12464" s="278">
        <f>'Comp. Desp. Indiretas'!$A$110</f>
        <v>0</v>
      </c>
      <c r="D12464" s="279" t="str">
        <f>'Comp. Desp. Indiretas'!$C$110</f>
        <v/>
      </c>
      <c r="E12464" s="278" t="str">
        <f>Resumo!$R$5</f>
        <v>Despesa</v>
      </c>
      <c r="F12464" s="278" t="str">
        <f>Resumo!$R$6</f>
        <v>Despesa Indireta</v>
      </c>
      <c r="G12464" s="286">
        <f>'Comp. Desp. Indiretas'!CI110</f>
        <v>0</v>
      </c>
    </row>
    <row r="12465" spans="1:7">
      <c r="A12465" s="283">
        <f>'Comp. Desp. Indiretas'!$CI$7</f>
        <v>45292</v>
      </c>
      <c r="B12465" s="278">
        <f>'Comp. Desp. Indiretas'!$A$111</f>
        <v>0</v>
      </c>
      <c r="D12465" s="279" t="str">
        <f>'Comp. Desp. Indiretas'!$C$111</f>
        <v/>
      </c>
      <c r="E12465" s="278" t="str">
        <f>Resumo!$R$5</f>
        <v>Despesa</v>
      </c>
      <c r="F12465" s="278" t="str">
        <f>Resumo!$R$6</f>
        <v>Despesa Indireta</v>
      </c>
      <c r="G12465" s="286">
        <f>'Comp. Desp. Indiretas'!CI111</f>
        <v>0</v>
      </c>
    </row>
    <row r="12466" spans="1:7">
      <c r="A12466" s="283">
        <f>'Comp. Desp. Indiretas'!$CI$7</f>
        <v>45292</v>
      </c>
      <c r="B12466" s="278">
        <f>'Comp. Desp. Indiretas'!$A$112</f>
        <v>0</v>
      </c>
      <c r="D12466" s="279" t="str">
        <f>'Comp. Desp. Indiretas'!$C$112</f>
        <v/>
      </c>
      <c r="E12466" s="278" t="str">
        <f>Resumo!$R$5</f>
        <v>Despesa</v>
      </c>
      <c r="F12466" s="278" t="str">
        <f>Resumo!$R$6</f>
        <v>Despesa Indireta</v>
      </c>
      <c r="G12466" s="286">
        <f>'Comp. Desp. Indiretas'!CI112</f>
        <v>0</v>
      </c>
    </row>
    <row r="12467" spans="1:7">
      <c r="A12467" s="283">
        <f>'Comp. Desp. Indiretas'!$CI$7</f>
        <v>45292</v>
      </c>
      <c r="B12467" s="278" t="str">
        <f>'Composições Desp. Diretas'!$A$10</f>
        <v>MOD</v>
      </c>
      <c r="C12467" s="278" t="str">
        <f>EAP!$C$9</f>
        <v>PP01</v>
      </c>
      <c r="D12467" s="279" t="str">
        <f>'Composições Desp. Diretas'!$C$10</f>
        <v>ANALISTA TÉCNICO</v>
      </c>
      <c r="E12467" s="278" t="str">
        <f>Resumo!$R$5</f>
        <v>Despesa</v>
      </c>
      <c r="F12467" s="278" t="str">
        <f>Resumo!$R$7</f>
        <v>Despesa Direta</v>
      </c>
      <c r="G12467" s="286">
        <f>'Composições Desp. Diretas'!CJ10</f>
        <v>0</v>
      </c>
    </row>
    <row r="12468" spans="1:7">
      <c r="A12468" s="283">
        <f>'Comp. Desp. Indiretas'!$CI$7</f>
        <v>45292</v>
      </c>
      <c r="B12468" s="278" t="str">
        <f>'Composições Desp. Diretas'!$A$11</f>
        <v>MOD</v>
      </c>
      <c r="C12468" s="278" t="str">
        <f>EAP!$C$9</f>
        <v>PP01</v>
      </c>
      <c r="D12468" s="279" t="str">
        <f>'Composições Desp. Diretas'!$C$11</f>
        <v>ASSISTENTE ADMINISTRATIVO</v>
      </c>
      <c r="E12468" s="278" t="str">
        <f>Resumo!$R$5</f>
        <v>Despesa</v>
      </c>
      <c r="F12468" s="278" t="str">
        <f>Resumo!$R$7</f>
        <v>Despesa Direta</v>
      </c>
      <c r="G12468" s="286">
        <f>'Composições Desp. Diretas'!CJ11</f>
        <v>0</v>
      </c>
    </row>
    <row r="12469" spans="1:7">
      <c r="A12469" s="283">
        <f>'Comp. Desp. Indiretas'!$CI$7</f>
        <v>45292</v>
      </c>
      <c r="B12469" s="278" t="str">
        <f>'Composições Desp. Diretas'!$A$12</f>
        <v>MOD</v>
      </c>
      <c r="C12469" s="278" t="str">
        <f>EAP!$C$9</f>
        <v>PP01</v>
      </c>
      <c r="D12469" s="279" t="str">
        <f>'Composições Desp. Diretas'!$C$12</f>
        <v>TÉCNICO DE SEGURANÇA</v>
      </c>
      <c r="E12469" s="278" t="str">
        <f>Resumo!$R$5</f>
        <v>Despesa</v>
      </c>
      <c r="F12469" s="278" t="str">
        <f>Resumo!$R$7</f>
        <v>Despesa Direta</v>
      </c>
      <c r="G12469" s="286">
        <f>'Composições Desp. Diretas'!CJ12</f>
        <v>0</v>
      </c>
    </row>
    <row r="12470" spans="1:7">
      <c r="A12470" s="283">
        <f>'Comp. Desp. Indiretas'!$CI$7</f>
        <v>45292</v>
      </c>
      <c r="B12470" s="278" t="str">
        <f>'Composições Desp. Diretas'!$A$13</f>
        <v>MOD</v>
      </c>
      <c r="C12470" s="278" t="str">
        <f>EAP!$C$9</f>
        <v>PP01</v>
      </c>
      <c r="D12470" s="279" t="str">
        <f>'Composições Desp. Diretas'!$C$13</f>
        <v>PREPOSTO</v>
      </c>
      <c r="E12470" s="278" t="str">
        <f>Resumo!$R$5</f>
        <v>Despesa</v>
      </c>
      <c r="F12470" s="278" t="str">
        <f>Resumo!$R$7</f>
        <v>Despesa Direta</v>
      </c>
      <c r="G12470" s="286">
        <f>'Composições Desp. Diretas'!CJ13</f>
        <v>0</v>
      </c>
    </row>
    <row r="12471" spans="1:7">
      <c r="A12471" s="283">
        <f>'Comp. Desp. Indiretas'!$CI$7</f>
        <v>45292</v>
      </c>
      <c r="B12471" s="278" t="str">
        <f>'Composições Desp. Diretas'!$A$14</f>
        <v>MOD</v>
      </c>
      <c r="C12471" s="278" t="str">
        <f>EAP!$C$9</f>
        <v>PP01</v>
      </c>
      <c r="D12471" s="279" t="str">
        <f>'Composições Desp. Diretas'!$C$14</f>
        <v>COORDENADOR PEAC</v>
      </c>
      <c r="E12471" s="278" t="str">
        <f>Resumo!$R$5</f>
        <v>Despesa</v>
      </c>
      <c r="F12471" s="278" t="str">
        <f>Resumo!$R$7</f>
        <v>Despesa Direta</v>
      </c>
      <c r="G12471" s="286">
        <f>'Composições Desp. Diretas'!CJ14</f>
        <v>0</v>
      </c>
    </row>
    <row r="12472" spans="1:7">
      <c r="A12472" s="283">
        <f>'Comp. Desp. Indiretas'!$CI$7</f>
        <v>45292</v>
      </c>
      <c r="B12472" s="278" t="str">
        <f>'Composições Desp. Diretas'!$A$15</f>
        <v>MOD</v>
      </c>
      <c r="C12472" s="278" t="str">
        <f>EAP!$C$9</f>
        <v>PP01</v>
      </c>
      <c r="D12472" s="279" t="str">
        <f>'Composições Desp. Diretas'!$C$15</f>
        <v>COORDENADOR PEAC</v>
      </c>
      <c r="E12472" s="278" t="str">
        <f>Resumo!$R$5</f>
        <v>Despesa</v>
      </c>
      <c r="F12472" s="278" t="str">
        <f>Resumo!$R$7</f>
        <v>Despesa Direta</v>
      </c>
      <c r="G12472" s="286">
        <f>'Composições Desp. Diretas'!CJ15</f>
        <v>0</v>
      </c>
    </row>
    <row r="12473" spans="1:7">
      <c r="A12473" s="283">
        <f>'Comp. Desp. Indiretas'!$CI$7</f>
        <v>45292</v>
      </c>
      <c r="B12473" s="278" t="str">
        <f>'Composições Desp. Diretas'!$A$16</f>
        <v>MOD</v>
      </c>
      <c r="C12473" s="278" t="str">
        <f>EAP!$C$9</f>
        <v>PP01</v>
      </c>
      <c r="D12473" s="279" t="str">
        <f>'Composições Desp. Diretas'!$C$16</f>
        <v>PRODUÇÃO AUDIOVISUAL (DESIGNER GRÁFICO)</v>
      </c>
      <c r="E12473" s="278" t="str">
        <f>Resumo!$R$5</f>
        <v>Despesa</v>
      </c>
      <c r="F12473" s="278" t="str">
        <f>Resumo!$R$7</f>
        <v>Despesa Direta</v>
      </c>
      <c r="G12473" s="286">
        <f>'Composições Desp. Diretas'!CJ16</f>
        <v>0</v>
      </c>
    </row>
    <row r="12474" spans="1:7">
      <c r="A12474" s="283">
        <f>'Comp. Desp. Indiretas'!$CI$7</f>
        <v>45292</v>
      </c>
      <c r="B12474" s="278" t="str">
        <f>'Composições Desp. Diretas'!$A$17</f>
        <v>DG</v>
      </c>
      <c r="C12474" s="278" t="str">
        <f>EAP!$C$9</f>
        <v>PP01</v>
      </c>
      <c r="D12474" s="279" t="str">
        <f>'Composições Desp. Diretas'!$C$17</f>
        <v>AJUDA DE CUSTO - CAJU - NÍVEL 1</v>
      </c>
      <c r="E12474" s="278" t="str">
        <f>Resumo!$R$5</f>
        <v>Despesa</v>
      </c>
      <c r="F12474" s="278" t="str">
        <f>Resumo!$R$7</f>
        <v>Despesa Direta</v>
      </c>
      <c r="G12474" s="286">
        <f>'Composições Desp. Diretas'!CJ17</f>
        <v>0</v>
      </c>
    </row>
    <row r="12475" spans="1:7">
      <c r="A12475" s="283">
        <f>'Comp. Desp. Indiretas'!$CI$7</f>
        <v>45292</v>
      </c>
      <c r="B12475" s="278" t="str">
        <f>'Composições Desp. Diretas'!$A$18</f>
        <v>DG</v>
      </c>
      <c r="C12475" s="278" t="str">
        <f>EAP!$C$9</f>
        <v>PP01</v>
      </c>
      <c r="D12475" s="279" t="str">
        <f>'Composições Desp. Diretas'!$C$18</f>
        <v>AJUDA DE CUSTO - CAJU - NÍVEL 2</v>
      </c>
      <c r="E12475" s="278" t="str">
        <f>Resumo!$R$5</f>
        <v>Despesa</v>
      </c>
      <c r="F12475" s="278" t="str">
        <f>Resumo!$R$7</f>
        <v>Despesa Direta</v>
      </c>
      <c r="G12475" s="286">
        <f>'Composições Desp. Diretas'!CJ18</f>
        <v>0</v>
      </c>
    </row>
    <row r="12476" spans="1:7">
      <c r="A12476" s="283">
        <f>'Comp. Desp. Indiretas'!$CI$7</f>
        <v>45292</v>
      </c>
      <c r="B12476" s="278" t="str">
        <f>'Composições Desp. Diretas'!$A$19</f>
        <v>MA</v>
      </c>
      <c r="C12476" s="278" t="str">
        <f>EAP!$C$9</f>
        <v>PP01</v>
      </c>
      <c r="D12476" s="279" t="str">
        <f>'Composições Desp. Diretas'!$C$19</f>
        <v>UNIFORME/EPI</v>
      </c>
      <c r="E12476" s="278" t="str">
        <f>Resumo!$R$5</f>
        <v>Despesa</v>
      </c>
      <c r="F12476" s="278" t="str">
        <f>Resumo!$R$7</f>
        <v>Despesa Direta</v>
      </c>
      <c r="G12476" s="286">
        <f>'Composições Desp. Diretas'!CJ19</f>
        <v>0</v>
      </c>
    </row>
    <row r="12477" spans="1:7">
      <c r="A12477" s="283">
        <f>'Comp. Desp. Indiretas'!$CI$7</f>
        <v>45292</v>
      </c>
      <c r="B12477" s="278" t="str">
        <f>'Composições Desp. Diretas'!$A$20</f>
        <v>SMS</v>
      </c>
      <c r="C12477" s="278" t="str">
        <f>EAP!$C$9</f>
        <v>PP01</v>
      </c>
      <c r="D12477" s="279" t="str">
        <f>'Composições Desp. Diretas'!$C$20</f>
        <v>ASO</v>
      </c>
      <c r="E12477" s="278" t="str">
        <f>Resumo!$R$5</f>
        <v>Despesa</v>
      </c>
      <c r="F12477" s="278" t="str">
        <f>Resumo!$R$7</f>
        <v>Despesa Direta</v>
      </c>
      <c r="G12477" s="286">
        <f>'Composições Desp. Diretas'!CJ20</f>
        <v>0</v>
      </c>
    </row>
    <row r="12478" spans="1:7">
      <c r="A12478" s="283">
        <f>'Comp. Desp. Indiretas'!$CI$7</f>
        <v>45292</v>
      </c>
      <c r="B12478" s="278" t="str">
        <f>'Composições Desp. Diretas'!$A$21</f>
        <v>EQ</v>
      </c>
      <c r="C12478" s="278" t="str">
        <f>EAP!$C$9</f>
        <v>PP01</v>
      </c>
      <c r="D12478" s="279" t="str">
        <f>'Composições Desp. Diretas'!$C$21</f>
        <v>NOTEBOOK</v>
      </c>
      <c r="E12478" s="278" t="str">
        <f>Resumo!$R$5</f>
        <v>Despesa</v>
      </c>
      <c r="F12478" s="278" t="str">
        <f>Resumo!$R$7</f>
        <v>Despesa Direta</v>
      </c>
      <c r="G12478" s="286">
        <f>'Composições Desp. Diretas'!CJ21</f>
        <v>0</v>
      </c>
    </row>
    <row r="12479" spans="1:7">
      <c r="A12479" s="283">
        <f>'Comp. Desp. Indiretas'!$CI$7</f>
        <v>45292</v>
      </c>
      <c r="B12479" s="278" t="str">
        <f>'Composições Desp. Diretas'!$A$22</f>
        <v>EQ</v>
      </c>
      <c r="C12479" s="278" t="str">
        <f>EAP!$C$9</f>
        <v>PP01</v>
      </c>
      <c r="D12479" s="279" t="str">
        <f>'Composições Desp. Diretas'!$C$22</f>
        <v>KIT MULTIMÍDIA</v>
      </c>
      <c r="E12479" s="278" t="str">
        <f>Resumo!$R$5</f>
        <v>Despesa</v>
      </c>
      <c r="F12479" s="278" t="str">
        <f>Resumo!$R$7</f>
        <v>Despesa Direta</v>
      </c>
      <c r="G12479" s="286">
        <f>'Composições Desp. Diretas'!CJ22</f>
        <v>0</v>
      </c>
    </row>
    <row r="12480" spans="1:7">
      <c r="A12480" s="283">
        <f>'Comp. Desp. Indiretas'!$CI$7</f>
        <v>45292</v>
      </c>
      <c r="B12480" s="278" t="str">
        <f>'Composições Desp. Diretas'!$A$23</f>
        <v>SMS</v>
      </c>
      <c r="C12480" s="278" t="str">
        <f>EAP!$C$9</f>
        <v>PP01</v>
      </c>
      <c r="D12480" s="279" t="str">
        <f>'Composições Desp. Diretas'!$C$23</f>
        <v>TREINAMENTO RAC02 (VALE)</v>
      </c>
      <c r="E12480" s="278" t="str">
        <f>Resumo!$R$5</f>
        <v>Despesa</v>
      </c>
      <c r="F12480" s="278" t="str">
        <f>Resumo!$R$7</f>
        <v>Despesa Direta</v>
      </c>
      <c r="G12480" s="286">
        <f>'Composições Desp. Diretas'!CJ23</f>
        <v>0</v>
      </c>
    </row>
    <row r="12481" spans="1:7">
      <c r="A12481" s="283">
        <f>'Comp. Desp. Indiretas'!$CI$7</f>
        <v>45292</v>
      </c>
      <c r="B12481" s="278" t="str">
        <f>'Composições Desp. Diretas'!$A$24</f>
        <v>SE</v>
      </c>
      <c r="C12481" s="278" t="str">
        <f>EAP!$C$9</f>
        <v>PP01</v>
      </c>
      <c r="D12481" s="279" t="str">
        <f>'Composições Desp. Diretas'!$C$24</f>
        <v>ESPECIALISTA - 44h/MÊS</v>
      </c>
      <c r="E12481" s="278" t="str">
        <f>Resumo!$R$5</f>
        <v>Despesa</v>
      </c>
      <c r="F12481" s="278" t="str">
        <f>Resumo!$R$7</f>
        <v>Despesa Direta</v>
      </c>
      <c r="G12481" s="286">
        <f>'Composições Desp. Diretas'!CJ24</f>
        <v>0</v>
      </c>
    </row>
    <row r="12482" spans="1:7">
      <c r="A12482" s="283">
        <f>'Comp. Desp. Indiretas'!$CI$7</f>
        <v>45292</v>
      </c>
      <c r="B12482" s="278">
        <f>'Composições Desp. Diretas'!$A$25</f>
        <v>0</v>
      </c>
      <c r="C12482" s="278" t="str">
        <f>EAP!$C$9</f>
        <v>PP01</v>
      </c>
      <c r="D12482" s="279">
        <f>'Composições Desp. Diretas'!$C$25</f>
        <v>0</v>
      </c>
      <c r="E12482" s="278" t="str">
        <f>Resumo!$R$5</f>
        <v>Despesa</v>
      </c>
      <c r="F12482" s="278" t="str">
        <f>Resumo!$R$7</f>
        <v>Despesa Direta</v>
      </c>
      <c r="G12482" s="286">
        <f>'Composições Desp. Diretas'!CJ25</f>
        <v>0</v>
      </c>
    </row>
    <row r="12483" spans="1:7">
      <c r="A12483" s="283">
        <f>'Comp. Desp. Indiretas'!$CI$7</f>
        <v>45292</v>
      </c>
      <c r="B12483" s="278">
        <f>'Composições Desp. Diretas'!$A$26</f>
        <v>0</v>
      </c>
      <c r="C12483" s="278" t="str">
        <f>EAP!$C$9</f>
        <v>PP01</v>
      </c>
      <c r="D12483" s="279">
        <f>'Composições Desp. Diretas'!$C$26</f>
        <v>0</v>
      </c>
      <c r="E12483" s="278" t="str">
        <f>Resumo!$R$5</f>
        <v>Despesa</v>
      </c>
      <c r="F12483" s="278" t="str">
        <f>Resumo!$R$7</f>
        <v>Despesa Direta</v>
      </c>
      <c r="G12483" s="286">
        <f>'Composições Desp. Diretas'!CJ26</f>
        <v>0</v>
      </c>
    </row>
    <row r="12484" spans="1:7">
      <c r="A12484" s="283">
        <f>'Comp. Desp. Indiretas'!$CI$7</f>
        <v>45292</v>
      </c>
      <c r="B12484" s="278">
        <f>'Composições Desp. Diretas'!$A$27</f>
        <v>0</v>
      </c>
      <c r="C12484" s="278" t="str">
        <f>EAP!$C$9</f>
        <v>PP01</v>
      </c>
      <c r="D12484" s="279">
        <f>'Composições Desp. Diretas'!$C$27</f>
        <v>0</v>
      </c>
      <c r="E12484" s="278" t="str">
        <f>Resumo!$R$5</f>
        <v>Despesa</v>
      </c>
      <c r="F12484" s="278" t="str">
        <f>Resumo!$R$7</f>
        <v>Despesa Direta</v>
      </c>
      <c r="G12484" s="286">
        <f>'Composições Desp. Diretas'!CJ27</f>
        <v>0</v>
      </c>
    </row>
    <row r="12485" spans="1:7">
      <c r="A12485" s="283">
        <f>'Comp. Desp. Indiretas'!$CI$7</f>
        <v>45292</v>
      </c>
      <c r="B12485" s="278">
        <f>'Composições Desp. Diretas'!$A$28</f>
        <v>0</v>
      </c>
      <c r="C12485" s="278" t="str">
        <f>EAP!$C$9</f>
        <v>PP01</v>
      </c>
      <c r="D12485" s="279">
        <f>'Composições Desp. Diretas'!$C$28</f>
        <v>0</v>
      </c>
      <c r="E12485" s="278" t="str">
        <f>Resumo!$R$5</f>
        <v>Despesa</v>
      </c>
      <c r="F12485" s="278" t="str">
        <f>Resumo!$R$7</f>
        <v>Despesa Direta</v>
      </c>
      <c r="G12485" s="286">
        <f>'Composições Desp. Diretas'!CJ28</f>
        <v>0</v>
      </c>
    </row>
    <row r="12486" spans="1:7">
      <c r="A12486" s="283">
        <f>'Comp. Desp. Indiretas'!$CI$7</f>
        <v>45292</v>
      </c>
      <c r="B12486" s="278">
        <f>'Composições Desp. Diretas'!$A$29</f>
        <v>0</v>
      </c>
      <c r="C12486" s="278" t="str">
        <f>EAP!$C$9</f>
        <v>PP01</v>
      </c>
      <c r="D12486" s="279">
        <f>'Composições Desp. Diretas'!$C$29</f>
        <v>0</v>
      </c>
      <c r="E12486" s="278" t="str">
        <f>Resumo!$R$5</f>
        <v>Despesa</v>
      </c>
      <c r="F12486" s="278" t="str">
        <f>Resumo!$R$7</f>
        <v>Despesa Direta</v>
      </c>
      <c r="G12486" s="286">
        <f>'Composições Desp. Diretas'!CJ29</f>
        <v>0</v>
      </c>
    </row>
    <row r="12487" spans="1:7">
      <c r="A12487" s="283">
        <f>'Comp. Desp. Indiretas'!$CI$7</f>
        <v>45292</v>
      </c>
      <c r="B12487" s="278">
        <f>'Composições Desp. Diretas'!$A$30</f>
        <v>0</v>
      </c>
      <c r="C12487" s="278" t="str">
        <f>EAP!$C$9</f>
        <v>PP01</v>
      </c>
      <c r="D12487" s="279">
        <f>'Composições Desp. Diretas'!$C$30</f>
        <v>0</v>
      </c>
      <c r="E12487" s="278" t="str">
        <f>Resumo!$R$5</f>
        <v>Despesa</v>
      </c>
      <c r="F12487" s="278" t="str">
        <f>Resumo!$R$7</f>
        <v>Despesa Direta</v>
      </c>
      <c r="G12487" s="286">
        <f>'Composições Desp. Diretas'!CJ30</f>
        <v>0</v>
      </c>
    </row>
    <row r="12488" spans="1:7">
      <c r="A12488" s="283">
        <f>'Comp. Desp. Indiretas'!$CI$7</f>
        <v>45292</v>
      </c>
      <c r="B12488" s="278">
        <f>'Composições Desp. Diretas'!$A$31</f>
        <v>0</v>
      </c>
      <c r="C12488" s="278" t="str">
        <f>EAP!$C$9</f>
        <v>PP01</v>
      </c>
      <c r="D12488" s="279">
        <f>'Composições Desp. Diretas'!$C$31</f>
        <v>0</v>
      </c>
      <c r="E12488" s="278" t="str">
        <f>Resumo!$R$5</f>
        <v>Despesa</v>
      </c>
      <c r="F12488" s="278" t="str">
        <f>Resumo!$R$7</f>
        <v>Despesa Direta</v>
      </c>
      <c r="G12488" s="286">
        <f>'Composições Desp. Diretas'!CJ31</f>
        <v>0</v>
      </c>
    </row>
    <row r="12489" spans="1:7">
      <c r="A12489" s="283">
        <f>'Comp. Desp. Indiretas'!$CI$7</f>
        <v>45292</v>
      </c>
      <c r="B12489" s="278">
        <f>'Composições Desp. Diretas'!$A$32</f>
        <v>0</v>
      </c>
      <c r="C12489" s="278" t="str">
        <f>EAP!$C$9</f>
        <v>PP01</v>
      </c>
      <c r="D12489" s="279">
        <f>'Composições Desp. Diretas'!$C$32</f>
        <v>0</v>
      </c>
      <c r="E12489" s="278" t="str">
        <f>Resumo!$R$5</f>
        <v>Despesa</v>
      </c>
      <c r="F12489" s="278" t="str">
        <f>Resumo!$R$7</f>
        <v>Despesa Direta</v>
      </c>
      <c r="G12489" s="286">
        <f>'Composições Desp. Diretas'!CJ32</f>
        <v>0</v>
      </c>
    </row>
    <row r="12490" spans="1:7">
      <c r="A12490" s="283">
        <f>'Comp. Desp. Indiretas'!$CI$7</f>
        <v>45292</v>
      </c>
      <c r="B12490" s="278">
        <f>'Composições Desp. Diretas'!$A$33</f>
        <v>0</v>
      </c>
      <c r="C12490" s="278" t="str">
        <f>EAP!$C$9</f>
        <v>PP01</v>
      </c>
      <c r="D12490" s="279">
        <f>'Composições Desp. Diretas'!$C$33</f>
        <v>0</v>
      </c>
      <c r="E12490" s="278" t="str">
        <f>Resumo!$R$5</f>
        <v>Despesa</v>
      </c>
      <c r="F12490" s="278" t="str">
        <f>Resumo!$R$7</f>
        <v>Despesa Direta</v>
      </c>
      <c r="G12490" s="286">
        <f>'Composições Desp. Diretas'!CJ33</f>
        <v>0</v>
      </c>
    </row>
    <row r="12491" spans="1:7">
      <c r="A12491" s="283">
        <f>'Comp. Desp. Indiretas'!$CI$7</f>
        <v>45292</v>
      </c>
      <c r="B12491" s="278">
        <f>'Composições Desp. Diretas'!$A$34</f>
        <v>0</v>
      </c>
      <c r="C12491" s="278" t="str">
        <f>EAP!$C$9</f>
        <v>PP01</v>
      </c>
      <c r="D12491" s="279">
        <f>'Composições Desp. Diretas'!$C$34</f>
        <v>0</v>
      </c>
      <c r="E12491" s="278" t="str">
        <f>Resumo!$R$5</f>
        <v>Despesa</v>
      </c>
      <c r="F12491" s="278" t="str">
        <f>Resumo!$R$7</f>
        <v>Despesa Direta</v>
      </c>
      <c r="G12491" s="286">
        <f>'Composições Desp. Diretas'!CJ34</f>
        <v>0</v>
      </c>
    </row>
    <row r="12492" spans="1:7">
      <c r="A12492" s="283">
        <f>'Comp. Desp. Indiretas'!$CI$7</f>
        <v>45292</v>
      </c>
      <c r="B12492" s="278">
        <f>'Composições Desp. Diretas'!$A$35</f>
        <v>0</v>
      </c>
      <c r="C12492" s="278" t="str">
        <f>EAP!$C$9</f>
        <v>PP01</v>
      </c>
      <c r="D12492" s="279">
        <f>'Composições Desp. Diretas'!$C$35</f>
        <v>0</v>
      </c>
      <c r="E12492" s="278" t="str">
        <f>Resumo!$R$5</f>
        <v>Despesa</v>
      </c>
      <c r="F12492" s="278" t="str">
        <f>Resumo!$R$7</f>
        <v>Despesa Direta</v>
      </c>
      <c r="G12492" s="286">
        <f>'Composições Desp. Diretas'!CJ35</f>
        <v>0</v>
      </c>
    </row>
    <row r="12493" spans="1:7">
      <c r="A12493" s="283">
        <f>'Comp. Desp. Indiretas'!$CI$7</f>
        <v>45292</v>
      </c>
      <c r="B12493" s="278">
        <f>'Composições Desp. Diretas'!$A$36</f>
        <v>0</v>
      </c>
      <c r="C12493" s="278" t="str">
        <f>EAP!$C$9</f>
        <v>PP01</v>
      </c>
      <c r="D12493" s="279">
        <f>'Composições Desp. Diretas'!$C$36</f>
        <v>0</v>
      </c>
      <c r="E12493" s="278" t="str">
        <f>Resumo!$R$5</f>
        <v>Despesa</v>
      </c>
      <c r="F12493" s="278" t="str">
        <f>Resumo!$R$7</f>
        <v>Despesa Direta</v>
      </c>
      <c r="G12493" s="286">
        <f>'Composições Desp. Diretas'!CJ36</f>
        <v>0</v>
      </c>
    </row>
    <row r="12494" spans="1:7">
      <c r="A12494" s="283">
        <f>'Comp. Desp. Indiretas'!$CI$7</f>
        <v>45292</v>
      </c>
      <c r="B12494" s="278">
        <f>'Composições Desp. Diretas'!$A$37</f>
        <v>0</v>
      </c>
      <c r="C12494" s="278" t="str">
        <f>EAP!$C$9</f>
        <v>PP01</v>
      </c>
      <c r="D12494" s="279">
        <f>'Composições Desp. Diretas'!$C$37</f>
        <v>0</v>
      </c>
      <c r="E12494" s="278" t="str">
        <f>Resumo!$R$5</f>
        <v>Despesa</v>
      </c>
      <c r="F12494" s="278" t="str">
        <f>Resumo!$R$7</f>
        <v>Despesa Direta</v>
      </c>
      <c r="G12494" s="286">
        <f>'Composições Desp. Diretas'!CJ37</f>
        <v>0</v>
      </c>
    </row>
    <row r="12495" spans="1:7">
      <c r="A12495" s="283">
        <f>'Comp. Desp. Indiretas'!$CI$7</f>
        <v>45292</v>
      </c>
      <c r="B12495" s="278">
        <f>'Composições Desp. Diretas'!$A$38</f>
        <v>0</v>
      </c>
      <c r="C12495" s="278" t="str">
        <f>EAP!$C$9</f>
        <v>PP01</v>
      </c>
      <c r="D12495" s="279">
        <f>'Composições Desp. Diretas'!$C$38</f>
        <v>0</v>
      </c>
      <c r="E12495" s="278" t="str">
        <f>Resumo!$R$5</f>
        <v>Despesa</v>
      </c>
      <c r="F12495" s="278" t="str">
        <f>Resumo!$R$7</f>
        <v>Despesa Direta</v>
      </c>
      <c r="G12495" s="286">
        <f>'Composições Desp. Diretas'!CJ38</f>
        <v>0</v>
      </c>
    </row>
    <row r="12496" spans="1:7">
      <c r="A12496" s="283">
        <f>'Comp. Desp. Indiretas'!$CI$7</f>
        <v>45292</v>
      </c>
      <c r="B12496" s="278">
        <f>'Composições Desp. Diretas'!$A$39</f>
        <v>0</v>
      </c>
      <c r="C12496" s="278" t="str">
        <f>EAP!$C$9</f>
        <v>PP01</v>
      </c>
      <c r="D12496" s="279">
        <f>'Composições Desp. Diretas'!$C$39</f>
        <v>0</v>
      </c>
      <c r="E12496" s="278" t="str">
        <f>Resumo!$R$5</f>
        <v>Despesa</v>
      </c>
      <c r="F12496" s="278" t="str">
        <f>Resumo!$R$7</f>
        <v>Despesa Direta</v>
      </c>
      <c r="G12496" s="286">
        <f>'Composições Desp. Diretas'!CJ39</f>
        <v>0</v>
      </c>
    </row>
    <row r="12497" spans="1:7">
      <c r="A12497" s="283">
        <f>'Comp. Desp. Indiretas'!$CI$7</f>
        <v>45292</v>
      </c>
      <c r="B12497" s="278">
        <f>'Composições Desp. Diretas'!$A$40</f>
        <v>0</v>
      </c>
      <c r="C12497" s="278" t="str">
        <f>EAP!$C$9</f>
        <v>PP01</v>
      </c>
      <c r="D12497" s="279">
        <f>'Composições Desp. Diretas'!$C$40</f>
        <v>0</v>
      </c>
      <c r="E12497" s="278" t="str">
        <f>Resumo!$R$5</f>
        <v>Despesa</v>
      </c>
      <c r="F12497" s="278" t="str">
        <f>Resumo!$R$7</f>
        <v>Despesa Direta</v>
      </c>
      <c r="G12497" s="286">
        <f>'Composições Desp. Diretas'!CJ40</f>
        <v>0</v>
      </c>
    </row>
    <row r="12498" spans="1:7">
      <c r="A12498" s="283">
        <f>'Comp. Desp. Indiretas'!$CI$7</f>
        <v>45292</v>
      </c>
      <c r="B12498" s="278" t="str">
        <f>'Composições Desp. Diretas'!$A$42</f>
        <v>DG</v>
      </c>
      <c r="C12498" s="278" t="str">
        <f>EAP!$C$10</f>
        <v>PP02</v>
      </c>
      <c r="D12498" s="279" t="str">
        <f>'Composições Desp. Diretas'!$C$42</f>
        <v>ALUGUEL DE VEÍCULO SUV</v>
      </c>
      <c r="E12498" s="278" t="str">
        <f>Resumo!$R$5</f>
        <v>Despesa</v>
      </c>
      <c r="F12498" s="278" t="str">
        <f>Resumo!$R$7</f>
        <v>Despesa Direta</v>
      </c>
      <c r="G12498" s="286">
        <f>'Composições Desp. Diretas'!CJ42</f>
        <v>0</v>
      </c>
    </row>
    <row r="12499" spans="1:7">
      <c r="A12499" s="283">
        <f>'Comp. Desp. Indiretas'!$CI$7</f>
        <v>45292</v>
      </c>
      <c r="B12499" s="278" t="str">
        <f>'Composições Desp. Diretas'!$A$43</f>
        <v>DG</v>
      </c>
      <c r="C12499" s="278" t="str">
        <f>EAP!$C$10</f>
        <v>PP02</v>
      </c>
      <c r="D12499" s="279" t="str">
        <f>'Composições Desp. Diretas'!$C$43</f>
        <v>COMBUSTÍVEL - GASOLINA</v>
      </c>
      <c r="E12499" s="278" t="str">
        <f>Resumo!$R$5</f>
        <v>Despesa</v>
      </c>
      <c r="F12499" s="278" t="str">
        <f>Resumo!$R$7</f>
        <v>Despesa Direta</v>
      </c>
      <c r="G12499" s="286">
        <f>'Composições Desp. Diretas'!CJ43</f>
        <v>0</v>
      </c>
    </row>
    <row r="12500" spans="1:7">
      <c r="A12500" s="283">
        <f>'Comp. Desp. Indiretas'!$CI$7</f>
        <v>45292</v>
      </c>
      <c r="B12500" s="278" t="str">
        <f>'Composições Desp. Diretas'!$A$44</f>
        <v>DG</v>
      </c>
      <c r="C12500" s="278" t="str">
        <f>EAP!$C$10</f>
        <v>PP02</v>
      </c>
      <c r="D12500" s="279" t="str">
        <f>'Composições Desp. Diretas'!$C$44</f>
        <v>EQUIPAMENTOS VEÍCULO (SENSOR DE FADIGA + TELEMETRIA)</v>
      </c>
      <c r="E12500" s="278" t="str">
        <f>Resumo!$R$5</f>
        <v>Despesa</v>
      </c>
      <c r="F12500" s="278" t="str">
        <f>Resumo!$R$7</f>
        <v>Despesa Direta</v>
      </c>
      <c r="G12500" s="286">
        <f>'Composições Desp. Diretas'!CJ44</f>
        <v>0</v>
      </c>
    </row>
    <row r="12501" spans="1:7">
      <c r="A12501" s="283">
        <f>'Comp. Desp. Indiretas'!$CI$7</f>
        <v>45292</v>
      </c>
      <c r="B12501" s="278" t="str">
        <f>'Composições Desp. Diretas'!$A$45</f>
        <v>DG</v>
      </c>
      <c r="C12501" s="278" t="str">
        <f>EAP!$C$10</f>
        <v>PP02</v>
      </c>
      <c r="D12501" s="279" t="str">
        <f>'Composições Desp. Diretas'!$C$45</f>
        <v>INSTALAÇÃO SENSOR FADIGA</v>
      </c>
      <c r="E12501" s="278" t="str">
        <f>Resumo!$R$5</f>
        <v>Despesa</v>
      </c>
      <c r="F12501" s="278" t="str">
        <f>Resumo!$R$7</f>
        <v>Despesa Direta</v>
      </c>
      <c r="G12501" s="286">
        <f>'Composições Desp. Diretas'!CJ45</f>
        <v>0</v>
      </c>
    </row>
    <row r="12502" spans="1:7">
      <c r="A12502" s="283">
        <f>'Comp. Desp. Indiretas'!$CI$7</f>
        <v>45292</v>
      </c>
      <c r="B12502" s="278" t="str">
        <f>'Composições Desp. Diretas'!$A$46</f>
        <v>DG</v>
      </c>
      <c r="C12502" s="278" t="str">
        <f>EAP!$C$10</f>
        <v>PP02</v>
      </c>
      <c r="D12502" s="279" t="str">
        <f>'Composições Desp. Diretas'!$C$46</f>
        <v>DESINSTALAÇÃO SENSOR FADIGA</v>
      </c>
      <c r="E12502" s="278" t="str">
        <f>Resumo!$R$5</f>
        <v>Despesa</v>
      </c>
      <c r="F12502" s="278" t="str">
        <f>Resumo!$R$7</f>
        <v>Despesa Direta</v>
      </c>
      <c r="G12502" s="286">
        <f>'Composições Desp. Diretas'!CJ46</f>
        <v>0</v>
      </c>
    </row>
    <row r="12503" spans="1:7">
      <c r="A12503" s="283">
        <f>'Comp. Desp. Indiretas'!$CI$7</f>
        <v>45292</v>
      </c>
      <c r="B12503" s="278" t="str">
        <f>'Composições Desp. Diretas'!$A$47</f>
        <v>DG</v>
      </c>
      <c r="C12503" s="278" t="str">
        <f>EAP!$C$10</f>
        <v>PP02</v>
      </c>
      <c r="D12503" s="279" t="str">
        <f>'Composições Desp. Diretas'!$C$47</f>
        <v>INSTALAÇÃO TELEMETRIA</v>
      </c>
      <c r="E12503" s="278" t="str">
        <f>Resumo!$R$5</f>
        <v>Despesa</v>
      </c>
      <c r="F12503" s="278" t="str">
        <f>Resumo!$R$7</f>
        <v>Despesa Direta</v>
      </c>
      <c r="G12503" s="286">
        <f>'Composições Desp. Diretas'!CJ47</f>
        <v>0</v>
      </c>
    </row>
    <row r="12504" spans="1:7">
      <c r="A12504" s="283">
        <f>'Comp. Desp. Indiretas'!$CI$7</f>
        <v>45292</v>
      </c>
      <c r="B12504" s="278" t="str">
        <f>'Composições Desp. Diretas'!$A$48</f>
        <v>DG</v>
      </c>
      <c r="C12504" s="278" t="str">
        <f>EAP!$C$10</f>
        <v>PP02</v>
      </c>
      <c r="D12504" s="279" t="str">
        <f>'Composições Desp. Diretas'!$C$48</f>
        <v>DESINSTALAÇÃO TELEMETRIA</v>
      </c>
      <c r="E12504" s="278" t="str">
        <f>Resumo!$R$5</f>
        <v>Despesa</v>
      </c>
      <c r="F12504" s="278" t="str">
        <f>Resumo!$R$7</f>
        <v>Despesa Direta</v>
      </c>
      <c r="G12504" s="286">
        <f>'Composições Desp. Diretas'!CJ48</f>
        <v>0</v>
      </c>
    </row>
    <row r="12505" spans="1:7">
      <c r="A12505" s="283">
        <f>'Comp. Desp. Indiretas'!$CI$7</f>
        <v>45292</v>
      </c>
      <c r="B12505" s="278" t="str">
        <f>'Composições Desp. Diretas'!$A$49</f>
        <v>DG</v>
      </c>
      <c r="C12505" s="278" t="str">
        <f>EAP!$C$10</f>
        <v>PP02</v>
      </c>
      <c r="D12505" s="279" t="str">
        <f>'Composições Desp. Diretas'!$C$49</f>
        <v>INSTALAÇÃO E DESINSTALAÇÃO DE SIRENE DE RÉ</v>
      </c>
      <c r="E12505" s="278" t="str">
        <f>Resumo!$R$5</f>
        <v>Despesa</v>
      </c>
      <c r="F12505" s="278" t="str">
        <f>Resumo!$R$7</f>
        <v>Despesa Direta</v>
      </c>
      <c r="G12505" s="286">
        <f>'Composições Desp. Diretas'!CJ49</f>
        <v>0</v>
      </c>
    </row>
    <row r="12506" spans="1:7">
      <c r="A12506" s="283">
        <f>'Comp. Desp. Indiretas'!$CI$7</f>
        <v>45292</v>
      </c>
      <c r="B12506" s="278" t="str">
        <f>'Composições Desp. Diretas'!$A$50</f>
        <v>DG</v>
      </c>
      <c r="C12506" s="278" t="str">
        <f>EAP!$C$10</f>
        <v>PP02</v>
      </c>
      <c r="D12506" s="279" t="str">
        <f>'Composições Desp. Diretas'!$C$50</f>
        <v>LAVAGEM DE VEÍCULO</v>
      </c>
      <c r="E12506" s="278" t="str">
        <f>Resumo!$R$5</f>
        <v>Despesa</v>
      </c>
      <c r="F12506" s="278" t="str">
        <f>Resumo!$R$7</f>
        <v>Despesa Direta</v>
      </c>
      <c r="G12506" s="286">
        <f>'Composições Desp. Diretas'!CJ50</f>
        <v>0</v>
      </c>
    </row>
    <row r="12507" spans="1:7">
      <c r="A12507" s="283">
        <f>'Comp. Desp. Indiretas'!$CI$7</f>
        <v>45292</v>
      </c>
      <c r="B12507" s="278" t="str">
        <f>'Composições Desp. Diretas'!$A$51</f>
        <v>MA</v>
      </c>
      <c r="C12507" s="278" t="str">
        <f>EAP!$C$10</f>
        <v>PP02</v>
      </c>
      <c r="D12507" s="279" t="str">
        <f>'Composições Desp. Diretas'!$C$51</f>
        <v>MATERIAIS GRÁFICOS (CARTILHAS, FOLDERS, BANNER, CADERNO, OUTDOOR, PLACAS, E ETC)</v>
      </c>
      <c r="E12507" s="278" t="str">
        <f>Resumo!$R$5</f>
        <v>Despesa</v>
      </c>
      <c r="F12507" s="278" t="str">
        <f>Resumo!$R$7</f>
        <v>Despesa Direta</v>
      </c>
      <c r="G12507" s="286">
        <f>'Composições Desp. Diretas'!CJ51</f>
        <v>0</v>
      </c>
    </row>
    <row r="12508" spans="1:7">
      <c r="A12508" s="283">
        <f>'Comp. Desp. Indiretas'!$CI$7</f>
        <v>45292</v>
      </c>
      <c r="B12508" s="278" t="str">
        <f>'Composições Desp. Diretas'!$A$52</f>
        <v>DG</v>
      </c>
      <c r="C12508" s="278" t="str">
        <f>EAP!$C$10</f>
        <v>PP02</v>
      </c>
      <c r="D12508" s="279" t="str">
        <f>'Composições Desp. Diretas'!$C$52</f>
        <v>LANCHES OFICINAS / EVENTOS / REUNIÕES</v>
      </c>
      <c r="E12508" s="278" t="str">
        <f>Resumo!$R$5</f>
        <v>Despesa</v>
      </c>
      <c r="F12508" s="278" t="str">
        <f>Resumo!$R$7</f>
        <v>Despesa Direta</v>
      </c>
      <c r="G12508" s="286">
        <f>'Composições Desp. Diretas'!CJ52</f>
        <v>0</v>
      </c>
    </row>
    <row r="12509" spans="1:7">
      <c r="A12509" s="283">
        <f>'Comp. Desp. Indiretas'!$CI$7</f>
        <v>45292</v>
      </c>
      <c r="B12509" s="278" t="str">
        <f>'Composições Desp. Diretas'!$A$53</f>
        <v>DG</v>
      </c>
      <c r="C12509" s="278" t="str">
        <f>EAP!$C$10</f>
        <v>PP02</v>
      </c>
      <c r="D12509" s="279" t="str">
        <f>'Composições Desp. Diretas'!$C$53</f>
        <v>TRANSPORTE PARTICIPANTES</v>
      </c>
      <c r="E12509" s="278" t="str">
        <f>Resumo!$R$5</f>
        <v>Despesa</v>
      </c>
      <c r="F12509" s="278" t="str">
        <f>Resumo!$R$7</f>
        <v>Despesa Direta</v>
      </c>
      <c r="G12509" s="286">
        <f>'Composições Desp. Diretas'!CJ53</f>
        <v>0</v>
      </c>
    </row>
    <row r="12510" spans="1:7">
      <c r="A12510" s="283">
        <f>'Comp. Desp. Indiretas'!$CI$7</f>
        <v>45292</v>
      </c>
      <c r="B12510" s="278" t="str">
        <f>'Composições Desp. Diretas'!$A$54</f>
        <v>MA</v>
      </c>
      <c r="C12510" s="278" t="str">
        <f>EAP!$C$10</f>
        <v>PP02</v>
      </c>
      <c r="D12510" s="279" t="str">
        <f>'Composições Desp. Diretas'!$C$54</f>
        <v>MATERIAIS DE ESCRITÓRIO (CARTOLINA, PAPEL, TESOURA, CANETA, LÁPIS, GRAMPEADOR, DUREX, FITA ADESIVA, E ETC.)</v>
      </c>
      <c r="E12510" s="278" t="str">
        <f>Resumo!$R$5</f>
        <v>Despesa</v>
      </c>
      <c r="F12510" s="278" t="str">
        <f>Resumo!$R$7</f>
        <v>Despesa Direta</v>
      </c>
      <c r="G12510" s="286">
        <f>'Composições Desp. Diretas'!CJ54</f>
        <v>0</v>
      </c>
    </row>
    <row r="12511" spans="1:7">
      <c r="A12511" s="283">
        <f>'Comp. Desp. Indiretas'!$CI$7</f>
        <v>45292</v>
      </c>
      <c r="B12511" s="278" t="str">
        <f>'Composições Desp. Diretas'!$A$55</f>
        <v>MA</v>
      </c>
      <c r="C12511" s="278" t="str">
        <f>EAP!$C$10</f>
        <v>PP02</v>
      </c>
      <c r="D12511" s="279" t="str">
        <f>'Composições Desp. Diretas'!$C$55</f>
        <v>MATERIAIS ACESSÓRIOS PARA AS CAMPANHAS/OFICINAS (BRINDES, CAMISETAS, E ETC.)</v>
      </c>
      <c r="E12511" s="278" t="str">
        <f>Resumo!$R$5</f>
        <v>Despesa</v>
      </c>
      <c r="F12511" s="278" t="str">
        <f>Resumo!$R$7</f>
        <v>Despesa Direta</v>
      </c>
      <c r="G12511" s="286">
        <f>'Composições Desp. Diretas'!CJ55</f>
        <v>0</v>
      </c>
    </row>
    <row r="12512" spans="1:7">
      <c r="A12512" s="283">
        <f>'Comp. Desp. Indiretas'!$CI$7</f>
        <v>45292</v>
      </c>
      <c r="B12512" s="278" t="str">
        <f>'Composições Desp. Diretas'!$A$56</f>
        <v>DG</v>
      </c>
      <c r="C12512" s="278" t="str">
        <f>EAP!$C$10</f>
        <v>PP02</v>
      </c>
      <c r="D12512" s="279" t="str">
        <f>'Composições Desp. Diretas'!$C$56</f>
        <v>HOSPEDAGEM VIAGEM</v>
      </c>
      <c r="E12512" s="278" t="str">
        <f>Resumo!$R$5</f>
        <v>Despesa</v>
      </c>
      <c r="F12512" s="278" t="str">
        <f>Resumo!$R$7</f>
        <v>Despesa Direta</v>
      </c>
      <c r="G12512" s="286">
        <f>'Composições Desp. Diretas'!CJ56</f>
        <v>0</v>
      </c>
    </row>
    <row r="12513" spans="1:7">
      <c r="A12513" s="283">
        <f>'Comp. Desp. Indiretas'!$CI$7</f>
        <v>45292</v>
      </c>
      <c r="B12513" s="278" t="str">
        <f>'Composições Desp. Diretas'!$A$57</f>
        <v>DG</v>
      </c>
      <c r="C12513" s="278" t="str">
        <f>EAP!$C$10</f>
        <v>PP02</v>
      </c>
      <c r="D12513" s="279" t="str">
        <f>'Composições Desp. Diretas'!$C$57</f>
        <v>ALIMENTAÇÃO VIAGEM (CAFÉ / ALMOÇO OU JANTA)</v>
      </c>
      <c r="E12513" s="278" t="str">
        <f>Resumo!$R$5</f>
        <v>Despesa</v>
      </c>
      <c r="F12513" s="278" t="str">
        <f>Resumo!$R$7</f>
        <v>Despesa Direta</v>
      </c>
      <c r="G12513" s="286">
        <f>'Composições Desp. Diretas'!CJ57</f>
        <v>0</v>
      </c>
    </row>
    <row r="12514" spans="1:7">
      <c r="A12514" s="283">
        <f>'Comp. Desp. Indiretas'!$CI$7</f>
        <v>45292</v>
      </c>
      <c r="B12514" s="278" t="str">
        <f>'Composições Desp. Diretas'!$A$58</f>
        <v>DG</v>
      </c>
      <c r="C12514" s="278" t="str">
        <f>EAP!$C$10</f>
        <v>PP02</v>
      </c>
      <c r="D12514" s="279" t="str">
        <f>'Composições Desp. Diretas'!$C$58</f>
        <v>PASSAGEM TERRESTRE / TRANSLADO</v>
      </c>
      <c r="E12514" s="278" t="str">
        <f>Resumo!$R$5</f>
        <v>Despesa</v>
      </c>
      <c r="F12514" s="278" t="str">
        <f>Resumo!$R$7</f>
        <v>Despesa Direta</v>
      </c>
      <c r="G12514" s="286">
        <f>'Composições Desp. Diretas'!CJ58</f>
        <v>0</v>
      </c>
    </row>
    <row r="12515" spans="1:7">
      <c r="A12515" s="283">
        <f>'Comp. Desp. Indiretas'!$CI$7</f>
        <v>45292</v>
      </c>
      <c r="B12515" s="278">
        <f>'Composições Desp. Diretas'!$A$59</f>
        <v>0</v>
      </c>
      <c r="C12515" s="278" t="str">
        <f>EAP!$C$10</f>
        <v>PP02</v>
      </c>
      <c r="D12515" s="279">
        <f>'Composições Desp. Diretas'!$C$59</f>
        <v>0</v>
      </c>
      <c r="E12515" s="278" t="str">
        <f>Resumo!$R$5</f>
        <v>Despesa</v>
      </c>
      <c r="F12515" s="278" t="str">
        <f>Resumo!$R$7</f>
        <v>Despesa Direta</v>
      </c>
      <c r="G12515" s="286">
        <f>'Composições Desp. Diretas'!CJ59</f>
        <v>0</v>
      </c>
    </row>
    <row r="12516" spans="1:7">
      <c r="A12516" s="283">
        <f>'Comp. Desp. Indiretas'!$CI$7</f>
        <v>45292</v>
      </c>
      <c r="B12516" s="278">
        <f>'Composições Desp. Diretas'!$A$60</f>
        <v>0</v>
      </c>
      <c r="C12516" s="278" t="str">
        <f>EAP!$C$10</f>
        <v>PP02</v>
      </c>
      <c r="D12516" s="279">
        <f>'Composições Desp. Diretas'!$C$60</f>
        <v>0</v>
      </c>
      <c r="E12516" s="278" t="str">
        <f>Resumo!$R$5</f>
        <v>Despesa</v>
      </c>
      <c r="F12516" s="278" t="str">
        <f>Resumo!$R$7</f>
        <v>Despesa Direta</v>
      </c>
      <c r="G12516" s="286">
        <f>'Composições Desp. Diretas'!CJ60</f>
        <v>0</v>
      </c>
    </row>
    <row r="12517" spans="1:7">
      <c r="A12517" s="283">
        <f>'Comp. Desp. Indiretas'!$CI$7</f>
        <v>45292</v>
      </c>
      <c r="B12517" s="278">
        <f>'Composições Desp. Diretas'!$A$61</f>
        <v>0</v>
      </c>
      <c r="C12517" s="278" t="str">
        <f>EAP!$C$10</f>
        <v>PP02</v>
      </c>
      <c r="D12517" s="279">
        <f>'Composições Desp. Diretas'!$C$61</f>
        <v>0</v>
      </c>
      <c r="E12517" s="278" t="str">
        <f>Resumo!$R$5</f>
        <v>Despesa</v>
      </c>
      <c r="F12517" s="278" t="str">
        <f>Resumo!$R$7</f>
        <v>Despesa Direta</v>
      </c>
      <c r="G12517" s="286">
        <f>'Composições Desp. Diretas'!CJ61</f>
        <v>0</v>
      </c>
    </row>
    <row r="12518" spans="1:7">
      <c r="A12518" s="283">
        <f>'Comp. Desp. Indiretas'!$CI$7</f>
        <v>45292</v>
      </c>
      <c r="B12518" s="278">
        <f>'Composições Desp. Diretas'!$A$62</f>
        <v>0</v>
      </c>
      <c r="C12518" s="278" t="str">
        <f>EAP!$C$10</f>
        <v>PP02</v>
      </c>
      <c r="D12518" s="279">
        <f>'Composições Desp. Diretas'!$C$62</f>
        <v>0</v>
      </c>
      <c r="E12518" s="278" t="str">
        <f>Resumo!$R$5</f>
        <v>Despesa</v>
      </c>
      <c r="F12518" s="278" t="str">
        <f>Resumo!$R$7</f>
        <v>Despesa Direta</v>
      </c>
      <c r="G12518" s="286">
        <f>'Composições Desp. Diretas'!CJ62</f>
        <v>0</v>
      </c>
    </row>
    <row r="12519" spans="1:7">
      <c r="A12519" s="283">
        <f>'Comp. Desp. Indiretas'!$CI$7</f>
        <v>45292</v>
      </c>
      <c r="B12519" s="278">
        <f>'Composições Desp. Diretas'!$A$63</f>
        <v>0</v>
      </c>
      <c r="C12519" s="278" t="str">
        <f>EAP!$C$10</f>
        <v>PP02</v>
      </c>
      <c r="D12519" s="279">
        <f>'Composições Desp. Diretas'!$C$63</f>
        <v>0</v>
      </c>
      <c r="E12519" s="278" t="str">
        <f>Resumo!$R$5</f>
        <v>Despesa</v>
      </c>
      <c r="F12519" s="278" t="str">
        <f>Resumo!$R$7</f>
        <v>Despesa Direta</v>
      </c>
      <c r="G12519" s="286">
        <f>'Composições Desp. Diretas'!CJ63</f>
        <v>0</v>
      </c>
    </row>
    <row r="12520" spans="1:7">
      <c r="A12520" s="283">
        <f>'Comp. Desp. Indiretas'!$CI$7</f>
        <v>45292</v>
      </c>
      <c r="B12520" s="278">
        <f>'Composições Desp. Diretas'!$A$64</f>
        <v>0</v>
      </c>
      <c r="C12520" s="278" t="str">
        <f>EAP!$C$10</f>
        <v>PP02</v>
      </c>
      <c r="D12520" s="279">
        <f>'Composições Desp. Diretas'!$C$64</f>
        <v>0</v>
      </c>
      <c r="E12520" s="278" t="str">
        <f>Resumo!$R$5</f>
        <v>Despesa</v>
      </c>
      <c r="F12520" s="278" t="str">
        <f>Resumo!$R$7</f>
        <v>Despesa Direta</v>
      </c>
      <c r="G12520" s="286">
        <f>'Composições Desp. Diretas'!CJ64</f>
        <v>0</v>
      </c>
    </row>
    <row r="12521" spans="1:7">
      <c r="A12521" s="283">
        <f>'Comp. Desp. Indiretas'!$CI$7</f>
        <v>45292</v>
      </c>
      <c r="B12521" s="278">
        <f>'Composições Desp. Diretas'!$A$65</f>
        <v>0</v>
      </c>
      <c r="C12521" s="278" t="str">
        <f>EAP!$C$10</f>
        <v>PP02</v>
      </c>
      <c r="D12521" s="279">
        <f>'Composições Desp. Diretas'!$C$65</f>
        <v>0</v>
      </c>
      <c r="E12521" s="278" t="str">
        <f>Resumo!$R$5</f>
        <v>Despesa</v>
      </c>
      <c r="F12521" s="278" t="str">
        <f>Resumo!$R$7</f>
        <v>Despesa Direta</v>
      </c>
      <c r="G12521" s="286">
        <f>'Composições Desp. Diretas'!CJ65</f>
        <v>0</v>
      </c>
    </row>
    <row r="12522" spans="1:7">
      <c r="A12522" s="283">
        <f>'Comp. Desp. Indiretas'!$CI$7</f>
        <v>45292</v>
      </c>
      <c r="B12522" s="278">
        <f>'Composições Desp. Diretas'!$A$66</f>
        <v>0</v>
      </c>
      <c r="C12522" s="278" t="str">
        <f>EAP!$C$10</f>
        <v>PP02</v>
      </c>
      <c r="D12522" s="279">
        <f>'Composições Desp. Diretas'!$C$66</f>
        <v>0</v>
      </c>
      <c r="E12522" s="278" t="str">
        <f>Resumo!$R$5</f>
        <v>Despesa</v>
      </c>
      <c r="F12522" s="278" t="str">
        <f>Resumo!$R$7</f>
        <v>Despesa Direta</v>
      </c>
      <c r="G12522" s="286">
        <f>'Composições Desp. Diretas'!CJ66</f>
        <v>0</v>
      </c>
    </row>
    <row r="12523" spans="1:7">
      <c r="A12523" s="283">
        <f>'Comp. Desp. Indiretas'!$CI$7</f>
        <v>45292</v>
      </c>
      <c r="B12523" s="278">
        <f>'Composições Desp. Diretas'!$A$67</f>
        <v>0</v>
      </c>
      <c r="C12523" s="278" t="str">
        <f>EAP!$C$10</f>
        <v>PP02</v>
      </c>
      <c r="D12523" s="279">
        <f>'Composições Desp. Diretas'!$C$67</f>
        <v>0</v>
      </c>
      <c r="E12523" s="278" t="str">
        <f>Resumo!$R$5</f>
        <v>Despesa</v>
      </c>
      <c r="F12523" s="278" t="str">
        <f>Resumo!$R$7</f>
        <v>Despesa Direta</v>
      </c>
      <c r="G12523" s="286">
        <f>'Composições Desp. Diretas'!CJ67</f>
        <v>0</v>
      </c>
    </row>
    <row r="12524" spans="1:7">
      <c r="A12524" s="283">
        <f>'Comp. Desp. Indiretas'!$CI$7</f>
        <v>45292</v>
      </c>
      <c r="B12524" s="278">
        <f>'Composições Desp. Diretas'!$A$68</f>
        <v>0</v>
      </c>
      <c r="C12524" s="278" t="str">
        <f>EAP!$C$10</f>
        <v>PP02</v>
      </c>
      <c r="D12524" s="279">
        <f>'Composições Desp. Diretas'!$C$68</f>
        <v>0</v>
      </c>
      <c r="E12524" s="278" t="str">
        <f>Resumo!$R$5</f>
        <v>Despesa</v>
      </c>
      <c r="F12524" s="278" t="str">
        <f>Resumo!$R$7</f>
        <v>Despesa Direta</v>
      </c>
      <c r="G12524" s="286">
        <f>'Composições Desp. Diretas'!CJ68</f>
        <v>0</v>
      </c>
    </row>
    <row r="12525" spans="1:7">
      <c r="A12525" s="283">
        <f>'Comp. Desp. Indiretas'!$CI$7</f>
        <v>45292</v>
      </c>
      <c r="B12525" s="278">
        <f>'Composições Desp. Diretas'!$A$69</f>
        <v>0</v>
      </c>
      <c r="C12525" s="278" t="str">
        <f>EAP!$C$10</f>
        <v>PP02</v>
      </c>
      <c r="D12525" s="279">
        <f>'Composições Desp. Diretas'!$C$69</f>
        <v>0</v>
      </c>
      <c r="E12525" s="278" t="str">
        <f>Resumo!$R$5</f>
        <v>Despesa</v>
      </c>
      <c r="F12525" s="278" t="str">
        <f>Resumo!$R$7</f>
        <v>Despesa Direta</v>
      </c>
      <c r="G12525" s="286">
        <f>'Composições Desp. Diretas'!CJ69</f>
        <v>0</v>
      </c>
    </row>
    <row r="12526" spans="1:7">
      <c r="A12526" s="283">
        <f>'Comp. Desp. Indiretas'!$CI$7</f>
        <v>45292</v>
      </c>
      <c r="B12526" s="278">
        <f>'Composições Desp. Diretas'!$A$70</f>
        <v>0</v>
      </c>
      <c r="C12526" s="278" t="str">
        <f>EAP!$C$10</f>
        <v>PP02</v>
      </c>
      <c r="D12526" s="279">
        <f>'Composições Desp. Diretas'!$C$70</f>
        <v>0</v>
      </c>
      <c r="E12526" s="278" t="str">
        <f>Resumo!$R$5</f>
        <v>Despesa</v>
      </c>
      <c r="F12526" s="278" t="str">
        <f>Resumo!$R$7</f>
        <v>Despesa Direta</v>
      </c>
      <c r="G12526" s="286">
        <f>'Composições Desp. Diretas'!CJ70</f>
        <v>0</v>
      </c>
    </row>
    <row r="12527" spans="1:7">
      <c r="A12527" s="283">
        <f>'Comp. Desp. Indiretas'!$CI$7</f>
        <v>45292</v>
      </c>
      <c r="B12527" s="278">
        <f>'Composições Desp. Diretas'!$A$71</f>
        <v>0</v>
      </c>
      <c r="C12527" s="278" t="str">
        <f>EAP!$C$10</f>
        <v>PP02</v>
      </c>
      <c r="D12527" s="279">
        <f>'Composições Desp. Diretas'!$C$71</f>
        <v>0</v>
      </c>
      <c r="E12527" s="278" t="str">
        <f>Resumo!$R$5</f>
        <v>Despesa</v>
      </c>
      <c r="F12527" s="278" t="str">
        <f>Resumo!$R$7</f>
        <v>Despesa Direta</v>
      </c>
      <c r="G12527" s="286">
        <f>'Composições Desp. Diretas'!CJ71</f>
        <v>0</v>
      </c>
    </row>
    <row r="12528" spans="1:7">
      <c r="A12528" s="283">
        <f>'Comp. Desp. Indiretas'!$CI$7</f>
        <v>45292</v>
      </c>
      <c r="B12528" s="278">
        <f>'Composições Desp. Diretas'!$A$72</f>
        <v>0</v>
      </c>
      <c r="C12528" s="278" t="str">
        <f>EAP!$C$10</f>
        <v>PP02</v>
      </c>
      <c r="D12528" s="279">
        <f>'Composições Desp. Diretas'!$C$72</f>
        <v>0</v>
      </c>
      <c r="E12528" s="278" t="str">
        <f>Resumo!$R$5</f>
        <v>Despesa</v>
      </c>
      <c r="F12528" s="278" t="str">
        <f>Resumo!$R$7</f>
        <v>Despesa Direta</v>
      </c>
      <c r="G12528" s="286">
        <f>'Composições Desp. Diretas'!CJ72</f>
        <v>0</v>
      </c>
    </row>
    <row r="13397" spans="1:7">
      <c r="A13397" s="283">
        <f>'Comp. Desp. Indiretas'!$CI$7</f>
        <v>45292</v>
      </c>
      <c r="D13397" s="279" t="str">
        <f>'CRONOG. DE RECEBIMENTO'!$A$5</f>
        <v>SUBPROGRAMA DE EDUCAÇÃO AMBIENTAL PARA A COMUNIDADE (PEAC)</v>
      </c>
      <c r="E13397" s="278" t="str">
        <f>Resumo!$R$4</f>
        <v>Receita</v>
      </c>
      <c r="F13397" s="278" t="str">
        <f>Resumo!$R$4</f>
        <v>Receita</v>
      </c>
      <c r="G13397" s="286">
        <f>'CRONOG. DE RECEBIMENTO'!$M$5</f>
        <v>0</v>
      </c>
    </row>
    <row r="13398" spans="1:7">
      <c r="A13398" s="283">
        <f>'Comp. Desp. Indiretas'!$CI$7</f>
        <v>45292</v>
      </c>
      <c r="D13398" s="279" t="str">
        <f>'CRONOG. DE RECEBIMENTO'!$A$6</f>
        <v>Plano de Trabalho de Comunidade (PEAC)</v>
      </c>
      <c r="E13398" s="278" t="str">
        <f>Resumo!$R$4</f>
        <v>Receita</v>
      </c>
      <c r="F13398" s="278" t="str">
        <f>Resumo!$R$4</f>
        <v>Receita</v>
      </c>
      <c r="G13398" s="286">
        <f>'CRONOG. DE RECEBIMENTO'!$M$6</f>
        <v>0</v>
      </c>
    </row>
    <row r="13399" spans="1:7">
      <c r="A13399" s="283">
        <f>'Comp. Desp. Indiretas'!$CI$7</f>
        <v>45292</v>
      </c>
      <c r="D13399" s="279" t="str">
        <f>'CRONOG. DE RECEBIMENTO'!$A$7</f>
        <v>Formar Comitê de Educação Ambiental de Comunidade (PEAC)</v>
      </c>
      <c r="E13399" s="278" t="str">
        <f>Resumo!$R$4</f>
        <v>Receita</v>
      </c>
      <c r="F13399" s="278" t="str">
        <f>Resumo!$R$4</f>
        <v>Receita</v>
      </c>
      <c r="G13399" s="286">
        <f>'CRONOG. DE RECEBIMENTO'!$M$7</f>
        <v>1950.3066762350638</v>
      </c>
    </row>
    <row r="13400" spans="1:7">
      <c r="A13400" s="283">
        <f>'Comp. Desp. Indiretas'!$CI$7</f>
        <v>45292</v>
      </c>
      <c r="D13400" s="279" t="str">
        <f>'CRONOG. DE RECEBIMENTO'!$A$8</f>
        <v>Manter Comitê de Educação Ambiental em comunidades (PEAC)</v>
      </c>
      <c r="E13400" s="278" t="str">
        <f>Resumo!$R$4</f>
        <v>Receita</v>
      </c>
      <c r="F13400" s="278" t="str">
        <f>Resumo!$R$4</f>
        <v>Receita</v>
      </c>
      <c r="G13400" s="286">
        <f>'CRONOG. DE RECEBIMENTO'!$M$8</f>
        <v>72560.941189324483</v>
      </c>
    </row>
    <row r="13401" spans="1:7">
      <c r="A13401" s="283">
        <f>'Comp. Desp. Indiretas'!$CI$7</f>
        <v>45292</v>
      </c>
      <c r="D13401" s="279" t="str">
        <f>'CRONOG. DE RECEBIMENTO'!$A$9</f>
        <v>Despesas tributáveis do item 6.1.3</v>
      </c>
      <c r="E13401" s="278" t="str">
        <f>Resumo!$R$4</f>
        <v>Receita</v>
      </c>
      <c r="F13401" s="278" t="str">
        <f>Resumo!$R$4</f>
        <v>Receita</v>
      </c>
      <c r="G13401" s="286">
        <f>'CRONOG. DE RECEBIMENTO'!$M$9</f>
        <v>11784.24</v>
      </c>
    </row>
    <row r="13402" spans="1:7">
      <c r="A13402" s="283">
        <f>'Comp. Desp. Indiretas'!$CI$7</f>
        <v>45292</v>
      </c>
      <c r="D13402" s="279" t="str">
        <f>'CRONOG. DE RECEBIMENTO'!$A$10</f>
        <v>Executar ações do Plano de Ação dos Comitês de Educação Ambiental (PEAC)</v>
      </c>
      <c r="E13402" s="278" t="str">
        <f>Resumo!$R$4</f>
        <v>Receita</v>
      </c>
      <c r="F13402" s="278" t="str">
        <f>Resumo!$R$4</f>
        <v>Receita</v>
      </c>
      <c r="G13402" s="286">
        <f>'CRONOG. DE RECEBIMENTO'!$M$10</f>
        <v>49556.16407646078</v>
      </c>
    </row>
    <row r="13403" spans="1:7">
      <c r="A13403" s="283">
        <f>'Comp. Desp. Indiretas'!$CI$7</f>
        <v>45292</v>
      </c>
      <c r="D13403" s="279" t="str">
        <f>'CRONOG. DE RECEBIMENTO'!$A$11</f>
        <v>Despesas tributáveis do item 6.1.4</v>
      </c>
      <c r="E13403" s="278" t="str">
        <f>Resumo!$R$4</f>
        <v>Receita</v>
      </c>
      <c r="F13403" s="278" t="str">
        <f>Resumo!$R$4</f>
        <v>Receita</v>
      </c>
      <c r="G13403" s="286">
        <f>'CRONOG. DE RECEBIMENTO'!$M$11</f>
        <v>15319.512000000001</v>
      </c>
    </row>
    <row r="13404" spans="1:7">
      <c r="A13404" s="283">
        <f>'Comp. Desp. Indiretas'!$CI$7</f>
        <v>45292</v>
      </c>
      <c r="D13404" s="279" t="str">
        <f>'CRONOG. DE RECEBIMENTO'!$A$12</f>
        <v>Realizar assessoria técnica-pedagógica para formação continuada de educadores/gestores de escola (PEAC)</v>
      </c>
      <c r="E13404" s="278" t="str">
        <f>Resumo!$R$4</f>
        <v>Receita</v>
      </c>
      <c r="F13404" s="278" t="str">
        <f>Resumo!$R$4</f>
        <v>Receita</v>
      </c>
      <c r="G13404" s="286">
        <f>'CRONOG. DE RECEBIMENTO'!$M$12</f>
        <v>10397.908217679833</v>
      </c>
    </row>
    <row r="13405" spans="1:7">
      <c r="A13405" s="283">
        <f>'Comp. Desp. Indiretas'!$CI$7</f>
        <v>45292</v>
      </c>
      <c r="D13405" s="279" t="str">
        <f>'CRONOG. DE RECEBIMENTO'!$A$13</f>
        <v>Despesas tributáveis do item 6.1.5</v>
      </c>
      <c r="E13405" s="278" t="str">
        <f>Resumo!$R$4</f>
        <v>Receita</v>
      </c>
      <c r="F13405" s="278" t="str">
        <f>Resumo!$R$4</f>
        <v>Receita</v>
      </c>
      <c r="G13405" s="286">
        <f>'CRONOG. DE RECEBIMENTO'!$M$13</f>
        <v>16497.936000000002</v>
      </c>
    </row>
    <row r="13406" spans="1:7">
      <c r="A13406" s="283">
        <f>'Comp. Desp. Indiretas'!$CI$7</f>
        <v>45292</v>
      </c>
      <c r="D13406" s="279" t="str">
        <f>'CRONOG. DE RECEBIMENTO'!$A$14</f>
        <v>Realizar atividades culturais e pedagógicas em Escolas (PEAC)</v>
      </c>
      <c r="E13406" s="278" t="str">
        <f>Resumo!$R$4</f>
        <v>Receita</v>
      </c>
      <c r="F13406" s="278" t="str">
        <f>Resumo!$R$4</f>
        <v>Receita</v>
      </c>
      <c r="G13406" s="286">
        <f>'CRONOG. DE RECEBIMENTO'!$M$14</f>
        <v>18238.608422813752</v>
      </c>
    </row>
    <row r="13407" spans="1:7">
      <c r="A13407" s="283">
        <f>'Comp. Desp. Indiretas'!$CI$7</f>
        <v>45292</v>
      </c>
      <c r="D13407" s="279" t="str">
        <f>'CRONOG. DE RECEBIMENTO'!$A$15</f>
        <v>Despesas tributáveis do item 6.1.6</v>
      </c>
      <c r="E13407" s="278" t="str">
        <f>Resumo!$R$4</f>
        <v>Receita</v>
      </c>
      <c r="F13407" s="278" t="str">
        <f>Resumo!$R$4</f>
        <v>Receita</v>
      </c>
      <c r="G13407" s="286">
        <f>'CRONOG. DE RECEBIMENTO'!$M$15</f>
        <v>11784.24</v>
      </c>
    </row>
    <row r="13408" spans="1:7">
      <c r="A13408" s="283">
        <f>'Comp. Desp. Indiretas'!$CI$7</f>
        <v>45292</v>
      </c>
      <c r="D13408" s="279" t="str">
        <f>'CRONOG. DE RECEBIMENTO'!$A$16</f>
        <v>Realizar Diagnóstico Socioambiental Participativo (DSAP) para comunidades (PEAC)</v>
      </c>
      <c r="E13408" s="278" t="str">
        <f>Resumo!$R$4</f>
        <v>Receita</v>
      </c>
      <c r="F13408" s="278" t="str">
        <f>Resumo!$R$4</f>
        <v>Receita</v>
      </c>
      <c r="G13408" s="286">
        <f>'CRONOG. DE RECEBIMENTO'!$M$16</f>
        <v>327.47600160662944</v>
      </c>
    </row>
    <row r="13409" spans="1:7">
      <c r="A13409" s="283">
        <f>'Comp. Desp. Indiretas'!$CI$7</f>
        <v>45292</v>
      </c>
      <c r="D13409" s="279" t="str">
        <f>'CRONOG. DE RECEBIMENTO'!$A$17</f>
        <v>Despesas tributáveis do item 6.1.7</v>
      </c>
      <c r="E13409" s="278" t="str">
        <f>Resumo!$R$4</f>
        <v>Receita</v>
      </c>
      <c r="F13409" s="278" t="str">
        <f>Resumo!$R$4</f>
        <v>Receita</v>
      </c>
      <c r="G13409" s="286">
        <f>'CRONOG. DE RECEBIMENTO'!$M$17</f>
        <v>1178.4240000000002</v>
      </c>
    </row>
    <row r="13410" spans="1:7">
      <c r="A13410" s="283">
        <f>'Comp. Desp. Indiretas'!$CI$7</f>
        <v>45292</v>
      </c>
      <c r="D13410" s="279" t="str">
        <f>'CRONOG. DE RECEBIMENTO'!$A$18</f>
        <v>Realizar eventos/projetos junto à comunidade além da esfera do Comitê de EA (PEAC)</v>
      </c>
      <c r="E13410" s="278" t="str">
        <f>Resumo!$R$4</f>
        <v>Receita</v>
      </c>
      <c r="F13410" s="278" t="str">
        <f>Resumo!$R$4</f>
        <v>Receita</v>
      </c>
      <c r="G13410" s="286">
        <f>'CRONOG. DE RECEBIMENTO'!$M$18</f>
        <v>37612.316684529738</v>
      </c>
    </row>
    <row r="13411" spans="1:7">
      <c r="A13411" s="283">
        <f>'Comp. Desp. Indiretas'!$CI$7</f>
        <v>45292</v>
      </c>
      <c r="D13411" s="279" t="str">
        <f>'CRONOG. DE RECEBIMENTO'!$A$19</f>
        <v>Despesas tributáveis do item 6.1.8</v>
      </c>
      <c r="E13411" s="278" t="str">
        <f>Resumo!$R$4</f>
        <v>Receita</v>
      </c>
      <c r="F13411" s="278" t="str">
        <f>Resumo!$R$4</f>
        <v>Receita</v>
      </c>
      <c r="G13411" s="286">
        <f>'CRONOG. DE RECEBIMENTO'!$M$19</f>
        <v>10605.816000000001</v>
      </c>
    </row>
    <row r="13412" spans="1:7">
      <c r="A13412" s="283">
        <f>'Comp. Desp. Indiretas'!$CI$7</f>
        <v>45292</v>
      </c>
      <c r="D13412" s="279" t="str">
        <f>'CRONOG. DE RECEBIMENTO'!$A$20</f>
        <v>Realizar atividades no Parque BioParque Vale Amazônia</v>
      </c>
      <c r="E13412" s="278" t="str">
        <f>Resumo!$R$4</f>
        <v>Receita</v>
      </c>
      <c r="F13412" s="278" t="str">
        <f>Resumo!$R$4</f>
        <v>Receita</v>
      </c>
      <c r="G13412" s="286">
        <f>'CRONOG. DE RECEBIMENTO'!$M$20</f>
        <v>37508.46068402021</v>
      </c>
    </row>
    <row r="13413" spans="1:7">
      <c r="A13413" s="283">
        <f>'Comp. Desp. Indiretas'!$CI$7</f>
        <v>45292</v>
      </c>
      <c r="D13413" s="279" t="str">
        <f>'CRONOG. DE RECEBIMENTO'!$A$21</f>
        <v>Despesas tributáveis do item 6.1.9</v>
      </c>
      <c r="E13413" s="278" t="str">
        <f>Resumo!$R$4</f>
        <v>Receita</v>
      </c>
      <c r="F13413" s="278" t="str">
        <f>Resumo!$R$4</f>
        <v>Receita</v>
      </c>
      <c r="G13413" s="286">
        <f>'CRONOG. DE RECEBIMENTO'!$M$21</f>
        <v>9427.3920000000016</v>
      </c>
    </row>
    <row r="13414" spans="1:7">
      <c r="A13414" s="283">
        <f>'Comp. Desp. Indiretas'!$CI$7</f>
        <v>45292</v>
      </c>
      <c r="D13414" s="279" t="str">
        <f>'CRONOG. DE RECEBIMENTO'!$A$22</f>
        <v>Monitorar atividades de Educação Ambiental para comunidade (PEAC)</v>
      </c>
      <c r="E13414" s="278" t="str">
        <f>Resumo!$R$4</f>
        <v>Receita</v>
      </c>
      <c r="F13414" s="278" t="str">
        <f>Resumo!$R$4</f>
        <v>Receita</v>
      </c>
      <c r="G13414" s="286">
        <f>'CRONOG. DE RECEBIMENTO'!$M$22</f>
        <v>40442.626531748858</v>
      </c>
    </row>
    <row r="13415" spans="1:7">
      <c r="A13415" s="283">
        <f>'Comp. Desp. Indiretas'!$CI$7</f>
        <v>45292</v>
      </c>
      <c r="D13415" s="279" t="str">
        <f>'CRONOG. DE RECEBIMENTO'!$A$23</f>
        <v>Despesas tributáveis do item 6.1.10</v>
      </c>
      <c r="E13415" s="278" t="str">
        <f>Resumo!$R$4</f>
        <v>Receita</v>
      </c>
      <c r="F13415" s="278" t="str">
        <f>Resumo!$R$4</f>
        <v>Receita</v>
      </c>
      <c r="G13415" s="286">
        <f>'CRONOG. DE RECEBIMENTO'!$M$23</f>
        <v>3535.2720000000004</v>
      </c>
    </row>
    <row r="13416" spans="1:7">
      <c r="A13416" s="283">
        <f>'Comp. Desp. Indiretas'!$CI$7</f>
        <v>45292</v>
      </c>
      <c r="D13416" s="279" t="str">
        <f>'CRONOG. DE RECEBIMENTO'!$A$24</f>
        <v>Realizar análise técnica mensal das atividades de Educação Ambiental do PEAC</v>
      </c>
      <c r="E13416" s="278" t="str">
        <f>Resumo!$R$4</f>
        <v>Receita</v>
      </c>
      <c r="F13416" s="278" t="str">
        <f>Resumo!$R$4</f>
        <v>Receita</v>
      </c>
      <c r="G13416" s="286">
        <f>'CRONOG. DE RECEBIMENTO'!$M$24</f>
        <v>47487.061899642889</v>
      </c>
    </row>
    <row r="13417" spans="1:7">
      <c r="A13417" s="283">
        <f>'Comp. Desp. Indiretas'!$CI$7</f>
        <v>45292</v>
      </c>
      <c r="D13417" s="279" t="str">
        <f>'CRONOG. DE RECEBIMENTO'!$A$25</f>
        <v>Realizar Blitz Educativa sobre SSMA para Comunidades (PEAC)</v>
      </c>
      <c r="E13417" s="278" t="str">
        <f>Resumo!$R$4</f>
        <v>Receita</v>
      </c>
      <c r="F13417" s="278" t="str">
        <f>Resumo!$R$4</f>
        <v>Receita</v>
      </c>
      <c r="G13417" s="286">
        <f>'CRONOG. DE RECEBIMENTO'!$M$25</f>
        <v>5312.9571927325587</v>
      </c>
    </row>
    <row r="13418" spans="1:7">
      <c r="A13418" s="283">
        <f>'Comp. Desp. Indiretas'!$CI$7</f>
        <v>45292</v>
      </c>
      <c r="D13418" s="279" t="str">
        <f>'CRONOG. DE RECEBIMENTO'!$A$26</f>
        <v>Despesas tributáveis do item 6.1.12</v>
      </c>
      <c r="E13418" s="278" t="str">
        <f>Resumo!$R$4</f>
        <v>Receita</v>
      </c>
      <c r="F13418" s="278" t="str">
        <f>Resumo!$R$4</f>
        <v>Receita</v>
      </c>
      <c r="G13418" s="286">
        <f>'CRONOG. DE RECEBIMENTO'!$M$26</f>
        <v>9427.3920000000016</v>
      </c>
    </row>
    <row r="13419" spans="1:7">
      <c r="A13419" s="283">
        <f>'Comp. Desp. Indiretas'!$CI$7</f>
        <v>45292</v>
      </c>
      <c r="D13419" s="279" t="str">
        <f>'CRONOG. DE RECEBIMENTO'!$A$27</f>
        <v>SUBPROGRAMA DE EDUCAÇÃO AMBIENTAL PARA O TRABALHADOR</v>
      </c>
      <c r="E13419" s="278" t="str">
        <f>Resumo!$R$4</f>
        <v>Receita</v>
      </c>
      <c r="F13419" s="278" t="str">
        <f>Resumo!$R$4</f>
        <v>Receita</v>
      </c>
      <c r="G13419" s="286">
        <f>'CRONOG. DE RECEBIMENTO'!$M$27</f>
        <v>0</v>
      </c>
    </row>
    <row r="13420" spans="1:7">
      <c r="A13420" s="283">
        <f>'Comp. Desp. Indiretas'!$CI$7</f>
        <v>45292</v>
      </c>
      <c r="D13420" s="279" t="str">
        <f>'CRONOG. DE RECEBIMENTO'!$A$28</f>
        <v>Plano de Trabalho do Trabalhador (PEAT)</v>
      </c>
      <c r="E13420" s="278" t="str">
        <f>Resumo!$R$4</f>
        <v>Receita</v>
      </c>
      <c r="F13420" s="278" t="str">
        <f>Resumo!$R$4</f>
        <v>Receita</v>
      </c>
      <c r="G13420" s="286">
        <f>'CRONOG. DE RECEBIMENTO'!$M$28</f>
        <v>0</v>
      </c>
    </row>
    <row r="13421" spans="1:7">
      <c r="A13421" s="283">
        <f>'Comp. Desp. Indiretas'!$CI$7</f>
        <v>45292</v>
      </c>
      <c r="D13421" s="279" t="str">
        <f>'CRONOG. DE RECEBIMENTO'!$A$29</f>
        <v>Formar Comitê de Educação Ambiental de Trabalhadores (PEAT)</v>
      </c>
      <c r="E13421" s="278" t="str">
        <f>Resumo!$R$4</f>
        <v>Receita</v>
      </c>
      <c r="F13421" s="278" t="str">
        <f>Resumo!$R$4</f>
        <v>Receita</v>
      </c>
      <c r="G13421" s="286">
        <f>'CRONOG. DE RECEBIMENTO'!$M$29</f>
        <v>3900.6133524701277</v>
      </c>
    </row>
    <row r="13422" spans="1:7">
      <c r="A13422" s="283">
        <f>'Comp. Desp. Indiretas'!$CI$7</f>
        <v>45292</v>
      </c>
      <c r="D13422" s="279" t="str">
        <f>'CRONOG. DE RECEBIMENTO'!$A$30</f>
        <v>Manter Comitê de Educação Ambiental de Trabalhadores (PEAT)</v>
      </c>
      <c r="E13422" s="278" t="str">
        <f>Resumo!$R$4</f>
        <v>Receita</v>
      </c>
      <c r="F13422" s="278" t="str">
        <f>Resumo!$R$4</f>
        <v>Receita</v>
      </c>
      <c r="G13422" s="286">
        <f>'CRONOG. DE RECEBIMENTO'!$M$30</f>
        <v>3900.6133524701277</v>
      </c>
    </row>
    <row r="13423" spans="1:7">
      <c r="A13423" s="283">
        <f>'Comp. Desp. Indiretas'!$CI$7</f>
        <v>45292</v>
      </c>
      <c r="D13423" s="279" t="str">
        <f>'CRONOG. DE RECEBIMENTO'!$A$31</f>
        <v>Realizar treinamento para empregados com até duas horas de duração (PEAT)</v>
      </c>
      <c r="E13423" s="278" t="str">
        <f>Resumo!$R$4</f>
        <v>Receita</v>
      </c>
      <c r="F13423" s="278" t="str">
        <f>Resumo!$R$4</f>
        <v>Receita</v>
      </c>
      <c r="G13423" s="286">
        <f>'CRONOG. DE RECEBIMENTO'!$M$31</f>
        <v>4615.6485226448276</v>
      </c>
    </row>
    <row r="13424" spans="1:7">
      <c r="A13424" s="283">
        <f>'Comp. Desp. Indiretas'!$CI$7</f>
        <v>45292</v>
      </c>
      <c r="D13424" s="279" t="str">
        <f>'CRONOG. DE RECEBIMENTO'!$A$32</f>
        <v>Despesas tributáveis do item 6.1.16</v>
      </c>
      <c r="E13424" s="278" t="str">
        <f>Resumo!$R$4</f>
        <v>Receita</v>
      </c>
      <c r="F13424" s="278" t="str">
        <f>Resumo!$R$4</f>
        <v>Receita</v>
      </c>
      <c r="G13424" s="286">
        <f>'CRONOG. DE RECEBIMENTO'!$M$32</f>
        <v>4124.4840000000004</v>
      </c>
    </row>
    <row r="13425" spans="1:7">
      <c r="A13425" s="283">
        <f>'Comp. Desp. Indiretas'!$CI$7</f>
        <v>45292</v>
      </c>
      <c r="D13425" s="279" t="str">
        <f>'CRONOG. DE RECEBIMENTO'!$A$33</f>
        <v>Realizar treinamento para empregados com até quatro horas de duração (PEAT)</v>
      </c>
      <c r="E13425" s="278" t="str">
        <f>Resumo!$R$4</f>
        <v>Receita</v>
      </c>
      <c r="F13425" s="278" t="str">
        <f>Resumo!$R$4</f>
        <v>Receita</v>
      </c>
      <c r="G13425" s="286">
        <f>'CRONOG. DE RECEBIMENTO'!$M$33</f>
        <v>17647.616919914286</v>
      </c>
    </row>
    <row r="13426" spans="1:7">
      <c r="A13426" s="283">
        <f>'Comp. Desp. Indiretas'!$CI$7</f>
        <v>45292</v>
      </c>
      <c r="D13426" s="279" t="str">
        <f>'CRONOG. DE RECEBIMENTO'!$A$34</f>
        <v>Despesas tributáveis do item 6.1.17</v>
      </c>
      <c r="E13426" s="278" t="str">
        <f>Resumo!$R$4</f>
        <v>Receita</v>
      </c>
      <c r="F13426" s="278" t="str">
        <f>Resumo!$R$4</f>
        <v>Receita</v>
      </c>
      <c r="G13426" s="286">
        <f>'CRONOG. DE RECEBIMENTO'!$M$34</f>
        <v>4124.4840000000004</v>
      </c>
    </row>
    <row r="13427" spans="1:7">
      <c r="A13427" s="283">
        <f>'Comp. Desp. Indiretas'!$CI$7</f>
        <v>45292</v>
      </c>
      <c r="D13427" s="279" t="str">
        <f>'CRONOG. DE RECEBIMENTO'!$A$35</f>
        <v>Realizar Blitz Educativa sobre SSMA para Empregado (PEAT)</v>
      </c>
      <c r="E13427" s="278" t="str">
        <f>Resumo!$R$4</f>
        <v>Receita</v>
      </c>
      <c r="F13427" s="278" t="str">
        <f>Resumo!$R$4</f>
        <v>Receita</v>
      </c>
      <c r="G13427" s="286">
        <f>'CRONOG. DE RECEBIMENTO'!$M$35</f>
        <v>11011.347720689429</v>
      </c>
    </row>
    <row r="13428" spans="1:7">
      <c r="A13428" s="283">
        <f>'Comp. Desp. Indiretas'!$CI$7</f>
        <v>45292</v>
      </c>
      <c r="D13428" s="279" t="str">
        <f>'CRONOG. DE RECEBIMENTO'!$A$36</f>
        <v>Despesas tributáveis do item 6.1.18</v>
      </c>
      <c r="E13428" s="278" t="str">
        <f>Resumo!$R$4</f>
        <v>Receita</v>
      </c>
      <c r="F13428" s="278" t="str">
        <f>Resumo!$R$4</f>
        <v>Receita</v>
      </c>
      <c r="G13428" s="286">
        <f>'CRONOG. DE RECEBIMENTO'!$M$36</f>
        <v>4124.4840000000004</v>
      </c>
    </row>
    <row r="13429" spans="1:7">
      <c r="A13429" s="283">
        <f>'Comp. Desp. Indiretas'!$CI$7</f>
        <v>45292</v>
      </c>
      <c r="D13429" s="279" t="str">
        <f>'CRONOG. DE RECEBIMENTO'!$A$37</f>
        <v>Produzir bloco de textos para Diálogos de Saúde, Segurança, Direitos Humanos e Meio Ambiente (PEAT)</v>
      </c>
      <c r="E13429" s="278" t="str">
        <f>Resumo!$R$4</f>
        <v>Receita</v>
      </c>
      <c r="F13429" s="278" t="str">
        <f>Resumo!$R$4</f>
        <v>Receita</v>
      </c>
      <c r="G13429" s="286">
        <f>'CRONOG. DE RECEBIMENTO'!$M$37</f>
        <v>6524.2926986754928</v>
      </c>
    </row>
    <row r="13430" spans="1:7">
      <c r="A13430" s="283">
        <f>'Comp. Desp. Indiretas'!$CI$7</f>
        <v>45292</v>
      </c>
      <c r="D13430" s="279" t="str">
        <f>'CRONOG. DE RECEBIMENTO'!$A$38</f>
        <v>Despesas tributáveis do item 6.1.19</v>
      </c>
      <c r="E13430" s="278" t="str">
        <f>Resumo!$R$4</f>
        <v>Receita</v>
      </c>
      <c r="F13430" s="278" t="str">
        <f>Resumo!$R$4</f>
        <v>Receita</v>
      </c>
      <c r="G13430" s="286">
        <f>'CRONOG. DE RECEBIMENTO'!$M$38</f>
        <v>4124.4840000000004</v>
      </c>
    </row>
    <row r="13431" spans="1:7">
      <c r="A13431" s="283">
        <f>'Comp. Desp. Indiretas'!$CI$7</f>
        <v>45292</v>
      </c>
      <c r="D13431" s="279" t="str">
        <f>'CRONOG. DE RECEBIMENTO'!$A$39</f>
        <v>Realização de campanhas temáticas em SSMA para Empregados (PEAT)</v>
      </c>
      <c r="E13431" s="278" t="str">
        <f>Resumo!$R$4</f>
        <v>Receita</v>
      </c>
      <c r="F13431" s="278" t="str">
        <f>Resumo!$R$4</f>
        <v>Receita</v>
      </c>
      <c r="G13431" s="286">
        <f>'CRONOG. DE RECEBIMENTO'!$M$39</f>
        <v>6524.2926986754928</v>
      </c>
    </row>
    <row r="13432" spans="1:7">
      <c r="A13432" s="283">
        <f>'Comp. Desp. Indiretas'!$CI$7</f>
        <v>45292</v>
      </c>
      <c r="D13432" s="279" t="str">
        <f>'CRONOG. DE RECEBIMENTO'!$A$40</f>
        <v>Despesas tributáveis do item 6.1.20</v>
      </c>
      <c r="E13432" s="278" t="str">
        <f>Resumo!$R$4</f>
        <v>Receita</v>
      </c>
      <c r="F13432" s="278" t="str">
        <f>Resumo!$R$4</f>
        <v>Receita</v>
      </c>
      <c r="G13432" s="286">
        <f>'CRONOG. DE RECEBIMENTO'!$M$40</f>
        <v>4124.4840000000004</v>
      </c>
    </row>
    <row r="13433" spans="1:7">
      <c r="A13433" s="283">
        <f>'Comp. Desp. Indiretas'!$CI$7</f>
        <v>45292</v>
      </c>
      <c r="D13433" s="279" t="str">
        <f>'CRONOG. DE RECEBIMENTO'!$A$41</f>
        <v>Apoiar a realização de atividades culturais e pedagógicas para Empregados (PEAT)</v>
      </c>
      <c r="E13433" s="278" t="str">
        <f>Resumo!$R$4</f>
        <v>Receita</v>
      </c>
      <c r="F13433" s="278" t="str">
        <f>Resumo!$R$4</f>
        <v>Receita</v>
      </c>
      <c r="G13433" s="286">
        <f>'CRONOG. DE RECEBIMENTO'!$M$41</f>
        <v>5979.5143626694216</v>
      </c>
    </row>
    <row r="13434" spans="1:7">
      <c r="A13434" s="283">
        <f>'Comp. Desp. Indiretas'!$CI$7</f>
        <v>45292</v>
      </c>
      <c r="D13434" s="279" t="str">
        <f>'CRONOG. DE RECEBIMENTO'!$A$42</f>
        <v>Despesas tributáveis do item 6.1.21</v>
      </c>
      <c r="E13434" s="278" t="str">
        <f>Resumo!$R$4</f>
        <v>Receita</v>
      </c>
      <c r="F13434" s="278" t="str">
        <f>Resumo!$R$4</f>
        <v>Receita</v>
      </c>
      <c r="G13434" s="286">
        <f>'CRONOG. DE RECEBIMENTO'!$M$42</f>
        <v>4124.4840000000004</v>
      </c>
    </row>
    <row r="13435" spans="1:7">
      <c r="A13435" s="283">
        <f>'Comp. Desp. Indiretas'!$CI$7</f>
        <v>45292</v>
      </c>
      <c r="D13435" s="279" t="str">
        <f>'CRONOG. DE RECEBIMENTO'!$A$43</f>
        <v>Monitorar atividade do Programa de Educação Ambiental do Trabalhador (PEAT)</v>
      </c>
      <c r="E13435" s="278" t="str">
        <f>Resumo!$R$4</f>
        <v>Receita</v>
      </c>
      <c r="F13435" s="278" t="str">
        <f>Resumo!$R$4</f>
        <v>Receita</v>
      </c>
      <c r="G13435" s="286">
        <f>'CRONOG. DE RECEBIMENTO'!$M$43</f>
        <v>27100.790466292488</v>
      </c>
    </row>
    <row r="13436" spans="1:7">
      <c r="A13436" s="283">
        <f>'Comp. Desp. Indiretas'!$CI$7</f>
        <v>45292</v>
      </c>
      <c r="D13436" s="279" t="str">
        <f>'CRONOG. DE RECEBIMENTO'!$A$44</f>
        <v>Despesas tributáveis do item 6.1.22</v>
      </c>
      <c r="E13436" s="278" t="str">
        <f>Resumo!$R$4</f>
        <v>Receita</v>
      </c>
      <c r="F13436" s="278" t="str">
        <f>Resumo!$R$4</f>
        <v>Receita</v>
      </c>
      <c r="G13436" s="286">
        <f>'CRONOG. DE RECEBIMENTO'!$M$44</f>
        <v>2356.8480000000004</v>
      </c>
    </row>
    <row r="13437" spans="1:7">
      <c r="A13437" s="283">
        <f>'Comp. Desp. Indiretas'!$CI$7</f>
        <v>45292</v>
      </c>
      <c r="D13437" s="279" t="str">
        <f>'CRONOG. DE RECEBIMENTO'!$A$45</f>
        <v>Realizar análise técnica mensal das atividades de Educação Ambiental do PEAT</v>
      </c>
      <c r="E13437" s="278" t="str">
        <f>Resumo!$R$4</f>
        <v>Receita</v>
      </c>
      <c r="F13437" s="278" t="str">
        <f>Resumo!$R$4</f>
        <v>Receita</v>
      </c>
      <c r="G13437" s="286">
        <f>'CRONOG. DE RECEBIMENTO'!$M$45</f>
        <v>23217.331780573193</v>
      </c>
    </row>
    <row r="13438" spans="1:7">
      <c r="A13438" s="283">
        <f>'Comp. Desp. Indiretas'!$CI$7</f>
        <v>45292</v>
      </c>
      <c r="D13438" s="279" t="str">
        <f>'CRONOG. DE RECEBIMENTO'!$A$46</f>
        <v>Realizar Diagnóstico Socioambiental Participativo (DSAP) para empregados</v>
      </c>
      <c r="E13438" s="278" t="str">
        <f>Resumo!$R$4</f>
        <v>Receita</v>
      </c>
      <c r="F13438" s="278" t="str">
        <f>Resumo!$R$4</f>
        <v>Receita</v>
      </c>
      <c r="G13438" s="286">
        <f>'CRONOG. DE RECEBIMENTO'!$M$46</f>
        <v>327.47600160662944</v>
      </c>
    </row>
    <row r="13439" spans="1:7">
      <c r="A13439" s="283">
        <f>'Comp. Desp. Indiretas'!$CI$7</f>
        <v>45292</v>
      </c>
      <c r="D13439" s="279" t="str">
        <f>'CRONOG. DE RECEBIMENTO'!$A$47</f>
        <v>Despesas tributáveis do item 6.1.24</v>
      </c>
      <c r="E13439" s="278" t="str">
        <f>Resumo!$R$4</f>
        <v>Receita</v>
      </c>
      <c r="F13439" s="278" t="str">
        <f>Resumo!$R$4</f>
        <v>Receita</v>
      </c>
      <c r="G13439" s="286">
        <f>'CRONOG. DE RECEBIMENTO'!$M$47</f>
        <v>1178.4240000000002</v>
      </c>
    </row>
    <row r="13440" spans="1:7">
      <c r="A13440" s="283">
        <f>'Comp. Desp. Indiretas'!$CI$7</f>
        <v>45292</v>
      </c>
      <c r="D13440" s="279" t="str">
        <f>'CRONOG. DE RECEBIMENTO'!$A$48</f>
        <v>PRODUÇÃO DE ARTES VISUAIS</v>
      </c>
      <c r="E13440" s="278" t="str">
        <f>Resumo!$R$4</f>
        <v>Receita</v>
      </c>
      <c r="F13440" s="278" t="str">
        <f>Resumo!$R$4</f>
        <v>Receita</v>
      </c>
      <c r="G13440" s="286">
        <f>'CRONOG. DE RECEBIMENTO'!$M$48</f>
        <v>0</v>
      </c>
    </row>
    <row r="13441" spans="1:7">
      <c r="A13441" s="283">
        <f>'Comp. Desp. Indiretas'!$CI$7</f>
        <v>45292</v>
      </c>
      <c r="D13441" s="279" t="str">
        <f>'CRONOG. DE RECEBIMENTO'!$A$49</f>
        <v>Produzir material gráfico como folder, convites, banner, lâmina, outdoor, apresentações e produtos diversos atinentes a educação ambiental e outras temáticas etc.</v>
      </c>
      <c r="E13441" s="278" t="str">
        <f>Resumo!$R$4</f>
        <v>Receita</v>
      </c>
      <c r="F13441" s="278" t="str">
        <f>Resumo!$R$4</f>
        <v>Receita</v>
      </c>
      <c r="G13441" s="286">
        <f>'CRONOG. DE RECEBIMENTO'!$M$49</f>
        <v>6489.5858651718836</v>
      </c>
    </row>
    <row r="13442" spans="1:7">
      <c r="A13442" s="283">
        <f>'Comp. Desp. Indiretas'!$CI$7</f>
        <v>45292</v>
      </c>
      <c r="D13442" s="279" t="str">
        <f>'CRONOG. DE RECEBIMENTO'!$A$50</f>
        <v>Produzir Card Animado, Vídeos, Spot, Jogos interativos, Peça Multimídia, Identidade Visual, Plataformas digitais/interativas, Brindes, Cadernos de Campo/Quis/Guia etc.:</v>
      </c>
      <c r="E13442" s="278" t="str">
        <f>Resumo!$R$4</f>
        <v>Receita</v>
      </c>
      <c r="F13442" s="278" t="str">
        <f>Resumo!$R$4</f>
        <v>Receita</v>
      </c>
      <c r="G13442" s="286">
        <f>'CRONOG. DE RECEBIMENTO'!$M$50</f>
        <v>6489.5858651718836</v>
      </c>
    </row>
    <row r="13454" spans="1:7">
      <c r="A13454" s="283">
        <f>'Comp. Desp. Indiretas'!$CI$7</f>
        <v>45292</v>
      </c>
      <c r="D13454" s="279" t="str">
        <f>Resumo!$R$8</f>
        <v>Imposto</v>
      </c>
      <c r="E13454" s="278" t="str">
        <f>Resumo!$R$5</f>
        <v>Despesa</v>
      </c>
      <c r="F13454" s="278" t="str">
        <f>Resumo!$R$8</f>
        <v>Imposto</v>
      </c>
      <c r="G13454" s="286">
        <f>'CRONOG. DE RECEBIMENTO'!M53</f>
        <v>91932.337542117792</v>
      </c>
    </row>
    <row r="13455" spans="1:7">
      <c r="A13455" s="283">
        <f>'Comp. Desp. Indiretas'!$CI$7</f>
        <v>45292</v>
      </c>
      <c r="D13455" s="279" t="str">
        <f>Resumo!$R$9</f>
        <v>Overhead</v>
      </c>
      <c r="E13455" s="278" t="str">
        <f>Resumo!$R$9</f>
        <v>Overhead</v>
      </c>
      <c r="F13455" s="278" t="str">
        <f>Resumo!$R$9</f>
        <v>Overhead</v>
      </c>
      <c r="G13455" s="286">
        <f>'CRONOG. DE RECEBIMENTO'!M58</f>
        <v>27367.56912533797</v>
      </c>
    </row>
    <row r="13456" spans="1:7">
      <c r="A13456" s="283">
        <f>'Comp. Desp. Indiretas'!$CI$7</f>
        <v>45292</v>
      </c>
      <c r="D13456" s="279" t="str">
        <f>Resumo!$R$10</f>
        <v>Margem</v>
      </c>
      <c r="E13456" s="278" t="str">
        <f>Resumo!$R$10</f>
        <v>Margem</v>
      </c>
      <c r="F13456" s="278" t="str">
        <f>Resumo!$R$10</f>
        <v>Margem</v>
      </c>
      <c r="G13456" s="286">
        <f>'CRONOG. DE RECEBIMENTO'!M60</f>
        <v>40604.223592963041</v>
      </c>
    </row>
    <row r="13457" spans="1:7">
      <c r="A13457" s="283">
        <f>'Comp. Desp. Indiretas'!$CI$7</f>
        <v>45292</v>
      </c>
      <c r="D13457" s="279" t="str">
        <f>Resumo!$R$11</f>
        <v>Risco</v>
      </c>
      <c r="E13457" s="278" t="str">
        <f>Resumo!$R$11</f>
        <v>Risco</v>
      </c>
      <c r="F13457" s="278" t="str">
        <f>Resumo!$R$11</f>
        <v>Risco</v>
      </c>
      <c r="G13457" s="286">
        <f>'CRONOG. DE RECEBIMENTO'!M59</f>
        <v>15204.205069632206</v>
      </c>
    </row>
    <row r="13458" spans="1:7">
      <c r="A13458" s="283">
        <f>'Comp. Desp. Indiretas'!$CI$7</f>
        <v>45292</v>
      </c>
      <c r="D13458" s="279" t="str">
        <f>'CRONOG. DE RECEBIMENTO'!$A$54</f>
        <v>TOTAL MENSAL - RECEITA LÍQUIDA</v>
      </c>
      <c r="E13458" s="278" t="str">
        <f>Resumo!$R$4</f>
        <v>Receita</v>
      </c>
      <c r="F13458" s="278" t="str">
        <f>'CRONOG. DE RECEBIMENTO'!$A$54</f>
        <v>TOTAL MENSAL - RECEITA LÍQUIDA</v>
      </c>
      <c r="G13458" s="286">
        <f>'CRONOG. DE RECEBIMENTO'!$M$54</f>
        <v>471033.59964170214</v>
      </c>
    </row>
    <row r="13459" spans="1:7">
      <c r="A13459" s="283">
        <f>'Comp. Desp. Indiretas'!$CI$7</f>
        <v>45292</v>
      </c>
      <c r="D13459" s="279" t="str">
        <f>'CRONOG. DE RECEBIMENTO'!$A$55</f>
        <v>TOTAL ACUMULADO - RECEITA LÍQUIDA</v>
      </c>
      <c r="E13459" s="278" t="str">
        <f>Resumo!$R$4</f>
        <v>Receita</v>
      </c>
      <c r="F13459" s="278" t="str">
        <f>'CRONOG. DE RECEBIMENTO'!$A$55</f>
        <v>TOTAL ACUMULADO - RECEITA LÍQUIDA</v>
      </c>
      <c r="G13459" s="286">
        <f>'CRONOG. DE RECEBIMENTO'!$M$55</f>
        <v>4913990.7687621722</v>
      </c>
    </row>
    <row r="13490" spans="1:7">
      <c r="A13490" s="283">
        <f>'Comp. Desp. Indiretas'!$CJ$7</f>
        <v>45323</v>
      </c>
      <c r="B13490" s="278" t="str">
        <f>'Comp. Desp. Indiretas'!$A$9</f>
        <v>MOC</v>
      </c>
      <c r="D13490" s="279" t="str">
        <f>'Comp. Desp. Indiretas'!$C$9</f>
        <v>DIRETOR TÉCNICO</v>
      </c>
      <c r="E13490" s="278" t="str">
        <f>Resumo!$R$5</f>
        <v>Despesa</v>
      </c>
      <c r="F13490" s="278" t="str">
        <f>Resumo!$R$6</f>
        <v>Despesa Indireta</v>
      </c>
      <c r="G13490" s="286">
        <f>'Comp. Desp. Indiretas'!CJ9</f>
        <v>0</v>
      </c>
    </row>
    <row r="13491" spans="1:7">
      <c r="A13491" s="283">
        <f>'Comp. Desp. Indiretas'!$CJ$7</f>
        <v>45323</v>
      </c>
      <c r="B13491" s="278" t="str">
        <f>'Comp. Desp. Indiretas'!$A$10</f>
        <v>MOC</v>
      </c>
      <c r="D13491" s="279" t="str">
        <f>'Comp. Desp. Indiretas'!$C$10</f>
        <v>GERENTE DE PROJETO</v>
      </c>
      <c r="E13491" s="278" t="str">
        <f>Resumo!$R$5</f>
        <v>Despesa</v>
      </c>
      <c r="F13491" s="278" t="str">
        <f>Resumo!$R$6</f>
        <v>Despesa Indireta</v>
      </c>
      <c r="G13491" s="286">
        <f>'Comp. Desp. Indiretas'!CJ10</f>
        <v>0</v>
      </c>
    </row>
    <row r="13492" spans="1:7">
      <c r="A13492" s="283">
        <f>'Comp. Desp. Indiretas'!$CJ$7</f>
        <v>45323</v>
      </c>
      <c r="B13492" s="278" t="str">
        <f>'Comp. Desp. Indiretas'!$A$11</f>
        <v>MOC</v>
      </c>
      <c r="D13492" s="279" t="str">
        <f>'Comp. Desp. Indiretas'!$C$11</f>
        <v>COORD. DE PROJETO</v>
      </c>
      <c r="E13492" s="278" t="str">
        <f>Resumo!$R$5</f>
        <v>Despesa</v>
      </c>
      <c r="F13492" s="278" t="str">
        <f>Resumo!$R$6</f>
        <v>Despesa Indireta</v>
      </c>
      <c r="G13492" s="286">
        <f>'Comp. Desp. Indiretas'!CJ11</f>
        <v>0</v>
      </c>
    </row>
    <row r="13493" spans="1:7">
      <c r="A13493" s="283">
        <f>'Comp. Desp. Indiretas'!$CJ$7</f>
        <v>45323</v>
      </c>
      <c r="B13493" s="278" t="str">
        <f>'Comp. Desp. Indiretas'!$A$12</f>
        <v>MOC</v>
      </c>
      <c r="D13493" s="279" t="str">
        <f>'Comp. Desp. Indiretas'!$C$12</f>
        <v>COORD. OPERACIONAL</v>
      </c>
      <c r="E13493" s="278" t="str">
        <f>Resumo!$R$5</f>
        <v>Despesa</v>
      </c>
      <c r="F13493" s="278" t="str">
        <f>Resumo!$R$6</f>
        <v>Despesa Indireta</v>
      </c>
      <c r="G13493" s="286">
        <f>'Comp. Desp. Indiretas'!CJ12</f>
        <v>0</v>
      </c>
    </row>
    <row r="13494" spans="1:7">
      <c r="A13494" s="283">
        <f>'Comp. Desp. Indiretas'!$CJ$7</f>
        <v>45323</v>
      </c>
      <c r="B13494" s="278" t="str">
        <f>'Comp. Desp. Indiretas'!$A$13</f>
        <v>MOC</v>
      </c>
      <c r="D13494" s="279" t="str">
        <f>'Comp. Desp. Indiretas'!$C$13</f>
        <v>ANALISTA DE PROJETOS SENIOR</v>
      </c>
      <c r="E13494" s="278" t="str">
        <f>Resumo!$R$5</f>
        <v>Despesa</v>
      </c>
      <c r="F13494" s="278" t="str">
        <f>Resumo!$R$6</f>
        <v>Despesa Indireta</v>
      </c>
      <c r="G13494" s="286">
        <f>'Comp. Desp. Indiretas'!CJ13</f>
        <v>0</v>
      </c>
    </row>
    <row r="13495" spans="1:7">
      <c r="A13495" s="283">
        <f>'Comp. Desp. Indiretas'!$CJ$7</f>
        <v>45323</v>
      </c>
      <c r="B13495" s="278" t="str">
        <f>'Comp. Desp. Indiretas'!$A$14</f>
        <v>MOC</v>
      </c>
      <c r="D13495" s="279" t="str">
        <f>'Comp. Desp. Indiretas'!$C$14</f>
        <v>ANALISTA DE PROJETOS PLENO</v>
      </c>
      <c r="E13495" s="278" t="str">
        <f>Resumo!$R$5</f>
        <v>Despesa</v>
      </c>
      <c r="F13495" s="278" t="str">
        <f>Resumo!$R$6</f>
        <v>Despesa Indireta</v>
      </c>
      <c r="G13495" s="286">
        <f>'Comp. Desp. Indiretas'!CJ14</f>
        <v>0</v>
      </c>
    </row>
    <row r="13496" spans="1:7">
      <c r="A13496" s="283">
        <f>'Comp. Desp. Indiretas'!$CJ$7</f>
        <v>45323</v>
      </c>
      <c r="B13496" s="278" t="str">
        <f>'Comp. Desp. Indiretas'!$A$15</f>
        <v>MOC</v>
      </c>
      <c r="D13496" s="279" t="str">
        <f>'Comp. Desp. Indiretas'!$C$15</f>
        <v>ANALISTA DE PROJETOS JUNIOR</v>
      </c>
      <c r="E13496" s="278" t="str">
        <f>Resumo!$R$5</f>
        <v>Despesa</v>
      </c>
      <c r="F13496" s="278" t="str">
        <f>Resumo!$R$6</f>
        <v>Despesa Indireta</v>
      </c>
      <c r="G13496" s="286">
        <f>'Comp. Desp. Indiretas'!CJ15</f>
        <v>0</v>
      </c>
    </row>
    <row r="13497" spans="1:7">
      <c r="A13497" s="283">
        <f>'Comp. Desp. Indiretas'!$CJ$7</f>
        <v>45323</v>
      </c>
      <c r="B13497" s="278" t="str">
        <f>'Comp. Desp. Indiretas'!$A$16</f>
        <v>MOC</v>
      </c>
      <c r="D13497" s="279" t="str">
        <f>'Comp. Desp. Indiretas'!$C$16</f>
        <v>TÉCNICO OPERACIONAL</v>
      </c>
      <c r="E13497" s="278" t="str">
        <f>Resumo!$R$5</f>
        <v>Despesa</v>
      </c>
      <c r="F13497" s="278" t="str">
        <f>Resumo!$R$6</f>
        <v>Despesa Indireta</v>
      </c>
      <c r="G13497" s="286">
        <f>'Comp. Desp. Indiretas'!CJ16</f>
        <v>0</v>
      </c>
    </row>
    <row r="13498" spans="1:7">
      <c r="A13498" s="283">
        <f>'Comp. Desp. Indiretas'!$CJ$7</f>
        <v>45323</v>
      </c>
      <c r="B13498" s="278" t="str">
        <f>'Comp. Desp. Indiretas'!$A$17</f>
        <v>MOC</v>
      </c>
      <c r="D13498" s="279" t="str">
        <f>'Comp. Desp. Indiretas'!$C$17</f>
        <v>TÉCNICO OPERACIONAL - C/ PERICULOSIDADE</v>
      </c>
      <c r="E13498" s="278" t="str">
        <f>Resumo!$R$5</f>
        <v>Despesa</v>
      </c>
      <c r="F13498" s="278" t="str">
        <f>Resumo!$R$6</f>
        <v>Despesa Indireta</v>
      </c>
      <c r="G13498" s="286">
        <f>'Comp. Desp. Indiretas'!CJ17</f>
        <v>0</v>
      </c>
    </row>
    <row r="13499" spans="1:7">
      <c r="A13499" s="283">
        <f>'Comp. Desp. Indiretas'!$CJ$7</f>
        <v>45323</v>
      </c>
      <c r="B13499" s="278" t="str">
        <f>'Comp. Desp. Indiretas'!$A$18</f>
        <v>MOC</v>
      </c>
      <c r="D13499" s="279" t="str">
        <f>'Comp. Desp. Indiretas'!$C$18</f>
        <v>ANALISTA DE GEOPROCESSAMENTO</v>
      </c>
      <c r="E13499" s="278" t="str">
        <f>Resumo!$R$5</f>
        <v>Despesa</v>
      </c>
      <c r="F13499" s="278" t="str">
        <f>Resumo!$R$6</f>
        <v>Despesa Indireta</v>
      </c>
      <c r="G13499" s="286">
        <f>'Comp. Desp. Indiretas'!CJ18</f>
        <v>0</v>
      </c>
    </row>
    <row r="13500" spans="1:7">
      <c r="A13500" s="283">
        <f>'Comp. Desp. Indiretas'!$CJ$7</f>
        <v>45323</v>
      </c>
      <c r="B13500" s="278" t="str">
        <f>'Comp. Desp. Indiretas'!$A$19</f>
        <v>MOC</v>
      </c>
      <c r="D13500" s="279" t="str">
        <f>'Comp. Desp. Indiretas'!$C$19</f>
        <v>ASSISTENTE DE PROJETOS</v>
      </c>
      <c r="E13500" s="278" t="str">
        <f>Resumo!$R$5</f>
        <v>Despesa</v>
      </c>
      <c r="F13500" s="278" t="str">
        <f>Resumo!$R$6</f>
        <v>Despesa Indireta</v>
      </c>
      <c r="G13500" s="286">
        <f>'Comp. Desp. Indiretas'!CJ19</f>
        <v>0</v>
      </c>
    </row>
    <row r="13501" spans="1:7">
      <c r="A13501" s="283">
        <f>'Comp. Desp. Indiretas'!$CJ$7</f>
        <v>45323</v>
      </c>
      <c r="B13501" s="278" t="str">
        <f>'Comp. Desp. Indiretas'!$A$20</f>
        <v>MOC</v>
      </c>
      <c r="D13501" s="279" t="str">
        <f>'Comp. Desp. Indiretas'!$C$20</f>
        <v>ASSISTENTE ADMINISTRATIVO</v>
      </c>
      <c r="E13501" s="278" t="str">
        <f>Resumo!$R$5</f>
        <v>Despesa</v>
      </c>
      <c r="F13501" s="278" t="str">
        <f>Resumo!$R$6</f>
        <v>Despesa Indireta</v>
      </c>
      <c r="G13501" s="286">
        <f>'Comp. Desp. Indiretas'!CJ20</f>
        <v>0</v>
      </c>
    </row>
    <row r="13502" spans="1:7">
      <c r="A13502" s="283">
        <f>'Comp. Desp. Indiretas'!$CJ$7</f>
        <v>45323</v>
      </c>
      <c r="B13502" s="278" t="str">
        <f>'Comp. Desp. Indiretas'!$A$21</f>
        <v>MOC</v>
      </c>
      <c r="D13502" s="279" t="str">
        <f>'Comp. Desp. Indiretas'!$C$21</f>
        <v>ESTAGIÁRIO TÉCNICO</v>
      </c>
      <c r="E13502" s="278" t="str">
        <f>Resumo!$R$5</f>
        <v>Despesa</v>
      </c>
      <c r="F13502" s="278" t="str">
        <f>Resumo!$R$6</f>
        <v>Despesa Indireta</v>
      </c>
      <c r="G13502" s="286">
        <f>'Comp. Desp. Indiretas'!CJ21</f>
        <v>0</v>
      </c>
    </row>
    <row r="13503" spans="1:7">
      <c r="A13503" s="283">
        <f>'Comp. Desp. Indiretas'!$CJ$7</f>
        <v>45323</v>
      </c>
      <c r="B13503" s="278" t="str">
        <f>'Comp. Desp. Indiretas'!$A$22</f>
        <v>MOC</v>
      </c>
      <c r="D13503" s="279" t="str">
        <f>'Comp. Desp. Indiretas'!$C$22</f>
        <v>ANALISTA FINANCEIRO</v>
      </c>
      <c r="E13503" s="278" t="str">
        <f>Resumo!$R$5</f>
        <v>Despesa</v>
      </c>
      <c r="F13503" s="278" t="str">
        <f>Resumo!$R$6</f>
        <v>Despesa Indireta</v>
      </c>
      <c r="G13503" s="286">
        <f>'Comp. Desp. Indiretas'!CJ22</f>
        <v>0</v>
      </c>
    </row>
    <row r="13504" spans="1:7">
      <c r="A13504" s="283">
        <f>'Comp. Desp. Indiretas'!$CJ$7</f>
        <v>45323</v>
      </c>
      <c r="B13504" s="278" t="str">
        <f>'Comp. Desp. Indiretas'!$A$23</f>
        <v>MOC</v>
      </c>
      <c r="D13504" s="279" t="str">
        <f>'Comp. Desp. Indiretas'!$C$23</f>
        <v>ANALISTA DE SUPRIMENTOS</v>
      </c>
      <c r="E13504" s="278" t="str">
        <f>Resumo!$R$5</f>
        <v>Despesa</v>
      </c>
      <c r="F13504" s="278" t="str">
        <f>Resumo!$R$6</f>
        <v>Despesa Indireta</v>
      </c>
      <c r="G13504" s="286">
        <f>'Comp. Desp. Indiretas'!CJ23</f>
        <v>0</v>
      </c>
    </row>
    <row r="13505" spans="1:7">
      <c r="A13505" s="283">
        <f>'Comp. Desp. Indiretas'!$CJ$7</f>
        <v>45323</v>
      </c>
      <c r="B13505" s="278" t="str">
        <f>'Comp. Desp. Indiretas'!$A$24</f>
        <v>DG</v>
      </c>
      <c r="D13505" s="279" t="str">
        <f>'Comp. Desp. Indiretas'!$C$24</f>
        <v>HOSPEDAGEM VIAGEM</v>
      </c>
      <c r="E13505" s="278" t="str">
        <f>Resumo!$R$5</f>
        <v>Despesa</v>
      </c>
      <c r="F13505" s="278" t="str">
        <f>Resumo!$R$6</f>
        <v>Despesa Indireta</v>
      </c>
      <c r="G13505" s="286">
        <f>'Comp. Desp. Indiretas'!CJ24</f>
        <v>0</v>
      </c>
    </row>
    <row r="13506" spans="1:7">
      <c r="A13506" s="283">
        <f>'Comp. Desp. Indiretas'!$CJ$7</f>
        <v>45323</v>
      </c>
      <c r="B13506" s="278" t="str">
        <f>'Comp. Desp. Indiretas'!$A$25</f>
        <v>DG</v>
      </c>
      <c r="D13506" s="279" t="str">
        <f>'Comp. Desp. Indiretas'!$C$25</f>
        <v>HOSPEDAGEM - NIVEL 2</v>
      </c>
      <c r="E13506" s="278" t="str">
        <f>Resumo!$R$5</f>
        <v>Despesa</v>
      </c>
      <c r="F13506" s="278" t="str">
        <f>Resumo!$R$6</f>
        <v>Despesa Indireta</v>
      </c>
      <c r="G13506" s="286">
        <f>'Comp. Desp. Indiretas'!CJ25</f>
        <v>0</v>
      </c>
    </row>
    <row r="13507" spans="1:7">
      <c r="A13507" s="283">
        <f>'Comp. Desp. Indiretas'!$CJ$7</f>
        <v>45323</v>
      </c>
      <c r="B13507" s="278" t="str">
        <f>'Comp. Desp. Indiretas'!$A$26</f>
        <v>DG</v>
      </c>
      <c r="D13507" s="279" t="str">
        <f>'Comp. Desp. Indiretas'!$C$26</f>
        <v>HOSPEDAGEM - NIVEL 3</v>
      </c>
      <c r="E13507" s="278" t="str">
        <f>Resumo!$R$5</f>
        <v>Despesa</v>
      </c>
      <c r="F13507" s="278" t="str">
        <f>Resumo!$R$6</f>
        <v>Despesa Indireta</v>
      </c>
      <c r="G13507" s="286">
        <f>'Comp. Desp. Indiretas'!CJ26</f>
        <v>0</v>
      </c>
    </row>
    <row r="13508" spans="1:7">
      <c r="A13508" s="283">
        <f>'Comp. Desp. Indiretas'!$CJ$7</f>
        <v>45323</v>
      </c>
      <c r="B13508" s="278" t="str">
        <f>'Comp. Desp. Indiretas'!$A$27</f>
        <v>DG</v>
      </c>
      <c r="D13508" s="279" t="str">
        <f>'Comp. Desp. Indiretas'!$C$27</f>
        <v>SALA COMERCIAL - PARAUAPEBAS/PA</v>
      </c>
      <c r="E13508" s="278" t="str">
        <f>Resumo!$R$5</f>
        <v>Despesa</v>
      </c>
      <c r="F13508" s="278" t="str">
        <f>Resumo!$R$6</f>
        <v>Despesa Indireta</v>
      </c>
      <c r="G13508" s="286">
        <f>'Comp. Desp. Indiretas'!CJ27</f>
        <v>0</v>
      </c>
    </row>
    <row r="13509" spans="1:7">
      <c r="A13509" s="283">
        <f>'Comp. Desp. Indiretas'!$CJ$7</f>
        <v>45323</v>
      </c>
      <c r="B13509" s="278" t="str">
        <f>'Comp. Desp. Indiretas'!$A$28</f>
        <v>DG</v>
      </c>
      <c r="D13509" s="279" t="str">
        <f>'Comp. Desp. Indiretas'!$C$28</f>
        <v>CUSTOS FIXOS - SALA COMERCIAL (INTERNET, TELEFONIA, ENERGIA, LIMPEZA, E ETC)</v>
      </c>
      <c r="E13509" s="278" t="str">
        <f>Resumo!$R$5</f>
        <v>Despesa</v>
      </c>
      <c r="F13509" s="278" t="str">
        <f>Resumo!$R$6</f>
        <v>Despesa Indireta</v>
      </c>
      <c r="G13509" s="286">
        <f>'Comp. Desp. Indiretas'!CJ28</f>
        <v>0</v>
      </c>
    </row>
    <row r="13510" spans="1:7">
      <c r="A13510" s="283">
        <f>'Comp. Desp. Indiretas'!$CJ$7</f>
        <v>45323</v>
      </c>
      <c r="B13510" s="278" t="str">
        <f>'Comp. Desp. Indiretas'!$A$29</f>
        <v>DG</v>
      </c>
      <c r="D13510" s="279" t="str">
        <f>'Comp. Desp. Indiretas'!$C$29</f>
        <v>MOBILIA/FRETE - SALA COMERCIAL</v>
      </c>
      <c r="E13510" s="278" t="str">
        <f>Resumo!$R$5</f>
        <v>Despesa</v>
      </c>
      <c r="F13510" s="278" t="str">
        <f>Resumo!$R$6</f>
        <v>Despesa Indireta</v>
      </c>
      <c r="G13510" s="286">
        <f>'Comp. Desp. Indiretas'!CJ29</f>
        <v>0</v>
      </c>
    </row>
    <row r="13511" spans="1:7">
      <c r="A13511" s="283">
        <f>'Comp. Desp. Indiretas'!$CJ$7</f>
        <v>45323</v>
      </c>
      <c r="B13511" s="278" t="str">
        <f>'Comp. Desp. Indiretas'!$A$30</f>
        <v>DG</v>
      </c>
      <c r="D13511" s="279" t="str">
        <f>'Comp. Desp. Indiretas'!$C$30</f>
        <v>ALIMENTAÇÃO - NIVEL 3</v>
      </c>
      <c r="E13511" s="278" t="str">
        <f>Resumo!$R$5</f>
        <v>Despesa</v>
      </c>
      <c r="F13511" s="278" t="str">
        <f>Resumo!$R$6</f>
        <v>Despesa Indireta</v>
      </c>
      <c r="G13511" s="286">
        <f>'Comp. Desp. Indiretas'!CJ30</f>
        <v>0</v>
      </c>
    </row>
    <row r="13512" spans="1:7">
      <c r="A13512" s="283">
        <f>'Comp. Desp. Indiretas'!$CJ$7</f>
        <v>45323</v>
      </c>
      <c r="B13512" s="278" t="str">
        <f>'Comp. Desp. Indiretas'!$A$31</f>
        <v>DG</v>
      </c>
      <c r="D13512" s="279" t="str">
        <f>'Comp. Desp. Indiretas'!$C$31</f>
        <v>TELEFONIA</v>
      </c>
      <c r="E13512" s="278" t="str">
        <f>Resumo!$R$5</f>
        <v>Despesa</v>
      </c>
      <c r="F13512" s="278" t="str">
        <f>Resumo!$R$6</f>
        <v>Despesa Indireta</v>
      </c>
      <c r="G13512" s="286">
        <f>'Comp. Desp. Indiretas'!CJ31</f>
        <v>0</v>
      </c>
    </row>
    <row r="13513" spans="1:7">
      <c r="A13513" s="283">
        <f>'Comp. Desp. Indiretas'!$CJ$7</f>
        <v>45323</v>
      </c>
      <c r="B13513" s="278" t="str">
        <f>'Comp. Desp. Indiretas'!$A$32</f>
        <v>DG</v>
      </c>
      <c r="D13513" s="279" t="str">
        <f>'Comp. Desp. Indiretas'!$C$32</f>
        <v>ALUGUEL DE VEÍCULO SUV</v>
      </c>
      <c r="E13513" s="278" t="str">
        <f>Resumo!$R$5</f>
        <v>Despesa</v>
      </c>
      <c r="F13513" s="278" t="str">
        <f>Resumo!$R$6</f>
        <v>Despesa Indireta</v>
      </c>
      <c r="G13513" s="286">
        <f>'Comp. Desp. Indiretas'!CJ32</f>
        <v>0</v>
      </c>
    </row>
    <row r="13514" spans="1:7">
      <c r="A13514" s="283">
        <f>'Comp. Desp. Indiretas'!$CJ$7</f>
        <v>45323</v>
      </c>
      <c r="B13514" s="278" t="str">
        <f>'Comp. Desp. Indiretas'!$A$33</f>
        <v>DG</v>
      </c>
      <c r="D13514" s="279" t="str">
        <f>'Comp. Desp. Indiretas'!$C$33</f>
        <v>ALUGUEL DE VEICULO LEVE</v>
      </c>
      <c r="E13514" s="278" t="str">
        <f>Resumo!$R$5</f>
        <v>Despesa</v>
      </c>
      <c r="F13514" s="278" t="str">
        <f>Resumo!$R$6</f>
        <v>Despesa Indireta</v>
      </c>
      <c r="G13514" s="286">
        <f>'Comp. Desp. Indiretas'!CJ33</f>
        <v>0</v>
      </c>
    </row>
    <row r="13515" spans="1:7">
      <c r="A13515" s="283">
        <f>'Comp. Desp. Indiretas'!$CJ$7</f>
        <v>45323</v>
      </c>
      <c r="B13515" s="278" t="str">
        <f>'Comp. Desp. Indiretas'!$A$34</f>
        <v>DG</v>
      </c>
      <c r="D13515" s="279" t="str">
        <f>'Comp. Desp. Indiretas'!$C$34</f>
        <v>ALUGUEL CAMINHONTE</v>
      </c>
      <c r="E13515" s="278" t="str">
        <f>Resumo!$R$5</f>
        <v>Despesa</v>
      </c>
      <c r="F13515" s="278" t="str">
        <f>Resumo!$R$6</f>
        <v>Despesa Indireta</v>
      </c>
      <c r="G13515" s="286">
        <f>'Comp. Desp. Indiretas'!CJ34</f>
        <v>0</v>
      </c>
    </row>
    <row r="13516" spans="1:7">
      <c r="A13516" s="283">
        <f>'Comp. Desp. Indiretas'!$CJ$7</f>
        <v>45323</v>
      </c>
      <c r="B13516" s="278" t="str">
        <f>'Comp. Desp. Indiretas'!$A$35</f>
        <v>DG</v>
      </c>
      <c r="D13516" s="279" t="str">
        <f>'Comp. Desp. Indiretas'!$C$35</f>
        <v>AQUISIÇÃO DE VEICULO</v>
      </c>
      <c r="E13516" s="278" t="str">
        <f>Resumo!$R$5</f>
        <v>Despesa</v>
      </c>
      <c r="F13516" s="278" t="str">
        <f>Resumo!$R$6</f>
        <v>Despesa Indireta</v>
      </c>
      <c r="G13516" s="286">
        <f>'Comp. Desp. Indiretas'!CJ35</f>
        <v>0</v>
      </c>
    </row>
    <row r="13517" spans="1:7">
      <c r="A13517" s="283">
        <f>'Comp. Desp. Indiretas'!$CJ$7</f>
        <v>45323</v>
      </c>
      <c r="B13517" s="278" t="str">
        <f>'Comp. Desp. Indiretas'!$A$36</f>
        <v>DG</v>
      </c>
      <c r="D13517" s="279" t="str">
        <f>'Comp. Desp. Indiretas'!$C$36</f>
        <v>COMBUSTÍVEL - GASOLINA</v>
      </c>
      <c r="E13517" s="278" t="str">
        <f>Resumo!$R$5</f>
        <v>Despesa</v>
      </c>
      <c r="F13517" s="278" t="str">
        <f>Resumo!$R$6</f>
        <v>Despesa Indireta</v>
      </c>
      <c r="G13517" s="286">
        <f>'Comp. Desp. Indiretas'!CJ36</f>
        <v>0</v>
      </c>
    </row>
    <row r="13518" spans="1:7">
      <c r="A13518" s="283">
        <f>'Comp. Desp. Indiretas'!$CJ$7</f>
        <v>45323</v>
      </c>
      <c r="B13518" s="278" t="str">
        <f>'Comp. Desp. Indiretas'!$A$37</f>
        <v>DG</v>
      </c>
      <c r="D13518" s="279" t="str">
        <f>'Comp. Desp. Indiretas'!$C$37</f>
        <v>COMBUSTÍVEL - DIESEL</v>
      </c>
      <c r="E13518" s="278" t="str">
        <f>Resumo!$R$5</f>
        <v>Despesa</v>
      </c>
      <c r="F13518" s="278" t="str">
        <f>Resumo!$R$6</f>
        <v>Despesa Indireta</v>
      </c>
      <c r="G13518" s="286">
        <f>'Comp. Desp. Indiretas'!CJ37</f>
        <v>0</v>
      </c>
    </row>
    <row r="13519" spans="1:7">
      <c r="A13519" s="283">
        <f>'Comp. Desp. Indiretas'!$CJ$7</f>
        <v>45323</v>
      </c>
      <c r="B13519" s="278" t="str">
        <f>'Comp. Desp. Indiretas'!$A$38</f>
        <v>DG</v>
      </c>
      <c r="D13519" s="279" t="str">
        <f>'Comp. Desp. Indiretas'!$C$38</f>
        <v>PASSAGEM AÉREA</v>
      </c>
      <c r="E13519" s="278" t="str">
        <f>Resumo!$R$5</f>
        <v>Despesa</v>
      </c>
      <c r="F13519" s="278" t="str">
        <f>Resumo!$R$6</f>
        <v>Despesa Indireta</v>
      </c>
      <c r="G13519" s="286">
        <f>'Comp. Desp. Indiretas'!CJ38</f>
        <v>0</v>
      </c>
    </row>
    <row r="13520" spans="1:7">
      <c r="A13520" s="283">
        <f>'Comp. Desp. Indiretas'!$CJ$7</f>
        <v>45323</v>
      </c>
      <c r="B13520" s="278" t="str">
        <f>'Comp. Desp. Indiretas'!$A$39</f>
        <v>ART</v>
      </c>
      <c r="D13520" s="279" t="str">
        <f>'Comp. Desp. Indiretas'!$C$39</f>
        <v>ART CREA - Nível 1</v>
      </c>
      <c r="E13520" s="278" t="str">
        <f>Resumo!$R$5</f>
        <v>Despesa</v>
      </c>
      <c r="F13520" s="278" t="str">
        <f>Resumo!$R$6</f>
        <v>Despesa Indireta</v>
      </c>
      <c r="G13520" s="286">
        <f>'Comp. Desp. Indiretas'!CJ39</f>
        <v>0</v>
      </c>
    </row>
    <row r="13521" spans="1:7">
      <c r="A13521" s="283">
        <f>'Comp. Desp. Indiretas'!$CJ$7</f>
        <v>45323</v>
      </c>
      <c r="B13521" s="278" t="str">
        <f>'Comp. Desp. Indiretas'!$A$40</f>
        <v>ART</v>
      </c>
      <c r="D13521" s="279" t="str">
        <f>'Comp. Desp. Indiretas'!$C$40</f>
        <v>ART CREA - Nível 2</v>
      </c>
      <c r="E13521" s="278" t="str">
        <f>Resumo!$R$5</f>
        <v>Despesa</v>
      </c>
      <c r="F13521" s="278" t="str">
        <f>Resumo!$R$6</f>
        <v>Despesa Indireta</v>
      </c>
      <c r="G13521" s="286">
        <f>'Comp. Desp. Indiretas'!CJ40</f>
        <v>0</v>
      </c>
    </row>
    <row r="13522" spans="1:7">
      <c r="A13522" s="283">
        <f>'Comp. Desp. Indiretas'!$CJ$7</f>
        <v>45323</v>
      </c>
      <c r="B13522" s="278" t="str">
        <f>'Comp. Desp. Indiretas'!$A$41</f>
        <v>ART</v>
      </c>
      <c r="D13522" s="279" t="str">
        <f>'Comp. Desp. Indiretas'!$C$41</f>
        <v>ART CREA - Nível 3</v>
      </c>
      <c r="E13522" s="278" t="str">
        <f>Resumo!$R$5</f>
        <v>Despesa</v>
      </c>
      <c r="F13522" s="278" t="str">
        <f>Resumo!$R$6</f>
        <v>Despesa Indireta</v>
      </c>
      <c r="G13522" s="286">
        <f>'Comp. Desp. Indiretas'!CJ41</f>
        <v>0</v>
      </c>
    </row>
    <row r="13523" spans="1:7">
      <c r="A13523" s="283">
        <f>'Comp. Desp. Indiretas'!$CJ$7</f>
        <v>45323</v>
      </c>
      <c r="B13523" s="278" t="str">
        <f>'Comp. Desp. Indiretas'!$A$42</f>
        <v>ART</v>
      </c>
      <c r="D13523" s="279" t="str">
        <f>'Comp. Desp. Indiretas'!$C$42</f>
        <v>ACERVO CREA</v>
      </c>
      <c r="E13523" s="278" t="str">
        <f>Resumo!$R$5</f>
        <v>Despesa</v>
      </c>
      <c r="F13523" s="278" t="str">
        <f>Resumo!$R$6</f>
        <v>Despesa Indireta</v>
      </c>
      <c r="G13523" s="286">
        <f>'Comp. Desp. Indiretas'!CJ42</f>
        <v>0</v>
      </c>
    </row>
    <row r="13524" spans="1:7">
      <c r="A13524" s="283">
        <f>'Comp. Desp. Indiretas'!$CJ$7</f>
        <v>45323</v>
      </c>
      <c r="B13524" s="278" t="str">
        <f>'Comp. Desp. Indiretas'!$A$43</f>
        <v>ART</v>
      </c>
      <c r="D13524" s="279" t="str">
        <f>'Comp. Desp. Indiretas'!$C$43</f>
        <v>ART CRBio</v>
      </c>
      <c r="E13524" s="278" t="str">
        <f>Resumo!$R$5</f>
        <v>Despesa</v>
      </c>
      <c r="F13524" s="278" t="str">
        <f>Resumo!$R$6</f>
        <v>Despesa Indireta</v>
      </c>
      <c r="G13524" s="286">
        <f>'Comp. Desp. Indiretas'!CJ43</f>
        <v>0</v>
      </c>
    </row>
    <row r="13525" spans="1:7">
      <c r="A13525" s="283">
        <f>'Comp. Desp. Indiretas'!$CJ$7</f>
        <v>45323</v>
      </c>
      <c r="B13525" s="278" t="str">
        <f>'Comp. Desp. Indiretas'!$A$44</f>
        <v>ART</v>
      </c>
      <c r="D13525" s="279" t="str">
        <f>'Comp. Desp. Indiretas'!$C$44</f>
        <v>ACERVO CRBio</v>
      </c>
      <c r="E13525" s="278" t="str">
        <f>Resumo!$R$5</f>
        <v>Despesa</v>
      </c>
      <c r="F13525" s="278" t="str">
        <f>Resumo!$R$6</f>
        <v>Despesa Indireta</v>
      </c>
      <c r="G13525" s="286">
        <f>'Comp. Desp. Indiretas'!CJ44</f>
        <v>0</v>
      </c>
    </row>
    <row r="13526" spans="1:7">
      <c r="A13526" s="283">
        <f>'Comp. Desp. Indiretas'!$CJ$7</f>
        <v>45323</v>
      </c>
      <c r="B13526" s="278" t="str">
        <f>'Comp. Desp. Indiretas'!$A$45</f>
        <v>ART</v>
      </c>
      <c r="D13526" s="279" t="str">
        <f>'Comp. Desp. Indiretas'!$C$45</f>
        <v>VISTO CREA PF</v>
      </c>
      <c r="E13526" s="278" t="str">
        <f>Resumo!$R$5</f>
        <v>Despesa</v>
      </c>
      <c r="F13526" s="278" t="str">
        <f>Resumo!$R$6</f>
        <v>Despesa Indireta</v>
      </c>
      <c r="G13526" s="286">
        <f>'Comp. Desp. Indiretas'!CJ45</f>
        <v>0</v>
      </c>
    </row>
    <row r="13527" spans="1:7">
      <c r="A13527" s="283">
        <f>'Comp. Desp. Indiretas'!$CJ$7</f>
        <v>45323</v>
      </c>
      <c r="B13527" s="278" t="str">
        <f>'Comp. Desp. Indiretas'!$A$46</f>
        <v>ART</v>
      </c>
      <c r="D13527" s="279" t="str">
        <f>'Comp. Desp. Indiretas'!$C$46</f>
        <v>VISTO CREA PJ</v>
      </c>
      <c r="E13527" s="278" t="str">
        <f>Resumo!$R$5</f>
        <v>Despesa</v>
      </c>
      <c r="F13527" s="278" t="str">
        <f>Resumo!$R$6</f>
        <v>Despesa Indireta</v>
      </c>
      <c r="G13527" s="286">
        <f>'Comp. Desp. Indiretas'!CJ46</f>
        <v>0</v>
      </c>
    </row>
    <row r="13528" spans="1:7">
      <c r="A13528" s="283">
        <f>'Comp. Desp. Indiretas'!$CJ$7</f>
        <v>45323</v>
      </c>
      <c r="B13528" s="278" t="str">
        <f>'Comp. Desp. Indiretas'!$A$47</f>
        <v>ART</v>
      </c>
      <c r="D13528" s="279" t="str">
        <f>'Comp. Desp. Indiretas'!$C$47</f>
        <v>ANUIDADE CREA PF</v>
      </c>
      <c r="E13528" s="278" t="str">
        <f>Resumo!$R$5</f>
        <v>Despesa</v>
      </c>
      <c r="F13528" s="278" t="str">
        <f>Resumo!$R$6</f>
        <v>Despesa Indireta</v>
      </c>
      <c r="G13528" s="286">
        <f>'Comp. Desp. Indiretas'!CJ47</f>
        <v>0</v>
      </c>
    </row>
    <row r="13529" spans="1:7">
      <c r="A13529" s="283">
        <f>'Comp. Desp. Indiretas'!$CJ$7</f>
        <v>45323</v>
      </c>
      <c r="B13529" s="278" t="str">
        <f>'Comp. Desp. Indiretas'!$A$48</f>
        <v>ART</v>
      </c>
      <c r="D13529" s="279" t="str">
        <f>'Comp. Desp. Indiretas'!$C$48</f>
        <v>ANUIDADE CREA PJ</v>
      </c>
      <c r="E13529" s="278" t="str">
        <f>Resumo!$R$5</f>
        <v>Despesa</v>
      </c>
      <c r="F13529" s="278" t="str">
        <f>Resumo!$R$6</f>
        <v>Despesa Indireta</v>
      </c>
      <c r="G13529" s="286">
        <f>'Comp. Desp. Indiretas'!CJ48</f>
        <v>0</v>
      </c>
    </row>
    <row r="13530" spans="1:7">
      <c r="A13530" s="283">
        <f>'Comp. Desp. Indiretas'!$CJ$7</f>
        <v>45323</v>
      </c>
      <c r="B13530" s="278" t="str">
        <f>'Comp. Desp. Indiretas'!$A$49</f>
        <v>ART</v>
      </c>
      <c r="D13530" s="279" t="str">
        <f>'Comp. Desp. Indiretas'!$C$49</f>
        <v>VISTO CRBio PF</v>
      </c>
      <c r="E13530" s="278" t="str">
        <f>Resumo!$R$5</f>
        <v>Despesa</v>
      </c>
      <c r="F13530" s="278" t="str">
        <f>Resumo!$R$6</f>
        <v>Despesa Indireta</v>
      </c>
      <c r="G13530" s="286">
        <f>'Comp. Desp. Indiretas'!CJ49</f>
        <v>0</v>
      </c>
    </row>
    <row r="13531" spans="1:7">
      <c r="A13531" s="283">
        <f>'Comp. Desp. Indiretas'!$CJ$7</f>
        <v>45323</v>
      </c>
      <c r="B13531" s="278" t="str">
        <f>'Comp. Desp. Indiretas'!$A$50</f>
        <v>ART</v>
      </c>
      <c r="D13531" s="279" t="str">
        <f>'Comp. Desp. Indiretas'!$C$50</f>
        <v>VISTO CRBio PJ</v>
      </c>
      <c r="E13531" s="278" t="str">
        <f>Resumo!$R$5</f>
        <v>Despesa</v>
      </c>
      <c r="F13531" s="278" t="str">
        <f>Resumo!$R$6</f>
        <v>Despesa Indireta</v>
      </c>
      <c r="G13531" s="286">
        <f>'Comp. Desp. Indiretas'!CJ50</f>
        <v>0</v>
      </c>
    </row>
    <row r="13532" spans="1:7">
      <c r="A13532" s="283">
        <f>'Comp. Desp. Indiretas'!$CJ$7</f>
        <v>45323</v>
      </c>
      <c r="B13532" s="278" t="str">
        <f>'Comp. Desp. Indiretas'!$A$51</f>
        <v>SMS</v>
      </c>
      <c r="D13532" s="279" t="str">
        <f>'Comp. Desp. Indiretas'!$C$51</f>
        <v>PPRA</v>
      </c>
      <c r="E13532" s="278" t="str">
        <f>Resumo!$R$5</f>
        <v>Despesa</v>
      </c>
      <c r="F13532" s="278" t="str">
        <f>Resumo!$R$6</f>
        <v>Despesa Indireta</v>
      </c>
      <c r="G13532" s="286">
        <f>'Comp. Desp. Indiretas'!CJ51</f>
        <v>0</v>
      </c>
    </row>
    <row r="13533" spans="1:7">
      <c r="A13533" s="283">
        <f>'Comp. Desp. Indiretas'!$CJ$7</f>
        <v>45323</v>
      </c>
      <c r="B13533" s="278" t="str">
        <f>'Comp. Desp. Indiretas'!$A$52</f>
        <v>SMS</v>
      </c>
      <c r="D13533" s="279" t="str">
        <f>'Comp. Desp. Indiretas'!$C$52</f>
        <v>PCMSO</v>
      </c>
      <c r="E13533" s="278" t="str">
        <f>Resumo!$R$5</f>
        <v>Despesa</v>
      </c>
      <c r="F13533" s="278" t="str">
        <f>Resumo!$R$6</f>
        <v>Despesa Indireta</v>
      </c>
      <c r="G13533" s="286">
        <f>'Comp. Desp. Indiretas'!CJ52</f>
        <v>0</v>
      </c>
    </row>
    <row r="13534" spans="1:7">
      <c r="A13534" s="283">
        <f>'Comp. Desp. Indiretas'!$CJ$7</f>
        <v>45323</v>
      </c>
      <c r="B13534" s="278" t="str">
        <f>'Comp. Desp. Indiretas'!$A$53</f>
        <v>SMS</v>
      </c>
      <c r="D13534" s="279" t="str">
        <f>'Comp. Desp. Indiretas'!$C$53</f>
        <v>PGR</v>
      </c>
      <c r="E13534" s="278" t="str">
        <f>Resumo!$R$5</f>
        <v>Despesa</v>
      </c>
      <c r="F13534" s="278" t="str">
        <f>Resumo!$R$6</f>
        <v>Despesa Indireta</v>
      </c>
      <c r="G13534" s="286">
        <f>'Comp. Desp. Indiretas'!CJ53</f>
        <v>0</v>
      </c>
    </row>
    <row r="13535" spans="1:7">
      <c r="A13535" s="283">
        <f>'Comp. Desp. Indiretas'!$CJ$7</f>
        <v>45323</v>
      </c>
      <c r="B13535" s="278" t="str">
        <f>'Comp. Desp. Indiretas'!$A$55</f>
        <v>SMS</v>
      </c>
      <c r="D13535" s="279" t="str">
        <f>'Comp. Desp. Indiretas'!$C$55</f>
        <v>TREINAMENTO</v>
      </c>
      <c r="E13535" s="278" t="str">
        <f>Resumo!$R$5</f>
        <v>Despesa</v>
      </c>
      <c r="F13535" s="278" t="str">
        <f>Resumo!$R$6</f>
        <v>Despesa Indireta</v>
      </c>
      <c r="G13535" s="286">
        <f>'Comp. Desp. Indiretas'!CJ55</f>
        <v>0</v>
      </c>
    </row>
    <row r="13536" spans="1:7">
      <c r="A13536" s="283">
        <f>'Comp. Desp. Indiretas'!$CJ$7</f>
        <v>45323</v>
      </c>
      <c r="B13536" s="278" t="str">
        <f>'Comp. Desp. Indiretas'!$A$56</f>
        <v>SMS</v>
      </c>
      <c r="D13536" s="279" t="str">
        <f>'Comp. Desp. Indiretas'!$C$56</f>
        <v>ASO</v>
      </c>
      <c r="E13536" s="278" t="str">
        <f>Resumo!$R$5</f>
        <v>Despesa</v>
      </c>
      <c r="F13536" s="278" t="str">
        <f>Resumo!$R$6</f>
        <v>Despesa Indireta</v>
      </c>
      <c r="G13536" s="286">
        <f>'Comp. Desp. Indiretas'!CJ56</f>
        <v>0</v>
      </c>
    </row>
    <row r="13537" spans="1:7">
      <c r="A13537" s="283">
        <f>'Comp. Desp. Indiretas'!$CJ$7</f>
        <v>45323</v>
      </c>
      <c r="B13537" s="278">
        <f>'Comp. Desp. Indiretas'!$A$57</f>
        <v>0</v>
      </c>
      <c r="D13537" s="279" t="str">
        <f>'Comp. Desp. Indiretas'!$C$57</f>
        <v/>
      </c>
      <c r="E13537" s="278" t="str">
        <f>Resumo!$R$5</f>
        <v>Despesa</v>
      </c>
      <c r="F13537" s="278" t="str">
        <f>Resumo!$R$6</f>
        <v>Despesa Indireta</v>
      </c>
      <c r="G13537" s="286">
        <f>'Comp. Desp. Indiretas'!CJ57</f>
        <v>0</v>
      </c>
    </row>
    <row r="13538" spans="1:7">
      <c r="A13538" s="283">
        <f>'Comp. Desp. Indiretas'!$CJ$7</f>
        <v>45323</v>
      </c>
      <c r="B13538" s="278">
        <f>'Comp. Desp. Indiretas'!$A$58</f>
        <v>0</v>
      </c>
      <c r="D13538" s="279" t="str">
        <f>'Comp. Desp. Indiretas'!$C$58</f>
        <v/>
      </c>
      <c r="E13538" s="278" t="str">
        <f>Resumo!$R$5</f>
        <v>Despesa</v>
      </c>
      <c r="F13538" s="278" t="str">
        <f>Resumo!$R$6</f>
        <v>Despesa Indireta</v>
      </c>
      <c r="G13538" s="286">
        <f>'Comp. Desp. Indiretas'!CJ58</f>
        <v>0</v>
      </c>
    </row>
    <row r="13539" spans="1:7">
      <c r="A13539" s="283">
        <f>'Comp. Desp. Indiretas'!$CJ$7</f>
        <v>45323</v>
      </c>
      <c r="B13539" s="278">
        <f>'Comp. Desp. Indiretas'!$A$59</f>
        <v>0</v>
      </c>
      <c r="D13539" s="279" t="str">
        <f>'Comp. Desp. Indiretas'!$C$59</f>
        <v/>
      </c>
      <c r="E13539" s="278" t="str">
        <f>Resumo!$R$5</f>
        <v>Despesa</v>
      </c>
      <c r="F13539" s="278" t="str">
        <f>Resumo!$R$6</f>
        <v>Despesa Indireta</v>
      </c>
      <c r="G13539" s="286">
        <f>'Comp. Desp. Indiretas'!CJ59</f>
        <v>0</v>
      </c>
    </row>
    <row r="13540" spans="1:7">
      <c r="A13540" s="283">
        <f>'Comp. Desp. Indiretas'!$CJ$7</f>
        <v>45323</v>
      </c>
      <c r="B13540" s="278">
        <f>'Comp. Desp. Indiretas'!$A$60</f>
        <v>0</v>
      </c>
      <c r="D13540" s="279" t="str">
        <f>'Comp. Desp. Indiretas'!$C$60</f>
        <v/>
      </c>
      <c r="E13540" s="278" t="str">
        <f>Resumo!$R$5</f>
        <v>Despesa</v>
      </c>
      <c r="F13540" s="278" t="str">
        <f>Resumo!$R$6</f>
        <v>Despesa Indireta</v>
      </c>
      <c r="G13540" s="286">
        <f>'Comp. Desp. Indiretas'!CJ60</f>
        <v>0</v>
      </c>
    </row>
    <row r="13541" spans="1:7">
      <c r="A13541" s="283">
        <f>'Comp. Desp. Indiretas'!$CJ$7</f>
        <v>45323</v>
      </c>
      <c r="B13541" s="278" t="str">
        <f>'Comp. Desp. Indiretas'!$A$63</f>
        <v>MOC</v>
      </c>
      <c r="D13541" s="279" t="str">
        <f>'Comp. Desp. Indiretas'!$C$63</f>
        <v>DIRETOR TÉCNICO</v>
      </c>
      <c r="E13541" s="278" t="str">
        <f>Resumo!$R$5</f>
        <v>Despesa</v>
      </c>
      <c r="F13541" s="278" t="str">
        <f>Resumo!$R$6</f>
        <v>Despesa Indireta</v>
      </c>
      <c r="G13541" s="286">
        <f>'Comp. Desp. Indiretas'!CJ63</f>
        <v>0</v>
      </c>
    </row>
    <row r="13542" spans="1:7">
      <c r="A13542" s="283">
        <f>'Comp. Desp. Indiretas'!$CJ$7</f>
        <v>45323</v>
      </c>
      <c r="B13542" s="278" t="str">
        <f>'Comp. Desp. Indiretas'!$A$64</f>
        <v>MOC</v>
      </c>
      <c r="D13542" s="279" t="str">
        <f>'Comp. Desp. Indiretas'!$C$64</f>
        <v>ANALISTA DE SUPRIMENTOS</v>
      </c>
      <c r="E13542" s="278" t="str">
        <f>Resumo!$R$5</f>
        <v>Despesa</v>
      </c>
      <c r="F13542" s="278" t="str">
        <f>Resumo!$R$6</f>
        <v>Despesa Indireta</v>
      </c>
      <c r="G13542" s="286">
        <f>'Comp. Desp. Indiretas'!CJ64</f>
        <v>0</v>
      </c>
    </row>
    <row r="13543" spans="1:7">
      <c r="A13543" s="283">
        <f>'Comp. Desp. Indiretas'!$CJ$7</f>
        <v>45323</v>
      </c>
      <c r="B13543" s="278" t="str">
        <f>'Comp. Desp. Indiretas'!$A$65</f>
        <v>MOC</v>
      </c>
      <c r="D13543" s="279" t="str">
        <f>'Comp. Desp. Indiretas'!$C$65</f>
        <v>GERENTE DE PROJETO - PJ</v>
      </c>
      <c r="E13543" s="278" t="str">
        <f>Resumo!$R$5</f>
        <v>Despesa</v>
      </c>
      <c r="F13543" s="278" t="str">
        <f>Resumo!$R$6</f>
        <v>Despesa Indireta</v>
      </c>
      <c r="G13543" s="286">
        <f>'Comp. Desp. Indiretas'!CJ65</f>
        <v>0</v>
      </c>
    </row>
    <row r="13544" spans="1:7">
      <c r="A13544" s="283">
        <f>'Comp. Desp. Indiretas'!$CJ$7</f>
        <v>45323</v>
      </c>
      <c r="B13544" s="278" t="str">
        <f>'Comp. Desp. Indiretas'!$A$66</f>
        <v>MOC</v>
      </c>
      <c r="D13544" s="279" t="str">
        <f>'Comp. Desp. Indiretas'!$C$66</f>
        <v>COORD. DE PROJETO - PJ</v>
      </c>
      <c r="E13544" s="278" t="str">
        <f>Resumo!$R$5</f>
        <v>Despesa</v>
      </c>
      <c r="F13544" s="278" t="str">
        <f>Resumo!$R$6</f>
        <v>Despesa Indireta</v>
      </c>
      <c r="G13544" s="286">
        <f>'Comp. Desp. Indiretas'!CJ66</f>
        <v>0</v>
      </c>
    </row>
    <row r="13545" spans="1:7">
      <c r="A13545" s="283">
        <f>'Comp. Desp. Indiretas'!$CJ$7</f>
        <v>45323</v>
      </c>
      <c r="B13545" s="278" t="str">
        <f>'Comp. Desp. Indiretas'!$A$67</f>
        <v>MOC</v>
      </c>
      <c r="D13545" s="279" t="str">
        <f>'Comp. Desp. Indiretas'!$C$67</f>
        <v>COORD. OPERACIONAL - PJ</v>
      </c>
      <c r="E13545" s="278" t="str">
        <f>Resumo!$R$5</f>
        <v>Despesa</v>
      </c>
      <c r="F13545" s="278" t="str">
        <f>Resumo!$R$6</f>
        <v>Despesa Indireta</v>
      </c>
      <c r="G13545" s="286">
        <f>'Comp. Desp. Indiretas'!CJ67</f>
        <v>0</v>
      </c>
    </row>
    <row r="13546" spans="1:7">
      <c r="A13546" s="283">
        <f>'Comp. Desp. Indiretas'!$CJ$7</f>
        <v>45323</v>
      </c>
      <c r="B13546" s="278" t="str">
        <f>'Comp. Desp. Indiretas'!$A$68</f>
        <v>MOC</v>
      </c>
      <c r="D13546" s="279" t="str">
        <f>'Comp. Desp. Indiretas'!$C$68</f>
        <v>ANALISTA DE PROJETOS SENIOR - PJ</v>
      </c>
      <c r="E13546" s="278" t="str">
        <f>Resumo!$R$5</f>
        <v>Despesa</v>
      </c>
      <c r="F13546" s="278" t="str">
        <f>Resumo!$R$6</f>
        <v>Despesa Indireta</v>
      </c>
      <c r="G13546" s="286">
        <f>'Comp. Desp. Indiretas'!CJ68</f>
        <v>0</v>
      </c>
    </row>
    <row r="13547" spans="1:7">
      <c r="A13547" s="283">
        <f>'Comp. Desp. Indiretas'!$CJ$7</f>
        <v>45323</v>
      </c>
      <c r="B13547" s="278" t="str">
        <f>'Comp. Desp. Indiretas'!$A$69</f>
        <v>MOC</v>
      </c>
      <c r="D13547" s="279" t="str">
        <f>'Comp. Desp. Indiretas'!$C$69</f>
        <v>ANALISTA DE PROJETOS PLENO - PJ</v>
      </c>
      <c r="E13547" s="278" t="str">
        <f>Resumo!$R$5</f>
        <v>Despesa</v>
      </c>
      <c r="F13547" s="278" t="str">
        <f>Resumo!$R$6</f>
        <v>Despesa Indireta</v>
      </c>
      <c r="G13547" s="286">
        <f>'Comp. Desp. Indiretas'!CJ69</f>
        <v>0</v>
      </c>
    </row>
    <row r="13548" spans="1:7">
      <c r="A13548" s="283">
        <f>'Comp. Desp. Indiretas'!$CJ$7</f>
        <v>45323</v>
      </c>
      <c r="B13548" s="278" t="str">
        <f>'Comp. Desp. Indiretas'!$A$70</f>
        <v>MOC</v>
      </c>
      <c r="D13548" s="279" t="str">
        <f>'Comp. Desp. Indiretas'!$C$70</f>
        <v>ANALISTA DE PROJETOS JUNIOR - PJ</v>
      </c>
      <c r="E13548" s="278" t="str">
        <f>Resumo!$R$5</f>
        <v>Despesa</v>
      </c>
      <c r="F13548" s="278" t="str">
        <f>Resumo!$R$6</f>
        <v>Despesa Indireta</v>
      </c>
      <c r="G13548" s="286">
        <f>'Comp. Desp. Indiretas'!CJ70</f>
        <v>0</v>
      </c>
    </row>
    <row r="13549" spans="1:7">
      <c r="A13549" s="283">
        <f>'Comp. Desp. Indiretas'!$CJ$7</f>
        <v>45323</v>
      </c>
      <c r="B13549" s="278" t="str">
        <f>'Comp. Desp. Indiretas'!$A$71</f>
        <v>MOC</v>
      </c>
      <c r="D13549" s="279" t="str">
        <f>'Comp. Desp. Indiretas'!$C$71</f>
        <v>TÉCNICO OPERACIONAL - PJ</v>
      </c>
      <c r="E13549" s="278" t="str">
        <f>Resumo!$R$5</f>
        <v>Despesa</v>
      </c>
      <c r="F13549" s="278" t="str">
        <f>Resumo!$R$6</f>
        <v>Despesa Indireta</v>
      </c>
      <c r="G13549" s="286">
        <f>'Comp. Desp. Indiretas'!CJ71</f>
        <v>0</v>
      </c>
    </row>
    <row r="13550" spans="1:7">
      <c r="A13550" s="283">
        <f>'Comp. Desp. Indiretas'!$CJ$7</f>
        <v>45323</v>
      </c>
      <c r="B13550" s="278" t="str">
        <f>'Comp. Desp. Indiretas'!$A$72</f>
        <v>MOC</v>
      </c>
      <c r="D13550" s="279" t="str">
        <f>'Comp. Desp. Indiretas'!$C$72</f>
        <v>AUXILIAR TÉCNICO - PJ</v>
      </c>
      <c r="E13550" s="278" t="str">
        <f>Resumo!$R$5</f>
        <v>Despesa</v>
      </c>
      <c r="F13550" s="278" t="str">
        <f>Resumo!$R$6</f>
        <v>Despesa Indireta</v>
      </c>
      <c r="G13550" s="286">
        <f>'Comp. Desp. Indiretas'!CJ72</f>
        <v>0</v>
      </c>
    </row>
    <row r="13551" spans="1:7">
      <c r="A13551" s="283">
        <f>'Comp. Desp. Indiretas'!$CJ$7</f>
        <v>45323</v>
      </c>
      <c r="B13551" s="278" t="str">
        <f>'Comp. Desp. Indiretas'!$A$73</f>
        <v>MOC</v>
      </c>
      <c r="D13551" s="279" t="str">
        <f>'Comp. Desp. Indiretas'!$C$73</f>
        <v>ANALISTA FINANCEIRO</v>
      </c>
      <c r="E13551" s="278" t="str">
        <f>Resumo!$R$5</f>
        <v>Despesa</v>
      </c>
      <c r="F13551" s="278" t="str">
        <f>Resumo!$R$6</f>
        <v>Despesa Indireta</v>
      </c>
      <c r="G13551" s="286">
        <f>'Comp. Desp. Indiretas'!CJ73</f>
        <v>0</v>
      </c>
    </row>
    <row r="13552" spans="1:7">
      <c r="A13552" s="283">
        <f>'Comp. Desp. Indiretas'!$CJ$7</f>
        <v>45323</v>
      </c>
      <c r="B13552" s="278" t="str">
        <f>'Comp. Desp. Indiretas'!$A$74</f>
        <v>MOC</v>
      </c>
      <c r="D13552" s="279" t="str">
        <f>'Comp. Desp. Indiretas'!$C$74</f>
        <v>ANALISTA DE SUPRIMENTOS</v>
      </c>
      <c r="E13552" s="278" t="str">
        <f>Resumo!$R$5</f>
        <v>Despesa</v>
      </c>
      <c r="F13552" s="278" t="str">
        <f>Resumo!$R$6</f>
        <v>Despesa Indireta</v>
      </c>
      <c r="G13552" s="286">
        <f>'Comp. Desp. Indiretas'!CJ74</f>
        <v>0</v>
      </c>
    </row>
    <row r="13553" spans="1:7">
      <c r="A13553" s="283">
        <f>'Comp. Desp. Indiretas'!$CJ$7</f>
        <v>45323</v>
      </c>
      <c r="B13553" s="278" t="str">
        <f>'Comp. Desp. Indiretas'!$A$75</f>
        <v>DG</v>
      </c>
      <c r="D13553" s="279" t="str">
        <f>'Comp. Desp. Indiretas'!$C$75</f>
        <v>HOSPEDAGEM VIAGEM</v>
      </c>
      <c r="E13553" s="278" t="str">
        <f>Resumo!$R$5</f>
        <v>Despesa</v>
      </c>
      <c r="F13553" s="278" t="str">
        <f>Resumo!$R$6</f>
        <v>Despesa Indireta</v>
      </c>
      <c r="G13553" s="286">
        <f>'Comp. Desp. Indiretas'!CJ75</f>
        <v>0</v>
      </c>
    </row>
    <row r="13554" spans="1:7">
      <c r="A13554" s="283">
        <f>'Comp. Desp. Indiretas'!$CJ$7</f>
        <v>45323</v>
      </c>
      <c r="B13554" s="278" t="str">
        <f>'Comp. Desp. Indiretas'!$A$76</f>
        <v>DG</v>
      </c>
      <c r="D13554" s="279" t="str">
        <f>'Comp. Desp. Indiretas'!$C$76</f>
        <v>ALIMENTAÇÃO VIAGEM (CAFÉ / ALMOÇO OU JANTA)</v>
      </c>
      <c r="E13554" s="278" t="str">
        <f>Resumo!$R$5</f>
        <v>Despesa</v>
      </c>
      <c r="F13554" s="278" t="str">
        <f>Resumo!$R$6</f>
        <v>Despesa Indireta</v>
      </c>
      <c r="G13554" s="286">
        <f>'Comp. Desp. Indiretas'!CJ76</f>
        <v>0</v>
      </c>
    </row>
    <row r="13555" spans="1:7">
      <c r="A13555" s="283">
        <f>'Comp. Desp. Indiretas'!$CJ$7</f>
        <v>45323</v>
      </c>
      <c r="B13555" s="278" t="str">
        <f>'Comp. Desp. Indiretas'!$A$77</f>
        <v>DG</v>
      </c>
      <c r="D13555" s="279" t="str">
        <f>'Comp. Desp. Indiretas'!$C$77</f>
        <v>SALA COMERCIAL - PARAUAPEBAS/PA</v>
      </c>
      <c r="E13555" s="278" t="str">
        <f>Resumo!$R$5</f>
        <v>Despesa</v>
      </c>
      <c r="F13555" s="278" t="str">
        <f>Resumo!$R$6</f>
        <v>Despesa Indireta</v>
      </c>
      <c r="G13555" s="286">
        <f>'Comp. Desp. Indiretas'!CJ77</f>
        <v>0</v>
      </c>
    </row>
    <row r="13556" spans="1:7">
      <c r="A13556" s="283">
        <f>'Comp. Desp. Indiretas'!$CJ$7</f>
        <v>45323</v>
      </c>
      <c r="B13556" s="278" t="str">
        <f>'Comp. Desp. Indiretas'!$A$78</f>
        <v>DG</v>
      </c>
      <c r="D13556" s="279" t="str">
        <f>'Comp. Desp. Indiretas'!$C$78</f>
        <v>ALIMENTAÇÃO VIAGEM (CAFÉ / ALMOÇO OU JANTA)</v>
      </c>
      <c r="E13556" s="278" t="str">
        <f>Resumo!$R$5</f>
        <v>Despesa</v>
      </c>
      <c r="F13556" s="278" t="str">
        <f>Resumo!$R$6</f>
        <v>Despesa Indireta</v>
      </c>
      <c r="G13556" s="286">
        <f>'Comp. Desp. Indiretas'!CJ78</f>
        <v>0</v>
      </c>
    </row>
    <row r="13557" spans="1:7">
      <c r="A13557" s="283">
        <f>'Comp. Desp. Indiretas'!$CJ$7</f>
        <v>45323</v>
      </c>
      <c r="B13557" s="278" t="str">
        <f>'Comp. Desp. Indiretas'!$A$79</f>
        <v>DG</v>
      </c>
      <c r="D13557" s="279" t="str">
        <f>'Comp. Desp. Indiretas'!$C$79</f>
        <v>ALIMENTAÇÃO - NIVEL 2</v>
      </c>
      <c r="E13557" s="278" t="str">
        <f>Resumo!$R$5</f>
        <v>Despesa</v>
      </c>
      <c r="F13557" s="278" t="str">
        <f>Resumo!$R$6</f>
        <v>Despesa Indireta</v>
      </c>
      <c r="G13557" s="286">
        <f>'Comp. Desp. Indiretas'!CJ79</f>
        <v>0</v>
      </c>
    </row>
    <row r="13558" spans="1:7">
      <c r="A13558" s="283">
        <f>'Comp. Desp. Indiretas'!$CJ$7</f>
        <v>45323</v>
      </c>
      <c r="B13558" s="278" t="str">
        <f>'Comp. Desp. Indiretas'!$A$80</f>
        <v>DG</v>
      </c>
      <c r="D13558" s="279" t="str">
        <f>'Comp. Desp. Indiretas'!$C$80</f>
        <v>ALIMENTAÇÃO - NIVEL 3</v>
      </c>
      <c r="E13558" s="278" t="str">
        <f>Resumo!$R$5</f>
        <v>Despesa</v>
      </c>
      <c r="F13558" s="278" t="str">
        <f>Resumo!$R$6</f>
        <v>Despesa Indireta</v>
      </c>
      <c r="G13558" s="286">
        <f>'Comp. Desp. Indiretas'!CJ80</f>
        <v>0</v>
      </c>
    </row>
    <row r="13559" spans="1:7">
      <c r="A13559" s="283">
        <f>'Comp. Desp. Indiretas'!$CJ$7</f>
        <v>45323</v>
      </c>
      <c r="B13559" s="278" t="str">
        <f>'Comp. Desp. Indiretas'!$A$81</f>
        <v>DG</v>
      </c>
      <c r="D13559" s="279" t="str">
        <f>'Comp. Desp. Indiretas'!$C$81</f>
        <v>TELEFONIA</v>
      </c>
      <c r="E13559" s="278" t="str">
        <f>Resumo!$R$5</f>
        <v>Despesa</v>
      </c>
      <c r="F13559" s="278" t="str">
        <f>Resumo!$R$6</f>
        <v>Despesa Indireta</v>
      </c>
      <c r="G13559" s="286">
        <f>'Comp. Desp. Indiretas'!CJ81</f>
        <v>0</v>
      </c>
    </row>
    <row r="13560" spans="1:7">
      <c r="A13560" s="283">
        <f>'Comp. Desp. Indiretas'!$CJ$7</f>
        <v>45323</v>
      </c>
      <c r="B13560" s="278" t="str">
        <f>'Comp. Desp. Indiretas'!$A$82</f>
        <v>DG</v>
      </c>
      <c r="D13560" s="279" t="str">
        <f>'Comp. Desp. Indiretas'!$C$82</f>
        <v>ALUGUEL DE VEÍCULO SUV</v>
      </c>
      <c r="E13560" s="278" t="str">
        <f>Resumo!$R$5</f>
        <v>Despesa</v>
      </c>
      <c r="F13560" s="278" t="str">
        <f>Resumo!$R$6</f>
        <v>Despesa Indireta</v>
      </c>
      <c r="G13560" s="286">
        <f>'Comp. Desp. Indiretas'!CJ82</f>
        <v>0</v>
      </c>
    </row>
    <row r="13561" spans="1:7">
      <c r="A13561" s="283">
        <f>'Comp. Desp. Indiretas'!$CJ$7</f>
        <v>45323</v>
      </c>
      <c r="B13561" s="278" t="str">
        <f>'Comp. Desp. Indiretas'!$A$83</f>
        <v>DG</v>
      </c>
      <c r="D13561" s="279" t="str">
        <f>'Comp. Desp. Indiretas'!$C$83</f>
        <v>ALUGUEL DE VEICULO LEVE</v>
      </c>
      <c r="E13561" s="278" t="str">
        <f>Resumo!$R$5</f>
        <v>Despesa</v>
      </c>
      <c r="F13561" s="278" t="str">
        <f>Resumo!$R$6</f>
        <v>Despesa Indireta</v>
      </c>
      <c r="G13561" s="286">
        <f>'Comp. Desp. Indiretas'!CJ83</f>
        <v>0</v>
      </c>
    </row>
    <row r="13562" spans="1:7">
      <c r="A13562" s="283">
        <f>'Comp. Desp. Indiretas'!$CJ$7</f>
        <v>45323</v>
      </c>
      <c r="B13562" s="278" t="str">
        <f>'Comp. Desp. Indiretas'!$A$84</f>
        <v>DG</v>
      </c>
      <c r="D13562" s="279" t="str">
        <f>'Comp. Desp. Indiretas'!$C$84</f>
        <v>ALUGUEL CAMINHONTE</v>
      </c>
      <c r="E13562" s="278" t="str">
        <f>Resumo!$R$5</f>
        <v>Despesa</v>
      </c>
      <c r="F13562" s="278" t="str">
        <f>Resumo!$R$6</f>
        <v>Despesa Indireta</v>
      </c>
      <c r="G13562" s="286">
        <f>'Comp. Desp. Indiretas'!CJ84</f>
        <v>0</v>
      </c>
    </row>
    <row r="13563" spans="1:7">
      <c r="A13563" s="283">
        <f>'Comp. Desp. Indiretas'!$CJ$7</f>
        <v>45323</v>
      </c>
      <c r="B13563" s="278" t="str">
        <f>'Comp. Desp. Indiretas'!$A$85</f>
        <v>DG</v>
      </c>
      <c r="D13563" s="279" t="str">
        <f>'Comp. Desp. Indiretas'!$C$85</f>
        <v>AQUISIÇÃO DE VEICULO</v>
      </c>
      <c r="E13563" s="278" t="str">
        <f>Resumo!$R$5</f>
        <v>Despesa</v>
      </c>
      <c r="F13563" s="278" t="str">
        <f>Resumo!$R$6</f>
        <v>Despesa Indireta</v>
      </c>
      <c r="G13563" s="286">
        <f>'Comp. Desp. Indiretas'!CJ85</f>
        <v>0</v>
      </c>
    </row>
    <row r="13564" spans="1:7">
      <c r="A13564" s="283">
        <f>'Comp. Desp. Indiretas'!$CJ$7</f>
        <v>45323</v>
      </c>
      <c r="B13564" s="278" t="str">
        <f>'Comp. Desp. Indiretas'!$A$86</f>
        <v>DG</v>
      </c>
      <c r="D13564" s="279" t="str">
        <f>'Comp. Desp. Indiretas'!$C$86</f>
        <v>COMBUSTÍVEL - GASOLINA</v>
      </c>
      <c r="E13564" s="278" t="str">
        <f>Resumo!$R$5</f>
        <v>Despesa</v>
      </c>
      <c r="F13564" s="278" t="str">
        <f>Resumo!$R$6</f>
        <v>Despesa Indireta</v>
      </c>
      <c r="G13564" s="286">
        <f>'Comp. Desp. Indiretas'!CJ86</f>
        <v>0</v>
      </c>
    </row>
    <row r="13565" spans="1:7">
      <c r="A13565" s="283">
        <f>'Comp. Desp. Indiretas'!$CJ$7</f>
        <v>45323</v>
      </c>
      <c r="B13565" s="278" t="str">
        <f>'Comp. Desp. Indiretas'!$A$87</f>
        <v>DG</v>
      </c>
      <c r="D13565" s="279" t="str">
        <f>'Comp. Desp. Indiretas'!$C$87</f>
        <v>COMBUSTÍVEL - DIESEL</v>
      </c>
      <c r="E13565" s="278" t="str">
        <f>Resumo!$R$5</f>
        <v>Despesa</v>
      </c>
      <c r="F13565" s="278" t="str">
        <f>Resumo!$R$6</f>
        <v>Despesa Indireta</v>
      </c>
      <c r="G13565" s="286">
        <f>'Comp. Desp. Indiretas'!CJ87</f>
        <v>0</v>
      </c>
    </row>
    <row r="13566" spans="1:7">
      <c r="A13566" s="283">
        <f>'Comp. Desp. Indiretas'!$CJ$7</f>
        <v>45323</v>
      </c>
      <c r="B13566" s="278" t="str">
        <f>'Comp. Desp. Indiretas'!$A$88</f>
        <v>DG</v>
      </c>
      <c r="D13566" s="279" t="str">
        <f>'Comp. Desp. Indiretas'!$C$88</f>
        <v>PASSAGEM AÉREA</v>
      </c>
      <c r="E13566" s="278" t="str">
        <f>Resumo!$R$5</f>
        <v>Despesa</v>
      </c>
      <c r="F13566" s="278" t="str">
        <f>Resumo!$R$6</f>
        <v>Despesa Indireta</v>
      </c>
      <c r="G13566" s="286">
        <f>'Comp. Desp. Indiretas'!CJ88</f>
        <v>0</v>
      </c>
    </row>
    <row r="13567" spans="1:7">
      <c r="A13567" s="283">
        <f>'Comp. Desp. Indiretas'!$CJ$7</f>
        <v>45323</v>
      </c>
      <c r="B13567" s="278" t="str">
        <f>'Comp. Desp. Indiretas'!$A$89</f>
        <v>ART</v>
      </c>
      <c r="D13567" s="279" t="str">
        <f>'Comp. Desp. Indiretas'!$C$89</f>
        <v>ART CREA - Nível 1</v>
      </c>
      <c r="E13567" s="278" t="str">
        <f>Resumo!$R$5</f>
        <v>Despesa</v>
      </c>
      <c r="F13567" s="278" t="str">
        <f>Resumo!$R$6</f>
        <v>Despesa Indireta</v>
      </c>
      <c r="G13567" s="286">
        <f>'Comp. Desp. Indiretas'!CJ89</f>
        <v>0</v>
      </c>
    </row>
    <row r="13568" spans="1:7">
      <c r="A13568" s="283">
        <f>'Comp. Desp. Indiretas'!$CJ$7</f>
        <v>45323</v>
      </c>
      <c r="B13568" s="278" t="str">
        <f>'Comp. Desp. Indiretas'!$A$90</f>
        <v>ART</v>
      </c>
      <c r="D13568" s="279" t="str">
        <f>'Comp. Desp. Indiretas'!$C$90</f>
        <v>ART CREA - Nível 2</v>
      </c>
      <c r="E13568" s="278" t="str">
        <f>Resumo!$R$5</f>
        <v>Despesa</v>
      </c>
      <c r="F13568" s="278" t="str">
        <f>Resumo!$R$6</f>
        <v>Despesa Indireta</v>
      </c>
      <c r="G13568" s="286">
        <f>'Comp. Desp. Indiretas'!CJ90</f>
        <v>0</v>
      </c>
    </row>
    <row r="13569" spans="1:7">
      <c r="A13569" s="283">
        <f>'Comp. Desp. Indiretas'!$CJ$7</f>
        <v>45323</v>
      </c>
      <c r="B13569" s="278" t="str">
        <f>'Comp. Desp. Indiretas'!$A$91</f>
        <v>ART</v>
      </c>
      <c r="D13569" s="279" t="str">
        <f>'Comp. Desp. Indiretas'!$C$91</f>
        <v>ART CREA - Nível 3</v>
      </c>
      <c r="E13569" s="278" t="str">
        <f>Resumo!$R$5</f>
        <v>Despesa</v>
      </c>
      <c r="F13569" s="278" t="str">
        <f>Resumo!$R$6</f>
        <v>Despesa Indireta</v>
      </c>
      <c r="G13569" s="286">
        <f>'Comp. Desp. Indiretas'!CJ91</f>
        <v>0</v>
      </c>
    </row>
    <row r="13570" spans="1:7">
      <c r="A13570" s="283">
        <f>'Comp. Desp. Indiretas'!$CJ$7</f>
        <v>45323</v>
      </c>
      <c r="B13570" s="278" t="str">
        <f>'Comp. Desp. Indiretas'!$A$92</f>
        <v>ART</v>
      </c>
      <c r="D13570" s="279" t="str">
        <f>'Comp. Desp. Indiretas'!$C$92</f>
        <v>ACERVO CREA</v>
      </c>
      <c r="E13570" s="278" t="str">
        <f>Resumo!$R$5</f>
        <v>Despesa</v>
      </c>
      <c r="F13570" s="278" t="str">
        <f>Resumo!$R$6</f>
        <v>Despesa Indireta</v>
      </c>
      <c r="G13570" s="286">
        <f>'Comp. Desp. Indiretas'!CJ92</f>
        <v>0</v>
      </c>
    </row>
    <row r="13571" spans="1:7">
      <c r="A13571" s="283">
        <f>'Comp. Desp. Indiretas'!$CJ$7</f>
        <v>45323</v>
      </c>
      <c r="B13571" s="278" t="str">
        <f>'Comp. Desp. Indiretas'!$A$93</f>
        <v>ART</v>
      </c>
      <c r="D13571" s="279" t="str">
        <f>'Comp. Desp. Indiretas'!$C$93</f>
        <v>ART CRBio</v>
      </c>
      <c r="E13571" s="278" t="str">
        <f>Resumo!$R$5</f>
        <v>Despesa</v>
      </c>
      <c r="F13571" s="278" t="str">
        <f>Resumo!$R$6</f>
        <v>Despesa Indireta</v>
      </c>
      <c r="G13571" s="286">
        <f>'Comp. Desp. Indiretas'!CJ93</f>
        <v>0</v>
      </c>
    </row>
    <row r="13572" spans="1:7">
      <c r="A13572" s="283">
        <f>'Comp. Desp. Indiretas'!$CJ$7</f>
        <v>45323</v>
      </c>
      <c r="B13572" s="278" t="str">
        <f>'Comp. Desp. Indiretas'!$A$94</f>
        <v>ART</v>
      </c>
      <c r="D13572" s="279" t="str">
        <f>'Comp. Desp. Indiretas'!$C$94</f>
        <v>ACERVO CRBio</v>
      </c>
      <c r="E13572" s="278" t="str">
        <f>Resumo!$R$5</f>
        <v>Despesa</v>
      </c>
      <c r="F13572" s="278" t="str">
        <f>Resumo!$R$6</f>
        <v>Despesa Indireta</v>
      </c>
      <c r="G13572" s="286">
        <f>'Comp. Desp. Indiretas'!CJ94</f>
        <v>0</v>
      </c>
    </row>
    <row r="13573" spans="1:7">
      <c r="A13573" s="283">
        <f>'Comp. Desp. Indiretas'!$CJ$7</f>
        <v>45323</v>
      </c>
      <c r="B13573" s="278" t="str">
        <f>'Comp. Desp. Indiretas'!$A$95</f>
        <v>ART</v>
      </c>
      <c r="D13573" s="279" t="str">
        <f>'Comp. Desp. Indiretas'!$C$95</f>
        <v>VISTO CREA PF</v>
      </c>
      <c r="E13573" s="278" t="str">
        <f>Resumo!$R$5</f>
        <v>Despesa</v>
      </c>
      <c r="F13573" s="278" t="str">
        <f>Resumo!$R$6</f>
        <v>Despesa Indireta</v>
      </c>
      <c r="G13573" s="286">
        <f>'Comp. Desp. Indiretas'!CJ95</f>
        <v>0</v>
      </c>
    </row>
    <row r="13574" spans="1:7">
      <c r="A13574" s="283">
        <f>'Comp. Desp. Indiretas'!$CJ$7</f>
        <v>45323</v>
      </c>
      <c r="B13574" s="278" t="str">
        <f>'Comp. Desp. Indiretas'!$A$96</f>
        <v>ART</v>
      </c>
      <c r="D13574" s="279" t="str">
        <f>'Comp. Desp. Indiretas'!$C$96</f>
        <v>VISTO CREA PJ</v>
      </c>
      <c r="E13574" s="278" t="str">
        <f>Resumo!$R$5</f>
        <v>Despesa</v>
      </c>
      <c r="F13574" s="278" t="str">
        <f>Resumo!$R$6</f>
        <v>Despesa Indireta</v>
      </c>
      <c r="G13574" s="286">
        <f>'Comp. Desp. Indiretas'!CJ96</f>
        <v>0</v>
      </c>
    </row>
    <row r="13575" spans="1:7">
      <c r="A13575" s="283">
        <f>'Comp. Desp. Indiretas'!$CJ$7</f>
        <v>45323</v>
      </c>
      <c r="B13575" s="278" t="str">
        <f>'Comp. Desp. Indiretas'!$A$97</f>
        <v>ART</v>
      </c>
      <c r="D13575" s="279" t="str">
        <f>'Comp. Desp. Indiretas'!$C$97</f>
        <v>ANUIDADE CREA PF</v>
      </c>
      <c r="E13575" s="278" t="str">
        <f>Resumo!$R$5</f>
        <v>Despesa</v>
      </c>
      <c r="F13575" s="278" t="str">
        <f>Resumo!$R$6</f>
        <v>Despesa Indireta</v>
      </c>
      <c r="G13575" s="286">
        <f>'Comp. Desp. Indiretas'!CJ97</f>
        <v>0</v>
      </c>
    </row>
    <row r="13576" spans="1:7">
      <c r="A13576" s="283">
        <f>'Comp. Desp. Indiretas'!$CJ$7</f>
        <v>45323</v>
      </c>
      <c r="B13576" s="278" t="str">
        <f>'Comp. Desp. Indiretas'!$A$98</f>
        <v>ART</v>
      </c>
      <c r="D13576" s="279" t="str">
        <f>'Comp. Desp. Indiretas'!$C$98</f>
        <v>ANUIDADE CREA PJ</v>
      </c>
      <c r="E13576" s="278" t="str">
        <f>Resumo!$R$5</f>
        <v>Despesa</v>
      </c>
      <c r="F13576" s="278" t="str">
        <f>Resumo!$R$6</f>
        <v>Despesa Indireta</v>
      </c>
      <c r="G13576" s="286">
        <f>'Comp. Desp. Indiretas'!CJ98</f>
        <v>0</v>
      </c>
    </row>
    <row r="13577" spans="1:7">
      <c r="A13577" s="283">
        <f>'Comp. Desp. Indiretas'!$CJ$7</f>
        <v>45323</v>
      </c>
      <c r="B13577" s="278" t="str">
        <f>'Comp. Desp. Indiretas'!$A$99</f>
        <v>ART</v>
      </c>
      <c r="D13577" s="279" t="str">
        <f>'Comp. Desp. Indiretas'!$C$99</f>
        <v>VISTO CRBio PF</v>
      </c>
      <c r="E13577" s="278" t="str">
        <f>Resumo!$R$5</f>
        <v>Despesa</v>
      </c>
      <c r="F13577" s="278" t="str">
        <f>Resumo!$R$6</f>
        <v>Despesa Indireta</v>
      </c>
      <c r="G13577" s="286">
        <f>'Comp. Desp. Indiretas'!CJ99</f>
        <v>0</v>
      </c>
    </row>
    <row r="13578" spans="1:7">
      <c r="A13578" s="283">
        <f>'Comp. Desp. Indiretas'!$CJ$7</f>
        <v>45323</v>
      </c>
      <c r="B13578" s="278" t="str">
        <f>'Comp. Desp. Indiretas'!$A$100</f>
        <v>ART</v>
      </c>
      <c r="D13578" s="279" t="str">
        <f>'Comp. Desp. Indiretas'!$C$100</f>
        <v>VISTO CRBio PJ</v>
      </c>
      <c r="E13578" s="278" t="str">
        <f>Resumo!$R$5</f>
        <v>Despesa</v>
      </c>
      <c r="F13578" s="278" t="str">
        <f>Resumo!$R$6</f>
        <v>Despesa Indireta</v>
      </c>
      <c r="G13578" s="286">
        <f>'Comp. Desp. Indiretas'!CJ100</f>
        <v>0</v>
      </c>
    </row>
    <row r="13579" spans="1:7">
      <c r="A13579" s="283">
        <f>'Comp. Desp. Indiretas'!$CJ$7</f>
        <v>45323</v>
      </c>
      <c r="B13579" s="278" t="str">
        <f>'Comp. Desp. Indiretas'!$A$101</f>
        <v>SMS</v>
      </c>
      <c r="D13579" s="279" t="str">
        <f>'Comp. Desp. Indiretas'!$C$101</f>
        <v>PPRA</v>
      </c>
      <c r="E13579" s="278" t="str">
        <f>Resumo!$R$5</f>
        <v>Despesa</v>
      </c>
      <c r="F13579" s="278" t="str">
        <f>Resumo!$R$6</f>
        <v>Despesa Indireta</v>
      </c>
      <c r="G13579" s="286">
        <f>'Comp. Desp. Indiretas'!CJ101</f>
        <v>0</v>
      </c>
    </row>
    <row r="13580" spans="1:7">
      <c r="A13580" s="283">
        <f>'Comp. Desp. Indiretas'!$CJ$7</f>
        <v>45323</v>
      </c>
      <c r="B13580" s="278" t="str">
        <f>'Comp. Desp. Indiretas'!$A$102</f>
        <v>SMS</v>
      </c>
      <c r="D13580" s="279" t="str">
        <f>'Comp. Desp. Indiretas'!$C$102</f>
        <v>PCMSO</v>
      </c>
      <c r="E13580" s="278" t="str">
        <f>Resumo!$R$5</f>
        <v>Despesa</v>
      </c>
      <c r="F13580" s="278" t="str">
        <f>Resumo!$R$6</f>
        <v>Despesa Indireta</v>
      </c>
      <c r="G13580" s="286">
        <f>'Comp. Desp. Indiretas'!CJ102</f>
        <v>0</v>
      </c>
    </row>
    <row r="13581" spans="1:7">
      <c r="A13581" s="283">
        <f>'Comp. Desp. Indiretas'!$CJ$7</f>
        <v>45323</v>
      </c>
      <c r="B13581" s="278" t="str">
        <f>'Comp. Desp. Indiretas'!$A$103</f>
        <v>SMS</v>
      </c>
      <c r="D13581" s="279" t="str">
        <f>'Comp. Desp. Indiretas'!$C$103</f>
        <v>PGR</v>
      </c>
      <c r="E13581" s="278" t="str">
        <f>Resumo!$R$5</f>
        <v>Despesa</v>
      </c>
      <c r="F13581" s="278" t="str">
        <f>Resumo!$R$6</f>
        <v>Despesa Indireta</v>
      </c>
      <c r="G13581" s="286">
        <f>'Comp. Desp. Indiretas'!CJ103</f>
        <v>0</v>
      </c>
    </row>
    <row r="13582" spans="1:7">
      <c r="A13582" s="283">
        <f>'Comp. Desp. Indiretas'!$CJ$7</f>
        <v>45323</v>
      </c>
      <c r="B13582" s="278" t="str">
        <f>'Comp. Desp. Indiretas'!$A$104</f>
        <v>SMS</v>
      </c>
      <c r="D13582" s="279" t="str">
        <f>'Comp. Desp. Indiretas'!$C$104</f>
        <v>PAE</v>
      </c>
      <c r="E13582" s="278" t="str">
        <f>Resumo!$R$5</f>
        <v>Despesa</v>
      </c>
      <c r="F13582" s="278" t="str">
        <f>Resumo!$R$6</f>
        <v>Despesa Indireta</v>
      </c>
      <c r="G13582" s="286">
        <f>'Comp. Desp. Indiretas'!CJ104</f>
        <v>0</v>
      </c>
    </row>
    <row r="13583" spans="1:7">
      <c r="A13583" s="283">
        <f>'Comp. Desp. Indiretas'!$CJ$7</f>
        <v>45323</v>
      </c>
      <c r="B13583" s="278" t="str">
        <f>'Comp. Desp. Indiretas'!$A$105</f>
        <v>SMS</v>
      </c>
      <c r="D13583" s="279" t="str">
        <f>'Comp. Desp. Indiretas'!$C$105</f>
        <v>TREINAMENTO</v>
      </c>
      <c r="E13583" s="278" t="str">
        <f>Resumo!$R$5</f>
        <v>Despesa</v>
      </c>
      <c r="F13583" s="278" t="str">
        <f>Resumo!$R$6</f>
        <v>Despesa Indireta</v>
      </c>
      <c r="G13583" s="286">
        <f>'Comp. Desp. Indiretas'!CJ105</f>
        <v>0</v>
      </c>
    </row>
    <row r="13584" spans="1:7">
      <c r="A13584" s="283">
        <f>'Comp. Desp. Indiretas'!$CJ$7</f>
        <v>45323</v>
      </c>
      <c r="B13584" s="278" t="str">
        <f>'Comp. Desp. Indiretas'!$A$106</f>
        <v>SMS</v>
      </c>
      <c r="D13584" s="279" t="str">
        <f>'Comp. Desp. Indiretas'!$C$106</f>
        <v>ASO</v>
      </c>
      <c r="E13584" s="278" t="str">
        <f>Resumo!$R$5</f>
        <v>Despesa</v>
      </c>
      <c r="F13584" s="278" t="str">
        <f>Resumo!$R$6</f>
        <v>Despesa Indireta</v>
      </c>
      <c r="G13584" s="286">
        <f>'Comp. Desp. Indiretas'!CJ106</f>
        <v>0</v>
      </c>
    </row>
    <row r="13585" spans="1:7">
      <c r="A13585" s="283">
        <f>'Comp. Desp. Indiretas'!$CJ$7</f>
        <v>45323</v>
      </c>
      <c r="B13585" s="278">
        <f>'Comp. Desp. Indiretas'!$A$107</f>
        <v>0</v>
      </c>
      <c r="D13585" s="279" t="str">
        <f>'Comp. Desp. Indiretas'!$C$107</f>
        <v/>
      </c>
      <c r="E13585" s="278" t="str">
        <f>Resumo!$R$5</f>
        <v>Despesa</v>
      </c>
      <c r="F13585" s="278" t="str">
        <f>Resumo!$R$6</f>
        <v>Despesa Indireta</v>
      </c>
      <c r="G13585" s="286">
        <f>'Comp. Desp. Indiretas'!CJ107</f>
        <v>0</v>
      </c>
    </row>
    <row r="13586" spans="1:7">
      <c r="A13586" s="283">
        <f>'Comp. Desp. Indiretas'!$CJ$7</f>
        <v>45323</v>
      </c>
      <c r="B13586" s="278">
        <f>'Comp. Desp. Indiretas'!$A$108</f>
        <v>0</v>
      </c>
      <c r="D13586" s="279" t="str">
        <f>'Comp. Desp. Indiretas'!$C$108</f>
        <v/>
      </c>
      <c r="E13586" s="278" t="str">
        <f>Resumo!$R$5</f>
        <v>Despesa</v>
      </c>
      <c r="F13586" s="278" t="str">
        <f>Resumo!$R$6</f>
        <v>Despesa Indireta</v>
      </c>
      <c r="G13586" s="286">
        <f>'Comp. Desp. Indiretas'!CJ108</f>
        <v>0</v>
      </c>
    </row>
    <row r="13587" spans="1:7">
      <c r="A13587" s="283">
        <f>'Comp. Desp. Indiretas'!$CJ$7</f>
        <v>45323</v>
      </c>
      <c r="B13587" s="278">
        <f>'Comp. Desp. Indiretas'!$A$109</f>
        <v>0</v>
      </c>
      <c r="D13587" s="279" t="str">
        <f>'Comp. Desp. Indiretas'!$C$109</f>
        <v/>
      </c>
      <c r="E13587" s="278" t="str">
        <f>Resumo!$R$5</f>
        <v>Despesa</v>
      </c>
      <c r="F13587" s="278" t="str">
        <f>Resumo!$R$6</f>
        <v>Despesa Indireta</v>
      </c>
      <c r="G13587" s="286">
        <f>'Comp. Desp. Indiretas'!CJ109</f>
        <v>0</v>
      </c>
    </row>
    <row r="13588" spans="1:7">
      <c r="A13588" s="283">
        <f>'Comp. Desp. Indiretas'!$CJ$7</f>
        <v>45323</v>
      </c>
      <c r="B13588" s="278">
        <f>'Comp. Desp. Indiretas'!$A$110</f>
        <v>0</v>
      </c>
      <c r="D13588" s="279" t="str">
        <f>'Comp. Desp. Indiretas'!$C$110</f>
        <v/>
      </c>
      <c r="E13588" s="278" t="str">
        <f>Resumo!$R$5</f>
        <v>Despesa</v>
      </c>
      <c r="F13588" s="278" t="str">
        <f>Resumo!$R$6</f>
        <v>Despesa Indireta</v>
      </c>
      <c r="G13588" s="286">
        <f>'Comp. Desp. Indiretas'!CJ110</f>
        <v>0</v>
      </c>
    </row>
    <row r="13589" spans="1:7">
      <c r="A13589" s="283">
        <f>'Comp. Desp. Indiretas'!$CJ$7</f>
        <v>45323</v>
      </c>
      <c r="B13589" s="278">
        <f>'Comp. Desp. Indiretas'!$A$111</f>
        <v>0</v>
      </c>
      <c r="D13589" s="279" t="str">
        <f>'Comp. Desp. Indiretas'!$C$111</f>
        <v/>
      </c>
      <c r="E13589" s="278" t="str">
        <f>Resumo!$R$5</f>
        <v>Despesa</v>
      </c>
      <c r="F13589" s="278" t="str">
        <f>Resumo!$R$6</f>
        <v>Despesa Indireta</v>
      </c>
      <c r="G13589" s="286">
        <f>'Comp. Desp. Indiretas'!CJ111</f>
        <v>0</v>
      </c>
    </row>
    <row r="13590" spans="1:7">
      <c r="A13590" s="283">
        <f>'Comp. Desp. Indiretas'!$CJ$7</f>
        <v>45323</v>
      </c>
      <c r="B13590" s="278">
        <f>'Comp. Desp. Indiretas'!$A$112</f>
        <v>0</v>
      </c>
      <c r="D13590" s="279" t="str">
        <f>'Comp. Desp. Indiretas'!$C$112</f>
        <v/>
      </c>
      <c r="E13590" s="278" t="str">
        <f>Resumo!$R$5</f>
        <v>Despesa</v>
      </c>
      <c r="F13590" s="278" t="str">
        <f>Resumo!$R$6</f>
        <v>Despesa Indireta</v>
      </c>
      <c r="G13590" s="286">
        <f>'Comp. Desp. Indiretas'!CJ112</f>
        <v>0</v>
      </c>
    </row>
    <row r="13591" spans="1:7">
      <c r="A13591" s="283">
        <f>'Comp. Desp. Indiretas'!$CJ$7</f>
        <v>45323</v>
      </c>
      <c r="B13591" s="278" t="str">
        <f>'Composições Desp. Diretas'!$A$10</f>
        <v>MOD</v>
      </c>
      <c r="C13591" s="278" t="str">
        <f>EAP!$C$9</f>
        <v>PP01</v>
      </c>
      <c r="D13591" s="279" t="str">
        <f>'Composições Desp. Diretas'!$C$10</f>
        <v>ANALISTA TÉCNICO</v>
      </c>
      <c r="E13591" s="278" t="str">
        <f>Resumo!$R$5</f>
        <v>Despesa</v>
      </c>
      <c r="F13591" s="278" t="str">
        <f>Resumo!$R$7</f>
        <v>Despesa Direta</v>
      </c>
      <c r="G13591" s="286">
        <f>'Composições Desp. Diretas'!CK10</f>
        <v>0</v>
      </c>
    </row>
    <row r="13592" spans="1:7">
      <c r="A13592" s="283">
        <f>'Comp. Desp. Indiretas'!$CJ$7</f>
        <v>45323</v>
      </c>
      <c r="B13592" s="278" t="str">
        <f>'Composições Desp. Diretas'!$A$11</f>
        <v>MOD</v>
      </c>
      <c r="C13592" s="278" t="str">
        <f>EAP!$C$9</f>
        <v>PP01</v>
      </c>
      <c r="D13592" s="279" t="str">
        <f>'Composições Desp. Diretas'!$C$11</f>
        <v>ASSISTENTE ADMINISTRATIVO</v>
      </c>
      <c r="E13592" s="278" t="str">
        <f>Resumo!$R$5</f>
        <v>Despesa</v>
      </c>
      <c r="F13592" s="278" t="str">
        <f>Resumo!$R$7</f>
        <v>Despesa Direta</v>
      </c>
      <c r="G13592" s="286">
        <f>'Composições Desp. Diretas'!CK11</f>
        <v>0</v>
      </c>
    </row>
    <row r="13593" spans="1:7">
      <c r="A13593" s="283">
        <f>'Comp. Desp. Indiretas'!$CJ$7</f>
        <v>45323</v>
      </c>
      <c r="B13593" s="278" t="str">
        <f>'Composições Desp. Diretas'!$A$12</f>
        <v>MOD</v>
      </c>
      <c r="C13593" s="278" t="str">
        <f>EAP!$C$9</f>
        <v>PP01</v>
      </c>
      <c r="D13593" s="279" t="str">
        <f>'Composições Desp. Diretas'!$C$12</f>
        <v>TÉCNICO DE SEGURANÇA</v>
      </c>
      <c r="E13593" s="278" t="str">
        <f>Resumo!$R$5</f>
        <v>Despesa</v>
      </c>
      <c r="F13593" s="278" t="str">
        <f>Resumo!$R$7</f>
        <v>Despesa Direta</v>
      </c>
      <c r="G13593" s="286">
        <f>'Composições Desp. Diretas'!CK12</f>
        <v>0</v>
      </c>
    </row>
    <row r="13594" spans="1:7">
      <c r="A13594" s="283">
        <f>'Comp. Desp. Indiretas'!$CJ$7</f>
        <v>45323</v>
      </c>
      <c r="B13594" s="278" t="str">
        <f>'Composições Desp. Diretas'!$A$13</f>
        <v>MOD</v>
      </c>
      <c r="C13594" s="278" t="str">
        <f>EAP!$C$9</f>
        <v>PP01</v>
      </c>
      <c r="D13594" s="279" t="str">
        <f>'Composições Desp. Diretas'!$C$13</f>
        <v>PREPOSTO</v>
      </c>
      <c r="E13594" s="278" t="str">
        <f>Resumo!$R$5</f>
        <v>Despesa</v>
      </c>
      <c r="F13594" s="278" t="str">
        <f>Resumo!$R$7</f>
        <v>Despesa Direta</v>
      </c>
      <c r="G13594" s="286">
        <f>'Composições Desp. Diretas'!CK13</f>
        <v>0</v>
      </c>
    </row>
    <row r="13595" spans="1:7">
      <c r="A13595" s="283">
        <f>'Comp. Desp. Indiretas'!$CJ$7</f>
        <v>45323</v>
      </c>
      <c r="B13595" s="278" t="str">
        <f>'Composições Desp. Diretas'!$A$14</f>
        <v>MOD</v>
      </c>
      <c r="C13595" s="278" t="str">
        <f>EAP!$C$9</f>
        <v>PP01</v>
      </c>
      <c r="D13595" s="279" t="str">
        <f>'Composições Desp. Diretas'!$C$14</f>
        <v>COORDENADOR PEAC</v>
      </c>
      <c r="E13595" s="278" t="str">
        <f>Resumo!$R$5</f>
        <v>Despesa</v>
      </c>
      <c r="F13595" s="278" t="str">
        <f>Resumo!$R$7</f>
        <v>Despesa Direta</v>
      </c>
      <c r="G13595" s="286">
        <f>'Composições Desp. Diretas'!CK14</f>
        <v>0</v>
      </c>
    </row>
    <row r="13596" spans="1:7">
      <c r="A13596" s="283">
        <f>'Comp. Desp. Indiretas'!$CJ$7</f>
        <v>45323</v>
      </c>
      <c r="B13596" s="278" t="str">
        <f>'Composições Desp. Diretas'!$A$15</f>
        <v>MOD</v>
      </c>
      <c r="C13596" s="278" t="str">
        <f>EAP!$C$9</f>
        <v>PP01</v>
      </c>
      <c r="D13596" s="279" t="str">
        <f>'Composições Desp. Diretas'!$C$15</f>
        <v>COORDENADOR PEAC</v>
      </c>
      <c r="E13596" s="278" t="str">
        <f>Resumo!$R$5</f>
        <v>Despesa</v>
      </c>
      <c r="F13596" s="278" t="str">
        <f>Resumo!$R$7</f>
        <v>Despesa Direta</v>
      </c>
      <c r="G13596" s="286">
        <f>'Composições Desp. Diretas'!CK15</f>
        <v>0</v>
      </c>
    </row>
    <row r="13597" spans="1:7">
      <c r="A13597" s="283">
        <f>'Comp. Desp. Indiretas'!$CJ$7</f>
        <v>45323</v>
      </c>
      <c r="B13597" s="278" t="str">
        <f>'Composições Desp. Diretas'!$A$16</f>
        <v>MOD</v>
      </c>
      <c r="C13597" s="278" t="str">
        <f>EAP!$C$9</f>
        <v>PP01</v>
      </c>
      <c r="D13597" s="279" t="str">
        <f>'Composições Desp. Diretas'!$C$16</f>
        <v>PRODUÇÃO AUDIOVISUAL (DESIGNER GRÁFICO)</v>
      </c>
      <c r="E13597" s="278" t="str">
        <f>Resumo!$R$5</f>
        <v>Despesa</v>
      </c>
      <c r="F13597" s="278" t="str">
        <f>Resumo!$R$7</f>
        <v>Despesa Direta</v>
      </c>
      <c r="G13597" s="286">
        <f>'Composições Desp. Diretas'!CK16</f>
        <v>0</v>
      </c>
    </row>
    <row r="13598" spans="1:7">
      <c r="A13598" s="283">
        <f>'Comp. Desp. Indiretas'!$CJ$7</f>
        <v>45323</v>
      </c>
      <c r="B13598" s="278" t="str">
        <f>'Composições Desp. Diretas'!$A$17</f>
        <v>DG</v>
      </c>
      <c r="C13598" s="278" t="str">
        <f>EAP!$C$9</f>
        <v>PP01</v>
      </c>
      <c r="D13598" s="279" t="str">
        <f>'Composições Desp. Diretas'!$C$17</f>
        <v>AJUDA DE CUSTO - CAJU - NÍVEL 1</v>
      </c>
      <c r="E13598" s="278" t="str">
        <f>Resumo!$R$5</f>
        <v>Despesa</v>
      </c>
      <c r="F13598" s="278" t="str">
        <f>Resumo!$R$7</f>
        <v>Despesa Direta</v>
      </c>
      <c r="G13598" s="286">
        <f>'Composições Desp. Diretas'!CK17</f>
        <v>0</v>
      </c>
    </row>
    <row r="13599" spans="1:7">
      <c r="A13599" s="283">
        <f>'Comp. Desp. Indiretas'!$CJ$7</f>
        <v>45323</v>
      </c>
      <c r="B13599" s="278" t="str">
        <f>'Composições Desp. Diretas'!$A$18</f>
        <v>DG</v>
      </c>
      <c r="C13599" s="278" t="str">
        <f>EAP!$C$9</f>
        <v>PP01</v>
      </c>
      <c r="D13599" s="279" t="str">
        <f>'Composições Desp. Diretas'!$C$18</f>
        <v>AJUDA DE CUSTO - CAJU - NÍVEL 2</v>
      </c>
      <c r="E13599" s="278" t="str">
        <f>Resumo!$R$5</f>
        <v>Despesa</v>
      </c>
      <c r="F13599" s="278" t="str">
        <f>Resumo!$R$7</f>
        <v>Despesa Direta</v>
      </c>
      <c r="G13599" s="286">
        <f>'Composições Desp. Diretas'!CK18</f>
        <v>0</v>
      </c>
    </row>
    <row r="13600" spans="1:7">
      <c r="A13600" s="283">
        <f>'Comp. Desp. Indiretas'!$CJ$7</f>
        <v>45323</v>
      </c>
      <c r="B13600" s="278" t="str">
        <f>'Composições Desp. Diretas'!$A$19</f>
        <v>MA</v>
      </c>
      <c r="C13600" s="278" t="str">
        <f>EAP!$C$9</f>
        <v>PP01</v>
      </c>
      <c r="D13600" s="279" t="str">
        <f>'Composições Desp. Diretas'!$C$19</f>
        <v>UNIFORME/EPI</v>
      </c>
      <c r="E13600" s="278" t="str">
        <f>Resumo!$R$5</f>
        <v>Despesa</v>
      </c>
      <c r="F13600" s="278" t="str">
        <f>Resumo!$R$7</f>
        <v>Despesa Direta</v>
      </c>
      <c r="G13600" s="286">
        <f>'Composições Desp. Diretas'!CK19</f>
        <v>0</v>
      </c>
    </row>
    <row r="13601" spans="1:7">
      <c r="A13601" s="283">
        <f>'Comp. Desp. Indiretas'!$CJ$7</f>
        <v>45323</v>
      </c>
      <c r="B13601" s="278" t="str">
        <f>'Composições Desp. Diretas'!$A$20</f>
        <v>SMS</v>
      </c>
      <c r="C13601" s="278" t="str">
        <f>EAP!$C$9</f>
        <v>PP01</v>
      </c>
      <c r="D13601" s="279" t="str">
        <f>'Composições Desp. Diretas'!$C$20</f>
        <v>ASO</v>
      </c>
      <c r="E13601" s="278" t="str">
        <f>Resumo!$R$5</f>
        <v>Despesa</v>
      </c>
      <c r="F13601" s="278" t="str">
        <f>Resumo!$R$7</f>
        <v>Despesa Direta</v>
      </c>
      <c r="G13601" s="286">
        <f>'Composições Desp. Diretas'!CK20</f>
        <v>0</v>
      </c>
    </row>
    <row r="13602" spans="1:7">
      <c r="A13602" s="283">
        <f>'Comp. Desp. Indiretas'!$CJ$7</f>
        <v>45323</v>
      </c>
      <c r="B13602" s="278" t="str">
        <f>'Composições Desp. Diretas'!$A$21</f>
        <v>EQ</v>
      </c>
      <c r="C13602" s="278" t="str">
        <f>EAP!$C$9</f>
        <v>PP01</v>
      </c>
      <c r="D13602" s="279" t="str">
        <f>'Composições Desp. Diretas'!$C$21</f>
        <v>NOTEBOOK</v>
      </c>
      <c r="E13602" s="278" t="str">
        <f>Resumo!$R$5</f>
        <v>Despesa</v>
      </c>
      <c r="F13602" s="278" t="str">
        <f>Resumo!$R$7</f>
        <v>Despesa Direta</v>
      </c>
      <c r="G13602" s="286">
        <f>'Composições Desp. Diretas'!CK21</f>
        <v>0</v>
      </c>
    </row>
    <row r="13603" spans="1:7">
      <c r="A13603" s="283">
        <f>'Comp. Desp. Indiretas'!$CJ$7</f>
        <v>45323</v>
      </c>
      <c r="B13603" s="278" t="str">
        <f>'Composições Desp. Diretas'!$A$22</f>
        <v>EQ</v>
      </c>
      <c r="C13603" s="278" t="str">
        <f>EAP!$C$9</f>
        <v>PP01</v>
      </c>
      <c r="D13603" s="279" t="str">
        <f>'Composições Desp. Diretas'!$C$22</f>
        <v>KIT MULTIMÍDIA</v>
      </c>
      <c r="E13603" s="278" t="str">
        <f>Resumo!$R$5</f>
        <v>Despesa</v>
      </c>
      <c r="F13603" s="278" t="str">
        <f>Resumo!$R$7</f>
        <v>Despesa Direta</v>
      </c>
      <c r="G13603" s="286">
        <f>'Composições Desp. Diretas'!CK22</f>
        <v>0</v>
      </c>
    </row>
    <row r="13604" spans="1:7">
      <c r="A13604" s="283">
        <f>'Comp. Desp. Indiretas'!$CJ$7</f>
        <v>45323</v>
      </c>
      <c r="B13604" s="278" t="str">
        <f>'Composições Desp. Diretas'!$A$23</f>
        <v>SMS</v>
      </c>
      <c r="C13604" s="278" t="str">
        <f>EAP!$C$9</f>
        <v>PP01</v>
      </c>
      <c r="D13604" s="279" t="str">
        <f>'Composições Desp. Diretas'!$C$23</f>
        <v>TREINAMENTO RAC02 (VALE)</v>
      </c>
      <c r="E13604" s="278" t="str">
        <f>Resumo!$R$5</f>
        <v>Despesa</v>
      </c>
      <c r="F13604" s="278" t="str">
        <f>Resumo!$R$7</f>
        <v>Despesa Direta</v>
      </c>
      <c r="G13604" s="286">
        <f>'Composições Desp. Diretas'!CK23</f>
        <v>0</v>
      </c>
    </row>
    <row r="13605" spans="1:7">
      <c r="A13605" s="283">
        <f>'Comp. Desp. Indiretas'!$CJ$7</f>
        <v>45323</v>
      </c>
      <c r="B13605" s="278" t="str">
        <f>'Composições Desp. Diretas'!$A$24</f>
        <v>SE</v>
      </c>
      <c r="C13605" s="278" t="str">
        <f>EAP!$C$9</f>
        <v>PP01</v>
      </c>
      <c r="D13605" s="279" t="str">
        <f>'Composições Desp. Diretas'!$C$24</f>
        <v>ESPECIALISTA - 44h/MÊS</v>
      </c>
      <c r="E13605" s="278" t="str">
        <f>Resumo!$R$5</f>
        <v>Despesa</v>
      </c>
      <c r="F13605" s="278" t="str">
        <f>Resumo!$R$7</f>
        <v>Despesa Direta</v>
      </c>
      <c r="G13605" s="286">
        <f>'Composições Desp. Diretas'!CK24</f>
        <v>0</v>
      </c>
    </row>
    <row r="13606" spans="1:7">
      <c r="A13606" s="283">
        <f>'Comp. Desp. Indiretas'!$CJ$7</f>
        <v>45323</v>
      </c>
      <c r="B13606" s="278">
        <f>'Composições Desp. Diretas'!$A$25</f>
        <v>0</v>
      </c>
      <c r="C13606" s="278" t="str">
        <f>EAP!$C$9</f>
        <v>PP01</v>
      </c>
      <c r="D13606" s="279">
        <f>'Composições Desp. Diretas'!$C$25</f>
        <v>0</v>
      </c>
      <c r="E13606" s="278" t="str">
        <f>Resumo!$R$5</f>
        <v>Despesa</v>
      </c>
      <c r="F13606" s="278" t="str">
        <f>Resumo!$R$7</f>
        <v>Despesa Direta</v>
      </c>
      <c r="G13606" s="286">
        <f>'Composições Desp. Diretas'!CK25</f>
        <v>0</v>
      </c>
    </row>
    <row r="13607" spans="1:7">
      <c r="A13607" s="283">
        <f>'Comp. Desp. Indiretas'!$CJ$7</f>
        <v>45323</v>
      </c>
      <c r="B13607" s="278">
        <f>'Composições Desp. Diretas'!$A$26</f>
        <v>0</v>
      </c>
      <c r="C13607" s="278" t="str">
        <f>EAP!$C$9</f>
        <v>PP01</v>
      </c>
      <c r="D13607" s="279">
        <f>'Composições Desp. Diretas'!$C$26</f>
        <v>0</v>
      </c>
      <c r="E13607" s="278" t="str">
        <f>Resumo!$R$5</f>
        <v>Despesa</v>
      </c>
      <c r="F13607" s="278" t="str">
        <f>Resumo!$R$7</f>
        <v>Despesa Direta</v>
      </c>
      <c r="G13607" s="286">
        <f>'Composições Desp. Diretas'!CK26</f>
        <v>0</v>
      </c>
    </row>
    <row r="13608" spans="1:7">
      <c r="A13608" s="283">
        <f>'Comp. Desp. Indiretas'!$CJ$7</f>
        <v>45323</v>
      </c>
      <c r="B13608" s="278">
        <f>'Composições Desp. Diretas'!$A$27</f>
        <v>0</v>
      </c>
      <c r="C13608" s="278" t="str">
        <f>EAP!$C$9</f>
        <v>PP01</v>
      </c>
      <c r="D13608" s="279">
        <f>'Composições Desp. Diretas'!$C$27</f>
        <v>0</v>
      </c>
      <c r="E13608" s="278" t="str">
        <f>Resumo!$R$5</f>
        <v>Despesa</v>
      </c>
      <c r="F13608" s="278" t="str">
        <f>Resumo!$R$7</f>
        <v>Despesa Direta</v>
      </c>
      <c r="G13608" s="286">
        <f>'Composições Desp. Diretas'!CK27</f>
        <v>0</v>
      </c>
    </row>
    <row r="13609" spans="1:7">
      <c r="A13609" s="283">
        <f>'Comp. Desp. Indiretas'!$CJ$7</f>
        <v>45323</v>
      </c>
      <c r="B13609" s="278">
        <f>'Composições Desp. Diretas'!$A$28</f>
        <v>0</v>
      </c>
      <c r="C13609" s="278" t="str">
        <f>EAP!$C$9</f>
        <v>PP01</v>
      </c>
      <c r="D13609" s="279">
        <f>'Composições Desp. Diretas'!$C$28</f>
        <v>0</v>
      </c>
      <c r="E13609" s="278" t="str">
        <f>Resumo!$R$5</f>
        <v>Despesa</v>
      </c>
      <c r="F13609" s="278" t="str">
        <f>Resumo!$R$7</f>
        <v>Despesa Direta</v>
      </c>
      <c r="G13609" s="286">
        <f>'Composições Desp. Diretas'!CK28</f>
        <v>0</v>
      </c>
    </row>
    <row r="13610" spans="1:7">
      <c r="A13610" s="283">
        <f>'Comp. Desp. Indiretas'!$CJ$7</f>
        <v>45323</v>
      </c>
      <c r="B13610" s="278">
        <f>'Composições Desp. Diretas'!$A$29</f>
        <v>0</v>
      </c>
      <c r="C13610" s="278" t="str">
        <f>EAP!$C$9</f>
        <v>PP01</v>
      </c>
      <c r="D13610" s="279">
        <f>'Composições Desp. Diretas'!$C$29</f>
        <v>0</v>
      </c>
      <c r="E13610" s="278" t="str">
        <f>Resumo!$R$5</f>
        <v>Despesa</v>
      </c>
      <c r="F13610" s="278" t="str">
        <f>Resumo!$R$7</f>
        <v>Despesa Direta</v>
      </c>
      <c r="G13610" s="286">
        <f>'Composições Desp. Diretas'!CK29</f>
        <v>0</v>
      </c>
    </row>
    <row r="13611" spans="1:7">
      <c r="A13611" s="283">
        <f>'Comp. Desp. Indiretas'!$CJ$7</f>
        <v>45323</v>
      </c>
      <c r="B13611" s="278">
        <f>'Composições Desp. Diretas'!$A$30</f>
        <v>0</v>
      </c>
      <c r="C13611" s="278" t="str">
        <f>EAP!$C$9</f>
        <v>PP01</v>
      </c>
      <c r="D13611" s="279">
        <f>'Composições Desp. Diretas'!$C$30</f>
        <v>0</v>
      </c>
      <c r="E13611" s="278" t="str">
        <f>Resumo!$R$5</f>
        <v>Despesa</v>
      </c>
      <c r="F13611" s="278" t="str">
        <f>Resumo!$R$7</f>
        <v>Despesa Direta</v>
      </c>
      <c r="G13611" s="286">
        <f>'Composições Desp. Diretas'!CK30</f>
        <v>0</v>
      </c>
    </row>
    <row r="13612" spans="1:7">
      <c r="A13612" s="283">
        <f>'Comp. Desp. Indiretas'!$CJ$7</f>
        <v>45323</v>
      </c>
      <c r="B13612" s="278">
        <f>'Composições Desp. Diretas'!$A$31</f>
        <v>0</v>
      </c>
      <c r="C13612" s="278" t="str">
        <f>EAP!$C$9</f>
        <v>PP01</v>
      </c>
      <c r="D13612" s="279">
        <f>'Composições Desp. Diretas'!$C$31</f>
        <v>0</v>
      </c>
      <c r="E13612" s="278" t="str">
        <f>Resumo!$R$5</f>
        <v>Despesa</v>
      </c>
      <c r="F13612" s="278" t="str">
        <f>Resumo!$R$7</f>
        <v>Despesa Direta</v>
      </c>
      <c r="G13612" s="286">
        <f>'Composições Desp. Diretas'!CK31</f>
        <v>0</v>
      </c>
    </row>
    <row r="13613" spans="1:7">
      <c r="A13613" s="283">
        <f>'Comp. Desp. Indiretas'!$CJ$7</f>
        <v>45323</v>
      </c>
      <c r="B13613" s="278">
        <f>'Composições Desp. Diretas'!$A$32</f>
        <v>0</v>
      </c>
      <c r="C13613" s="278" t="str">
        <f>EAP!$C$9</f>
        <v>PP01</v>
      </c>
      <c r="D13613" s="279">
        <f>'Composições Desp. Diretas'!$C$32</f>
        <v>0</v>
      </c>
      <c r="E13613" s="278" t="str">
        <f>Resumo!$R$5</f>
        <v>Despesa</v>
      </c>
      <c r="F13613" s="278" t="str">
        <f>Resumo!$R$7</f>
        <v>Despesa Direta</v>
      </c>
      <c r="G13613" s="286">
        <f>'Composições Desp. Diretas'!CK32</f>
        <v>0</v>
      </c>
    </row>
    <row r="13614" spans="1:7">
      <c r="A13614" s="283">
        <f>'Comp. Desp. Indiretas'!$CJ$7</f>
        <v>45323</v>
      </c>
      <c r="B13614" s="278">
        <f>'Composições Desp. Diretas'!$A$33</f>
        <v>0</v>
      </c>
      <c r="C13614" s="278" t="str">
        <f>EAP!$C$9</f>
        <v>PP01</v>
      </c>
      <c r="D13614" s="279">
        <f>'Composições Desp. Diretas'!$C$33</f>
        <v>0</v>
      </c>
      <c r="E13614" s="278" t="str">
        <f>Resumo!$R$5</f>
        <v>Despesa</v>
      </c>
      <c r="F13614" s="278" t="str">
        <f>Resumo!$R$7</f>
        <v>Despesa Direta</v>
      </c>
      <c r="G13614" s="286">
        <f>'Composições Desp. Diretas'!CK33</f>
        <v>0</v>
      </c>
    </row>
    <row r="13615" spans="1:7">
      <c r="A13615" s="283">
        <f>'Comp. Desp. Indiretas'!$CJ$7</f>
        <v>45323</v>
      </c>
      <c r="B13615" s="278">
        <f>'Composições Desp. Diretas'!$A$34</f>
        <v>0</v>
      </c>
      <c r="C13615" s="278" t="str">
        <f>EAP!$C$9</f>
        <v>PP01</v>
      </c>
      <c r="D13615" s="279">
        <f>'Composições Desp. Diretas'!$C$34</f>
        <v>0</v>
      </c>
      <c r="E13615" s="278" t="str">
        <f>Resumo!$R$5</f>
        <v>Despesa</v>
      </c>
      <c r="F13615" s="278" t="str">
        <f>Resumo!$R$7</f>
        <v>Despesa Direta</v>
      </c>
      <c r="G13615" s="286">
        <f>'Composições Desp. Diretas'!CK34</f>
        <v>0</v>
      </c>
    </row>
    <row r="13616" spans="1:7">
      <c r="A13616" s="283">
        <f>'Comp. Desp. Indiretas'!$CJ$7</f>
        <v>45323</v>
      </c>
      <c r="B13616" s="278">
        <f>'Composições Desp. Diretas'!$A$35</f>
        <v>0</v>
      </c>
      <c r="C13616" s="278" t="str">
        <f>EAP!$C$9</f>
        <v>PP01</v>
      </c>
      <c r="D13616" s="279">
        <f>'Composições Desp. Diretas'!$C$35</f>
        <v>0</v>
      </c>
      <c r="E13616" s="278" t="str">
        <f>Resumo!$R$5</f>
        <v>Despesa</v>
      </c>
      <c r="F13616" s="278" t="str">
        <f>Resumo!$R$7</f>
        <v>Despesa Direta</v>
      </c>
      <c r="G13616" s="286">
        <f>'Composições Desp. Diretas'!CK35</f>
        <v>0</v>
      </c>
    </row>
    <row r="13617" spans="1:7">
      <c r="A13617" s="283">
        <f>'Comp. Desp. Indiretas'!$CJ$7</f>
        <v>45323</v>
      </c>
      <c r="B13617" s="278">
        <f>'Composições Desp. Diretas'!$A$36</f>
        <v>0</v>
      </c>
      <c r="C13617" s="278" t="str">
        <f>EAP!$C$9</f>
        <v>PP01</v>
      </c>
      <c r="D13617" s="279">
        <f>'Composições Desp. Diretas'!$C$36</f>
        <v>0</v>
      </c>
      <c r="E13617" s="278" t="str">
        <f>Resumo!$R$5</f>
        <v>Despesa</v>
      </c>
      <c r="F13617" s="278" t="str">
        <f>Resumo!$R$7</f>
        <v>Despesa Direta</v>
      </c>
      <c r="G13617" s="286">
        <f>'Composições Desp. Diretas'!CK36</f>
        <v>0</v>
      </c>
    </row>
    <row r="13618" spans="1:7">
      <c r="A13618" s="283">
        <f>'Comp. Desp. Indiretas'!$CJ$7</f>
        <v>45323</v>
      </c>
      <c r="B13618" s="278">
        <f>'Composições Desp. Diretas'!$A$37</f>
        <v>0</v>
      </c>
      <c r="C13618" s="278" t="str">
        <f>EAP!$C$9</f>
        <v>PP01</v>
      </c>
      <c r="D13618" s="279">
        <f>'Composições Desp. Diretas'!$C$37</f>
        <v>0</v>
      </c>
      <c r="E13618" s="278" t="str">
        <f>Resumo!$R$5</f>
        <v>Despesa</v>
      </c>
      <c r="F13618" s="278" t="str">
        <f>Resumo!$R$7</f>
        <v>Despesa Direta</v>
      </c>
      <c r="G13618" s="286">
        <f>'Composições Desp. Diretas'!CK37</f>
        <v>0</v>
      </c>
    </row>
    <row r="13619" spans="1:7">
      <c r="A13619" s="283">
        <f>'Comp. Desp. Indiretas'!$CJ$7</f>
        <v>45323</v>
      </c>
      <c r="B13619" s="278">
        <f>'Composições Desp. Diretas'!$A$38</f>
        <v>0</v>
      </c>
      <c r="C13619" s="278" t="str">
        <f>EAP!$C$9</f>
        <v>PP01</v>
      </c>
      <c r="D13619" s="279">
        <f>'Composições Desp. Diretas'!$C$38</f>
        <v>0</v>
      </c>
      <c r="E13619" s="278" t="str">
        <f>Resumo!$R$5</f>
        <v>Despesa</v>
      </c>
      <c r="F13619" s="278" t="str">
        <f>Resumo!$R$7</f>
        <v>Despesa Direta</v>
      </c>
      <c r="G13619" s="286">
        <f>'Composições Desp. Diretas'!CK38</f>
        <v>0</v>
      </c>
    </row>
    <row r="13620" spans="1:7">
      <c r="A13620" s="283">
        <f>'Comp. Desp. Indiretas'!$CJ$7</f>
        <v>45323</v>
      </c>
      <c r="B13620" s="278">
        <f>'Composições Desp. Diretas'!$A$39</f>
        <v>0</v>
      </c>
      <c r="C13620" s="278" t="str">
        <f>EAP!$C$9</f>
        <v>PP01</v>
      </c>
      <c r="D13620" s="279">
        <f>'Composições Desp. Diretas'!$C$39</f>
        <v>0</v>
      </c>
      <c r="E13620" s="278" t="str">
        <f>Resumo!$R$5</f>
        <v>Despesa</v>
      </c>
      <c r="F13620" s="278" t="str">
        <f>Resumo!$R$7</f>
        <v>Despesa Direta</v>
      </c>
      <c r="G13620" s="286">
        <f>'Composições Desp. Diretas'!CK39</f>
        <v>0</v>
      </c>
    </row>
    <row r="13621" spans="1:7">
      <c r="A13621" s="283">
        <f>'Comp. Desp. Indiretas'!$CJ$7</f>
        <v>45323</v>
      </c>
      <c r="B13621" s="278">
        <f>'Composições Desp. Diretas'!$A$40</f>
        <v>0</v>
      </c>
      <c r="C13621" s="278" t="str">
        <f>EAP!$C$9</f>
        <v>PP01</v>
      </c>
      <c r="D13621" s="279">
        <f>'Composições Desp. Diretas'!$C$40</f>
        <v>0</v>
      </c>
      <c r="E13621" s="278" t="str">
        <f>Resumo!$R$5</f>
        <v>Despesa</v>
      </c>
      <c r="F13621" s="278" t="str">
        <f>Resumo!$R$7</f>
        <v>Despesa Direta</v>
      </c>
      <c r="G13621" s="286">
        <f>'Composições Desp. Diretas'!CK40</f>
        <v>0</v>
      </c>
    </row>
    <row r="13622" spans="1:7">
      <c r="A13622" s="283">
        <f>'Comp. Desp. Indiretas'!$CJ$7</f>
        <v>45323</v>
      </c>
      <c r="B13622" s="278" t="str">
        <f>'Composições Desp. Diretas'!$A$42</f>
        <v>DG</v>
      </c>
      <c r="C13622" s="278" t="str">
        <f>EAP!$C$10</f>
        <v>PP02</v>
      </c>
      <c r="D13622" s="279" t="str">
        <f>'Composições Desp. Diretas'!$C$42</f>
        <v>ALUGUEL DE VEÍCULO SUV</v>
      </c>
      <c r="E13622" s="278" t="str">
        <f>Resumo!$R$5</f>
        <v>Despesa</v>
      </c>
      <c r="F13622" s="278" t="str">
        <f>Resumo!$R$7</f>
        <v>Despesa Direta</v>
      </c>
      <c r="G13622" s="286">
        <f>'Composições Desp. Diretas'!CK42</f>
        <v>0</v>
      </c>
    </row>
    <row r="13623" spans="1:7">
      <c r="A13623" s="283">
        <f>'Comp. Desp. Indiretas'!$CJ$7</f>
        <v>45323</v>
      </c>
      <c r="B13623" s="278" t="str">
        <f>'Composições Desp. Diretas'!$A$43</f>
        <v>DG</v>
      </c>
      <c r="C13623" s="278" t="str">
        <f>EAP!$C$10</f>
        <v>PP02</v>
      </c>
      <c r="D13623" s="279" t="str">
        <f>'Composições Desp. Diretas'!$C$43</f>
        <v>COMBUSTÍVEL - GASOLINA</v>
      </c>
      <c r="E13623" s="278" t="str">
        <f>Resumo!$R$5</f>
        <v>Despesa</v>
      </c>
      <c r="F13623" s="278" t="str">
        <f>Resumo!$R$7</f>
        <v>Despesa Direta</v>
      </c>
      <c r="G13623" s="286">
        <f>'Composições Desp. Diretas'!CK43</f>
        <v>0</v>
      </c>
    </row>
    <row r="13624" spans="1:7">
      <c r="A13624" s="283">
        <f>'Comp. Desp. Indiretas'!$CJ$7</f>
        <v>45323</v>
      </c>
      <c r="B13624" s="278" t="str">
        <f>'Composições Desp. Diretas'!$A$44</f>
        <v>DG</v>
      </c>
      <c r="C13624" s="278" t="str">
        <f>EAP!$C$10</f>
        <v>PP02</v>
      </c>
      <c r="D13624" s="279" t="str">
        <f>'Composições Desp. Diretas'!$C$44</f>
        <v>EQUIPAMENTOS VEÍCULO (SENSOR DE FADIGA + TELEMETRIA)</v>
      </c>
      <c r="E13624" s="278" t="str">
        <f>Resumo!$R$5</f>
        <v>Despesa</v>
      </c>
      <c r="F13624" s="278" t="str">
        <f>Resumo!$R$7</f>
        <v>Despesa Direta</v>
      </c>
      <c r="G13624" s="286">
        <f>'Composições Desp. Diretas'!CK44</f>
        <v>0</v>
      </c>
    </row>
    <row r="13625" spans="1:7">
      <c r="A13625" s="283">
        <f>'Comp. Desp. Indiretas'!$CJ$7</f>
        <v>45323</v>
      </c>
      <c r="B13625" s="278" t="str">
        <f>'Composições Desp. Diretas'!$A$45</f>
        <v>DG</v>
      </c>
      <c r="C13625" s="278" t="str">
        <f>EAP!$C$10</f>
        <v>PP02</v>
      </c>
      <c r="D13625" s="279" t="str">
        <f>'Composições Desp. Diretas'!$C$45</f>
        <v>INSTALAÇÃO SENSOR FADIGA</v>
      </c>
      <c r="E13625" s="278" t="str">
        <f>Resumo!$R$5</f>
        <v>Despesa</v>
      </c>
      <c r="F13625" s="278" t="str">
        <f>Resumo!$R$7</f>
        <v>Despesa Direta</v>
      </c>
      <c r="G13625" s="286">
        <f>'Composições Desp. Diretas'!CK45</f>
        <v>0</v>
      </c>
    </row>
    <row r="13626" spans="1:7">
      <c r="A13626" s="283">
        <f>'Comp. Desp. Indiretas'!$CJ$7</f>
        <v>45323</v>
      </c>
      <c r="B13626" s="278" t="str">
        <f>'Composições Desp. Diretas'!$A$46</f>
        <v>DG</v>
      </c>
      <c r="C13626" s="278" t="str">
        <f>EAP!$C$10</f>
        <v>PP02</v>
      </c>
      <c r="D13626" s="279" t="str">
        <f>'Composições Desp. Diretas'!$C$46</f>
        <v>DESINSTALAÇÃO SENSOR FADIGA</v>
      </c>
      <c r="E13626" s="278" t="str">
        <f>Resumo!$R$5</f>
        <v>Despesa</v>
      </c>
      <c r="F13626" s="278" t="str">
        <f>Resumo!$R$7</f>
        <v>Despesa Direta</v>
      </c>
      <c r="G13626" s="286">
        <f>'Composições Desp. Diretas'!CK46</f>
        <v>0</v>
      </c>
    </row>
    <row r="13627" spans="1:7">
      <c r="A13627" s="283">
        <f>'Comp. Desp. Indiretas'!$CJ$7</f>
        <v>45323</v>
      </c>
      <c r="B13627" s="278" t="str">
        <f>'Composições Desp. Diretas'!$A$47</f>
        <v>DG</v>
      </c>
      <c r="C13627" s="278" t="str">
        <f>EAP!$C$10</f>
        <v>PP02</v>
      </c>
      <c r="D13627" s="279" t="str">
        <f>'Composições Desp. Diretas'!$C$47</f>
        <v>INSTALAÇÃO TELEMETRIA</v>
      </c>
      <c r="E13627" s="278" t="str">
        <f>Resumo!$R$5</f>
        <v>Despesa</v>
      </c>
      <c r="F13627" s="278" t="str">
        <f>Resumo!$R$7</f>
        <v>Despesa Direta</v>
      </c>
      <c r="G13627" s="286">
        <f>'Composições Desp. Diretas'!CK47</f>
        <v>0</v>
      </c>
    </row>
    <row r="13628" spans="1:7">
      <c r="A13628" s="283">
        <f>'Comp. Desp. Indiretas'!$CJ$7</f>
        <v>45323</v>
      </c>
      <c r="B13628" s="278" t="str">
        <f>'Composições Desp. Diretas'!$A$48</f>
        <v>DG</v>
      </c>
      <c r="C13628" s="278" t="str">
        <f>EAP!$C$10</f>
        <v>PP02</v>
      </c>
      <c r="D13628" s="279" t="str">
        <f>'Composições Desp. Diretas'!$C$48</f>
        <v>DESINSTALAÇÃO TELEMETRIA</v>
      </c>
      <c r="E13628" s="278" t="str">
        <f>Resumo!$R$5</f>
        <v>Despesa</v>
      </c>
      <c r="F13628" s="278" t="str">
        <f>Resumo!$R$7</f>
        <v>Despesa Direta</v>
      </c>
      <c r="G13628" s="286">
        <f>'Composições Desp. Diretas'!CK48</f>
        <v>0</v>
      </c>
    </row>
    <row r="13629" spans="1:7">
      <c r="A13629" s="283">
        <f>'Comp. Desp. Indiretas'!$CJ$7</f>
        <v>45323</v>
      </c>
      <c r="B13629" s="278" t="str">
        <f>'Composições Desp. Diretas'!$A$49</f>
        <v>DG</v>
      </c>
      <c r="C13629" s="278" t="str">
        <f>EAP!$C$10</f>
        <v>PP02</v>
      </c>
      <c r="D13629" s="279" t="str">
        <f>'Composições Desp. Diretas'!$C$49</f>
        <v>INSTALAÇÃO E DESINSTALAÇÃO DE SIRENE DE RÉ</v>
      </c>
      <c r="E13629" s="278" t="str">
        <f>Resumo!$R$5</f>
        <v>Despesa</v>
      </c>
      <c r="F13629" s="278" t="str">
        <f>Resumo!$R$7</f>
        <v>Despesa Direta</v>
      </c>
      <c r="G13629" s="286">
        <f>'Composições Desp. Diretas'!CK49</f>
        <v>0</v>
      </c>
    </row>
    <row r="13630" spans="1:7">
      <c r="A13630" s="283">
        <f>'Comp. Desp. Indiretas'!$CJ$7</f>
        <v>45323</v>
      </c>
      <c r="B13630" s="278" t="str">
        <f>'Composições Desp. Diretas'!$A$50</f>
        <v>DG</v>
      </c>
      <c r="C13630" s="278" t="str">
        <f>EAP!$C$10</f>
        <v>PP02</v>
      </c>
      <c r="D13630" s="279" t="str">
        <f>'Composições Desp. Diretas'!$C$50</f>
        <v>LAVAGEM DE VEÍCULO</v>
      </c>
      <c r="E13630" s="278" t="str">
        <f>Resumo!$R$5</f>
        <v>Despesa</v>
      </c>
      <c r="F13630" s="278" t="str">
        <f>Resumo!$R$7</f>
        <v>Despesa Direta</v>
      </c>
      <c r="G13630" s="286">
        <f>'Composições Desp. Diretas'!CK50</f>
        <v>0</v>
      </c>
    </row>
    <row r="13631" spans="1:7">
      <c r="A13631" s="283">
        <f>'Comp. Desp. Indiretas'!$CJ$7</f>
        <v>45323</v>
      </c>
      <c r="B13631" s="278" t="str">
        <f>'Composições Desp. Diretas'!$A$51</f>
        <v>MA</v>
      </c>
      <c r="C13631" s="278" t="str">
        <f>EAP!$C$10</f>
        <v>PP02</v>
      </c>
      <c r="D13631" s="279" t="str">
        <f>'Composições Desp. Diretas'!$C$51</f>
        <v>MATERIAIS GRÁFICOS (CARTILHAS, FOLDERS, BANNER, CADERNO, OUTDOOR, PLACAS, E ETC)</v>
      </c>
      <c r="E13631" s="278" t="str">
        <f>Resumo!$R$5</f>
        <v>Despesa</v>
      </c>
      <c r="F13631" s="278" t="str">
        <f>Resumo!$R$7</f>
        <v>Despesa Direta</v>
      </c>
      <c r="G13631" s="286">
        <f>'Composições Desp. Diretas'!CK51</f>
        <v>0</v>
      </c>
    </row>
    <row r="13632" spans="1:7">
      <c r="A13632" s="283">
        <f>'Comp. Desp. Indiretas'!$CJ$7</f>
        <v>45323</v>
      </c>
      <c r="B13632" s="278" t="str">
        <f>'Composições Desp. Diretas'!$A$52</f>
        <v>DG</v>
      </c>
      <c r="C13632" s="278" t="str">
        <f>EAP!$C$10</f>
        <v>PP02</v>
      </c>
      <c r="D13632" s="279" t="str">
        <f>'Composições Desp. Diretas'!$C$52</f>
        <v>LANCHES OFICINAS / EVENTOS / REUNIÕES</v>
      </c>
      <c r="E13632" s="278" t="str">
        <f>Resumo!$R$5</f>
        <v>Despesa</v>
      </c>
      <c r="F13632" s="278" t="str">
        <f>Resumo!$R$7</f>
        <v>Despesa Direta</v>
      </c>
      <c r="G13632" s="286">
        <f>'Composições Desp. Diretas'!CK52</f>
        <v>0</v>
      </c>
    </row>
    <row r="13633" spans="1:7">
      <c r="A13633" s="283">
        <f>'Comp. Desp. Indiretas'!$CJ$7</f>
        <v>45323</v>
      </c>
      <c r="B13633" s="278" t="str">
        <f>'Composições Desp. Diretas'!$A$53</f>
        <v>DG</v>
      </c>
      <c r="C13633" s="278" t="str">
        <f>EAP!$C$10</f>
        <v>PP02</v>
      </c>
      <c r="D13633" s="279" t="str">
        <f>'Composições Desp. Diretas'!$C$53</f>
        <v>TRANSPORTE PARTICIPANTES</v>
      </c>
      <c r="E13633" s="278" t="str">
        <f>Resumo!$R$5</f>
        <v>Despesa</v>
      </c>
      <c r="F13633" s="278" t="str">
        <f>Resumo!$R$7</f>
        <v>Despesa Direta</v>
      </c>
      <c r="G13633" s="286">
        <f>'Composições Desp. Diretas'!CK53</f>
        <v>0</v>
      </c>
    </row>
    <row r="13634" spans="1:7">
      <c r="A13634" s="283">
        <f>'Comp. Desp. Indiretas'!$CJ$7</f>
        <v>45323</v>
      </c>
      <c r="B13634" s="278" t="str">
        <f>'Composições Desp. Diretas'!$A$54</f>
        <v>MA</v>
      </c>
      <c r="C13634" s="278" t="str">
        <f>EAP!$C$10</f>
        <v>PP02</v>
      </c>
      <c r="D13634" s="279" t="str">
        <f>'Composições Desp. Diretas'!$C$54</f>
        <v>MATERIAIS DE ESCRITÓRIO (CARTOLINA, PAPEL, TESOURA, CANETA, LÁPIS, GRAMPEADOR, DUREX, FITA ADESIVA, E ETC.)</v>
      </c>
      <c r="E13634" s="278" t="str">
        <f>Resumo!$R$5</f>
        <v>Despesa</v>
      </c>
      <c r="F13634" s="278" t="str">
        <f>Resumo!$R$7</f>
        <v>Despesa Direta</v>
      </c>
      <c r="G13634" s="286">
        <f>'Composições Desp. Diretas'!CK54</f>
        <v>0</v>
      </c>
    </row>
    <row r="13635" spans="1:7">
      <c r="A13635" s="283">
        <f>'Comp. Desp. Indiretas'!$CJ$7</f>
        <v>45323</v>
      </c>
      <c r="B13635" s="278" t="str">
        <f>'Composições Desp. Diretas'!$A$55</f>
        <v>MA</v>
      </c>
      <c r="C13635" s="278" t="str">
        <f>EAP!$C$10</f>
        <v>PP02</v>
      </c>
      <c r="D13635" s="279" t="str">
        <f>'Composições Desp. Diretas'!$C$55</f>
        <v>MATERIAIS ACESSÓRIOS PARA AS CAMPANHAS/OFICINAS (BRINDES, CAMISETAS, E ETC.)</v>
      </c>
      <c r="E13635" s="278" t="str">
        <f>Resumo!$R$5</f>
        <v>Despesa</v>
      </c>
      <c r="F13635" s="278" t="str">
        <f>Resumo!$R$7</f>
        <v>Despesa Direta</v>
      </c>
      <c r="G13635" s="286">
        <f>'Composições Desp. Diretas'!CK55</f>
        <v>0</v>
      </c>
    </row>
    <row r="13636" spans="1:7">
      <c r="A13636" s="283">
        <f>'Comp. Desp. Indiretas'!$CJ$7</f>
        <v>45323</v>
      </c>
      <c r="B13636" s="278" t="str">
        <f>'Composições Desp. Diretas'!$A$56</f>
        <v>DG</v>
      </c>
      <c r="C13636" s="278" t="str">
        <f>EAP!$C$10</f>
        <v>PP02</v>
      </c>
      <c r="D13636" s="279" t="str">
        <f>'Composições Desp. Diretas'!$C$56</f>
        <v>HOSPEDAGEM VIAGEM</v>
      </c>
      <c r="E13636" s="278" t="str">
        <f>Resumo!$R$5</f>
        <v>Despesa</v>
      </c>
      <c r="F13636" s="278" t="str">
        <f>Resumo!$R$7</f>
        <v>Despesa Direta</v>
      </c>
      <c r="G13636" s="286">
        <f>'Composições Desp. Diretas'!CK56</f>
        <v>0</v>
      </c>
    </row>
    <row r="13637" spans="1:7">
      <c r="A13637" s="283">
        <f>'Comp. Desp. Indiretas'!$CJ$7</f>
        <v>45323</v>
      </c>
      <c r="B13637" s="278" t="str">
        <f>'Composições Desp. Diretas'!$A$57</f>
        <v>DG</v>
      </c>
      <c r="C13637" s="278" t="str">
        <f>EAP!$C$10</f>
        <v>PP02</v>
      </c>
      <c r="D13637" s="279" t="str">
        <f>'Composições Desp. Diretas'!$C$57</f>
        <v>ALIMENTAÇÃO VIAGEM (CAFÉ / ALMOÇO OU JANTA)</v>
      </c>
      <c r="E13637" s="278" t="str">
        <f>Resumo!$R$5</f>
        <v>Despesa</v>
      </c>
      <c r="F13637" s="278" t="str">
        <f>Resumo!$R$7</f>
        <v>Despesa Direta</v>
      </c>
      <c r="G13637" s="286">
        <f>'Composições Desp. Diretas'!CK57</f>
        <v>0</v>
      </c>
    </row>
    <row r="13638" spans="1:7">
      <c r="A13638" s="283">
        <f>'Comp. Desp. Indiretas'!$CJ$7</f>
        <v>45323</v>
      </c>
      <c r="B13638" s="278" t="str">
        <f>'Composições Desp. Diretas'!$A$58</f>
        <v>DG</v>
      </c>
      <c r="C13638" s="278" t="str">
        <f>EAP!$C$10</f>
        <v>PP02</v>
      </c>
      <c r="D13638" s="279" t="str">
        <f>'Composições Desp. Diretas'!$C$58</f>
        <v>PASSAGEM TERRESTRE / TRANSLADO</v>
      </c>
      <c r="E13638" s="278" t="str">
        <f>Resumo!$R$5</f>
        <v>Despesa</v>
      </c>
      <c r="F13638" s="278" t="str">
        <f>Resumo!$R$7</f>
        <v>Despesa Direta</v>
      </c>
      <c r="G13638" s="286">
        <f>'Composições Desp. Diretas'!CK58</f>
        <v>0</v>
      </c>
    </row>
    <row r="13639" spans="1:7">
      <c r="A13639" s="283">
        <f>'Comp. Desp. Indiretas'!$CJ$7</f>
        <v>45323</v>
      </c>
      <c r="B13639" s="278">
        <f>'Composições Desp. Diretas'!$A$59</f>
        <v>0</v>
      </c>
      <c r="C13639" s="278" t="str">
        <f>EAP!$C$10</f>
        <v>PP02</v>
      </c>
      <c r="D13639" s="279">
        <f>'Composições Desp. Diretas'!$C$59</f>
        <v>0</v>
      </c>
      <c r="E13639" s="278" t="str">
        <f>Resumo!$R$5</f>
        <v>Despesa</v>
      </c>
      <c r="F13639" s="278" t="str">
        <f>Resumo!$R$7</f>
        <v>Despesa Direta</v>
      </c>
      <c r="G13639" s="286">
        <f>'Composições Desp. Diretas'!CK59</f>
        <v>0</v>
      </c>
    </row>
    <row r="13640" spans="1:7">
      <c r="A13640" s="283">
        <f>'Comp. Desp. Indiretas'!$CJ$7</f>
        <v>45323</v>
      </c>
      <c r="B13640" s="278">
        <f>'Composições Desp. Diretas'!$A$60</f>
        <v>0</v>
      </c>
      <c r="C13640" s="278" t="str">
        <f>EAP!$C$10</f>
        <v>PP02</v>
      </c>
      <c r="D13640" s="279">
        <f>'Composições Desp. Diretas'!$C$60</f>
        <v>0</v>
      </c>
      <c r="E13640" s="278" t="str">
        <f>Resumo!$R$5</f>
        <v>Despesa</v>
      </c>
      <c r="F13640" s="278" t="str">
        <f>Resumo!$R$7</f>
        <v>Despesa Direta</v>
      </c>
      <c r="G13640" s="286">
        <f>'Composições Desp. Diretas'!CK60</f>
        <v>0</v>
      </c>
    </row>
    <row r="13641" spans="1:7">
      <c r="A13641" s="283">
        <f>'Comp. Desp. Indiretas'!$CJ$7</f>
        <v>45323</v>
      </c>
      <c r="B13641" s="278">
        <f>'Composições Desp. Diretas'!$A$61</f>
        <v>0</v>
      </c>
      <c r="C13641" s="278" t="str">
        <f>EAP!$C$10</f>
        <v>PP02</v>
      </c>
      <c r="D13641" s="279">
        <f>'Composições Desp. Diretas'!$C$61</f>
        <v>0</v>
      </c>
      <c r="E13641" s="278" t="str">
        <f>Resumo!$R$5</f>
        <v>Despesa</v>
      </c>
      <c r="F13641" s="278" t="str">
        <f>Resumo!$R$7</f>
        <v>Despesa Direta</v>
      </c>
      <c r="G13641" s="286">
        <f>'Composições Desp. Diretas'!CK61</f>
        <v>0</v>
      </c>
    </row>
    <row r="13642" spans="1:7">
      <c r="A13642" s="283">
        <f>'Comp. Desp. Indiretas'!$CJ$7</f>
        <v>45323</v>
      </c>
      <c r="B13642" s="278">
        <f>'Composições Desp. Diretas'!$A$62</f>
        <v>0</v>
      </c>
      <c r="C13642" s="278" t="str">
        <f>EAP!$C$10</f>
        <v>PP02</v>
      </c>
      <c r="D13642" s="279">
        <f>'Composições Desp. Diretas'!$C$62</f>
        <v>0</v>
      </c>
      <c r="E13642" s="278" t="str">
        <f>Resumo!$R$5</f>
        <v>Despesa</v>
      </c>
      <c r="F13642" s="278" t="str">
        <f>Resumo!$R$7</f>
        <v>Despesa Direta</v>
      </c>
      <c r="G13642" s="286">
        <f>'Composições Desp. Diretas'!CK62</f>
        <v>0</v>
      </c>
    </row>
    <row r="13643" spans="1:7">
      <c r="A13643" s="283">
        <f>'Comp. Desp. Indiretas'!$CJ$7</f>
        <v>45323</v>
      </c>
      <c r="B13643" s="278">
        <f>'Composições Desp. Diretas'!$A$63</f>
        <v>0</v>
      </c>
      <c r="C13643" s="278" t="str">
        <f>EAP!$C$10</f>
        <v>PP02</v>
      </c>
      <c r="D13643" s="279">
        <f>'Composições Desp. Diretas'!$C$63</f>
        <v>0</v>
      </c>
      <c r="E13643" s="278" t="str">
        <f>Resumo!$R$5</f>
        <v>Despesa</v>
      </c>
      <c r="F13643" s="278" t="str">
        <f>Resumo!$R$7</f>
        <v>Despesa Direta</v>
      </c>
      <c r="G13643" s="286">
        <f>'Composições Desp. Diretas'!CK63</f>
        <v>0</v>
      </c>
    </row>
    <row r="13644" spans="1:7">
      <c r="A13644" s="283">
        <f>'Comp. Desp. Indiretas'!$CJ$7</f>
        <v>45323</v>
      </c>
      <c r="B13644" s="278">
        <f>'Composições Desp. Diretas'!$A$64</f>
        <v>0</v>
      </c>
      <c r="C13644" s="278" t="str">
        <f>EAP!$C$10</f>
        <v>PP02</v>
      </c>
      <c r="D13644" s="279">
        <f>'Composições Desp. Diretas'!$C$64</f>
        <v>0</v>
      </c>
      <c r="E13644" s="278" t="str">
        <f>Resumo!$R$5</f>
        <v>Despesa</v>
      </c>
      <c r="F13644" s="278" t="str">
        <f>Resumo!$R$7</f>
        <v>Despesa Direta</v>
      </c>
      <c r="G13644" s="286">
        <f>'Composições Desp. Diretas'!CK64</f>
        <v>0</v>
      </c>
    </row>
    <row r="13645" spans="1:7">
      <c r="A13645" s="283">
        <f>'Comp. Desp. Indiretas'!$CJ$7</f>
        <v>45323</v>
      </c>
      <c r="B13645" s="278">
        <f>'Composições Desp. Diretas'!$A$65</f>
        <v>0</v>
      </c>
      <c r="C13645" s="278" t="str">
        <f>EAP!$C$10</f>
        <v>PP02</v>
      </c>
      <c r="D13645" s="279">
        <f>'Composições Desp. Diretas'!$C$65</f>
        <v>0</v>
      </c>
      <c r="E13645" s="278" t="str">
        <f>Resumo!$R$5</f>
        <v>Despesa</v>
      </c>
      <c r="F13645" s="278" t="str">
        <f>Resumo!$R$7</f>
        <v>Despesa Direta</v>
      </c>
      <c r="G13645" s="286">
        <f>'Composições Desp. Diretas'!CK65</f>
        <v>0</v>
      </c>
    </row>
    <row r="13646" spans="1:7">
      <c r="A13646" s="283">
        <f>'Comp. Desp. Indiretas'!$CJ$7</f>
        <v>45323</v>
      </c>
      <c r="B13646" s="278">
        <f>'Composições Desp. Diretas'!$A$66</f>
        <v>0</v>
      </c>
      <c r="C13646" s="278" t="str">
        <f>EAP!$C$10</f>
        <v>PP02</v>
      </c>
      <c r="D13646" s="279">
        <f>'Composições Desp. Diretas'!$C$66</f>
        <v>0</v>
      </c>
      <c r="E13646" s="278" t="str">
        <f>Resumo!$R$5</f>
        <v>Despesa</v>
      </c>
      <c r="F13646" s="278" t="str">
        <f>Resumo!$R$7</f>
        <v>Despesa Direta</v>
      </c>
      <c r="G13646" s="286">
        <f>'Composições Desp. Diretas'!CK66</f>
        <v>0</v>
      </c>
    </row>
    <row r="13647" spans="1:7">
      <c r="A13647" s="283">
        <f>'Comp. Desp. Indiretas'!$CJ$7</f>
        <v>45323</v>
      </c>
      <c r="B13647" s="278">
        <f>'Composições Desp. Diretas'!$A$67</f>
        <v>0</v>
      </c>
      <c r="C13647" s="278" t="str">
        <f>EAP!$C$10</f>
        <v>PP02</v>
      </c>
      <c r="D13647" s="279">
        <f>'Composições Desp. Diretas'!$C$67</f>
        <v>0</v>
      </c>
      <c r="E13647" s="278" t="str">
        <f>Resumo!$R$5</f>
        <v>Despesa</v>
      </c>
      <c r="F13647" s="278" t="str">
        <f>Resumo!$R$7</f>
        <v>Despesa Direta</v>
      </c>
      <c r="G13647" s="286">
        <f>'Composições Desp. Diretas'!CK67</f>
        <v>0</v>
      </c>
    </row>
    <row r="13648" spans="1:7">
      <c r="A13648" s="283">
        <f>'Comp. Desp. Indiretas'!$CJ$7</f>
        <v>45323</v>
      </c>
      <c r="B13648" s="278">
        <f>'Composições Desp. Diretas'!$A$68</f>
        <v>0</v>
      </c>
      <c r="C13648" s="278" t="str">
        <f>EAP!$C$10</f>
        <v>PP02</v>
      </c>
      <c r="D13648" s="279">
        <f>'Composições Desp. Diretas'!$C$68</f>
        <v>0</v>
      </c>
      <c r="E13648" s="278" t="str">
        <f>Resumo!$R$5</f>
        <v>Despesa</v>
      </c>
      <c r="F13648" s="278" t="str">
        <f>Resumo!$R$7</f>
        <v>Despesa Direta</v>
      </c>
      <c r="G13648" s="286">
        <f>'Composições Desp. Diretas'!CK68</f>
        <v>0</v>
      </c>
    </row>
    <row r="13649" spans="1:7">
      <c r="A13649" s="283">
        <f>'Comp. Desp. Indiretas'!$CJ$7</f>
        <v>45323</v>
      </c>
      <c r="B13649" s="278">
        <f>'Composições Desp. Diretas'!$A$69</f>
        <v>0</v>
      </c>
      <c r="C13649" s="278" t="str">
        <f>EAP!$C$10</f>
        <v>PP02</v>
      </c>
      <c r="D13649" s="279">
        <f>'Composições Desp. Diretas'!$C$69</f>
        <v>0</v>
      </c>
      <c r="E13649" s="278" t="str">
        <f>Resumo!$R$5</f>
        <v>Despesa</v>
      </c>
      <c r="F13649" s="278" t="str">
        <f>Resumo!$R$7</f>
        <v>Despesa Direta</v>
      </c>
      <c r="G13649" s="286">
        <f>'Composições Desp. Diretas'!CK69</f>
        <v>0</v>
      </c>
    </row>
    <row r="13650" spans="1:7">
      <c r="A13650" s="283">
        <f>'Comp. Desp. Indiretas'!$CJ$7</f>
        <v>45323</v>
      </c>
      <c r="B13650" s="278">
        <f>'Composições Desp. Diretas'!$A$70</f>
        <v>0</v>
      </c>
      <c r="C13650" s="278" t="str">
        <f>EAP!$C$10</f>
        <v>PP02</v>
      </c>
      <c r="D13650" s="279">
        <f>'Composições Desp. Diretas'!$C$70</f>
        <v>0</v>
      </c>
      <c r="E13650" s="278" t="str">
        <f>Resumo!$R$5</f>
        <v>Despesa</v>
      </c>
      <c r="F13650" s="278" t="str">
        <f>Resumo!$R$7</f>
        <v>Despesa Direta</v>
      </c>
      <c r="G13650" s="286">
        <f>'Composições Desp. Diretas'!CK70</f>
        <v>0</v>
      </c>
    </row>
    <row r="13651" spans="1:7">
      <c r="A13651" s="283">
        <f>'Comp. Desp. Indiretas'!$CJ$7</f>
        <v>45323</v>
      </c>
      <c r="B13651" s="278">
        <f>'Composições Desp. Diretas'!$A$71</f>
        <v>0</v>
      </c>
      <c r="C13651" s="278" t="str">
        <f>EAP!$C$10</f>
        <v>PP02</v>
      </c>
      <c r="D13651" s="279">
        <f>'Composições Desp. Diretas'!$C$71</f>
        <v>0</v>
      </c>
      <c r="E13651" s="278" t="str">
        <f>Resumo!$R$5</f>
        <v>Despesa</v>
      </c>
      <c r="F13651" s="278" t="str">
        <f>Resumo!$R$7</f>
        <v>Despesa Direta</v>
      </c>
      <c r="G13651" s="286">
        <f>'Composições Desp. Diretas'!CK71</f>
        <v>0</v>
      </c>
    </row>
    <row r="13652" spans="1:7">
      <c r="A13652" s="283">
        <f>'Comp. Desp. Indiretas'!$CJ$7</f>
        <v>45323</v>
      </c>
      <c r="B13652" s="278">
        <f>'Composições Desp. Diretas'!$A$72</f>
        <v>0</v>
      </c>
      <c r="C13652" s="278" t="str">
        <f>EAP!$C$10</f>
        <v>PP02</v>
      </c>
      <c r="D13652" s="279">
        <f>'Composições Desp. Diretas'!$C$72</f>
        <v>0</v>
      </c>
      <c r="E13652" s="278" t="str">
        <f>Resumo!$R$5</f>
        <v>Despesa</v>
      </c>
      <c r="F13652" s="278" t="str">
        <f>Resumo!$R$7</f>
        <v>Despesa Direta</v>
      </c>
      <c r="G13652" s="286">
        <f>'Composições Desp. Diretas'!CK72</f>
        <v>0</v>
      </c>
    </row>
    <row r="14521" spans="1:7">
      <c r="A14521" s="283">
        <f>'Comp. Desp. Indiretas'!$CJ$7</f>
        <v>45323</v>
      </c>
      <c r="D14521" s="279" t="str">
        <f>'CRONOG. DE RECEBIMENTO'!$A$5</f>
        <v>SUBPROGRAMA DE EDUCAÇÃO AMBIENTAL PARA A COMUNIDADE (PEAC)</v>
      </c>
      <c r="E14521" s="278" t="str">
        <f>Resumo!$R$4</f>
        <v>Receita</v>
      </c>
      <c r="F14521" s="278" t="str">
        <f>Resumo!$R$4</f>
        <v>Receita</v>
      </c>
      <c r="G14521" s="286">
        <f>'CRONOG. DE RECEBIMENTO'!$N$5</f>
        <v>0</v>
      </c>
    </row>
    <row r="14522" spans="1:7">
      <c r="A14522" s="283">
        <f>'Comp. Desp. Indiretas'!$CJ$7</f>
        <v>45323</v>
      </c>
      <c r="D14522" s="279" t="str">
        <f>'CRONOG. DE RECEBIMENTO'!$A$6</f>
        <v>Plano de Trabalho de Comunidade (PEAC)</v>
      </c>
      <c r="E14522" s="278" t="str">
        <f>Resumo!$R$4</f>
        <v>Receita</v>
      </c>
      <c r="F14522" s="278" t="str">
        <f>Resumo!$R$4</f>
        <v>Receita</v>
      </c>
      <c r="G14522" s="286">
        <f>'CRONOG. DE RECEBIMENTO'!$N$6</f>
        <v>0</v>
      </c>
    </row>
    <row r="14523" spans="1:7">
      <c r="A14523" s="283">
        <f>'Comp. Desp. Indiretas'!$CJ$7</f>
        <v>45323</v>
      </c>
      <c r="D14523" s="279" t="str">
        <f>'CRONOG. DE RECEBIMENTO'!$A$7</f>
        <v>Formar Comitê de Educação Ambiental de Comunidade (PEAC)</v>
      </c>
      <c r="E14523" s="278" t="str">
        <f>Resumo!$R$4</f>
        <v>Receita</v>
      </c>
      <c r="F14523" s="278" t="str">
        <f>Resumo!$R$4</f>
        <v>Receita</v>
      </c>
      <c r="G14523" s="286">
        <f>'CRONOG. DE RECEBIMENTO'!$N$7</f>
        <v>1950.3066762350638</v>
      </c>
    </row>
    <row r="14524" spans="1:7">
      <c r="A14524" s="283">
        <f>'Comp. Desp. Indiretas'!$CJ$7</f>
        <v>45323</v>
      </c>
      <c r="D14524" s="279" t="str">
        <f>'CRONOG. DE RECEBIMENTO'!$A$8</f>
        <v>Manter Comitê de Educação Ambiental em comunidades (PEAC)</v>
      </c>
      <c r="E14524" s="278" t="str">
        <f>Resumo!$R$4</f>
        <v>Receita</v>
      </c>
      <c r="F14524" s="278" t="str">
        <f>Resumo!$R$4</f>
        <v>Receita</v>
      </c>
      <c r="G14524" s="286">
        <f>'CRONOG. DE RECEBIMENTO'!$N$8</f>
        <v>72560.941189324483</v>
      </c>
    </row>
    <row r="14525" spans="1:7">
      <c r="A14525" s="283">
        <f>'Comp. Desp. Indiretas'!$CJ$7</f>
        <v>45323</v>
      </c>
      <c r="D14525" s="279" t="str">
        <f>'CRONOG. DE RECEBIMENTO'!$A$9</f>
        <v>Despesas tributáveis do item 6.1.3</v>
      </c>
      <c r="E14525" s="278" t="str">
        <f>Resumo!$R$4</f>
        <v>Receita</v>
      </c>
      <c r="F14525" s="278" t="str">
        <f>Resumo!$R$4</f>
        <v>Receita</v>
      </c>
      <c r="G14525" s="286">
        <f>'CRONOG. DE RECEBIMENTO'!$N$9</f>
        <v>11784.24</v>
      </c>
    </row>
    <row r="14526" spans="1:7">
      <c r="A14526" s="283">
        <f>'Comp. Desp. Indiretas'!$CJ$7</f>
        <v>45323</v>
      </c>
      <c r="D14526" s="279" t="str">
        <f>'CRONOG. DE RECEBIMENTO'!$A$10</f>
        <v>Executar ações do Plano de Ação dos Comitês de Educação Ambiental (PEAC)</v>
      </c>
      <c r="E14526" s="278" t="str">
        <f>Resumo!$R$4</f>
        <v>Receita</v>
      </c>
      <c r="F14526" s="278" t="str">
        <f>Resumo!$R$4</f>
        <v>Receita</v>
      </c>
      <c r="G14526" s="286">
        <f>'CRONOG. DE RECEBIMENTO'!$N$10</f>
        <v>49556.16407646078</v>
      </c>
    </row>
    <row r="14527" spans="1:7">
      <c r="A14527" s="283">
        <f>'Comp. Desp. Indiretas'!$CJ$7</f>
        <v>45323</v>
      </c>
      <c r="D14527" s="279" t="str">
        <f>'CRONOG. DE RECEBIMENTO'!$A$11</f>
        <v>Despesas tributáveis do item 6.1.4</v>
      </c>
      <c r="E14527" s="278" t="str">
        <f>Resumo!$R$4</f>
        <v>Receita</v>
      </c>
      <c r="F14527" s="278" t="str">
        <f>Resumo!$R$4</f>
        <v>Receita</v>
      </c>
      <c r="G14527" s="286">
        <f>'CRONOG. DE RECEBIMENTO'!$N$11</f>
        <v>15319.512000000001</v>
      </c>
    </row>
    <row r="14528" spans="1:7">
      <c r="A14528" s="283">
        <f>'Comp. Desp. Indiretas'!$CJ$7</f>
        <v>45323</v>
      </c>
      <c r="D14528" s="279" t="str">
        <f>'CRONOG. DE RECEBIMENTO'!$A$12</f>
        <v>Realizar assessoria técnica-pedagógica para formação continuada de educadores/gestores de escola (PEAC)</v>
      </c>
      <c r="E14528" s="278" t="str">
        <f>Resumo!$R$4</f>
        <v>Receita</v>
      </c>
      <c r="F14528" s="278" t="str">
        <f>Resumo!$R$4</f>
        <v>Receita</v>
      </c>
      <c r="G14528" s="286">
        <f>'CRONOG. DE RECEBIMENTO'!$N$12</f>
        <v>10397.908217679833</v>
      </c>
    </row>
    <row r="14529" spans="1:7">
      <c r="A14529" s="283">
        <f>'Comp. Desp. Indiretas'!$CJ$7</f>
        <v>45323</v>
      </c>
      <c r="D14529" s="279" t="str">
        <f>'CRONOG. DE RECEBIMENTO'!$A$13</f>
        <v>Despesas tributáveis do item 6.1.5</v>
      </c>
      <c r="E14529" s="278" t="str">
        <f>Resumo!$R$4</f>
        <v>Receita</v>
      </c>
      <c r="F14529" s="278" t="str">
        <f>Resumo!$R$4</f>
        <v>Receita</v>
      </c>
      <c r="G14529" s="286">
        <f>'CRONOG. DE RECEBIMENTO'!$N$13</f>
        <v>16497.936000000002</v>
      </c>
    </row>
    <row r="14530" spans="1:7">
      <c r="A14530" s="283">
        <f>'Comp. Desp. Indiretas'!$CJ$7</f>
        <v>45323</v>
      </c>
      <c r="D14530" s="279" t="str">
        <f>'CRONOG. DE RECEBIMENTO'!$A$14</f>
        <v>Realizar atividades culturais e pedagógicas em Escolas (PEAC)</v>
      </c>
      <c r="E14530" s="278" t="str">
        <f>Resumo!$R$4</f>
        <v>Receita</v>
      </c>
      <c r="F14530" s="278" t="str">
        <f>Resumo!$R$4</f>
        <v>Receita</v>
      </c>
      <c r="G14530" s="286">
        <f>'CRONOG. DE RECEBIMENTO'!$N$14</f>
        <v>18238.608422813752</v>
      </c>
    </row>
    <row r="14531" spans="1:7">
      <c r="A14531" s="283">
        <f>'Comp. Desp. Indiretas'!$CJ$7</f>
        <v>45323</v>
      </c>
      <c r="D14531" s="279" t="str">
        <f>'CRONOG. DE RECEBIMENTO'!$A$15</f>
        <v>Despesas tributáveis do item 6.1.6</v>
      </c>
      <c r="E14531" s="278" t="str">
        <f>Resumo!$R$4</f>
        <v>Receita</v>
      </c>
      <c r="F14531" s="278" t="str">
        <f>Resumo!$R$4</f>
        <v>Receita</v>
      </c>
      <c r="G14531" s="286">
        <f>'CRONOG. DE RECEBIMENTO'!$N$15</f>
        <v>11784.24</v>
      </c>
    </row>
    <row r="14532" spans="1:7">
      <c r="A14532" s="283">
        <f>'Comp. Desp. Indiretas'!$CJ$7</f>
        <v>45323</v>
      </c>
      <c r="D14532" s="279" t="str">
        <f>'CRONOG. DE RECEBIMENTO'!$A$16</f>
        <v>Realizar Diagnóstico Socioambiental Participativo (DSAP) para comunidades (PEAC)</v>
      </c>
      <c r="E14532" s="278" t="str">
        <f>Resumo!$R$4</f>
        <v>Receita</v>
      </c>
      <c r="F14532" s="278" t="str">
        <f>Resumo!$R$4</f>
        <v>Receita</v>
      </c>
      <c r="G14532" s="286">
        <f>'CRONOG. DE RECEBIMENTO'!$N$16</f>
        <v>327.47600160662944</v>
      </c>
    </row>
    <row r="14533" spans="1:7">
      <c r="A14533" s="283">
        <f>'Comp. Desp. Indiretas'!$CJ$7</f>
        <v>45323</v>
      </c>
      <c r="D14533" s="279" t="str">
        <f>'CRONOG. DE RECEBIMENTO'!$A$17</f>
        <v>Despesas tributáveis do item 6.1.7</v>
      </c>
      <c r="E14533" s="278" t="str">
        <f>Resumo!$R$4</f>
        <v>Receita</v>
      </c>
      <c r="F14533" s="278" t="str">
        <f>Resumo!$R$4</f>
        <v>Receita</v>
      </c>
      <c r="G14533" s="286">
        <f>'CRONOG. DE RECEBIMENTO'!$N$17</f>
        <v>1178.4240000000002</v>
      </c>
    </row>
    <row r="14534" spans="1:7">
      <c r="A14534" s="283">
        <f>'Comp. Desp. Indiretas'!$CJ$7</f>
        <v>45323</v>
      </c>
      <c r="D14534" s="279" t="str">
        <f>'CRONOG. DE RECEBIMENTO'!$A$18</f>
        <v>Realizar eventos/projetos junto à comunidade além da esfera do Comitê de EA (PEAC)</v>
      </c>
      <c r="E14534" s="278" t="str">
        <f>Resumo!$R$4</f>
        <v>Receita</v>
      </c>
      <c r="F14534" s="278" t="str">
        <f>Resumo!$R$4</f>
        <v>Receita</v>
      </c>
      <c r="G14534" s="286">
        <f>'CRONOG. DE RECEBIMENTO'!$N$18</f>
        <v>37612.316684529738</v>
      </c>
    </row>
    <row r="14535" spans="1:7">
      <c r="A14535" s="283">
        <f>'Comp. Desp. Indiretas'!$CJ$7</f>
        <v>45323</v>
      </c>
      <c r="D14535" s="279" t="str">
        <f>'CRONOG. DE RECEBIMENTO'!$A$19</f>
        <v>Despesas tributáveis do item 6.1.8</v>
      </c>
      <c r="E14535" s="278" t="str">
        <f>Resumo!$R$4</f>
        <v>Receita</v>
      </c>
      <c r="F14535" s="278" t="str">
        <f>Resumo!$R$4</f>
        <v>Receita</v>
      </c>
      <c r="G14535" s="286">
        <f>'CRONOG. DE RECEBIMENTO'!$N$19</f>
        <v>10605.816000000001</v>
      </c>
    </row>
    <row r="14536" spans="1:7">
      <c r="A14536" s="283">
        <f>'Comp. Desp. Indiretas'!$CJ$7</f>
        <v>45323</v>
      </c>
      <c r="D14536" s="279" t="str">
        <f>'CRONOG. DE RECEBIMENTO'!$A$20</f>
        <v>Realizar atividades no Parque BioParque Vale Amazônia</v>
      </c>
      <c r="E14536" s="278" t="str">
        <f>Resumo!$R$4</f>
        <v>Receita</v>
      </c>
      <c r="F14536" s="278" t="str">
        <f>Resumo!$R$4</f>
        <v>Receita</v>
      </c>
      <c r="G14536" s="286">
        <f>'CRONOG. DE RECEBIMENTO'!$N$20</f>
        <v>37508.46068402021</v>
      </c>
    </row>
    <row r="14537" spans="1:7">
      <c r="A14537" s="283">
        <f>'Comp. Desp. Indiretas'!$CJ$7</f>
        <v>45323</v>
      </c>
      <c r="D14537" s="279" t="str">
        <f>'CRONOG. DE RECEBIMENTO'!$A$21</f>
        <v>Despesas tributáveis do item 6.1.9</v>
      </c>
      <c r="E14537" s="278" t="str">
        <f>Resumo!$R$4</f>
        <v>Receita</v>
      </c>
      <c r="F14537" s="278" t="str">
        <f>Resumo!$R$4</f>
        <v>Receita</v>
      </c>
      <c r="G14537" s="286">
        <f>'CRONOG. DE RECEBIMENTO'!$N$21</f>
        <v>9427.3920000000016</v>
      </c>
    </row>
    <row r="14538" spans="1:7">
      <c r="A14538" s="283">
        <f>'Comp. Desp. Indiretas'!$CJ$7</f>
        <v>45323</v>
      </c>
      <c r="D14538" s="279" t="str">
        <f>'CRONOG. DE RECEBIMENTO'!$A$22</f>
        <v>Monitorar atividades de Educação Ambiental para comunidade (PEAC)</v>
      </c>
      <c r="E14538" s="278" t="str">
        <f>Resumo!$R$4</f>
        <v>Receita</v>
      </c>
      <c r="F14538" s="278" t="str">
        <f>Resumo!$R$4</f>
        <v>Receita</v>
      </c>
      <c r="G14538" s="286">
        <f>'CRONOG. DE RECEBIMENTO'!$N$22</f>
        <v>40442.626531748858</v>
      </c>
    </row>
    <row r="14539" spans="1:7">
      <c r="A14539" s="283">
        <f>'Comp. Desp. Indiretas'!$CJ$7</f>
        <v>45323</v>
      </c>
      <c r="D14539" s="279" t="str">
        <f>'CRONOG. DE RECEBIMENTO'!$A$23</f>
        <v>Despesas tributáveis do item 6.1.10</v>
      </c>
      <c r="E14539" s="278" t="str">
        <f>Resumo!$R$4</f>
        <v>Receita</v>
      </c>
      <c r="F14539" s="278" t="str">
        <f>Resumo!$R$4</f>
        <v>Receita</v>
      </c>
      <c r="G14539" s="286">
        <f>'CRONOG. DE RECEBIMENTO'!$N$23</f>
        <v>3535.2720000000004</v>
      </c>
    </row>
    <row r="14540" spans="1:7">
      <c r="A14540" s="283">
        <f>'Comp. Desp. Indiretas'!$CJ$7</f>
        <v>45323</v>
      </c>
      <c r="D14540" s="279" t="str">
        <f>'CRONOG. DE RECEBIMENTO'!$A$24</f>
        <v>Realizar análise técnica mensal das atividades de Educação Ambiental do PEAC</v>
      </c>
      <c r="E14540" s="278" t="str">
        <f>Resumo!$R$4</f>
        <v>Receita</v>
      </c>
      <c r="F14540" s="278" t="str">
        <f>Resumo!$R$4</f>
        <v>Receita</v>
      </c>
      <c r="G14540" s="286">
        <f>'CRONOG. DE RECEBIMENTO'!$N$24</f>
        <v>47487.061899642889</v>
      </c>
    </row>
    <row r="14541" spans="1:7">
      <c r="A14541" s="283">
        <f>'Comp. Desp. Indiretas'!$CJ$7</f>
        <v>45323</v>
      </c>
      <c r="D14541" s="279" t="str">
        <f>'CRONOG. DE RECEBIMENTO'!$A$25</f>
        <v>Realizar Blitz Educativa sobre SSMA para Comunidades (PEAC)</v>
      </c>
      <c r="E14541" s="278" t="str">
        <f>Resumo!$R$4</f>
        <v>Receita</v>
      </c>
      <c r="F14541" s="278" t="str">
        <f>Resumo!$R$4</f>
        <v>Receita</v>
      </c>
      <c r="G14541" s="286">
        <f>'CRONOG. DE RECEBIMENTO'!$N$25</f>
        <v>5312.9571927325587</v>
      </c>
    </row>
    <row r="14542" spans="1:7">
      <c r="A14542" s="283">
        <f>'Comp. Desp. Indiretas'!$CJ$7</f>
        <v>45323</v>
      </c>
      <c r="D14542" s="279" t="str">
        <f>'CRONOG. DE RECEBIMENTO'!$A$26</f>
        <v>Despesas tributáveis do item 6.1.12</v>
      </c>
      <c r="E14542" s="278" t="str">
        <f>Resumo!$R$4</f>
        <v>Receita</v>
      </c>
      <c r="F14542" s="278" t="str">
        <f>Resumo!$R$4</f>
        <v>Receita</v>
      </c>
      <c r="G14542" s="286">
        <f>'CRONOG. DE RECEBIMENTO'!$N$26</f>
        <v>9427.3920000000016</v>
      </c>
    </row>
    <row r="14543" spans="1:7">
      <c r="A14543" s="283">
        <f>'Comp. Desp. Indiretas'!$CJ$7</f>
        <v>45323</v>
      </c>
      <c r="D14543" s="279" t="str">
        <f>'CRONOG. DE RECEBIMENTO'!$A$27</f>
        <v>SUBPROGRAMA DE EDUCAÇÃO AMBIENTAL PARA O TRABALHADOR</v>
      </c>
      <c r="E14543" s="278" t="str">
        <f>Resumo!$R$4</f>
        <v>Receita</v>
      </c>
      <c r="F14543" s="278" t="str">
        <f>Resumo!$R$4</f>
        <v>Receita</v>
      </c>
      <c r="G14543" s="286">
        <f>'CRONOG. DE RECEBIMENTO'!$N$27</f>
        <v>0</v>
      </c>
    </row>
    <row r="14544" spans="1:7">
      <c r="A14544" s="283">
        <f>'Comp. Desp. Indiretas'!$CJ$7</f>
        <v>45323</v>
      </c>
      <c r="D14544" s="279" t="str">
        <f>'CRONOG. DE RECEBIMENTO'!$A$28</f>
        <v>Plano de Trabalho do Trabalhador (PEAT)</v>
      </c>
      <c r="E14544" s="278" t="str">
        <f>Resumo!$R$4</f>
        <v>Receita</v>
      </c>
      <c r="F14544" s="278" t="str">
        <f>Resumo!$R$4</f>
        <v>Receita</v>
      </c>
      <c r="G14544" s="286">
        <f>'CRONOG. DE RECEBIMENTO'!$N$28</f>
        <v>0</v>
      </c>
    </row>
    <row r="14545" spans="1:7">
      <c r="A14545" s="283">
        <f>'Comp. Desp. Indiretas'!$CJ$7</f>
        <v>45323</v>
      </c>
      <c r="D14545" s="279" t="str">
        <f>'CRONOG. DE RECEBIMENTO'!$A$29</f>
        <v>Formar Comitê de Educação Ambiental de Trabalhadores (PEAT)</v>
      </c>
      <c r="E14545" s="278" t="str">
        <f>Resumo!$R$4</f>
        <v>Receita</v>
      </c>
      <c r="F14545" s="278" t="str">
        <f>Resumo!$R$4</f>
        <v>Receita</v>
      </c>
      <c r="G14545" s="286">
        <f>'CRONOG. DE RECEBIMENTO'!$N$29</f>
        <v>3900.6133524701277</v>
      </c>
    </row>
    <row r="14546" spans="1:7">
      <c r="A14546" s="283">
        <f>'Comp. Desp. Indiretas'!$CJ$7</f>
        <v>45323</v>
      </c>
      <c r="D14546" s="279" t="str">
        <f>'CRONOG. DE RECEBIMENTO'!$A$30</f>
        <v>Manter Comitê de Educação Ambiental de Trabalhadores (PEAT)</v>
      </c>
      <c r="E14546" s="278" t="str">
        <f>Resumo!$R$4</f>
        <v>Receita</v>
      </c>
      <c r="F14546" s="278" t="str">
        <f>Resumo!$R$4</f>
        <v>Receita</v>
      </c>
      <c r="G14546" s="286">
        <f>'CRONOG. DE RECEBIMENTO'!$N$30</f>
        <v>3900.6133524701277</v>
      </c>
    </row>
    <row r="14547" spans="1:7">
      <c r="A14547" s="283">
        <f>'Comp. Desp. Indiretas'!$CJ$7</f>
        <v>45323</v>
      </c>
      <c r="D14547" s="279" t="str">
        <f>'CRONOG. DE RECEBIMENTO'!$A$31</f>
        <v>Realizar treinamento para empregados com até duas horas de duração (PEAT)</v>
      </c>
      <c r="E14547" s="278" t="str">
        <f>Resumo!$R$4</f>
        <v>Receita</v>
      </c>
      <c r="F14547" s="278" t="str">
        <f>Resumo!$R$4</f>
        <v>Receita</v>
      </c>
      <c r="G14547" s="286">
        <f>'CRONOG. DE RECEBIMENTO'!$N$31</f>
        <v>4615.6485226448276</v>
      </c>
    </row>
    <row r="14548" spans="1:7">
      <c r="A14548" s="283">
        <f>'Comp. Desp. Indiretas'!$CJ$7</f>
        <v>45323</v>
      </c>
      <c r="D14548" s="279" t="str">
        <f>'CRONOG. DE RECEBIMENTO'!$A$32</f>
        <v>Despesas tributáveis do item 6.1.16</v>
      </c>
      <c r="E14548" s="278" t="str">
        <f>Resumo!$R$4</f>
        <v>Receita</v>
      </c>
      <c r="F14548" s="278" t="str">
        <f>Resumo!$R$4</f>
        <v>Receita</v>
      </c>
      <c r="G14548" s="286">
        <f>'CRONOG. DE RECEBIMENTO'!$N$32</f>
        <v>4124.4840000000004</v>
      </c>
    </row>
    <row r="14549" spans="1:7">
      <c r="A14549" s="283">
        <f>'Comp. Desp. Indiretas'!$CJ$7</f>
        <v>45323</v>
      </c>
      <c r="D14549" s="279" t="str">
        <f>'CRONOG. DE RECEBIMENTO'!$A$33</f>
        <v>Realizar treinamento para empregados com até quatro horas de duração (PEAT)</v>
      </c>
      <c r="E14549" s="278" t="str">
        <f>Resumo!$R$4</f>
        <v>Receita</v>
      </c>
      <c r="F14549" s="278" t="str">
        <f>Resumo!$R$4</f>
        <v>Receita</v>
      </c>
      <c r="G14549" s="286">
        <f>'CRONOG. DE RECEBIMENTO'!$N$33</f>
        <v>17647.616919914286</v>
      </c>
    </row>
    <row r="14550" spans="1:7">
      <c r="A14550" s="283">
        <f>'Comp. Desp. Indiretas'!$CJ$7</f>
        <v>45323</v>
      </c>
      <c r="D14550" s="279" t="str">
        <f>'CRONOG. DE RECEBIMENTO'!$A$34</f>
        <v>Despesas tributáveis do item 6.1.17</v>
      </c>
      <c r="E14550" s="278" t="str">
        <f>Resumo!$R$4</f>
        <v>Receita</v>
      </c>
      <c r="F14550" s="278" t="str">
        <f>Resumo!$R$4</f>
        <v>Receita</v>
      </c>
      <c r="G14550" s="286">
        <f>'CRONOG. DE RECEBIMENTO'!$N$34</f>
        <v>4124.4840000000004</v>
      </c>
    </row>
    <row r="14551" spans="1:7">
      <c r="A14551" s="283">
        <f>'Comp. Desp. Indiretas'!$CJ$7</f>
        <v>45323</v>
      </c>
      <c r="D14551" s="279" t="str">
        <f>'CRONOG. DE RECEBIMENTO'!$A$35</f>
        <v>Realizar Blitz Educativa sobre SSMA para Empregado (PEAT)</v>
      </c>
      <c r="E14551" s="278" t="str">
        <f>Resumo!$R$4</f>
        <v>Receita</v>
      </c>
      <c r="F14551" s="278" t="str">
        <f>Resumo!$R$4</f>
        <v>Receita</v>
      </c>
      <c r="G14551" s="286">
        <f>'CRONOG. DE RECEBIMENTO'!$N$35</f>
        <v>11011.347720689429</v>
      </c>
    </row>
    <row r="14552" spans="1:7">
      <c r="A14552" s="283">
        <f>'Comp. Desp. Indiretas'!$CJ$7</f>
        <v>45323</v>
      </c>
      <c r="D14552" s="279" t="str">
        <f>'CRONOG. DE RECEBIMENTO'!$A$36</f>
        <v>Despesas tributáveis do item 6.1.18</v>
      </c>
      <c r="E14552" s="278" t="str">
        <f>Resumo!$R$4</f>
        <v>Receita</v>
      </c>
      <c r="F14552" s="278" t="str">
        <f>Resumo!$R$4</f>
        <v>Receita</v>
      </c>
      <c r="G14552" s="286">
        <f>'CRONOG. DE RECEBIMENTO'!$N$36</f>
        <v>4124.4840000000004</v>
      </c>
    </row>
    <row r="14553" spans="1:7">
      <c r="A14553" s="283">
        <f>'Comp. Desp. Indiretas'!$CJ$7</f>
        <v>45323</v>
      </c>
      <c r="D14553" s="279" t="str">
        <f>'CRONOG. DE RECEBIMENTO'!$A$37</f>
        <v>Produzir bloco de textos para Diálogos de Saúde, Segurança, Direitos Humanos e Meio Ambiente (PEAT)</v>
      </c>
      <c r="E14553" s="278" t="str">
        <f>Resumo!$R$4</f>
        <v>Receita</v>
      </c>
      <c r="F14553" s="278" t="str">
        <f>Resumo!$R$4</f>
        <v>Receita</v>
      </c>
      <c r="G14553" s="286">
        <f>'CRONOG. DE RECEBIMENTO'!$N$37</f>
        <v>6524.2926986754928</v>
      </c>
    </row>
    <row r="14554" spans="1:7">
      <c r="A14554" s="283">
        <f>'Comp. Desp. Indiretas'!$CJ$7</f>
        <v>45323</v>
      </c>
      <c r="D14554" s="279" t="str">
        <f>'CRONOG. DE RECEBIMENTO'!$A$38</f>
        <v>Despesas tributáveis do item 6.1.19</v>
      </c>
      <c r="E14554" s="278" t="str">
        <f>Resumo!$R$4</f>
        <v>Receita</v>
      </c>
      <c r="F14554" s="278" t="str">
        <f>Resumo!$R$4</f>
        <v>Receita</v>
      </c>
      <c r="G14554" s="286">
        <f>'CRONOG. DE RECEBIMENTO'!$N$38</f>
        <v>4124.4840000000004</v>
      </c>
    </row>
    <row r="14555" spans="1:7">
      <c r="A14555" s="283">
        <f>'Comp. Desp. Indiretas'!$CJ$7</f>
        <v>45323</v>
      </c>
      <c r="D14555" s="279" t="str">
        <f>'CRONOG. DE RECEBIMENTO'!$A$39</f>
        <v>Realização de campanhas temáticas em SSMA para Empregados (PEAT)</v>
      </c>
      <c r="E14555" s="278" t="str">
        <f>Resumo!$R$4</f>
        <v>Receita</v>
      </c>
      <c r="F14555" s="278" t="str">
        <f>Resumo!$R$4</f>
        <v>Receita</v>
      </c>
      <c r="G14555" s="286">
        <f>'CRONOG. DE RECEBIMENTO'!$N$39</f>
        <v>6524.2926986754928</v>
      </c>
    </row>
    <row r="14556" spans="1:7">
      <c r="A14556" s="283">
        <f>'Comp. Desp. Indiretas'!$CJ$7</f>
        <v>45323</v>
      </c>
      <c r="D14556" s="279" t="str">
        <f>'CRONOG. DE RECEBIMENTO'!$A$40</f>
        <v>Despesas tributáveis do item 6.1.20</v>
      </c>
      <c r="E14556" s="278" t="str">
        <f>Resumo!$R$4</f>
        <v>Receita</v>
      </c>
      <c r="F14556" s="278" t="str">
        <f>Resumo!$R$4</f>
        <v>Receita</v>
      </c>
      <c r="G14556" s="286">
        <f>'CRONOG. DE RECEBIMENTO'!$N$40</f>
        <v>4124.4840000000004</v>
      </c>
    </row>
    <row r="14557" spans="1:7">
      <c r="A14557" s="283">
        <f>'Comp. Desp. Indiretas'!$CJ$7</f>
        <v>45323</v>
      </c>
      <c r="D14557" s="279" t="str">
        <f>'CRONOG. DE RECEBIMENTO'!$A$41</f>
        <v>Apoiar a realização de atividades culturais e pedagógicas para Empregados (PEAT)</v>
      </c>
      <c r="E14557" s="278" t="str">
        <f>Resumo!$R$4</f>
        <v>Receita</v>
      </c>
      <c r="F14557" s="278" t="str">
        <f>Resumo!$R$4</f>
        <v>Receita</v>
      </c>
      <c r="G14557" s="286">
        <f>'CRONOG. DE RECEBIMENTO'!$N$41</f>
        <v>5979.5143626694216</v>
      </c>
    </row>
    <row r="14558" spans="1:7">
      <c r="A14558" s="283">
        <f>'Comp. Desp. Indiretas'!$CJ$7</f>
        <v>45323</v>
      </c>
      <c r="D14558" s="279" t="str">
        <f>'CRONOG. DE RECEBIMENTO'!$A$42</f>
        <v>Despesas tributáveis do item 6.1.21</v>
      </c>
      <c r="E14558" s="278" t="str">
        <f>Resumo!$R$4</f>
        <v>Receita</v>
      </c>
      <c r="F14558" s="278" t="str">
        <f>Resumo!$R$4</f>
        <v>Receita</v>
      </c>
      <c r="G14558" s="286">
        <f>'CRONOG. DE RECEBIMENTO'!$N$42</f>
        <v>4124.4840000000004</v>
      </c>
    </row>
    <row r="14559" spans="1:7">
      <c r="A14559" s="283">
        <f>'Comp. Desp. Indiretas'!$CJ$7</f>
        <v>45323</v>
      </c>
      <c r="D14559" s="279" t="str">
        <f>'CRONOG. DE RECEBIMENTO'!$A$43</f>
        <v>Monitorar atividade do Programa de Educação Ambiental do Trabalhador (PEAT)</v>
      </c>
      <c r="E14559" s="278" t="str">
        <f>Resumo!$R$4</f>
        <v>Receita</v>
      </c>
      <c r="F14559" s="278" t="str">
        <f>Resumo!$R$4</f>
        <v>Receita</v>
      </c>
      <c r="G14559" s="286">
        <f>'CRONOG. DE RECEBIMENTO'!$N$43</f>
        <v>27100.790466292488</v>
      </c>
    </row>
    <row r="14560" spans="1:7">
      <c r="A14560" s="283">
        <f>'Comp. Desp. Indiretas'!$CJ$7</f>
        <v>45323</v>
      </c>
      <c r="D14560" s="279" t="str">
        <f>'CRONOG. DE RECEBIMENTO'!$A$44</f>
        <v>Despesas tributáveis do item 6.1.22</v>
      </c>
      <c r="E14560" s="278" t="str">
        <f>Resumo!$R$4</f>
        <v>Receita</v>
      </c>
      <c r="F14560" s="278" t="str">
        <f>Resumo!$R$4</f>
        <v>Receita</v>
      </c>
      <c r="G14560" s="286">
        <f>'CRONOG. DE RECEBIMENTO'!$N$44</f>
        <v>2356.8480000000004</v>
      </c>
    </row>
    <row r="14561" spans="1:7">
      <c r="A14561" s="283">
        <f>'Comp. Desp. Indiretas'!$CJ$7</f>
        <v>45323</v>
      </c>
      <c r="D14561" s="279" t="str">
        <f>'CRONOG. DE RECEBIMENTO'!$A$45</f>
        <v>Realizar análise técnica mensal das atividades de Educação Ambiental do PEAT</v>
      </c>
      <c r="E14561" s="278" t="str">
        <f>Resumo!$R$4</f>
        <v>Receita</v>
      </c>
      <c r="F14561" s="278" t="str">
        <f>Resumo!$R$4</f>
        <v>Receita</v>
      </c>
      <c r="G14561" s="286">
        <f>'CRONOG. DE RECEBIMENTO'!$N$45</f>
        <v>23217.331780573193</v>
      </c>
    </row>
    <row r="14562" spans="1:7">
      <c r="A14562" s="283">
        <f>'Comp. Desp. Indiretas'!$CJ$7</f>
        <v>45323</v>
      </c>
      <c r="D14562" s="279" t="str">
        <f>'CRONOG. DE RECEBIMENTO'!$A$46</f>
        <v>Realizar Diagnóstico Socioambiental Participativo (DSAP) para empregados</v>
      </c>
      <c r="E14562" s="278" t="str">
        <f>Resumo!$R$4</f>
        <v>Receita</v>
      </c>
      <c r="F14562" s="278" t="str">
        <f>Resumo!$R$4</f>
        <v>Receita</v>
      </c>
      <c r="G14562" s="286">
        <f>'CRONOG. DE RECEBIMENTO'!$N$46</f>
        <v>327.47600160662944</v>
      </c>
    </row>
    <row r="14563" spans="1:7">
      <c r="A14563" s="283">
        <f>'Comp. Desp. Indiretas'!$CJ$7</f>
        <v>45323</v>
      </c>
      <c r="D14563" s="279" t="str">
        <f>'CRONOG. DE RECEBIMENTO'!$A$47</f>
        <v>Despesas tributáveis do item 6.1.24</v>
      </c>
      <c r="E14563" s="278" t="str">
        <f>Resumo!$R$4</f>
        <v>Receita</v>
      </c>
      <c r="F14563" s="278" t="str">
        <f>Resumo!$R$4</f>
        <v>Receita</v>
      </c>
      <c r="G14563" s="286">
        <f>'CRONOG. DE RECEBIMENTO'!$N$47</f>
        <v>1178.4240000000002</v>
      </c>
    </row>
    <row r="14564" spans="1:7">
      <c r="A14564" s="283">
        <f>'Comp. Desp. Indiretas'!$CJ$7</f>
        <v>45323</v>
      </c>
      <c r="D14564" s="279" t="str">
        <f>'CRONOG. DE RECEBIMENTO'!$A$48</f>
        <v>PRODUÇÃO DE ARTES VISUAIS</v>
      </c>
      <c r="E14564" s="278" t="str">
        <f>Resumo!$R$4</f>
        <v>Receita</v>
      </c>
      <c r="F14564" s="278" t="str">
        <f>Resumo!$R$4</f>
        <v>Receita</v>
      </c>
      <c r="G14564" s="286">
        <f>'CRONOG. DE RECEBIMENTO'!$N$48</f>
        <v>0</v>
      </c>
    </row>
    <row r="14565" spans="1:7">
      <c r="A14565" s="283">
        <f>'Comp. Desp. Indiretas'!$CJ$7</f>
        <v>45323</v>
      </c>
      <c r="D14565" s="279" t="str">
        <f>'CRONOG. DE RECEBIMENTO'!$A$49</f>
        <v>Produzir material gráfico como folder, convites, banner, lâmina, outdoor, apresentações e produtos diversos atinentes a educação ambiental e outras temáticas etc.</v>
      </c>
      <c r="E14565" s="278" t="str">
        <f>Resumo!$R$4</f>
        <v>Receita</v>
      </c>
      <c r="F14565" s="278" t="str">
        <f>Resumo!$R$4</f>
        <v>Receita</v>
      </c>
      <c r="G14565" s="286">
        <f>'CRONOG. DE RECEBIMENTO'!$N$49</f>
        <v>6489.5858651718836</v>
      </c>
    </row>
    <row r="14566" spans="1:7">
      <c r="A14566" s="283">
        <f>'Comp. Desp. Indiretas'!$CJ$7</f>
        <v>45323</v>
      </c>
      <c r="D14566" s="279" t="str">
        <f>'CRONOG. DE RECEBIMENTO'!$A$50</f>
        <v>Produzir Card Animado, Vídeos, Spot, Jogos interativos, Peça Multimídia, Identidade Visual, Plataformas digitais/interativas, Brindes, Cadernos de Campo/Quis/Guia etc.:</v>
      </c>
      <c r="E14566" s="278" t="str">
        <f>Resumo!$R$4</f>
        <v>Receita</v>
      </c>
      <c r="F14566" s="278" t="str">
        <f>Resumo!$R$4</f>
        <v>Receita</v>
      </c>
      <c r="G14566" s="286">
        <f>'CRONOG. DE RECEBIMENTO'!$N$50</f>
        <v>6489.5858651718836</v>
      </c>
    </row>
    <row r="14578" spans="1:7">
      <c r="A14578" s="283">
        <f>'Comp. Desp. Indiretas'!$CJ$7</f>
        <v>45323</v>
      </c>
      <c r="D14578" s="279" t="str">
        <f>Resumo!$R$8</f>
        <v>Imposto</v>
      </c>
      <c r="E14578" s="278" t="str">
        <f>Resumo!$R$5</f>
        <v>Despesa</v>
      </c>
      <c r="F14578" s="278" t="str">
        <f>Resumo!$R$8</f>
        <v>Imposto</v>
      </c>
      <c r="G14578" s="286">
        <f>'CRONOG. DE RECEBIMENTO'!N53</f>
        <v>91932.337542117792</v>
      </c>
    </row>
    <row r="14579" spans="1:7">
      <c r="A14579" s="283">
        <f>'Comp. Desp. Indiretas'!$CJ$7</f>
        <v>45323</v>
      </c>
      <c r="D14579" s="279" t="str">
        <f>Resumo!$R$9</f>
        <v>Overhead</v>
      </c>
      <c r="E14579" s="278" t="str">
        <f>Resumo!$R$9</f>
        <v>Overhead</v>
      </c>
      <c r="F14579" s="278" t="str">
        <f>Resumo!$R$9</f>
        <v>Overhead</v>
      </c>
      <c r="G14579" s="286">
        <f>'CRONOG. DE RECEBIMENTO'!N58</f>
        <v>27367.56912533797</v>
      </c>
    </row>
    <row r="14580" spans="1:7">
      <c r="A14580" s="283">
        <f>'Comp. Desp. Indiretas'!$CJ$7</f>
        <v>45323</v>
      </c>
      <c r="D14580" s="279" t="str">
        <f>Resumo!$R$10</f>
        <v>Margem</v>
      </c>
      <c r="E14580" s="278" t="str">
        <f>Resumo!$R$10</f>
        <v>Margem</v>
      </c>
      <c r="F14580" s="278" t="str">
        <f>Resumo!$R$10</f>
        <v>Margem</v>
      </c>
      <c r="G14580" s="286">
        <f>'CRONOG. DE RECEBIMENTO'!N60</f>
        <v>40604.223592963041</v>
      </c>
    </row>
    <row r="14581" spans="1:7">
      <c r="A14581" s="283">
        <f>'Comp. Desp. Indiretas'!$CJ$7</f>
        <v>45323</v>
      </c>
      <c r="D14581" s="279" t="str">
        <f>Resumo!$R$11</f>
        <v>Risco</v>
      </c>
      <c r="E14581" s="278" t="str">
        <f>Resumo!$R$11</f>
        <v>Risco</v>
      </c>
      <c r="F14581" s="278" t="str">
        <f>Resumo!$R$11</f>
        <v>Risco</v>
      </c>
      <c r="G14581" s="286">
        <f>'CRONOG. DE RECEBIMENTO'!N59</f>
        <v>15204.205069632206</v>
      </c>
    </row>
    <row r="14582" spans="1:7">
      <c r="A14582" s="283">
        <f>'Comp. Desp. Indiretas'!$CJ$7</f>
        <v>45323</v>
      </c>
      <c r="D14582" s="279" t="str">
        <f>'CRONOG. DE RECEBIMENTO'!$A$54</f>
        <v>TOTAL MENSAL - RECEITA LÍQUIDA</v>
      </c>
      <c r="E14582" s="278" t="str">
        <f>Resumo!$R$4</f>
        <v>Receita</v>
      </c>
      <c r="F14582" s="278" t="str">
        <f>'CRONOG. DE RECEBIMENTO'!$A$54</f>
        <v>TOTAL MENSAL - RECEITA LÍQUIDA</v>
      </c>
      <c r="G14582" s="286">
        <f>'CRONOG. DE RECEBIMENTO'!$N$54</f>
        <v>471033.59964170214</v>
      </c>
    </row>
    <row r="14583" spans="1:7">
      <c r="A14583" s="283">
        <f>'Comp. Desp. Indiretas'!$CJ$7</f>
        <v>45323</v>
      </c>
      <c r="D14583" s="279" t="str">
        <f>'CRONOG. DE RECEBIMENTO'!$A$55</f>
        <v>TOTAL ACUMULADO - RECEITA LÍQUIDA</v>
      </c>
      <c r="E14583" s="278" t="str">
        <f>Resumo!$R$4</f>
        <v>Receita</v>
      </c>
      <c r="F14583" s="278" t="str">
        <f>'CRONOG. DE RECEBIMENTO'!$A$55</f>
        <v>TOTAL ACUMULADO - RECEITA LÍQUIDA</v>
      </c>
      <c r="G14583" s="286">
        <f>'CRONOG. DE RECEBIMENTO'!$N$55</f>
        <v>5385024.3684038743</v>
      </c>
    </row>
    <row r="14614" spans="1:7">
      <c r="A14614" s="283">
        <f>'Comp. Desp. Indiretas'!$CK$7</f>
        <v>45352</v>
      </c>
      <c r="B14614" s="278" t="str">
        <f>'Comp. Desp. Indiretas'!$A$9</f>
        <v>MOC</v>
      </c>
      <c r="D14614" s="279" t="str">
        <f>'Comp. Desp. Indiretas'!$C$9</f>
        <v>DIRETOR TÉCNICO</v>
      </c>
      <c r="E14614" s="278" t="str">
        <f>Resumo!$R$5</f>
        <v>Despesa</v>
      </c>
      <c r="F14614" s="278" t="str">
        <f>Resumo!$R$6</f>
        <v>Despesa Indireta</v>
      </c>
      <c r="G14614" s="286">
        <f>'Comp. Desp. Indiretas'!CK9</f>
        <v>0</v>
      </c>
    </row>
    <row r="14615" spans="1:7">
      <c r="A14615" s="283">
        <f>'Comp. Desp. Indiretas'!$CK$7</f>
        <v>45352</v>
      </c>
      <c r="B14615" s="278" t="str">
        <f>'Comp. Desp. Indiretas'!$A$10</f>
        <v>MOC</v>
      </c>
      <c r="D14615" s="279" t="str">
        <f>'Comp. Desp. Indiretas'!$C$10</f>
        <v>GERENTE DE PROJETO</v>
      </c>
      <c r="E14615" s="278" t="str">
        <f>Resumo!$R$5</f>
        <v>Despesa</v>
      </c>
      <c r="F14615" s="278" t="str">
        <f>Resumo!$R$6</f>
        <v>Despesa Indireta</v>
      </c>
      <c r="G14615" s="286">
        <f>'Comp. Desp. Indiretas'!CK10</f>
        <v>0</v>
      </c>
    </row>
    <row r="14616" spans="1:7">
      <c r="A14616" s="283">
        <f>'Comp. Desp. Indiretas'!$CK$7</f>
        <v>45352</v>
      </c>
      <c r="B14616" s="278" t="str">
        <f>'Comp. Desp. Indiretas'!$A$11</f>
        <v>MOC</v>
      </c>
      <c r="D14616" s="279" t="str">
        <f>'Comp. Desp. Indiretas'!$C$11</f>
        <v>COORD. DE PROJETO</v>
      </c>
      <c r="E14616" s="278" t="str">
        <f>Resumo!$R$5</f>
        <v>Despesa</v>
      </c>
      <c r="F14616" s="278" t="str">
        <f>Resumo!$R$6</f>
        <v>Despesa Indireta</v>
      </c>
      <c r="G14616" s="286">
        <f>'Comp. Desp. Indiretas'!CK11</f>
        <v>0</v>
      </c>
    </row>
    <row r="14617" spans="1:7">
      <c r="A14617" s="283">
        <f>'Comp. Desp. Indiretas'!$CK$7</f>
        <v>45352</v>
      </c>
      <c r="B14617" s="278" t="str">
        <f>'Comp. Desp. Indiretas'!$A$12</f>
        <v>MOC</v>
      </c>
      <c r="D14617" s="279" t="str">
        <f>'Comp. Desp. Indiretas'!$C$12</f>
        <v>COORD. OPERACIONAL</v>
      </c>
      <c r="E14617" s="278" t="str">
        <f>Resumo!$R$5</f>
        <v>Despesa</v>
      </c>
      <c r="F14617" s="278" t="str">
        <f>Resumo!$R$6</f>
        <v>Despesa Indireta</v>
      </c>
      <c r="G14617" s="286">
        <f>'Comp. Desp. Indiretas'!CK12</f>
        <v>0</v>
      </c>
    </row>
    <row r="14618" spans="1:7">
      <c r="A14618" s="283">
        <f>'Comp. Desp. Indiretas'!$CK$7</f>
        <v>45352</v>
      </c>
      <c r="B14618" s="278" t="str">
        <f>'Comp. Desp. Indiretas'!$A$13</f>
        <v>MOC</v>
      </c>
      <c r="D14618" s="279" t="str">
        <f>'Comp. Desp. Indiretas'!$C$13</f>
        <v>ANALISTA DE PROJETOS SENIOR</v>
      </c>
      <c r="E14618" s="278" t="str">
        <f>Resumo!$R$5</f>
        <v>Despesa</v>
      </c>
      <c r="F14618" s="278" t="str">
        <f>Resumo!$R$6</f>
        <v>Despesa Indireta</v>
      </c>
      <c r="G14618" s="286">
        <f>'Comp. Desp. Indiretas'!CK13</f>
        <v>0</v>
      </c>
    </row>
    <row r="14619" spans="1:7">
      <c r="A14619" s="283">
        <f>'Comp. Desp. Indiretas'!$CK$7</f>
        <v>45352</v>
      </c>
      <c r="B14619" s="278" t="str">
        <f>'Comp. Desp. Indiretas'!$A$14</f>
        <v>MOC</v>
      </c>
      <c r="D14619" s="279" t="str">
        <f>'Comp. Desp. Indiretas'!$C$14</f>
        <v>ANALISTA DE PROJETOS PLENO</v>
      </c>
      <c r="E14619" s="278" t="str">
        <f>Resumo!$R$5</f>
        <v>Despesa</v>
      </c>
      <c r="F14619" s="278" t="str">
        <f>Resumo!$R$6</f>
        <v>Despesa Indireta</v>
      </c>
      <c r="G14619" s="286">
        <f>'Comp. Desp. Indiretas'!CK14</f>
        <v>0</v>
      </c>
    </row>
    <row r="14620" spans="1:7">
      <c r="A14620" s="283">
        <f>'Comp. Desp. Indiretas'!$CK$7</f>
        <v>45352</v>
      </c>
      <c r="B14620" s="278" t="str">
        <f>'Comp. Desp. Indiretas'!$A$15</f>
        <v>MOC</v>
      </c>
      <c r="D14620" s="279" t="str">
        <f>'Comp. Desp. Indiretas'!$C$15</f>
        <v>ANALISTA DE PROJETOS JUNIOR</v>
      </c>
      <c r="E14620" s="278" t="str">
        <f>Resumo!$R$5</f>
        <v>Despesa</v>
      </c>
      <c r="F14620" s="278" t="str">
        <f>Resumo!$R$6</f>
        <v>Despesa Indireta</v>
      </c>
      <c r="G14620" s="286">
        <f>'Comp. Desp. Indiretas'!CK15</f>
        <v>0</v>
      </c>
    </row>
    <row r="14621" spans="1:7">
      <c r="A14621" s="283">
        <f>'Comp. Desp. Indiretas'!$CK$7</f>
        <v>45352</v>
      </c>
      <c r="B14621" s="278" t="str">
        <f>'Comp. Desp. Indiretas'!$A$16</f>
        <v>MOC</v>
      </c>
      <c r="D14621" s="279" t="str">
        <f>'Comp. Desp. Indiretas'!$C$16</f>
        <v>TÉCNICO OPERACIONAL</v>
      </c>
      <c r="E14621" s="278" t="str">
        <f>Resumo!$R$5</f>
        <v>Despesa</v>
      </c>
      <c r="F14621" s="278" t="str">
        <f>Resumo!$R$6</f>
        <v>Despesa Indireta</v>
      </c>
      <c r="G14621" s="286">
        <f>'Comp. Desp. Indiretas'!CK16</f>
        <v>0</v>
      </c>
    </row>
    <row r="14622" spans="1:7">
      <c r="A14622" s="283">
        <f>'Comp. Desp. Indiretas'!$CK$7</f>
        <v>45352</v>
      </c>
      <c r="B14622" s="278" t="str">
        <f>'Comp. Desp. Indiretas'!$A$17</f>
        <v>MOC</v>
      </c>
      <c r="D14622" s="279" t="str">
        <f>'Comp. Desp. Indiretas'!$C$17</f>
        <v>TÉCNICO OPERACIONAL - C/ PERICULOSIDADE</v>
      </c>
      <c r="E14622" s="278" t="str">
        <f>Resumo!$R$5</f>
        <v>Despesa</v>
      </c>
      <c r="F14622" s="278" t="str">
        <f>Resumo!$R$6</f>
        <v>Despesa Indireta</v>
      </c>
      <c r="G14622" s="286">
        <f>'Comp. Desp. Indiretas'!CK17</f>
        <v>0</v>
      </c>
    </row>
    <row r="14623" spans="1:7">
      <c r="A14623" s="283">
        <f>'Comp. Desp. Indiretas'!$CK$7</f>
        <v>45352</v>
      </c>
      <c r="B14623" s="278" t="str">
        <f>'Comp. Desp. Indiretas'!$A$18</f>
        <v>MOC</v>
      </c>
      <c r="D14623" s="279" t="str">
        <f>'Comp. Desp. Indiretas'!$C$18</f>
        <v>ANALISTA DE GEOPROCESSAMENTO</v>
      </c>
      <c r="E14623" s="278" t="str">
        <f>Resumo!$R$5</f>
        <v>Despesa</v>
      </c>
      <c r="F14623" s="278" t="str">
        <f>Resumo!$R$6</f>
        <v>Despesa Indireta</v>
      </c>
      <c r="G14623" s="286">
        <f>'Comp. Desp. Indiretas'!CK18</f>
        <v>0</v>
      </c>
    </row>
    <row r="14624" spans="1:7">
      <c r="A14624" s="283">
        <f>'Comp. Desp. Indiretas'!$CK$7</f>
        <v>45352</v>
      </c>
      <c r="B14624" s="278" t="str">
        <f>'Comp. Desp. Indiretas'!$A$19</f>
        <v>MOC</v>
      </c>
      <c r="D14624" s="279" t="str">
        <f>'Comp. Desp. Indiretas'!$C$19</f>
        <v>ASSISTENTE DE PROJETOS</v>
      </c>
      <c r="E14624" s="278" t="str">
        <f>Resumo!$R$5</f>
        <v>Despesa</v>
      </c>
      <c r="F14624" s="278" t="str">
        <f>Resumo!$R$6</f>
        <v>Despesa Indireta</v>
      </c>
      <c r="G14624" s="286">
        <f>'Comp. Desp. Indiretas'!CK19</f>
        <v>0</v>
      </c>
    </row>
    <row r="14625" spans="1:7">
      <c r="A14625" s="283">
        <f>'Comp. Desp. Indiretas'!$CK$7</f>
        <v>45352</v>
      </c>
      <c r="B14625" s="278" t="str">
        <f>'Comp. Desp. Indiretas'!$A$20</f>
        <v>MOC</v>
      </c>
      <c r="D14625" s="279" t="str">
        <f>'Comp. Desp. Indiretas'!$C$20</f>
        <v>ASSISTENTE ADMINISTRATIVO</v>
      </c>
      <c r="E14625" s="278" t="str">
        <f>Resumo!$R$5</f>
        <v>Despesa</v>
      </c>
      <c r="F14625" s="278" t="str">
        <f>Resumo!$R$6</f>
        <v>Despesa Indireta</v>
      </c>
      <c r="G14625" s="286">
        <f>'Comp. Desp. Indiretas'!CK20</f>
        <v>0</v>
      </c>
    </row>
    <row r="14626" spans="1:7">
      <c r="A14626" s="283">
        <f>'Comp. Desp. Indiretas'!$CK$7</f>
        <v>45352</v>
      </c>
      <c r="B14626" s="278" t="str">
        <f>'Comp. Desp. Indiretas'!$A$21</f>
        <v>MOC</v>
      </c>
      <c r="D14626" s="279" t="str">
        <f>'Comp. Desp. Indiretas'!$C$21</f>
        <v>ESTAGIÁRIO TÉCNICO</v>
      </c>
      <c r="E14626" s="278" t="str">
        <f>Resumo!$R$5</f>
        <v>Despesa</v>
      </c>
      <c r="F14626" s="278" t="str">
        <f>Resumo!$R$6</f>
        <v>Despesa Indireta</v>
      </c>
      <c r="G14626" s="286">
        <f>'Comp. Desp. Indiretas'!CK21</f>
        <v>0</v>
      </c>
    </row>
    <row r="14627" spans="1:7">
      <c r="A14627" s="283">
        <f>'Comp. Desp. Indiretas'!$CK$7</f>
        <v>45352</v>
      </c>
      <c r="B14627" s="278" t="str">
        <f>'Comp. Desp. Indiretas'!$A$22</f>
        <v>MOC</v>
      </c>
      <c r="D14627" s="279" t="str">
        <f>'Comp. Desp. Indiretas'!$C$22</f>
        <v>ANALISTA FINANCEIRO</v>
      </c>
      <c r="E14627" s="278" t="str">
        <f>Resumo!$R$5</f>
        <v>Despesa</v>
      </c>
      <c r="F14627" s="278" t="str">
        <f>Resumo!$R$6</f>
        <v>Despesa Indireta</v>
      </c>
      <c r="G14627" s="286">
        <f>'Comp. Desp. Indiretas'!CK22</f>
        <v>0</v>
      </c>
    </row>
    <row r="14628" spans="1:7">
      <c r="A14628" s="283">
        <f>'Comp. Desp. Indiretas'!$CK$7</f>
        <v>45352</v>
      </c>
      <c r="B14628" s="278" t="str">
        <f>'Comp. Desp. Indiretas'!$A$23</f>
        <v>MOC</v>
      </c>
      <c r="D14628" s="279" t="str">
        <f>'Comp. Desp. Indiretas'!$C$23</f>
        <v>ANALISTA DE SUPRIMENTOS</v>
      </c>
      <c r="E14628" s="278" t="str">
        <f>Resumo!$R$5</f>
        <v>Despesa</v>
      </c>
      <c r="F14628" s="278" t="str">
        <f>Resumo!$R$6</f>
        <v>Despesa Indireta</v>
      </c>
      <c r="G14628" s="286">
        <f>'Comp. Desp. Indiretas'!CK23</f>
        <v>0</v>
      </c>
    </row>
    <row r="14629" spans="1:7">
      <c r="A14629" s="283">
        <f>'Comp. Desp. Indiretas'!$CK$7</f>
        <v>45352</v>
      </c>
      <c r="B14629" s="278" t="str">
        <f>'Comp. Desp. Indiretas'!$A$24</f>
        <v>DG</v>
      </c>
      <c r="D14629" s="279" t="str">
        <f>'Comp. Desp. Indiretas'!$C$24</f>
        <v>HOSPEDAGEM VIAGEM</v>
      </c>
      <c r="E14629" s="278" t="str">
        <f>Resumo!$R$5</f>
        <v>Despesa</v>
      </c>
      <c r="F14629" s="278" t="str">
        <f>Resumo!$R$6</f>
        <v>Despesa Indireta</v>
      </c>
      <c r="G14629" s="286">
        <f>'Comp. Desp. Indiretas'!CK24</f>
        <v>0</v>
      </c>
    </row>
    <row r="14630" spans="1:7">
      <c r="A14630" s="283">
        <f>'Comp. Desp. Indiretas'!$CK$7</f>
        <v>45352</v>
      </c>
      <c r="B14630" s="278" t="str">
        <f>'Comp. Desp. Indiretas'!$A$25</f>
        <v>DG</v>
      </c>
      <c r="D14630" s="279" t="str">
        <f>'Comp. Desp. Indiretas'!$C$25</f>
        <v>HOSPEDAGEM - NIVEL 2</v>
      </c>
      <c r="E14630" s="278" t="str">
        <f>Resumo!$R$5</f>
        <v>Despesa</v>
      </c>
      <c r="F14630" s="278" t="str">
        <f>Resumo!$R$6</f>
        <v>Despesa Indireta</v>
      </c>
      <c r="G14630" s="286">
        <f>'Comp. Desp. Indiretas'!CK25</f>
        <v>0</v>
      </c>
    </row>
    <row r="14631" spans="1:7">
      <c r="A14631" s="283">
        <f>'Comp. Desp. Indiretas'!$CK$7</f>
        <v>45352</v>
      </c>
      <c r="B14631" s="278" t="str">
        <f>'Comp. Desp. Indiretas'!$A$26</f>
        <v>DG</v>
      </c>
      <c r="D14631" s="279" t="str">
        <f>'Comp. Desp. Indiretas'!$C$26</f>
        <v>HOSPEDAGEM - NIVEL 3</v>
      </c>
      <c r="E14631" s="278" t="str">
        <f>Resumo!$R$5</f>
        <v>Despesa</v>
      </c>
      <c r="F14631" s="278" t="str">
        <f>Resumo!$R$6</f>
        <v>Despesa Indireta</v>
      </c>
      <c r="G14631" s="286">
        <f>'Comp. Desp. Indiretas'!CK26</f>
        <v>0</v>
      </c>
    </row>
    <row r="14632" spans="1:7">
      <c r="A14632" s="283">
        <f>'Comp. Desp. Indiretas'!$CK$7</f>
        <v>45352</v>
      </c>
      <c r="B14632" s="278" t="str">
        <f>'Comp. Desp. Indiretas'!$A$27</f>
        <v>DG</v>
      </c>
      <c r="D14632" s="279" t="str">
        <f>'Comp. Desp. Indiretas'!$C$27</f>
        <v>SALA COMERCIAL - PARAUAPEBAS/PA</v>
      </c>
      <c r="E14632" s="278" t="str">
        <f>Resumo!$R$5</f>
        <v>Despesa</v>
      </c>
      <c r="F14632" s="278" t="str">
        <f>Resumo!$R$6</f>
        <v>Despesa Indireta</v>
      </c>
      <c r="G14632" s="286">
        <f>'Comp. Desp. Indiretas'!CK27</f>
        <v>0</v>
      </c>
    </row>
    <row r="14633" spans="1:7">
      <c r="A14633" s="283">
        <f>'Comp. Desp. Indiretas'!$CK$7</f>
        <v>45352</v>
      </c>
      <c r="B14633" s="278" t="str">
        <f>'Comp. Desp. Indiretas'!$A$28</f>
        <v>DG</v>
      </c>
      <c r="D14633" s="279" t="str">
        <f>'Comp. Desp. Indiretas'!$C$28</f>
        <v>CUSTOS FIXOS - SALA COMERCIAL (INTERNET, TELEFONIA, ENERGIA, LIMPEZA, E ETC)</v>
      </c>
      <c r="E14633" s="278" t="str">
        <f>Resumo!$R$5</f>
        <v>Despesa</v>
      </c>
      <c r="F14633" s="278" t="str">
        <f>Resumo!$R$6</f>
        <v>Despesa Indireta</v>
      </c>
      <c r="G14633" s="286">
        <f>'Comp. Desp. Indiretas'!CK28</f>
        <v>0</v>
      </c>
    </row>
    <row r="14634" spans="1:7">
      <c r="A14634" s="283">
        <f>'Comp. Desp. Indiretas'!$CK$7</f>
        <v>45352</v>
      </c>
      <c r="B14634" s="278" t="str">
        <f>'Comp. Desp. Indiretas'!$A$29</f>
        <v>DG</v>
      </c>
      <c r="D14634" s="279" t="str">
        <f>'Comp. Desp. Indiretas'!$C$29</f>
        <v>MOBILIA/FRETE - SALA COMERCIAL</v>
      </c>
      <c r="E14634" s="278" t="str">
        <f>Resumo!$R$5</f>
        <v>Despesa</v>
      </c>
      <c r="F14634" s="278" t="str">
        <f>Resumo!$R$6</f>
        <v>Despesa Indireta</v>
      </c>
      <c r="G14634" s="286">
        <f>'Comp. Desp. Indiretas'!CK29</f>
        <v>0</v>
      </c>
    </row>
    <row r="14635" spans="1:7">
      <c r="A14635" s="283">
        <f>'Comp. Desp. Indiretas'!$CK$7</f>
        <v>45352</v>
      </c>
      <c r="B14635" s="278" t="str">
        <f>'Comp. Desp. Indiretas'!$A$30</f>
        <v>DG</v>
      </c>
      <c r="D14635" s="279" t="str">
        <f>'Comp. Desp. Indiretas'!$C$30</f>
        <v>ALIMENTAÇÃO - NIVEL 3</v>
      </c>
      <c r="E14635" s="278" t="str">
        <f>Resumo!$R$5</f>
        <v>Despesa</v>
      </c>
      <c r="F14635" s="278" t="str">
        <f>Resumo!$R$6</f>
        <v>Despesa Indireta</v>
      </c>
      <c r="G14635" s="286">
        <f>'Comp. Desp. Indiretas'!CK30</f>
        <v>0</v>
      </c>
    </row>
    <row r="14636" spans="1:7">
      <c r="A14636" s="283">
        <f>'Comp. Desp. Indiretas'!$CK$7</f>
        <v>45352</v>
      </c>
      <c r="B14636" s="278" t="str">
        <f>'Comp. Desp. Indiretas'!$A$31</f>
        <v>DG</v>
      </c>
      <c r="D14636" s="279" t="str">
        <f>'Comp. Desp. Indiretas'!$C$31</f>
        <v>TELEFONIA</v>
      </c>
      <c r="E14636" s="278" t="str">
        <f>Resumo!$R$5</f>
        <v>Despesa</v>
      </c>
      <c r="F14636" s="278" t="str">
        <f>Resumo!$R$6</f>
        <v>Despesa Indireta</v>
      </c>
      <c r="G14636" s="286">
        <f>'Comp. Desp. Indiretas'!CK31</f>
        <v>0</v>
      </c>
    </row>
    <row r="14637" spans="1:7">
      <c r="A14637" s="283">
        <f>'Comp. Desp. Indiretas'!$CK$7</f>
        <v>45352</v>
      </c>
      <c r="B14637" s="278" t="str">
        <f>'Comp. Desp. Indiretas'!$A$32</f>
        <v>DG</v>
      </c>
      <c r="D14637" s="279" t="str">
        <f>'Comp. Desp. Indiretas'!$C$32</f>
        <v>ALUGUEL DE VEÍCULO SUV</v>
      </c>
      <c r="E14637" s="278" t="str">
        <f>Resumo!$R$5</f>
        <v>Despesa</v>
      </c>
      <c r="F14637" s="278" t="str">
        <f>Resumo!$R$6</f>
        <v>Despesa Indireta</v>
      </c>
      <c r="G14637" s="286">
        <f>'Comp. Desp. Indiretas'!CK32</f>
        <v>0</v>
      </c>
    </row>
    <row r="14638" spans="1:7">
      <c r="A14638" s="283">
        <f>'Comp. Desp. Indiretas'!$CK$7</f>
        <v>45352</v>
      </c>
      <c r="B14638" s="278" t="str">
        <f>'Comp. Desp. Indiretas'!$A$33</f>
        <v>DG</v>
      </c>
      <c r="D14638" s="279" t="str">
        <f>'Comp. Desp. Indiretas'!$C$33</f>
        <v>ALUGUEL DE VEICULO LEVE</v>
      </c>
      <c r="E14638" s="278" t="str">
        <f>Resumo!$R$5</f>
        <v>Despesa</v>
      </c>
      <c r="F14638" s="278" t="str">
        <f>Resumo!$R$6</f>
        <v>Despesa Indireta</v>
      </c>
      <c r="G14638" s="286">
        <f>'Comp. Desp. Indiretas'!CK33</f>
        <v>0</v>
      </c>
    </row>
    <row r="14639" spans="1:7">
      <c r="A14639" s="283">
        <f>'Comp. Desp. Indiretas'!$CK$7</f>
        <v>45352</v>
      </c>
      <c r="B14639" s="278" t="str">
        <f>'Comp. Desp. Indiretas'!$A$34</f>
        <v>DG</v>
      </c>
      <c r="D14639" s="279" t="str">
        <f>'Comp. Desp. Indiretas'!$C$34</f>
        <v>ALUGUEL CAMINHONTE</v>
      </c>
      <c r="E14639" s="278" t="str">
        <f>Resumo!$R$5</f>
        <v>Despesa</v>
      </c>
      <c r="F14639" s="278" t="str">
        <f>Resumo!$R$6</f>
        <v>Despesa Indireta</v>
      </c>
      <c r="G14639" s="286">
        <f>'Comp. Desp. Indiretas'!CK34</f>
        <v>0</v>
      </c>
    </row>
    <row r="14640" spans="1:7">
      <c r="A14640" s="283">
        <f>'Comp. Desp. Indiretas'!$CK$7</f>
        <v>45352</v>
      </c>
      <c r="B14640" s="278" t="str">
        <f>'Comp. Desp. Indiretas'!$A$35</f>
        <v>DG</v>
      </c>
      <c r="D14640" s="279" t="str">
        <f>'Comp. Desp. Indiretas'!$C$35</f>
        <v>AQUISIÇÃO DE VEICULO</v>
      </c>
      <c r="E14640" s="278" t="str">
        <f>Resumo!$R$5</f>
        <v>Despesa</v>
      </c>
      <c r="F14640" s="278" t="str">
        <f>Resumo!$R$6</f>
        <v>Despesa Indireta</v>
      </c>
      <c r="G14640" s="286">
        <f>'Comp. Desp. Indiretas'!CK35</f>
        <v>0</v>
      </c>
    </row>
    <row r="14641" spans="1:7">
      <c r="A14641" s="283">
        <f>'Comp. Desp. Indiretas'!$CK$7</f>
        <v>45352</v>
      </c>
      <c r="B14641" s="278" t="str">
        <f>'Comp. Desp. Indiretas'!$A$36</f>
        <v>DG</v>
      </c>
      <c r="D14641" s="279" t="str">
        <f>'Comp. Desp. Indiretas'!$C$36</f>
        <v>COMBUSTÍVEL - GASOLINA</v>
      </c>
      <c r="E14641" s="278" t="str">
        <f>Resumo!$R$5</f>
        <v>Despesa</v>
      </c>
      <c r="F14641" s="278" t="str">
        <f>Resumo!$R$6</f>
        <v>Despesa Indireta</v>
      </c>
      <c r="G14641" s="286">
        <f>'Comp. Desp. Indiretas'!CK36</f>
        <v>0</v>
      </c>
    </row>
    <row r="14642" spans="1:7">
      <c r="A14642" s="283">
        <f>'Comp. Desp. Indiretas'!$CK$7</f>
        <v>45352</v>
      </c>
      <c r="B14642" s="278" t="str">
        <f>'Comp. Desp. Indiretas'!$A$37</f>
        <v>DG</v>
      </c>
      <c r="D14642" s="279" t="str">
        <f>'Comp. Desp. Indiretas'!$C$37</f>
        <v>COMBUSTÍVEL - DIESEL</v>
      </c>
      <c r="E14642" s="278" t="str">
        <f>Resumo!$R$5</f>
        <v>Despesa</v>
      </c>
      <c r="F14642" s="278" t="str">
        <f>Resumo!$R$6</f>
        <v>Despesa Indireta</v>
      </c>
      <c r="G14642" s="286">
        <f>'Comp. Desp. Indiretas'!CK37</f>
        <v>0</v>
      </c>
    </row>
    <row r="14643" spans="1:7">
      <c r="A14643" s="283">
        <f>'Comp. Desp. Indiretas'!$CK$7</f>
        <v>45352</v>
      </c>
      <c r="B14643" s="278" t="str">
        <f>'Comp. Desp. Indiretas'!$A$38</f>
        <v>DG</v>
      </c>
      <c r="D14643" s="279" t="str">
        <f>'Comp. Desp. Indiretas'!$C$38</f>
        <v>PASSAGEM AÉREA</v>
      </c>
      <c r="E14643" s="278" t="str">
        <f>Resumo!$R$5</f>
        <v>Despesa</v>
      </c>
      <c r="F14643" s="278" t="str">
        <f>Resumo!$R$6</f>
        <v>Despesa Indireta</v>
      </c>
      <c r="G14643" s="286">
        <f>'Comp. Desp. Indiretas'!CK38</f>
        <v>0</v>
      </c>
    </row>
    <row r="14644" spans="1:7">
      <c r="A14644" s="283">
        <f>'Comp. Desp. Indiretas'!$CK$7</f>
        <v>45352</v>
      </c>
      <c r="B14644" s="278" t="str">
        <f>'Comp. Desp. Indiretas'!$A$39</f>
        <v>ART</v>
      </c>
      <c r="D14644" s="279" t="str">
        <f>'Comp. Desp. Indiretas'!$C$39</f>
        <v>ART CREA - Nível 1</v>
      </c>
      <c r="E14644" s="278" t="str">
        <f>Resumo!$R$5</f>
        <v>Despesa</v>
      </c>
      <c r="F14644" s="278" t="str">
        <f>Resumo!$R$6</f>
        <v>Despesa Indireta</v>
      </c>
      <c r="G14644" s="286">
        <f>'Comp. Desp. Indiretas'!CK39</f>
        <v>0</v>
      </c>
    </row>
    <row r="14645" spans="1:7">
      <c r="A14645" s="283">
        <f>'Comp. Desp. Indiretas'!$CK$7</f>
        <v>45352</v>
      </c>
      <c r="B14645" s="278" t="str">
        <f>'Comp. Desp. Indiretas'!$A$40</f>
        <v>ART</v>
      </c>
      <c r="D14645" s="279" t="str">
        <f>'Comp. Desp. Indiretas'!$C$40</f>
        <v>ART CREA - Nível 2</v>
      </c>
      <c r="E14645" s="278" t="str">
        <f>Resumo!$R$5</f>
        <v>Despesa</v>
      </c>
      <c r="F14645" s="278" t="str">
        <f>Resumo!$R$6</f>
        <v>Despesa Indireta</v>
      </c>
      <c r="G14645" s="286">
        <f>'Comp. Desp. Indiretas'!CK40</f>
        <v>0</v>
      </c>
    </row>
    <row r="14646" spans="1:7">
      <c r="A14646" s="283">
        <f>'Comp. Desp. Indiretas'!$CK$7</f>
        <v>45352</v>
      </c>
      <c r="B14646" s="278" t="str">
        <f>'Comp. Desp. Indiretas'!$A$41</f>
        <v>ART</v>
      </c>
      <c r="D14646" s="279" t="str">
        <f>'Comp. Desp. Indiretas'!$C$41</f>
        <v>ART CREA - Nível 3</v>
      </c>
      <c r="E14646" s="278" t="str">
        <f>Resumo!$R$5</f>
        <v>Despesa</v>
      </c>
      <c r="F14646" s="278" t="str">
        <f>Resumo!$R$6</f>
        <v>Despesa Indireta</v>
      </c>
      <c r="G14646" s="286">
        <f>'Comp. Desp. Indiretas'!CK41</f>
        <v>0</v>
      </c>
    </row>
    <row r="14647" spans="1:7">
      <c r="A14647" s="283">
        <f>'Comp. Desp. Indiretas'!$CK$7</f>
        <v>45352</v>
      </c>
      <c r="B14647" s="278" t="str">
        <f>'Comp. Desp. Indiretas'!$A$42</f>
        <v>ART</v>
      </c>
      <c r="D14647" s="279" t="str">
        <f>'Comp. Desp. Indiretas'!$C$42</f>
        <v>ACERVO CREA</v>
      </c>
      <c r="E14647" s="278" t="str">
        <f>Resumo!$R$5</f>
        <v>Despesa</v>
      </c>
      <c r="F14647" s="278" t="str">
        <f>Resumo!$R$6</f>
        <v>Despesa Indireta</v>
      </c>
      <c r="G14647" s="286">
        <f>'Comp. Desp. Indiretas'!CK42</f>
        <v>0</v>
      </c>
    </row>
    <row r="14648" spans="1:7">
      <c r="A14648" s="283">
        <f>'Comp. Desp. Indiretas'!$CK$7</f>
        <v>45352</v>
      </c>
      <c r="B14648" s="278" t="str">
        <f>'Comp. Desp. Indiretas'!$A$43</f>
        <v>ART</v>
      </c>
      <c r="D14648" s="279" t="str">
        <f>'Comp. Desp. Indiretas'!$C$43</f>
        <v>ART CRBio</v>
      </c>
      <c r="E14648" s="278" t="str">
        <f>Resumo!$R$5</f>
        <v>Despesa</v>
      </c>
      <c r="F14648" s="278" t="str">
        <f>Resumo!$R$6</f>
        <v>Despesa Indireta</v>
      </c>
      <c r="G14648" s="286">
        <f>'Comp. Desp. Indiretas'!CK43</f>
        <v>0</v>
      </c>
    </row>
    <row r="14649" spans="1:7">
      <c r="A14649" s="283">
        <f>'Comp. Desp. Indiretas'!$CK$7</f>
        <v>45352</v>
      </c>
      <c r="B14649" s="278" t="str">
        <f>'Comp. Desp. Indiretas'!$A$44</f>
        <v>ART</v>
      </c>
      <c r="D14649" s="279" t="str">
        <f>'Comp. Desp. Indiretas'!$C$44</f>
        <v>ACERVO CRBio</v>
      </c>
      <c r="E14649" s="278" t="str">
        <f>Resumo!$R$5</f>
        <v>Despesa</v>
      </c>
      <c r="F14649" s="278" t="str">
        <f>Resumo!$R$6</f>
        <v>Despesa Indireta</v>
      </c>
      <c r="G14649" s="286">
        <f>'Comp. Desp. Indiretas'!CK44</f>
        <v>0</v>
      </c>
    </row>
    <row r="14650" spans="1:7">
      <c r="A14650" s="283">
        <f>'Comp. Desp. Indiretas'!$CK$7</f>
        <v>45352</v>
      </c>
      <c r="B14650" s="278" t="str">
        <f>'Comp. Desp. Indiretas'!$A$45</f>
        <v>ART</v>
      </c>
      <c r="D14650" s="279" t="str">
        <f>'Comp. Desp. Indiretas'!$C$45</f>
        <v>VISTO CREA PF</v>
      </c>
      <c r="E14650" s="278" t="str">
        <f>Resumo!$R$5</f>
        <v>Despesa</v>
      </c>
      <c r="F14650" s="278" t="str">
        <f>Resumo!$R$6</f>
        <v>Despesa Indireta</v>
      </c>
      <c r="G14650" s="286">
        <f>'Comp. Desp. Indiretas'!CK45</f>
        <v>0</v>
      </c>
    </row>
    <row r="14651" spans="1:7">
      <c r="A14651" s="283">
        <f>'Comp. Desp. Indiretas'!$CK$7</f>
        <v>45352</v>
      </c>
      <c r="B14651" s="278" t="str">
        <f>'Comp. Desp. Indiretas'!$A$46</f>
        <v>ART</v>
      </c>
      <c r="D14651" s="279" t="str">
        <f>'Comp. Desp. Indiretas'!$C$46</f>
        <v>VISTO CREA PJ</v>
      </c>
      <c r="E14651" s="278" t="str">
        <f>Resumo!$R$5</f>
        <v>Despesa</v>
      </c>
      <c r="F14651" s="278" t="str">
        <f>Resumo!$R$6</f>
        <v>Despesa Indireta</v>
      </c>
      <c r="G14651" s="286">
        <f>'Comp. Desp. Indiretas'!CK46</f>
        <v>0</v>
      </c>
    </row>
    <row r="14652" spans="1:7">
      <c r="A14652" s="283">
        <f>'Comp. Desp. Indiretas'!$CK$7</f>
        <v>45352</v>
      </c>
      <c r="B14652" s="278" t="str">
        <f>'Comp. Desp. Indiretas'!$A$47</f>
        <v>ART</v>
      </c>
      <c r="D14652" s="279" t="str">
        <f>'Comp. Desp. Indiretas'!$C$47</f>
        <v>ANUIDADE CREA PF</v>
      </c>
      <c r="E14652" s="278" t="str">
        <f>Resumo!$R$5</f>
        <v>Despesa</v>
      </c>
      <c r="F14652" s="278" t="str">
        <f>Resumo!$R$6</f>
        <v>Despesa Indireta</v>
      </c>
      <c r="G14652" s="286">
        <f>'Comp. Desp. Indiretas'!CK47</f>
        <v>0</v>
      </c>
    </row>
    <row r="14653" spans="1:7">
      <c r="A14653" s="283">
        <f>'Comp. Desp. Indiretas'!$CK$7</f>
        <v>45352</v>
      </c>
      <c r="B14653" s="278" t="str">
        <f>'Comp. Desp. Indiretas'!$A$48</f>
        <v>ART</v>
      </c>
      <c r="D14653" s="279" t="str">
        <f>'Comp. Desp. Indiretas'!$C$48</f>
        <v>ANUIDADE CREA PJ</v>
      </c>
      <c r="E14653" s="278" t="str">
        <f>Resumo!$R$5</f>
        <v>Despesa</v>
      </c>
      <c r="F14653" s="278" t="str">
        <f>Resumo!$R$6</f>
        <v>Despesa Indireta</v>
      </c>
      <c r="G14653" s="286">
        <f>'Comp. Desp. Indiretas'!CK48</f>
        <v>0</v>
      </c>
    </row>
    <row r="14654" spans="1:7">
      <c r="A14654" s="283">
        <f>'Comp. Desp. Indiretas'!$CK$7</f>
        <v>45352</v>
      </c>
      <c r="B14654" s="278" t="str">
        <f>'Comp. Desp. Indiretas'!$A$49</f>
        <v>ART</v>
      </c>
      <c r="D14654" s="279" t="str">
        <f>'Comp. Desp. Indiretas'!$C$49</f>
        <v>VISTO CRBio PF</v>
      </c>
      <c r="E14654" s="278" t="str">
        <f>Resumo!$R$5</f>
        <v>Despesa</v>
      </c>
      <c r="F14654" s="278" t="str">
        <f>Resumo!$R$6</f>
        <v>Despesa Indireta</v>
      </c>
      <c r="G14654" s="286">
        <f>'Comp. Desp. Indiretas'!CK49</f>
        <v>0</v>
      </c>
    </row>
    <row r="14655" spans="1:7">
      <c r="A14655" s="283">
        <f>'Comp. Desp. Indiretas'!$CK$7</f>
        <v>45352</v>
      </c>
      <c r="B14655" s="278" t="str">
        <f>'Comp. Desp. Indiretas'!$A$50</f>
        <v>ART</v>
      </c>
      <c r="D14655" s="279" t="str">
        <f>'Comp. Desp. Indiretas'!$C$50</f>
        <v>VISTO CRBio PJ</v>
      </c>
      <c r="E14655" s="278" t="str">
        <f>Resumo!$R$5</f>
        <v>Despesa</v>
      </c>
      <c r="F14655" s="278" t="str">
        <f>Resumo!$R$6</f>
        <v>Despesa Indireta</v>
      </c>
      <c r="G14655" s="286">
        <f>'Comp. Desp. Indiretas'!CK50</f>
        <v>0</v>
      </c>
    </row>
    <row r="14656" spans="1:7">
      <c r="A14656" s="283">
        <f>'Comp. Desp. Indiretas'!$CK$7</f>
        <v>45352</v>
      </c>
      <c r="B14656" s="278" t="str">
        <f>'Comp. Desp. Indiretas'!$A$51</f>
        <v>SMS</v>
      </c>
      <c r="D14656" s="279" t="str">
        <f>'Comp. Desp. Indiretas'!$C$51</f>
        <v>PPRA</v>
      </c>
      <c r="E14656" s="278" t="str">
        <f>Resumo!$R$5</f>
        <v>Despesa</v>
      </c>
      <c r="F14656" s="278" t="str">
        <f>Resumo!$R$6</f>
        <v>Despesa Indireta</v>
      </c>
      <c r="G14656" s="286">
        <f>'Comp. Desp. Indiretas'!CK51</f>
        <v>0</v>
      </c>
    </row>
    <row r="14657" spans="1:7">
      <c r="A14657" s="283">
        <f>'Comp. Desp. Indiretas'!$CK$7</f>
        <v>45352</v>
      </c>
      <c r="B14657" s="278" t="str">
        <f>'Comp. Desp. Indiretas'!$A$52</f>
        <v>SMS</v>
      </c>
      <c r="D14657" s="279" t="str">
        <f>'Comp. Desp. Indiretas'!$C$52</f>
        <v>PCMSO</v>
      </c>
      <c r="E14657" s="278" t="str">
        <f>Resumo!$R$5</f>
        <v>Despesa</v>
      </c>
      <c r="F14657" s="278" t="str">
        <f>Resumo!$R$6</f>
        <v>Despesa Indireta</v>
      </c>
      <c r="G14657" s="286">
        <f>'Comp. Desp. Indiretas'!CK52</f>
        <v>0</v>
      </c>
    </row>
    <row r="14658" spans="1:7">
      <c r="A14658" s="283">
        <f>'Comp. Desp. Indiretas'!$CK$7</f>
        <v>45352</v>
      </c>
      <c r="B14658" s="278" t="str">
        <f>'Comp. Desp. Indiretas'!$A$53</f>
        <v>SMS</v>
      </c>
      <c r="D14658" s="279" t="str">
        <f>'Comp. Desp. Indiretas'!$C$53</f>
        <v>PGR</v>
      </c>
      <c r="E14658" s="278" t="str">
        <f>Resumo!$R$5</f>
        <v>Despesa</v>
      </c>
      <c r="F14658" s="278" t="str">
        <f>Resumo!$R$6</f>
        <v>Despesa Indireta</v>
      </c>
      <c r="G14658" s="286">
        <f>'Comp. Desp. Indiretas'!CK53</f>
        <v>0</v>
      </c>
    </row>
    <row r="14659" spans="1:7">
      <c r="A14659" s="283">
        <f>'Comp. Desp. Indiretas'!$CK$7</f>
        <v>45352</v>
      </c>
      <c r="B14659" s="278" t="str">
        <f>'Comp. Desp. Indiretas'!$A$55</f>
        <v>SMS</v>
      </c>
      <c r="D14659" s="279" t="str">
        <f>'Comp. Desp. Indiretas'!$C$55</f>
        <v>TREINAMENTO</v>
      </c>
      <c r="E14659" s="278" t="str">
        <f>Resumo!$R$5</f>
        <v>Despesa</v>
      </c>
      <c r="F14659" s="278" t="str">
        <f>Resumo!$R$6</f>
        <v>Despesa Indireta</v>
      </c>
      <c r="G14659" s="286">
        <f>'Comp. Desp. Indiretas'!CK55</f>
        <v>0</v>
      </c>
    </row>
    <row r="14660" spans="1:7">
      <c r="A14660" s="283">
        <f>'Comp. Desp. Indiretas'!$CK$7</f>
        <v>45352</v>
      </c>
      <c r="B14660" s="278" t="str">
        <f>'Comp. Desp. Indiretas'!$A$56</f>
        <v>SMS</v>
      </c>
      <c r="D14660" s="279" t="str">
        <f>'Comp. Desp. Indiretas'!$C$56</f>
        <v>ASO</v>
      </c>
      <c r="E14660" s="278" t="str">
        <f>Resumo!$R$5</f>
        <v>Despesa</v>
      </c>
      <c r="F14660" s="278" t="str">
        <f>Resumo!$R$6</f>
        <v>Despesa Indireta</v>
      </c>
      <c r="G14660" s="286">
        <f>'Comp. Desp. Indiretas'!CK56</f>
        <v>0</v>
      </c>
    </row>
    <row r="14661" spans="1:7">
      <c r="A14661" s="283">
        <f>'Comp. Desp. Indiretas'!$CK$7</f>
        <v>45352</v>
      </c>
      <c r="B14661" s="278">
        <f>'Comp. Desp. Indiretas'!$A$57</f>
        <v>0</v>
      </c>
      <c r="D14661" s="279" t="str">
        <f>'Comp. Desp. Indiretas'!$C$57</f>
        <v/>
      </c>
      <c r="E14661" s="278" t="str">
        <f>Resumo!$R$5</f>
        <v>Despesa</v>
      </c>
      <c r="F14661" s="278" t="str">
        <f>Resumo!$R$6</f>
        <v>Despesa Indireta</v>
      </c>
      <c r="G14661" s="286">
        <f>'Comp. Desp. Indiretas'!CK57</f>
        <v>0</v>
      </c>
    </row>
    <row r="14662" spans="1:7">
      <c r="A14662" s="283">
        <f>'Comp. Desp. Indiretas'!$CK$7</f>
        <v>45352</v>
      </c>
      <c r="B14662" s="278">
        <f>'Comp. Desp. Indiretas'!$A$58</f>
        <v>0</v>
      </c>
      <c r="D14662" s="279" t="str">
        <f>'Comp. Desp. Indiretas'!$C$58</f>
        <v/>
      </c>
      <c r="E14662" s="278" t="str">
        <f>Resumo!$R$5</f>
        <v>Despesa</v>
      </c>
      <c r="F14662" s="278" t="str">
        <f>Resumo!$R$6</f>
        <v>Despesa Indireta</v>
      </c>
      <c r="G14662" s="286">
        <f>'Comp. Desp. Indiretas'!CK58</f>
        <v>0</v>
      </c>
    </row>
    <row r="14663" spans="1:7">
      <c r="A14663" s="283">
        <f>'Comp. Desp. Indiretas'!$CK$7</f>
        <v>45352</v>
      </c>
      <c r="B14663" s="278">
        <f>'Comp. Desp. Indiretas'!$A$59</f>
        <v>0</v>
      </c>
      <c r="D14663" s="279" t="str">
        <f>'Comp. Desp. Indiretas'!$C$59</f>
        <v/>
      </c>
      <c r="E14663" s="278" t="str">
        <f>Resumo!$R$5</f>
        <v>Despesa</v>
      </c>
      <c r="F14663" s="278" t="str">
        <f>Resumo!$R$6</f>
        <v>Despesa Indireta</v>
      </c>
      <c r="G14663" s="286">
        <f>'Comp. Desp. Indiretas'!CK59</f>
        <v>0</v>
      </c>
    </row>
    <row r="14664" spans="1:7">
      <c r="A14664" s="283">
        <f>'Comp. Desp. Indiretas'!$CK$7</f>
        <v>45352</v>
      </c>
      <c r="B14664" s="278">
        <f>'Comp. Desp. Indiretas'!$A$60</f>
        <v>0</v>
      </c>
      <c r="D14664" s="279" t="str">
        <f>'Comp. Desp. Indiretas'!$C$60</f>
        <v/>
      </c>
      <c r="E14664" s="278" t="str">
        <f>Resumo!$R$5</f>
        <v>Despesa</v>
      </c>
      <c r="F14664" s="278" t="str">
        <f>Resumo!$R$6</f>
        <v>Despesa Indireta</v>
      </c>
      <c r="G14664" s="286">
        <f>'Comp. Desp. Indiretas'!CK60</f>
        <v>0</v>
      </c>
    </row>
    <row r="14665" spans="1:7">
      <c r="A14665" s="283">
        <f>'Comp. Desp. Indiretas'!$CK$7</f>
        <v>45352</v>
      </c>
      <c r="B14665" s="278" t="str">
        <f>'Comp. Desp. Indiretas'!$A$63</f>
        <v>MOC</v>
      </c>
      <c r="D14665" s="279" t="str">
        <f>'Comp. Desp. Indiretas'!$C$63</f>
        <v>DIRETOR TÉCNICO</v>
      </c>
      <c r="E14665" s="278" t="str">
        <f>Resumo!$R$5</f>
        <v>Despesa</v>
      </c>
      <c r="F14665" s="278" t="str">
        <f>Resumo!$R$6</f>
        <v>Despesa Indireta</v>
      </c>
      <c r="G14665" s="286">
        <f>'Comp. Desp. Indiretas'!CK63</f>
        <v>0</v>
      </c>
    </row>
    <row r="14666" spans="1:7">
      <c r="A14666" s="283">
        <f>'Comp. Desp. Indiretas'!$CK$7</f>
        <v>45352</v>
      </c>
      <c r="B14666" s="278" t="str">
        <f>'Comp. Desp. Indiretas'!$A$64</f>
        <v>MOC</v>
      </c>
      <c r="D14666" s="279" t="str">
        <f>'Comp. Desp. Indiretas'!$C$64</f>
        <v>ANALISTA DE SUPRIMENTOS</v>
      </c>
      <c r="E14666" s="278" t="str">
        <f>Resumo!$R$5</f>
        <v>Despesa</v>
      </c>
      <c r="F14666" s="278" t="str">
        <f>Resumo!$R$6</f>
        <v>Despesa Indireta</v>
      </c>
      <c r="G14666" s="286">
        <f>'Comp. Desp. Indiretas'!CK64</f>
        <v>0</v>
      </c>
    </row>
    <row r="14667" spans="1:7">
      <c r="A14667" s="283">
        <f>'Comp. Desp. Indiretas'!$CK$7</f>
        <v>45352</v>
      </c>
      <c r="B14667" s="278" t="str">
        <f>'Comp. Desp. Indiretas'!$A$65</f>
        <v>MOC</v>
      </c>
      <c r="D14667" s="279" t="str">
        <f>'Comp. Desp. Indiretas'!$C$65</f>
        <v>GERENTE DE PROJETO - PJ</v>
      </c>
      <c r="E14667" s="278" t="str">
        <f>Resumo!$R$5</f>
        <v>Despesa</v>
      </c>
      <c r="F14667" s="278" t="str">
        <f>Resumo!$R$6</f>
        <v>Despesa Indireta</v>
      </c>
      <c r="G14667" s="286">
        <f>'Comp. Desp. Indiretas'!CK65</f>
        <v>0</v>
      </c>
    </row>
    <row r="14668" spans="1:7">
      <c r="A14668" s="283">
        <f>'Comp. Desp. Indiretas'!$CK$7</f>
        <v>45352</v>
      </c>
      <c r="B14668" s="278" t="str">
        <f>'Comp. Desp. Indiretas'!$A$66</f>
        <v>MOC</v>
      </c>
      <c r="D14668" s="279" t="str">
        <f>'Comp. Desp. Indiretas'!$C$66</f>
        <v>COORD. DE PROJETO - PJ</v>
      </c>
      <c r="E14668" s="278" t="str">
        <f>Resumo!$R$5</f>
        <v>Despesa</v>
      </c>
      <c r="F14668" s="278" t="str">
        <f>Resumo!$R$6</f>
        <v>Despesa Indireta</v>
      </c>
      <c r="G14668" s="286">
        <f>'Comp. Desp. Indiretas'!CK66</f>
        <v>0</v>
      </c>
    </row>
    <row r="14669" spans="1:7">
      <c r="A14669" s="283">
        <f>'Comp. Desp. Indiretas'!$CK$7</f>
        <v>45352</v>
      </c>
      <c r="B14669" s="278" t="str">
        <f>'Comp. Desp. Indiretas'!$A$67</f>
        <v>MOC</v>
      </c>
      <c r="D14669" s="279" t="str">
        <f>'Comp. Desp. Indiretas'!$C$67</f>
        <v>COORD. OPERACIONAL - PJ</v>
      </c>
      <c r="E14669" s="278" t="str">
        <f>Resumo!$R$5</f>
        <v>Despesa</v>
      </c>
      <c r="F14669" s="278" t="str">
        <f>Resumo!$R$6</f>
        <v>Despesa Indireta</v>
      </c>
      <c r="G14669" s="286">
        <f>'Comp. Desp. Indiretas'!CK67</f>
        <v>0</v>
      </c>
    </row>
    <row r="14670" spans="1:7">
      <c r="A14670" s="283">
        <f>'Comp. Desp. Indiretas'!$CK$7</f>
        <v>45352</v>
      </c>
      <c r="B14670" s="278" t="str">
        <f>'Comp. Desp. Indiretas'!$A$68</f>
        <v>MOC</v>
      </c>
      <c r="D14670" s="279" t="str">
        <f>'Comp. Desp. Indiretas'!$C$68</f>
        <v>ANALISTA DE PROJETOS SENIOR - PJ</v>
      </c>
      <c r="E14670" s="278" t="str">
        <f>Resumo!$R$5</f>
        <v>Despesa</v>
      </c>
      <c r="F14670" s="278" t="str">
        <f>Resumo!$R$6</f>
        <v>Despesa Indireta</v>
      </c>
      <c r="G14670" s="286">
        <f>'Comp. Desp. Indiretas'!CK68</f>
        <v>0</v>
      </c>
    </row>
    <row r="14671" spans="1:7">
      <c r="A14671" s="283">
        <f>'Comp. Desp. Indiretas'!$CK$7</f>
        <v>45352</v>
      </c>
      <c r="B14671" s="278" t="str">
        <f>'Comp. Desp. Indiretas'!$A$69</f>
        <v>MOC</v>
      </c>
      <c r="D14671" s="279" t="str">
        <f>'Comp. Desp. Indiretas'!$C$69</f>
        <v>ANALISTA DE PROJETOS PLENO - PJ</v>
      </c>
      <c r="E14671" s="278" t="str">
        <f>Resumo!$R$5</f>
        <v>Despesa</v>
      </c>
      <c r="F14671" s="278" t="str">
        <f>Resumo!$R$6</f>
        <v>Despesa Indireta</v>
      </c>
      <c r="G14671" s="286">
        <f>'Comp. Desp. Indiretas'!CK69</f>
        <v>0</v>
      </c>
    </row>
    <row r="14672" spans="1:7">
      <c r="A14672" s="283">
        <f>'Comp. Desp. Indiretas'!$CK$7</f>
        <v>45352</v>
      </c>
      <c r="B14672" s="278" t="str">
        <f>'Comp. Desp. Indiretas'!$A$70</f>
        <v>MOC</v>
      </c>
      <c r="D14672" s="279" t="str">
        <f>'Comp. Desp. Indiretas'!$C$70</f>
        <v>ANALISTA DE PROJETOS JUNIOR - PJ</v>
      </c>
      <c r="E14672" s="278" t="str">
        <f>Resumo!$R$5</f>
        <v>Despesa</v>
      </c>
      <c r="F14672" s="278" t="str">
        <f>Resumo!$R$6</f>
        <v>Despesa Indireta</v>
      </c>
      <c r="G14672" s="286">
        <f>'Comp. Desp. Indiretas'!CK70</f>
        <v>0</v>
      </c>
    </row>
    <row r="14673" spans="1:7">
      <c r="A14673" s="283">
        <f>'Comp. Desp. Indiretas'!$CK$7</f>
        <v>45352</v>
      </c>
      <c r="B14673" s="278" t="str">
        <f>'Comp. Desp. Indiretas'!$A$71</f>
        <v>MOC</v>
      </c>
      <c r="D14673" s="279" t="str">
        <f>'Comp. Desp. Indiretas'!$C$71</f>
        <v>TÉCNICO OPERACIONAL - PJ</v>
      </c>
      <c r="E14673" s="278" t="str">
        <f>Resumo!$R$5</f>
        <v>Despesa</v>
      </c>
      <c r="F14673" s="278" t="str">
        <f>Resumo!$R$6</f>
        <v>Despesa Indireta</v>
      </c>
      <c r="G14673" s="286">
        <f>'Comp. Desp. Indiretas'!CK71</f>
        <v>0</v>
      </c>
    </row>
    <row r="14674" spans="1:7">
      <c r="A14674" s="283">
        <f>'Comp. Desp. Indiretas'!$CK$7</f>
        <v>45352</v>
      </c>
      <c r="B14674" s="278" t="str">
        <f>'Comp. Desp. Indiretas'!$A$72</f>
        <v>MOC</v>
      </c>
      <c r="D14674" s="279" t="str">
        <f>'Comp. Desp. Indiretas'!$C$72</f>
        <v>AUXILIAR TÉCNICO - PJ</v>
      </c>
      <c r="E14674" s="278" t="str">
        <f>Resumo!$R$5</f>
        <v>Despesa</v>
      </c>
      <c r="F14674" s="278" t="str">
        <f>Resumo!$R$6</f>
        <v>Despesa Indireta</v>
      </c>
      <c r="G14674" s="286">
        <f>'Comp. Desp. Indiretas'!CK72</f>
        <v>0</v>
      </c>
    </row>
    <row r="14675" spans="1:7">
      <c r="A14675" s="283">
        <f>'Comp. Desp. Indiretas'!$CK$7</f>
        <v>45352</v>
      </c>
      <c r="B14675" s="278" t="str">
        <f>'Comp. Desp. Indiretas'!$A$73</f>
        <v>MOC</v>
      </c>
      <c r="D14675" s="279" t="str">
        <f>'Comp. Desp. Indiretas'!$C$73</f>
        <v>ANALISTA FINANCEIRO</v>
      </c>
      <c r="E14675" s="278" t="str">
        <f>Resumo!$R$5</f>
        <v>Despesa</v>
      </c>
      <c r="F14675" s="278" t="str">
        <f>Resumo!$R$6</f>
        <v>Despesa Indireta</v>
      </c>
      <c r="G14675" s="286">
        <f>'Comp. Desp. Indiretas'!CK73</f>
        <v>0</v>
      </c>
    </row>
    <row r="14676" spans="1:7">
      <c r="A14676" s="283">
        <f>'Comp. Desp. Indiretas'!$CK$7</f>
        <v>45352</v>
      </c>
      <c r="B14676" s="278" t="str">
        <f>'Comp. Desp. Indiretas'!$A$74</f>
        <v>MOC</v>
      </c>
      <c r="D14676" s="279" t="str">
        <f>'Comp. Desp. Indiretas'!$C$74</f>
        <v>ANALISTA DE SUPRIMENTOS</v>
      </c>
      <c r="E14676" s="278" t="str">
        <f>Resumo!$R$5</f>
        <v>Despesa</v>
      </c>
      <c r="F14676" s="278" t="str">
        <f>Resumo!$R$6</f>
        <v>Despesa Indireta</v>
      </c>
      <c r="G14676" s="286">
        <f>'Comp. Desp. Indiretas'!CK74</f>
        <v>0</v>
      </c>
    </row>
    <row r="14677" spans="1:7">
      <c r="A14677" s="283">
        <f>'Comp. Desp. Indiretas'!$CK$7</f>
        <v>45352</v>
      </c>
      <c r="B14677" s="278" t="str">
        <f>'Comp. Desp. Indiretas'!$A$75</f>
        <v>DG</v>
      </c>
      <c r="D14677" s="279" t="str">
        <f>'Comp. Desp. Indiretas'!$C$75</f>
        <v>HOSPEDAGEM VIAGEM</v>
      </c>
      <c r="E14677" s="278" t="str">
        <f>Resumo!$R$5</f>
        <v>Despesa</v>
      </c>
      <c r="F14677" s="278" t="str">
        <f>Resumo!$R$6</f>
        <v>Despesa Indireta</v>
      </c>
      <c r="G14677" s="286">
        <f>'Comp. Desp. Indiretas'!CK75</f>
        <v>0</v>
      </c>
    </row>
    <row r="14678" spans="1:7">
      <c r="A14678" s="283">
        <f>'Comp. Desp. Indiretas'!$CK$7</f>
        <v>45352</v>
      </c>
      <c r="B14678" s="278" t="str">
        <f>'Comp. Desp. Indiretas'!$A$76</f>
        <v>DG</v>
      </c>
      <c r="D14678" s="279" t="str">
        <f>'Comp. Desp. Indiretas'!$C$76</f>
        <v>ALIMENTAÇÃO VIAGEM (CAFÉ / ALMOÇO OU JANTA)</v>
      </c>
      <c r="E14678" s="278" t="str">
        <f>Resumo!$R$5</f>
        <v>Despesa</v>
      </c>
      <c r="F14678" s="278" t="str">
        <f>Resumo!$R$6</f>
        <v>Despesa Indireta</v>
      </c>
      <c r="G14678" s="286">
        <f>'Comp. Desp. Indiretas'!CK76</f>
        <v>0</v>
      </c>
    </row>
    <row r="14679" spans="1:7">
      <c r="A14679" s="283">
        <f>'Comp. Desp. Indiretas'!$CK$7</f>
        <v>45352</v>
      </c>
      <c r="B14679" s="278" t="str">
        <f>'Comp. Desp. Indiretas'!$A$77</f>
        <v>DG</v>
      </c>
      <c r="D14679" s="279" t="str">
        <f>'Comp. Desp. Indiretas'!$C$77</f>
        <v>SALA COMERCIAL - PARAUAPEBAS/PA</v>
      </c>
      <c r="E14679" s="278" t="str">
        <f>Resumo!$R$5</f>
        <v>Despesa</v>
      </c>
      <c r="F14679" s="278" t="str">
        <f>Resumo!$R$6</f>
        <v>Despesa Indireta</v>
      </c>
      <c r="G14679" s="286">
        <f>'Comp. Desp. Indiretas'!CK77</f>
        <v>0</v>
      </c>
    </row>
    <row r="14680" spans="1:7">
      <c r="A14680" s="283">
        <f>'Comp. Desp. Indiretas'!$CK$7</f>
        <v>45352</v>
      </c>
      <c r="B14680" s="278" t="str">
        <f>'Comp. Desp. Indiretas'!$A$78</f>
        <v>DG</v>
      </c>
      <c r="D14680" s="279" t="str">
        <f>'Comp. Desp. Indiretas'!$C$78</f>
        <v>ALIMENTAÇÃO VIAGEM (CAFÉ / ALMOÇO OU JANTA)</v>
      </c>
      <c r="E14680" s="278" t="str">
        <f>Resumo!$R$5</f>
        <v>Despesa</v>
      </c>
      <c r="F14680" s="278" t="str">
        <f>Resumo!$R$6</f>
        <v>Despesa Indireta</v>
      </c>
      <c r="G14680" s="286">
        <f>'Comp. Desp. Indiretas'!CK78</f>
        <v>0</v>
      </c>
    </row>
    <row r="14681" spans="1:7">
      <c r="A14681" s="283">
        <f>'Comp. Desp. Indiretas'!$CK$7</f>
        <v>45352</v>
      </c>
      <c r="B14681" s="278" t="str">
        <f>'Comp. Desp. Indiretas'!$A$79</f>
        <v>DG</v>
      </c>
      <c r="D14681" s="279" t="str">
        <f>'Comp. Desp. Indiretas'!$C$79</f>
        <v>ALIMENTAÇÃO - NIVEL 2</v>
      </c>
      <c r="E14681" s="278" t="str">
        <f>Resumo!$R$5</f>
        <v>Despesa</v>
      </c>
      <c r="F14681" s="278" t="str">
        <f>Resumo!$R$6</f>
        <v>Despesa Indireta</v>
      </c>
      <c r="G14681" s="286">
        <f>'Comp. Desp. Indiretas'!CK79</f>
        <v>0</v>
      </c>
    </row>
    <row r="14682" spans="1:7">
      <c r="A14682" s="283">
        <f>'Comp. Desp. Indiretas'!$CK$7</f>
        <v>45352</v>
      </c>
      <c r="B14682" s="278" t="str">
        <f>'Comp. Desp. Indiretas'!$A$80</f>
        <v>DG</v>
      </c>
      <c r="D14682" s="279" t="str">
        <f>'Comp. Desp. Indiretas'!$C$80</f>
        <v>ALIMENTAÇÃO - NIVEL 3</v>
      </c>
      <c r="E14682" s="278" t="str">
        <f>Resumo!$R$5</f>
        <v>Despesa</v>
      </c>
      <c r="F14682" s="278" t="str">
        <f>Resumo!$R$6</f>
        <v>Despesa Indireta</v>
      </c>
      <c r="G14682" s="286">
        <f>'Comp. Desp. Indiretas'!CK80</f>
        <v>0</v>
      </c>
    </row>
    <row r="14683" spans="1:7">
      <c r="A14683" s="283">
        <f>'Comp. Desp. Indiretas'!$CK$7</f>
        <v>45352</v>
      </c>
      <c r="B14683" s="278" t="str">
        <f>'Comp. Desp. Indiretas'!$A$81</f>
        <v>DG</v>
      </c>
      <c r="D14683" s="279" t="str">
        <f>'Comp. Desp. Indiretas'!$C$81</f>
        <v>TELEFONIA</v>
      </c>
      <c r="E14683" s="278" t="str">
        <f>Resumo!$R$5</f>
        <v>Despesa</v>
      </c>
      <c r="F14683" s="278" t="str">
        <f>Resumo!$R$6</f>
        <v>Despesa Indireta</v>
      </c>
      <c r="G14683" s="286">
        <f>'Comp. Desp. Indiretas'!CK81</f>
        <v>0</v>
      </c>
    </row>
    <row r="14684" spans="1:7">
      <c r="A14684" s="283">
        <f>'Comp. Desp. Indiretas'!$CK$7</f>
        <v>45352</v>
      </c>
      <c r="B14684" s="278" t="str">
        <f>'Comp. Desp. Indiretas'!$A$82</f>
        <v>DG</v>
      </c>
      <c r="D14684" s="279" t="str">
        <f>'Comp. Desp. Indiretas'!$C$82</f>
        <v>ALUGUEL DE VEÍCULO SUV</v>
      </c>
      <c r="E14684" s="278" t="str">
        <f>Resumo!$R$5</f>
        <v>Despesa</v>
      </c>
      <c r="F14684" s="278" t="str">
        <f>Resumo!$R$6</f>
        <v>Despesa Indireta</v>
      </c>
      <c r="G14684" s="286">
        <f>'Comp. Desp. Indiretas'!CK82</f>
        <v>0</v>
      </c>
    </row>
    <row r="14685" spans="1:7">
      <c r="A14685" s="283">
        <f>'Comp. Desp. Indiretas'!$CK$7</f>
        <v>45352</v>
      </c>
      <c r="B14685" s="278" t="str">
        <f>'Comp. Desp. Indiretas'!$A$83</f>
        <v>DG</v>
      </c>
      <c r="D14685" s="279" t="str">
        <f>'Comp. Desp. Indiretas'!$C$83</f>
        <v>ALUGUEL DE VEICULO LEVE</v>
      </c>
      <c r="E14685" s="278" t="str">
        <f>Resumo!$R$5</f>
        <v>Despesa</v>
      </c>
      <c r="F14685" s="278" t="str">
        <f>Resumo!$R$6</f>
        <v>Despesa Indireta</v>
      </c>
      <c r="G14685" s="286">
        <f>'Comp. Desp. Indiretas'!CK83</f>
        <v>0</v>
      </c>
    </row>
    <row r="14686" spans="1:7">
      <c r="A14686" s="283">
        <f>'Comp. Desp. Indiretas'!$CK$7</f>
        <v>45352</v>
      </c>
      <c r="B14686" s="278" t="str">
        <f>'Comp. Desp. Indiretas'!$A$84</f>
        <v>DG</v>
      </c>
      <c r="D14686" s="279" t="str">
        <f>'Comp. Desp. Indiretas'!$C$84</f>
        <v>ALUGUEL CAMINHONTE</v>
      </c>
      <c r="E14686" s="278" t="str">
        <f>Resumo!$R$5</f>
        <v>Despesa</v>
      </c>
      <c r="F14686" s="278" t="str">
        <f>Resumo!$R$6</f>
        <v>Despesa Indireta</v>
      </c>
      <c r="G14686" s="286">
        <f>'Comp. Desp. Indiretas'!CK84</f>
        <v>0</v>
      </c>
    </row>
    <row r="14687" spans="1:7">
      <c r="A14687" s="283">
        <f>'Comp. Desp. Indiretas'!$CK$7</f>
        <v>45352</v>
      </c>
      <c r="B14687" s="278" t="str">
        <f>'Comp. Desp. Indiretas'!$A$85</f>
        <v>DG</v>
      </c>
      <c r="D14687" s="279" t="str">
        <f>'Comp. Desp. Indiretas'!$C$85</f>
        <v>AQUISIÇÃO DE VEICULO</v>
      </c>
      <c r="E14687" s="278" t="str">
        <f>Resumo!$R$5</f>
        <v>Despesa</v>
      </c>
      <c r="F14687" s="278" t="str">
        <f>Resumo!$R$6</f>
        <v>Despesa Indireta</v>
      </c>
      <c r="G14687" s="286">
        <f>'Comp. Desp. Indiretas'!CK85</f>
        <v>0</v>
      </c>
    </row>
    <row r="14688" spans="1:7">
      <c r="A14688" s="283">
        <f>'Comp. Desp. Indiretas'!$CK$7</f>
        <v>45352</v>
      </c>
      <c r="B14688" s="278" t="str">
        <f>'Comp. Desp. Indiretas'!$A$86</f>
        <v>DG</v>
      </c>
      <c r="D14688" s="279" t="str">
        <f>'Comp. Desp. Indiretas'!$C$86</f>
        <v>COMBUSTÍVEL - GASOLINA</v>
      </c>
      <c r="E14688" s="278" t="str">
        <f>Resumo!$R$5</f>
        <v>Despesa</v>
      </c>
      <c r="F14688" s="278" t="str">
        <f>Resumo!$R$6</f>
        <v>Despesa Indireta</v>
      </c>
      <c r="G14688" s="286">
        <f>'Comp. Desp. Indiretas'!CK86</f>
        <v>0</v>
      </c>
    </row>
    <row r="14689" spans="1:7">
      <c r="A14689" s="283">
        <f>'Comp. Desp. Indiretas'!$CK$7</f>
        <v>45352</v>
      </c>
      <c r="B14689" s="278" t="str">
        <f>'Comp. Desp. Indiretas'!$A$87</f>
        <v>DG</v>
      </c>
      <c r="D14689" s="279" t="str">
        <f>'Comp. Desp. Indiretas'!$C$87</f>
        <v>COMBUSTÍVEL - DIESEL</v>
      </c>
      <c r="E14689" s="278" t="str">
        <f>Resumo!$R$5</f>
        <v>Despesa</v>
      </c>
      <c r="F14689" s="278" t="str">
        <f>Resumo!$R$6</f>
        <v>Despesa Indireta</v>
      </c>
      <c r="G14689" s="286">
        <f>'Comp. Desp. Indiretas'!CK87</f>
        <v>0</v>
      </c>
    </row>
    <row r="14690" spans="1:7">
      <c r="A14690" s="283">
        <f>'Comp. Desp. Indiretas'!$CK$7</f>
        <v>45352</v>
      </c>
      <c r="B14690" s="278" t="str">
        <f>'Comp. Desp. Indiretas'!$A$88</f>
        <v>DG</v>
      </c>
      <c r="D14690" s="279" t="str">
        <f>'Comp. Desp. Indiretas'!$C$88</f>
        <v>PASSAGEM AÉREA</v>
      </c>
      <c r="E14690" s="278" t="str">
        <f>Resumo!$R$5</f>
        <v>Despesa</v>
      </c>
      <c r="F14690" s="278" t="str">
        <f>Resumo!$R$6</f>
        <v>Despesa Indireta</v>
      </c>
      <c r="G14690" s="286">
        <f>'Comp. Desp. Indiretas'!CK88</f>
        <v>0</v>
      </c>
    </row>
    <row r="14691" spans="1:7">
      <c r="A14691" s="283">
        <f>'Comp. Desp. Indiretas'!$CK$7</f>
        <v>45352</v>
      </c>
      <c r="B14691" s="278" t="str">
        <f>'Comp. Desp. Indiretas'!$A$89</f>
        <v>ART</v>
      </c>
      <c r="D14691" s="279" t="str">
        <f>'Comp. Desp. Indiretas'!$C$89</f>
        <v>ART CREA - Nível 1</v>
      </c>
      <c r="E14691" s="278" t="str">
        <f>Resumo!$R$5</f>
        <v>Despesa</v>
      </c>
      <c r="F14691" s="278" t="str">
        <f>Resumo!$R$6</f>
        <v>Despesa Indireta</v>
      </c>
      <c r="G14691" s="286">
        <f>'Comp. Desp. Indiretas'!CK89</f>
        <v>0</v>
      </c>
    </row>
    <row r="14692" spans="1:7">
      <c r="A14692" s="283">
        <f>'Comp. Desp. Indiretas'!$CK$7</f>
        <v>45352</v>
      </c>
      <c r="B14692" s="278" t="str">
        <f>'Comp. Desp. Indiretas'!$A$90</f>
        <v>ART</v>
      </c>
      <c r="D14692" s="279" t="str">
        <f>'Comp. Desp. Indiretas'!$C$90</f>
        <v>ART CREA - Nível 2</v>
      </c>
      <c r="E14692" s="278" t="str">
        <f>Resumo!$R$5</f>
        <v>Despesa</v>
      </c>
      <c r="F14692" s="278" t="str">
        <f>Resumo!$R$6</f>
        <v>Despesa Indireta</v>
      </c>
      <c r="G14692" s="286">
        <f>'Comp. Desp. Indiretas'!CK90</f>
        <v>0</v>
      </c>
    </row>
    <row r="14693" spans="1:7">
      <c r="A14693" s="283">
        <f>'Comp. Desp. Indiretas'!$CK$7</f>
        <v>45352</v>
      </c>
      <c r="B14693" s="278" t="str">
        <f>'Comp. Desp. Indiretas'!$A$91</f>
        <v>ART</v>
      </c>
      <c r="D14693" s="279" t="str">
        <f>'Comp. Desp. Indiretas'!$C$91</f>
        <v>ART CREA - Nível 3</v>
      </c>
      <c r="E14693" s="278" t="str">
        <f>Resumo!$R$5</f>
        <v>Despesa</v>
      </c>
      <c r="F14693" s="278" t="str">
        <f>Resumo!$R$6</f>
        <v>Despesa Indireta</v>
      </c>
      <c r="G14693" s="286">
        <f>'Comp. Desp. Indiretas'!CK91</f>
        <v>0</v>
      </c>
    </row>
    <row r="14694" spans="1:7">
      <c r="A14694" s="283">
        <f>'Comp. Desp. Indiretas'!$CK$7</f>
        <v>45352</v>
      </c>
      <c r="B14694" s="278" t="str">
        <f>'Comp. Desp. Indiretas'!$A$92</f>
        <v>ART</v>
      </c>
      <c r="D14694" s="279" t="str">
        <f>'Comp. Desp. Indiretas'!$C$92</f>
        <v>ACERVO CREA</v>
      </c>
      <c r="E14694" s="278" t="str">
        <f>Resumo!$R$5</f>
        <v>Despesa</v>
      </c>
      <c r="F14694" s="278" t="str">
        <f>Resumo!$R$6</f>
        <v>Despesa Indireta</v>
      </c>
      <c r="G14694" s="286">
        <f>'Comp. Desp. Indiretas'!CK92</f>
        <v>0</v>
      </c>
    </row>
    <row r="14695" spans="1:7">
      <c r="A14695" s="283">
        <f>'Comp. Desp. Indiretas'!$CK$7</f>
        <v>45352</v>
      </c>
      <c r="B14695" s="278" t="str">
        <f>'Comp. Desp. Indiretas'!$A$93</f>
        <v>ART</v>
      </c>
      <c r="D14695" s="279" t="str">
        <f>'Comp. Desp. Indiretas'!$C$93</f>
        <v>ART CRBio</v>
      </c>
      <c r="E14695" s="278" t="str">
        <f>Resumo!$R$5</f>
        <v>Despesa</v>
      </c>
      <c r="F14695" s="278" t="str">
        <f>Resumo!$R$6</f>
        <v>Despesa Indireta</v>
      </c>
      <c r="G14695" s="286">
        <f>'Comp. Desp. Indiretas'!CK93</f>
        <v>0</v>
      </c>
    </row>
    <row r="14696" spans="1:7">
      <c r="A14696" s="283">
        <f>'Comp. Desp. Indiretas'!$CK$7</f>
        <v>45352</v>
      </c>
      <c r="B14696" s="278" t="str">
        <f>'Comp. Desp. Indiretas'!$A$94</f>
        <v>ART</v>
      </c>
      <c r="D14696" s="279" t="str">
        <f>'Comp. Desp. Indiretas'!$C$94</f>
        <v>ACERVO CRBio</v>
      </c>
      <c r="E14696" s="278" t="str">
        <f>Resumo!$R$5</f>
        <v>Despesa</v>
      </c>
      <c r="F14696" s="278" t="str">
        <f>Resumo!$R$6</f>
        <v>Despesa Indireta</v>
      </c>
      <c r="G14696" s="286">
        <f>'Comp. Desp. Indiretas'!CK94</f>
        <v>0</v>
      </c>
    </row>
    <row r="14697" spans="1:7">
      <c r="A14697" s="283">
        <f>'Comp. Desp. Indiretas'!$CK$7</f>
        <v>45352</v>
      </c>
      <c r="B14697" s="278" t="str">
        <f>'Comp. Desp. Indiretas'!$A$95</f>
        <v>ART</v>
      </c>
      <c r="D14697" s="279" t="str">
        <f>'Comp. Desp. Indiretas'!$C$95</f>
        <v>VISTO CREA PF</v>
      </c>
      <c r="E14697" s="278" t="str">
        <f>Resumo!$R$5</f>
        <v>Despesa</v>
      </c>
      <c r="F14697" s="278" t="str">
        <f>Resumo!$R$6</f>
        <v>Despesa Indireta</v>
      </c>
      <c r="G14697" s="286">
        <f>'Comp. Desp. Indiretas'!CK95</f>
        <v>0</v>
      </c>
    </row>
    <row r="14698" spans="1:7">
      <c r="A14698" s="283">
        <f>'Comp. Desp. Indiretas'!$CK$7</f>
        <v>45352</v>
      </c>
      <c r="B14698" s="278" t="str">
        <f>'Comp. Desp. Indiretas'!$A$96</f>
        <v>ART</v>
      </c>
      <c r="D14698" s="279" t="str">
        <f>'Comp. Desp. Indiretas'!$C$96</f>
        <v>VISTO CREA PJ</v>
      </c>
      <c r="E14698" s="278" t="str">
        <f>Resumo!$R$5</f>
        <v>Despesa</v>
      </c>
      <c r="F14698" s="278" t="str">
        <f>Resumo!$R$6</f>
        <v>Despesa Indireta</v>
      </c>
      <c r="G14698" s="286">
        <f>'Comp. Desp. Indiretas'!CK96</f>
        <v>0</v>
      </c>
    </row>
    <row r="14699" spans="1:7">
      <c r="A14699" s="283">
        <f>'Comp. Desp. Indiretas'!$CK$7</f>
        <v>45352</v>
      </c>
      <c r="B14699" s="278" t="str">
        <f>'Comp. Desp. Indiretas'!$A$97</f>
        <v>ART</v>
      </c>
      <c r="D14699" s="279" t="str">
        <f>'Comp. Desp. Indiretas'!$C$97</f>
        <v>ANUIDADE CREA PF</v>
      </c>
      <c r="E14699" s="278" t="str">
        <f>Resumo!$R$5</f>
        <v>Despesa</v>
      </c>
      <c r="F14699" s="278" t="str">
        <f>Resumo!$R$6</f>
        <v>Despesa Indireta</v>
      </c>
      <c r="G14699" s="286">
        <f>'Comp. Desp. Indiretas'!CK97</f>
        <v>0</v>
      </c>
    </row>
    <row r="14700" spans="1:7">
      <c r="A14700" s="283">
        <f>'Comp. Desp. Indiretas'!$CK$7</f>
        <v>45352</v>
      </c>
      <c r="B14700" s="278" t="str">
        <f>'Comp. Desp. Indiretas'!$A$98</f>
        <v>ART</v>
      </c>
      <c r="D14700" s="279" t="str">
        <f>'Comp. Desp. Indiretas'!$C$98</f>
        <v>ANUIDADE CREA PJ</v>
      </c>
      <c r="E14700" s="278" t="str">
        <f>Resumo!$R$5</f>
        <v>Despesa</v>
      </c>
      <c r="F14700" s="278" t="str">
        <f>Resumo!$R$6</f>
        <v>Despesa Indireta</v>
      </c>
      <c r="G14700" s="286">
        <f>'Comp. Desp. Indiretas'!CK98</f>
        <v>0</v>
      </c>
    </row>
    <row r="14701" spans="1:7">
      <c r="A14701" s="283">
        <f>'Comp. Desp. Indiretas'!$CK$7</f>
        <v>45352</v>
      </c>
      <c r="B14701" s="278" t="str">
        <f>'Comp. Desp. Indiretas'!$A$99</f>
        <v>ART</v>
      </c>
      <c r="D14701" s="279" t="str">
        <f>'Comp. Desp. Indiretas'!$C$99</f>
        <v>VISTO CRBio PF</v>
      </c>
      <c r="E14701" s="278" t="str">
        <f>Resumo!$R$5</f>
        <v>Despesa</v>
      </c>
      <c r="F14701" s="278" t="str">
        <f>Resumo!$R$6</f>
        <v>Despesa Indireta</v>
      </c>
      <c r="G14701" s="286">
        <f>'Comp. Desp. Indiretas'!CK99</f>
        <v>0</v>
      </c>
    </row>
    <row r="14702" spans="1:7">
      <c r="A14702" s="283">
        <f>'Comp. Desp. Indiretas'!$CK$7</f>
        <v>45352</v>
      </c>
      <c r="B14702" s="278" t="str">
        <f>'Comp. Desp. Indiretas'!$A$100</f>
        <v>ART</v>
      </c>
      <c r="D14702" s="279" t="str">
        <f>'Comp. Desp. Indiretas'!$C$100</f>
        <v>VISTO CRBio PJ</v>
      </c>
      <c r="E14702" s="278" t="str">
        <f>Resumo!$R$5</f>
        <v>Despesa</v>
      </c>
      <c r="F14702" s="278" t="str">
        <f>Resumo!$R$6</f>
        <v>Despesa Indireta</v>
      </c>
      <c r="G14702" s="286">
        <f>'Comp. Desp. Indiretas'!CK100</f>
        <v>0</v>
      </c>
    </row>
    <row r="14703" spans="1:7">
      <c r="A14703" s="283">
        <f>'Comp. Desp. Indiretas'!$CK$7</f>
        <v>45352</v>
      </c>
      <c r="B14703" s="278" t="str">
        <f>'Comp. Desp. Indiretas'!$A$101</f>
        <v>SMS</v>
      </c>
      <c r="D14703" s="279" t="str">
        <f>'Comp. Desp. Indiretas'!$C$101</f>
        <v>PPRA</v>
      </c>
      <c r="E14703" s="278" t="str">
        <f>Resumo!$R$5</f>
        <v>Despesa</v>
      </c>
      <c r="F14703" s="278" t="str">
        <f>Resumo!$R$6</f>
        <v>Despesa Indireta</v>
      </c>
      <c r="G14703" s="286">
        <f>'Comp. Desp. Indiretas'!CK101</f>
        <v>0</v>
      </c>
    </row>
    <row r="14704" spans="1:7">
      <c r="A14704" s="283">
        <f>'Comp. Desp. Indiretas'!$CK$7</f>
        <v>45352</v>
      </c>
      <c r="B14704" s="278" t="str">
        <f>'Comp. Desp. Indiretas'!$A$102</f>
        <v>SMS</v>
      </c>
      <c r="D14704" s="279" t="str">
        <f>'Comp. Desp. Indiretas'!$C$102</f>
        <v>PCMSO</v>
      </c>
      <c r="E14704" s="278" t="str">
        <f>Resumo!$R$5</f>
        <v>Despesa</v>
      </c>
      <c r="F14704" s="278" t="str">
        <f>Resumo!$R$6</f>
        <v>Despesa Indireta</v>
      </c>
      <c r="G14704" s="286">
        <f>'Comp. Desp. Indiretas'!CK102</f>
        <v>0</v>
      </c>
    </row>
    <row r="14705" spans="1:7">
      <c r="A14705" s="283">
        <f>'Comp. Desp. Indiretas'!$CK$7</f>
        <v>45352</v>
      </c>
      <c r="B14705" s="278" t="str">
        <f>'Comp. Desp. Indiretas'!$A$103</f>
        <v>SMS</v>
      </c>
      <c r="D14705" s="279" t="str">
        <f>'Comp. Desp. Indiretas'!$C$103</f>
        <v>PGR</v>
      </c>
      <c r="E14705" s="278" t="str">
        <f>Resumo!$R$5</f>
        <v>Despesa</v>
      </c>
      <c r="F14705" s="278" t="str">
        <f>Resumo!$R$6</f>
        <v>Despesa Indireta</v>
      </c>
      <c r="G14705" s="286">
        <f>'Comp. Desp. Indiretas'!CK103</f>
        <v>0</v>
      </c>
    </row>
    <row r="14706" spans="1:7">
      <c r="A14706" s="283">
        <f>'Comp. Desp. Indiretas'!$CK$7</f>
        <v>45352</v>
      </c>
      <c r="B14706" s="278" t="str">
        <f>'Comp. Desp. Indiretas'!$A$104</f>
        <v>SMS</v>
      </c>
      <c r="D14706" s="279" t="str">
        <f>'Comp. Desp. Indiretas'!$C$104</f>
        <v>PAE</v>
      </c>
      <c r="E14706" s="278" t="str">
        <f>Resumo!$R$5</f>
        <v>Despesa</v>
      </c>
      <c r="F14706" s="278" t="str">
        <f>Resumo!$R$6</f>
        <v>Despesa Indireta</v>
      </c>
      <c r="G14706" s="286">
        <f>'Comp. Desp. Indiretas'!CK104</f>
        <v>0</v>
      </c>
    </row>
    <row r="14707" spans="1:7">
      <c r="A14707" s="283">
        <f>'Comp. Desp. Indiretas'!$CK$7</f>
        <v>45352</v>
      </c>
      <c r="B14707" s="278" t="str">
        <f>'Comp. Desp. Indiretas'!$A$105</f>
        <v>SMS</v>
      </c>
      <c r="D14707" s="279" t="str">
        <f>'Comp. Desp. Indiretas'!$C$105</f>
        <v>TREINAMENTO</v>
      </c>
      <c r="E14707" s="278" t="str">
        <f>Resumo!$R$5</f>
        <v>Despesa</v>
      </c>
      <c r="F14707" s="278" t="str">
        <f>Resumo!$R$6</f>
        <v>Despesa Indireta</v>
      </c>
      <c r="G14707" s="286">
        <f>'Comp. Desp. Indiretas'!CK105</f>
        <v>0</v>
      </c>
    </row>
    <row r="14708" spans="1:7">
      <c r="A14708" s="283">
        <f>'Comp. Desp. Indiretas'!$CK$7</f>
        <v>45352</v>
      </c>
      <c r="B14708" s="278" t="str">
        <f>'Comp. Desp. Indiretas'!$A$106</f>
        <v>SMS</v>
      </c>
      <c r="D14708" s="279" t="str">
        <f>'Comp. Desp. Indiretas'!$C$106</f>
        <v>ASO</v>
      </c>
      <c r="E14708" s="278" t="str">
        <f>Resumo!$R$5</f>
        <v>Despesa</v>
      </c>
      <c r="F14708" s="278" t="str">
        <f>Resumo!$R$6</f>
        <v>Despesa Indireta</v>
      </c>
      <c r="G14708" s="286">
        <f>'Comp. Desp. Indiretas'!CK106</f>
        <v>0</v>
      </c>
    </row>
    <row r="14709" spans="1:7">
      <c r="A14709" s="283">
        <f>'Comp. Desp. Indiretas'!$CK$7</f>
        <v>45352</v>
      </c>
      <c r="B14709" s="278">
        <f>'Comp. Desp. Indiretas'!$A$107</f>
        <v>0</v>
      </c>
      <c r="D14709" s="279" t="str">
        <f>'Comp. Desp. Indiretas'!$C$107</f>
        <v/>
      </c>
      <c r="E14709" s="278" t="str">
        <f>Resumo!$R$5</f>
        <v>Despesa</v>
      </c>
      <c r="F14709" s="278" t="str">
        <f>Resumo!$R$6</f>
        <v>Despesa Indireta</v>
      </c>
      <c r="G14709" s="286">
        <f>'Comp. Desp. Indiretas'!CK107</f>
        <v>0</v>
      </c>
    </row>
    <row r="14710" spans="1:7">
      <c r="A14710" s="283">
        <f>'Comp. Desp. Indiretas'!$CK$7</f>
        <v>45352</v>
      </c>
      <c r="B14710" s="278">
        <f>'Comp. Desp. Indiretas'!$A$108</f>
        <v>0</v>
      </c>
      <c r="D14710" s="279" t="str">
        <f>'Comp. Desp. Indiretas'!$C$108</f>
        <v/>
      </c>
      <c r="E14710" s="278" t="str">
        <f>Resumo!$R$5</f>
        <v>Despesa</v>
      </c>
      <c r="F14710" s="278" t="str">
        <f>Resumo!$R$6</f>
        <v>Despesa Indireta</v>
      </c>
      <c r="G14710" s="286">
        <f>'Comp. Desp. Indiretas'!CK108</f>
        <v>0</v>
      </c>
    </row>
    <row r="14711" spans="1:7">
      <c r="A14711" s="283">
        <f>'Comp. Desp. Indiretas'!$CK$7</f>
        <v>45352</v>
      </c>
      <c r="B14711" s="278">
        <f>'Comp. Desp. Indiretas'!$A$109</f>
        <v>0</v>
      </c>
      <c r="D14711" s="279" t="str">
        <f>'Comp. Desp. Indiretas'!$C$109</f>
        <v/>
      </c>
      <c r="E14711" s="278" t="str">
        <f>Resumo!$R$5</f>
        <v>Despesa</v>
      </c>
      <c r="F14711" s="278" t="str">
        <f>Resumo!$R$6</f>
        <v>Despesa Indireta</v>
      </c>
      <c r="G14711" s="286">
        <f>'Comp. Desp. Indiretas'!CK109</f>
        <v>0</v>
      </c>
    </row>
    <row r="14712" spans="1:7">
      <c r="A14712" s="283">
        <f>'Comp. Desp. Indiretas'!$CK$7</f>
        <v>45352</v>
      </c>
      <c r="B14712" s="278">
        <f>'Comp. Desp. Indiretas'!$A$110</f>
        <v>0</v>
      </c>
      <c r="D14712" s="279" t="str">
        <f>'Comp. Desp. Indiretas'!$C$110</f>
        <v/>
      </c>
      <c r="E14712" s="278" t="str">
        <f>Resumo!$R$5</f>
        <v>Despesa</v>
      </c>
      <c r="F14712" s="278" t="str">
        <f>Resumo!$R$6</f>
        <v>Despesa Indireta</v>
      </c>
      <c r="G14712" s="286">
        <f>'Comp. Desp. Indiretas'!CK110</f>
        <v>0</v>
      </c>
    </row>
    <row r="14713" spans="1:7">
      <c r="A14713" s="283">
        <f>'Comp. Desp. Indiretas'!$CK$7</f>
        <v>45352</v>
      </c>
      <c r="B14713" s="278">
        <f>'Comp. Desp. Indiretas'!$A$111</f>
        <v>0</v>
      </c>
      <c r="D14713" s="279" t="str">
        <f>'Comp. Desp. Indiretas'!$C$111</f>
        <v/>
      </c>
      <c r="E14713" s="278" t="str">
        <f>Resumo!$R$5</f>
        <v>Despesa</v>
      </c>
      <c r="F14713" s="278" t="str">
        <f>Resumo!$R$6</f>
        <v>Despesa Indireta</v>
      </c>
      <c r="G14713" s="286">
        <f>'Comp. Desp. Indiretas'!CK111</f>
        <v>0</v>
      </c>
    </row>
    <row r="14714" spans="1:7">
      <c r="A14714" s="283">
        <f>'Comp. Desp. Indiretas'!$CK$7</f>
        <v>45352</v>
      </c>
      <c r="B14714" s="278">
        <f>'Comp. Desp. Indiretas'!$A$112</f>
        <v>0</v>
      </c>
      <c r="D14714" s="279" t="str">
        <f>'Comp. Desp. Indiretas'!$C$112</f>
        <v/>
      </c>
      <c r="E14714" s="278" t="str">
        <f>Resumo!$R$5</f>
        <v>Despesa</v>
      </c>
      <c r="F14714" s="278" t="str">
        <f>Resumo!$R$6</f>
        <v>Despesa Indireta</v>
      </c>
      <c r="G14714" s="286">
        <f>'Comp. Desp. Indiretas'!CK112</f>
        <v>0</v>
      </c>
    </row>
    <row r="14715" spans="1:7">
      <c r="A14715" s="283">
        <f>'Comp. Desp. Indiretas'!$CK$7</f>
        <v>45352</v>
      </c>
      <c r="B14715" s="278" t="str">
        <f>'Composições Desp. Diretas'!$A$10</f>
        <v>MOD</v>
      </c>
      <c r="C14715" s="278" t="str">
        <f>EAP!$C$9</f>
        <v>PP01</v>
      </c>
      <c r="D14715" s="279" t="str">
        <f>'Composições Desp. Diretas'!$C$10</f>
        <v>ANALISTA TÉCNICO</v>
      </c>
      <c r="E14715" s="278" t="str">
        <f>Resumo!$R$5</f>
        <v>Despesa</v>
      </c>
      <c r="F14715" s="278" t="str">
        <f>Resumo!$R$7</f>
        <v>Despesa Direta</v>
      </c>
      <c r="G14715" s="286">
        <f>'Composições Desp. Diretas'!CL10</f>
        <v>0</v>
      </c>
    </row>
    <row r="14716" spans="1:7">
      <c r="A14716" s="283">
        <f>'Comp. Desp. Indiretas'!$CK$7</f>
        <v>45352</v>
      </c>
      <c r="B14716" s="278" t="str">
        <f>'Composições Desp. Diretas'!$A$11</f>
        <v>MOD</v>
      </c>
      <c r="C14716" s="278" t="str">
        <f>EAP!$C$9</f>
        <v>PP01</v>
      </c>
      <c r="D14716" s="279" t="str">
        <f>'Composições Desp. Diretas'!$C$11</f>
        <v>ASSISTENTE ADMINISTRATIVO</v>
      </c>
      <c r="E14716" s="278" t="str">
        <f>Resumo!$R$5</f>
        <v>Despesa</v>
      </c>
      <c r="F14716" s="278" t="str">
        <f>Resumo!$R$7</f>
        <v>Despesa Direta</v>
      </c>
      <c r="G14716" s="286">
        <f>'Composições Desp. Diretas'!CL11</f>
        <v>0</v>
      </c>
    </row>
    <row r="14717" spans="1:7">
      <c r="A14717" s="283">
        <f>'Comp. Desp. Indiretas'!$CK$7</f>
        <v>45352</v>
      </c>
      <c r="B14717" s="278" t="str">
        <f>'Composições Desp. Diretas'!$A$12</f>
        <v>MOD</v>
      </c>
      <c r="C14717" s="278" t="str">
        <f>EAP!$C$9</f>
        <v>PP01</v>
      </c>
      <c r="D14717" s="279" t="str">
        <f>'Composições Desp. Diretas'!$C$12</f>
        <v>TÉCNICO DE SEGURANÇA</v>
      </c>
      <c r="E14717" s="278" t="str">
        <f>Resumo!$R$5</f>
        <v>Despesa</v>
      </c>
      <c r="F14717" s="278" t="str">
        <f>Resumo!$R$7</f>
        <v>Despesa Direta</v>
      </c>
      <c r="G14717" s="286">
        <f>'Composições Desp. Diretas'!CL12</f>
        <v>0</v>
      </c>
    </row>
    <row r="14718" spans="1:7">
      <c r="A14718" s="283">
        <f>'Comp. Desp. Indiretas'!$CK$7</f>
        <v>45352</v>
      </c>
      <c r="B14718" s="278" t="str">
        <f>'Composições Desp. Diretas'!$A$13</f>
        <v>MOD</v>
      </c>
      <c r="C14718" s="278" t="str">
        <f>EAP!$C$9</f>
        <v>PP01</v>
      </c>
      <c r="D14718" s="279" t="str">
        <f>'Composições Desp. Diretas'!$C$13</f>
        <v>PREPOSTO</v>
      </c>
      <c r="E14718" s="278" t="str">
        <f>Resumo!$R$5</f>
        <v>Despesa</v>
      </c>
      <c r="F14718" s="278" t="str">
        <f>Resumo!$R$7</f>
        <v>Despesa Direta</v>
      </c>
      <c r="G14718" s="286">
        <f>'Composições Desp. Diretas'!CL13</f>
        <v>0</v>
      </c>
    </row>
    <row r="14719" spans="1:7">
      <c r="A14719" s="283">
        <f>'Comp. Desp. Indiretas'!$CK$7</f>
        <v>45352</v>
      </c>
      <c r="B14719" s="278" t="str">
        <f>'Composições Desp. Diretas'!$A$14</f>
        <v>MOD</v>
      </c>
      <c r="C14719" s="278" t="str">
        <f>EAP!$C$9</f>
        <v>PP01</v>
      </c>
      <c r="D14719" s="279" t="str">
        <f>'Composições Desp. Diretas'!$C$14</f>
        <v>COORDENADOR PEAC</v>
      </c>
      <c r="E14719" s="278" t="str">
        <f>Resumo!$R$5</f>
        <v>Despesa</v>
      </c>
      <c r="F14719" s="278" t="str">
        <f>Resumo!$R$7</f>
        <v>Despesa Direta</v>
      </c>
      <c r="G14719" s="286">
        <f>'Composições Desp. Diretas'!CL14</f>
        <v>0</v>
      </c>
    </row>
    <row r="14720" spans="1:7">
      <c r="A14720" s="283">
        <f>'Comp. Desp. Indiretas'!$CK$7</f>
        <v>45352</v>
      </c>
      <c r="B14720" s="278" t="str">
        <f>'Composições Desp. Diretas'!$A$15</f>
        <v>MOD</v>
      </c>
      <c r="C14720" s="278" t="str">
        <f>EAP!$C$9</f>
        <v>PP01</v>
      </c>
      <c r="D14720" s="279" t="str">
        <f>'Composições Desp. Diretas'!$C$15</f>
        <v>COORDENADOR PEAC</v>
      </c>
      <c r="E14720" s="278" t="str">
        <f>Resumo!$R$5</f>
        <v>Despesa</v>
      </c>
      <c r="F14720" s="278" t="str">
        <f>Resumo!$R$7</f>
        <v>Despesa Direta</v>
      </c>
      <c r="G14720" s="286">
        <f>'Composições Desp. Diretas'!CL15</f>
        <v>0</v>
      </c>
    </row>
    <row r="14721" spans="1:7">
      <c r="A14721" s="283">
        <f>'Comp. Desp. Indiretas'!$CK$7</f>
        <v>45352</v>
      </c>
      <c r="B14721" s="278" t="str">
        <f>'Composições Desp. Diretas'!$A$16</f>
        <v>MOD</v>
      </c>
      <c r="C14721" s="278" t="str">
        <f>EAP!$C$9</f>
        <v>PP01</v>
      </c>
      <c r="D14721" s="279" t="str">
        <f>'Composições Desp. Diretas'!$C$16</f>
        <v>PRODUÇÃO AUDIOVISUAL (DESIGNER GRÁFICO)</v>
      </c>
      <c r="E14721" s="278" t="str">
        <f>Resumo!$R$5</f>
        <v>Despesa</v>
      </c>
      <c r="F14721" s="278" t="str">
        <f>Resumo!$R$7</f>
        <v>Despesa Direta</v>
      </c>
      <c r="G14721" s="286">
        <f>'Composições Desp. Diretas'!CL16</f>
        <v>0</v>
      </c>
    </row>
    <row r="14722" spans="1:7">
      <c r="A14722" s="283">
        <f>'Comp. Desp. Indiretas'!$CK$7</f>
        <v>45352</v>
      </c>
      <c r="B14722" s="278" t="str">
        <f>'Composições Desp. Diretas'!$A$17</f>
        <v>DG</v>
      </c>
      <c r="C14722" s="278" t="str">
        <f>EAP!$C$9</f>
        <v>PP01</v>
      </c>
      <c r="D14722" s="279" t="str">
        <f>'Composições Desp. Diretas'!$C$17</f>
        <v>AJUDA DE CUSTO - CAJU - NÍVEL 1</v>
      </c>
      <c r="E14722" s="278" t="str">
        <f>Resumo!$R$5</f>
        <v>Despesa</v>
      </c>
      <c r="F14722" s="278" t="str">
        <f>Resumo!$R$7</f>
        <v>Despesa Direta</v>
      </c>
      <c r="G14722" s="286">
        <f>'Composições Desp. Diretas'!CL17</f>
        <v>0</v>
      </c>
    </row>
    <row r="14723" spans="1:7">
      <c r="A14723" s="283">
        <f>'Comp. Desp. Indiretas'!$CK$7</f>
        <v>45352</v>
      </c>
      <c r="B14723" s="278" t="str">
        <f>'Composições Desp. Diretas'!$A$18</f>
        <v>DG</v>
      </c>
      <c r="C14723" s="278" t="str">
        <f>EAP!$C$9</f>
        <v>PP01</v>
      </c>
      <c r="D14723" s="279" t="str">
        <f>'Composições Desp. Diretas'!$C$18</f>
        <v>AJUDA DE CUSTO - CAJU - NÍVEL 2</v>
      </c>
      <c r="E14723" s="278" t="str">
        <f>Resumo!$R$5</f>
        <v>Despesa</v>
      </c>
      <c r="F14723" s="278" t="str">
        <f>Resumo!$R$7</f>
        <v>Despesa Direta</v>
      </c>
      <c r="G14723" s="286">
        <f>'Composições Desp. Diretas'!CL18</f>
        <v>0</v>
      </c>
    </row>
    <row r="14724" spans="1:7">
      <c r="A14724" s="283">
        <f>'Comp. Desp. Indiretas'!$CK$7</f>
        <v>45352</v>
      </c>
      <c r="B14724" s="278" t="str">
        <f>'Composições Desp. Diretas'!$A$19</f>
        <v>MA</v>
      </c>
      <c r="C14724" s="278" t="str">
        <f>EAP!$C$9</f>
        <v>PP01</v>
      </c>
      <c r="D14724" s="279" t="str">
        <f>'Composições Desp. Diretas'!$C$19</f>
        <v>UNIFORME/EPI</v>
      </c>
      <c r="E14724" s="278" t="str">
        <f>Resumo!$R$5</f>
        <v>Despesa</v>
      </c>
      <c r="F14724" s="278" t="str">
        <f>Resumo!$R$7</f>
        <v>Despesa Direta</v>
      </c>
      <c r="G14724" s="286">
        <f>'Composições Desp. Diretas'!CL19</f>
        <v>0</v>
      </c>
    </row>
    <row r="14725" spans="1:7">
      <c r="A14725" s="283">
        <f>'Comp. Desp. Indiretas'!$CK$7</f>
        <v>45352</v>
      </c>
      <c r="B14725" s="278" t="str">
        <f>'Composições Desp. Diretas'!$A$20</f>
        <v>SMS</v>
      </c>
      <c r="C14725" s="278" t="str">
        <f>EAP!$C$9</f>
        <v>PP01</v>
      </c>
      <c r="D14725" s="279" t="str">
        <f>'Composições Desp. Diretas'!$C$20</f>
        <v>ASO</v>
      </c>
      <c r="E14725" s="278" t="str">
        <f>Resumo!$R$5</f>
        <v>Despesa</v>
      </c>
      <c r="F14725" s="278" t="str">
        <f>Resumo!$R$7</f>
        <v>Despesa Direta</v>
      </c>
      <c r="G14725" s="286">
        <f>'Composições Desp. Diretas'!CL20</f>
        <v>0</v>
      </c>
    </row>
    <row r="14726" spans="1:7">
      <c r="A14726" s="283">
        <f>'Comp. Desp. Indiretas'!$CK$7</f>
        <v>45352</v>
      </c>
      <c r="B14726" s="278" t="str">
        <f>'Composições Desp. Diretas'!$A$21</f>
        <v>EQ</v>
      </c>
      <c r="C14726" s="278" t="str">
        <f>EAP!$C$9</f>
        <v>PP01</v>
      </c>
      <c r="D14726" s="279" t="str">
        <f>'Composições Desp. Diretas'!$C$21</f>
        <v>NOTEBOOK</v>
      </c>
      <c r="E14726" s="278" t="str">
        <f>Resumo!$R$5</f>
        <v>Despesa</v>
      </c>
      <c r="F14726" s="278" t="str">
        <f>Resumo!$R$7</f>
        <v>Despesa Direta</v>
      </c>
      <c r="G14726" s="286">
        <f>'Composições Desp. Diretas'!CL21</f>
        <v>0</v>
      </c>
    </row>
    <row r="14727" spans="1:7">
      <c r="A14727" s="283">
        <f>'Comp. Desp. Indiretas'!$CK$7</f>
        <v>45352</v>
      </c>
      <c r="B14727" s="278" t="str">
        <f>'Composições Desp. Diretas'!$A$22</f>
        <v>EQ</v>
      </c>
      <c r="C14727" s="278" t="str">
        <f>EAP!$C$9</f>
        <v>PP01</v>
      </c>
      <c r="D14727" s="279" t="str">
        <f>'Composições Desp. Diretas'!$C$22</f>
        <v>KIT MULTIMÍDIA</v>
      </c>
      <c r="E14727" s="278" t="str">
        <f>Resumo!$R$5</f>
        <v>Despesa</v>
      </c>
      <c r="F14727" s="278" t="str">
        <f>Resumo!$R$7</f>
        <v>Despesa Direta</v>
      </c>
      <c r="G14727" s="286">
        <f>'Composições Desp. Diretas'!CL22</f>
        <v>0</v>
      </c>
    </row>
    <row r="14728" spans="1:7">
      <c r="A14728" s="283">
        <f>'Comp. Desp. Indiretas'!$CK$7</f>
        <v>45352</v>
      </c>
      <c r="B14728" s="278" t="str">
        <f>'Composições Desp. Diretas'!$A$23</f>
        <v>SMS</v>
      </c>
      <c r="C14728" s="278" t="str">
        <f>EAP!$C$9</f>
        <v>PP01</v>
      </c>
      <c r="D14728" s="279" t="str">
        <f>'Composições Desp. Diretas'!$C$23</f>
        <v>TREINAMENTO RAC02 (VALE)</v>
      </c>
      <c r="E14728" s="278" t="str">
        <f>Resumo!$R$5</f>
        <v>Despesa</v>
      </c>
      <c r="F14728" s="278" t="str">
        <f>Resumo!$R$7</f>
        <v>Despesa Direta</v>
      </c>
      <c r="G14728" s="286">
        <f>'Composições Desp. Diretas'!CL23</f>
        <v>0</v>
      </c>
    </row>
    <row r="14729" spans="1:7">
      <c r="A14729" s="283">
        <f>'Comp. Desp. Indiretas'!$CK$7</f>
        <v>45352</v>
      </c>
      <c r="B14729" s="278" t="str">
        <f>'Composições Desp. Diretas'!$A$24</f>
        <v>SE</v>
      </c>
      <c r="C14729" s="278" t="str">
        <f>EAP!$C$9</f>
        <v>PP01</v>
      </c>
      <c r="D14729" s="279" t="str">
        <f>'Composições Desp. Diretas'!$C$24</f>
        <v>ESPECIALISTA - 44h/MÊS</v>
      </c>
      <c r="E14729" s="278" t="str">
        <f>Resumo!$R$5</f>
        <v>Despesa</v>
      </c>
      <c r="F14729" s="278" t="str">
        <f>Resumo!$R$7</f>
        <v>Despesa Direta</v>
      </c>
      <c r="G14729" s="286">
        <f>'Composições Desp. Diretas'!CL24</f>
        <v>0</v>
      </c>
    </row>
    <row r="14730" spans="1:7">
      <c r="A14730" s="283">
        <f>'Comp. Desp. Indiretas'!$CK$7</f>
        <v>45352</v>
      </c>
      <c r="B14730" s="278">
        <f>'Composições Desp. Diretas'!$A$25</f>
        <v>0</v>
      </c>
      <c r="C14730" s="278" t="str">
        <f>EAP!$C$9</f>
        <v>PP01</v>
      </c>
      <c r="D14730" s="279">
        <f>'Composições Desp. Diretas'!$C$25</f>
        <v>0</v>
      </c>
      <c r="E14730" s="278" t="str">
        <f>Resumo!$R$5</f>
        <v>Despesa</v>
      </c>
      <c r="F14730" s="278" t="str">
        <f>Resumo!$R$7</f>
        <v>Despesa Direta</v>
      </c>
      <c r="G14730" s="286">
        <f>'Composições Desp. Diretas'!CL25</f>
        <v>0</v>
      </c>
    </row>
    <row r="14731" spans="1:7">
      <c r="A14731" s="283">
        <f>'Comp. Desp. Indiretas'!$CK$7</f>
        <v>45352</v>
      </c>
      <c r="B14731" s="278">
        <f>'Composições Desp. Diretas'!$A$26</f>
        <v>0</v>
      </c>
      <c r="C14731" s="278" t="str">
        <f>EAP!$C$9</f>
        <v>PP01</v>
      </c>
      <c r="D14731" s="279">
        <f>'Composições Desp. Diretas'!$C$26</f>
        <v>0</v>
      </c>
      <c r="E14731" s="278" t="str">
        <f>Resumo!$R$5</f>
        <v>Despesa</v>
      </c>
      <c r="F14731" s="278" t="str">
        <f>Resumo!$R$7</f>
        <v>Despesa Direta</v>
      </c>
      <c r="G14731" s="286">
        <f>'Composições Desp. Diretas'!CL26</f>
        <v>0</v>
      </c>
    </row>
    <row r="14732" spans="1:7">
      <c r="A14732" s="283">
        <f>'Comp. Desp. Indiretas'!$CK$7</f>
        <v>45352</v>
      </c>
      <c r="B14732" s="278">
        <f>'Composições Desp. Diretas'!$A$27</f>
        <v>0</v>
      </c>
      <c r="C14732" s="278" t="str">
        <f>EAP!$C$9</f>
        <v>PP01</v>
      </c>
      <c r="D14732" s="279">
        <f>'Composições Desp. Diretas'!$C$27</f>
        <v>0</v>
      </c>
      <c r="E14732" s="278" t="str">
        <f>Resumo!$R$5</f>
        <v>Despesa</v>
      </c>
      <c r="F14732" s="278" t="str">
        <f>Resumo!$R$7</f>
        <v>Despesa Direta</v>
      </c>
      <c r="G14732" s="286">
        <f>'Composições Desp. Diretas'!CL27</f>
        <v>0</v>
      </c>
    </row>
    <row r="14733" spans="1:7">
      <c r="A14733" s="283">
        <f>'Comp. Desp. Indiretas'!$CK$7</f>
        <v>45352</v>
      </c>
      <c r="B14733" s="278">
        <f>'Composições Desp. Diretas'!$A$28</f>
        <v>0</v>
      </c>
      <c r="C14733" s="278" t="str">
        <f>EAP!$C$9</f>
        <v>PP01</v>
      </c>
      <c r="D14733" s="279">
        <f>'Composições Desp. Diretas'!$C$28</f>
        <v>0</v>
      </c>
      <c r="E14733" s="278" t="str">
        <f>Resumo!$R$5</f>
        <v>Despesa</v>
      </c>
      <c r="F14733" s="278" t="str">
        <f>Resumo!$R$7</f>
        <v>Despesa Direta</v>
      </c>
      <c r="G14733" s="286">
        <f>'Composições Desp. Diretas'!CL28</f>
        <v>0</v>
      </c>
    </row>
    <row r="14734" spans="1:7">
      <c r="A14734" s="283">
        <f>'Comp. Desp. Indiretas'!$CK$7</f>
        <v>45352</v>
      </c>
      <c r="B14734" s="278">
        <f>'Composições Desp. Diretas'!$A$29</f>
        <v>0</v>
      </c>
      <c r="C14734" s="278" t="str">
        <f>EAP!$C$9</f>
        <v>PP01</v>
      </c>
      <c r="D14734" s="279">
        <f>'Composições Desp. Diretas'!$C$29</f>
        <v>0</v>
      </c>
      <c r="E14734" s="278" t="str">
        <f>Resumo!$R$5</f>
        <v>Despesa</v>
      </c>
      <c r="F14734" s="278" t="str">
        <f>Resumo!$R$7</f>
        <v>Despesa Direta</v>
      </c>
      <c r="G14734" s="286">
        <f>'Composições Desp. Diretas'!CL29</f>
        <v>0</v>
      </c>
    </row>
    <row r="14735" spans="1:7">
      <c r="A14735" s="283">
        <f>'Comp. Desp. Indiretas'!$CK$7</f>
        <v>45352</v>
      </c>
      <c r="B14735" s="278">
        <f>'Composições Desp. Diretas'!$A$30</f>
        <v>0</v>
      </c>
      <c r="C14735" s="278" t="str">
        <f>EAP!$C$9</f>
        <v>PP01</v>
      </c>
      <c r="D14735" s="279">
        <f>'Composições Desp. Diretas'!$C$30</f>
        <v>0</v>
      </c>
      <c r="E14735" s="278" t="str">
        <f>Resumo!$R$5</f>
        <v>Despesa</v>
      </c>
      <c r="F14735" s="278" t="str">
        <f>Resumo!$R$7</f>
        <v>Despesa Direta</v>
      </c>
      <c r="G14735" s="286">
        <f>'Composições Desp. Diretas'!CL30</f>
        <v>0</v>
      </c>
    </row>
    <row r="14736" spans="1:7">
      <c r="A14736" s="283">
        <f>'Comp. Desp. Indiretas'!$CK$7</f>
        <v>45352</v>
      </c>
      <c r="B14736" s="278">
        <f>'Composições Desp. Diretas'!$A$31</f>
        <v>0</v>
      </c>
      <c r="C14736" s="278" t="str">
        <f>EAP!$C$9</f>
        <v>PP01</v>
      </c>
      <c r="D14736" s="279">
        <f>'Composições Desp. Diretas'!$C$31</f>
        <v>0</v>
      </c>
      <c r="E14736" s="278" t="str">
        <f>Resumo!$R$5</f>
        <v>Despesa</v>
      </c>
      <c r="F14736" s="278" t="str">
        <f>Resumo!$R$7</f>
        <v>Despesa Direta</v>
      </c>
      <c r="G14736" s="286">
        <f>'Composições Desp. Diretas'!CL31</f>
        <v>0</v>
      </c>
    </row>
    <row r="14737" spans="1:7">
      <c r="A14737" s="283">
        <f>'Comp. Desp. Indiretas'!$CK$7</f>
        <v>45352</v>
      </c>
      <c r="B14737" s="278">
        <f>'Composições Desp. Diretas'!$A$32</f>
        <v>0</v>
      </c>
      <c r="C14737" s="278" t="str">
        <f>EAP!$C$9</f>
        <v>PP01</v>
      </c>
      <c r="D14737" s="279">
        <f>'Composições Desp. Diretas'!$C$32</f>
        <v>0</v>
      </c>
      <c r="E14737" s="278" t="str">
        <f>Resumo!$R$5</f>
        <v>Despesa</v>
      </c>
      <c r="F14737" s="278" t="str">
        <f>Resumo!$R$7</f>
        <v>Despesa Direta</v>
      </c>
      <c r="G14737" s="286">
        <f>'Composições Desp. Diretas'!CL32</f>
        <v>0</v>
      </c>
    </row>
    <row r="14738" spans="1:7">
      <c r="A14738" s="283">
        <f>'Comp. Desp. Indiretas'!$CK$7</f>
        <v>45352</v>
      </c>
      <c r="B14738" s="278">
        <f>'Composições Desp. Diretas'!$A$33</f>
        <v>0</v>
      </c>
      <c r="C14738" s="278" t="str">
        <f>EAP!$C$9</f>
        <v>PP01</v>
      </c>
      <c r="D14738" s="279">
        <f>'Composições Desp. Diretas'!$C$33</f>
        <v>0</v>
      </c>
      <c r="E14738" s="278" t="str">
        <f>Resumo!$R$5</f>
        <v>Despesa</v>
      </c>
      <c r="F14738" s="278" t="str">
        <f>Resumo!$R$7</f>
        <v>Despesa Direta</v>
      </c>
      <c r="G14738" s="286">
        <f>'Composições Desp. Diretas'!CL33</f>
        <v>0</v>
      </c>
    </row>
    <row r="14739" spans="1:7">
      <c r="A14739" s="283">
        <f>'Comp. Desp. Indiretas'!$CK$7</f>
        <v>45352</v>
      </c>
      <c r="B14739" s="278">
        <f>'Composições Desp. Diretas'!$A$34</f>
        <v>0</v>
      </c>
      <c r="C14739" s="278" t="str">
        <f>EAP!$C$9</f>
        <v>PP01</v>
      </c>
      <c r="D14739" s="279">
        <f>'Composições Desp. Diretas'!$C$34</f>
        <v>0</v>
      </c>
      <c r="E14739" s="278" t="str">
        <f>Resumo!$R$5</f>
        <v>Despesa</v>
      </c>
      <c r="F14739" s="278" t="str">
        <f>Resumo!$R$7</f>
        <v>Despesa Direta</v>
      </c>
      <c r="G14739" s="286">
        <f>'Composições Desp. Diretas'!CL34</f>
        <v>0</v>
      </c>
    </row>
    <row r="14740" spans="1:7">
      <c r="A14740" s="283">
        <f>'Comp. Desp. Indiretas'!$CK$7</f>
        <v>45352</v>
      </c>
      <c r="B14740" s="278">
        <f>'Composições Desp. Diretas'!$A$35</f>
        <v>0</v>
      </c>
      <c r="C14740" s="278" t="str">
        <f>EAP!$C$9</f>
        <v>PP01</v>
      </c>
      <c r="D14740" s="279">
        <f>'Composições Desp. Diretas'!$C$35</f>
        <v>0</v>
      </c>
      <c r="E14740" s="278" t="str">
        <f>Resumo!$R$5</f>
        <v>Despesa</v>
      </c>
      <c r="F14740" s="278" t="str">
        <f>Resumo!$R$7</f>
        <v>Despesa Direta</v>
      </c>
      <c r="G14740" s="286">
        <f>'Composições Desp. Diretas'!CL35</f>
        <v>0</v>
      </c>
    </row>
    <row r="14741" spans="1:7">
      <c r="A14741" s="283">
        <f>'Comp. Desp. Indiretas'!$CK$7</f>
        <v>45352</v>
      </c>
      <c r="B14741" s="278">
        <f>'Composições Desp. Diretas'!$A$36</f>
        <v>0</v>
      </c>
      <c r="C14741" s="278" t="str">
        <f>EAP!$C$9</f>
        <v>PP01</v>
      </c>
      <c r="D14741" s="279">
        <f>'Composições Desp. Diretas'!$C$36</f>
        <v>0</v>
      </c>
      <c r="E14741" s="278" t="str">
        <f>Resumo!$R$5</f>
        <v>Despesa</v>
      </c>
      <c r="F14741" s="278" t="str">
        <f>Resumo!$R$7</f>
        <v>Despesa Direta</v>
      </c>
      <c r="G14741" s="286">
        <f>'Composições Desp. Diretas'!CL36</f>
        <v>0</v>
      </c>
    </row>
    <row r="14742" spans="1:7">
      <c r="A14742" s="283">
        <f>'Comp. Desp. Indiretas'!$CK$7</f>
        <v>45352</v>
      </c>
      <c r="B14742" s="278">
        <f>'Composições Desp. Diretas'!$A$37</f>
        <v>0</v>
      </c>
      <c r="C14742" s="278" t="str">
        <f>EAP!$C$9</f>
        <v>PP01</v>
      </c>
      <c r="D14742" s="279">
        <f>'Composições Desp. Diretas'!$C$37</f>
        <v>0</v>
      </c>
      <c r="E14742" s="278" t="str">
        <f>Resumo!$R$5</f>
        <v>Despesa</v>
      </c>
      <c r="F14742" s="278" t="str">
        <f>Resumo!$R$7</f>
        <v>Despesa Direta</v>
      </c>
      <c r="G14742" s="286">
        <f>'Composições Desp. Diretas'!CL37</f>
        <v>0</v>
      </c>
    </row>
    <row r="14743" spans="1:7">
      <c r="A14743" s="283">
        <f>'Comp. Desp. Indiretas'!$CK$7</f>
        <v>45352</v>
      </c>
      <c r="B14743" s="278">
        <f>'Composições Desp. Diretas'!$A$38</f>
        <v>0</v>
      </c>
      <c r="C14743" s="278" t="str">
        <f>EAP!$C$9</f>
        <v>PP01</v>
      </c>
      <c r="D14743" s="279">
        <f>'Composições Desp. Diretas'!$C$38</f>
        <v>0</v>
      </c>
      <c r="E14743" s="278" t="str">
        <f>Resumo!$R$5</f>
        <v>Despesa</v>
      </c>
      <c r="F14743" s="278" t="str">
        <f>Resumo!$R$7</f>
        <v>Despesa Direta</v>
      </c>
      <c r="G14743" s="286">
        <f>'Composições Desp. Diretas'!CL38</f>
        <v>0</v>
      </c>
    </row>
    <row r="14744" spans="1:7">
      <c r="A14744" s="283">
        <f>'Comp. Desp. Indiretas'!$CK$7</f>
        <v>45352</v>
      </c>
      <c r="B14744" s="278">
        <f>'Composições Desp. Diretas'!$A$39</f>
        <v>0</v>
      </c>
      <c r="C14744" s="278" t="str">
        <f>EAP!$C$9</f>
        <v>PP01</v>
      </c>
      <c r="D14744" s="279">
        <f>'Composições Desp. Diretas'!$C$39</f>
        <v>0</v>
      </c>
      <c r="E14744" s="278" t="str">
        <f>Resumo!$R$5</f>
        <v>Despesa</v>
      </c>
      <c r="F14744" s="278" t="str">
        <f>Resumo!$R$7</f>
        <v>Despesa Direta</v>
      </c>
      <c r="G14744" s="286">
        <f>'Composições Desp. Diretas'!CL39</f>
        <v>0</v>
      </c>
    </row>
    <row r="14745" spans="1:7">
      <c r="A14745" s="283">
        <f>'Comp. Desp. Indiretas'!$CK$7</f>
        <v>45352</v>
      </c>
      <c r="B14745" s="278">
        <f>'Composições Desp. Diretas'!$A$40</f>
        <v>0</v>
      </c>
      <c r="C14745" s="278" t="str">
        <f>EAP!$C$9</f>
        <v>PP01</v>
      </c>
      <c r="D14745" s="279">
        <f>'Composições Desp. Diretas'!$C$40</f>
        <v>0</v>
      </c>
      <c r="E14745" s="278" t="str">
        <f>Resumo!$R$5</f>
        <v>Despesa</v>
      </c>
      <c r="F14745" s="278" t="str">
        <f>Resumo!$R$7</f>
        <v>Despesa Direta</v>
      </c>
      <c r="G14745" s="286">
        <f>'Composições Desp. Diretas'!CL40</f>
        <v>0</v>
      </c>
    </row>
    <row r="14746" spans="1:7">
      <c r="A14746" s="283">
        <f>'Comp. Desp. Indiretas'!$CK$7</f>
        <v>45352</v>
      </c>
      <c r="B14746" s="278" t="str">
        <f>'Composições Desp. Diretas'!$A$42</f>
        <v>DG</v>
      </c>
      <c r="C14746" s="278" t="str">
        <f>EAP!$C$10</f>
        <v>PP02</v>
      </c>
      <c r="D14746" s="279" t="str">
        <f>'Composições Desp. Diretas'!$C$42</f>
        <v>ALUGUEL DE VEÍCULO SUV</v>
      </c>
      <c r="E14746" s="278" t="str">
        <f>Resumo!$R$5</f>
        <v>Despesa</v>
      </c>
      <c r="F14746" s="278" t="str">
        <f>Resumo!$R$7</f>
        <v>Despesa Direta</v>
      </c>
      <c r="G14746" s="286">
        <f>'Composições Desp. Diretas'!CL42</f>
        <v>0</v>
      </c>
    </row>
    <row r="14747" spans="1:7">
      <c r="A14747" s="283">
        <f>'Comp. Desp. Indiretas'!$CK$7</f>
        <v>45352</v>
      </c>
      <c r="B14747" s="278" t="str">
        <f>'Composições Desp. Diretas'!$A$43</f>
        <v>DG</v>
      </c>
      <c r="C14747" s="278" t="str">
        <f>EAP!$C$10</f>
        <v>PP02</v>
      </c>
      <c r="D14747" s="279" t="str">
        <f>'Composições Desp. Diretas'!$C$43</f>
        <v>COMBUSTÍVEL - GASOLINA</v>
      </c>
      <c r="E14747" s="278" t="str">
        <f>Resumo!$R$5</f>
        <v>Despesa</v>
      </c>
      <c r="F14747" s="278" t="str">
        <f>Resumo!$R$7</f>
        <v>Despesa Direta</v>
      </c>
      <c r="G14747" s="286">
        <f>'Composições Desp. Diretas'!CL43</f>
        <v>0</v>
      </c>
    </row>
    <row r="14748" spans="1:7">
      <c r="A14748" s="283">
        <f>'Comp. Desp. Indiretas'!$CK$7</f>
        <v>45352</v>
      </c>
      <c r="B14748" s="278" t="str">
        <f>'Composições Desp. Diretas'!$A$44</f>
        <v>DG</v>
      </c>
      <c r="C14748" s="278" t="str">
        <f>EAP!$C$10</f>
        <v>PP02</v>
      </c>
      <c r="D14748" s="279" t="str">
        <f>'Composições Desp. Diretas'!$C$44</f>
        <v>EQUIPAMENTOS VEÍCULO (SENSOR DE FADIGA + TELEMETRIA)</v>
      </c>
      <c r="E14748" s="278" t="str">
        <f>Resumo!$R$5</f>
        <v>Despesa</v>
      </c>
      <c r="F14748" s="278" t="str">
        <f>Resumo!$R$7</f>
        <v>Despesa Direta</v>
      </c>
      <c r="G14748" s="286">
        <f>'Composições Desp. Diretas'!CL44</f>
        <v>0</v>
      </c>
    </row>
    <row r="14749" spans="1:7">
      <c r="A14749" s="283">
        <f>'Comp. Desp. Indiretas'!$CK$7</f>
        <v>45352</v>
      </c>
      <c r="B14749" s="278" t="str">
        <f>'Composições Desp. Diretas'!$A$45</f>
        <v>DG</v>
      </c>
      <c r="C14749" s="278" t="str">
        <f>EAP!$C$10</f>
        <v>PP02</v>
      </c>
      <c r="D14749" s="279" t="str">
        <f>'Composições Desp. Diretas'!$C$45</f>
        <v>INSTALAÇÃO SENSOR FADIGA</v>
      </c>
      <c r="E14749" s="278" t="str">
        <f>Resumo!$R$5</f>
        <v>Despesa</v>
      </c>
      <c r="F14749" s="278" t="str">
        <f>Resumo!$R$7</f>
        <v>Despesa Direta</v>
      </c>
      <c r="G14749" s="286">
        <f>'Composições Desp. Diretas'!CL45</f>
        <v>0</v>
      </c>
    </row>
    <row r="14750" spans="1:7">
      <c r="A14750" s="283">
        <f>'Comp. Desp. Indiretas'!$CK$7</f>
        <v>45352</v>
      </c>
      <c r="B14750" s="278" t="str">
        <f>'Composições Desp. Diretas'!$A$46</f>
        <v>DG</v>
      </c>
      <c r="C14750" s="278" t="str">
        <f>EAP!$C$10</f>
        <v>PP02</v>
      </c>
      <c r="D14750" s="279" t="str">
        <f>'Composições Desp. Diretas'!$C$46</f>
        <v>DESINSTALAÇÃO SENSOR FADIGA</v>
      </c>
      <c r="E14750" s="278" t="str">
        <f>Resumo!$R$5</f>
        <v>Despesa</v>
      </c>
      <c r="F14750" s="278" t="str">
        <f>Resumo!$R$7</f>
        <v>Despesa Direta</v>
      </c>
      <c r="G14750" s="286">
        <f>'Composições Desp. Diretas'!CL46</f>
        <v>0</v>
      </c>
    </row>
    <row r="14751" spans="1:7">
      <c r="A14751" s="283">
        <f>'Comp. Desp. Indiretas'!$CK$7</f>
        <v>45352</v>
      </c>
      <c r="B14751" s="278" t="str">
        <f>'Composições Desp. Diretas'!$A$47</f>
        <v>DG</v>
      </c>
      <c r="C14751" s="278" t="str">
        <f>EAP!$C$10</f>
        <v>PP02</v>
      </c>
      <c r="D14751" s="279" t="str">
        <f>'Composições Desp. Diretas'!$C$47</f>
        <v>INSTALAÇÃO TELEMETRIA</v>
      </c>
      <c r="E14751" s="278" t="str">
        <f>Resumo!$R$5</f>
        <v>Despesa</v>
      </c>
      <c r="F14751" s="278" t="str">
        <f>Resumo!$R$7</f>
        <v>Despesa Direta</v>
      </c>
      <c r="G14751" s="286">
        <f>'Composições Desp. Diretas'!CL47</f>
        <v>0</v>
      </c>
    </row>
    <row r="14752" spans="1:7">
      <c r="A14752" s="283">
        <f>'Comp. Desp. Indiretas'!$CK$7</f>
        <v>45352</v>
      </c>
      <c r="B14752" s="278" t="str">
        <f>'Composições Desp. Diretas'!$A$48</f>
        <v>DG</v>
      </c>
      <c r="C14752" s="278" t="str">
        <f>EAP!$C$10</f>
        <v>PP02</v>
      </c>
      <c r="D14752" s="279" t="str">
        <f>'Composições Desp. Diretas'!$C$48</f>
        <v>DESINSTALAÇÃO TELEMETRIA</v>
      </c>
      <c r="E14752" s="278" t="str">
        <f>Resumo!$R$5</f>
        <v>Despesa</v>
      </c>
      <c r="F14752" s="278" t="str">
        <f>Resumo!$R$7</f>
        <v>Despesa Direta</v>
      </c>
      <c r="G14752" s="286">
        <f>'Composições Desp. Diretas'!CL48</f>
        <v>0</v>
      </c>
    </row>
    <row r="14753" spans="1:7">
      <c r="A14753" s="283">
        <f>'Comp. Desp. Indiretas'!$CK$7</f>
        <v>45352</v>
      </c>
      <c r="B14753" s="278" t="str">
        <f>'Composições Desp. Diretas'!$A$49</f>
        <v>DG</v>
      </c>
      <c r="C14753" s="278" t="str">
        <f>EAP!$C$10</f>
        <v>PP02</v>
      </c>
      <c r="D14753" s="279" t="str">
        <f>'Composições Desp. Diretas'!$C$49</f>
        <v>INSTALAÇÃO E DESINSTALAÇÃO DE SIRENE DE RÉ</v>
      </c>
      <c r="E14753" s="278" t="str">
        <f>Resumo!$R$5</f>
        <v>Despesa</v>
      </c>
      <c r="F14753" s="278" t="str">
        <f>Resumo!$R$7</f>
        <v>Despesa Direta</v>
      </c>
      <c r="G14753" s="286">
        <f>'Composições Desp. Diretas'!CL49</f>
        <v>0</v>
      </c>
    </row>
    <row r="14754" spans="1:7">
      <c r="A14754" s="283">
        <f>'Comp. Desp. Indiretas'!$CK$7</f>
        <v>45352</v>
      </c>
      <c r="B14754" s="278" t="str">
        <f>'Composições Desp. Diretas'!$A$50</f>
        <v>DG</v>
      </c>
      <c r="C14754" s="278" t="str">
        <f>EAP!$C$10</f>
        <v>PP02</v>
      </c>
      <c r="D14754" s="279" t="str">
        <f>'Composições Desp. Diretas'!$C$50</f>
        <v>LAVAGEM DE VEÍCULO</v>
      </c>
      <c r="E14754" s="278" t="str">
        <f>Resumo!$R$5</f>
        <v>Despesa</v>
      </c>
      <c r="F14754" s="278" t="str">
        <f>Resumo!$R$7</f>
        <v>Despesa Direta</v>
      </c>
      <c r="G14754" s="286">
        <f>'Composições Desp. Diretas'!CL50</f>
        <v>0</v>
      </c>
    </row>
    <row r="14755" spans="1:7">
      <c r="A14755" s="283">
        <f>'Comp. Desp. Indiretas'!$CK$7</f>
        <v>45352</v>
      </c>
      <c r="B14755" s="278" t="str">
        <f>'Composições Desp. Diretas'!$A$51</f>
        <v>MA</v>
      </c>
      <c r="C14755" s="278" t="str">
        <f>EAP!$C$10</f>
        <v>PP02</v>
      </c>
      <c r="D14755" s="279" t="str">
        <f>'Composições Desp. Diretas'!$C$51</f>
        <v>MATERIAIS GRÁFICOS (CARTILHAS, FOLDERS, BANNER, CADERNO, OUTDOOR, PLACAS, E ETC)</v>
      </c>
      <c r="E14755" s="278" t="str">
        <f>Resumo!$R$5</f>
        <v>Despesa</v>
      </c>
      <c r="F14755" s="278" t="str">
        <f>Resumo!$R$7</f>
        <v>Despesa Direta</v>
      </c>
      <c r="G14755" s="286">
        <f>'Composições Desp. Diretas'!CL51</f>
        <v>0</v>
      </c>
    </row>
    <row r="14756" spans="1:7">
      <c r="A14756" s="283">
        <f>'Comp. Desp. Indiretas'!$CK$7</f>
        <v>45352</v>
      </c>
      <c r="B14756" s="278" t="str">
        <f>'Composições Desp. Diretas'!$A$52</f>
        <v>DG</v>
      </c>
      <c r="C14756" s="278" t="str">
        <f>EAP!$C$10</f>
        <v>PP02</v>
      </c>
      <c r="D14756" s="279" t="str">
        <f>'Composições Desp. Diretas'!$C$52</f>
        <v>LANCHES OFICINAS / EVENTOS / REUNIÕES</v>
      </c>
      <c r="E14756" s="278" t="str">
        <f>Resumo!$R$5</f>
        <v>Despesa</v>
      </c>
      <c r="F14756" s="278" t="str">
        <f>Resumo!$R$7</f>
        <v>Despesa Direta</v>
      </c>
      <c r="G14756" s="286">
        <f>'Composições Desp. Diretas'!CL52</f>
        <v>0</v>
      </c>
    </row>
    <row r="14757" spans="1:7">
      <c r="A14757" s="283">
        <f>'Comp. Desp. Indiretas'!$CK$7</f>
        <v>45352</v>
      </c>
      <c r="B14757" s="278" t="str">
        <f>'Composições Desp. Diretas'!$A$53</f>
        <v>DG</v>
      </c>
      <c r="C14757" s="278" t="str">
        <f>EAP!$C$10</f>
        <v>PP02</v>
      </c>
      <c r="D14757" s="279" t="str">
        <f>'Composições Desp. Diretas'!$C$53</f>
        <v>TRANSPORTE PARTICIPANTES</v>
      </c>
      <c r="E14757" s="278" t="str">
        <f>Resumo!$R$5</f>
        <v>Despesa</v>
      </c>
      <c r="F14757" s="278" t="str">
        <f>Resumo!$R$7</f>
        <v>Despesa Direta</v>
      </c>
      <c r="G14757" s="286">
        <f>'Composições Desp. Diretas'!CL53</f>
        <v>0</v>
      </c>
    </row>
    <row r="14758" spans="1:7">
      <c r="A14758" s="283">
        <f>'Comp. Desp. Indiretas'!$CK$7</f>
        <v>45352</v>
      </c>
      <c r="B14758" s="278" t="str">
        <f>'Composições Desp. Diretas'!$A$54</f>
        <v>MA</v>
      </c>
      <c r="C14758" s="278" t="str">
        <f>EAP!$C$10</f>
        <v>PP02</v>
      </c>
      <c r="D14758" s="279" t="str">
        <f>'Composições Desp. Diretas'!$C$54</f>
        <v>MATERIAIS DE ESCRITÓRIO (CARTOLINA, PAPEL, TESOURA, CANETA, LÁPIS, GRAMPEADOR, DUREX, FITA ADESIVA, E ETC.)</v>
      </c>
      <c r="E14758" s="278" t="str">
        <f>Resumo!$R$5</f>
        <v>Despesa</v>
      </c>
      <c r="F14758" s="278" t="str">
        <f>Resumo!$R$7</f>
        <v>Despesa Direta</v>
      </c>
      <c r="G14758" s="286">
        <f>'Composições Desp. Diretas'!CL54</f>
        <v>0</v>
      </c>
    </row>
    <row r="14759" spans="1:7">
      <c r="A14759" s="283">
        <f>'Comp. Desp. Indiretas'!$CK$7</f>
        <v>45352</v>
      </c>
      <c r="B14759" s="278" t="str">
        <f>'Composições Desp. Diretas'!$A$55</f>
        <v>MA</v>
      </c>
      <c r="C14759" s="278" t="str">
        <f>EAP!$C$10</f>
        <v>PP02</v>
      </c>
      <c r="D14759" s="279" t="str">
        <f>'Composições Desp. Diretas'!$C$55</f>
        <v>MATERIAIS ACESSÓRIOS PARA AS CAMPANHAS/OFICINAS (BRINDES, CAMISETAS, E ETC.)</v>
      </c>
      <c r="E14759" s="278" t="str">
        <f>Resumo!$R$5</f>
        <v>Despesa</v>
      </c>
      <c r="F14759" s="278" t="str">
        <f>Resumo!$R$7</f>
        <v>Despesa Direta</v>
      </c>
      <c r="G14759" s="286">
        <f>'Composições Desp. Diretas'!CL55</f>
        <v>0</v>
      </c>
    </row>
    <row r="14760" spans="1:7">
      <c r="A14760" s="283">
        <f>'Comp. Desp. Indiretas'!$CK$7</f>
        <v>45352</v>
      </c>
      <c r="B14760" s="278" t="str">
        <f>'Composições Desp. Diretas'!$A$56</f>
        <v>DG</v>
      </c>
      <c r="C14760" s="278" t="str">
        <f>EAP!$C$10</f>
        <v>PP02</v>
      </c>
      <c r="D14760" s="279" t="str">
        <f>'Composições Desp. Diretas'!$C$56</f>
        <v>HOSPEDAGEM VIAGEM</v>
      </c>
      <c r="E14760" s="278" t="str">
        <f>Resumo!$R$5</f>
        <v>Despesa</v>
      </c>
      <c r="F14760" s="278" t="str">
        <f>Resumo!$R$7</f>
        <v>Despesa Direta</v>
      </c>
      <c r="G14760" s="286">
        <f>'Composições Desp. Diretas'!CL56</f>
        <v>0</v>
      </c>
    </row>
    <row r="14761" spans="1:7">
      <c r="A14761" s="283">
        <f>'Comp. Desp. Indiretas'!$CK$7</f>
        <v>45352</v>
      </c>
      <c r="B14761" s="278" t="str">
        <f>'Composições Desp. Diretas'!$A$57</f>
        <v>DG</v>
      </c>
      <c r="C14761" s="278" t="str">
        <f>EAP!$C$10</f>
        <v>PP02</v>
      </c>
      <c r="D14761" s="279" t="str">
        <f>'Composições Desp. Diretas'!$C$57</f>
        <v>ALIMENTAÇÃO VIAGEM (CAFÉ / ALMOÇO OU JANTA)</v>
      </c>
      <c r="E14761" s="278" t="str">
        <f>Resumo!$R$5</f>
        <v>Despesa</v>
      </c>
      <c r="F14761" s="278" t="str">
        <f>Resumo!$R$7</f>
        <v>Despesa Direta</v>
      </c>
      <c r="G14761" s="286">
        <f>'Composições Desp. Diretas'!CL57</f>
        <v>0</v>
      </c>
    </row>
    <row r="14762" spans="1:7">
      <c r="A14762" s="283">
        <f>'Comp. Desp. Indiretas'!$CK$7</f>
        <v>45352</v>
      </c>
      <c r="B14762" s="278" t="str">
        <f>'Composições Desp. Diretas'!$A$58</f>
        <v>DG</v>
      </c>
      <c r="C14762" s="278" t="str">
        <f>EAP!$C$10</f>
        <v>PP02</v>
      </c>
      <c r="D14762" s="279" t="str">
        <f>'Composições Desp. Diretas'!$C$58</f>
        <v>PASSAGEM TERRESTRE / TRANSLADO</v>
      </c>
      <c r="E14762" s="278" t="str">
        <f>Resumo!$R$5</f>
        <v>Despesa</v>
      </c>
      <c r="F14762" s="278" t="str">
        <f>Resumo!$R$7</f>
        <v>Despesa Direta</v>
      </c>
      <c r="G14762" s="286">
        <f>'Composições Desp. Diretas'!CL58</f>
        <v>0</v>
      </c>
    </row>
    <row r="14763" spans="1:7">
      <c r="A14763" s="283">
        <f>'Comp. Desp. Indiretas'!$CK$7</f>
        <v>45352</v>
      </c>
      <c r="B14763" s="278">
        <f>'Composições Desp. Diretas'!$A$59</f>
        <v>0</v>
      </c>
      <c r="C14763" s="278" t="str">
        <f>EAP!$C$10</f>
        <v>PP02</v>
      </c>
      <c r="D14763" s="279">
        <f>'Composições Desp. Diretas'!$C$59</f>
        <v>0</v>
      </c>
      <c r="E14763" s="278" t="str">
        <f>Resumo!$R$5</f>
        <v>Despesa</v>
      </c>
      <c r="F14763" s="278" t="str">
        <f>Resumo!$R$7</f>
        <v>Despesa Direta</v>
      </c>
      <c r="G14763" s="286">
        <f>'Composições Desp. Diretas'!CL59</f>
        <v>0</v>
      </c>
    </row>
    <row r="14764" spans="1:7">
      <c r="A14764" s="283">
        <f>'Comp. Desp. Indiretas'!$CK$7</f>
        <v>45352</v>
      </c>
      <c r="B14764" s="278">
        <f>'Composições Desp. Diretas'!$A$60</f>
        <v>0</v>
      </c>
      <c r="C14764" s="278" t="str">
        <f>EAP!$C$10</f>
        <v>PP02</v>
      </c>
      <c r="D14764" s="279">
        <f>'Composições Desp. Diretas'!$C$60</f>
        <v>0</v>
      </c>
      <c r="E14764" s="278" t="str">
        <f>Resumo!$R$5</f>
        <v>Despesa</v>
      </c>
      <c r="F14764" s="278" t="str">
        <f>Resumo!$R$7</f>
        <v>Despesa Direta</v>
      </c>
      <c r="G14764" s="286">
        <f>'Composições Desp. Diretas'!CL60</f>
        <v>0</v>
      </c>
    </row>
    <row r="14765" spans="1:7">
      <c r="A14765" s="283">
        <f>'Comp. Desp. Indiretas'!$CK$7</f>
        <v>45352</v>
      </c>
      <c r="B14765" s="278">
        <f>'Composições Desp. Diretas'!$A$61</f>
        <v>0</v>
      </c>
      <c r="C14765" s="278" t="str">
        <f>EAP!$C$10</f>
        <v>PP02</v>
      </c>
      <c r="D14765" s="279">
        <f>'Composições Desp. Diretas'!$C$61</f>
        <v>0</v>
      </c>
      <c r="E14765" s="278" t="str">
        <f>Resumo!$R$5</f>
        <v>Despesa</v>
      </c>
      <c r="F14765" s="278" t="str">
        <f>Resumo!$R$7</f>
        <v>Despesa Direta</v>
      </c>
      <c r="G14765" s="286">
        <f>'Composições Desp. Diretas'!CL61</f>
        <v>0</v>
      </c>
    </row>
    <row r="14766" spans="1:7">
      <c r="A14766" s="283">
        <f>'Comp. Desp. Indiretas'!$CK$7</f>
        <v>45352</v>
      </c>
      <c r="B14766" s="278">
        <f>'Composições Desp. Diretas'!$A$62</f>
        <v>0</v>
      </c>
      <c r="C14766" s="278" t="str">
        <f>EAP!$C$10</f>
        <v>PP02</v>
      </c>
      <c r="D14766" s="279">
        <f>'Composições Desp. Diretas'!$C$62</f>
        <v>0</v>
      </c>
      <c r="E14766" s="278" t="str">
        <f>Resumo!$R$5</f>
        <v>Despesa</v>
      </c>
      <c r="F14766" s="278" t="str">
        <f>Resumo!$R$7</f>
        <v>Despesa Direta</v>
      </c>
      <c r="G14766" s="286">
        <f>'Composições Desp. Diretas'!CL62</f>
        <v>0</v>
      </c>
    </row>
    <row r="14767" spans="1:7">
      <c r="A14767" s="283">
        <f>'Comp. Desp. Indiretas'!$CK$7</f>
        <v>45352</v>
      </c>
      <c r="B14767" s="278">
        <f>'Composições Desp. Diretas'!$A$63</f>
        <v>0</v>
      </c>
      <c r="C14767" s="278" t="str">
        <f>EAP!$C$10</f>
        <v>PP02</v>
      </c>
      <c r="D14767" s="279">
        <f>'Composições Desp. Diretas'!$C$63</f>
        <v>0</v>
      </c>
      <c r="E14767" s="278" t="str">
        <f>Resumo!$R$5</f>
        <v>Despesa</v>
      </c>
      <c r="F14767" s="278" t="str">
        <f>Resumo!$R$7</f>
        <v>Despesa Direta</v>
      </c>
      <c r="G14767" s="286">
        <f>'Composições Desp. Diretas'!CL63</f>
        <v>0</v>
      </c>
    </row>
    <row r="14768" spans="1:7">
      <c r="A14768" s="283">
        <f>'Comp. Desp. Indiretas'!$CK$7</f>
        <v>45352</v>
      </c>
      <c r="B14768" s="278">
        <f>'Composições Desp. Diretas'!$A$64</f>
        <v>0</v>
      </c>
      <c r="C14768" s="278" t="str">
        <f>EAP!$C$10</f>
        <v>PP02</v>
      </c>
      <c r="D14768" s="279">
        <f>'Composições Desp. Diretas'!$C$64</f>
        <v>0</v>
      </c>
      <c r="E14768" s="278" t="str">
        <f>Resumo!$R$5</f>
        <v>Despesa</v>
      </c>
      <c r="F14768" s="278" t="str">
        <f>Resumo!$R$7</f>
        <v>Despesa Direta</v>
      </c>
      <c r="G14768" s="286">
        <f>'Composições Desp. Diretas'!CL64</f>
        <v>0</v>
      </c>
    </row>
    <row r="14769" spans="1:7">
      <c r="A14769" s="283">
        <f>'Comp. Desp. Indiretas'!$CK$7</f>
        <v>45352</v>
      </c>
      <c r="B14769" s="278">
        <f>'Composições Desp. Diretas'!$A$65</f>
        <v>0</v>
      </c>
      <c r="C14769" s="278" t="str">
        <f>EAP!$C$10</f>
        <v>PP02</v>
      </c>
      <c r="D14769" s="279">
        <f>'Composições Desp. Diretas'!$C$65</f>
        <v>0</v>
      </c>
      <c r="E14769" s="278" t="str">
        <f>Resumo!$R$5</f>
        <v>Despesa</v>
      </c>
      <c r="F14769" s="278" t="str">
        <f>Resumo!$R$7</f>
        <v>Despesa Direta</v>
      </c>
      <c r="G14769" s="286">
        <f>'Composições Desp. Diretas'!CL65</f>
        <v>0</v>
      </c>
    </row>
    <row r="14770" spans="1:7">
      <c r="A14770" s="283">
        <f>'Comp. Desp. Indiretas'!$CK$7</f>
        <v>45352</v>
      </c>
      <c r="B14770" s="278">
        <f>'Composições Desp. Diretas'!$A$66</f>
        <v>0</v>
      </c>
      <c r="C14770" s="278" t="str">
        <f>EAP!$C$10</f>
        <v>PP02</v>
      </c>
      <c r="D14770" s="279">
        <f>'Composições Desp. Diretas'!$C$66</f>
        <v>0</v>
      </c>
      <c r="E14770" s="278" t="str">
        <f>Resumo!$R$5</f>
        <v>Despesa</v>
      </c>
      <c r="F14770" s="278" t="str">
        <f>Resumo!$R$7</f>
        <v>Despesa Direta</v>
      </c>
      <c r="G14770" s="286">
        <f>'Composições Desp. Diretas'!CL66</f>
        <v>0</v>
      </c>
    </row>
    <row r="14771" spans="1:7">
      <c r="A14771" s="283">
        <f>'Comp. Desp. Indiretas'!$CK$7</f>
        <v>45352</v>
      </c>
      <c r="B14771" s="278">
        <f>'Composições Desp. Diretas'!$A$67</f>
        <v>0</v>
      </c>
      <c r="C14771" s="278" t="str">
        <f>EAP!$C$10</f>
        <v>PP02</v>
      </c>
      <c r="D14771" s="279">
        <f>'Composições Desp. Diretas'!$C$67</f>
        <v>0</v>
      </c>
      <c r="E14771" s="278" t="str">
        <f>Resumo!$R$5</f>
        <v>Despesa</v>
      </c>
      <c r="F14771" s="278" t="str">
        <f>Resumo!$R$7</f>
        <v>Despesa Direta</v>
      </c>
      <c r="G14771" s="286">
        <f>'Composições Desp. Diretas'!CL67</f>
        <v>0</v>
      </c>
    </row>
    <row r="14772" spans="1:7">
      <c r="A14772" s="283">
        <f>'Comp. Desp. Indiretas'!$CK$7</f>
        <v>45352</v>
      </c>
      <c r="B14772" s="278">
        <f>'Composições Desp. Diretas'!$A$68</f>
        <v>0</v>
      </c>
      <c r="C14772" s="278" t="str">
        <f>EAP!$C$10</f>
        <v>PP02</v>
      </c>
      <c r="D14772" s="279">
        <f>'Composições Desp. Diretas'!$C$68</f>
        <v>0</v>
      </c>
      <c r="E14772" s="278" t="str">
        <f>Resumo!$R$5</f>
        <v>Despesa</v>
      </c>
      <c r="F14772" s="278" t="str">
        <f>Resumo!$R$7</f>
        <v>Despesa Direta</v>
      </c>
      <c r="G14772" s="286">
        <f>'Composições Desp. Diretas'!CL68</f>
        <v>0</v>
      </c>
    </row>
    <row r="14773" spans="1:7">
      <c r="A14773" s="283">
        <f>'Comp. Desp. Indiretas'!$CK$7</f>
        <v>45352</v>
      </c>
      <c r="B14773" s="278">
        <f>'Composições Desp. Diretas'!$A$69</f>
        <v>0</v>
      </c>
      <c r="C14773" s="278" t="str">
        <f>EAP!$C$10</f>
        <v>PP02</v>
      </c>
      <c r="D14773" s="279">
        <f>'Composições Desp. Diretas'!$C$69</f>
        <v>0</v>
      </c>
      <c r="E14773" s="278" t="str">
        <f>Resumo!$R$5</f>
        <v>Despesa</v>
      </c>
      <c r="F14773" s="278" t="str">
        <f>Resumo!$R$7</f>
        <v>Despesa Direta</v>
      </c>
      <c r="G14773" s="286">
        <f>'Composições Desp. Diretas'!CL69</f>
        <v>0</v>
      </c>
    </row>
    <row r="14774" spans="1:7">
      <c r="A14774" s="283">
        <f>'Comp. Desp. Indiretas'!$CK$7</f>
        <v>45352</v>
      </c>
      <c r="B14774" s="278">
        <f>'Composições Desp. Diretas'!$A$70</f>
        <v>0</v>
      </c>
      <c r="C14774" s="278" t="str">
        <f>EAP!$C$10</f>
        <v>PP02</v>
      </c>
      <c r="D14774" s="279">
        <f>'Composições Desp. Diretas'!$C$70</f>
        <v>0</v>
      </c>
      <c r="E14774" s="278" t="str">
        <f>Resumo!$R$5</f>
        <v>Despesa</v>
      </c>
      <c r="F14774" s="278" t="str">
        <f>Resumo!$R$7</f>
        <v>Despesa Direta</v>
      </c>
      <c r="G14774" s="286">
        <f>'Composições Desp. Diretas'!CL70</f>
        <v>0</v>
      </c>
    </row>
    <row r="14775" spans="1:7">
      <c r="A14775" s="283">
        <f>'Comp. Desp. Indiretas'!$CK$7</f>
        <v>45352</v>
      </c>
      <c r="B14775" s="278">
        <f>'Composições Desp. Diretas'!$A$71</f>
        <v>0</v>
      </c>
      <c r="C14775" s="278" t="str">
        <f>EAP!$C$10</f>
        <v>PP02</v>
      </c>
      <c r="D14775" s="279">
        <f>'Composições Desp. Diretas'!$C$71</f>
        <v>0</v>
      </c>
      <c r="E14775" s="278" t="str">
        <f>Resumo!$R$5</f>
        <v>Despesa</v>
      </c>
      <c r="F14775" s="278" t="str">
        <f>Resumo!$R$7</f>
        <v>Despesa Direta</v>
      </c>
      <c r="G14775" s="286">
        <f>'Composições Desp. Diretas'!CL71</f>
        <v>0</v>
      </c>
    </row>
    <row r="14776" spans="1:7">
      <c r="A14776" s="283">
        <f>'Comp. Desp. Indiretas'!$CK$7</f>
        <v>45352</v>
      </c>
      <c r="B14776" s="278">
        <f>'Composições Desp. Diretas'!$A$72</f>
        <v>0</v>
      </c>
      <c r="C14776" s="278" t="str">
        <f>EAP!$C$10</f>
        <v>PP02</v>
      </c>
      <c r="D14776" s="279">
        <f>'Composições Desp. Diretas'!$C$72</f>
        <v>0</v>
      </c>
      <c r="E14776" s="278" t="str">
        <f>Resumo!$R$5</f>
        <v>Despesa</v>
      </c>
      <c r="F14776" s="278" t="str">
        <f>Resumo!$R$7</f>
        <v>Despesa Direta</v>
      </c>
      <c r="G14776" s="286">
        <f>'Composições Desp. Diretas'!CL72</f>
        <v>0</v>
      </c>
    </row>
    <row r="15645" spans="1:7">
      <c r="A15645" s="283">
        <f>'Comp. Desp. Indiretas'!$CK$7</f>
        <v>45352</v>
      </c>
      <c r="D15645" s="279" t="str">
        <f>'CRONOG. DE RECEBIMENTO'!$A$5</f>
        <v>SUBPROGRAMA DE EDUCAÇÃO AMBIENTAL PARA A COMUNIDADE (PEAC)</v>
      </c>
      <c r="E15645" s="278" t="str">
        <f>Resumo!$R$4</f>
        <v>Receita</v>
      </c>
      <c r="F15645" s="278" t="str">
        <f>Resumo!$R$4</f>
        <v>Receita</v>
      </c>
      <c r="G15645" s="286">
        <f>'CRONOG. DE RECEBIMENTO'!$O$5</f>
        <v>0</v>
      </c>
    </row>
    <row r="15646" spans="1:7">
      <c r="A15646" s="283">
        <f>'Comp. Desp. Indiretas'!$CK$7</f>
        <v>45352</v>
      </c>
      <c r="D15646" s="279" t="str">
        <f>'CRONOG. DE RECEBIMENTO'!$A$6</f>
        <v>Plano de Trabalho de Comunidade (PEAC)</v>
      </c>
      <c r="E15646" s="278" t="str">
        <f>Resumo!$R$4</f>
        <v>Receita</v>
      </c>
      <c r="F15646" s="278" t="str">
        <f>Resumo!$R$4</f>
        <v>Receita</v>
      </c>
      <c r="G15646" s="286">
        <f>'CRONOG. DE RECEBIMENTO'!$O$6</f>
        <v>0</v>
      </c>
    </row>
    <row r="15647" spans="1:7">
      <c r="A15647" s="283">
        <f>'Comp. Desp. Indiretas'!$CK$7</f>
        <v>45352</v>
      </c>
      <c r="D15647" s="279" t="str">
        <f>'CRONOG. DE RECEBIMENTO'!$A$7</f>
        <v>Formar Comitê de Educação Ambiental de Comunidade (PEAC)</v>
      </c>
      <c r="E15647" s="278" t="str">
        <f>Resumo!$R$4</f>
        <v>Receita</v>
      </c>
      <c r="F15647" s="278" t="str">
        <f>Resumo!$R$4</f>
        <v>Receita</v>
      </c>
      <c r="G15647" s="286">
        <f>'CRONOG. DE RECEBIMENTO'!$O$7</f>
        <v>1950.3066762350638</v>
      </c>
    </row>
    <row r="15648" spans="1:7">
      <c r="A15648" s="283">
        <f>'Comp. Desp. Indiretas'!$CK$7</f>
        <v>45352</v>
      </c>
      <c r="D15648" s="279" t="str">
        <f>'CRONOG. DE RECEBIMENTO'!$A$8</f>
        <v>Manter Comitê de Educação Ambiental em comunidades (PEAC)</v>
      </c>
      <c r="E15648" s="278" t="str">
        <f>Resumo!$R$4</f>
        <v>Receita</v>
      </c>
      <c r="F15648" s="278" t="str">
        <f>Resumo!$R$4</f>
        <v>Receita</v>
      </c>
      <c r="G15648" s="286">
        <f>'CRONOG. DE RECEBIMENTO'!$O$8</f>
        <v>72560.941189324483</v>
      </c>
    </row>
    <row r="15649" spans="1:7">
      <c r="A15649" s="283">
        <f>'Comp. Desp. Indiretas'!$CK$7</f>
        <v>45352</v>
      </c>
      <c r="D15649" s="279" t="str">
        <f>'CRONOG. DE RECEBIMENTO'!$A$9</f>
        <v>Despesas tributáveis do item 6.1.3</v>
      </c>
      <c r="E15649" s="278" t="str">
        <f>Resumo!$R$4</f>
        <v>Receita</v>
      </c>
      <c r="F15649" s="278" t="str">
        <f>Resumo!$R$4</f>
        <v>Receita</v>
      </c>
      <c r="G15649" s="286">
        <f>'CRONOG. DE RECEBIMENTO'!$O$9</f>
        <v>11784.24</v>
      </c>
    </row>
    <row r="15650" spans="1:7">
      <c r="A15650" s="283">
        <f>'Comp. Desp. Indiretas'!$CK$7</f>
        <v>45352</v>
      </c>
      <c r="D15650" s="279" t="str">
        <f>'CRONOG. DE RECEBIMENTO'!$A$10</f>
        <v>Executar ações do Plano de Ação dos Comitês de Educação Ambiental (PEAC)</v>
      </c>
      <c r="E15650" s="278" t="str">
        <f>Resumo!$R$4</f>
        <v>Receita</v>
      </c>
      <c r="F15650" s="278" t="str">
        <f>Resumo!$R$4</f>
        <v>Receita</v>
      </c>
      <c r="G15650" s="286">
        <f>'CRONOG. DE RECEBIMENTO'!$O$10</f>
        <v>49556.16407646078</v>
      </c>
    </row>
    <row r="15651" spans="1:7">
      <c r="A15651" s="283">
        <f>'Comp. Desp. Indiretas'!$CK$7</f>
        <v>45352</v>
      </c>
      <c r="D15651" s="279" t="str">
        <f>'CRONOG. DE RECEBIMENTO'!$A$11</f>
        <v>Despesas tributáveis do item 6.1.4</v>
      </c>
      <c r="E15651" s="278" t="str">
        <f>Resumo!$R$4</f>
        <v>Receita</v>
      </c>
      <c r="F15651" s="278" t="str">
        <f>Resumo!$R$4</f>
        <v>Receita</v>
      </c>
      <c r="G15651" s="286">
        <f>'CRONOG. DE RECEBIMENTO'!$O$11</f>
        <v>15319.512000000001</v>
      </c>
    </row>
    <row r="15652" spans="1:7">
      <c r="A15652" s="283">
        <f>'Comp. Desp. Indiretas'!$CK$7</f>
        <v>45352</v>
      </c>
      <c r="D15652" s="279" t="str">
        <f>'CRONOG. DE RECEBIMENTO'!$A$12</f>
        <v>Realizar assessoria técnica-pedagógica para formação continuada de educadores/gestores de escola (PEAC)</v>
      </c>
      <c r="E15652" s="278" t="str">
        <f>Resumo!$R$4</f>
        <v>Receita</v>
      </c>
      <c r="F15652" s="278" t="str">
        <f>Resumo!$R$4</f>
        <v>Receita</v>
      </c>
      <c r="G15652" s="286">
        <f>'CRONOG. DE RECEBIMENTO'!$O$12</f>
        <v>10397.908217679833</v>
      </c>
    </row>
    <row r="15653" spans="1:7">
      <c r="A15653" s="283">
        <f>'Comp. Desp. Indiretas'!$CK$7</f>
        <v>45352</v>
      </c>
      <c r="D15653" s="279" t="str">
        <f>'CRONOG. DE RECEBIMENTO'!$A$13</f>
        <v>Despesas tributáveis do item 6.1.5</v>
      </c>
      <c r="E15653" s="278" t="str">
        <f>Resumo!$R$4</f>
        <v>Receita</v>
      </c>
      <c r="F15653" s="278" t="str">
        <f>Resumo!$R$4</f>
        <v>Receita</v>
      </c>
      <c r="G15653" s="286">
        <f>'CRONOG. DE RECEBIMENTO'!$O$13</f>
        <v>16497.936000000002</v>
      </c>
    </row>
    <row r="15654" spans="1:7">
      <c r="A15654" s="283">
        <f>'Comp. Desp. Indiretas'!$CK$7</f>
        <v>45352</v>
      </c>
      <c r="D15654" s="279" t="str">
        <f>'CRONOG. DE RECEBIMENTO'!$A$14</f>
        <v>Realizar atividades culturais e pedagógicas em Escolas (PEAC)</v>
      </c>
      <c r="E15654" s="278" t="str">
        <f>Resumo!$R$4</f>
        <v>Receita</v>
      </c>
      <c r="F15654" s="278" t="str">
        <f>Resumo!$R$4</f>
        <v>Receita</v>
      </c>
      <c r="G15654" s="286">
        <f>'CRONOG. DE RECEBIMENTO'!$O$14</f>
        <v>18238.608422813752</v>
      </c>
    </row>
    <row r="15655" spans="1:7">
      <c r="A15655" s="283">
        <f>'Comp. Desp. Indiretas'!$CK$7</f>
        <v>45352</v>
      </c>
      <c r="D15655" s="279" t="str">
        <f>'CRONOG. DE RECEBIMENTO'!$A$15</f>
        <v>Despesas tributáveis do item 6.1.6</v>
      </c>
      <c r="E15655" s="278" t="str">
        <f>Resumo!$R$4</f>
        <v>Receita</v>
      </c>
      <c r="F15655" s="278" t="str">
        <f>Resumo!$R$4</f>
        <v>Receita</v>
      </c>
      <c r="G15655" s="286">
        <f>'CRONOG. DE RECEBIMENTO'!$O$15</f>
        <v>11784.24</v>
      </c>
    </row>
    <row r="15656" spans="1:7">
      <c r="A15656" s="283">
        <f>'Comp. Desp. Indiretas'!$CK$7</f>
        <v>45352</v>
      </c>
      <c r="D15656" s="279" t="str">
        <f>'CRONOG. DE RECEBIMENTO'!$A$16</f>
        <v>Realizar Diagnóstico Socioambiental Participativo (DSAP) para comunidades (PEAC)</v>
      </c>
      <c r="E15656" s="278" t="str">
        <f>Resumo!$R$4</f>
        <v>Receita</v>
      </c>
      <c r="F15656" s="278" t="str">
        <f>Resumo!$R$4</f>
        <v>Receita</v>
      </c>
      <c r="G15656" s="286">
        <f>'CRONOG. DE RECEBIMENTO'!$O$16</f>
        <v>327.47600160662944</v>
      </c>
    </row>
    <row r="15657" spans="1:7">
      <c r="A15657" s="283">
        <f>'Comp. Desp. Indiretas'!$CK$7</f>
        <v>45352</v>
      </c>
      <c r="D15657" s="279" t="str">
        <f>'CRONOG. DE RECEBIMENTO'!$A$17</f>
        <v>Despesas tributáveis do item 6.1.7</v>
      </c>
      <c r="E15657" s="278" t="str">
        <f>Resumo!$R$4</f>
        <v>Receita</v>
      </c>
      <c r="F15657" s="278" t="str">
        <f>Resumo!$R$4</f>
        <v>Receita</v>
      </c>
      <c r="G15657" s="286">
        <f>'CRONOG. DE RECEBIMENTO'!$O$17</f>
        <v>1178.4240000000002</v>
      </c>
    </row>
    <row r="15658" spans="1:7">
      <c r="A15658" s="283">
        <f>'Comp. Desp. Indiretas'!$CK$7</f>
        <v>45352</v>
      </c>
      <c r="D15658" s="279" t="str">
        <f>'CRONOG. DE RECEBIMENTO'!$A$18</f>
        <v>Realizar eventos/projetos junto à comunidade além da esfera do Comitê de EA (PEAC)</v>
      </c>
      <c r="E15658" s="278" t="str">
        <f>Resumo!$R$4</f>
        <v>Receita</v>
      </c>
      <c r="F15658" s="278" t="str">
        <f>Resumo!$R$4</f>
        <v>Receita</v>
      </c>
      <c r="G15658" s="286">
        <f>'CRONOG. DE RECEBIMENTO'!$O$18</f>
        <v>37612.316684529738</v>
      </c>
    </row>
    <row r="15659" spans="1:7">
      <c r="A15659" s="283">
        <f>'Comp. Desp. Indiretas'!$CK$7</f>
        <v>45352</v>
      </c>
      <c r="D15659" s="279" t="str">
        <f>'CRONOG. DE RECEBIMENTO'!$A$19</f>
        <v>Despesas tributáveis do item 6.1.8</v>
      </c>
      <c r="E15659" s="278" t="str">
        <f>Resumo!$R$4</f>
        <v>Receita</v>
      </c>
      <c r="F15659" s="278" t="str">
        <f>Resumo!$R$4</f>
        <v>Receita</v>
      </c>
      <c r="G15659" s="286">
        <f>'CRONOG. DE RECEBIMENTO'!$O$19</f>
        <v>10605.816000000001</v>
      </c>
    </row>
    <row r="15660" spans="1:7">
      <c r="A15660" s="283">
        <f>'Comp. Desp. Indiretas'!$CK$7</f>
        <v>45352</v>
      </c>
      <c r="D15660" s="279" t="str">
        <f>'CRONOG. DE RECEBIMENTO'!$A$20</f>
        <v>Realizar atividades no Parque BioParque Vale Amazônia</v>
      </c>
      <c r="E15660" s="278" t="str">
        <f>Resumo!$R$4</f>
        <v>Receita</v>
      </c>
      <c r="F15660" s="278" t="str">
        <f>Resumo!$R$4</f>
        <v>Receita</v>
      </c>
      <c r="G15660" s="286">
        <f>'CRONOG. DE RECEBIMENTO'!$O$20</f>
        <v>37508.46068402021</v>
      </c>
    </row>
    <row r="15661" spans="1:7">
      <c r="A15661" s="283">
        <f>'Comp. Desp. Indiretas'!$CK$7</f>
        <v>45352</v>
      </c>
      <c r="D15661" s="279" t="str">
        <f>'CRONOG. DE RECEBIMENTO'!$A$21</f>
        <v>Despesas tributáveis do item 6.1.9</v>
      </c>
      <c r="E15661" s="278" t="str">
        <f>Resumo!$R$4</f>
        <v>Receita</v>
      </c>
      <c r="F15661" s="278" t="str">
        <f>Resumo!$R$4</f>
        <v>Receita</v>
      </c>
      <c r="G15661" s="286">
        <f>'CRONOG. DE RECEBIMENTO'!$O$21</f>
        <v>9427.3920000000016</v>
      </c>
    </row>
    <row r="15662" spans="1:7">
      <c r="A15662" s="283">
        <f>'Comp. Desp. Indiretas'!$CK$7</f>
        <v>45352</v>
      </c>
      <c r="D15662" s="279" t="str">
        <f>'CRONOG. DE RECEBIMENTO'!$A$22</f>
        <v>Monitorar atividades de Educação Ambiental para comunidade (PEAC)</v>
      </c>
      <c r="E15662" s="278" t="str">
        <f>Resumo!$R$4</f>
        <v>Receita</v>
      </c>
      <c r="F15662" s="278" t="str">
        <f>Resumo!$R$4</f>
        <v>Receita</v>
      </c>
      <c r="G15662" s="286">
        <f>'CRONOG. DE RECEBIMENTO'!$O$22</f>
        <v>40442.626531748858</v>
      </c>
    </row>
    <row r="15663" spans="1:7">
      <c r="A15663" s="283">
        <f>'Comp. Desp. Indiretas'!$CK$7</f>
        <v>45352</v>
      </c>
      <c r="D15663" s="279" t="str">
        <f>'CRONOG. DE RECEBIMENTO'!$A$23</f>
        <v>Despesas tributáveis do item 6.1.10</v>
      </c>
      <c r="E15663" s="278" t="str">
        <f>Resumo!$R$4</f>
        <v>Receita</v>
      </c>
      <c r="F15663" s="278" t="str">
        <f>Resumo!$R$4</f>
        <v>Receita</v>
      </c>
      <c r="G15663" s="286">
        <f>'CRONOG. DE RECEBIMENTO'!$O$23</f>
        <v>3535.2720000000004</v>
      </c>
    </row>
    <row r="15664" spans="1:7">
      <c r="A15664" s="283">
        <f>'Comp. Desp. Indiretas'!$CK$7</f>
        <v>45352</v>
      </c>
      <c r="D15664" s="279" t="str">
        <f>'CRONOG. DE RECEBIMENTO'!$A$24</f>
        <v>Realizar análise técnica mensal das atividades de Educação Ambiental do PEAC</v>
      </c>
      <c r="E15664" s="278" t="str">
        <f>Resumo!$R$4</f>
        <v>Receita</v>
      </c>
      <c r="F15664" s="278" t="str">
        <f>Resumo!$R$4</f>
        <v>Receita</v>
      </c>
      <c r="G15664" s="286">
        <f>'CRONOG. DE RECEBIMENTO'!$O$24</f>
        <v>47487.061899642889</v>
      </c>
    </row>
    <row r="15665" spans="1:7">
      <c r="A15665" s="283">
        <f>'Comp. Desp. Indiretas'!$CK$7</f>
        <v>45352</v>
      </c>
      <c r="D15665" s="279" t="str">
        <f>'CRONOG. DE RECEBIMENTO'!$A$25</f>
        <v>Realizar Blitz Educativa sobre SSMA para Comunidades (PEAC)</v>
      </c>
      <c r="E15665" s="278" t="str">
        <f>Resumo!$R$4</f>
        <v>Receita</v>
      </c>
      <c r="F15665" s="278" t="str">
        <f>Resumo!$R$4</f>
        <v>Receita</v>
      </c>
      <c r="G15665" s="286">
        <f>'CRONOG. DE RECEBIMENTO'!$O$25</f>
        <v>5312.9571927325587</v>
      </c>
    </row>
    <row r="15666" spans="1:7">
      <c r="A15666" s="283">
        <f>'Comp. Desp. Indiretas'!$CK$7</f>
        <v>45352</v>
      </c>
      <c r="D15666" s="279" t="str">
        <f>'CRONOG. DE RECEBIMENTO'!$A$26</f>
        <v>Despesas tributáveis do item 6.1.12</v>
      </c>
      <c r="E15666" s="278" t="str">
        <f>Resumo!$R$4</f>
        <v>Receita</v>
      </c>
      <c r="F15666" s="278" t="str">
        <f>Resumo!$R$4</f>
        <v>Receita</v>
      </c>
      <c r="G15666" s="286">
        <f>'CRONOG. DE RECEBIMENTO'!$O$26</f>
        <v>9427.3920000000016</v>
      </c>
    </row>
    <row r="15667" spans="1:7">
      <c r="A15667" s="283">
        <f>'Comp. Desp. Indiretas'!$CK$7</f>
        <v>45352</v>
      </c>
      <c r="D15667" s="279" t="str">
        <f>'CRONOG. DE RECEBIMENTO'!$A$27</f>
        <v>SUBPROGRAMA DE EDUCAÇÃO AMBIENTAL PARA O TRABALHADOR</v>
      </c>
      <c r="E15667" s="278" t="str">
        <f>Resumo!$R$4</f>
        <v>Receita</v>
      </c>
      <c r="F15667" s="278" t="str">
        <f>Resumo!$R$4</f>
        <v>Receita</v>
      </c>
      <c r="G15667" s="286">
        <f>'CRONOG. DE RECEBIMENTO'!$O$27</f>
        <v>0</v>
      </c>
    </row>
    <row r="15668" spans="1:7">
      <c r="A15668" s="283">
        <f>'Comp. Desp. Indiretas'!$CK$7</f>
        <v>45352</v>
      </c>
      <c r="D15668" s="279" t="str">
        <f>'CRONOG. DE RECEBIMENTO'!$A$28</f>
        <v>Plano de Trabalho do Trabalhador (PEAT)</v>
      </c>
      <c r="E15668" s="278" t="str">
        <f>Resumo!$R$4</f>
        <v>Receita</v>
      </c>
      <c r="F15668" s="278" t="str">
        <f>Resumo!$R$4</f>
        <v>Receita</v>
      </c>
      <c r="G15668" s="286">
        <f>'CRONOG. DE RECEBIMENTO'!$O$28</f>
        <v>0</v>
      </c>
    </row>
    <row r="15669" spans="1:7">
      <c r="A15669" s="283">
        <f>'Comp. Desp. Indiretas'!$CK$7</f>
        <v>45352</v>
      </c>
      <c r="D15669" s="279" t="str">
        <f>'CRONOG. DE RECEBIMENTO'!$A$29</f>
        <v>Formar Comitê de Educação Ambiental de Trabalhadores (PEAT)</v>
      </c>
      <c r="E15669" s="278" t="str">
        <f>Resumo!$R$4</f>
        <v>Receita</v>
      </c>
      <c r="F15669" s="278" t="str">
        <f>Resumo!$R$4</f>
        <v>Receita</v>
      </c>
      <c r="G15669" s="286">
        <f>'CRONOG. DE RECEBIMENTO'!$O$29</f>
        <v>3900.6133524701277</v>
      </c>
    </row>
    <row r="15670" spans="1:7">
      <c r="A15670" s="283">
        <f>'Comp. Desp. Indiretas'!$CK$7</f>
        <v>45352</v>
      </c>
      <c r="D15670" s="279" t="str">
        <f>'CRONOG. DE RECEBIMENTO'!$A$30</f>
        <v>Manter Comitê de Educação Ambiental de Trabalhadores (PEAT)</v>
      </c>
      <c r="E15670" s="278" t="str">
        <f>Resumo!$R$4</f>
        <v>Receita</v>
      </c>
      <c r="F15670" s="278" t="str">
        <f>Resumo!$R$4</f>
        <v>Receita</v>
      </c>
      <c r="G15670" s="286">
        <f>'CRONOG. DE RECEBIMENTO'!$O$30</f>
        <v>3900.6133524701277</v>
      </c>
    </row>
    <row r="15671" spans="1:7">
      <c r="A15671" s="283">
        <f>'Comp. Desp. Indiretas'!$CK$7</f>
        <v>45352</v>
      </c>
      <c r="D15671" s="279" t="str">
        <f>'CRONOG. DE RECEBIMENTO'!$A$31</f>
        <v>Realizar treinamento para empregados com até duas horas de duração (PEAT)</v>
      </c>
      <c r="E15671" s="278" t="str">
        <f>Resumo!$R$4</f>
        <v>Receita</v>
      </c>
      <c r="F15671" s="278" t="str">
        <f>Resumo!$R$4</f>
        <v>Receita</v>
      </c>
      <c r="G15671" s="286">
        <f>'CRONOG. DE RECEBIMENTO'!$O$31</f>
        <v>4615.6485226448276</v>
      </c>
    </row>
    <row r="15672" spans="1:7">
      <c r="A15672" s="283">
        <f>'Comp. Desp. Indiretas'!$CK$7</f>
        <v>45352</v>
      </c>
      <c r="D15672" s="279" t="str">
        <f>'CRONOG. DE RECEBIMENTO'!$A$32</f>
        <v>Despesas tributáveis do item 6.1.16</v>
      </c>
      <c r="E15672" s="278" t="str">
        <f>Resumo!$R$4</f>
        <v>Receita</v>
      </c>
      <c r="F15672" s="278" t="str">
        <f>Resumo!$R$4</f>
        <v>Receita</v>
      </c>
      <c r="G15672" s="286">
        <f>'CRONOG. DE RECEBIMENTO'!$O$32</f>
        <v>4124.4840000000004</v>
      </c>
    </row>
    <row r="15673" spans="1:7">
      <c r="A15673" s="283">
        <f>'Comp. Desp. Indiretas'!$CK$7</f>
        <v>45352</v>
      </c>
      <c r="D15673" s="279" t="str">
        <f>'CRONOG. DE RECEBIMENTO'!$A$33</f>
        <v>Realizar treinamento para empregados com até quatro horas de duração (PEAT)</v>
      </c>
      <c r="E15673" s="278" t="str">
        <f>Resumo!$R$4</f>
        <v>Receita</v>
      </c>
      <c r="F15673" s="278" t="str">
        <f>Resumo!$R$4</f>
        <v>Receita</v>
      </c>
      <c r="G15673" s="286">
        <f>'CRONOG. DE RECEBIMENTO'!$O$33</f>
        <v>17647.616919914286</v>
      </c>
    </row>
    <row r="15674" spans="1:7">
      <c r="A15674" s="283">
        <f>'Comp. Desp. Indiretas'!$CK$7</f>
        <v>45352</v>
      </c>
      <c r="D15674" s="279" t="str">
        <f>'CRONOG. DE RECEBIMENTO'!$A$34</f>
        <v>Despesas tributáveis do item 6.1.17</v>
      </c>
      <c r="E15674" s="278" t="str">
        <f>Resumo!$R$4</f>
        <v>Receita</v>
      </c>
      <c r="F15674" s="278" t="str">
        <f>Resumo!$R$4</f>
        <v>Receita</v>
      </c>
      <c r="G15674" s="286">
        <f>'CRONOG. DE RECEBIMENTO'!$O$34</f>
        <v>4124.4840000000004</v>
      </c>
    </row>
    <row r="15675" spans="1:7">
      <c r="A15675" s="283">
        <f>'Comp. Desp. Indiretas'!$CK$7</f>
        <v>45352</v>
      </c>
      <c r="D15675" s="279" t="str">
        <f>'CRONOG. DE RECEBIMENTO'!$A$35</f>
        <v>Realizar Blitz Educativa sobre SSMA para Empregado (PEAT)</v>
      </c>
      <c r="E15675" s="278" t="str">
        <f>Resumo!$R$4</f>
        <v>Receita</v>
      </c>
      <c r="F15675" s="278" t="str">
        <f>Resumo!$R$4</f>
        <v>Receita</v>
      </c>
      <c r="G15675" s="286">
        <f>'CRONOG. DE RECEBIMENTO'!$O$35</f>
        <v>11011.347720689429</v>
      </c>
    </row>
    <row r="15676" spans="1:7">
      <c r="A15676" s="283">
        <f>'Comp. Desp. Indiretas'!$CK$7</f>
        <v>45352</v>
      </c>
      <c r="D15676" s="279" t="str">
        <f>'CRONOG. DE RECEBIMENTO'!$A$36</f>
        <v>Despesas tributáveis do item 6.1.18</v>
      </c>
      <c r="E15676" s="278" t="str">
        <f>Resumo!$R$4</f>
        <v>Receita</v>
      </c>
      <c r="F15676" s="278" t="str">
        <f>Resumo!$R$4</f>
        <v>Receita</v>
      </c>
      <c r="G15676" s="286">
        <f>'CRONOG. DE RECEBIMENTO'!$O$36</f>
        <v>4124.4840000000004</v>
      </c>
    </row>
    <row r="15677" spans="1:7">
      <c r="A15677" s="283">
        <f>'Comp. Desp. Indiretas'!$CK$7</f>
        <v>45352</v>
      </c>
      <c r="D15677" s="279" t="str">
        <f>'CRONOG. DE RECEBIMENTO'!$A$37</f>
        <v>Produzir bloco de textos para Diálogos de Saúde, Segurança, Direitos Humanos e Meio Ambiente (PEAT)</v>
      </c>
      <c r="E15677" s="278" t="str">
        <f>Resumo!$R$4</f>
        <v>Receita</v>
      </c>
      <c r="F15677" s="278" t="str">
        <f>Resumo!$R$4</f>
        <v>Receita</v>
      </c>
      <c r="G15677" s="286">
        <f>'CRONOG. DE RECEBIMENTO'!$O$37</f>
        <v>6524.2926986754928</v>
      </c>
    </row>
    <row r="15678" spans="1:7">
      <c r="A15678" s="283">
        <f>'Comp. Desp. Indiretas'!$CK$7</f>
        <v>45352</v>
      </c>
      <c r="D15678" s="279" t="str">
        <f>'CRONOG. DE RECEBIMENTO'!$A$38</f>
        <v>Despesas tributáveis do item 6.1.19</v>
      </c>
      <c r="E15678" s="278" t="str">
        <f>Resumo!$R$4</f>
        <v>Receita</v>
      </c>
      <c r="F15678" s="278" t="str">
        <f>Resumo!$R$4</f>
        <v>Receita</v>
      </c>
      <c r="G15678" s="286">
        <f>'CRONOG. DE RECEBIMENTO'!$O$38</f>
        <v>4124.4840000000004</v>
      </c>
    </row>
    <row r="15679" spans="1:7">
      <c r="A15679" s="283">
        <f>'Comp. Desp. Indiretas'!$CK$7</f>
        <v>45352</v>
      </c>
      <c r="D15679" s="279" t="str">
        <f>'CRONOG. DE RECEBIMENTO'!$A$39</f>
        <v>Realização de campanhas temáticas em SSMA para Empregados (PEAT)</v>
      </c>
      <c r="E15679" s="278" t="str">
        <f>Resumo!$R$4</f>
        <v>Receita</v>
      </c>
      <c r="F15679" s="278" t="str">
        <f>Resumo!$R$4</f>
        <v>Receita</v>
      </c>
      <c r="G15679" s="286">
        <f>'CRONOG. DE RECEBIMENTO'!$O$39</f>
        <v>6524.2926986754928</v>
      </c>
    </row>
    <row r="15680" spans="1:7">
      <c r="A15680" s="283">
        <f>'Comp. Desp. Indiretas'!$CK$7</f>
        <v>45352</v>
      </c>
      <c r="D15680" s="279" t="str">
        <f>'CRONOG. DE RECEBIMENTO'!$A$40</f>
        <v>Despesas tributáveis do item 6.1.20</v>
      </c>
      <c r="E15680" s="278" t="str">
        <f>Resumo!$R$4</f>
        <v>Receita</v>
      </c>
      <c r="F15680" s="278" t="str">
        <f>Resumo!$R$4</f>
        <v>Receita</v>
      </c>
      <c r="G15680" s="286">
        <f>'CRONOG. DE RECEBIMENTO'!$O$40</f>
        <v>4124.4840000000004</v>
      </c>
    </row>
    <row r="15681" spans="1:7">
      <c r="A15681" s="283">
        <f>'Comp. Desp. Indiretas'!$CK$7</f>
        <v>45352</v>
      </c>
      <c r="D15681" s="279" t="str">
        <f>'CRONOG. DE RECEBIMENTO'!$A$41</f>
        <v>Apoiar a realização de atividades culturais e pedagógicas para Empregados (PEAT)</v>
      </c>
      <c r="E15681" s="278" t="str">
        <f>Resumo!$R$4</f>
        <v>Receita</v>
      </c>
      <c r="F15681" s="278" t="str">
        <f>Resumo!$R$4</f>
        <v>Receita</v>
      </c>
      <c r="G15681" s="286">
        <f>'CRONOG. DE RECEBIMENTO'!$O$41</f>
        <v>5979.5143626694216</v>
      </c>
    </row>
    <row r="15682" spans="1:7">
      <c r="A15682" s="283">
        <f>'Comp. Desp. Indiretas'!$CK$7</f>
        <v>45352</v>
      </c>
      <c r="D15682" s="279" t="str">
        <f>'CRONOG. DE RECEBIMENTO'!$A$42</f>
        <v>Despesas tributáveis do item 6.1.21</v>
      </c>
      <c r="E15682" s="278" t="str">
        <f>Resumo!$R$4</f>
        <v>Receita</v>
      </c>
      <c r="F15682" s="278" t="str">
        <f>Resumo!$R$4</f>
        <v>Receita</v>
      </c>
      <c r="G15682" s="286">
        <f>'CRONOG. DE RECEBIMENTO'!$O$42</f>
        <v>4124.4840000000004</v>
      </c>
    </row>
    <row r="15683" spans="1:7">
      <c r="A15683" s="283">
        <f>'Comp. Desp. Indiretas'!$CK$7</f>
        <v>45352</v>
      </c>
      <c r="D15683" s="279" t="str">
        <f>'CRONOG. DE RECEBIMENTO'!$A$43</f>
        <v>Monitorar atividade do Programa de Educação Ambiental do Trabalhador (PEAT)</v>
      </c>
      <c r="E15683" s="278" t="str">
        <f>Resumo!$R$4</f>
        <v>Receita</v>
      </c>
      <c r="F15683" s="278" t="str">
        <f>Resumo!$R$4</f>
        <v>Receita</v>
      </c>
      <c r="G15683" s="286">
        <f>'CRONOG. DE RECEBIMENTO'!$O$43</f>
        <v>27100.790466292488</v>
      </c>
    </row>
    <row r="15684" spans="1:7">
      <c r="A15684" s="283">
        <f>'Comp. Desp. Indiretas'!$CK$7</f>
        <v>45352</v>
      </c>
      <c r="D15684" s="279" t="str">
        <f>'CRONOG. DE RECEBIMENTO'!$A$44</f>
        <v>Despesas tributáveis do item 6.1.22</v>
      </c>
      <c r="E15684" s="278" t="str">
        <f>Resumo!$R$4</f>
        <v>Receita</v>
      </c>
      <c r="F15684" s="278" t="str">
        <f>Resumo!$R$4</f>
        <v>Receita</v>
      </c>
      <c r="G15684" s="286">
        <f>'CRONOG. DE RECEBIMENTO'!$O$44</f>
        <v>2356.8480000000004</v>
      </c>
    </row>
    <row r="15685" spans="1:7">
      <c r="A15685" s="283">
        <f>'Comp. Desp. Indiretas'!$CK$7</f>
        <v>45352</v>
      </c>
      <c r="D15685" s="279" t="str">
        <f>'CRONOG. DE RECEBIMENTO'!$A$45</f>
        <v>Realizar análise técnica mensal das atividades de Educação Ambiental do PEAT</v>
      </c>
      <c r="E15685" s="278" t="str">
        <f>Resumo!$R$4</f>
        <v>Receita</v>
      </c>
      <c r="F15685" s="278" t="str">
        <f>Resumo!$R$4</f>
        <v>Receita</v>
      </c>
      <c r="G15685" s="286">
        <f>'CRONOG. DE RECEBIMENTO'!$O$45</f>
        <v>23217.331780573193</v>
      </c>
    </row>
    <row r="15686" spans="1:7">
      <c r="A15686" s="283">
        <f>'Comp. Desp. Indiretas'!$CK$7</f>
        <v>45352</v>
      </c>
      <c r="D15686" s="279" t="str">
        <f>'CRONOG. DE RECEBIMENTO'!$A$46</f>
        <v>Realizar Diagnóstico Socioambiental Participativo (DSAP) para empregados</v>
      </c>
      <c r="E15686" s="278" t="str">
        <f>Resumo!$R$4</f>
        <v>Receita</v>
      </c>
      <c r="F15686" s="278" t="str">
        <f>Resumo!$R$4</f>
        <v>Receita</v>
      </c>
      <c r="G15686" s="286">
        <f>'CRONOG. DE RECEBIMENTO'!$O$46</f>
        <v>327.47600160662944</v>
      </c>
    </row>
    <row r="15687" spans="1:7">
      <c r="A15687" s="283">
        <f>'Comp. Desp. Indiretas'!$CK$7</f>
        <v>45352</v>
      </c>
      <c r="D15687" s="279" t="str">
        <f>'CRONOG. DE RECEBIMENTO'!$A$47</f>
        <v>Despesas tributáveis do item 6.1.24</v>
      </c>
      <c r="E15687" s="278" t="str">
        <f>Resumo!$R$4</f>
        <v>Receita</v>
      </c>
      <c r="F15687" s="278" t="str">
        <f>Resumo!$R$4</f>
        <v>Receita</v>
      </c>
      <c r="G15687" s="286">
        <f>'CRONOG. DE RECEBIMENTO'!$O$47</f>
        <v>1178.4240000000002</v>
      </c>
    </row>
    <row r="15688" spans="1:7">
      <c r="A15688" s="283">
        <f>'Comp. Desp. Indiretas'!$CK$7</f>
        <v>45352</v>
      </c>
      <c r="D15688" s="279" t="str">
        <f>'CRONOG. DE RECEBIMENTO'!$A$48</f>
        <v>PRODUÇÃO DE ARTES VISUAIS</v>
      </c>
      <c r="E15688" s="278" t="str">
        <f>Resumo!$R$4</f>
        <v>Receita</v>
      </c>
      <c r="F15688" s="278" t="str">
        <f>Resumo!$R$4</f>
        <v>Receita</v>
      </c>
      <c r="G15688" s="286">
        <f>'CRONOG. DE RECEBIMENTO'!$O$48</f>
        <v>0</v>
      </c>
    </row>
    <row r="15689" spans="1:7">
      <c r="A15689" s="283">
        <f>'Comp. Desp. Indiretas'!$CK$7</f>
        <v>45352</v>
      </c>
      <c r="D15689" s="279" t="str">
        <f>'CRONOG. DE RECEBIMENTO'!$A$49</f>
        <v>Produzir material gráfico como folder, convites, banner, lâmina, outdoor, apresentações e produtos diversos atinentes a educação ambiental e outras temáticas etc.</v>
      </c>
      <c r="E15689" s="278" t="str">
        <f>Resumo!$R$4</f>
        <v>Receita</v>
      </c>
      <c r="F15689" s="278" t="str">
        <f>Resumo!$R$4</f>
        <v>Receita</v>
      </c>
      <c r="G15689" s="286">
        <f>'CRONOG. DE RECEBIMENTO'!$O$49</f>
        <v>6489.5858651718836</v>
      </c>
    </row>
    <row r="15690" spans="1:7">
      <c r="A15690" s="283">
        <f>'Comp. Desp. Indiretas'!$CK$7</f>
        <v>45352</v>
      </c>
      <c r="D15690" s="279" t="str">
        <f>'CRONOG. DE RECEBIMENTO'!$A$50</f>
        <v>Produzir Card Animado, Vídeos, Spot, Jogos interativos, Peça Multimídia, Identidade Visual, Plataformas digitais/interativas, Brindes, Cadernos de Campo/Quis/Guia etc.:</v>
      </c>
      <c r="E15690" s="278" t="str">
        <f>Resumo!$R$4</f>
        <v>Receita</v>
      </c>
      <c r="F15690" s="278" t="str">
        <f>Resumo!$R$4</f>
        <v>Receita</v>
      </c>
      <c r="G15690" s="286">
        <f>'CRONOG. DE RECEBIMENTO'!$O$50</f>
        <v>6489.5858651718836</v>
      </c>
    </row>
    <row r="15702" spans="1:7">
      <c r="A15702" s="283">
        <f>'Comp. Desp. Indiretas'!$CK$7</f>
        <v>45352</v>
      </c>
      <c r="D15702" s="279" t="str">
        <f>Resumo!$R$8</f>
        <v>Imposto</v>
      </c>
      <c r="E15702" s="278" t="str">
        <f>Resumo!$R$5</f>
        <v>Despesa</v>
      </c>
      <c r="F15702" s="278" t="str">
        <f>Resumo!$R$8</f>
        <v>Imposto</v>
      </c>
      <c r="G15702" s="286">
        <f>'CRONOG. DE RECEBIMENTO'!O53</f>
        <v>91932.337542117792</v>
      </c>
    </row>
    <row r="15703" spans="1:7">
      <c r="A15703" s="283">
        <f>'Comp. Desp. Indiretas'!$CK$7</f>
        <v>45352</v>
      </c>
      <c r="D15703" s="279" t="str">
        <f>Resumo!$R$9</f>
        <v>Overhead</v>
      </c>
      <c r="E15703" s="278" t="str">
        <f>Resumo!$R$9</f>
        <v>Overhead</v>
      </c>
      <c r="F15703" s="278" t="str">
        <f>Resumo!$R$9</f>
        <v>Overhead</v>
      </c>
      <c r="G15703" s="286">
        <f>'CRONOG. DE RECEBIMENTO'!O58</f>
        <v>27367.56912533797</v>
      </c>
    </row>
    <row r="15704" spans="1:7">
      <c r="A15704" s="283">
        <f>'Comp. Desp. Indiretas'!$CK$7</f>
        <v>45352</v>
      </c>
      <c r="D15704" s="279" t="str">
        <f>Resumo!$R$10</f>
        <v>Margem</v>
      </c>
      <c r="E15704" s="278" t="str">
        <f>Resumo!$R$10</f>
        <v>Margem</v>
      </c>
      <c r="F15704" s="278" t="str">
        <f>Resumo!$R$10</f>
        <v>Margem</v>
      </c>
      <c r="G15704" s="286">
        <f>'CRONOG. DE RECEBIMENTO'!O60</f>
        <v>40604.223592963041</v>
      </c>
    </row>
    <row r="15705" spans="1:7">
      <c r="A15705" s="283">
        <f>'Comp. Desp. Indiretas'!$CK$7</f>
        <v>45352</v>
      </c>
      <c r="D15705" s="279" t="str">
        <f>Resumo!$R$11</f>
        <v>Risco</v>
      </c>
      <c r="E15705" s="278" t="str">
        <f>Resumo!$R$11</f>
        <v>Risco</v>
      </c>
      <c r="F15705" s="278" t="str">
        <f>Resumo!$R$11</f>
        <v>Risco</v>
      </c>
      <c r="G15705" s="286">
        <f>'CRONOG. DE RECEBIMENTO'!O59</f>
        <v>15204.205069632206</v>
      </c>
    </row>
    <row r="15706" spans="1:7">
      <c r="A15706" s="283">
        <f>'Comp. Desp. Indiretas'!$CK$7</f>
        <v>45352</v>
      </c>
      <c r="D15706" s="279" t="str">
        <f>'CRONOG. DE RECEBIMENTO'!$A$54</f>
        <v>TOTAL MENSAL - RECEITA LÍQUIDA</v>
      </c>
      <c r="E15706" s="278" t="str">
        <f>Resumo!$R$4</f>
        <v>Receita</v>
      </c>
      <c r="F15706" s="278" t="str">
        <f>'CRONOG. DE RECEBIMENTO'!$A$54</f>
        <v>TOTAL MENSAL - RECEITA LÍQUIDA</v>
      </c>
      <c r="G15706" s="286">
        <f>'CRONOG. DE RECEBIMENTO'!$O$54</f>
        <v>471033.59964170214</v>
      </c>
    </row>
    <row r="15707" spans="1:7">
      <c r="A15707" s="283">
        <f>'Comp. Desp. Indiretas'!$CK$7</f>
        <v>45352</v>
      </c>
      <c r="D15707" s="279" t="str">
        <f>'CRONOG. DE RECEBIMENTO'!$A$55</f>
        <v>TOTAL ACUMULADO - RECEITA LÍQUIDA</v>
      </c>
      <c r="E15707" s="278" t="str">
        <f>Resumo!$R$4</f>
        <v>Receita</v>
      </c>
      <c r="F15707" s="278" t="str">
        <f>'CRONOG. DE RECEBIMENTO'!$A$55</f>
        <v>TOTAL ACUMULADO - RECEITA LÍQUIDA</v>
      </c>
      <c r="G15707" s="286">
        <f>'CRONOG. DE RECEBIMENTO'!$O$55</f>
        <v>5856057.9680455765</v>
      </c>
    </row>
    <row r="15738" spans="1:7">
      <c r="A15738" s="283">
        <f>'Comp. Desp. Indiretas'!$CL$7</f>
        <v>0</v>
      </c>
      <c r="B15738" s="278" t="str">
        <f>'Comp. Desp. Indiretas'!$A$9</f>
        <v>MOC</v>
      </c>
      <c r="D15738" s="279" t="str">
        <f>'Comp. Desp. Indiretas'!$C$9</f>
        <v>DIRETOR TÉCNICO</v>
      </c>
      <c r="E15738" s="278" t="str">
        <f>Resumo!$R$5</f>
        <v>Despesa</v>
      </c>
      <c r="F15738" s="278" t="str">
        <f>Resumo!$R$6</f>
        <v>Despesa Indireta</v>
      </c>
      <c r="G15738" s="286">
        <f>'Comp. Desp. Indiretas'!CL9</f>
        <v>0</v>
      </c>
    </row>
    <row r="15739" spans="1:7">
      <c r="A15739" s="283">
        <f>'Comp. Desp. Indiretas'!$CL$7</f>
        <v>0</v>
      </c>
      <c r="B15739" s="278" t="str">
        <f>'Comp. Desp. Indiretas'!$A$10</f>
        <v>MOC</v>
      </c>
      <c r="D15739" s="279" t="str">
        <f>'Comp. Desp. Indiretas'!$C$10</f>
        <v>GERENTE DE PROJETO</v>
      </c>
      <c r="E15739" s="278" t="str">
        <f>Resumo!$R$5</f>
        <v>Despesa</v>
      </c>
      <c r="F15739" s="278" t="str">
        <f>Resumo!$R$6</f>
        <v>Despesa Indireta</v>
      </c>
      <c r="G15739" s="286">
        <f>'Comp. Desp. Indiretas'!CL10</f>
        <v>0</v>
      </c>
    </row>
    <row r="15740" spans="1:7">
      <c r="A15740" s="283">
        <f>'Comp. Desp. Indiretas'!$CL$7</f>
        <v>0</v>
      </c>
      <c r="B15740" s="278" t="str">
        <f>'Comp. Desp. Indiretas'!$A$11</f>
        <v>MOC</v>
      </c>
      <c r="D15740" s="279" t="str">
        <f>'Comp. Desp. Indiretas'!$C$11</f>
        <v>COORD. DE PROJETO</v>
      </c>
      <c r="E15740" s="278" t="str">
        <f>Resumo!$R$5</f>
        <v>Despesa</v>
      </c>
      <c r="F15740" s="278" t="str">
        <f>Resumo!$R$6</f>
        <v>Despesa Indireta</v>
      </c>
      <c r="G15740" s="286">
        <f>'Comp. Desp. Indiretas'!CL11</f>
        <v>0</v>
      </c>
    </row>
    <row r="15741" spans="1:7">
      <c r="A15741" s="283">
        <f>'Comp. Desp. Indiretas'!$CL$7</f>
        <v>0</v>
      </c>
      <c r="B15741" s="278" t="str">
        <f>'Comp. Desp. Indiretas'!$A$12</f>
        <v>MOC</v>
      </c>
      <c r="D15741" s="279" t="str">
        <f>'Comp. Desp. Indiretas'!$C$12</f>
        <v>COORD. OPERACIONAL</v>
      </c>
      <c r="E15741" s="278" t="str">
        <f>Resumo!$R$5</f>
        <v>Despesa</v>
      </c>
      <c r="F15741" s="278" t="str">
        <f>Resumo!$R$6</f>
        <v>Despesa Indireta</v>
      </c>
      <c r="G15741" s="286">
        <f>'Comp. Desp. Indiretas'!CL12</f>
        <v>0</v>
      </c>
    </row>
    <row r="15742" spans="1:7">
      <c r="A15742" s="283">
        <f>'Comp. Desp. Indiretas'!$CL$7</f>
        <v>0</v>
      </c>
      <c r="B15742" s="278" t="str">
        <f>'Comp. Desp. Indiretas'!$A$13</f>
        <v>MOC</v>
      </c>
      <c r="D15742" s="279" t="str">
        <f>'Comp. Desp. Indiretas'!$C$13</f>
        <v>ANALISTA DE PROJETOS SENIOR</v>
      </c>
      <c r="E15742" s="278" t="str">
        <f>Resumo!$R$5</f>
        <v>Despesa</v>
      </c>
      <c r="F15742" s="278" t="str">
        <f>Resumo!$R$6</f>
        <v>Despesa Indireta</v>
      </c>
      <c r="G15742" s="286">
        <f>'Comp. Desp. Indiretas'!CL13</f>
        <v>0</v>
      </c>
    </row>
    <row r="15743" spans="1:7">
      <c r="A15743" s="283">
        <f>'Comp. Desp. Indiretas'!$CL$7</f>
        <v>0</v>
      </c>
      <c r="B15743" s="278" t="str">
        <f>'Comp. Desp. Indiretas'!$A$14</f>
        <v>MOC</v>
      </c>
      <c r="D15743" s="279" t="str">
        <f>'Comp. Desp. Indiretas'!$C$14</f>
        <v>ANALISTA DE PROJETOS PLENO</v>
      </c>
      <c r="E15743" s="278" t="str">
        <f>Resumo!$R$5</f>
        <v>Despesa</v>
      </c>
      <c r="F15743" s="278" t="str">
        <f>Resumo!$R$6</f>
        <v>Despesa Indireta</v>
      </c>
      <c r="G15743" s="286">
        <f>'Comp. Desp. Indiretas'!CL14</f>
        <v>0</v>
      </c>
    </row>
    <row r="15744" spans="1:7">
      <c r="A15744" s="283">
        <f>'Comp. Desp. Indiretas'!$CL$7</f>
        <v>0</v>
      </c>
      <c r="B15744" s="278" t="str">
        <f>'Comp. Desp. Indiretas'!$A$15</f>
        <v>MOC</v>
      </c>
      <c r="D15744" s="279" t="str">
        <f>'Comp. Desp. Indiretas'!$C$15</f>
        <v>ANALISTA DE PROJETOS JUNIOR</v>
      </c>
      <c r="E15744" s="278" t="str">
        <f>Resumo!$R$5</f>
        <v>Despesa</v>
      </c>
      <c r="F15744" s="278" t="str">
        <f>Resumo!$R$6</f>
        <v>Despesa Indireta</v>
      </c>
      <c r="G15744" s="286">
        <f>'Comp. Desp. Indiretas'!CL15</f>
        <v>0</v>
      </c>
    </row>
    <row r="15745" spans="1:7">
      <c r="A15745" s="283">
        <f>'Comp. Desp. Indiretas'!$CL$7</f>
        <v>0</v>
      </c>
      <c r="B15745" s="278" t="str">
        <f>'Comp. Desp. Indiretas'!$A$16</f>
        <v>MOC</v>
      </c>
      <c r="D15745" s="279" t="str">
        <f>'Comp. Desp. Indiretas'!$C$16</f>
        <v>TÉCNICO OPERACIONAL</v>
      </c>
      <c r="E15745" s="278" t="str">
        <f>Resumo!$R$5</f>
        <v>Despesa</v>
      </c>
      <c r="F15745" s="278" t="str">
        <f>Resumo!$R$6</f>
        <v>Despesa Indireta</v>
      </c>
      <c r="G15745" s="286">
        <f>'Comp. Desp. Indiretas'!CL16</f>
        <v>0</v>
      </c>
    </row>
    <row r="15746" spans="1:7">
      <c r="A15746" s="283">
        <f>'Comp. Desp. Indiretas'!$CL$7</f>
        <v>0</v>
      </c>
      <c r="B15746" s="278" t="str">
        <f>'Comp. Desp. Indiretas'!$A$17</f>
        <v>MOC</v>
      </c>
      <c r="D15746" s="279" t="str">
        <f>'Comp. Desp. Indiretas'!$C$17</f>
        <v>TÉCNICO OPERACIONAL - C/ PERICULOSIDADE</v>
      </c>
      <c r="E15746" s="278" t="str">
        <f>Resumo!$R$5</f>
        <v>Despesa</v>
      </c>
      <c r="F15746" s="278" t="str">
        <f>Resumo!$R$6</f>
        <v>Despesa Indireta</v>
      </c>
      <c r="G15746" s="286">
        <f>'Comp. Desp. Indiretas'!CL17</f>
        <v>0</v>
      </c>
    </row>
    <row r="15747" spans="1:7">
      <c r="A15747" s="283">
        <f>'Comp. Desp. Indiretas'!$CL$7</f>
        <v>0</v>
      </c>
      <c r="B15747" s="278" t="str">
        <f>'Comp. Desp. Indiretas'!$A$18</f>
        <v>MOC</v>
      </c>
      <c r="D15747" s="279" t="str">
        <f>'Comp. Desp. Indiretas'!$C$18</f>
        <v>ANALISTA DE GEOPROCESSAMENTO</v>
      </c>
      <c r="E15747" s="278" t="str">
        <f>Resumo!$R$5</f>
        <v>Despesa</v>
      </c>
      <c r="F15747" s="278" t="str">
        <f>Resumo!$R$6</f>
        <v>Despesa Indireta</v>
      </c>
      <c r="G15747" s="286">
        <f>'Comp. Desp. Indiretas'!CL18</f>
        <v>0</v>
      </c>
    </row>
    <row r="15748" spans="1:7">
      <c r="A15748" s="283">
        <f>'Comp. Desp. Indiretas'!$CL$7</f>
        <v>0</v>
      </c>
      <c r="B15748" s="278" t="str">
        <f>'Comp. Desp. Indiretas'!$A$19</f>
        <v>MOC</v>
      </c>
      <c r="D15748" s="279" t="str">
        <f>'Comp. Desp. Indiretas'!$C$19</f>
        <v>ASSISTENTE DE PROJETOS</v>
      </c>
      <c r="E15748" s="278" t="str">
        <f>Resumo!$R$5</f>
        <v>Despesa</v>
      </c>
      <c r="F15748" s="278" t="str">
        <f>Resumo!$R$6</f>
        <v>Despesa Indireta</v>
      </c>
      <c r="G15748" s="286">
        <f>'Comp. Desp. Indiretas'!CL19</f>
        <v>0</v>
      </c>
    </row>
    <row r="15749" spans="1:7">
      <c r="A15749" s="283">
        <f>'Comp. Desp. Indiretas'!$CL$7</f>
        <v>0</v>
      </c>
      <c r="B15749" s="278" t="str">
        <f>'Comp. Desp. Indiretas'!$A$20</f>
        <v>MOC</v>
      </c>
      <c r="D15749" s="279" t="str">
        <f>'Comp. Desp. Indiretas'!$C$20</f>
        <v>ASSISTENTE ADMINISTRATIVO</v>
      </c>
      <c r="E15749" s="278" t="str">
        <f>Resumo!$R$5</f>
        <v>Despesa</v>
      </c>
      <c r="F15749" s="278" t="str">
        <f>Resumo!$R$6</f>
        <v>Despesa Indireta</v>
      </c>
      <c r="G15749" s="286">
        <f>'Comp. Desp. Indiretas'!CL20</f>
        <v>0</v>
      </c>
    </row>
    <row r="15750" spans="1:7">
      <c r="A15750" s="283">
        <f>'Comp. Desp. Indiretas'!$CL$7</f>
        <v>0</v>
      </c>
      <c r="B15750" s="278" t="str">
        <f>'Comp. Desp. Indiretas'!$A$21</f>
        <v>MOC</v>
      </c>
      <c r="D15750" s="279" t="str">
        <f>'Comp. Desp. Indiretas'!$C$21</f>
        <v>ESTAGIÁRIO TÉCNICO</v>
      </c>
      <c r="E15750" s="278" t="str">
        <f>Resumo!$R$5</f>
        <v>Despesa</v>
      </c>
      <c r="F15750" s="278" t="str">
        <f>Resumo!$R$6</f>
        <v>Despesa Indireta</v>
      </c>
      <c r="G15750" s="286">
        <f>'Comp. Desp. Indiretas'!CL21</f>
        <v>0</v>
      </c>
    </row>
    <row r="15751" spans="1:7">
      <c r="A15751" s="283">
        <f>'Comp. Desp. Indiretas'!$CL$7</f>
        <v>0</v>
      </c>
      <c r="B15751" s="278" t="str">
        <f>'Comp. Desp. Indiretas'!$A$22</f>
        <v>MOC</v>
      </c>
      <c r="D15751" s="279" t="str">
        <f>'Comp. Desp. Indiretas'!$C$22</f>
        <v>ANALISTA FINANCEIRO</v>
      </c>
      <c r="E15751" s="278" t="str">
        <f>Resumo!$R$5</f>
        <v>Despesa</v>
      </c>
      <c r="F15751" s="278" t="str">
        <f>Resumo!$R$6</f>
        <v>Despesa Indireta</v>
      </c>
      <c r="G15751" s="286">
        <f>'Comp. Desp. Indiretas'!CL22</f>
        <v>0</v>
      </c>
    </row>
    <row r="15752" spans="1:7">
      <c r="A15752" s="283">
        <f>'Comp. Desp. Indiretas'!$CL$7</f>
        <v>0</v>
      </c>
      <c r="B15752" s="278" t="str">
        <f>'Comp. Desp. Indiretas'!$A$23</f>
        <v>MOC</v>
      </c>
      <c r="D15752" s="279" t="str">
        <f>'Comp. Desp. Indiretas'!$C$23</f>
        <v>ANALISTA DE SUPRIMENTOS</v>
      </c>
      <c r="E15752" s="278" t="str">
        <f>Resumo!$R$5</f>
        <v>Despesa</v>
      </c>
      <c r="F15752" s="278" t="str">
        <f>Resumo!$R$6</f>
        <v>Despesa Indireta</v>
      </c>
      <c r="G15752" s="286">
        <f>'Comp. Desp. Indiretas'!CL23</f>
        <v>0</v>
      </c>
    </row>
    <row r="15753" spans="1:7">
      <c r="A15753" s="283">
        <f>'Comp. Desp. Indiretas'!$CL$7</f>
        <v>0</v>
      </c>
      <c r="B15753" s="278" t="str">
        <f>'Comp. Desp. Indiretas'!$A$24</f>
        <v>DG</v>
      </c>
      <c r="D15753" s="279" t="str">
        <f>'Comp. Desp. Indiretas'!$C$24</f>
        <v>HOSPEDAGEM VIAGEM</v>
      </c>
      <c r="E15753" s="278" t="str">
        <f>Resumo!$R$5</f>
        <v>Despesa</v>
      </c>
      <c r="F15753" s="278" t="str">
        <f>Resumo!$R$6</f>
        <v>Despesa Indireta</v>
      </c>
      <c r="G15753" s="286">
        <f>'Comp. Desp. Indiretas'!CL24</f>
        <v>0</v>
      </c>
    </row>
    <row r="15754" spans="1:7">
      <c r="A15754" s="283">
        <f>'Comp. Desp. Indiretas'!$CL$7</f>
        <v>0</v>
      </c>
      <c r="B15754" s="278" t="str">
        <f>'Comp. Desp. Indiretas'!$A$25</f>
        <v>DG</v>
      </c>
      <c r="D15754" s="279" t="str">
        <f>'Comp. Desp. Indiretas'!$C$25</f>
        <v>HOSPEDAGEM - NIVEL 2</v>
      </c>
      <c r="E15754" s="278" t="str">
        <f>Resumo!$R$5</f>
        <v>Despesa</v>
      </c>
      <c r="F15754" s="278" t="str">
        <f>Resumo!$R$6</f>
        <v>Despesa Indireta</v>
      </c>
      <c r="G15754" s="286">
        <f>'Comp. Desp. Indiretas'!CL25</f>
        <v>0</v>
      </c>
    </row>
    <row r="15755" spans="1:7">
      <c r="A15755" s="283">
        <f>'Comp. Desp. Indiretas'!$CL$7</f>
        <v>0</v>
      </c>
      <c r="B15755" s="278" t="str">
        <f>'Comp. Desp. Indiretas'!$A$26</f>
        <v>DG</v>
      </c>
      <c r="D15755" s="279" t="str">
        <f>'Comp. Desp. Indiretas'!$C$26</f>
        <v>HOSPEDAGEM - NIVEL 3</v>
      </c>
      <c r="E15755" s="278" t="str">
        <f>Resumo!$R$5</f>
        <v>Despesa</v>
      </c>
      <c r="F15755" s="278" t="str">
        <f>Resumo!$R$6</f>
        <v>Despesa Indireta</v>
      </c>
      <c r="G15755" s="286">
        <f>'Comp. Desp. Indiretas'!CL26</f>
        <v>0</v>
      </c>
    </row>
    <row r="15756" spans="1:7">
      <c r="A15756" s="283">
        <f>'Comp. Desp. Indiretas'!$CL$7</f>
        <v>0</v>
      </c>
      <c r="B15756" s="278" t="str">
        <f>'Comp. Desp. Indiretas'!$A$27</f>
        <v>DG</v>
      </c>
      <c r="D15756" s="279" t="str">
        <f>'Comp. Desp. Indiretas'!$C$27</f>
        <v>SALA COMERCIAL - PARAUAPEBAS/PA</v>
      </c>
      <c r="E15756" s="278" t="str">
        <f>Resumo!$R$5</f>
        <v>Despesa</v>
      </c>
      <c r="F15756" s="278" t="str">
        <f>Resumo!$R$6</f>
        <v>Despesa Indireta</v>
      </c>
      <c r="G15756" s="286">
        <f>'Comp. Desp. Indiretas'!CL27</f>
        <v>0</v>
      </c>
    </row>
    <row r="15757" spans="1:7">
      <c r="A15757" s="283">
        <f>'Comp. Desp. Indiretas'!$CL$7</f>
        <v>0</v>
      </c>
      <c r="B15757" s="278" t="str">
        <f>'Comp. Desp. Indiretas'!$A$28</f>
        <v>DG</v>
      </c>
      <c r="D15757" s="279" t="str">
        <f>'Comp. Desp. Indiretas'!$C$28</f>
        <v>CUSTOS FIXOS - SALA COMERCIAL (INTERNET, TELEFONIA, ENERGIA, LIMPEZA, E ETC)</v>
      </c>
      <c r="E15757" s="278" t="str">
        <f>Resumo!$R$5</f>
        <v>Despesa</v>
      </c>
      <c r="F15757" s="278" t="str">
        <f>Resumo!$R$6</f>
        <v>Despesa Indireta</v>
      </c>
      <c r="G15757" s="286">
        <f>'Comp. Desp. Indiretas'!CL28</f>
        <v>0</v>
      </c>
    </row>
    <row r="15758" spans="1:7">
      <c r="A15758" s="283">
        <f>'Comp. Desp. Indiretas'!$CL$7</f>
        <v>0</v>
      </c>
      <c r="B15758" s="278" t="str">
        <f>'Comp. Desp. Indiretas'!$A$29</f>
        <v>DG</v>
      </c>
      <c r="D15758" s="279" t="str">
        <f>'Comp. Desp. Indiretas'!$C$29</f>
        <v>MOBILIA/FRETE - SALA COMERCIAL</v>
      </c>
      <c r="E15758" s="278" t="str">
        <f>Resumo!$R$5</f>
        <v>Despesa</v>
      </c>
      <c r="F15758" s="278" t="str">
        <f>Resumo!$R$6</f>
        <v>Despesa Indireta</v>
      </c>
      <c r="G15758" s="286">
        <f>'Comp. Desp. Indiretas'!CL29</f>
        <v>0</v>
      </c>
    </row>
    <row r="15759" spans="1:7">
      <c r="A15759" s="283">
        <f>'Comp. Desp. Indiretas'!$CL$7</f>
        <v>0</v>
      </c>
      <c r="B15759" s="278" t="str">
        <f>'Comp. Desp. Indiretas'!$A$30</f>
        <v>DG</v>
      </c>
      <c r="D15759" s="279" t="str">
        <f>'Comp. Desp. Indiretas'!$C$30</f>
        <v>ALIMENTAÇÃO - NIVEL 3</v>
      </c>
      <c r="E15759" s="278" t="str">
        <f>Resumo!$R$5</f>
        <v>Despesa</v>
      </c>
      <c r="F15759" s="278" t="str">
        <f>Resumo!$R$6</f>
        <v>Despesa Indireta</v>
      </c>
      <c r="G15759" s="286">
        <f>'Comp. Desp. Indiretas'!CL30</f>
        <v>0</v>
      </c>
    </row>
    <row r="15760" spans="1:7">
      <c r="A15760" s="283">
        <f>'Comp. Desp. Indiretas'!$CL$7</f>
        <v>0</v>
      </c>
      <c r="B15760" s="278" t="str">
        <f>'Comp. Desp. Indiretas'!$A$31</f>
        <v>DG</v>
      </c>
      <c r="D15760" s="279" t="str">
        <f>'Comp. Desp. Indiretas'!$C$31</f>
        <v>TELEFONIA</v>
      </c>
      <c r="E15760" s="278" t="str">
        <f>Resumo!$R$5</f>
        <v>Despesa</v>
      </c>
      <c r="F15760" s="278" t="str">
        <f>Resumo!$R$6</f>
        <v>Despesa Indireta</v>
      </c>
      <c r="G15760" s="286">
        <f>'Comp. Desp. Indiretas'!CL31</f>
        <v>0</v>
      </c>
    </row>
    <row r="15761" spans="1:7">
      <c r="A15761" s="283">
        <f>'Comp. Desp. Indiretas'!$CL$7</f>
        <v>0</v>
      </c>
      <c r="B15761" s="278" t="str">
        <f>'Comp. Desp. Indiretas'!$A$32</f>
        <v>DG</v>
      </c>
      <c r="D15761" s="279" t="str">
        <f>'Comp. Desp. Indiretas'!$C$32</f>
        <v>ALUGUEL DE VEÍCULO SUV</v>
      </c>
      <c r="E15761" s="278" t="str">
        <f>Resumo!$R$5</f>
        <v>Despesa</v>
      </c>
      <c r="F15761" s="278" t="str">
        <f>Resumo!$R$6</f>
        <v>Despesa Indireta</v>
      </c>
      <c r="G15761" s="286">
        <f>'Comp. Desp. Indiretas'!CL32</f>
        <v>0</v>
      </c>
    </row>
    <row r="15762" spans="1:7">
      <c r="A15762" s="283">
        <f>'Comp. Desp. Indiretas'!$CL$7</f>
        <v>0</v>
      </c>
      <c r="B15762" s="278" t="str">
        <f>'Comp. Desp. Indiretas'!$A$33</f>
        <v>DG</v>
      </c>
      <c r="D15762" s="279" t="str">
        <f>'Comp. Desp. Indiretas'!$C$33</f>
        <v>ALUGUEL DE VEICULO LEVE</v>
      </c>
      <c r="E15762" s="278" t="str">
        <f>Resumo!$R$5</f>
        <v>Despesa</v>
      </c>
      <c r="F15762" s="278" t="str">
        <f>Resumo!$R$6</f>
        <v>Despesa Indireta</v>
      </c>
      <c r="G15762" s="286">
        <f>'Comp. Desp. Indiretas'!CL33</f>
        <v>0</v>
      </c>
    </row>
    <row r="15763" spans="1:7">
      <c r="A15763" s="283">
        <f>'Comp. Desp. Indiretas'!$CL$7</f>
        <v>0</v>
      </c>
      <c r="B15763" s="278" t="str">
        <f>'Comp. Desp. Indiretas'!$A$34</f>
        <v>DG</v>
      </c>
      <c r="D15763" s="279" t="str">
        <f>'Comp. Desp. Indiretas'!$C$34</f>
        <v>ALUGUEL CAMINHONTE</v>
      </c>
      <c r="E15763" s="278" t="str">
        <f>Resumo!$R$5</f>
        <v>Despesa</v>
      </c>
      <c r="F15763" s="278" t="str">
        <f>Resumo!$R$6</f>
        <v>Despesa Indireta</v>
      </c>
      <c r="G15763" s="286">
        <f>'Comp. Desp. Indiretas'!CL34</f>
        <v>0</v>
      </c>
    </row>
    <row r="15764" spans="1:7">
      <c r="A15764" s="283">
        <f>'Comp. Desp. Indiretas'!$CL$7</f>
        <v>0</v>
      </c>
      <c r="B15764" s="278" t="str">
        <f>'Comp. Desp. Indiretas'!$A$35</f>
        <v>DG</v>
      </c>
      <c r="D15764" s="279" t="str">
        <f>'Comp. Desp. Indiretas'!$C$35</f>
        <v>AQUISIÇÃO DE VEICULO</v>
      </c>
      <c r="E15764" s="278" t="str">
        <f>Resumo!$R$5</f>
        <v>Despesa</v>
      </c>
      <c r="F15764" s="278" t="str">
        <f>Resumo!$R$6</f>
        <v>Despesa Indireta</v>
      </c>
      <c r="G15764" s="286">
        <f>'Comp. Desp. Indiretas'!CL35</f>
        <v>0</v>
      </c>
    </row>
    <row r="15765" spans="1:7">
      <c r="A15765" s="283">
        <f>'Comp. Desp. Indiretas'!$CL$7</f>
        <v>0</v>
      </c>
      <c r="B15765" s="278" t="str">
        <f>'Comp. Desp. Indiretas'!$A$36</f>
        <v>DG</v>
      </c>
      <c r="D15765" s="279" t="str">
        <f>'Comp. Desp. Indiretas'!$C$36</f>
        <v>COMBUSTÍVEL - GASOLINA</v>
      </c>
      <c r="E15765" s="278" t="str">
        <f>Resumo!$R$5</f>
        <v>Despesa</v>
      </c>
      <c r="F15765" s="278" t="str">
        <f>Resumo!$R$6</f>
        <v>Despesa Indireta</v>
      </c>
      <c r="G15765" s="286">
        <f>'Comp. Desp. Indiretas'!CL36</f>
        <v>0</v>
      </c>
    </row>
    <row r="15766" spans="1:7">
      <c r="A15766" s="283">
        <f>'Comp. Desp. Indiretas'!$CL$7</f>
        <v>0</v>
      </c>
      <c r="B15766" s="278" t="str">
        <f>'Comp. Desp. Indiretas'!$A$37</f>
        <v>DG</v>
      </c>
      <c r="D15766" s="279" t="str">
        <f>'Comp. Desp. Indiretas'!$C$37</f>
        <v>COMBUSTÍVEL - DIESEL</v>
      </c>
      <c r="E15766" s="278" t="str">
        <f>Resumo!$R$5</f>
        <v>Despesa</v>
      </c>
      <c r="F15766" s="278" t="str">
        <f>Resumo!$R$6</f>
        <v>Despesa Indireta</v>
      </c>
      <c r="G15766" s="286">
        <f>'Comp. Desp. Indiretas'!CL37</f>
        <v>0</v>
      </c>
    </row>
    <row r="15767" spans="1:7">
      <c r="A15767" s="283">
        <f>'Comp. Desp. Indiretas'!$CL$7</f>
        <v>0</v>
      </c>
      <c r="B15767" s="278" t="str">
        <f>'Comp. Desp. Indiretas'!$A$38</f>
        <v>DG</v>
      </c>
      <c r="D15767" s="279" t="str">
        <f>'Comp. Desp. Indiretas'!$C$38</f>
        <v>PASSAGEM AÉREA</v>
      </c>
      <c r="E15767" s="278" t="str">
        <f>Resumo!$R$5</f>
        <v>Despesa</v>
      </c>
      <c r="F15767" s="278" t="str">
        <f>Resumo!$R$6</f>
        <v>Despesa Indireta</v>
      </c>
      <c r="G15767" s="286">
        <f>'Comp. Desp. Indiretas'!CL38</f>
        <v>0</v>
      </c>
    </row>
    <row r="15768" spans="1:7">
      <c r="A15768" s="283">
        <f>'Comp. Desp. Indiretas'!$CL$7</f>
        <v>0</v>
      </c>
      <c r="B15768" s="278" t="str">
        <f>'Comp. Desp. Indiretas'!$A$39</f>
        <v>ART</v>
      </c>
      <c r="D15768" s="279" t="str">
        <f>'Comp. Desp. Indiretas'!$C$39</f>
        <v>ART CREA - Nível 1</v>
      </c>
      <c r="E15768" s="278" t="str">
        <f>Resumo!$R$5</f>
        <v>Despesa</v>
      </c>
      <c r="F15768" s="278" t="str">
        <f>Resumo!$R$6</f>
        <v>Despesa Indireta</v>
      </c>
      <c r="G15768" s="286">
        <f>'Comp. Desp. Indiretas'!CL39</f>
        <v>0</v>
      </c>
    </row>
    <row r="15769" spans="1:7">
      <c r="A15769" s="283">
        <f>'Comp. Desp. Indiretas'!$CL$7</f>
        <v>0</v>
      </c>
      <c r="B15769" s="278" t="str">
        <f>'Comp. Desp. Indiretas'!$A$40</f>
        <v>ART</v>
      </c>
      <c r="D15769" s="279" t="str">
        <f>'Comp. Desp. Indiretas'!$C$40</f>
        <v>ART CREA - Nível 2</v>
      </c>
      <c r="E15769" s="278" t="str">
        <f>Resumo!$R$5</f>
        <v>Despesa</v>
      </c>
      <c r="F15769" s="278" t="str">
        <f>Resumo!$R$6</f>
        <v>Despesa Indireta</v>
      </c>
      <c r="G15769" s="286">
        <f>'Comp. Desp. Indiretas'!CL40</f>
        <v>0</v>
      </c>
    </row>
    <row r="15770" spans="1:7">
      <c r="A15770" s="283">
        <f>'Comp. Desp. Indiretas'!$CL$7</f>
        <v>0</v>
      </c>
      <c r="B15770" s="278" t="str">
        <f>'Comp. Desp. Indiretas'!$A$41</f>
        <v>ART</v>
      </c>
      <c r="D15770" s="279" t="str">
        <f>'Comp. Desp. Indiretas'!$C$41</f>
        <v>ART CREA - Nível 3</v>
      </c>
      <c r="E15770" s="278" t="str">
        <f>Resumo!$R$5</f>
        <v>Despesa</v>
      </c>
      <c r="F15770" s="278" t="str">
        <f>Resumo!$R$6</f>
        <v>Despesa Indireta</v>
      </c>
      <c r="G15770" s="286">
        <f>'Comp. Desp. Indiretas'!CL41</f>
        <v>0</v>
      </c>
    </row>
    <row r="15771" spans="1:7">
      <c r="A15771" s="283">
        <f>'Comp. Desp. Indiretas'!$CL$7</f>
        <v>0</v>
      </c>
      <c r="B15771" s="278" t="str">
        <f>'Comp. Desp. Indiretas'!$A$42</f>
        <v>ART</v>
      </c>
      <c r="D15771" s="279" t="str">
        <f>'Comp. Desp. Indiretas'!$C$42</f>
        <v>ACERVO CREA</v>
      </c>
      <c r="E15771" s="278" t="str">
        <f>Resumo!$R$5</f>
        <v>Despesa</v>
      </c>
      <c r="F15771" s="278" t="str">
        <f>Resumo!$R$6</f>
        <v>Despesa Indireta</v>
      </c>
      <c r="G15771" s="286">
        <f>'Comp. Desp. Indiretas'!CL42</f>
        <v>0</v>
      </c>
    </row>
    <row r="15772" spans="1:7">
      <c r="A15772" s="283">
        <f>'Comp. Desp. Indiretas'!$CL$7</f>
        <v>0</v>
      </c>
      <c r="B15772" s="278" t="str">
        <f>'Comp. Desp. Indiretas'!$A$43</f>
        <v>ART</v>
      </c>
      <c r="D15772" s="279" t="str">
        <f>'Comp. Desp. Indiretas'!$C$43</f>
        <v>ART CRBio</v>
      </c>
      <c r="E15772" s="278" t="str">
        <f>Resumo!$R$5</f>
        <v>Despesa</v>
      </c>
      <c r="F15772" s="278" t="str">
        <f>Resumo!$R$6</f>
        <v>Despesa Indireta</v>
      </c>
      <c r="G15772" s="286">
        <f>'Comp. Desp. Indiretas'!CL43</f>
        <v>0</v>
      </c>
    </row>
    <row r="15773" spans="1:7">
      <c r="A15773" s="283">
        <f>'Comp. Desp. Indiretas'!$CL$7</f>
        <v>0</v>
      </c>
      <c r="B15773" s="278" t="str">
        <f>'Comp. Desp. Indiretas'!$A$44</f>
        <v>ART</v>
      </c>
      <c r="D15773" s="279" t="str">
        <f>'Comp. Desp. Indiretas'!$C$44</f>
        <v>ACERVO CRBio</v>
      </c>
      <c r="E15773" s="278" t="str">
        <f>Resumo!$R$5</f>
        <v>Despesa</v>
      </c>
      <c r="F15773" s="278" t="str">
        <f>Resumo!$R$6</f>
        <v>Despesa Indireta</v>
      </c>
      <c r="G15773" s="286">
        <f>'Comp. Desp. Indiretas'!CL44</f>
        <v>0</v>
      </c>
    </row>
    <row r="15774" spans="1:7">
      <c r="A15774" s="283">
        <f>'Comp. Desp. Indiretas'!$CL$7</f>
        <v>0</v>
      </c>
      <c r="B15774" s="278" t="str">
        <f>'Comp. Desp. Indiretas'!$A$45</f>
        <v>ART</v>
      </c>
      <c r="D15774" s="279" t="str">
        <f>'Comp. Desp. Indiretas'!$C$45</f>
        <v>VISTO CREA PF</v>
      </c>
      <c r="E15774" s="278" t="str">
        <f>Resumo!$R$5</f>
        <v>Despesa</v>
      </c>
      <c r="F15774" s="278" t="str">
        <f>Resumo!$R$6</f>
        <v>Despesa Indireta</v>
      </c>
      <c r="G15774" s="286">
        <f>'Comp. Desp. Indiretas'!CL45</f>
        <v>0</v>
      </c>
    </row>
    <row r="15775" spans="1:7">
      <c r="A15775" s="283">
        <f>'Comp. Desp. Indiretas'!$CL$7</f>
        <v>0</v>
      </c>
      <c r="B15775" s="278" t="str">
        <f>'Comp. Desp. Indiretas'!$A$46</f>
        <v>ART</v>
      </c>
      <c r="D15775" s="279" t="str">
        <f>'Comp. Desp. Indiretas'!$C$46</f>
        <v>VISTO CREA PJ</v>
      </c>
      <c r="E15775" s="278" t="str">
        <f>Resumo!$R$5</f>
        <v>Despesa</v>
      </c>
      <c r="F15775" s="278" t="str">
        <f>Resumo!$R$6</f>
        <v>Despesa Indireta</v>
      </c>
      <c r="G15775" s="286">
        <f>'Comp. Desp. Indiretas'!CL46</f>
        <v>0</v>
      </c>
    </row>
    <row r="15776" spans="1:7">
      <c r="A15776" s="283">
        <f>'Comp. Desp. Indiretas'!$CL$7</f>
        <v>0</v>
      </c>
      <c r="B15776" s="278" t="str">
        <f>'Comp. Desp. Indiretas'!$A$47</f>
        <v>ART</v>
      </c>
      <c r="D15776" s="279" t="str">
        <f>'Comp. Desp. Indiretas'!$C$47</f>
        <v>ANUIDADE CREA PF</v>
      </c>
      <c r="E15776" s="278" t="str">
        <f>Resumo!$R$5</f>
        <v>Despesa</v>
      </c>
      <c r="F15776" s="278" t="str">
        <f>Resumo!$R$6</f>
        <v>Despesa Indireta</v>
      </c>
      <c r="G15776" s="286">
        <f>'Comp. Desp. Indiretas'!CL47</f>
        <v>0</v>
      </c>
    </row>
    <row r="15777" spans="1:7">
      <c r="A15777" s="283">
        <f>'Comp. Desp. Indiretas'!$CL$7</f>
        <v>0</v>
      </c>
      <c r="B15777" s="278" t="str">
        <f>'Comp. Desp. Indiretas'!$A$48</f>
        <v>ART</v>
      </c>
      <c r="D15777" s="279" t="str">
        <f>'Comp. Desp. Indiretas'!$C$48</f>
        <v>ANUIDADE CREA PJ</v>
      </c>
      <c r="E15777" s="278" t="str">
        <f>Resumo!$R$5</f>
        <v>Despesa</v>
      </c>
      <c r="F15777" s="278" t="str">
        <f>Resumo!$R$6</f>
        <v>Despesa Indireta</v>
      </c>
      <c r="G15777" s="286">
        <f>'Comp. Desp. Indiretas'!CL48</f>
        <v>0</v>
      </c>
    </row>
    <row r="15778" spans="1:7">
      <c r="A15778" s="283">
        <f>'Comp. Desp. Indiretas'!$CL$7</f>
        <v>0</v>
      </c>
      <c r="B15778" s="278" t="str">
        <f>'Comp. Desp. Indiretas'!$A$49</f>
        <v>ART</v>
      </c>
      <c r="D15778" s="279" t="str">
        <f>'Comp. Desp. Indiretas'!$C$49</f>
        <v>VISTO CRBio PF</v>
      </c>
      <c r="E15778" s="278" t="str">
        <f>Resumo!$R$5</f>
        <v>Despesa</v>
      </c>
      <c r="F15778" s="278" t="str">
        <f>Resumo!$R$6</f>
        <v>Despesa Indireta</v>
      </c>
      <c r="G15778" s="286">
        <f>'Comp. Desp. Indiretas'!CL49</f>
        <v>0</v>
      </c>
    </row>
    <row r="15779" spans="1:7">
      <c r="A15779" s="283">
        <f>'Comp. Desp. Indiretas'!$CL$7</f>
        <v>0</v>
      </c>
      <c r="B15779" s="278" t="str">
        <f>'Comp. Desp. Indiretas'!$A$50</f>
        <v>ART</v>
      </c>
      <c r="D15779" s="279" t="str">
        <f>'Comp. Desp. Indiretas'!$C$50</f>
        <v>VISTO CRBio PJ</v>
      </c>
      <c r="E15779" s="278" t="str">
        <f>Resumo!$R$5</f>
        <v>Despesa</v>
      </c>
      <c r="F15779" s="278" t="str">
        <f>Resumo!$R$6</f>
        <v>Despesa Indireta</v>
      </c>
      <c r="G15779" s="286">
        <f>'Comp. Desp. Indiretas'!CL50</f>
        <v>0</v>
      </c>
    </row>
    <row r="15780" spans="1:7">
      <c r="A15780" s="283">
        <f>'Comp. Desp. Indiretas'!$CL$7</f>
        <v>0</v>
      </c>
      <c r="B15780" s="278" t="str">
        <f>'Comp. Desp. Indiretas'!$A$51</f>
        <v>SMS</v>
      </c>
      <c r="D15780" s="279" t="str">
        <f>'Comp. Desp. Indiretas'!$C$51</f>
        <v>PPRA</v>
      </c>
      <c r="E15780" s="278" t="str">
        <f>Resumo!$R$5</f>
        <v>Despesa</v>
      </c>
      <c r="F15780" s="278" t="str">
        <f>Resumo!$R$6</f>
        <v>Despesa Indireta</v>
      </c>
      <c r="G15780" s="286">
        <f>'Comp. Desp. Indiretas'!CL51</f>
        <v>0</v>
      </c>
    </row>
    <row r="15781" spans="1:7">
      <c r="A15781" s="283">
        <f>'Comp. Desp. Indiretas'!$CL$7</f>
        <v>0</v>
      </c>
      <c r="B15781" s="278" t="str">
        <f>'Comp. Desp. Indiretas'!$A$52</f>
        <v>SMS</v>
      </c>
      <c r="D15781" s="279" t="str">
        <f>'Comp. Desp. Indiretas'!$C$52</f>
        <v>PCMSO</v>
      </c>
      <c r="E15781" s="278" t="str">
        <f>Resumo!$R$5</f>
        <v>Despesa</v>
      </c>
      <c r="F15781" s="278" t="str">
        <f>Resumo!$R$6</f>
        <v>Despesa Indireta</v>
      </c>
      <c r="G15781" s="286">
        <f>'Comp. Desp. Indiretas'!CL52</f>
        <v>0</v>
      </c>
    </row>
    <row r="15782" spans="1:7">
      <c r="A15782" s="283">
        <f>'Comp. Desp. Indiretas'!$CL$7</f>
        <v>0</v>
      </c>
      <c r="B15782" s="278" t="str">
        <f>'Comp. Desp. Indiretas'!$A$53</f>
        <v>SMS</v>
      </c>
      <c r="D15782" s="279" t="str">
        <f>'Comp. Desp. Indiretas'!$C$53</f>
        <v>PGR</v>
      </c>
      <c r="E15782" s="278" t="str">
        <f>Resumo!$R$5</f>
        <v>Despesa</v>
      </c>
      <c r="F15782" s="278" t="str">
        <f>Resumo!$R$6</f>
        <v>Despesa Indireta</v>
      </c>
      <c r="G15782" s="286">
        <f>'Comp. Desp. Indiretas'!CL53</f>
        <v>0</v>
      </c>
    </row>
    <row r="15783" spans="1:7">
      <c r="A15783" s="283">
        <f>'Comp. Desp. Indiretas'!$CL$7</f>
        <v>0</v>
      </c>
      <c r="B15783" s="278" t="str">
        <f>'Comp. Desp. Indiretas'!$A$55</f>
        <v>SMS</v>
      </c>
      <c r="D15783" s="279" t="str">
        <f>'Comp. Desp. Indiretas'!$C$55</f>
        <v>TREINAMENTO</v>
      </c>
      <c r="E15783" s="278" t="str">
        <f>Resumo!$R$5</f>
        <v>Despesa</v>
      </c>
      <c r="F15783" s="278" t="str">
        <f>Resumo!$R$6</f>
        <v>Despesa Indireta</v>
      </c>
      <c r="G15783" s="286">
        <f>'Comp. Desp. Indiretas'!CL55</f>
        <v>0</v>
      </c>
    </row>
    <row r="15784" spans="1:7">
      <c r="A15784" s="283">
        <f>'Comp. Desp. Indiretas'!$CL$7</f>
        <v>0</v>
      </c>
      <c r="B15784" s="278" t="str">
        <f>'Comp. Desp. Indiretas'!$A$56</f>
        <v>SMS</v>
      </c>
      <c r="D15784" s="279" t="str">
        <f>'Comp. Desp. Indiretas'!$C$56</f>
        <v>ASO</v>
      </c>
      <c r="E15784" s="278" t="str">
        <f>Resumo!$R$5</f>
        <v>Despesa</v>
      </c>
      <c r="F15784" s="278" t="str">
        <f>Resumo!$R$6</f>
        <v>Despesa Indireta</v>
      </c>
      <c r="G15784" s="286">
        <f>'Comp. Desp. Indiretas'!CL56</f>
        <v>0</v>
      </c>
    </row>
    <row r="15785" spans="1:7">
      <c r="A15785" s="283">
        <f>'Comp. Desp. Indiretas'!$CL$7</f>
        <v>0</v>
      </c>
      <c r="B15785" s="278">
        <f>'Comp. Desp. Indiretas'!$A$57</f>
        <v>0</v>
      </c>
      <c r="D15785" s="279" t="str">
        <f>'Comp. Desp. Indiretas'!$C$57</f>
        <v/>
      </c>
      <c r="E15785" s="278" t="str">
        <f>Resumo!$R$5</f>
        <v>Despesa</v>
      </c>
      <c r="F15785" s="278" t="str">
        <f>Resumo!$R$6</f>
        <v>Despesa Indireta</v>
      </c>
      <c r="G15785" s="286">
        <f>'Comp. Desp. Indiretas'!CL57</f>
        <v>0</v>
      </c>
    </row>
    <row r="15786" spans="1:7">
      <c r="A15786" s="283">
        <f>'Comp. Desp. Indiretas'!$CL$7</f>
        <v>0</v>
      </c>
      <c r="B15786" s="278">
        <f>'Comp. Desp. Indiretas'!$A$58</f>
        <v>0</v>
      </c>
      <c r="D15786" s="279" t="str">
        <f>'Comp. Desp. Indiretas'!$C$58</f>
        <v/>
      </c>
      <c r="E15786" s="278" t="str">
        <f>Resumo!$R$5</f>
        <v>Despesa</v>
      </c>
      <c r="F15786" s="278" t="str">
        <f>Resumo!$R$6</f>
        <v>Despesa Indireta</v>
      </c>
      <c r="G15786" s="286">
        <f>'Comp. Desp. Indiretas'!CL58</f>
        <v>0</v>
      </c>
    </row>
    <row r="15787" spans="1:7">
      <c r="A15787" s="283">
        <f>'Comp. Desp. Indiretas'!$CL$7</f>
        <v>0</v>
      </c>
      <c r="B15787" s="278">
        <f>'Comp. Desp. Indiretas'!$A$59</f>
        <v>0</v>
      </c>
      <c r="D15787" s="279" t="str">
        <f>'Comp. Desp. Indiretas'!$C$59</f>
        <v/>
      </c>
      <c r="E15787" s="278" t="str">
        <f>Resumo!$R$5</f>
        <v>Despesa</v>
      </c>
      <c r="F15787" s="278" t="str">
        <f>Resumo!$R$6</f>
        <v>Despesa Indireta</v>
      </c>
      <c r="G15787" s="286">
        <f>'Comp. Desp. Indiretas'!CL59</f>
        <v>0</v>
      </c>
    </row>
    <row r="15788" spans="1:7">
      <c r="A15788" s="283">
        <f>'Comp. Desp. Indiretas'!$CL$7</f>
        <v>0</v>
      </c>
      <c r="B15788" s="278">
        <f>'Comp. Desp. Indiretas'!$A$60</f>
        <v>0</v>
      </c>
      <c r="D15788" s="279" t="str">
        <f>'Comp. Desp. Indiretas'!$C$60</f>
        <v/>
      </c>
      <c r="E15788" s="278" t="str">
        <f>Resumo!$R$5</f>
        <v>Despesa</v>
      </c>
      <c r="F15788" s="278" t="str">
        <f>Resumo!$R$6</f>
        <v>Despesa Indireta</v>
      </c>
      <c r="G15788" s="286">
        <f>'Comp. Desp. Indiretas'!CL60</f>
        <v>0</v>
      </c>
    </row>
    <row r="15789" spans="1:7">
      <c r="A15789" s="283">
        <f>'Comp. Desp. Indiretas'!$CL$7</f>
        <v>0</v>
      </c>
      <c r="B15789" s="278" t="str">
        <f>'Comp. Desp. Indiretas'!$A$63</f>
        <v>MOC</v>
      </c>
      <c r="D15789" s="279" t="str">
        <f>'Comp. Desp. Indiretas'!$C$63</f>
        <v>DIRETOR TÉCNICO</v>
      </c>
      <c r="E15789" s="278" t="str">
        <f>Resumo!$R$5</f>
        <v>Despesa</v>
      </c>
      <c r="F15789" s="278" t="str">
        <f>Resumo!$R$6</f>
        <v>Despesa Indireta</v>
      </c>
      <c r="G15789" s="286">
        <f>'Comp. Desp. Indiretas'!CL63</f>
        <v>0</v>
      </c>
    </row>
    <row r="15790" spans="1:7">
      <c r="A15790" s="283">
        <f>'Comp. Desp. Indiretas'!$CL$7</f>
        <v>0</v>
      </c>
      <c r="B15790" s="278" t="str">
        <f>'Comp. Desp. Indiretas'!$A$64</f>
        <v>MOC</v>
      </c>
      <c r="D15790" s="279" t="str">
        <f>'Comp. Desp. Indiretas'!$C$64</f>
        <v>ANALISTA DE SUPRIMENTOS</v>
      </c>
      <c r="E15790" s="278" t="str">
        <f>Resumo!$R$5</f>
        <v>Despesa</v>
      </c>
      <c r="F15790" s="278" t="str">
        <f>Resumo!$R$6</f>
        <v>Despesa Indireta</v>
      </c>
      <c r="G15790" s="286">
        <f>'Comp. Desp. Indiretas'!CL64</f>
        <v>0</v>
      </c>
    </row>
    <row r="15791" spans="1:7">
      <c r="A15791" s="283">
        <f>'Comp. Desp. Indiretas'!$CL$7</f>
        <v>0</v>
      </c>
      <c r="B15791" s="278" t="str">
        <f>'Comp. Desp. Indiretas'!$A$65</f>
        <v>MOC</v>
      </c>
      <c r="D15791" s="279" t="str">
        <f>'Comp. Desp. Indiretas'!$C$65</f>
        <v>GERENTE DE PROJETO - PJ</v>
      </c>
      <c r="E15791" s="278" t="str">
        <f>Resumo!$R$5</f>
        <v>Despesa</v>
      </c>
      <c r="F15791" s="278" t="str">
        <f>Resumo!$R$6</f>
        <v>Despesa Indireta</v>
      </c>
      <c r="G15791" s="286">
        <f>'Comp. Desp. Indiretas'!CL65</f>
        <v>0</v>
      </c>
    </row>
    <row r="15792" spans="1:7">
      <c r="A15792" s="283">
        <f>'Comp. Desp. Indiretas'!$CL$7</f>
        <v>0</v>
      </c>
      <c r="B15792" s="278" t="str">
        <f>'Comp. Desp. Indiretas'!$A$66</f>
        <v>MOC</v>
      </c>
      <c r="D15792" s="279" t="str">
        <f>'Comp. Desp. Indiretas'!$C$66</f>
        <v>COORD. DE PROJETO - PJ</v>
      </c>
      <c r="E15792" s="278" t="str">
        <f>Resumo!$R$5</f>
        <v>Despesa</v>
      </c>
      <c r="F15792" s="278" t="str">
        <f>Resumo!$R$6</f>
        <v>Despesa Indireta</v>
      </c>
      <c r="G15792" s="286">
        <f>'Comp. Desp. Indiretas'!CL66</f>
        <v>0</v>
      </c>
    </row>
    <row r="15793" spans="1:7">
      <c r="A15793" s="283">
        <f>'Comp. Desp. Indiretas'!$CL$7</f>
        <v>0</v>
      </c>
      <c r="B15793" s="278" t="str">
        <f>'Comp. Desp. Indiretas'!$A$67</f>
        <v>MOC</v>
      </c>
      <c r="D15793" s="279" t="str">
        <f>'Comp. Desp. Indiretas'!$C$67</f>
        <v>COORD. OPERACIONAL - PJ</v>
      </c>
      <c r="E15793" s="278" t="str">
        <f>Resumo!$R$5</f>
        <v>Despesa</v>
      </c>
      <c r="F15793" s="278" t="str">
        <f>Resumo!$R$6</f>
        <v>Despesa Indireta</v>
      </c>
      <c r="G15793" s="286">
        <f>'Comp. Desp. Indiretas'!CL67</f>
        <v>0</v>
      </c>
    </row>
    <row r="15794" spans="1:7">
      <c r="A15794" s="283">
        <f>'Comp. Desp. Indiretas'!$CL$7</f>
        <v>0</v>
      </c>
      <c r="B15794" s="278" t="str">
        <f>'Comp. Desp. Indiretas'!$A$68</f>
        <v>MOC</v>
      </c>
      <c r="D15794" s="279" t="str">
        <f>'Comp. Desp. Indiretas'!$C$68</f>
        <v>ANALISTA DE PROJETOS SENIOR - PJ</v>
      </c>
      <c r="E15794" s="278" t="str">
        <f>Resumo!$R$5</f>
        <v>Despesa</v>
      </c>
      <c r="F15794" s="278" t="str">
        <f>Resumo!$R$6</f>
        <v>Despesa Indireta</v>
      </c>
      <c r="G15794" s="286">
        <f>'Comp. Desp. Indiretas'!CL68</f>
        <v>0</v>
      </c>
    </row>
    <row r="15795" spans="1:7">
      <c r="A15795" s="283">
        <f>'Comp. Desp. Indiretas'!$CL$7</f>
        <v>0</v>
      </c>
      <c r="B15795" s="278" t="str">
        <f>'Comp. Desp. Indiretas'!$A$69</f>
        <v>MOC</v>
      </c>
      <c r="D15795" s="279" t="str">
        <f>'Comp. Desp. Indiretas'!$C$69</f>
        <v>ANALISTA DE PROJETOS PLENO - PJ</v>
      </c>
      <c r="E15795" s="278" t="str">
        <f>Resumo!$R$5</f>
        <v>Despesa</v>
      </c>
      <c r="F15795" s="278" t="str">
        <f>Resumo!$R$6</f>
        <v>Despesa Indireta</v>
      </c>
      <c r="G15795" s="286">
        <f>'Comp. Desp. Indiretas'!CL69</f>
        <v>0</v>
      </c>
    </row>
    <row r="15796" spans="1:7">
      <c r="A15796" s="283">
        <f>'Comp. Desp. Indiretas'!$CL$7</f>
        <v>0</v>
      </c>
      <c r="B15796" s="278" t="str">
        <f>'Comp. Desp. Indiretas'!$A$70</f>
        <v>MOC</v>
      </c>
      <c r="D15796" s="279" t="str">
        <f>'Comp. Desp. Indiretas'!$C$70</f>
        <v>ANALISTA DE PROJETOS JUNIOR - PJ</v>
      </c>
      <c r="E15796" s="278" t="str">
        <f>Resumo!$R$5</f>
        <v>Despesa</v>
      </c>
      <c r="F15796" s="278" t="str">
        <f>Resumo!$R$6</f>
        <v>Despesa Indireta</v>
      </c>
      <c r="G15796" s="286">
        <f>'Comp. Desp. Indiretas'!CL70</f>
        <v>0</v>
      </c>
    </row>
    <row r="15797" spans="1:7">
      <c r="A15797" s="283">
        <f>'Comp. Desp. Indiretas'!$CL$7</f>
        <v>0</v>
      </c>
      <c r="B15797" s="278" t="str">
        <f>'Comp. Desp. Indiretas'!$A$71</f>
        <v>MOC</v>
      </c>
      <c r="D15797" s="279" t="str">
        <f>'Comp. Desp. Indiretas'!$C$71</f>
        <v>TÉCNICO OPERACIONAL - PJ</v>
      </c>
      <c r="E15797" s="278" t="str">
        <f>Resumo!$R$5</f>
        <v>Despesa</v>
      </c>
      <c r="F15797" s="278" t="str">
        <f>Resumo!$R$6</f>
        <v>Despesa Indireta</v>
      </c>
      <c r="G15797" s="286">
        <f>'Comp. Desp. Indiretas'!CL71</f>
        <v>0</v>
      </c>
    </row>
    <row r="15798" spans="1:7">
      <c r="A15798" s="283">
        <f>'Comp. Desp. Indiretas'!$CL$7</f>
        <v>0</v>
      </c>
      <c r="B15798" s="278" t="str">
        <f>'Comp. Desp. Indiretas'!$A$72</f>
        <v>MOC</v>
      </c>
      <c r="D15798" s="279" t="str">
        <f>'Comp. Desp. Indiretas'!$C$72</f>
        <v>AUXILIAR TÉCNICO - PJ</v>
      </c>
      <c r="E15798" s="278" t="str">
        <f>Resumo!$R$5</f>
        <v>Despesa</v>
      </c>
      <c r="F15798" s="278" t="str">
        <f>Resumo!$R$6</f>
        <v>Despesa Indireta</v>
      </c>
      <c r="G15798" s="286">
        <f>'Comp. Desp. Indiretas'!CL72</f>
        <v>0</v>
      </c>
    </row>
    <row r="15799" spans="1:7">
      <c r="A15799" s="283">
        <f>'Comp. Desp. Indiretas'!$CL$7</f>
        <v>0</v>
      </c>
      <c r="B15799" s="278" t="str">
        <f>'Comp. Desp. Indiretas'!$A$73</f>
        <v>MOC</v>
      </c>
      <c r="D15799" s="279" t="str">
        <f>'Comp. Desp. Indiretas'!$C$73</f>
        <v>ANALISTA FINANCEIRO</v>
      </c>
      <c r="E15799" s="278" t="str">
        <f>Resumo!$R$5</f>
        <v>Despesa</v>
      </c>
      <c r="F15799" s="278" t="str">
        <f>Resumo!$R$6</f>
        <v>Despesa Indireta</v>
      </c>
      <c r="G15799" s="286">
        <f>'Comp. Desp. Indiretas'!CL73</f>
        <v>0</v>
      </c>
    </row>
    <row r="15800" spans="1:7">
      <c r="A15800" s="283">
        <f>'Comp. Desp. Indiretas'!$CL$7</f>
        <v>0</v>
      </c>
      <c r="B15800" s="278" t="str">
        <f>'Comp. Desp. Indiretas'!$A$74</f>
        <v>MOC</v>
      </c>
      <c r="D15800" s="279" t="str">
        <f>'Comp. Desp. Indiretas'!$C$74</f>
        <v>ANALISTA DE SUPRIMENTOS</v>
      </c>
      <c r="E15800" s="278" t="str">
        <f>Resumo!$R$5</f>
        <v>Despesa</v>
      </c>
      <c r="F15800" s="278" t="str">
        <f>Resumo!$R$6</f>
        <v>Despesa Indireta</v>
      </c>
      <c r="G15800" s="286">
        <f>'Comp. Desp. Indiretas'!CL74</f>
        <v>0</v>
      </c>
    </row>
    <row r="15801" spans="1:7">
      <c r="A15801" s="283">
        <f>'Comp. Desp. Indiretas'!$CL$7</f>
        <v>0</v>
      </c>
      <c r="B15801" s="278" t="str">
        <f>'Comp. Desp. Indiretas'!$A$75</f>
        <v>DG</v>
      </c>
      <c r="D15801" s="279" t="str">
        <f>'Comp. Desp. Indiretas'!$C$75</f>
        <v>HOSPEDAGEM VIAGEM</v>
      </c>
      <c r="E15801" s="278" t="str">
        <f>Resumo!$R$5</f>
        <v>Despesa</v>
      </c>
      <c r="F15801" s="278" t="str">
        <f>Resumo!$R$6</f>
        <v>Despesa Indireta</v>
      </c>
      <c r="G15801" s="286">
        <f>'Comp. Desp. Indiretas'!CL75</f>
        <v>0</v>
      </c>
    </row>
    <row r="15802" spans="1:7">
      <c r="A15802" s="283">
        <f>'Comp. Desp. Indiretas'!$CL$7</f>
        <v>0</v>
      </c>
      <c r="B15802" s="278" t="str">
        <f>'Comp. Desp. Indiretas'!$A$76</f>
        <v>DG</v>
      </c>
      <c r="D15802" s="279" t="str">
        <f>'Comp. Desp. Indiretas'!$C$76</f>
        <v>ALIMENTAÇÃO VIAGEM (CAFÉ / ALMOÇO OU JANTA)</v>
      </c>
      <c r="E15802" s="278" t="str">
        <f>Resumo!$R$5</f>
        <v>Despesa</v>
      </c>
      <c r="F15802" s="278" t="str">
        <f>Resumo!$R$6</f>
        <v>Despesa Indireta</v>
      </c>
      <c r="G15802" s="286">
        <f>'Comp. Desp. Indiretas'!CL76</f>
        <v>0</v>
      </c>
    </row>
    <row r="15803" spans="1:7">
      <c r="A15803" s="283">
        <f>'Comp. Desp. Indiretas'!$CL$7</f>
        <v>0</v>
      </c>
      <c r="B15803" s="278" t="str">
        <f>'Comp. Desp. Indiretas'!$A$77</f>
        <v>DG</v>
      </c>
      <c r="D15803" s="279" t="str">
        <f>'Comp. Desp. Indiretas'!$C$77</f>
        <v>SALA COMERCIAL - PARAUAPEBAS/PA</v>
      </c>
      <c r="E15803" s="278" t="str">
        <f>Resumo!$R$5</f>
        <v>Despesa</v>
      </c>
      <c r="F15803" s="278" t="str">
        <f>Resumo!$R$6</f>
        <v>Despesa Indireta</v>
      </c>
      <c r="G15803" s="286">
        <f>'Comp. Desp. Indiretas'!CL77</f>
        <v>0</v>
      </c>
    </row>
    <row r="15804" spans="1:7">
      <c r="A15804" s="283">
        <f>'Comp. Desp. Indiretas'!$CL$7</f>
        <v>0</v>
      </c>
      <c r="B15804" s="278" t="str">
        <f>'Comp. Desp. Indiretas'!$A$78</f>
        <v>DG</v>
      </c>
      <c r="D15804" s="279" t="str">
        <f>'Comp. Desp. Indiretas'!$C$78</f>
        <v>ALIMENTAÇÃO VIAGEM (CAFÉ / ALMOÇO OU JANTA)</v>
      </c>
      <c r="E15804" s="278" t="str">
        <f>Resumo!$R$5</f>
        <v>Despesa</v>
      </c>
      <c r="F15804" s="278" t="str">
        <f>Resumo!$R$6</f>
        <v>Despesa Indireta</v>
      </c>
      <c r="G15804" s="286">
        <f>'Comp. Desp. Indiretas'!CL78</f>
        <v>0</v>
      </c>
    </row>
    <row r="15805" spans="1:7">
      <c r="A15805" s="283">
        <f>'Comp. Desp. Indiretas'!$CL$7</f>
        <v>0</v>
      </c>
      <c r="B15805" s="278" t="str">
        <f>'Comp. Desp. Indiretas'!$A$79</f>
        <v>DG</v>
      </c>
      <c r="D15805" s="279" t="str">
        <f>'Comp. Desp. Indiretas'!$C$79</f>
        <v>ALIMENTAÇÃO - NIVEL 2</v>
      </c>
      <c r="E15805" s="278" t="str">
        <f>Resumo!$R$5</f>
        <v>Despesa</v>
      </c>
      <c r="F15805" s="278" t="str">
        <f>Resumo!$R$6</f>
        <v>Despesa Indireta</v>
      </c>
      <c r="G15805" s="286">
        <f>'Comp. Desp. Indiretas'!CL79</f>
        <v>0</v>
      </c>
    </row>
    <row r="15806" spans="1:7">
      <c r="A15806" s="283">
        <f>'Comp. Desp. Indiretas'!$CL$7</f>
        <v>0</v>
      </c>
      <c r="B15806" s="278" t="str">
        <f>'Comp. Desp. Indiretas'!$A$80</f>
        <v>DG</v>
      </c>
      <c r="D15806" s="279" t="str">
        <f>'Comp. Desp. Indiretas'!$C$80</f>
        <v>ALIMENTAÇÃO - NIVEL 3</v>
      </c>
      <c r="E15806" s="278" t="str">
        <f>Resumo!$R$5</f>
        <v>Despesa</v>
      </c>
      <c r="F15806" s="278" t="str">
        <f>Resumo!$R$6</f>
        <v>Despesa Indireta</v>
      </c>
      <c r="G15806" s="286">
        <f>'Comp. Desp. Indiretas'!CL80</f>
        <v>0</v>
      </c>
    </row>
    <row r="15807" spans="1:7">
      <c r="A15807" s="283">
        <f>'Comp. Desp. Indiretas'!$CL$7</f>
        <v>0</v>
      </c>
      <c r="B15807" s="278" t="str">
        <f>'Comp. Desp. Indiretas'!$A$81</f>
        <v>DG</v>
      </c>
      <c r="D15807" s="279" t="str">
        <f>'Comp. Desp. Indiretas'!$C$81</f>
        <v>TELEFONIA</v>
      </c>
      <c r="E15807" s="278" t="str">
        <f>Resumo!$R$5</f>
        <v>Despesa</v>
      </c>
      <c r="F15807" s="278" t="str">
        <f>Resumo!$R$6</f>
        <v>Despesa Indireta</v>
      </c>
      <c r="G15807" s="286">
        <f>'Comp. Desp. Indiretas'!CL81</f>
        <v>0</v>
      </c>
    </row>
    <row r="15808" spans="1:7">
      <c r="A15808" s="283">
        <f>'Comp. Desp. Indiretas'!$CL$7</f>
        <v>0</v>
      </c>
      <c r="B15808" s="278" t="str">
        <f>'Comp. Desp. Indiretas'!$A$82</f>
        <v>DG</v>
      </c>
      <c r="D15808" s="279" t="str">
        <f>'Comp. Desp. Indiretas'!$C$82</f>
        <v>ALUGUEL DE VEÍCULO SUV</v>
      </c>
      <c r="E15808" s="278" t="str">
        <f>Resumo!$R$5</f>
        <v>Despesa</v>
      </c>
      <c r="F15808" s="278" t="str">
        <f>Resumo!$R$6</f>
        <v>Despesa Indireta</v>
      </c>
      <c r="G15808" s="286">
        <f>'Comp. Desp. Indiretas'!CL82</f>
        <v>0</v>
      </c>
    </row>
    <row r="15809" spans="1:7">
      <c r="A15809" s="283">
        <f>'Comp. Desp. Indiretas'!$CL$7</f>
        <v>0</v>
      </c>
      <c r="B15809" s="278" t="str">
        <f>'Comp. Desp. Indiretas'!$A$83</f>
        <v>DG</v>
      </c>
      <c r="D15809" s="279" t="str">
        <f>'Comp. Desp. Indiretas'!$C$83</f>
        <v>ALUGUEL DE VEICULO LEVE</v>
      </c>
      <c r="E15809" s="278" t="str">
        <f>Resumo!$R$5</f>
        <v>Despesa</v>
      </c>
      <c r="F15809" s="278" t="str">
        <f>Resumo!$R$6</f>
        <v>Despesa Indireta</v>
      </c>
      <c r="G15809" s="286">
        <f>'Comp. Desp. Indiretas'!CL83</f>
        <v>0</v>
      </c>
    </row>
    <row r="15810" spans="1:7">
      <c r="A15810" s="283">
        <f>'Comp. Desp. Indiretas'!$CL$7</f>
        <v>0</v>
      </c>
      <c r="B15810" s="278" t="str">
        <f>'Comp. Desp. Indiretas'!$A$84</f>
        <v>DG</v>
      </c>
      <c r="D15810" s="279" t="str">
        <f>'Comp. Desp. Indiretas'!$C$84</f>
        <v>ALUGUEL CAMINHONTE</v>
      </c>
      <c r="E15810" s="278" t="str">
        <f>Resumo!$R$5</f>
        <v>Despesa</v>
      </c>
      <c r="F15810" s="278" t="str">
        <f>Resumo!$R$6</f>
        <v>Despesa Indireta</v>
      </c>
      <c r="G15810" s="286">
        <f>'Comp. Desp. Indiretas'!CL84</f>
        <v>0</v>
      </c>
    </row>
    <row r="15811" spans="1:7">
      <c r="A15811" s="283">
        <f>'Comp. Desp. Indiretas'!$CL$7</f>
        <v>0</v>
      </c>
      <c r="B15811" s="278" t="str">
        <f>'Comp. Desp. Indiretas'!$A$85</f>
        <v>DG</v>
      </c>
      <c r="D15811" s="279" t="str">
        <f>'Comp. Desp. Indiretas'!$C$85</f>
        <v>AQUISIÇÃO DE VEICULO</v>
      </c>
      <c r="E15811" s="278" t="str">
        <f>Resumo!$R$5</f>
        <v>Despesa</v>
      </c>
      <c r="F15811" s="278" t="str">
        <f>Resumo!$R$6</f>
        <v>Despesa Indireta</v>
      </c>
      <c r="G15811" s="286">
        <f>'Comp. Desp. Indiretas'!CL85</f>
        <v>0</v>
      </c>
    </row>
    <row r="15812" spans="1:7">
      <c r="A15812" s="283">
        <f>'Comp. Desp. Indiretas'!$CL$7</f>
        <v>0</v>
      </c>
      <c r="B15812" s="278" t="str">
        <f>'Comp. Desp. Indiretas'!$A$86</f>
        <v>DG</v>
      </c>
      <c r="D15812" s="279" t="str">
        <f>'Comp. Desp. Indiretas'!$C$86</f>
        <v>COMBUSTÍVEL - GASOLINA</v>
      </c>
      <c r="E15812" s="278" t="str">
        <f>Resumo!$R$5</f>
        <v>Despesa</v>
      </c>
      <c r="F15812" s="278" t="str">
        <f>Resumo!$R$6</f>
        <v>Despesa Indireta</v>
      </c>
      <c r="G15812" s="286">
        <f>'Comp. Desp. Indiretas'!CL86</f>
        <v>0</v>
      </c>
    </row>
    <row r="15813" spans="1:7">
      <c r="A15813" s="283">
        <f>'Comp. Desp. Indiretas'!$CL$7</f>
        <v>0</v>
      </c>
      <c r="B15813" s="278" t="str">
        <f>'Comp. Desp. Indiretas'!$A$87</f>
        <v>DG</v>
      </c>
      <c r="D15813" s="279" t="str">
        <f>'Comp. Desp. Indiretas'!$C$87</f>
        <v>COMBUSTÍVEL - DIESEL</v>
      </c>
      <c r="E15813" s="278" t="str">
        <f>Resumo!$R$5</f>
        <v>Despesa</v>
      </c>
      <c r="F15813" s="278" t="str">
        <f>Resumo!$R$6</f>
        <v>Despesa Indireta</v>
      </c>
      <c r="G15813" s="286">
        <f>'Comp. Desp. Indiretas'!CL87</f>
        <v>0</v>
      </c>
    </row>
    <row r="15814" spans="1:7">
      <c r="A15814" s="283">
        <f>'Comp. Desp. Indiretas'!$CL$7</f>
        <v>0</v>
      </c>
      <c r="B15814" s="278" t="str">
        <f>'Comp. Desp. Indiretas'!$A$88</f>
        <v>DG</v>
      </c>
      <c r="D15814" s="279" t="str">
        <f>'Comp. Desp. Indiretas'!$C$88</f>
        <v>PASSAGEM AÉREA</v>
      </c>
      <c r="E15814" s="278" t="str">
        <f>Resumo!$R$5</f>
        <v>Despesa</v>
      </c>
      <c r="F15814" s="278" t="str">
        <f>Resumo!$R$6</f>
        <v>Despesa Indireta</v>
      </c>
      <c r="G15814" s="286">
        <f>'Comp. Desp. Indiretas'!CL88</f>
        <v>0</v>
      </c>
    </row>
    <row r="15815" spans="1:7">
      <c r="A15815" s="283">
        <f>'Comp. Desp. Indiretas'!$CL$7</f>
        <v>0</v>
      </c>
      <c r="B15815" s="278" t="str">
        <f>'Comp. Desp. Indiretas'!$A$89</f>
        <v>ART</v>
      </c>
      <c r="D15815" s="279" t="str">
        <f>'Comp. Desp. Indiretas'!$C$89</f>
        <v>ART CREA - Nível 1</v>
      </c>
      <c r="E15815" s="278" t="str">
        <f>Resumo!$R$5</f>
        <v>Despesa</v>
      </c>
      <c r="F15815" s="278" t="str">
        <f>Resumo!$R$6</f>
        <v>Despesa Indireta</v>
      </c>
      <c r="G15815" s="286">
        <f>'Comp. Desp. Indiretas'!CL89</f>
        <v>0</v>
      </c>
    </row>
    <row r="15816" spans="1:7">
      <c r="A15816" s="283">
        <f>'Comp. Desp. Indiretas'!$CL$7</f>
        <v>0</v>
      </c>
      <c r="B15816" s="278" t="str">
        <f>'Comp. Desp. Indiretas'!$A$90</f>
        <v>ART</v>
      </c>
      <c r="D15816" s="279" t="str">
        <f>'Comp. Desp. Indiretas'!$C$90</f>
        <v>ART CREA - Nível 2</v>
      </c>
      <c r="E15816" s="278" t="str">
        <f>Resumo!$R$5</f>
        <v>Despesa</v>
      </c>
      <c r="F15816" s="278" t="str">
        <f>Resumo!$R$6</f>
        <v>Despesa Indireta</v>
      </c>
      <c r="G15816" s="286">
        <f>'Comp. Desp. Indiretas'!CL90</f>
        <v>0</v>
      </c>
    </row>
    <row r="15817" spans="1:7">
      <c r="A15817" s="283">
        <f>'Comp. Desp. Indiretas'!$CL$7</f>
        <v>0</v>
      </c>
      <c r="B15817" s="278" t="str">
        <f>'Comp. Desp. Indiretas'!$A$91</f>
        <v>ART</v>
      </c>
      <c r="D15817" s="279" t="str">
        <f>'Comp. Desp. Indiretas'!$C$91</f>
        <v>ART CREA - Nível 3</v>
      </c>
      <c r="E15817" s="278" t="str">
        <f>Resumo!$R$5</f>
        <v>Despesa</v>
      </c>
      <c r="F15817" s="278" t="str">
        <f>Resumo!$R$6</f>
        <v>Despesa Indireta</v>
      </c>
      <c r="G15817" s="286">
        <f>'Comp. Desp. Indiretas'!CL91</f>
        <v>0</v>
      </c>
    </row>
    <row r="15818" spans="1:7">
      <c r="A15818" s="283">
        <f>'Comp. Desp. Indiretas'!$CL$7</f>
        <v>0</v>
      </c>
      <c r="B15818" s="278" t="str">
        <f>'Comp. Desp. Indiretas'!$A$92</f>
        <v>ART</v>
      </c>
      <c r="D15818" s="279" t="str">
        <f>'Comp. Desp. Indiretas'!$C$92</f>
        <v>ACERVO CREA</v>
      </c>
      <c r="E15818" s="278" t="str">
        <f>Resumo!$R$5</f>
        <v>Despesa</v>
      </c>
      <c r="F15818" s="278" t="str">
        <f>Resumo!$R$6</f>
        <v>Despesa Indireta</v>
      </c>
      <c r="G15818" s="286">
        <f>'Comp. Desp. Indiretas'!CL92</f>
        <v>0</v>
      </c>
    </row>
    <row r="15819" spans="1:7">
      <c r="A15819" s="283">
        <f>'Comp. Desp. Indiretas'!$CL$7</f>
        <v>0</v>
      </c>
      <c r="B15819" s="278" t="str">
        <f>'Comp. Desp. Indiretas'!$A$93</f>
        <v>ART</v>
      </c>
      <c r="D15819" s="279" t="str">
        <f>'Comp. Desp. Indiretas'!$C$93</f>
        <v>ART CRBio</v>
      </c>
      <c r="E15819" s="278" t="str">
        <f>Resumo!$R$5</f>
        <v>Despesa</v>
      </c>
      <c r="F15819" s="278" t="str">
        <f>Resumo!$R$6</f>
        <v>Despesa Indireta</v>
      </c>
      <c r="G15819" s="286">
        <f>'Comp. Desp. Indiretas'!CL93</f>
        <v>0</v>
      </c>
    </row>
    <row r="15820" spans="1:7">
      <c r="A15820" s="283">
        <f>'Comp. Desp. Indiretas'!$CL$7</f>
        <v>0</v>
      </c>
      <c r="B15820" s="278" t="str">
        <f>'Comp. Desp. Indiretas'!$A$94</f>
        <v>ART</v>
      </c>
      <c r="D15820" s="279" t="str">
        <f>'Comp. Desp. Indiretas'!$C$94</f>
        <v>ACERVO CRBio</v>
      </c>
      <c r="E15820" s="278" t="str">
        <f>Resumo!$R$5</f>
        <v>Despesa</v>
      </c>
      <c r="F15820" s="278" t="str">
        <f>Resumo!$R$6</f>
        <v>Despesa Indireta</v>
      </c>
      <c r="G15820" s="286">
        <f>'Comp. Desp. Indiretas'!CL94</f>
        <v>0</v>
      </c>
    </row>
    <row r="15821" spans="1:7">
      <c r="A15821" s="283">
        <f>'Comp. Desp. Indiretas'!$CL$7</f>
        <v>0</v>
      </c>
      <c r="B15821" s="278" t="str">
        <f>'Comp. Desp. Indiretas'!$A$95</f>
        <v>ART</v>
      </c>
      <c r="D15821" s="279" t="str">
        <f>'Comp. Desp. Indiretas'!$C$95</f>
        <v>VISTO CREA PF</v>
      </c>
      <c r="E15821" s="278" t="str">
        <f>Resumo!$R$5</f>
        <v>Despesa</v>
      </c>
      <c r="F15821" s="278" t="str">
        <f>Resumo!$R$6</f>
        <v>Despesa Indireta</v>
      </c>
      <c r="G15821" s="286">
        <f>'Comp. Desp. Indiretas'!CL95</f>
        <v>0</v>
      </c>
    </row>
    <row r="15822" spans="1:7">
      <c r="A15822" s="283">
        <f>'Comp. Desp. Indiretas'!$CL$7</f>
        <v>0</v>
      </c>
      <c r="B15822" s="278" t="str">
        <f>'Comp. Desp. Indiretas'!$A$96</f>
        <v>ART</v>
      </c>
      <c r="D15822" s="279" t="str">
        <f>'Comp. Desp. Indiretas'!$C$96</f>
        <v>VISTO CREA PJ</v>
      </c>
      <c r="E15822" s="278" t="str">
        <f>Resumo!$R$5</f>
        <v>Despesa</v>
      </c>
      <c r="F15822" s="278" t="str">
        <f>Resumo!$R$6</f>
        <v>Despesa Indireta</v>
      </c>
      <c r="G15822" s="286">
        <f>'Comp. Desp. Indiretas'!CL96</f>
        <v>0</v>
      </c>
    </row>
    <row r="15823" spans="1:7">
      <c r="A15823" s="283">
        <f>'Comp. Desp. Indiretas'!$CL$7</f>
        <v>0</v>
      </c>
      <c r="B15823" s="278" t="str">
        <f>'Comp. Desp. Indiretas'!$A$97</f>
        <v>ART</v>
      </c>
      <c r="D15823" s="279" t="str">
        <f>'Comp. Desp. Indiretas'!$C$97</f>
        <v>ANUIDADE CREA PF</v>
      </c>
      <c r="E15823" s="278" t="str">
        <f>Resumo!$R$5</f>
        <v>Despesa</v>
      </c>
      <c r="F15823" s="278" t="str">
        <f>Resumo!$R$6</f>
        <v>Despesa Indireta</v>
      </c>
      <c r="G15823" s="286">
        <f>'Comp. Desp. Indiretas'!CL97</f>
        <v>0</v>
      </c>
    </row>
    <row r="15824" spans="1:7">
      <c r="A15824" s="283">
        <f>'Comp. Desp. Indiretas'!$CL$7</f>
        <v>0</v>
      </c>
      <c r="B15824" s="278" t="str">
        <f>'Comp. Desp. Indiretas'!$A$98</f>
        <v>ART</v>
      </c>
      <c r="D15824" s="279" t="str">
        <f>'Comp. Desp. Indiretas'!$C$98</f>
        <v>ANUIDADE CREA PJ</v>
      </c>
      <c r="E15824" s="278" t="str">
        <f>Resumo!$R$5</f>
        <v>Despesa</v>
      </c>
      <c r="F15824" s="278" t="str">
        <f>Resumo!$R$6</f>
        <v>Despesa Indireta</v>
      </c>
      <c r="G15824" s="286">
        <f>'Comp. Desp. Indiretas'!CL98</f>
        <v>0</v>
      </c>
    </row>
    <row r="15825" spans="1:7">
      <c r="A15825" s="283">
        <f>'Comp. Desp. Indiretas'!$CL$7</f>
        <v>0</v>
      </c>
      <c r="B15825" s="278" t="str">
        <f>'Comp. Desp. Indiretas'!$A$99</f>
        <v>ART</v>
      </c>
      <c r="D15825" s="279" t="str">
        <f>'Comp. Desp. Indiretas'!$C$99</f>
        <v>VISTO CRBio PF</v>
      </c>
      <c r="E15825" s="278" t="str">
        <f>Resumo!$R$5</f>
        <v>Despesa</v>
      </c>
      <c r="F15825" s="278" t="str">
        <f>Resumo!$R$6</f>
        <v>Despesa Indireta</v>
      </c>
      <c r="G15825" s="286">
        <f>'Comp. Desp. Indiretas'!CL99</f>
        <v>0</v>
      </c>
    </row>
    <row r="15826" spans="1:7">
      <c r="A15826" s="283">
        <f>'Comp. Desp. Indiretas'!$CL$7</f>
        <v>0</v>
      </c>
      <c r="B15826" s="278" t="str">
        <f>'Comp. Desp. Indiretas'!$A$100</f>
        <v>ART</v>
      </c>
      <c r="D15826" s="279" t="str">
        <f>'Comp. Desp. Indiretas'!$C$100</f>
        <v>VISTO CRBio PJ</v>
      </c>
      <c r="E15826" s="278" t="str">
        <f>Resumo!$R$5</f>
        <v>Despesa</v>
      </c>
      <c r="F15826" s="278" t="str">
        <f>Resumo!$R$6</f>
        <v>Despesa Indireta</v>
      </c>
      <c r="G15826" s="286">
        <f>'Comp. Desp. Indiretas'!CL100</f>
        <v>0</v>
      </c>
    </row>
    <row r="15827" spans="1:7">
      <c r="A15827" s="283">
        <f>'Comp. Desp. Indiretas'!$CL$7</f>
        <v>0</v>
      </c>
      <c r="B15827" s="278" t="str">
        <f>'Comp. Desp. Indiretas'!$A$101</f>
        <v>SMS</v>
      </c>
      <c r="D15827" s="279" t="str">
        <f>'Comp. Desp. Indiretas'!$C$101</f>
        <v>PPRA</v>
      </c>
      <c r="E15827" s="278" t="str">
        <f>Resumo!$R$5</f>
        <v>Despesa</v>
      </c>
      <c r="F15827" s="278" t="str">
        <f>Resumo!$R$6</f>
        <v>Despesa Indireta</v>
      </c>
      <c r="G15827" s="286">
        <f>'Comp. Desp. Indiretas'!CL101</f>
        <v>0</v>
      </c>
    </row>
    <row r="15828" spans="1:7">
      <c r="A15828" s="283">
        <f>'Comp. Desp. Indiretas'!$CL$7</f>
        <v>0</v>
      </c>
      <c r="B15828" s="278" t="str">
        <f>'Comp. Desp. Indiretas'!$A$102</f>
        <v>SMS</v>
      </c>
      <c r="D15828" s="279" t="str">
        <f>'Comp. Desp. Indiretas'!$C$102</f>
        <v>PCMSO</v>
      </c>
      <c r="E15828" s="278" t="str">
        <f>Resumo!$R$5</f>
        <v>Despesa</v>
      </c>
      <c r="F15828" s="278" t="str">
        <f>Resumo!$R$6</f>
        <v>Despesa Indireta</v>
      </c>
      <c r="G15828" s="286">
        <f>'Comp. Desp. Indiretas'!CL102</f>
        <v>0</v>
      </c>
    </row>
    <row r="15829" spans="1:7">
      <c r="A15829" s="283">
        <f>'Comp. Desp. Indiretas'!$CL$7</f>
        <v>0</v>
      </c>
      <c r="B15829" s="278" t="str">
        <f>'Comp. Desp. Indiretas'!$A$103</f>
        <v>SMS</v>
      </c>
      <c r="D15829" s="279" t="str">
        <f>'Comp. Desp. Indiretas'!$C$103</f>
        <v>PGR</v>
      </c>
      <c r="E15829" s="278" t="str">
        <f>Resumo!$R$5</f>
        <v>Despesa</v>
      </c>
      <c r="F15829" s="278" t="str">
        <f>Resumo!$R$6</f>
        <v>Despesa Indireta</v>
      </c>
      <c r="G15829" s="286">
        <f>'Comp. Desp. Indiretas'!CL103</f>
        <v>0</v>
      </c>
    </row>
    <row r="15830" spans="1:7">
      <c r="A15830" s="283">
        <f>'Comp. Desp. Indiretas'!$CL$7</f>
        <v>0</v>
      </c>
      <c r="B15830" s="278" t="str">
        <f>'Comp. Desp. Indiretas'!$A$104</f>
        <v>SMS</v>
      </c>
      <c r="D15830" s="279" t="str">
        <f>'Comp. Desp. Indiretas'!$C$104</f>
        <v>PAE</v>
      </c>
      <c r="E15830" s="278" t="str">
        <f>Resumo!$R$5</f>
        <v>Despesa</v>
      </c>
      <c r="F15830" s="278" t="str">
        <f>Resumo!$R$6</f>
        <v>Despesa Indireta</v>
      </c>
      <c r="G15830" s="286">
        <f>'Comp. Desp. Indiretas'!CL104</f>
        <v>0</v>
      </c>
    </row>
    <row r="15831" spans="1:7">
      <c r="A15831" s="283">
        <f>'Comp. Desp. Indiretas'!$CL$7</f>
        <v>0</v>
      </c>
      <c r="B15831" s="278" t="str">
        <f>'Comp. Desp. Indiretas'!$A$105</f>
        <v>SMS</v>
      </c>
      <c r="D15831" s="279" t="str">
        <f>'Comp. Desp. Indiretas'!$C$105</f>
        <v>TREINAMENTO</v>
      </c>
      <c r="E15831" s="278" t="str">
        <f>Resumo!$R$5</f>
        <v>Despesa</v>
      </c>
      <c r="F15831" s="278" t="str">
        <f>Resumo!$R$6</f>
        <v>Despesa Indireta</v>
      </c>
      <c r="G15831" s="286">
        <f>'Comp. Desp. Indiretas'!CL105</f>
        <v>0</v>
      </c>
    </row>
    <row r="15832" spans="1:7">
      <c r="A15832" s="283">
        <f>'Comp. Desp. Indiretas'!$CL$7</f>
        <v>0</v>
      </c>
      <c r="B15832" s="278" t="str">
        <f>'Comp. Desp. Indiretas'!$A$106</f>
        <v>SMS</v>
      </c>
      <c r="D15832" s="279" t="str">
        <f>'Comp. Desp. Indiretas'!$C$106</f>
        <v>ASO</v>
      </c>
      <c r="E15832" s="278" t="str">
        <f>Resumo!$R$5</f>
        <v>Despesa</v>
      </c>
      <c r="F15832" s="278" t="str">
        <f>Resumo!$R$6</f>
        <v>Despesa Indireta</v>
      </c>
      <c r="G15832" s="286">
        <f>'Comp. Desp. Indiretas'!CL106</f>
        <v>0</v>
      </c>
    </row>
    <row r="15833" spans="1:7">
      <c r="A15833" s="283">
        <f>'Comp. Desp. Indiretas'!$CL$7</f>
        <v>0</v>
      </c>
      <c r="B15833" s="278">
        <f>'Comp. Desp. Indiretas'!$A$107</f>
        <v>0</v>
      </c>
      <c r="D15833" s="279" t="str">
        <f>'Comp. Desp. Indiretas'!$C$107</f>
        <v/>
      </c>
      <c r="E15833" s="278" t="str">
        <f>Resumo!$R$5</f>
        <v>Despesa</v>
      </c>
      <c r="F15833" s="278" t="str">
        <f>Resumo!$R$6</f>
        <v>Despesa Indireta</v>
      </c>
      <c r="G15833" s="286">
        <f>'Comp. Desp. Indiretas'!CL107</f>
        <v>0</v>
      </c>
    </row>
    <row r="15834" spans="1:7">
      <c r="A15834" s="283">
        <f>'Comp. Desp. Indiretas'!$CL$7</f>
        <v>0</v>
      </c>
      <c r="B15834" s="278">
        <f>'Comp. Desp. Indiretas'!$A$108</f>
        <v>0</v>
      </c>
      <c r="D15834" s="279" t="str">
        <f>'Comp. Desp. Indiretas'!$C$108</f>
        <v/>
      </c>
      <c r="E15834" s="278" t="str">
        <f>Resumo!$R$5</f>
        <v>Despesa</v>
      </c>
      <c r="F15834" s="278" t="str">
        <f>Resumo!$R$6</f>
        <v>Despesa Indireta</v>
      </c>
      <c r="G15834" s="286">
        <f>'Comp. Desp. Indiretas'!CL108</f>
        <v>0</v>
      </c>
    </row>
    <row r="15835" spans="1:7">
      <c r="A15835" s="283">
        <f>'Comp. Desp. Indiretas'!$CL$7</f>
        <v>0</v>
      </c>
      <c r="B15835" s="278">
        <f>'Comp. Desp. Indiretas'!$A$109</f>
        <v>0</v>
      </c>
      <c r="D15835" s="279" t="str">
        <f>'Comp. Desp. Indiretas'!$C$109</f>
        <v/>
      </c>
      <c r="E15835" s="278" t="str">
        <f>Resumo!$R$5</f>
        <v>Despesa</v>
      </c>
      <c r="F15835" s="278" t="str">
        <f>Resumo!$R$6</f>
        <v>Despesa Indireta</v>
      </c>
      <c r="G15835" s="286">
        <f>'Comp. Desp. Indiretas'!CL109</f>
        <v>0</v>
      </c>
    </row>
    <row r="15836" spans="1:7">
      <c r="A15836" s="283">
        <f>'Comp. Desp. Indiretas'!$CL$7</f>
        <v>0</v>
      </c>
      <c r="B15836" s="278">
        <f>'Comp. Desp. Indiretas'!$A$110</f>
        <v>0</v>
      </c>
      <c r="D15836" s="279" t="str">
        <f>'Comp. Desp. Indiretas'!$C$110</f>
        <v/>
      </c>
      <c r="E15836" s="278" t="str">
        <f>Resumo!$R$5</f>
        <v>Despesa</v>
      </c>
      <c r="F15836" s="278" t="str">
        <f>Resumo!$R$6</f>
        <v>Despesa Indireta</v>
      </c>
      <c r="G15836" s="286">
        <f>'Comp. Desp. Indiretas'!CL110</f>
        <v>0</v>
      </c>
    </row>
    <row r="15837" spans="1:7">
      <c r="A15837" s="283">
        <f>'Comp. Desp. Indiretas'!$CL$7</f>
        <v>0</v>
      </c>
      <c r="B15837" s="278">
        <f>'Comp. Desp. Indiretas'!$A$111</f>
        <v>0</v>
      </c>
      <c r="D15837" s="279" t="str">
        <f>'Comp. Desp. Indiretas'!$C$111</f>
        <v/>
      </c>
      <c r="E15837" s="278" t="str">
        <f>Resumo!$R$5</f>
        <v>Despesa</v>
      </c>
      <c r="F15837" s="278" t="str">
        <f>Resumo!$R$6</f>
        <v>Despesa Indireta</v>
      </c>
      <c r="G15837" s="286">
        <f>'Comp. Desp. Indiretas'!CL111</f>
        <v>0</v>
      </c>
    </row>
    <row r="15838" spans="1:7">
      <c r="A15838" s="283">
        <f>'Comp. Desp. Indiretas'!$CL$7</f>
        <v>0</v>
      </c>
      <c r="B15838" s="278">
        <f>'Comp. Desp. Indiretas'!$A$112</f>
        <v>0</v>
      </c>
      <c r="D15838" s="279" t="str">
        <f>'Comp. Desp. Indiretas'!$C$112</f>
        <v/>
      </c>
      <c r="E15838" s="278" t="str">
        <f>Resumo!$R$5</f>
        <v>Despesa</v>
      </c>
      <c r="F15838" s="278" t="str">
        <f>Resumo!$R$6</f>
        <v>Despesa Indireta</v>
      </c>
      <c r="G15838" s="286">
        <f>'Comp. Desp. Indiretas'!CL112</f>
        <v>0</v>
      </c>
    </row>
    <row r="15839" spans="1:7">
      <c r="A15839" s="283">
        <f>'Comp. Desp. Indiretas'!$CL$7</f>
        <v>0</v>
      </c>
      <c r="B15839" s="278" t="str">
        <f>'Composições Desp. Diretas'!$A$10</f>
        <v>MOD</v>
      </c>
      <c r="C15839" s="278" t="str">
        <f>EAP!$C$9</f>
        <v>PP01</v>
      </c>
      <c r="D15839" s="279" t="str">
        <f>'Composições Desp. Diretas'!$C$10</f>
        <v>ANALISTA TÉCNICO</v>
      </c>
      <c r="E15839" s="278" t="str">
        <f>Resumo!$R$5</f>
        <v>Despesa</v>
      </c>
      <c r="F15839" s="278" t="str">
        <f>Resumo!$R$7</f>
        <v>Despesa Direta</v>
      </c>
      <c r="G15839" s="286">
        <f>'Composições Desp. Diretas'!CM10</f>
        <v>0</v>
      </c>
    </row>
    <row r="15840" spans="1:7">
      <c r="A15840" s="283">
        <f>'Comp. Desp. Indiretas'!$CL$7</f>
        <v>0</v>
      </c>
      <c r="B15840" s="278" t="str">
        <f>'Composições Desp. Diretas'!$A$11</f>
        <v>MOD</v>
      </c>
      <c r="C15840" s="278" t="str">
        <f>EAP!$C$9</f>
        <v>PP01</v>
      </c>
      <c r="D15840" s="279" t="str">
        <f>'Composições Desp. Diretas'!$C$11</f>
        <v>ASSISTENTE ADMINISTRATIVO</v>
      </c>
      <c r="E15840" s="278" t="str">
        <f>Resumo!$R$5</f>
        <v>Despesa</v>
      </c>
      <c r="F15840" s="278" t="str">
        <f>Resumo!$R$7</f>
        <v>Despesa Direta</v>
      </c>
      <c r="G15840" s="286">
        <f>'Composições Desp. Diretas'!CM11</f>
        <v>0</v>
      </c>
    </row>
    <row r="15841" spans="1:7">
      <c r="A15841" s="283">
        <f>'Comp. Desp. Indiretas'!$CL$7</f>
        <v>0</v>
      </c>
      <c r="B15841" s="278" t="str">
        <f>'Composições Desp. Diretas'!$A$12</f>
        <v>MOD</v>
      </c>
      <c r="C15841" s="278" t="str">
        <f>EAP!$C$9</f>
        <v>PP01</v>
      </c>
      <c r="D15841" s="279" t="str">
        <f>'Composições Desp. Diretas'!$C$12</f>
        <v>TÉCNICO DE SEGURANÇA</v>
      </c>
      <c r="E15841" s="278" t="str">
        <f>Resumo!$R$5</f>
        <v>Despesa</v>
      </c>
      <c r="F15841" s="278" t="str">
        <f>Resumo!$R$7</f>
        <v>Despesa Direta</v>
      </c>
      <c r="G15841" s="286">
        <f>'Composições Desp. Diretas'!CM12</f>
        <v>0</v>
      </c>
    </row>
    <row r="15842" spans="1:7">
      <c r="A15842" s="283">
        <f>'Comp. Desp. Indiretas'!$CL$7</f>
        <v>0</v>
      </c>
      <c r="B15842" s="278" t="str">
        <f>'Composições Desp. Diretas'!$A$13</f>
        <v>MOD</v>
      </c>
      <c r="C15842" s="278" t="str">
        <f>EAP!$C$9</f>
        <v>PP01</v>
      </c>
      <c r="D15842" s="279" t="str">
        <f>'Composições Desp. Diretas'!$C$13</f>
        <v>PREPOSTO</v>
      </c>
      <c r="E15842" s="278" t="str">
        <f>Resumo!$R$5</f>
        <v>Despesa</v>
      </c>
      <c r="F15842" s="278" t="str">
        <f>Resumo!$R$7</f>
        <v>Despesa Direta</v>
      </c>
      <c r="G15842" s="286">
        <f>'Composições Desp. Diretas'!CM13</f>
        <v>0</v>
      </c>
    </row>
    <row r="15843" spans="1:7">
      <c r="A15843" s="283">
        <f>'Comp. Desp. Indiretas'!$CL$7</f>
        <v>0</v>
      </c>
      <c r="B15843" s="278" t="str">
        <f>'Composições Desp. Diretas'!$A$14</f>
        <v>MOD</v>
      </c>
      <c r="C15843" s="278" t="str">
        <f>EAP!$C$9</f>
        <v>PP01</v>
      </c>
      <c r="D15843" s="279" t="str">
        <f>'Composições Desp. Diretas'!$C$14</f>
        <v>COORDENADOR PEAC</v>
      </c>
      <c r="E15843" s="278" t="str">
        <f>Resumo!$R$5</f>
        <v>Despesa</v>
      </c>
      <c r="F15843" s="278" t="str">
        <f>Resumo!$R$7</f>
        <v>Despesa Direta</v>
      </c>
      <c r="G15843" s="286">
        <f>'Composições Desp. Diretas'!CM14</f>
        <v>0</v>
      </c>
    </row>
    <row r="15844" spans="1:7">
      <c r="A15844" s="283">
        <f>'Comp. Desp. Indiretas'!$CL$7</f>
        <v>0</v>
      </c>
      <c r="B15844" s="278" t="str">
        <f>'Composições Desp. Diretas'!$A$15</f>
        <v>MOD</v>
      </c>
      <c r="C15844" s="278" t="str">
        <f>EAP!$C$9</f>
        <v>PP01</v>
      </c>
      <c r="D15844" s="279" t="str">
        <f>'Composições Desp. Diretas'!$C$15</f>
        <v>COORDENADOR PEAC</v>
      </c>
      <c r="E15844" s="278" t="str">
        <f>Resumo!$R$5</f>
        <v>Despesa</v>
      </c>
      <c r="F15844" s="278" t="str">
        <f>Resumo!$R$7</f>
        <v>Despesa Direta</v>
      </c>
      <c r="G15844" s="286">
        <f>'Composições Desp. Diretas'!CM15</f>
        <v>0</v>
      </c>
    </row>
    <row r="15845" spans="1:7">
      <c r="A15845" s="283">
        <f>'Comp. Desp. Indiretas'!$CL$7</f>
        <v>0</v>
      </c>
      <c r="B15845" s="278" t="str">
        <f>'Composições Desp. Diretas'!$A$16</f>
        <v>MOD</v>
      </c>
      <c r="C15845" s="278" t="str">
        <f>EAP!$C$9</f>
        <v>PP01</v>
      </c>
      <c r="D15845" s="279" t="str">
        <f>'Composições Desp. Diretas'!$C$16</f>
        <v>PRODUÇÃO AUDIOVISUAL (DESIGNER GRÁFICO)</v>
      </c>
      <c r="E15845" s="278" t="str">
        <f>Resumo!$R$5</f>
        <v>Despesa</v>
      </c>
      <c r="F15845" s="278" t="str">
        <f>Resumo!$R$7</f>
        <v>Despesa Direta</v>
      </c>
      <c r="G15845" s="286">
        <f>'Composições Desp. Diretas'!CM16</f>
        <v>0</v>
      </c>
    </row>
    <row r="15846" spans="1:7">
      <c r="A15846" s="283">
        <f>'Comp. Desp. Indiretas'!$CL$7</f>
        <v>0</v>
      </c>
      <c r="B15846" s="278" t="str">
        <f>'Composições Desp. Diretas'!$A$17</f>
        <v>DG</v>
      </c>
      <c r="C15846" s="278" t="str">
        <f>EAP!$C$9</f>
        <v>PP01</v>
      </c>
      <c r="D15846" s="279" t="str">
        <f>'Composições Desp. Diretas'!$C$17</f>
        <v>AJUDA DE CUSTO - CAJU - NÍVEL 1</v>
      </c>
      <c r="E15846" s="278" t="str">
        <f>Resumo!$R$5</f>
        <v>Despesa</v>
      </c>
      <c r="F15846" s="278" t="str">
        <f>Resumo!$R$7</f>
        <v>Despesa Direta</v>
      </c>
      <c r="G15846" s="286">
        <f>'Composições Desp. Diretas'!CM17</f>
        <v>0</v>
      </c>
    </row>
    <row r="15847" spans="1:7">
      <c r="A15847" s="283">
        <f>'Comp. Desp. Indiretas'!$CL$7</f>
        <v>0</v>
      </c>
      <c r="B15847" s="278" t="str">
        <f>'Composições Desp. Diretas'!$A$18</f>
        <v>DG</v>
      </c>
      <c r="C15847" s="278" t="str">
        <f>EAP!$C$9</f>
        <v>PP01</v>
      </c>
      <c r="D15847" s="279" t="str">
        <f>'Composições Desp. Diretas'!$C$18</f>
        <v>AJUDA DE CUSTO - CAJU - NÍVEL 2</v>
      </c>
      <c r="E15847" s="278" t="str">
        <f>Resumo!$R$5</f>
        <v>Despesa</v>
      </c>
      <c r="F15847" s="278" t="str">
        <f>Resumo!$R$7</f>
        <v>Despesa Direta</v>
      </c>
      <c r="G15847" s="286">
        <f>'Composições Desp. Diretas'!CM18</f>
        <v>0</v>
      </c>
    </row>
    <row r="15848" spans="1:7">
      <c r="A15848" s="283">
        <f>'Comp. Desp. Indiretas'!$CL$7</f>
        <v>0</v>
      </c>
      <c r="B15848" s="278" t="str">
        <f>'Composições Desp. Diretas'!$A$19</f>
        <v>MA</v>
      </c>
      <c r="C15848" s="278" t="str">
        <f>EAP!$C$9</f>
        <v>PP01</v>
      </c>
      <c r="D15848" s="279" t="str">
        <f>'Composições Desp. Diretas'!$C$19</f>
        <v>UNIFORME/EPI</v>
      </c>
      <c r="E15848" s="278" t="str">
        <f>Resumo!$R$5</f>
        <v>Despesa</v>
      </c>
      <c r="F15848" s="278" t="str">
        <f>Resumo!$R$7</f>
        <v>Despesa Direta</v>
      </c>
      <c r="G15848" s="286">
        <f>'Composições Desp. Diretas'!CM19</f>
        <v>0</v>
      </c>
    </row>
    <row r="15849" spans="1:7">
      <c r="A15849" s="283">
        <f>'Comp. Desp. Indiretas'!$CL$7</f>
        <v>0</v>
      </c>
      <c r="B15849" s="278" t="str">
        <f>'Composições Desp. Diretas'!$A$20</f>
        <v>SMS</v>
      </c>
      <c r="C15849" s="278" t="str">
        <f>EAP!$C$9</f>
        <v>PP01</v>
      </c>
      <c r="D15849" s="279" t="str">
        <f>'Composições Desp. Diretas'!$C$20</f>
        <v>ASO</v>
      </c>
      <c r="E15849" s="278" t="str">
        <f>Resumo!$R$5</f>
        <v>Despesa</v>
      </c>
      <c r="F15849" s="278" t="str">
        <f>Resumo!$R$7</f>
        <v>Despesa Direta</v>
      </c>
      <c r="G15849" s="286">
        <f>'Composições Desp. Diretas'!CM20</f>
        <v>0</v>
      </c>
    </row>
    <row r="15850" spans="1:7">
      <c r="A15850" s="283">
        <f>'Comp. Desp. Indiretas'!$CL$7</f>
        <v>0</v>
      </c>
      <c r="B15850" s="278" t="str">
        <f>'Composições Desp. Diretas'!$A$21</f>
        <v>EQ</v>
      </c>
      <c r="C15850" s="278" t="str">
        <f>EAP!$C$9</f>
        <v>PP01</v>
      </c>
      <c r="D15850" s="279" t="str">
        <f>'Composições Desp. Diretas'!$C$21</f>
        <v>NOTEBOOK</v>
      </c>
      <c r="E15850" s="278" t="str">
        <f>Resumo!$R$5</f>
        <v>Despesa</v>
      </c>
      <c r="F15850" s="278" t="str">
        <f>Resumo!$R$7</f>
        <v>Despesa Direta</v>
      </c>
      <c r="G15850" s="286">
        <f>'Composições Desp. Diretas'!CM21</f>
        <v>0</v>
      </c>
    </row>
    <row r="15851" spans="1:7">
      <c r="A15851" s="283">
        <f>'Comp. Desp. Indiretas'!$CL$7</f>
        <v>0</v>
      </c>
      <c r="B15851" s="278" t="str">
        <f>'Composições Desp. Diretas'!$A$22</f>
        <v>EQ</v>
      </c>
      <c r="C15851" s="278" t="str">
        <f>EAP!$C$9</f>
        <v>PP01</v>
      </c>
      <c r="D15851" s="279" t="str">
        <f>'Composições Desp. Diretas'!$C$22</f>
        <v>KIT MULTIMÍDIA</v>
      </c>
      <c r="E15851" s="278" t="str">
        <f>Resumo!$R$5</f>
        <v>Despesa</v>
      </c>
      <c r="F15851" s="278" t="str">
        <f>Resumo!$R$7</f>
        <v>Despesa Direta</v>
      </c>
      <c r="G15851" s="286">
        <f>'Composições Desp. Diretas'!CM22</f>
        <v>0</v>
      </c>
    </row>
    <row r="15852" spans="1:7">
      <c r="A15852" s="283">
        <f>'Comp. Desp. Indiretas'!$CL$7</f>
        <v>0</v>
      </c>
      <c r="B15852" s="278" t="str">
        <f>'Composições Desp. Diretas'!$A$23</f>
        <v>SMS</v>
      </c>
      <c r="C15852" s="278" t="str">
        <f>EAP!$C$9</f>
        <v>PP01</v>
      </c>
      <c r="D15852" s="279" t="str">
        <f>'Composições Desp. Diretas'!$C$23</f>
        <v>TREINAMENTO RAC02 (VALE)</v>
      </c>
      <c r="E15852" s="278" t="str">
        <f>Resumo!$R$5</f>
        <v>Despesa</v>
      </c>
      <c r="F15852" s="278" t="str">
        <f>Resumo!$R$7</f>
        <v>Despesa Direta</v>
      </c>
      <c r="G15852" s="286">
        <f>'Composições Desp. Diretas'!CM23</f>
        <v>0</v>
      </c>
    </row>
    <row r="15853" spans="1:7">
      <c r="A15853" s="283">
        <f>'Comp. Desp. Indiretas'!$CL$7</f>
        <v>0</v>
      </c>
      <c r="B15853" s="278" t="str">
        <f>'Composições Desp. Diretas'!$A$24</f>
        <v>SE</v>
      </c>
      <c r="C15853" s="278" t="str">
        <f>EAP!$C$9</f>
        <v>PP01</v>
      </c>
      <c r="D15853" s="279" t="str">
        <f>'Composições Desp. Diretas'!$C$24</f>
        <v>ESPECIALISTA - 44h/MÊS</v>
      </c>
      <c r="E15853" s="278" t="str">
        <f>Resumo!$R$5</f>
        <v>Despesa</v>
      </c>
      <c r="F15853" s="278" t="str">
        <f>Resumo!$R$7</f>
        <v>Despesa Direta</v>
      </c>
      <c r="G15853" s="286">
        <f>'Composições Desp. Diretas'!CM24</f>
        <v>0</v>
      </c>
    </row>
    <row r="15854" spans="1:7">
      <c r="A15854" s="283">
        <f>'Comp. Desp. Indiretas'!$CL$7</f>
        <v>0</v>
      </c>
      <c r="B15854" s="278">
        <f>'Composições Desp. Diretas'!$A$25</f>
        <v>0</v>
      </c>
      <c r="C15854" s="278" t="str">
        <f>EAP!$C$9</f>
        <v>PP01</v>
      </c>
      <c r="D15854" s="279">
        <f>'Composições Desp. Diretas'!$C$25</f>
        <v>0</v>
      </c>
      <c r="E15854" s="278" t="str">
        <f>Resumo!$R$5</f>
        <v>Despesa</v>
      </c>
      <c r="F15854" s="278" t="str">
        <f>Resumo!$R$7</f>
        <v>Despesa Direta</v>
      </c>
      <c r="G15854" s="286">
        <f>'Composições Desp. Diretas'!CM25</f>
        <v>0</v>
      </c>
    </row>
    <row r="15855" spans="1:7">
      <c r="A15855" s="283">
        <f>'Comp. Desp. Indiretas'!$CL$7</f>
        <v>0</v>
      </c>
      <c r="B15855" s="278">
        <f>'Composições Desp. Diretas'!$A$26</f>
        <v>0</v>
      </c>
      <c r="C15855" s="278" t="str">
        <f>EAP!$C$9</f>
        <v>PP01</v>
      </c>
      <c r="D15855" s="279">
        <f>'Composições Desp. Diretas'!$C$26</f>
        <v>0</v>
      </c>
      <c r="E15855" s="278" t="str">
        <f>Resumo!$R$5</f>
        <v>Despesa</v>
      </c>
      <c r="F15855" s="278" t="str">
        <f>Resumo!$R$7</f>
        <v>Despesa Direta</v>
      </c>
      <c r="G15855" s="286">
        <f>'Composições Desp. Diretas'!CM26</f>
        <v>0</v>
      </c>
    </row>
    <row r="15856" spans="1:7">
      <c r="A15856" s="283">
        <f>'Comp. Desp. Indiretas'!$CL$7</f>
        <v>0</v>
      </c>
      <c r="B15856" s="278">
        <f>'Composições Desp. Diretas'!$A$27</f>
        <v>0</v>
      </c>
      <c r="C15856" s="278" t="str">
        <f>EAP!$C$9</f>
        <v>PP01</v>
      </c>
      <c r="D15856" s="279">
        <f>'Composições Desp. Diretas'!$C$27</f>
        <v>0</v>
      </c>
      <c r="E15856" s="278" t="str">
        <f>Resumo!$R$5</f>
        <v>Despesa</v>
      </c>
      <c r="F15856" s="278" t="str">
        <f>Resumo!$R$7</f>
        <v>Despesa Direta</v>
      </c>
      <c r="G15856" s="286">
        <f>'Composições Desp. Diretas'!CM27</f>
        <v>0</v>
      </c>
    </row>
    <row r="15857" spans="1:7">
      <c r="A15857" s="283">
        <f>'Comp. Desp. Indiretas'!$CL$7</f>
        <v>0</v>
      </c>
      <c r="B15857" s="278">
        <f>'Composições Desp. Diretas'!$A$28</f>
        <v>0</v>
      </c>
      <c r="C15857" s="278" t="str">
        <f>EAP!$C$9</f>
        <v>PP01</v>
      </c>
      <c r="D15857" s="279">
        <f>'Composições Desp. Diretas'!$C$28</f>
        <v>0</v>
      </c>
      <c r="E15857" s="278" t="str">
        <f>Resumo!$R$5</f>
        <v>Despesa</v>
      </c>
      <c r="F15857" s="278" t="str">
        <f>Resumo!$R$7</f>
        <v>Despesa Direta</v>
      </c>
      <c r="G15857" s="286">
        <f>'Composições Desp. Diretas'!CM28</f>
        <v>0</v>
      </c>
    </row>
    <row r="15858" spans="1:7">
      <c r="A15858" s="283">
        <f>'Comp. Desp. Indiretas'!$CL$7</f>
        <v>0</v>
      </c>
      <c r="B15858" s="278">
        <f>'Composições Desp. Diretas'!$A$29</f>
        <v>0</v>
      </c>
      <c r="C15858" s="278" t="str">
        <f>EAP!$C$9</f>
        <v>PP01</v>
      </c>
      <c r="D15858" s="279">
        <f>'Composições Desp. Diretas'!$C$29</f>
        <v>0</v>
      </c>
      <c r="E15858" s="278" t="str">
        <f>Resumo!$R$5</f>
        <v>Despesa</v>
      </c>
      <c r="F15858" s="278" t="str">
        <f>Resumo!$R$7</f>
        <v>Despesa Direta</v>
      </c>
      <c r="G15858" s="286">
        <f>'Composições Desp. Diretas'!CM29</f>
        <v>0</v>
      </c>
    </row>
    <row r="15859" spans="1:7">
      <c r="A15859" s="283">
        <f>'Comp. Desp. Indiretas'!$CL$7</f>
        <v>0</v>
      </c>
      <c r="B15859" s="278">
        <f>'Composições Desp. Diretas'!$A$30</f>
        <v>0</v>
      </c>
      <c r="C15859" s="278" t="str">
        <f>EAP!$C$9</f>
        <v>PP01</v>
      </c>
      <c r="D15859" s="279">
        <f>'Composições Desp. Diretas'!$C$30</f>
        <v>0</v>
      </c>
      <c r="E15859" s="278" t="str">
        <f>Resumo!$R$5</f>
        <v>Despesa</v>
      </c>
      <c r="F15859" s="278" t="str">
        <f>Resumo!$R$7</f>
        <v>Despesa Direta</v>
      </c>
      <c r="G15859" s="286">
        <f>'Composições Desp. Diretas'!CM30</f>
        <v>0</v>
      </c>
    </row>
    <row r="15860" spans="1:7">
      <c r="A15860" s="283">
        <f>'Comp. Desp. Indiretas'!$CL$7</f>
        <v>0</v>
      </c>
      <c r="B15860" s="278">
        <f>'Composições Desp. Diretas'!$A$31</f>
        <v>0</v>
      </c>
      <c r="C15860" s="278" t="str">
        <f>EAP!$C$9</f>
        <v>PP01</v>
      </c>
      <c r="D15860" s="279">
        <f>'Composições Desp. Diretas'!$C$31</f>
        <v>0</v>
      </c>
      <c r="E15860" s="278" t="str">
        <f>Resumo!$R$5</f>
        <v>Despesa</v>
      </c>
      <c r="F15860" s="278" t="str">
        <f>Resumo!$R$7</f>
        <v>Despesa Direta</v>
      </c>
      <c r="G15860" s="286">
        <f>'Composições Desp. Diretas'!CM31</f>
        <v>0</v>
      </c>
    </row>
    <row r="15861" spans="1:7">
      <c r="A15861" s="283">
        <f>'Comp. Desp. Indiretas'!$CL$7</f>
        <v>0</v>
      </c>
      <c r="B15861" s="278">
        <f>'Composições Desp. Diretas'!$A$32</f>
        <v>0</v>
      </c>
      <c r="C15861" s="278" t="str">
        <f>EAP!$C$9</f>
        <v>PP01</v>
      </c>
      <c r="D15861" s="279">
        <f>'Composições Desp. Diretas'!$C$32</f>
        <v>0</v>
      </c>
      <c r="E15861" s="278" t="str">
        <f>Resumo!$R$5</f>
        <v>Despesa</v>
      </c>
      <c r="F15861" s="278" t="str">
        <f>Resumo!$R$7</f>
        <v>Despesa Direta</v>
      </c>
      <c r="G15861" s="286">
        <f>'Composições Desp. Diretas'!CM32</f>
        <v>0</v>
      </c>
    </row>
    <row r="15862" spans="1:7">
      <c r="A15862" s="283">
        <f>'Comp. Desp. Indiretas'!$CL$7</f>
        <v>0</v>
      </c>
      <c r="B15862" s="278">
        <f>'Composições Desp. Diretas'!$A$33</f>
        <v>0</v>
      </c>
      <c r="C15862" s="278" t="str">
        <f>EAP!$C$9</f>
        <v>PP01</v>
      </c>
      <c r="D15862" s="279">
        <f>'Composições Desp. Diretas'!$C$33</f>
        <v>0</v>
      </c>
      <c r="E15862" s="278" t="str">
        <f>Resumo!$R$5</f>
        <v>Despesa</v>
      </c>
      <c r="F15862" s="278" t="str">
        <f>Resumo!$R$7</f>
        <v>Despesa Direta</v>
      </c>
      <c r="G15862" s="286">
        <f>'Composições Desp. Diretas'!CM33</f>
        <v>0</v>
      </c>
    </row>
    <row r="15863" spans="1:7">
      <c r="A15863" s="283">
        <f>'Comp. Desp. Indiretas'!$CL$7</f>
        <v>0</v>
      </c>
      <c r="B15863" s="278">
        <f>'Composições Desp. Diretas'!$A$34</f>
        <v>0</v>
      </c>
      <c r="C15863" s="278" t="str">
        <f>EAP!$C$9</f>
        <v>PP01</v>
      </c>
      <c r="D15863" s="279">
        <f>'Composições Desp. Diretas'!$C$34</f>
        <v>0</v>
      </c>
      <c r="E15863" s="278" t="str">
        <f>Resumo!$R$5</f>
        <v>Despesa</v>
      </c>
      <c r="F15863" s="278" t="str">
        <f>Resumo!$R$7</f>
        <v>Despesa Direta</v>
      </c>
      <c r="G15863" s="286">
        <f>'Composições Desp. Diretas'!CM34</f>
        <v>0</v>
      </c>
    </row>
    <row r="15864" spans="1:7">
      <c r="A15864" s="283">
        <f>'Comp. Desp. Indiretas'!$CL$7</f>
        <v>0</v>
      </c>
      <c r="B15864" s="278">
        <f>'Composições Desp. Diretas'!$A$35</f>
        <v>0</v>
      </c>
      <c r="C15864" s="278" t="str">
        <f>EAP!$C$9</f>
        <v>PP01</v>
      </c>
      <c r="D15864" s="279">
        <f>'Composições Desp. Diretas'!$C$35</f>
        <v>0</v>
      </c>
      <c r="E15864" s="278" t="str">
        <f>Resumo!$R$5</f>
        <v>Despesa</v>
      </c>
      <c r="F15864" s="278" t="str">
        <f>Resumo!$R$7</f>
        <v>Despesa Direta</v>
      </c>
      <c r="G15864" s="286">
        <f>'Composições Desp. Diretas'!CM35</f>
        <v>0</v>
      </c>
    </row>
    <row r="15865" spans="1:7">
      <c r="A15865" s="283">
        <f>'Comp. Desp. Indiretas'!$CL$7</f>
        <v>0</v>
      </c>
      <c r="B15865" s="278">
        <f>'Composições Desp. Diretas'!$A$36</f>
        <v>0</v>
      </c>
      <c r="C15865" s="278" t="str">
        <f>EAP!$C$9</f>
        <v>PP01</v>
      </c>
      <c r="D15865" s="279">
        <f>'Composições Desp. Diretas'!$C$36</f>
        <v>0</v>
      </c>
      <c r="E15865" s="278" t="str">
        <f>Resumo!$R$5</f>
        <v>Despesa</v>
      </c>
      <c r="F15865" s="278" t="str">
        <f>Resumo!$R$7</f>
        <v>Despesa Direta</v>
      </c>
      <c r="G15865" s="286">
        <f>'Composições Desp. Diretas'!CM36</f>
        <v>0</v>
      </c>
    </row>
    <row r="15866" spans="1:7">
      <c r="A15866" s="283">
        <f>'Comp. Desp. Indiretas'!$CL$7</f>
        <v>0</v>
      </c>
      <c r="B15866" s="278">
        <f>'Composições Desp. Diretas'!$A$37</f>
        <v>0</v>
      </c>
      <c r="C15866" s="278" t="str">
        <f>EAP!$C$9</f>
        <v>PP01</v>
      </c>
      <c r="D15866" s="279">
        <f>'Composições Desp. Diretas'!$C$37</f>
        <v>0</v>
      </c>
      <c r="E15866" s="278" t="str">
        <f>Resumo!$R$5</f>
        <v>Despesa</v>
      </c>
      <c r="F15866" s="278" t="str">
        <f>Resumo!$R$7</f>
        <v>Despesa Direta</v>
      </c>
      <c r="G15866" s="286">
        <f>'Composições Desp. Diretas'!CM37</f>
        <v>0</v>
      </c>
    </row>
    <row r="15867" spans="1:7">
      <c r="A15867" s="283">
        <f>'Comp. Desp. Indiretas'!$CL$7</f>
        <v>0</v>
      </c>
      <c r="B15867" s="278">
        <f>'Composições Desp. Diretas'!$A$38</f>
        <v>0</v>
      </c>
      <c r="C15867" s="278" t="str">
        <f>EAP!$C$9</f>
        <v>PP01</v>
      </c>
      <c r="D15867" s="279">
        <f>'Composições Desp. Diretas'!$C$38</f>
        <v>0</v>
      </c>
      <c r="E15867" s="278" t="str">
        <f>Resumo!$R$5</f>
        <v>Despesa</v>
      </c>
      <c r="F15867" s="278" t="str">
        <f>Resumo!$R$7</f>
        <v>Despesa Direta</v>
      </c>
      <c r="G15867" s="286">
        <f>'Composições Desp. Diretas'!CM38</f>
        <v>0</v>
      </c>
    </row>
    <row r="15868" spans="1:7">
      <c r="A15868" s="283">
        <f>'Comp. Desp. Indiretas'!$CL$7</f>
        <v>0</v>
      </c>
      <c r="B15868" s="278">
        <f>'Composições Desp. Diretas'!$A$39</f>
        <v>0</v>
      </c>
      <c r="C15868" s="278" t="str">
        <f>EAP!$C$9</f>
        <v>PP01</v>
      </c>
      <c r="D15868" s="279">
        <f>'Composições Desp. Diretas'!$C$39</f>
        <v>0</v>
      </c>
      <c r="E15868" s="278" t="str">
        <f>Resumo!$R$5</f>
        <v>Despesa</v>
      </c>
      <c r="F15868" s="278" t="str">
        <f>Resumo!$R$7</f>
        <v>Despesa Direta</v>
      </c>
      <c r="G15868" s="286">
        <f>'Composições Desp. Diretas'!CM39</f>
        <v>0</v>
      </c>
    </row>
    <row r="15869" spans="1:7">
      <c r="A15869" s="283">
        <f>'Comp. Desp. Indiretas'!$CL$7</f>
        <v>0</v>
      </c>
      <c r="B15869" s="278">
        <f>'Composições Desp. Diretas'!$A$40</f>
        <v>0</v>
      </c>
      <c r="C15869" s="278" t="str">
        <f>EAP!$C$9</f>
        <v>PP01</v>
      </c>
      <c r="D15869" s="279">
        <f>'Composições Desp. Diretas'!$C$40</f>
        <v>0</v>
      </c>
      <c r="E15869" s="278" t="str">
        <f>Resumo!$R$5</f>
        <v>Despesa</v>
      </c>
      <c r="F15869" s="278" t="str">
        <f>Resumo!$R$7</f>
        <v>Despesa Direta</v>
      </c>
      <c r="G15869" s="286">
        <f>'Composições Desp. Diretas'!CM40</f>
        <v>0</v>
      </c>
    </row>
    <row r="15870" spans="1:7">
      <c r="A15870" s="283">
        <f>'Comp. Desp. Indiretas'!$CL$7</f>
        <v>0</v>
      </c>
      <c r="B15870" s="278" t="str">
        <f>'Composições Desp. Diretas'!$A$42</f>
        <v>DG</v>
      </c>
      <c r="C15870" s="278" t="str">
        <f>EAP!$C$10</f>
        <v>PP02</v>
      </c>
      <c r="D15870" s="279" t="str">
        <f>'Composições Desp. Diretas'!$C$42</f>
        <v>ALUGUEL DE VEÍCULO SUV</v>
      </c>
      <c r="E15870" s="278" t="str">
        <f>Resumo!$R$5</f>
        <v>Despesa</v>
      </c>
      <c r="F15870" s="278" t="str">
        <f>Resumo!$R$7</f>
        <v>Despesa Direta</v>
      </c>
      <c r="G15870" s="286">
        <f>'Composições Desp. Diretas'!CM42</f>
        <v>0</v>
      </c>
    </row>
    <row r="15871" spans="1:7">
      <c r="A15871" s="283">
        <f>'Comp. Desp. Indiretas'!$CL$7</f>
        <v>0</v>
      </c>
      <c r="B15871" s="278" t="str">
        <f>'Composições Desp. Diretas'!$A$43</f>
        <v>DG</v>
      </c>
      <c r="C15871" s="278" t="str">
        <f>EAP!$C$10</f>
        <v>PP02</v>
      </c>
      <c r="D15871" s="279" t="str">
        <f>'Composições Desp. Diretas'!$C$43</f>
        <v>COMBUSTÍVEL - GASOLINA</v>
      </c>
      <c r="E15871" s="278" t="str">
        <f>Resumo!$R$5</f>
        <v>Despesa</v>
      </c>
      <c r="F15871" s="278" t="str">
        <f>Resumo!$R$7</f>
        <v>Despesa Direta</v>
      </c>
      <c r="G15871" s="286">
        <f>'Composições Desp. Diretas'!CM43</f>
        <v>0</v>
      </c>
    </row>
    <row r="15872" spans="1:7">
      <c r="A15872" s="283">
        <f>'Comp. Desp. Indiretas'!$CL$7</f>
        <v>0</v>
      </c>
      <c r="B15872" s="278" t="str">
        <f>'Composições Desp. Diretas'!$A$44</f>
        <v>DG</v>
      </c>
      <c r="C15872" s="278" t="str">
        <f>EAP!$C$10</f>
        <v>PP02</v>
      </c>
      <c r="D15872" s="279" t="str">
        <f>'Composições Desp. Diretas'!$C$44</f>
        <v>EQUIPAMENTOS VEÍCULO (SENSOR DE FADIGA + TELEMETRIA)</v>
      </c>
      <c r="E15872" s="278" t="str">
        <f>Resumo!$R$5</f>
        <v>Despesa</v>
      </c>
      <c r="F15872" s="278" t="str">
        <f>Resumo!$R$7</f>
        <v>Despesa Direta</v>
      </c>
      <c r="G15872" s="286">
        <f>'Composições Desp. Diretas'!CM44</f>
        <v>0</v>
      </c>
    </row>
    <row r="15873" spans="1:7">
      <c r="A15873" s="283">
        <f>'Comp. Desp. Indiretas'!$CL$7</f>
        <v>0</v>
      </c>
      <c r="B15873" s="278" t="str">
        <f>'Composições Desp. Diretas'!$A$45</f>
        <v>DG</v>
      </c>
      <c r="C15873" s="278" t="str">
        <f>EAP!$C$10</f>
        <v>PP02</v>
      </c>
      <c r="D15873" s="279" t="str">
        <f>'Composições Desp. Diretas'!$C$45</f>
        <v>INSTALAÇÃO SENSOR FADIGA</v>
      </c>
      <c r="E15873" s="278" t="str">
        <f>Resumo!$R$5</f>
        <v>Despesa</v>
      </c>
      <c r="F15873" s="278" t="str">
        <f>Resumo!$R$7</f>
        <v>Despesa Direta</v>
      </c>
      <c r="G15873" s="286">
        <f>'Composições Desp. Diretas'!CM45</f>
        <v>0</v>
      </c>
    </row>
    <row r="15874" spans="1:7">
      <c r="A15874" s="283">
        <f>'Comp. Desp. Indiretas'!$CL$7</f>
        <v>0</v>
      </c>
      <c r="B15874" s="278" t="str">
        <f>'Composições Desp. Diretas'!$A$46</f>
        <v>DG</v>
      </c>
      <c r="C15874" s="278" t="str">
        <f>EAP!$C$10</f>
        <v>PP02</v>
      </c>
      <c r="D15874" s="279" t="str">
        <f>'Composições Desp. Diretas'!$C$46</f>
        <v>DESINSTALAÇÃO SENSOR FADIGA</v>
      </c>
      <c r="E15874" s="278" t="str">
        <f>Resumo!$R$5</f>
        <v>Despesa</v>
      </c>
      <c r="F15874" s="278" t="str">
        <f>Resumo!$R$7</f>
        <v>Despesa Direta</v>
      </c>
      <c r="G15874" s="286">
        <f>'Composições Desp. Diretas'!CM46</f>
        <v>0</v>
      </c>
    </row>
    <row r="15875" spans="1:7">
      <c r="A15875" s="283">
        <f>'Comp. Desp. Indiretas'!$CL$7</f>
        <v>0</v>
      </c>
      <c r="B15875" s="278" t="str">
        <f>'Composições Desp. Diretas'!$A$47</f>
        <v>DG</v>
      </c>
      <c r="C15875" s="278" t="str">
        <f>EAP!$C$10</f>
        <v>PP02</v>
      </c>
      <c r="D15875" s="279" t="str">
        <f>'Composições Desp. Diretas'!$C$47</f>
        <v>INSTALAÇÃO TELEMETRIA</v>
      </c>
      <c r="E15875" s="278" t="str">
        <f>Resumo!$R$5</f>
        <v>Despesa</v>
      </c>
      <c r="F15875" s="278" t="str">
        <f>Resumo!$R$7</f>
        <v>Despesa Direta</v>
      </c>
      <c r="G15875" s="286">
        <f>'Composições Desp. Diretas'!CM47</f>
        <v>0</v>
      </c>
    </row>
    <row r="15876" spans="1:7">
      <c r="A15876" s="283">
        <f>'Comp. Desp. Indiretas'!$CL$7</f>
        <v>0</v>
      </c>
      <c r="B15876" s="278" t="str">
        <f>'Composições Desp. Diretas'!$A$48</f>
        <v>DG</v>
      </c>
      <c r="C15876" s="278" t="str">
        <f>EAP!$C$10</f>
        <v>PP02</v>
      </c>
      <c r="D15876" s="279" t="str">
        <f>'Composições Desp. Diretas'!$C$48</f>
        <v>DESINSTALAÇÃO TELEMETRIA</v>
      </c>
      <c r="E15876" s="278" t="str">
        <f>Resumo!$R$5</f>
        <v>Despesa</v>
      </c>
      <c r="F15876" s="278" t="str">
        <f>Resumo!$R$7</f>
        <v>Despesa Direta</v>
      </c>
      <c r="G15876" s="286">
        <f>'Composições Desp. Diretas'!CM48</f>
        <v>0</v>
      </c>
    </row>
    <row r="15877" spans="1:7">
      <c r="A15877" s="283">
        <f>'Comp. Desp. Indiretas'!$CL$7</f>
        <v>0</v>
      </c>
      <c r="B15877" s="278" t="str">
        <f>'Composições Desp. Diretas'!$A$49</f>
        <v>DG</v>
      </c>
      <c r="C15877" s="278" t="str">
        <f>EAP!$C$10</f>
        <v>PP02</v>
      </c>
      <c r="D15877" s="279" t="str">
        <f>'Composições Desp. Diretas'!$C$49</f>
        <v>INSTALAÇÃO E DESINSTALAÇÃO DE SIRENE DE RÉ</v>
      </c>
      <c r="E15877" s="278" t="str">
        <f>Resumo!$R$5</f>
        <v>Despesa</v>
      </c>
      <c r="F15877" s="278" t="str">
        <f>Resumo!$R$7</f>
        <v>Despesa Direta</v>
      </c>
      <c r="G15877" s="286">
        <f>'Composições Desp. Diretas'!CM49</f>
        <v>0</v>
      </c>
    </row>
    <row r="15878" spans="1:7">
      <c r="A15878" s="283">
        <f>'Comp. Desp. Indiretas'!$CL$7</f>
        <v>0</v>
      </c>
      <c r="B15878" s="278" t="str">
        <f>'Composições Desp. Diretas'!$A$50</f>
        <v>DG</v>
      </c>
      <c r="C15878" s="278" t="str">
        <f>EAP!$C$10</f>
        <v>PP02</v>
      </c>
      <c r="D15878" s="279" t="str">
        <f>'Composições Desp. Diretas'!$C$50</f>
        <v>LAVAGEM DE VEÍCULO</v>
      </c>
      <c r="E15878" s="278" t="str">
        <f>Resumo!$R$5</f>
        <v>Despesa</v>
      </c>
      <c r="F15878" s="278" t="str">
        <f>Resumo!$R$7</f>
        <v>Despesa Direta</v>
      </c>
      <c r="G15878" s="286">
        <f>'Composições Desp. Diretas'!CM50</f>
        <v>0</v>
      </c>
    </row>
    <row r="15879" spans="1:7">
      <c r="A15879" s="283">
        <f>'Comp. Desp. Indiretas'!$CL$7</f>
        <v>0</v>
      </c>
      <c r="B15879" s="278" t="str">
        <f>'Composições Desp. Diretas'!$A$51</f>
        <v>MA</v>
      </c>
      <c r="C15879" s="278" t="str">
        <f>EAP!$C$10</f>
        <v>PP02</v>
      </c>
      <c r="D15879" s="279" t="str">
        <f>'Composições Desp. Diretas'!$C$51</f>
        <v>MATERIAIS GRÁFICOS (CARTILHAS, FOLDERS, BANNER, CADERNO, OUTDOOR, PLACAS, E ETC)</v>
      </c>
      <c r="E15879" s="278" t="str">
        <f>Resumo!$R$5</f>
        <v>Despesa</v>
      </c>
      <c r="F15879" s="278" t="str">
        <f>Resumo!$R$7</f>
        <v>Despesa Direta</v>
      </c>
      <c r="G15879" s="286">
        <f>'Composições Desp. Diretas'!CM51</f>
        <v>0</v>
      </c>
    </row>
    <row r="15880" spans="1:7">
      <c r="A15880" s="283">
        <f>'Comp. Desp. Indiretas'!$CL$7</f>
        <v>0</v>
      </c>
      <c r="B15880" s="278" t="str">
        <f>'Composições Desp. Diretas'!$A$52</f>
        <v>DG</v>
      </c>
      <c r="C15880" s="278" t="str">
        <f>EAP!$C$10</f>
        <v>PP02</v>
      </c>
      <c r="D15880" s="279" t="str">
        <f>'Composições Desp. Diretas'!$C$52</f>
        <v>LANCHES OFICINAS / EVENTOS / REUNIÕES</v>
      </c>
      <c r="E15880" s="278" t="str">
        <f>Resumo!$R$5</f>
        <v>Despesa</v>
      </c>
      <c r="F15880" s="278" t="str">
        <f>Resumo!$R$7</f>
        <v>Despesa Direta</v>
      </c>
      <c r="G15880" s="286">
        <f>'Composições Desp. Diretas'!CM52</f>
        <v>0</v>
      </c>
    </row>
    <row r="15881" spans="1:7">
      <c r="A15881" s="283">
        <f>'Comp. Desp. Indiretas'!$CL$7</f>
        <v>0</v>
      </c>
      <c r="B15881" s="278" t="str">
        <f>'Composições Desp. Diretas'!$A$53</f>
        <v>DG</v>
      </c>
      <c r="C15881" s="278" t="str">
        <f>EAP!$C$10</f>
        <v>PP02</v>
      </c>
      <c r="D15881" s="279" t="str">
        <f>'Composições Desp. Diretas'!$C$53</f>
        <v>TRANSPORTE PARTICIPANTES</v>
      </c>
      <c r="E15881" s="278" t="str">
        <f>Resumo!$R$5</f>
        <v>Despesa</v>
      </c>
      <c r="F15881" s="278" t="str">
        <f>Resumo!$R$7</f>
        <v>Despesa Direta</v>
      </c>
      <c r="G15881" s="286">
        <f>'Composições Desp. Diretas'!CM53</f>
        <v>0</v>
      </c>
    </row>
    <row r="15882" spans="1:7">
      <c r="A15882" s="283">
        <f>'Comp. Desp. Indiretas'!$CL$7</f>
        <v>0</v>
      </c>
      <c r="B15882" s="278" t="str">
        <f>'Composições Desp. Diretas'!$A$54</f>
        <v>MA</v>
      </c>
      <c r="C15882" s="278" t="str">
        <f>EAP!$C$10</f>
        <v>PP02</v>
      </c>
      <c r="D15882" s="279" t="str">
        <f>'Composições Desp. Diretas'!$C$54</f>
        <v>MATERIAIS DE ESCRITÓRIO (CARTOLINA, PAPEL, TESOURA, CANETA, LÁPIS, GRAMPEADOR, DUREX, FITA ADESIVA, E ETC.)</v>
      </c>
      <c r="E15882" s="278" t="str">
        <f>Resumo!$R$5</f>
        <v>Despesa</v>
      </c>
      <c r="F15882" s="278" t="str">
        <f>Resumo!$R$7</f>
        <v>Despesa Direta</v>
      </c>
      <c r="G15882" s="286">
        <f>'Composições Desp. Diretas'!CM54</f>
        <v>0</v>
      </c>
    </row>
    <row r="15883" spans="1:7">
      <c r="A15883" s="283">
        <f>'Comp. Desp. Indiretas'!$CL$7</f>
        <v>0</v>
      </c>
      <c r="B15883" s="278" t="str">
        <f>'Composições Desp. Diretas'!$A$55</f>
        <v>MA</v>
      </c>
      <c r="C15883" s="278" t="str">
        <f>EAP!$C$10</f>
        <v>PP02</v>
      </c>
      <c r="D15883" s="279" t="str">
        <f>'Composições Desp. Diretas'!$C$55</f>
        <v>MATERIAIS ACESSÓRIOS PARA AS CAMPANHAS/OFICINAS (BRINDES, CAMISETAS, E ETC.)</v>
      </c>
      <c r="E15883" s="278" t="str">
        <f>Resumo!$R$5</f>
        <v>Despesa</v>
      </c>
      <c r="F15883" s="278" t="str">
        <f>Resumo!$R$7</f>
        <v>Despesa Direta</v>
      </c>
      <c r="G15883" s="286">
        <f>'Composições Desp. Diretas'!CM55</f>
        <v>0</v>
      </c>
    </row>
    <row r="15884" spans="1:7">
      <c r="A15884" s="283">
        <f>'Comp. Desp. Indiretas'!$CL$7</f>
        <v>0</v>
      </c>
      <c r="B15884" s="278" t="str">
        <f>'Composições Desp. Diretas'!$A$56</f>
        <v>DG</v>
      </c>
      <c r="C15884" s="278" t="str">
        <f>EAP!$C$10</f>
        <v>PP02</v>
      </c>
      <c r="D15884" s="279" t="str">
        <f>'Composições Desp. Diretas'!$C$56</f>
        <v>HOSPEDAGEM VIAGEM</v>
      </c>
      <c r="E15884" s="278" t="str">
        <f>Resumo!$R$5</f>
        <v>Despesa</v>
      </c>
      <c r="F15884" s="278" t="str">
        <f>Resumo!$R$7</f>
        <v>Despesa Direta</v>
      </c>
      <c r="G15884" s="286">
        <f>'Composições Desp. Diretas'!CM56</f>
        <v>0</v>
      </c>
    </row>
    <row r="15885" spans="1:7">
      <c r="A15885" s="283">
        <f>'Comp. Desp. Indiretas'!$CL$7</f>
        <v>0</v>
      </c>
      <c r="B15885" s="278" t="str">
        <f>'Composições Desp. Diretas'!$A$57</f>
        <v>DG</v>
      </c>
      <c r="C15885" s="278" t="str">
        <f>EAP!$C$10</f>
        <v>PP02</v>
      </c>
      <c r="D15885" s="279" t="str">
        <f>'Composições Desp. Diretas'!$C$57</f>
        <v>ALIMENTAÇÃO VIAGEM (CAFÉ / ALMOÇO OU JANTA)</v>
      </c>
      <c r="E15885" s="278" t="str">
        <f>Resumo!$R$5</f>
        <v>Despesa</v>
      </c>
      <c r="F15885" s="278" t="str">
        <f>Resumo!$R$7</f>
        <v>Despesa Direta</v>
      </c>
      <c r="G15885" s="286">
        <f>'Composições Desp. Diretas'!CM57</f>
        <v>0</v>
      </c>
    </row>
    <row r="15886" spans="1:7">
      <c r="A15886" s="283">
        <f>'Comp. Desp. Indiretas'!$CL$7</f>
        <v>0</v>
      </c>
      <c r="B15886" s="278" t="str">
        <f>'Composições Desp. Diretas'!$A$58</f>
        <v>DG</v>
      </c>
      <c r="C15886" s="278" t="str">
        <f>EAP!$C$10</f>
        <v>PP02</v>
      </c>
      <c r="D15886" s="279" t="str">
        <f>'Composições Desp. Diretas'!$C$58</f>
        <v>PASSAGEM TERRESTRE / TRANSLADO</v>
      </c>
      <c r="E15886" s="278" t="str">
        <f>Resumo!$R$5</f>
        <v>Despesa</v>
      </c>
      <c r="F15886" s="278" t="str">
        <f>Resumo!$R$7</f>
        <v>Despesa Direta</v>
      </c>
      <c r="G15886" s="286">
        <f>'Composições Desp. Diretas'!CM58</f>
        <v>0</v>
      </c>
    </row>
    <row r="15887" spans="1:7">
      <c r="A15887" s="283">
        <f>'Comp. Desp. Indiretas'!$CL$7</f>
        <v>0</v>
      </c>
      <c r="B15887" s="278">
        <f>'Composições Desp. Diretas'!$A$59</f>
        <v>0</v>
      </c>
      <c r="C15887" s="278" t="str">
        <f>EAP!$C$10</f>
        <v>PP02</v>
      </c>
      <c r="D15887" s="279">
        <f>'Composições Desp. Diretas'!$C$59</f>
        <v>0</v>
      </c>
      <c r="E15887" s="278" t="str">
        <f>Resumo!$R$5</f>
        <v>Despesa</v>
      </c>
      <c r="F15887" s="278" t="str">
        <f>Resumo!$R$7</f>
        <v>Despesa Direta</v>
      </c>
      <c r="G15887" s="286">
        <f>'Composições Desp. Diretas'!CM59</f>
        <v>0</v>
      </c>
    </row>
    <row r="15888" spans="1:7">
      <c r="A15888" s="283">
        <f>'Comp. Desp. Indiretas'!$CL$7</f>
        <v>0</v>
      </c>
      <c r="B15888" s="278">
        <f>'Composições Desp. Diretas'!$A$60</f>
        <v>0</v>
      </c>
      <c r="C15888" s="278" t="str">
        <f>EAP!$C$10</f>
        <v>PP02</v>
      </c>
      <c r="D15888" s="279">
        <f>'Composições Desp. Diretas'!$C$60</f>
        <v>0</v>
      </c>
      <c r="E15888" s="278" t="str">
        <f>Resumo!$R$5</f>
        <v>Despesa</v>
      </c>
      <c r="F15888" s="278" t="str">
        <f>Resumo!$R$7</f>
        <v>Despesa Direta</v>
      </c>
      <c r="G15888" s="286">
        <f>'Composições Desp. Diretas'!CM60</f>
        <v>0</v>
      </c>
    </row>
    <row r="15889" spans="1:7">
      <c r="A15889" s="283">
        <f>'Comp. Desp. Indiretas'!$CL$7</f>
        <v>0</v>
      </c>
      <c r="B15889" s="278">
        <f>'Composições Desp. Diretas'!$A$61</f>
        <v>0</v>
      </c>
      <c r="C15889" s="278" t="str">
        <f>EAP!$C$10</f>
        <v>PP02</v>
      </c>
      <c r="D15889" s="279">
        <f>'Composições Desp. Diretas'!$C$61</f>
        <v>0</v>
      </c>
      <c r="E15889" s="278" t="str">
        <f>Resumo!$R$5</f>
        <v>Despesa</v>
      </c>
      <c r="F15889" s="278" t="str">
        <f>Resumo!$R$7</f>
        <v>Despesa Direta</v>
      </c>
      <c r="G15889" s="286">
        <f>'Composições Desp. Diretas'!CM61</f>
        <v>0</v>
      </c>
    </row>
    <row r="15890" spans="1:7">
      <c r="A15890" s="283">
        <f>'Comp. Desp. Indiretas'!$CL$7</f>
        <v>0</v>
      </c>
      <c r="B15890" s="278">
        <f>'Composições Desp. Diretas'!$A$62</f>
        <v>0</v>
      </c>
      <c r="C15890" s="278" t="str">
        <f>EAP!$C$10</f>
        <v>PP02</v>
      </c>
      <c r="D15890" s="279">
        <f>'Composições Desp. Diretas'!$C$62</f>
        <v>0</v>
      </c>
      <c r="E15890" s="278" t="str">
        <f>Resumo!$R$5</f>
        <v>Despesa</v>
      </c>
      <c r="F15890" s="278" t="str">
        <f>Resumo!$R$7</f>
        <v>Despesa Direta</v>
      </c>
      <c r="G15890" s="286">
        <f>'Composições Desp. Diretas'!CM62</f>
        <v>0</v>
      </c>
    </row>
    <row r="15891" spans="1:7">
      <c r="A15891" s="283">
        <f>'Comp. Desp. Indiretas'!$CL$7</f>
        <v>0</v>
      </c>
      <c r="B15891" s="278">
        <f>'Composições Desp. Diretas'!$A$63</f>
        <v>0</v>
      </c>
      <c r="C15891" s="278" t="str">
        <f>EAP!$C$10</f>
        <v>PP02</v>
      </c>
      <c r="D15891" s="279">
        <f>'Composições Desp. Diretas'!$C$63</f>
        <v>0</v>
      </c>
      <c r="E15891" s="278" t="str">
        <f>Resumo!$R$5</f>
        <v>Despesa</v>
      </c>
      <c r="F15891" s="278" t="str">
        <f>Resumo!$R$7</f>
        <v>Despesa Direta</v>
      </c>
      <c r="G15891" s="286">
        <f>'Composições Desp. Diretas'!CM63</f>
        <v>0</v>
      </c>
    </row>
    <row r="15892" spans="1:7">
      <c r="A15892" s="283">
        <f>'Comp. Desp. Indiretas'!$CL$7</f>
        <v>0</v>
      </c>
      <c r="B15892" s="278">
        <f>'Composições Desp. Diretas'!$A$64</f>
        <v>0</v>
      </c>
      <c r="C15892" s="278" t="str">
        <f>EAP!$C$10</f>
        <v>PP02</v>
      </c>
      <c r="D15892" s="279">
        <f>'Composições Desp. Diretas'!$C$64</f>
        <v>0</v>
      </c>
      <c r="E15892" s="278" t="str">
        <f>Resumo!$R$5</f>
        <v>Despesa</v>
      </c>
      <c r="F15892" s="278" t="str">
        <f>Resumo!$R$7</f>
        <v>Despesa Direta</v>
      </c>
      <c r="G15892" s="286">
        <f>'Composições Desp. Diretas'!CM64</f>
        <v>0</v>
      </c>
    </row>
    <row r="15893" spans="1:7">
      <c r="A15893" s="283">
        <f>'Comp. Desp. Indiretas'!$CL$7</f>
        <v>0</v>
      </c>
      <c r="B15893" s="278">
        <f>'Composições Desp. Diretas'!$A$65</f>
        <v>0</v>
      </c>
      <c r="C15893" s="278" t="str">
        <f>EAP!$C$10</f>
        <v>PP02</v>
      </c>
      <c r="D15893" s="279">
        <f>'Composições Desp. Diretas'!$C$65</f>
        <v>0</v>
      </c>
      <c r="E15893" s="278" t="str">
        <f>Resumo!$R$5</f>
        <v>Despesa</v>
      </c>
      <c r="F15893" s="278" t="str">
        <f>Resumo!$R$7</f>
        <v>Despesa Direta</v>
      </c>
      <c r="G15893" s="286">
        <f>'Composições Desp. Diretas'!CM65</f>
        <v>0</v>
      </c>
    </row>
    <row r="15894" spans="1:7">
      <c r="A15894" s="283">
        <f>'Comp. Desp. Indiretas'!$CL$7</f>
        <v>0</v>
      </c>
      <c r="B15894" s="278">
        <f>'Composições Desp. Diretas'!$A$66</f>
        <v>0</v>
      </c>
      <c r="C15894" s="278" t="str">
        <f>EAP!$C$10</f>
        <v>PP02</v>
      </c>
      <c r="D15894" s="279">
        <f>'Composições Desp. Diretas'!$C$66</f>
        <v>0</v>
      </c>
      <c r="E15894" s="278" t="str">
        <f>Resumo!$R$5</f>
        <v>Despesa</v>
      </c>
      <c r="F15894" s="278" t="str">
        <f>Resumo!$R$7</f>
        <v>Despesa Direta</v>
      </c>
      <c r="G15894" s="286">
        <f>'Composições Desp. Diretas'!CM66</f>
        <v>0</v>
      </c>
    </row>
    <row r="15895" spans="1:7">
      <c r="A15895" s="283">
        <f>'Comp. Desp. Indiretas'!$CL$7</f>
        <v>0</v>
      </c>
      <c r="B15895" s="278">
        <f>'Composições Desp. Diretas'!$A$67</f>
        <v>0</v>
      </c>
      <c r="C15895" s="278" t="str">
        <f>EAP!$C$10</f>
        <v>PP02</v>
      </c>
      <c r="D15895" s="279">
        <f>'Composições Desp. Diretas'!$C$67</f>
        <v>0</v>
      </c>
      <c r="E15895" s="278" t="str">
        <f>Resumo!$R$5</f>
        <v>Despesa</v>
      </c>
      <c r="F15895" s="278" t="str">
        <f>Resumo!$R$7</f>
        <v>Despesa Direta</v>
      </c>
      <c r="G15895" s="286">
        <f>'Composições Desp. Diretas'!CM67</f>
        <v>0</v>
      </c>
    </row>
    <row r="15896" spans="1:7">
      <c r="A15896" s="283">
        <f>'Comp. Desp. Indiretas'!$CL$7</f>
        <v>0</v>
      </c>
      <c r="B15896" s="278">
        <f>'Composições Desp. Diretas'!$A$68</f>
        <v>0</v>
      </c>
      <c r="C15896" s="278" t="str">
        <f>EAP!$C$10</f>
        <v>PP02</v>
      </c>
      <c r="D15896" s="279">
        <f>'Composições Desp. Diretas'!$C$68</f>
        <v>0</v>
      </c>
      <c r="E15896" s="278" t="str">
        <f>Resumo!$R$5</f>
        <v>Despesa</v>
      </c>
      <c r="F15896" s="278" t="str">
        <f>Resumo!$R$7</f>
        <v>Despesa Direta</v>
      </c>
      <c r="G15896" s="286">
        <f>'Composições Desp. Diretas'!CM68</f>
        <v>0</v>
      </c>
    </row>
    <row r="15897" spans="1:7">
      <c r="A15897" s="283">
        <f>'Comp. Desp. Indiretas'!$CL$7</f>
        <v>0</v>
      </c>
      <c r="B15897" s="278">
        <f>'Composições Desp. Diretas'!$A$69</f>
        <v>0</v>
      </c>
      <c r="C15897" s="278" t="str">
        <f>EAP!$C$10</f>
        <v>PP02</v>
      </c>
      <c r="D15897" s="279">
        <f>'Composições Desp. Diretas'!$C$69</f>
        <v>0</v>
      </c>
      <c r="E15897" s="278" t="str">
        <f>Resumo!$R$5</f>
        <v>Despesa</v>
      </c>
      <c r="F15897" s="278" t="str">
        <f>Resumo!$R$7</f>
        <v>Despesa Direta</v>
      </c>
      <c r="G15897" s="286">
        <f>'Composições Desp. Diretas'!CM69</f>
        <v>0</v>
      </c>
    </row>
    <row r="15898" spans="1:7">
      <c r="A15898" s="283">
        <f>'Comp. Desp. Indiretas'!$CL$7</f>
        <v>0</v>
      </c>
      <c r="B15898" s="278">
        <f>'Composições Desp. Diretas'!$A$70</f>
        <v>0</v>
      </c>
      <c r="C15898" s="278" t="str">
        <f>EAP!$C$10</f>
        <v>PP02</v>
      </c>
      <c r="D15898" s="279">
        <f>'Composições Desp. Diretas'!$C$70</f>
        <v>0</v>
      </c>
      <c r="E15898" s="278" t="str">
        <f>Resumo!$R$5</f>
        <v>Despesa</v>
      </c>
      <c r="F15898" s="278" t="str">
        <f>Resumo!$R$7</f>
        <v>Despesa Direta</v>
      </c>
      <c r="G15898" s="286">
        <f>'Composições Desp. Diretas'!CM70</f>
        <v>0</v>
      </c>
    </row>
    <row r="15899" spans="1:7">
      <c r="A15899" s="283">
        <f>'Comp. Desp. Indiretas'!$CL$7</f>
        <v>0</v>
      </c>
      <c r="B15899" s="278">
        <f>'Composições Desp. Diretas'!$A$71</f>
        <v>0</v>
      </c>
      <c r="C15899" s="278" t="str">
        <f>EAP!$C$10</f>
        <v>PP02</v>
      </c>
      <c r="D15899" s="279">
        <f>'Composições Desp. Diretas'!$C$71</f>
        <v>0</v>
      </c>
      <c r="E15899" s="278" t="str">
        <f>Resumo!$R$5</f>
        <v>Despesa</v>
      </c>
      <c r="F15899" s="278" t="str">
        <f>Resumo!$R$7</f>
        <v>Despesa Direta</v>
      </c>
      <c r="G15899" s="286">
        <f>'Composições Desp. Diretas'!CM71</f>
        <v>0</v>
      </c>
    </row>
    <row r="15900" spans="1:7">
      <c r="A15900" s="283">
        <f>'Comp. Desp. Indiretas'!$CL$7</f>
        <v>0</v>
      </c>
      <c r="B15900" s="278">
        <f>'Composições Desp. Diretas'!$A$72</f>
        <v>0</v>
      </c>
      <c r="C15900" s="278" t="str">
        <f>EAP!$C$10</f>
        <v>PP02</v>
      </c>
      <c r="D15900" s="279">
        <f>'Composições Desp. Diretas'!$C$72</f>
        <v>0</v>
      </c>
      <c r="E15900" s="278" t="str">
        <f>Resumo!$R$5</f>
        <v>Despesa</v>
      </c>
      <c r="F15900" s="278" t="str">
        <f>Resumo!$R$7</f>
        <v>Despesa Direta</v>
      </c>
      <c r="G15900" s="286">
        <f>'Composições Desp. Diretas'!CM72</f>
        <v>0</v>
      </c>
    </row>
    <row r="16769" spans="1:7">
      <c r="A16769" s="283">
        <f>'Comp. Desp. Indiretas'!$CL$7</f>
        <v>0</v>
      </c>
      <c r="D16769" s="279" t="str">
        <f>'CRONOG. DE RECEBIMENTO'!$A$5</f>
        <v>SUBPROGRAMA DE EDUCAÇÃO AMBIENTAL PARA A COMUNIDADE (PEAC)</v>
      </c>
      <c r="E16769" s="278" t="str">
        <f>Resumo!$R$4</f>
        <v>Receita</v>
      </c>
      <c r="F16769" s="278" t="str">
        <f>Resumo!$R$4</f>
        <v>Receita</v>
      </c>
      <c r="G16769" s="286">
        <f>'CRONOG. DE RECEBIMENTO'!P5</f>
        <v>0</v>
      </c>
    </row>
    <row r="16770" spans="1:7">
      <c r="A16770" s="283">
        <f>'Comp. Desp. Indiretas'!$CL$7</f>
        <v>0</v>
      </c>
      <c r="D16770" s="279" t="str">
        <f>'CRONOG. DE RECEBIMENTO'!$A$6</f>
        <v>Plano de Trabalho de Comunidade (PEAC)</v>
      </c>
      <c r="E16770" s="278" t="str">
        <f>Resumo!$R$4</f>
        <v>Receita</v>
      </c>
      <c r="F16770" s="278" t="str">
        <f>Resumo!$R$4</f>
        <v>Receita</v>
      </c>
      <c r="G16770" s="286">
        <f>'CRONOG. DE RECEBIMENTO'!P6</f>
        <v>0</v>
      </c>
    </row>
    <row r="16771" spans="1:7">
      <c r="A16771" s="283">
        <f>'Comp. Desp. Indiretas'!$CL$7</f>
        <v>0</v>
      </c>
      <c r="D16771" s="279" t="str">
        <f>'CRONOG. DE RECEBIMENTO'!$A$7</f>
        <v>Formar Comitê de Educação Ambiental de Comunidade (PEAC)</v>
      </c>
      <c r="E16771" s="278" t="str">
        <f>Resumo!$R$4</f>
        <v>Receita</v>
      </c>
      <c r="F16771" s="278" t="str">
        <f>Resumo!$R$4</f>
        <v>Receita</v>
      </c>
      <c r="G16771" s="286">
        <f>'CRONOG. DE RECEBIMENTO'!P7</f>
        <v>0</v>
      </c>
    </row>
    <row r="16772" spans="1:7">
      <c r="A16772" s="283">
        <f>'Comp. Desp. Indiretas'!$CL$7</f>
        <v>0</v>
      </c>
      <c r="D16772" s="279" t="str">
        <f>'CRONOG. DE RECEBIMENTO'!$A$8</f>
        <v>Manter Comitê de Educação Ambiental em comunidades (PEAC)</v>
      </c>
      <c r="E16772" s="278" t="str">
        <f>Resumo!$R$4</f>
        <v>Receita</v>
      </c>
      <c r="F16772" s="278" t="str">
        <f>Resumo!$R$4</f>
        <v>Receita</v>
      </c>
      <c r="G16772" s="286">
        <f>'CRONOG. DE RECEBIMENTO'!P8</f>
        <v>0</v>
      </c>
    </row>
    <row r="16773" spans="1:7">
      <c r="A16773" s="283">
        <f>'Comp. Desp. Indiretas'!$CL$7</f>
        <v>0</v>
      </c>
      <c r="D16773" s="279" t="str">
        <f>'CRONOG. DE RECEBIMENTO'!$A$24</f>
        <v>Realizar análise técnica mensal das atividades de Educação Ambiental do PEAC</v>
      </c>
      <c r="E16773" s="278" t="str">
        <f>Resumo!$R$4</f>
        <v>Receita</v>
      </c>
      <c r="F16773" s="278" t="str">
        <f>Resumo!$R$4</f>
        <v>Receita</v>
      </c>
      <c r="G16773" s="286">
        <f>'CRONOG. DE RECEBIMENTO'!P24</f>
        <v>0</v>
      </c>
    </row>
    <row r="16774" spans="1:7">
      <c r="A16774" s="283">
        <f>'Comp. Desp. Indiretas'!$CL$7</f>
        <v>0</v>
      </c>
      <c r="D16774" s="279" t="str">
        <f>'CRONOG. DE RECEBIMENTO'!$A$25</f>
        <v>Realizar Blitz Educativa sobre SSMA para Comunidades (PEAC)</v>
      </c>
      <c r="E16774" s="278" t="str">
        <f>Resumo!$R$4</f>
        <v>Receita</v>
      </c>
      <c r="F16774" s="278" t="str">
        <f>Resumo!$R$4</f>
        <v>Receita</v>
      </c>
      <c r="G16774" s="286">
        <f>'CRONOG. DE RECEBIMENTO'!P25</f>
        <v>0</v>
      </c>
    </row>
    <row r="16775" spans="1:7">
      <c r="A16775" s="283">
        <f>'Comp. Desp. Indiretas'!$CL$7</f>
        <v>0</v>
      </c>
      <c r="D16775" s="279" t="str">
        <f>'CRONOG. DE RECEBIMENTO'!$A$26</f>
        <v>Despesas tributáveis do item 6.1.12</v>
      </c>
      <c r="E16775" s="278" t="str">
        <f>Resumo!$R$4</f>
        <v>Receita</v>
      </c>
      <c r="F16775" s="278" t="str">
        <f>Resumo!$R$4</f>
        <v>Receita</v>
      </c>
      <c r="G16775" s="286">
        <f>'CRONOG. DE RECEBIMENTO'!P26</f>
        <v>0</v>
      </c>
    </row>
    <row r="16776" spans="1:7">
      <c r="A16776" s="283">
        <f>'Comp. Desp. Indiretas'!$CL$7</f>
        <v>0</v>
      </c>
      <c r="D16776" s="279" t="str">
        <f>'CRONOG. DE RECEBIMENTO'!$A$42</f>
        <v>Despesas tributáveis do item 6.1.21</v>
      </c>
      <c r="E16776" s="278" t="str">
        <f>Resumo!$R$4</f>
        <v>Receita</v>
      </c>
      <c r="F16776" s="278" t="str">
        <f>Resumo!$R$4</f>
        <v>Receita</v>
      </c>
      <c r="G16776" s="286">
        <f>'CRONOG. DE RECEBIMENTO'!P42</f>
        <v>0</v>
      </c>
    </row>
    <row r="16777" spans="1:7">
      <c r="A16777" s="283">
        <f>'Comp. Desp. Indiretas'!$CL$7</f>
        <v>0</v>
      </c>
      <c r="D16777" s="279" t="str">
        <f>'CRONOG. DE RECEBIMENTO'!$A$43</f>
        <v>Monitorar atividade do Programa de Educação Ambiental do Trabalhador (PEAT)</v>
      </c>
      <c r="E16777" s="278" t="str">
        <f>Resumo!$R$4</f>
        <v>Receita</v>
      </c>
      <c r="F16777" s="278" t="str">
        <f>Resumo!$R$4</f>
        <v>Receita</v>
      </c>
      <c r="G16777" s="286">
        <f>'CRONOG. DE RECEBIMENTO'!P43</f>
        <v>0</v>
      </c>
    </row>
    <row r="16778" spans="1:7">
      <c r="A16778" s="283">
        <f>'Comp. Desp. Indiretas'!$CL$7</f>
        <v>0</v>
      </c>
      <c r="D16778" s="279" t="str">
        <f>'CRONOG. DE RECEBIMENTO'!$A$44</f>
        <v>Despesas tributáveis do item 6.1.22</v>
      </c>
      <c r="E16778" s="278" t="str">
        <f>Resumo!$R$4</f>
        <v>Receita</v>
      </c>
      <c r="F16778" s="278" t="str">
        <f>Resumo!$R$4</f>
        <v>Receita</v>
      </c>
      <c r="G16778" s="286">
        <f>'CRONOG. DE RECEBIMENTO'!P44</f>
        <v>0</v>
      </c>
    </row>
    <row r="16779" spans="1:7">
      <c r="A16779" s="283">
        <f>'Comp. Desp. Indiretas'!$CL$7</f>
        <v>0</v>
      </c>
      <c r="D16779" s="279" t="str">
        <f>'CRONOG. DE RECEBIMENTO'!$A$45</f>
        <v>Realizar análise técnica mensal das atividades de Educação Ambiental do PEAT</v>
      </c>
      <c r="E16779" s="278" t="str">
        <f>Resumo!$R$4</f>
        <v>Receita</v>
      </c>
      <c r="F16779" s="278" t="str">
        <f>Resumo!$R$4</f>
        <v>Receita</v>
      </c>
      <c r="G16779" s="286">
        <f>'CRONOG. DE RECEBIMENTO'!P45</f>
        <v>0</v>
      </c>
    </row>
    <row r="16780" spans="1:7">
      <c r="A16780" s="283">
        <f>'Comp. Desp. Indiretas'!$CL$7</f>
        <v>0</v>
      </c>
      <c r="D16780" s="279" t="str">
        <f>'CRONOG. DE RECEBIMENTO'!$A$46</f>
        <v>Realizar Diagnóstico Socioambiental Participativo (DSAP) para empregados</v>
      </c>
      <c r="E16780" s="278" t="str">
        <f>Resumo!$R$4</f>
        <v>Receita</v>
      </c>
      <c r="F16780" s="278" t="str">
        <f>Resumo!$R$4</f>
        <v>Receita</v>
      </c>
      <c r="G16780" s="286">
        <f>'CRONOG. DE RECEBIMENTO'!P46</f>
        <v>0</v>
      </c>
    </row>
    <row r="16782" spans="1:7">
      <c r="A16782" s="283">
        <f>'Comp. Desp. Indiretas'!$CL$7</f>
        <v>0</v>
      </c>
      <c r="D16782" s="279" t="str">
        <f>'CRONOG. DE RECEBIMENTO'!$A$47</f>
        <v>Despesas tributáveis do item 6.1.24</v>
      </c>
      <c r="E16782" s="278" t="str">
        <f>Resumo!$R$4</f>
        <v>Receita</v>
      </c>
      <c r="F16782" s="278" t="str">
        <f>Resumo!$R$4</f>
        <v>Receita</v>
      </c>
      <c r="G16782" s="286">
        <f>'CRONOG. DE RECEBIMENTO'!P47</f>
        <v>0</v>
      </c>
    </row>
    <row r="16783" spans="1:7">
      <c r="A16783" s="283">
        <f>'Comp. Desp. Indiretas'!$CL$7</f>
        <v>0</v>
      </c>
      <c r="D16783" s="279" t="str">
        <f>'CRONOG. DE RECEBIMENTO'!$A$48</f>
        <v>PRODUÇÃO DE ARTES VISUAIS</v>
      </c>
      <c r="E16783" s="278" t="str">
        <f>Resumo!$R$4</f>
        <v>Receita</v>
      </c>
      <c r="F16783" s="278" t="str">
        <f>Resumo!$R$4</f>
        <v>Receita</v>
      </c>
      <c r="G16783" s="286">
        <f>'CRONOG. DE RECEBIMENTO'!P48</f>
        <v>0</v>
      </c>
    </row>
    <row r="16784" spans="1:7">
      <c r="A16784" s="283">
        <f>'Comp. Desp. Indiretas'!$CL$7</f>
        <v>0</v>
      </c>
      <c r="D16784" s="279" t="str">
        <f>'CRONOG. DE RECEBIMENTO'!$A$49</f>
        <v>Produzir material gráfico como folder, convites, banner, lâmina, outdoor, apresentações e produtos diversos atinentes a educação ambiental e outras temáticas etc.</v>
      </c>
      <c r="E16784" s="278" t="str">
        <f>Resumo!$R$4</f>
        <v>Receita</v>
      </c>
      <c r="F16784" s="278" t="str">
        <f>Resumo!$R$4</f>
        <v>Receita</v>
      </c>
      <c r="G16784" s="286">
        <f>'CRONOG. DE RECEBIMENTO'!P49</f>
        <v>0</v>
      </c>
    </row>
    <row r="16785" spans="1:7">
      <c r="A16785" s="283">
        <f>'Comp. Desp. Indiretas'!$CL$7</f>
        <v>0</v>
      </c>
      <c r="D16785" s="279" t="str">
        <f>'CRONOG. DE RECEBIMENTO'!$A$50</f>
        <v>Produzir Card Animado, Vídeos, Spot, Jogos interativos, Peça Multimídia, Identidade Visual, Plataformas digitais/interativas, Brindes, Cadernos de Campo/Quis/Guia etc.:</v>
      </c>
      <c r="E16785" s="278" t="str">
        <f>Resumo!$R$4</f>
        <v>Receita</v>
      </c>
      <c r="F16785" s="278" t="str">
        <f>Resumo!$R$4</f>
        <v>Receita</v>
      </c>
      <c r="G16785" s="286">
        <f>'CRONOG. DE RECEBIMENTO'!P50</f>
        <v>0</v>
      </c>
    </row>
    <row r="16799" spans="1:7">
      <c r="A16799" s="283">
        <f>'Comp. Desp. Indiretas'!$CL$7</f>
        <v>0</v>
      </c>
      <c r="D16799" s="279" t="str">
        <f>Resumo!$R$8</f>
        <v>Imposto</v>
      </c>
      <c r="E16799" s="278" t="str">
        <f>Resumo!$R$5</f>
        <v>Despesa</v>
      </c>
      <c r="F16799" s="278" t="str">
        <f>Resumo!$R$8</f>
        <v>Imposto</v>
      </c>
      <c r="G16799" s="286">
        <f>'CRONOG. DE RECEBIMENTO'!P53</f>
        <v>0</v>
      </c>
    </row>
    <row r="16800" spans="1:7">
      <c r="A16800" s="283">
        <f>'Comp. Desp. Indiretas'!$CL$7</f>
        <v>0</v>
      </c>
      <c r="D16800" s="279" t="str">
        <f>Resumo!$R$9</f>
        <v>Overhead</v>
      </c>
      <c r="E16800" s="278" t="str">
        <f>Resumo!$R$9</f>
        <v>Overhead</v>
      </c>
      <c r="F16800" s="278" t="str">
        <f>Resumo!$R$9</f>
        <v>Overhead</v>
      </c>
      <c r="G16800" s="286">
        <f>'CRONOG. DE RECEBIMENTO'!P58</f>
        <v>0</v>
      </c>
    </row>
    <row r="16801" spans="1:7">
      <c r="A16801" s="283">
        <f>'Comp. Desp. Indiretas'!$CL$7</f>
        <v>0</v>
      </c>
      <c r="D16801" s="279" t="str">
        <f>Resumo!$R$10</f>
        <v>Margem</v>
      </c>
      <c r="E16801" s="278" t="str">
        <f>Resumo!$R$10</f>
        <v>Margem</v>
      </c>
      <c r="F16801" s="278" t="str">
        <f>Resumo!$R$10</f>
        <v>Margem</v>
      </c>
      <c r="G16801" s="286">
        <f>'CRONOG. DE RECEBIMENTO'!P60</f>
        <v>0</v>
      </c>
    </row>
    <row r="16802" spans="1:7">
      <c r="A16802" s="283">
        <f>'Comp. Desp. Indiretas'!$CL$7</f>
        <v>0</v>
      </c>
      <c r="D16802" s="279" t="str">
        <f>Resumo!$R$11</f>
        <v>Risco</v>
      </c>
      <c r="E16802" s="278" t="str">
        <f>Resumo!$R$11</f>
        <v>Risco</v>
      </c>
      <c r="F16802" s="278" t="str">
        <f>Resumo!$R$11</f>
        <v>Risco</v>
      </c>
      <c r="G16802" s="286">
        <f>'CRONOG. DE RECEBIMENTO'!P59</f>
        <v>0</v>
      </c>
    </row>
    <row r="16803" spans="1:7">
      <c r="A16803" s="283">
        <f>'Comp. Desp. Indiretas'!$CL$7</f>
        <v>0</v>
      </c>
      <c r="D16803" s="279" t="str">
        <f>'CRONOG. DE RECEBIMENTO'!$A$54</f>
        <v>TOTAL MENSAL - RECEITA LÍQUIDA</v>
      </c>
      <c r="E16803" s="278" t="str">
        <f>Resumo!$R$4</f>
        <v>Receita</v>
      </c>
      <c r="F16803" s="278" t="str">
        <f>'CRONOG. DE RECEBIMENTO'!$A$54</f>
        <v>TOTAL MENSAL - RECEITA LÍQUIDA</v>
      </c>
      <c r="G16803" s="286">
        <f>'CRONOG. DE RECEBIMENTO'!$P$54</f>
        <v>0</v>
      </c>
    </row>
    <row r="16804" spans="1:7">
      <c r="A16804" s="283">
        <f>'Comp. Desp. Indiretas'!$CL$7</f>
        <v>0</v>
      </c>
      <c r="D16804" s="279" t="str">
        <f>'CRONOG. DE RECEBIMENTO'!$A$55</f>
        <v>TOTAL ACUMULADO - RECEITA LÍQUIDA</v>
      </c>
      <c r="E16804" s="278" t="str">
        <f>Resumo!$R$4</f>
        <v>Receita</v>
      </c>
      <c r="F16804" s="278" t="str">
        <f>'CRONOG. DE RECEBIMENTO'!$A$55</f>
        <v>TOTAL ACUMULADO - RECEITA LÍQUIDA</v>
      </c>
      <c r="G16804" s="286">
        <f>'CRONOG. DE RECEBIMENTO'!$P$55</f>
        <v>5856057.9680455765</v>
      </c>
    </row>
    <row r="16835" spans="1:7">
      <c r="A16835" s="283">
        <f>'Comp. Desp. Indiretas'!$CM$7</f>
        <v>0</v>
      </c>
      <c r="B16835" s="278" t="str">
        <f>'Comp. Desp. Indiretas'!$A$9</f>
        <v>MOC</v>
      </c>
      <c r="D16835" s="279" t="str">
        <f>'Comp. Desp. Indiretas'!$C$9</f>
        <v>DIRETOR TÉCNICO</v>
      </c>
      <c r="E16835" s="278" t="str">
        <f>Resumo!$R$5</f>
        <v>Despesa</v>
      </c>
      <c r="F16835" s="278" t="str">
        <f>Resumo!$R$6</f>
        <v>Despesa Indireta</v>
      </c>
      <c r="G16835" s="286">
        <f>'Comp. Desp. Indiretas'!CM9</f>
        <v>0</v>
      </c>
    </row>
    <row r="16836" spans="1:7">
      <c r="A16836" s="283">
        <f>'Comp. Desp. Indiretas'!$CM$7</f>
        <v>0</v>
      </c>
      <c r="B16836" s="278" t="str">
        <f>'Comp. Desp. Indiretas'!$A$10</f>
        <v>MOC</v>
      </c>
      <c r="D16836" s="279" t="str">
        <f>'Comp. Desp. Indiretas'!$C$10</f>
        <v>GERENTE DE PROJETO</v>
      </c>
      <c r="E16836" s="278" t="str">
        <f>Resumo!$R$5</f>
        <v>Despesa</v>
      </c>
      <c r="F16836" s="278" t="str">
        <f>Resumo!$R$6</f>
        <v>Despesa Indireta</v>
      </c>
      <c r="G16836" s="286">
        <f>'Comp. Desp. Indiretas'!CM10</f>
        <v>0</v>
      </c>
    </row>
    <row r="16837" spans="1:7">
      <c r="A16837" s="283">
        <f>'Comp. Desp. Indiretas'!$CM$7</f>
        <v>0</v>
      </c>
      <c r="B16837" s="278" t="str">
        <f>'Comp. Desp. Indiretas'!$A$11</f>
        <v>MOC</v>
      </c>
      <c r="D16837" s="279" t="str">
        <f>'Comp. Desp. Indiretas'!$C$11</f>
        <v>COORD. DE PROJETO</v>
      </c>
      <c r="E16837" s="278" t="str">
        <f>Resumo!$R$5</f>
        <v>Despesa</v>
      </c>
      <c r="F16837" s="278" t="str">
        <f>Resumo!$R$6</f>
        <v>Despesa Indireta</v>
      </c>
      <c r="G16837" s="286">
        <f>'Comp. Desp. Indiretas'!CM11</f>
        <v>0</v>
      </c>
    </row>
    <row r="16838" spans="1:7">
      <c r="A16838" s="283">
        <f>'Comp. Desp. Indiretas'!$CM$7</f>
        <v>0</v>
      </c>
      <c r="B16838" s="278" t="str">
        <f>'Comp. Desp. Indiretas'!$A$12</f>
        <v>MOC</v>
      </c>
      <c r="D16838" s="279" t="str">
        <f>'Comp. Desp. Indiretas'!$C$12</f>
        <v>COORD. OPERACIONAL</v>
      </c>
      <c r="E16838" s="278" t="str">
        <f>Resumo!$R$5</f>
        <v>Despesa</v>
      </c>
      <c r="F16838" s="278" t="str">
        <f>Resumo!$R$6</f>
        <v>Despesa Indireta</v>
      </c>
      <c r="G16838" s="286">
        <f>'Comp. Desp. Indiretas'!CM12</f>
        <v>0</v>
      </c>
    </row>
    <row r="16839" spans="1:7">
      <c r="A16839" s="283">
        <f>'Comp. Desp. Indiretas'!$CM$7</f>
        <v>0</v>
      </c>
      <c r="B16839" s="278" t="str">
        <f>'Comp. Desp. Indiretas'!$A$13</f>
        <v>MOC</v>
      </c>
      <c r="D16839" s="279" t="str">
        <f>'Comp. Desp. Indiretas'!$C$13</f>
        <v>ANALISTA DE PROJETOS SENIOR</v>
      </c>
      <c r="E16839" s="278" t="str">
        <f>Resumo!$R$5</f>
        <v>Despesa</v>
      </c>
      <c r="F16839" s="278" t="str">
        <f>Resumo!$R$6</f>
        <v>Despesa Indireta</v>
      </c>
      <c r="G16839" s="286">
        <f>'Comp. Desp. Indiretas'!CM13</f>
        <v>0</v>
      </c>
    </row>
    <row r="16840" spans="1:7">
      <c r="A16840" s="283">
        <f>'Comp. Desp. Indiretas'!$CM$7</f>
        <v>0</v>
      </c>
      <c r="B16840" s="278" t="str">
        <f>'Comp. Desp. Indiretas'!$A$14</f>
        <v>MOC</v>
      </c>
      <c r="D16840" s="279" t="str">
        <f>'Comp. Desp. Indiretas'!$C$14</f>
        <v>ANALISTA DE PROJETOS PLENO</v>
      </c>
      <c r="E16840" s="278" t="str">
        <f>Resumo!$R$5</f>
        <v>Despesa</v>
      </c>
      <c r="F16840" s="278" t="str">
        <f>Resumo!$R$6</f>
        <v>Despesa Indireta</v>
      </c>
      <c r="G16840" s="286">
        <f>'Comp. Desp. Indiretas'!CM14</f>
        <v>0</v>
      </c>
    </row>
    <row r="16841" spans="1:7">
      <c r="A16841" s="283">
        <f>'Comp. Desp. Indiretas'!$CM$7</f>
        <v>0</v>
      </c>
      <c r="B16841" s="278" t="str">
        <f>'Comp. Desp. Indiretas'!$A$15</f>
        <v>MOC</v>
      </c>
      <c r="D16841" s="279" t="str">
        <f>'Comp. Desp. Indiretas'!$C$15</f>
        <v>ANALISTA DE PROJETOS JUNIOR</v>
      </c>
      <c r="E16841" s="278" t="str">
        <f>Resumo!$R$5</f>
        <v>Despesa</v>
      </c>
      <c r="F16841" s="278" t="str">
        <f>Resumo!$R$6</f>
        <v>Despesa Indireta</v>
      </c>
      <c r="G16841" s="286">
        <f>'Comp. Desp. Indiretas'!CM15</f>
        <v>0</v>
      </c>
    </row>
    <row r="16842" spans="1:7">
      <c r="A16842" s="283">
        <f>'Comp. Desp. Indiretas'!$CM$7</f>
        <v>0</v>
      </c>
      <c r="B16842" s="278" t="str">
        <f>'Comp. Desp. Indiretas'!$A$16</f>
        <v>MOC</v>
      </c>
      <c r="D16842" s="279" t="str">
        <f>'Comp. Desp. Indiretas'!$C$16</f>
        <v>TÉCNICO OPERACIONAL</v>
      </c>
      <c r="E16842" s="278" t="str">
        <f>Resumo!$R$5</f>
        <v>Despesa</v>
      </c>
      <c r="F16842" s="278" t="str">
        <f>Resumo!$R$6</f>
        <v>Despesa Indireta</v>
      </c>
      <c r="G16842" s="286">
        <f>'Comp. Desp. Indiretas'!CM16</f>
        <v>0</v>
      </c>
    </row>
    <row r="16843" spans="1:7">
      <c r="A16843" s="283">
        <f>'Comp. Desp. Indiretas'!$CM$7</f>
        <v>0</v>
      </c>
      <c r="B16843" s="278" t="str">
        <f>'Comp. Desp. Indiretas'!$A$17</f>
        <v>MOC</v>
      </c>
      <c r="D16843" s="279" t="str">
        <f>'Comp. Desp. Indiretas'!$C$17</f>
        <v>TÉCNICO OPERACIONAL - C/ PERICULOSIDADE</v>
      </c>
      <c r="E16843" s="278" t="str">
        <f>Resumo!$R$5</f>
        <v>Despesa</v>
      </c>
      <c r="F16843" s="278" t="str">
        <f>Resumo!$R$6</f>
        <v>Despesa Indireta</v>
      </c>
      <c r="G16843" s="286">
        <f>'Comp. Desp. Indiretas'!CM17</f>
        <v>0</v>
      </c>
    </row>
    <row r="16844" spans="1:7">
      <c r="A16844" s="283">
        <f>'Comp. Desp. Indiretas'!$CM$7</f>
        <v>0</v>
      </c>
      <c r="B16844" s="278" t="str">
        <f>'Comp. Desp. Indiretas'!$A$18</f>
        <v>MOC</v>
      </c>
      <c r="D16844" s="279" t="str">
        <f>'Comp. Desp. Indiretas'!$C$18</f>
        <v>ANALISTA DE GEOPROCESSAMENTO</v>
      </c>
      <c r="E16844" s="278" t="str">
        <f>Resumo!$R$5</f>
        <v>Despesa</v>
      </c>
      <c r="F16844" s="278" t="str">
        <f>Resumo!$R$6</f>
        <v>Despesa Indireta</v>
      </c>
      <c r="G16844" s="286">
        <f>'Comp. Desp. Indiretas'!CM18</f>
        <v>0</v>
      </c>
    </row>
    <row r="16845" spans="1:7">
      <c r="A16845" s="283">
        <f>'Comp. Desp. Indiretas'!$CM$7</f>
        <v>0</v>
      </c>
      <c r="B16845" s="278" t="str">
        <f>'Comp. Desp. Indiretas'!$A$19</f>
        <v>MOC</v>
      </c>
      <c r="D16845" s="279" t="str">
        <f>'Comp. Desp. Indiretas'!$C$19</f>
        <v>ASSISTENTE DE PROJETOS</v>
      </c>
      <c r="E16845" s="278" t="str">
        <f>Resumo!$R$5</f>
        <v>Despesa</v>
      </c>
      <c r="F16845" s="278" t="str">
        <f>Resumo!$R$6</f>
        <v>Despesa Indireta</v>
      </c>
      <c r="G16845" s="286">
        <f>'Comp. Desp. Indiretas'!CM19</f>
        <v>0</v>
      </c>
    </row>
    <row r="16846" spans="1:7">
      <c r="A16846" s="283">
        <f>'Comp. Desp. Indiretas'!$CM$7</f>
        <v>0</v>
      </c>
      <c r="B16846" s="278" t="str">
        <f>'Comp. Desp. Indiretas'!$A$20</f>
        <v>MOC</v>
      </c>
      <c r="D16846" s="279" t="str">
        <f>'Comp. Desp. Indiretas'!$C$20</f>
        <v>ASSISTENTE ADMINISTRATIVO</v>
      </c>
      <c r="E16846" s="278" t="str">
        <f>Resumo!$R$5</f>
        <v>Despesa</v>
      </c>
      <c r="F16846" s="278" t="str">
        <f>Resumo!$R$6</f>
        <v>Despesa Indireta</v>
      </c>
      <c r="G16846" s="286">
        <f>'Comp. Desp. Indiretas'!CM20</f>
        <v>0</v>
      </c>
    </row>
    <row r="16847" spans="1:7">
      <c r="A16847" s="283">
        <f>'Comp. Desp. Indiretas'!$CM$7</f>
        <v>0</v>
      </c>
      <c r="B16847" s="278" t="str">
        <f>'Comp. Desp. Indiretas'!$A$21</f>
        <v>MOC</v>
      </c>
      <c r="D16847" s="279" t="str">
        <f>'Comp. Desp. Indiretas'!$C$21</f>
        <v>ESTAGIÁRIO TÉCNICO</v>
      </c>
      <c r="E16847" s="278" t="str">
        <f>Resumo!$R$5</f>
        <v>Despesa</v>
      </c>
      <c r="F16847" s="278" t="str">
        <f>Resumo!$R$6</f>
        <v>Despesa Indireta</v>
      </c>
      <c r="G16847" s="286">
        <f>'Comp. Desp. Indiretas'!CM21</f>
        <v>0</v>
      </c>
    </row>
    <row r="16848" spans="1:7">
      <c r="A16848" s="283">
        <f>'Comp. Desp. Indiretas'!$CM$7</f>
        <v>0</v>
      </c>
      <c r="B16848" s="278" t="str">
        <f>'Comp. Desp. Indiretas'!$A$22</f>
        <v>MOC</v>
      </c>
      <c r="D16848" s="279" t="str">
        <f>'Comp. Desp. Indiretas'!$C$22</f>
        <v>ANALISTA FINANCEIRO</v>
      </c>
      <c r="E16848" s="278" t="str">
        <f>Resumo!$R$5</f>
        <v>Despesa</v>
      </c>
      <c r="F16848" s="278" t="str">
        <f>Resumo!$R$6</f>
        <v>Despesa Indireta</v>
      </c>
      <c r="G16848" s="286">
        <f>'Comp. Desp. Indiretas'!CM22</f>
        <v>0</v>
      </c>
    </row>
    <row r="16849" spans="1:7">
      <c r="A16849" s="283">
        <f>'Comp. Desp. Indiretas'!$CM$7</f>
        <v>0</v>
      </c>
      <c r="B16849" s="278" t="str">
        <f>'Comp. Desp. Indiretas'!$A$23</f>
        <v>MOC</v>
      </c>
      <c r="D16849" s="279" t="str">
        <f>'Comp. Desp. Indiretas'!$C$23</f>
        <v>ANALISTA DE SUPRIMENTOS</v>
      </c>
      <c r="E16849" s="278" t="str">
        <f>Resumo!$R$5</f>
        <v>Despesa</v>
      </c>
      <c r="F16849" s="278" t="str">
        <f>Resumo!$R$6</f>
        <v>Despesa Indireta</v>
      </c>
      <c r="G16849" s="286">
        <f>'Comp. Desp. Indiretas'!CM23</f>
        <v>0</v>
      </c>
    </row>
    <row r="16850" spans="1:7">
      <c r="A16850" s="283">
        <f>'Comp. Desp. Indiretas'!$CM$7</f>
        <v>0</v>
      </c>
      <c r="B16850" s="278" t="str">
        <f>'Comp. Desp. Indiretas'!$A$24</f>
        <v>DG</v>
      </c>
      <c r="D16850" s="279" t="str">
        <f>'Comp. Desp. Indiretas'!$C$24</f>
        <v>HOSPEDAGEM VIAGEM</v>
      </c>
      <c r="E16850" s="278" t="str">
        <f>Resumo!$R$5</f>
        <v>Despesa</v>
      </c>
      <c r="F16850" s="278" t="str">
        <f>Resumo!$R$6</f>
        <v>Despesa Indireta</v>
      </c>
      <c r="G16850" s="286">
        <f>'Comp. Desp. Indiretas'!CM24</f>
        <v>0</v>
      </c>
    </row>
    <row r="16851" spans="1:7">
      <c r="A16851" s="283">
        <f>'Comp. Desp. Indiretas'!$CM$7</f>
        <v>0</v>
      </c>
      <c r="B16851" s="278" t="str">
        <f>'Comp. Desp. Indiretas'!$A$25</f>
        <v>DG</v>
      </c>
      <c r="D16851" s="279" t="str">
        <f>'Comp. Desp. Indiretas'!$C$25</f>
        <v>HOSPEDAGEM - NIVEL 2</v>
      </c>
      <c r="E16851" s="278" t="str">
        <f>Resumo!$R$5</f>
        <v>Despesa</v>
      </c>
      <c r="F16851" s="278" t="str">
        <f>Resumo!$R$6</f>
        <v>Despesa Indireta</v>
      </c>
      <c r="G16851" s="286">
        <f>'Comp. Desp. Indiretas'!CM25</f>
        <v>0</v>
      </c>
    </row>
    <row r="16852" spans="1:7">
      <c r="A16852" s="283">
        <f>'Comp. Desp. Indiretas'!$CM$7</f>
        <v>0</v>
      </c>
      <c r="B16852" s="278" t="str">
        <f>'Comp. Desp. Indiretas'!$A$26</f>
        <v>DG</v>
      </c>
      <c r="D16852" s="279" t="str">
        <f>'Comp. Desp. Indiretas'!$C$26</f>
        <v>HOSPEDAGEM - NIVEL 3</v>
      </c>
      <c r="E16852" s="278" t="str">
        <f>Resumo!$R$5</f>
        <v>Despesa</v>
      </c>
      <c r="F16852" s="278" t="str">
        <f>Resumo!$R$6</f>
        <v>Despesa Indireta</v>
      </c>
      <c r="G16852" s="286">
        <f>'Comp. Desp. Indiretas'!CM26</f>
        <v>0</v>
      </c>
    </row>
    <row r="16853" spans="1:7">
      <c r="A16853" s="283">
        <f>'Comp. Desp. Indiretas'!$CM$7</f>
        <v>0</v>
      </c>
      <c r="B16853" s="278" t="str">
        <f>'Comp. Desp. Indiretas'!$A$27</f>
        <v>DG</v>
      </c>
      <c r="D16853" s="279" t="str">
        <f>'Comp. Desp. Indiretas'!$C$27</f>
        <v>SALA COMERCIAL - PARAUAPEBAS/PA</v>
      </c>
      <c r="E16853" s="278" t="str">
        <f>Resumo!$R$5</f>
        <v>Despesa</v>
      </c>
      <c r="F16853" s="278" t="str">
        <f>Resumo!$R$6</f>
        <v>Despesa Indireta</v>
      </c>
      <c r="G16853" s="286">
        <f>'Comp. Desp. Indiretas'!CM27</f>
        <v>0</v>
      </c>
    </row>
    <row r="16854" spans="1:7">
      <c r="A16854" s="283">
        <f>'Comp. Desp. Indiretas'!$CM$7</f>
        <v>0</v>
      </c>
      <c r="B16854" s="278" t="str">
        <f>'Comp. Desp. Indiretas'!$A$28</f>
        <v>DG</v>
      </c>
      <c r="D16854" s="279" t="str">
        <f>'Comp. Desp. Indiretas'!$C$28</f>
        <v>CUSTOS FIXOS - SALA COMERCIAL (INTERNET, TELEFONIA, ENERGIA, LIMPEZA, E ETC)</v>
      </c>
      <c r="E16854" s="278" t="str">
        <f>Resumo!$R$5</f>
        <v>Despesa</v>
      </c>
      <c r="F16854" s="278" t="str">
        <f>Resumo!$R$6</f>
        <v>Despesa Indireta</v>
      </c>
      <c r="G16854" s="286">
        <f>'Comp. Desp. Indiretas'!CM28</f>
        <v>0</v>
      </c>
    </row>
    <row r="16855" spans="1:7">
      <c r="A16855" s="283">
        <f>'Comp. Desp. Indiretas'!$CM$7</f>
        <v>0</v>
      </c>
      <c r="B16855" s="278" t="str">
        <f>'Comp. Desp. Indiretas'!$A$29</f>
        <v>DG</v>
      </c>
      <c r="D16855" s="279" t="str">
        <f>'Comp. Desp. Indiretas'!$C$29</f>
        <v>MOBILIA/FRETE - SALA COMERCIAL</v>
      </c>
      <c r="E16855" s="278" t="str">
        <f>Resumo!$R$5</f>
        <v>Despesa</v>
      </c>
      <c r="F16855" s="278" t="str">
        <f>Resumo!$R$6</f>
        <v>Despesa Indireta</v>
      </c>
      <c r="G16855" s="286">
        <f>'Comp. Desp. Indiretas'!CM29</f>
        <v>0</v>
      </c>
    </row>
    <row r="16856" spans="1:7">
      <c r="A16856" s="283">
        <f>'Comp. Desp. Indiretas'!$CM$7</f>
        <v>0</v>
      </c>
      <c r="B16856" s="278" t="str">
        <f>'Comp. Desp. Indiretas'!$A$30</f>
        <v>DG</v>
      </c>
      <c r="D16856" s="279" t="str">
        <f>'Comp. Desp. Indiretas'!$C$30</f>
        <v>ALIMENTAÇÃO - NIVEL 3</v>
      </c>
      <c r="E16856" s="278" t="str">
        <f>Resumo!$R$5</f>
        <v>Despesa</v>
      </c>
      <c r="F16856" s="278" t="str">
        <f>Resumo!$R$6</f>
        <v>Despesa Indireta</v>
      </c>
      <c r="G16856" s="286">
        <f>'Comp. Desp. Indiretas'!CM30</f>
        <v>0</v>
      </c>
    </row>
    <row r="16857" spans="1:7">
      <c r="A16857" s="283">
        <f>'Comp. Desp. Indiretas'!$CM$7</f>
        <v>0</v>
      </c>
      <c r="B16857" s="278" t="str">
        <f>'Comp. Desp. Indiretas'!$A$31</f>
        <v>DG</v>
      </c>
      <c r="D16857" s="279" t="str">
        <f>'Comp. Desp. Indiretas'!$C$31</f>
        <v>TELEFONIA</v>
      </c>
      <c r="E16857" s="278" t="str">
        <f>Resumo!$R$5</f>
        <v>Despesa</v>
      </c>
      <c r="F16857" s="278" t="str">
        <f>Resumo!$R$6</f>
        <v>Despesa Indireta</v>
      </c>
      <c r="G16857" s="286">
        <f>'Comp. Desp. Indiretas'!CM31</f>
        <v>0</v>
      </c>
    </row>
    <row r="16858" spans="1:7">
      <c r="A16858" s="283">
        <f>'Comp. Desp. Indiretas'!$CM$7</f>
        <v>0</v>
      </c>
      <c r="B16858" s="278" t="str">
        <f>'Comp. Desp. Indiretas'!$A$32</f>
        <v>DG</v>
      </c>
      <c r="D16858" s="279" t="str">
        <f>'Comp. Desp. Indiretas'!$C$32</f>
        <v>ALUGUEL DE VEÍCULO SUV</v>
      </c>
      <c r="E16858" s="278" t="str">
        <f>Resumo!$R$5</f>
        <v>Despesa</v>
      </c>
      <c r="F16858" s="278" t="str">
        <f>Resumo!$R$6</f>
        <v>Despesa Indireta</v>
      </c>
      <c r="G16858" s="286">
        <f>'Comp. Desp. Indiretas'!CM32</f>
        <v>0</v>
      </c>
    </row>
    <row r="16859" spans="1:7">
      <c r="A16859" s="283">
        <f>'Comp. Desp. Indiretas'!$CM$7</f>
        <v>0</v>
      </c>
      <c r="B16859" s="278" t="str">
        <f>'Comp. Desp. Indiretas'!$A$33</f>
        <v>DG</v>
      </c>
      <c r="D16859" s="279" t="str">
        <f>'Comp. Desp. Indiretas'!$C$33</f>
        <v>ALUGUEL DE VEICULO LEVE</v>
      </c>
      <c r="E16859" s="278" t="str">
        <f>Resumo!$R$5</f>
        <v>Despesa</v>
      </c>
      <c r="F16859" s="278" t="str">
        <f>Resumo!$R$6</f>
        <v>Despesa Indireta</v>
      </c>
      <c r="G16859" s="286">
        <f>'Comp. Desp. Indiretas'!CM33</f>
        <v>0</v>
      </c>
    </row>
    <row r="16860" spans="1:7">
      <c r="A16860" s="283">
        <f>'Comp. Desp. Indiretas'!$CM$7</f>
        <v>0</v>
      </c>
      <c r="B16860" s="278" t="str">
        <f>'Comp. Desp. Indiretas'!$A$34</f>
        <v>DG</v>
      </c>
      <c r="D16860" s="279" t="str">
        <f>'Comp. Desp. Indiretas'!$C$34</f>
        <v>ALUGUEL CAMINHONTE</v>
      </c>
      <c r="E16860" s="278" t="str">
        <f>Resumo!$R$5</f>
        <v>Despesa</v>
      </c>
      <c r="F16860" s="278" t="str">
        <f>Resumo!$R$6</f>
        <v>Despesa Indireta</v>
      </c>
      <c r="G16860" s="286">
        <f>'Comp. Desp. Indiretas'!CM34</f>
        <v>0</v>
      </c>
    </row>
    <row r="16861" spans="1:7">
      <c r="A16861" s="283">
        <f>'Comp. Desp. Indiretas'!$CM$7</f>
        <v>0</v>
      </c>
      <c r="B16861" s="278" t="str">
        <f>'Comp. Desp. Indiretas'!$A$35</f>
        <v>DG</v>
      </c>
      <c r="D16861" s="279" t="str">
        <f>'Comp. Desp. Indiretas'!$C$35</f>
        <v>AQUISIÇÃO DE VEICULO</v>
      </c>
      <c r="E16861" s="278" t="str">
        <f>Resumo!$R$5</f>
        <v>Despesa</v>
      </c>
      <c r="F16861" s="278" t="str">
        <f>Resumo!$R$6</f>
        <v>Despesa Indireta</v>
      </c>
      <c r="G16861" s="286">
        <f>'Comp. Desp. Indiretas'!CM35</f>
        <v>0</v>
      </c>
    </row>
    <row r="16862" spans="1:7">
      <c r="A16862" s="283">
        <f>'Comp. Desp. Indiretas'!$CM$7</f>
        <v>0</v>
      </c>
      <c r="B16862" s="278" t="str">
        <f>'Comp. Desp. Indiretas'!$A$36</f>
        <v>DG</v>
      </c>
      <c r="D16862" s="279" t="str">
        <f>'Comp. Desp. Indiretas'!$C$36</f>
        <v>COMBUSTÍVEL - GASOLINA</v>
      </c>
      <c r="E16862" s="278" t="str">
        <f>Resumo!$R$5</f>
        <v>Despesa</v>
      </c>
      <c r="F16862" s="278" t="str">
        <f>Resumo!$R$6</f>
        <v>Despesa Indireta</v>
      </c>
      <c r="G16862" s="286">
        <f>'Comp. Desp. Indiretas'!CM36</f>
        <v>0</v>
      </c>
    </row>
    <row r="16863" spans="1:7">
      <c r="A16863" s="283">
        <f>'Comp. Desp. Indiretas'!$CM$7</f>
        <v>0</v>
      </c>
      <c r="B16863" s="278" t="str">
        <f>'Comp. Desp. Indiretas'!$A$37</f>
        <v>DG</v>
      </c>
      <c r="D16863" s="279" t="str">
        <f>'Comp. Desp. Indiretas'!$C$37</f>
        <v>COMBUSTÍVEL - DIESEL</v>
      </c>
      <c r="E16863" s="278" t="str">
        <f>Resumo!$R$5</f>
        <v>Despesa</v>
      </c>
      <c r="F16863" s="278" t="str">
        <f>Resumo!$R$6</f>
        <v>Despesa Indireta</v>
      </c>
      <c r="G16863" s="286">
        <f>'Comp. Desp. Indiretas'!CM37</f>
        <v>0</v>
      </c>
    </row>
    <row r="16864" spans="1:7">
      <c r="A16864" s="283">
        <f>'Comp. Desp. Indiretas'!$CM$7</f>
        <v>0</v>
      </c>
      <c r="B16864" s="278" t="str">
        <f>'Comp. Desp. Indiretas'!$A$38</f>
        <v>DG</v>
      </c>
      <c r="D16864" s="279" t="str">
        <f>'Comp. Desp. Indiretas'!$C$38</f>
        <v>PASSAGEM AÉREA</v>
      </c>
      <c r="E16864" s="278" t="str">
        <f>Resumo!$R$5</f>
        <v>Despesa</v>
      </c>
      <c r="F16864" s="278" t="str">
        <f>Resumo!$R$6</f>
        <v>Despesa Indireta</v>
      </c>
      <c r="G16864" s="286">
        <f>'Comp. Desp. Indiretas'!CM38</f>
        <v>0</v>
      </c>
    </row>
    <row r="16865" spans="1:7">
      <c r="A16865" s="283">
        <f>'Comp. Desp. Indiretas'!$CM$7</f>
        <v>0</v>
      </c>
      <c r="B16865" s="278" t="str">
        <f>'Comp. Desp. Indiretas'!$A$39</f>
        <v>ART</v>
      </c>
      <c r="D16865" s="279" t="str">
        <f>'Comp. Desp. Indiretas'!$C$39</f>
        <v>ART CREA - Nível 1</v>
      </c>
      <c r="E16865" s="278" t="str">
        <f>Resumo!$R$5</f>
        <v>Despesa</v>
      </c>
      <c r="F16865" s="278" t="str">
        <f>Resumo!$R$6</f>
        <v>Despesa Indireta</v>
      </c>
      <c r="G16865" s="286">
        <f>'Comp. Desp. Indiretas'!CM39</f>
        <v>0</v>
      </c>
    </row>
    <row r="16866" spans="1:7">
      <c r="A16866" s="283">
        <f>'Comp. Desp. Indiretas'!$CM$7</f>
        <v>0</v>
      </c>
      <c r="B16866" s="278" t="str">
        <f>'Comp. Desp. Indiretas'!$A$40</f>
        <v>ART</v>
      </c>
      <c r="D16866" s="279" t="str">
        <f>'Comp. Desp. Indiretas'!$C$40</f>
        <v>ART CREA - Nível 2</v>
      </c>
      <c r="E16866" s="278" t="str">
        <f>Resumo!$R$5</f>
        <v>Despesa</v>
      </c>
      <c r="F16866" s="278" t="str">
        <f>Resumo!$R$6</f>
        <v>Despesa Indireta</v>
      </c>
      <c r="G16866" s="286">
        <f>'Comp. Desp. Indiretas'!CM40</f>
        <v>0</v>
      </c>
    </row>
    <row r="16867" spans="1:7">
      <c r="A16867" s="283">
        <f>'Comp. Desp. Indiretas'!$CM$7</f>
        <v>0</v>
      </c>
      <c r="B16867" s="278" t="str">
        <f>'Comp. Desp. Indiretas'!$A$41</f>
        <v>ART</v>
      </c>
      <c r="D16867" s="279" t="str">
        <f>'Comp. Desp. Indiretas'!$C$41</f>
        <v>ART CREA - Nível 3</v>
      </c>
      <c r="E16867" s="278" t="str">
        <f>Resumo!$R$5</f>
        <v>Despesa</v>
      </c>
      <c r="F16867" s="278" t="str">
        <f>Resumo!$R$6</f>
        <v>Despesa Indireta</v>
      </c>
      <c r="G16867" s="286">
        <f>'Comp. Desp. Indiretas'!CM41</f>
        <v>0</v>
      </c>
    </row>
    <row r="16868" spans="1:7">
      <c r="A16868" s="283">
        <f>'Comp. Desp. Indiretas'!$CM$7</f>
        <v>0</v>
      </c>
      <c r="B16868" s="278" t="str">
        <f>'Comp. Desp. Indiretas'!$A$42</f>
        <v>ART</v>
      </c>
      <c r="D16868" s="279" t="str">
        <f>'Comp. Desp. Indiretas'!$C$42</f>
        <v>ACERVO CREA</v>
      </c>
      <c r="E16868" s="278" t="str">
        <f>Resumo!$R$5</f>
        <v>Despesa</v>
      </c>
      <c r="F16868" s="278" t="str">
        <f>Resumo!$R$6</f>
        <v>Despesa Indireta</v>
      </c>
      <c r="G16868" s="286">
        <f>'Comp. Desp. Indiretas'!CM42</f>
        <v>0</v>
      </c>
    </row>
    <row r="16869" spans="1:7">
      <c r="A16869" s="283">
        <f>'Comp. Desp. Indiretas'!$CM$7</f>
        <v>0</v>
      </c>
      <c r="B16869" s="278" t="str">
        <f>'Comp. Desp. Indiretas'!$A$43</f>
        <v>ART</v>
      </c>
      <c r="D16869" s="279" t="str">
        <f>'Comp. Desp. Indiretas'!$C$43</f>
        <v>ART CRBio</v>
      </c>
      <c r="E16869" s="278" t="str">
        <f>Resumo!$R$5</f>
        <v>Despesa</v>
      </c>
      <c r="F16869" s="278" t="str">
        <f>Resumo!$R$6</f>
        <v>Despesa Indireta</v>
      </c>
      <c r="G16869" s="286">
        <f>'Comp. Desp. Indiretas'!CM43</f>
        <v>0</v>
      </c>
    </row>
    <row r="16870" spans="1:7">
      <c r="A16870" s="283">
        <f>'Comp. Desp. Indiretas'!$CM$7</f>
        <v>0</v>
      </c>
      <c r="B16870" s="278" t="str">
        <f>'Comp. Desp. Indiretas'!$A$44</f>
        <v>ART</v>
      </c>
      <c r="D16870" s="279" t="str">
        <f>'Comp. Desp. Indiretas'!$C$44</f>
        <v>ACERVO CRBio</v>
      </c>
      <c r="E16870" s="278" t="str">
        <f>Resumo!$R$5</f>
        <v>Despesa</v>
      </c>
      <c r="F16870" s="278" t="str">
        <f>Resumo!$R$6</f>
        <v>Despesa Indireta</v>
      </c>
      <c r="G16870" s="286">
        <f>'Comp. Desp. Indiretas'!CM44</f>
        <v>0</v>
      </c>
    </row>
    <row r="16871" spans="1:7">
      <c r="A16871" s="283">
        <f>'Comp. Desp. Indiretas'!$CM$7</f>
        <v>0</v>
      </c>
      <c r="B16871" s="278" t="str">
        <f>'Comp. Desp. Indiretas'!$A$45</f>
        <v>ART</v>
      </c>
      <c r="D16871" s="279" t="str">
        <f>'Comp. Desp. Indiretas'!$C$45</f>
        <v>VISTO CREA PF</v>
      </c>
      <c r="E16871" s="278" t="str">
        <f>Resumo!$R$5</f>
        <v>Despesa</v>
      </c>
      <c r="F16871" s="278" t="str">
        <f>Resumo!$R$6</f>
        <v>Despesa Indireta</v>
      </c>
      <c r="G16871" s="286">
        <f>'Comp. Desp. Indiretas'!CM45</f>
        <v>0</v>
      </c>
    </row>
    <row r="16872" spans="1:7">
      <c r="A16872" s="283">
        <f>'Comp. Desp. Indiretas'!$CM$7</f>
        <v>0</v>
      </c>
      <c r="B16872" s="278" t="str">
        <f>'Comp. Desp. Indiretas'!$A$46</f>
        <v>ART</v>
      </c>
      <c r="D16872" s="279" t="str">
        <f>'Comp. Desp. Indiretas'!$C$46</f>
        <v>VISTO CREA PJ</v>
      </c>
      <c r="E16872" s="278" t="str">
        <f>Resumo!$R$5</f>
        <v>Despesa</v>
      </c>
      <c r="F16872" s="278" t="str">
        <f>Resumo!$R$6</f>
        <v>Despesa Indireta</v>
      </c>
      <c r="G16872" s="286">
        <f>'Comp. Desp. Indiretas'!CM46</f>
        <v>0</v>
      </c>
    </row>
    <row r="16873" spans="1:7">
      <c r="A16873" s="283">
        <f>'Comp. Desp. Indiretas'!$CM$7</f>
        <v>0</v>
      </c>
      <c r="B16873" s="278" t="str">
        <f>'Comp. Desp. Indiretas'!$A$47</f>
        <v>ART</v>
      </c>
      <c r="D16873" s="279" t="str">
        <f>'Comp. Desp. Indiretas'!$C$47</f>
        <v>ANUIDADE CREA PF</v>
      </c>
      <c r="E16873" s="278" t="str">
        <f>Resumo!$R$5</f>
        <v>Despesa</v>
      </c>
      <c r="F16873" s="278" t="str">
        <f>Resumo!$R$6</f>
        <v>Despesa Indireta</v>
      </c>
      <c r="G16873" s="286">
        <f>'Comp. Desp. Indiretas'!CM47</f>
        <v>0</v>
      </c>
    </row>
    <row r="16874" spans="1:7">
      <c r="A16874" s="283">
        <f>'Comp. Desp. Indiretas'!$CM$7</f>
        <v>0</v>
      </c>
      <c r="B16874" s="278" t="str">
        <f>'Comp. Desp. Indiretas'!$A$48</f>
        <v>ART</v>
      </c>
      <c r="D16874" s="279" t="str">
        <f>'Comp. Desp. Indiretas'!$C$48</f>
        <v>ANUIDADE CREA PJ</v>
      </c>
      <c r="E16874" s="278" t="str">
        <f>Resumo!$R$5</f>
        <v>Despesa</v>
      </c>
      <c r="F16874" s="278" t="str">
        <f>Resumo!$R$6</f>
        <v>Despesa Indireta</v>
      </c>
      <c r="G16874" s="286">
        <f>'Comp. Desp. Indiretas'!CM48</f>
        <v>0</v>
      </c>
    </row>
    <row r="16875" spans="1:7">
      <c r="A16875" s="283">
        <f>'Comp. Desp. Indiretas'!$CM$7</f>
        <v>0</v>
      </c>
      <c r="B16875" s="278" t="str">
        <f>'Comp. Desp. Indiretas'!$A$49</f>
        <v>ART</v>
      </c>
      <c r="D16875" s="279" t="str">
        <f>'Comp. Desp. Indiretas'!$C$49</f>
        <v>VISTO CRBio PF</v>
      </c>
      <c r="E16875" s="278" t="str">
        <f>Resumo!$R$5</f>
        <v>Despesa</v>
      </c>
      <c r="F16875" s="278" t="str">
        <f>Resumo!$R$6</f>
        <v>Despesa Indireta</v>
      </c>
      <c r="G16875" s="286">
        <f>'Comp. Desp. Indiretas'!CM49</f>
        <v>0</v>
      </c>
    </row>
    <row r="16876" spans="1:7">
      <c r="A16876" s="283">
        <f>'Comp. Desp. Indiretas'!$CM$7</f>
        <v>0</v>
      </c>
      <c r="B16876" s="278" t="str">
        <f>'Comp. Desp. Indiretas'!$A$50</f>
        <v>ART</v>
      </c>
      <c r="D16876" s="279" t="str">
        <f>'Comp. Desp. Indiretas'!$C$50</f>
        <v>VISTO CRBio PJ</v>
      </c>
      <c r="E16876" s="278" t="str">
        <f>Resumo!$R$5</f>
        <v>Despesa</v>
      </c>
      <c r="F16876" s="278" t="str">
        <f>Resumo!$R$6</f>
        <v>Despesa Indireta</v>
      </c>
      <c r="G16876" s="286">
        <f>'Comp. Desp. Indiretas'!CM50</f>
        <v>0</v>
      </c>
    </row>
    <row r="16877" spans="1:7">
      <c r="A16877" s="283">
        <f>'Comp. Desp. Indiretas'!$CM$7</f>
        <v>0</v>
      </c>
      <c r="B16877" s="278" t="str">
        <f>'Comp. Desp. Indiretas'!$A$51</f>
        <v>SMS</v>
      </c>
      <c r="D16877" s="279" t="str">
        <f>'Comp. Desp. Indiretas'!$C$51</f>
        <v>PPRA</v>
      </c>
      <c r="E16877" s="278" t="str">
        <f>Resumo!$R$5</f>
        <v>Despesa</v>
      </c>
      <c r="F16877" s="278" t="str">
        <f>Resumo!$R$6</f>
        <v>Despesa Indireta</v>
      </c>
      <c r="G16877" s="286">
        <f>'Comp. Desp. Indiretas'!CM51</f>
        <v>0</v>
      </c>
    </row>
    <row r="16878" spans="1:7">
      <c r="A16878" s="283">
        <f>'Comp. Desp. Indiretas'!$CM$7</f>
        <v>0</v>
      </c>
      <c r="B16878" s="278" t="str">
        <f>'Comp. Desp. Indiretas'!$A$52</f>
        <v>SMS</v>
      </c>
      <c r="D16878" s="279" t="str">
        <f>'Comp. Desp. Indiretas'!$C$52</f>
        <v>PCMSO</v>
      </c>
      <c r="E16878" s="278" t="str">
        <f>Resumo!$R$5</f>
        <v>Despesa</v>
      </c>
      <c r="F16878" s="278" t="str">
        <f>Resumo!$R$6</f>
        <v>Despesa Indireta</v>
      </c>
      <c r="G16878" s="286">
        <f>'Comp. Desp. Indiretas'!CM52</f>
        <v>0</v>
      </c>
    </row>
    <row r="16879" spans="1:7">
      <c r="A16879" s="283">
        <f>'Comp. Desp. Indiretas'!$CM$7</f>
        <v>0</v>
      </c>
      <c r="B16879" s="278" t="str">
        <f>'Comp. Desp. Indiretas'!$A$53</f>
        <v>SMS</v>
      </c>
      <c r="D16879" s="279" t="str">
        <f>'Comp. Desp. Indiretas'!$C$53</f>
        <v>PGR</v>
      </c>
      <c r="E16879" s="278" t="str">
        <f>Resumo!$R$5</f>
        <v>Despesa</v>
      </c>
      <c r="F16879" s="278" t="str">
        <f>Resumo!$R$6</f>
        <v>Despesa Indireta</v>
      </c>
      <c r="G16879" s="286">
        <f>'Comp. Desp. Indiretas'!CM53</f>
        <v>0</v>
      </c>
    </row>
    <row r="16880" spans="1:7">
      <c r="A16880" s="283">
        <f>'Comp. Desp. Indiretas'!$CM$7</f>
        <v>0</v>
      </c>
      <c r="B16880" s="278" t="str">
        <f>'Comp. Desp. Indiretas'!$A$55</f>
        <v>SMS</v>
      </c>
      <c r="D16880" s="279" t="str">
        <f>'Comp. Desp. Indiretas'!$C$55</f>
        <v>TREINAMENTO</v>
      </c>
      <c r="E16880" s="278" t="str">
        <f>Resumo!$R$5</f>
        <v>Despesa</v>
      </c>
      <c r="F16880" s="278" t="str">
        <f>Resumo!$R$6</f>
        <v>Despesa Indireta</v>
      </c>
      <c r="G16880" s="286">
        <f>'Comp. Desp. Indiretas'!CM55</f>
        <v>0</v>
      </c>
    </row>
    <row r="16881" spans="1:7">
      <c r="A16881" s="283">
        <f>'Comp. Desp. Indiretas'!$CM$7</f>
        <v>0</v>
      </c>
      <c r="B16881" s="278" t="str">
        <f>'Comp. Desp. Indiretas'!$A$56</f>
        <v>SMS</v>
      </c>
      <c r="D16881" s="279" t="str">
        <f>'Comp. Desp. Indiretas'!$C$56</f>
        <v>ASO</v>
      </c>
      <c r="E16881" s="278" t="str">
        <f>Resumo!$R$5</f>
        <v>Despesa</v>
      </c>
      <c r="F16881" s="278" t="str">
        <f>Resumo!$R$6</f>
        <v>Despesa Indireta</v>
      </c>
      <c r="G16881" s="286">
        <f>'Comp. Desp. Indiretas'!CM56</f>
        <v>0</v>
      </c>
    </row>
    <row r="16882" spans="1:7">
      <c r="A16882" s="283">
        <f>'Comp. Desp. Indiretas'!$CM$7</f>
        <v>0</v>
      </c>
      <c r="B16882" s="278">
        <f>'Comp. Desp. Indiretas'!$A$57</f>
        <v>0</v>
      </c>
      <c r="D16882" s="279" t="str">
        <f>'Comp. Desp. Indiretas'!$C$57</f>
        <v/>
      </c>
      <c r="E16882" s="278" t="str">
        <f>Resumo!$R$5</f>
        <v>Despesa</v>
      </c>
      <c r="F16882" s="278" t="str">
        <f>Resumo!$R$6</f>
        <v>Despesa Indireta</v>
      </c>
      <c r="G16882" s="286">
        <f>'Comp. Desp. Indiretas'!CM57</f>
        <v>0</v>
      </c>
    </row>
    <row r="16883" spans="1:7">
      <c r="A16883" s="283">
        <f>'Comp. Desp. Indiretas'!$CM$7</f>
        <v>0</v>
      </c>
      <c r="B16883" s="278">
        <f>'Comp. Desp. Indiretas'!$A$58</f>
        <v>0</v>
      </c>
      <c r="D16883" s="279" t="str">
        <f>'Comp. Desp. Indiretas'!$C$58</f>
        <v/>
      </c>
      <c r="E16883" s="278" t="str">
        <f>Resumo!$R$5</f>
        <v>Despesa</v>
      </c>
      <c r="F16883" s="278" t="str">
        <f>Resumo!$R$6</f>
        <v>Despesa Indireta</v>
      </c>
      <c r="G16883" s="286">
        <f>'Comp. Desp. Indiretas'!CM58</f>
        <v>0</v>
      </c>
    </row>
    <row r="16884" spans="1:7">
      <c r="A16884" s="283">
        <f>'Comp. Desp. Indiretas'!$CM$7</f>
        <v>0</v>
      </c>
      <c r="B16884" s="278">
        <f>'Comp. Desp. Indiretas'!$A$59</f>
        <v>0</v>
      </c>
      <c r="D16884" s="279" t="str">
        <f>'Comp. Desp. Indiretas'!$C$59</f>
        <v/>
      </c>
      <c r="E16884" s="278" t="str">
        <f>Resumo!$R$5</f>
        <v>Despesa</v>
      </c>
      <c r="F16884" s="278" t="str">
        <f>Resumo!$R$6</f>
        <v>Despesa Indireta</v>
      </c>
      <c r="G16884" s="286">
        <f>'Comp. Desp. Indiretas'!CM59</f>
        <v>0</v>
      </c>
    </row>
    <row r="16885" spans="1:7">
      <c r="A16885" s="283">
        <f>'Comp. Desp. Indiretas'!$CM$7</f>
        <v>0</v>
      </c>
      <c r="B16885" s="278">
        <f>'Comp. Desp. Indiretas'!$A$60</f>
        <v>0</v>
      </c>
      <c r="D16885" s="279" t="str">
        <f>'Comp. Desp. Indiretas'!$C$60</f>
        <v/>
      </c>
      <c r="E16885" s="278" t="str">
        <f>Resumo!$R$5</f>
        <v>Despesa</v>
      </c>
      <c r="F16885" s="278" t="str">
        <f>Resumo!$R$6</f>
        <v>Despesa Indireta</v>
      </c>
      <c r="G16885" s="286">
        <f>'Comp. Desp. Indiretas'!CM60</f>
        <v>0</v>
      </c>
    </row>
    <row r="16886" spans="1:7">
      <c r="A16886" s="283">
        <f>'Comp. Desp. Indiretas'!$CM$7</f>
        <v>0</v>
      </c>
      <c r="B16886" s="278" t="str">
        <f>'Comp. Desp. Indiretas'!$A$63</f>
        <v>MOC</v>
      </c>
      <c r="D16886" s="279" t="str">
        <f>'Comp. Desp. Indiretas'!$C$63</f>
        <v>DIRETOR TÉCNICO</v>
      </c>
      <c r="E16886" s="278" t="str">
        <f>Resumo!$R$5</f>
        <v>Despesa</v>
      </c>
      <c r="F16886" s="278" t="str">
        <f>Resumo!$R$6</f>
        <v>Despesa Indireta</v>
      </c>
      <c r="G16886" s="286">
        <f>'Comp. Desp. Indiretas'!CM63</f>
        <v>0</v>
      </c>
    </row>
    <row r="16887" spans="1:7">
      <c r="A16887" s="283">
        <f>'Comp. Desp. Indiretas'!$CM$7</f>
        <v>0</v>
      </c>
      <c r="B16887" s="278" t="str">
        <f>'Comp. Desp. Indiretas'!$A$64</f>
        <v>MOC</v>
      </c>
      <c r="D16887" s="279" t="str">
        <f>'Comp. Desp. Indiretas'!$C$64</f>
        <v>ANALISTA DE SUPRIMENTOS</v>
      </c>
      <c r="E16887" s="278" t="str">
        <f>Resumo!$R$5</f>
        <v>Despesa</v>
      </c>
      <c r="F16887" s="278" t="str">
        <f>Resumo!$R$6</f>
        <v>Despesa Indireta</v>
      </c>
      <c r="G16887" s="286">
        <f>'Comp. Desp. Indiretas'!CM64</f>
        <v>0</v>
      </c>
    </row>
    <row r="16888" spans="1:7">
      <c r="A16888" s="283">
        <f>'Comp. Desp. Indiretas'!$CM$7</f>
        <v>0</v>
      </c>
      <c r="B16888" s="278" t="str">
        <f>'Comp. Desp. Indiretas'!$A$65</f>
        <v>MOC</v>
      </c>
      <c r="D16888" s="279" t="str">
        <f>'Comp. Desp. Indiretas'!$C$65</f>
        <v>GERENTE DE PROJETO - PJ</v>
      </c>
      <c r="E16888" s="278" t="str">
        <f>Resumo!$R$5</f>
        <v>Despesa</v>
      </c>
      <c r="F16888" s="278" t="str">
        <f>Resumo!$R$6</f>
        <v>Despesa Indireta</v>
      </c>
      <c r="G16888" s="286">
        <f>'Comp. Desp. Indiretas'!CM65</f>
        <v>0</v>
      </c>
    </row>
    <row r="16889" spans="1:7">
      <c r="A16889" s="283">
        <f>'Comp. Desp. Indiretas'!$CM$7</f>
        <v>0</v>
      </c>
      <c r="B16889" s="278" t="str">
        <f>'Comp. Desp. Indiretas'!$A$66</f>
        <v>MOC</v>
      </c>
      <c r="D16889" s="279" t="str">
        <f>'Comp. Desp. Indiretas'!$C$66</f>
        <v>COORD. DE PROJETO - PJ</v>
      </c>
      <c r="E16889" s="278" t="str">
        <f>Resumo!$R$5</f>
        <v>Despesa</v>
      </c>
      <c r="F16889" s="278" t="str">
        <f>Resumo!$R$6</f>
        <v>Despesa Indireta</v>
      </c>
      <c r="G16889" s="286">
        <f>'Comp. Desp. Indiretas'!CM66</f>
        <v>0</v>
      </c>
    </row>
    <row r="16890" spans="1:7">
      <c r="A16890" s="283">
        <f>'Comp. Desp. Indiretas'!$CM$7</f>
        <v>0</v>
      </c>
      <c r="B16890" s="278" t="str">
        <f>'Comp. Desp. Indiretas'!$A$67</f>
        <v>MOC</v>
      </c>
      <c r="D16890" s="279" t="str">
        <f>'Comp. Desp. Indiretas'!$C$67</f>
        <v>COORD. OPERACIONAL - PJ</v>
      </c>
      <c r="E16890" s="278" t="str">
        <f>Resumo!$R$5</f>
        <v>Despesa</v>
      </c>
      <c r="F16890" s="278" t="str">
        <f>Resumo!$R$6</f>
        <v>Despesa Indireta</v>
      </c>
      <c r="G16890" s="286">
        <f>'Comp. Desp. Indiretas'!CM67</f>
        <v>0</v>
      </c>
    </row>
    <row r="16891" spans="1:7">
      <c r="A16891" s="283">
        <f>'Comp. Desp. Indiretas'!$CM$7</f>
        <v>0</v>
      </c>
      <c r="B16891" s="278" t="str">
        <f>'Comp. Desp. Indiretas'!$A$68</f>
        <v>MOC</v>
      </c>
      <c r="D16891" s="279" t="str">
        <f>'Comp. Desp. Indiretas'!$C$68</f>
        <v>ANALISTA DE PROJETOS SENIOR - PJ</v>
      </c>
      <c r="E16891" s="278" t="str">
        <f>Resumo!$R$5</f>
        <v>Despesa</v>
      </c>
      <c r="F16891" s="278" t="str">
        <f>Resumo!$R$6</f>
        <v>Despesa Indireta</v>
      </c>
      <c r="G16891" s="286">
        <f>'Comp. Desp. Indiretas'!CM68</f>
        <v>0</v>
      </c>
    </row>
    <row r="16892" spans="1:7">
      <c r="A16892" s="283">
        <f>'Comp. Desp. Indiretas'!$CM$7</f>
        <v>0</v>
      </c>
      <c r="B16892" s="278" t="str">
        <f>'Comp. Desp. Indiretas'!$A$69</f>
        <v>MOC</v>
      </c>
      <c r="D16892" s="279" t="str">
        <f>'Comp. Desp. Indiretas'!$C$69</f>
        <v>ANALISTA DE PROJETOS PLENO - PJ</v>
      </c>
      <c r="E16892" s="278" t="str">
        <f>Resumo!$R$5</f>
        <v>Despesa</v>
      </c>
      <c r="F16892" s="278" t="str">
        <f>Resumo!$R$6</f>
        <v>Despesa Indireta</v>
      </c>
      <c r="G16892" s="286">
        <f>'Comp. Desp. Indiretas'!CM69</f>
        <v>0</v>
      </c>
    </row>
    <row r="16893" spans="1:7">
      <c r="A16893" s="283">
        <f>'Comp. Desp. Indiretas'!$CM$7</f>
        <v>0</v>
      </c>
      <c r="B16893" s="278" t="str">
        <f>'Comp. Desp. Indiretas'!$A$70</f>
        <v>MOC</v>
      </c>
      <c r="D16893" s="279" t="str">
        <f>'Comp. Desp. Indiretas'!$C$70</f>
        <v>ANALISTA DE PROJETOS JUNIOR - PJ</v>
      </c>
      <c r="E16893" s="278" t="str">
        <f>Resumo!$R$5</f>
        <v>Despesa</v>
      </c>
      <c r="F16893" s="278" t="str">
        <f>Resumo!$R$6</f>
        <v>Despesa Indireta</v>
      </c>
      <c r="G16893" s="286">
        <f>'Comp. Desp. Indiretas'!CM70</f>
        <v>0</v>
      </c>
    </row>
    <row r="16894" spans="1:7">
      <c r="A16894" s="283">
        <f>'Comp. Desp. Indiretas'!$CM$7</f>
        <v>0</v>
      </c>
      <c r="B16894" s="278" t="str">
        <f>'Comp. Desp. Indiretas'!$A$71</f>
        <v>MOC</v>
      </c>
      <c r="D16894" s="279" t="str">
        <f>'Comp. Desp. Indiretas'!$C$71</f>
        <v>TÉCNICO OPERACIONAL - PJ</v>
      </c>
      <c r="E16894" s="278" t="str">
        <f>Resumo!$R$5</f>
        <v>Despesa</v>
      </c>
      <c r="F16894" s="278" t="str">
        <f>Resumo!$R$6</f>
        <v>Despesa Indireta</v>
      </c>
      <c r="G16894" s="286">
        <f>'Comp. Desp. Indiretas'!CM71</f>
        <v>0</v>
      </c>
    </row>
    <row r="16895" spans="1:7">
      <c r="A16895" s="283">
        <f>'Comp. Desp. Indiretas'!$CM$7</f>
        <v>0</v>
      </c>
      <c r="B16895" s="278" t="str">
        <f>'Comp. Desp. Indiretas'!$A$72</f>
        <v>MOC</v>
      </c>
      <c r="D16895" s="279" t="str">
        <f>'Comp. Desp. Indiretas'!$C$72</f>
        <v>AUXILIAR TÉCNICO - PJ</v>
      </c>
      <c r="E16895" s="278" t="str">
        <f>Resumo!$R$5</f>
        <v>Despesa</v>
      </c>
      <c r="F16895" s="278" t="str">
        <f>Resumo!$R$6</f>
        <v>Despesa Indireta</v>
      </c>
      <c r="G16895" s="286">
        <f>'Comp. Desp. Indiretas'!CM72</f>
        <v>0</v>
      </c>
    </row>
    <row r="16896" spans="1:7">
      <c r="A16896" s="283">
        <f>'Comp. Desp. Indiretas'!$CM$7</f>
        <v>0</v>
      </c>
      <c r="B16896" s="278" t="str">
        <f>'Comp. Desp. Indiretas'!$A$73</f>
        <v>MOC</v>
      </c>
      <c r="D16896" s="279" t="str">
        <f>'Comp. Desp. Indiretas'!$C$73</f>
        <v>ANALISTA FINANCEIRO</v>
      </c>
      <c r="E16896" s="278" t="str">
        <f>Resumo!$R$5</f>
        <v>Despesa</v>
      </c>
      <c r="F16896" s="278" t="str">
        <f>Resumo!$R$6</f>
        <v>Despesa Indireta</v>
      </c>
      <c r="G16896" s="286">
        <f>'Comp. Desp. Indiretas'!CM73</f>
        <v>0</v>
      </c>
    </row>
    <row r="16897" spans="1:7">
      <c r="A16897" s="283">
        <f>'Comp. Desp. Indiretas'!$CM$7</f>
        <v>0</v>
      </c>
      <c r="B16897" s="278" t="str">
        <f>'Comp. Desp. Indiretas'!$A$74</f>
        <v>MOC</v>
      </c>
      <c r="D16897" s="279" t="str">
        <f>'Comp. Desp. Indiretas'!$C$74</f>
        <v>ANALISTA DE SUPRIMENTOS</v>
      </c>
      <c r="E16897" s="278" t="str">
        <f>Resumo!$R$5</f>
        <v>Despesa</v>
      </c>
      <c r="F16897" s="278" t="str">
        <f>Resumo!$R$6</f>
        <v>Despesa Indireta</v>
      </c>
      <c r="G16897" s="286">
        <f>'Comp. Desp. Indiretas'!CM74</f>
        <v>0</v>
      </c>
    </row>
    <row r="16898" spans="1:7">
      <c r="A16898" s="283">
        <f>'Comp. Desp. Indiretas'!$CM$7</f>
        <v>0</v>
      </c>
      <c r="B16898" s="278" t="str">
        <f>'Comp. Desp. Indiretas'!$A$75</f>
        <v>DG</v>
      </c>
      <c r="D16898" s="279" t="str">
        <f>'Comp. Desp. Indiretas'!$C$75</f>
        <v>HOSPEDAGEM VIAGEM</v>
      </c>
      <c r="E16898" s="278" t="str">
        <f>Resumo!$R$5</f>
        <v>Despesa</v>
      </c>
      <c r="F16898" s="278" t="str">
        <f>Resumo!$R$6</f>
        <v>Despesa Indireta</v>
      </c>
      <c r="G16898" s="286">
        <f>'Comp. Desp. Indiretas'!CM75</f>
        <v>0</v>
      </c>
    </row>
    <row r="16899" spans="1:7">
      <c r="A16899" s="283">
        <f>'Comp. Desp. Indiretas'!$CM$7</f>
        <v>0</v>
      </c>
      <c r="B16899" s="278" t="str">
        <f>'Comp. Desp. Indiretas'!$A$76</f>
        <v>DG</v>
      </c>
      <c r="D16899" s="279" t="str">
        <f>'Comp. Desp. Indiretas'!$C$76</f>
        <v>ALIMENTAÇÃO VIAGEM (CAFÉ / ALMOÇO OU JANTA)</v>
      </c>
      <c r="E16899" s="278" t="str">
        <f>Resumo!$R$5</f>
        <v>Despesa</v>
      </c>
      <c r="F16899" s="278" t="str">
        <f>Resumo!$R$6</f>
        <v>Despesa Indireta</v>
      </c>
      <c r="G16899" s="286">
        <f>'Comp. Desp. Indiretas'!CM76</f>
        <v>0</v>
      </c>
    </row>
    <row r="16900" spans="1:7">
      <c r="A16900" s="283">
        <f>'Comp. Desp. Indiretas'!$CM$7</f>
        <v>0</v>
      </c>
      <c r="B16900" s="278" t="str">
        <f>'Comp. Desp. Indiretas'!$A$77</f>
        <v>DG</v>
      </c>
      <c r="D16900" s="279" t="str">
        <f>'Comp. Desp. Indiretas'!$C$77</f>
        <v>SALA COMERCIAL - PARAUAPEBAS/PA</v>
      </c>
      <c r="E16900" s="278" t="str">
        <f>Resumo!$R$5</f>
        <v>Despesa</v>
      </c>
      <c r="F16900" s="278" t="str">
        <f>Resumo!$R$6</f>
        <v>Despesa Indireta</v>
      </c>
      <c r="G16900" s="286">
        <f>'Comp. Desp. Indiretas'!CM77</f>
        <v>0</v>
      </c>
    </row>
    <row r="16901" spans="1:7">
      <c r="A16901" s="283">
        <f>'Comp. Desp. Indiretas'!$CM$7</f>
        <v>0</v>
      </c>
      <c r="B16901" s="278" t="str">
        <f>'Comp. Desp. Indiretas'!$A$78</f>
        <v>DG</v>
      </c>
      <c r="D16901" s="279" t="str">
        <f>'Comp. Desp. Indiretas'!$C$78</f>
        <v>ALIMENTAÇÃO VIAGEM (CAFÉ / ALMOÇO OU JANTA)</v>
      </c>
      <c r="E16901" s="278" t="str">
        <f>Resumo!$R$5</f>
        <v>Despesa</v>
      </c>
      <c r="F16901" s="278" t="str">
        <f>Resumo!$R$6</f>
        <v>Despesa Indireta</v>
      </c>
      <c r="G16901" s="286">
        <f>'Comp. Desp. Indiretas'!CM78</f>
        <v>0</v>
      </c>
    </row>
    <row r="16902" spans="1:7">
      <c r="A16902" s="283">
        <f>'Comp. Desp. Indiretas'!$CM$7</f>
        <v>0</v>
      </c>
      <c r="B16902" s="278" t="str">
        <f>'Comp. Desp. Indiretas'!$A$79</f>
        <v>DG</v>
      </c>
      <c r="D16902" s="279" t="str">
        <f>'Comp. Desp. Indiretas'!$C$79</f>
        <v>ALIMENTAÇÃO - NIVEL 2</v>
      </c>
      <c r="E16902" s="278" t="str">
        <f>Resumo!$R$5</f>
        <v>Despesa</v>
      </c>
      <c r="F16902" s="278" t="str">
        <f>Resumo!$R$6</f>
        <v>Despesa Indireta</v>
      </c>
      <c r="G16902" s="286">
        <f>'Comp. Desp. Indiretas'!CM79</f>
        <v>0</v>
      </c>
    </row>
    <row r="16903" spans="1:7">
      <c r="A16903" s="283">
        <f>'Comp. Desp. Indiretas'!$CM$7</f>
        <v>0</v>
      </c>
      <c r="B16903" s="278" t="str">
        <f>'Comp. Desp. Indiretas'!$A$80</f>
        <v>DG</v>
      </c>
      <c r="D16903" s="279" t="str">
        <f>'Comp. Desp. Indiretas'!$C$80</f>
        <v>ALIMENTAÇÃO - NIVEL 3</v>
      </c>
      <c r="E16903" s="278" t="str">
        <f>Resumo!$R$5</f>
        <v>Despesa</v>
      </c>
      <c r="F16903" s="278" t="str">
        <f>Resumo!$R$6</f>
        <v>Despesa Indireta</v>
      </c>
      <c r="G16903" s="286">
        <f>'Comp. Desp. Indiretas'!CM80</f>
        <v>0</v>
      </c>
    </row>
    <row r="16904" spans="1:7">
      <c r="A16904" s="283">
        <f>'Comp. Desp. Indiretas'!$CM$7</f>
        <v>0</v>
      </c>
      <c r="B16904" s="278" t="str">
        <f>'Comp. Desp. Indiretas'!$A$81</f>
        <v>DG</v>
      </c>
      <c r="D16904" s="279" t="str">
        <f>'Comp. Desp. Indiretas'!$C$81</f>
        <v>TELEFONIA</v>
      </c>
      <c r="E16904" s="278" t="str">
        <f>Resumo!$R$5</f>
        <v>Despesa</v>
      </c>
      <c r="F16904" s="278" t="str">
        <f>Resumo!$R$6</f>
        <v>Despesa Indireta</v>
      </c>
      <c r="G16904" s="286">
        <f>'Comp. Desp. Indiretas'!CM81</f>
        <v>0</v>
      </c>
    </row>
    <row r="16905" spans="1:7">
      <c r="A16905" s="283">
        <f>'Comp. Desp. Indiretas'!$CM$7</f>
        <v>0</v>
      </c>
      <c r="B16905" s="278" t="str">
        <f>'Comp. Desp. Indiretas'!$A$82</f>
        <v>DG</v>
      </c>
      <c r="D16905" s="279" t="str">
        <f>'Comp. Desp. Indiretas'!$C$82</f>
        <v>ALUGUEL DE VEÍCULO SUV</v>
      </c>
      <c r="E16905" s="278" t="str">
        <f>Resumo!$R$5</f>
        <v>Despesa</v>
      </c>
      <c r="F16905" s="278" t="str">
        <f>Resumo!$R$6</f>
        <v>Despesa Indireta</v>
      </c>
      <c r="G16905" s="286">
        <f>'Comp. Desp. Indiretas'!CM82</f>
        <v>0</v>
      </c>
    </row>
    <row r="16906" spans="1:7">
      <c r="A16906" s="283">
        <f>'Comp. Desp. Indiretas'!$CM$7</f>
        <v>0</v>
      </c>
      <c r="B16906" s="278" t="str">
        <f>'Comp. Desp. Indiretas'!$A$83</f>
        <v>DG</v>
      </c>
      <c r="D16906" s="279" t="str">
        <f>'Comp. Desp. Indiretas'!$C$83</f>
        <v>ALUGUEL DE VEICULO LEVE</v>
      </c>
      <c r="E16906" s="278" t="str">
        <f>Resumo!$R$5</f>
        <v>Despesa</v>
      </c>
      <c r="F16906" s="278" t="str">
        <f>Resumo!$R$6</f>
        <v>Despesa Indireta</v>
      </c>
      <c r="G16906" s="286">
        <f>'Comp. Desp. Indiretas'!CM83</f>
        <v>0</v>
      </c>
    </row>
    <row r="16907" spans="1:7">
      <c r="A16907" s="283">
        <f>'Comp. Desp. Indiretas'!$CM$7</f>
        <v>0</v>
      </c>
      <c r="B16907" s="278" t="str">
        <f>'Comp. Desp. Indiretas'!$A$84</f>
        <v>DG</v>
      </c>
      <c r="D16907" s="279" t="str">
        <f>'Comp. Desp. Indiretas'!$C$84</f>
        <v>ALUGUEL CAMINHONTE</v>
      </c>
      <c r="E16907" s="278" t="str">
        <f>Resumo!$R$5</f>
        <v>Despesa</v>
      </c>
      <c r="F16907" s="278" t="str">
        <f>Resumo!$R$6</f>
        <v>Despesa Indireta</v>
      </c>
      <c r="G16907" s="286">
        <f>'Comp. Desp. Indiretas'!CM84</f>
        <v>0</v>
      </c>
    </row>
    <row r="16908" spans="1:7">
      <c r="A16908" s="283">
        <f>'Comp. Desp. Indiretas'!$CM$7</f>
        <v>0</v>
      </c>
      <c r="B16908" s="278" t="str">
        <f>'Comp. Desp. Indiretas'!$A$85</f>
        <v>DG</v>
      </c>
      <c r="D16908" s="279" t="str">
        <f>'Comp. Desp. Indiretas'!$C$85</f>
        <v>AQUISIÇÃO DE VEICULO</v>
      </c>
      <c r="E16908" s="278" t="str">
        <f>Resumo!$R$5</f>
        <v>Despesa</v>
      </c>
      <c r="F16908" s="278" t="str">
        <f>Resumo!$R$6</f>
        <v>Despesa Indireta</v>
      </c>
      <c r="G16908" s="286">
        <f>'Comp. Desp. Indiretas'!CM85</f>
        <v>0</v>
      </c>
    </row>
    <row r="16909" spans="1:7">
      <c r="A16909" s="283">
        <f>'Comp. Desp. Indiretas'!$CM$7</f>
        <v>0</v>
      </c>
      <c r="B16909" s="278" t="str">
        <f>'Comp. Desp. Indiretas'!$A$86</f>
        <v>DG</v>
      </c>
      <c r="D16909" s="279" t="str">
        <f>'Comp. Desp. Indiretas'!$C$86</f>
        <v>COMBUSTÍVEL - GASOLINA</v>
      </c>
      <c r="E16909" s="278" t="str">
        <f>Resumo!$R$5</f>
        <v>Despesa</v>
      </c>
      <c r="F16909" s="278" t="str">
        <f>Resumo!$R$6</f>
        <v>Despesa Indireta</v>
      </c>
      <c r="G16909" s="286">
        <f>'Comp. Desp. Indiretas'!CM86</f>
        <v>0</v>
      </c>
    </row>
    <row r="16910" spans="1:7">
      <c r="A16910" s="283">
        <f>'Comp. Desp. Indiretas'!$CM$7</f>
        <v>0</v>
      </c>
      <c r="B16910" s="278" t="str">
        <f>'Comp. Desp. Indiretas'!$A$87</f>
        <v>DG</v>
      </c>
      <c r="D16910" s="279" t="str">
        <f>'Comp. Desp. Indiretas'!$C$87</f>
        <v>COMBUSTÍVEL - DIESEL</v>
      </c>
      <c r="E16910" s="278" t="str">
        <f>Resumo!$R$5</f>
        <v>Despesa</v>
      </c>
      <c r="F16910" s="278" t="str">
        <f>Resumo!$R$6</f>
        <v>Despesa Indireta</v>
      </c>
      <c r="G16910" s="286">
        <f>'Comp. Desp. Indiretas'!CM87</f>
        <v>0</v>
      </c>
    </row>
    <row r="16911" spans="1:7">
      <c r="A16911" s="283">
        <f>'Comp. Desp. Indiretas'!$CM$7</f>
        <v>0</v>
      </c>
      <c r="B16911" s="278" t="str">
        <f>'Comp. Desp. Indiretas'!$A$88</f>
        <v>DG</v>
      </c>
      <c r="D16911" s="279" t="str">
        <f>'Comp. Desp. Indiretas'!$C$88</f>
        <v>PASSAGEM AÉREA</v>
      </c>
      <c r="E16911" s="278" t="str">
        <f>Resumo!$R$5</f>
        <v>Despesa</v>
      </c>
      <c r="F16911" s="278" t="str">
        <f>Resumo!$R$6</f>
        <v>Despesa Indireta</v>
      </c>
      <c r="G16911" s="286">
        <f>'Comp. Desp. Indiretas'!CM88</f>
        <v>0</v>
      </c>
    </row>
    <row r="16912" spans="1:7">
      <c r="A16912" s="283">
        <f>'Comp. Desp. Indiretas'!$CM$7</f>
        <v>0</v>
      </c>
      <c r="B16912" s="278" t="str">
        <f>'Comp. Desp. Indiretas'!$A$89</f>
        <v>ART</v>
      </c>
      <c r="D16912" s="279" t="str">
        <f>'Comp. Desp. Indiretas'!$C$89</f>
        <v>ART CREA - Nível 1</v>
      </c>
      <c r="E16912" s="278" t="str">
        <f>Resumo!$R$5</f>
        <v>Despesa</v>
      </c>
      <c r="F16912" s="278" t="str">
        <f>Resumo!$R$6</f>
        <v>Despesa Indireta</v>
      </c>
      <c r="G16912" s="286">
        <f>'Comp. Desp. Indiretas'!CM89</f>
        <v>0</v>
      </c>
    </row>
    <row r="16913" spans="1:7">
      <c r="A16913" s="283">
        <f>'Comp. Desp. Indiretas'!$CM$7</f>
        <v>0</v>
      </c>
      <c r="B16913" s="278" t="str">
        <f>'Comp. Desp. Indiretas'!$A$90</f>
        <v>ART</v>
      </c>
      <c r="D16913" s="279" t="str">
        <f>'Comp. Desp. Indiretas'!$C$90</f>
        <v>ART CREA - Nível 2</v>
      </c>
      <c r="E16913" s="278" t="str">
        <f>Resumo!$R$5</f>
        <v>Despesa</v>
      </c>
      <c r="F16913" s="278" t="str">
        <f>Resumo!$R$6</f>
        <v>Despesa Indireta</v>
      </c>
      <c r="G16913" s="286">
        <f>'Comp. Desp. Indiretas'!CM90</f>
        <v>0</v>
      </c>
    </row>
    <row r="16914" spans="1:7">
      <c r="A16914" s="283">
        <f>'Comp. Desp. Indiretas'!$CM$7</f>
        <v>0</v>
      </c>
      <c r="B16914" s="278" t="str">
        <f>'Comp. Desp. Indiretas'!$A$91</f>
        <v>ART</v>
      </c>
      <c r="D16914" s="279" t="str">
        <f>'Comp. Desp. Indiretas'!$C$91</f>
        <v>ART CREA - Nível 3</v>
      </c>
      <c r="E16914" s="278" t="str">
        <f>Resumo!$R$5</f>
        <v>Despesa</v>
      </c>
      <c r="F16914" s="278" t="str">
        <f>Resumo!$R$6</f>
        <v>Despesa Indireta</v>
      </c>
      <c r="G16914" s="286">
        <f>'Comp. Desp. Indiretas'!CM91</f>
        <v>0</v>
      </c>
    </row>
    <row r="16915" spans="1:7">
      <c r="A16915" s="283">
        <f>'Comp. Desp. Indiretas'!$CM$7</f>
        <v>0</v>
      </c>
      <c r="B16915" s="278" t="str">
        <f>'Comp. Desp. Indiretas'!$A$92</f>
        <v>ART</v>
      </c>
      <c r="D16915" s="279" t="str">
        <f>'Comp. Desp. Indiretas'!$C$92</f>
        <v>ACERVO CREA</v>
      </c>
      <c r="E16915" s="278" t="str">
        <f>Resumo!$R$5</f>
        <v>Despesa</v>
      </c>
      <c r="F16915" s="278" t="str">
        <f>Resumo!$R$6</f>
        <v>Despesa Indireta</v>
      </c>
      <c r="G16915" s="286">
        <f>'Comp. Desp. Indiretas'!CM92</f>
        <v>0</v>
      </c>
    </row>
    <row r="16916" spans="1:7">
      <c r="A16916" s="283">
        <f>'Comp. Desp. Indiretas'!$CM$7</f>
        <v>0</v>
      </c>
      <c r="B16916" s="278" t="str">
        <f>'Comp. Desp. Indiretas'!$A$93</f>
        <v>ART</v>
      </c>
      <c r="D16916" s="279" t="str">
        <f>'Comp. Desp. Indiretas'!$C$93</f>
        <v>ART CRBio</v>
      </c>
      <c r="E16916" s="278" t="str">
        <f>Resumo!$R$5</f>
        <v>Despesa</v>
      </c>
      <c r="F16916" s="278" t="str">
        <f>Resumo!$R$6</f>
        <v>Despesa Indireta</v>
      </c>
      <c r="G16916" s="286">
        <f>'Comp. Desp. Indiretas'!CM93</f>
        <v>0</v>
      </c>
    </row>
    <row r="16917" spans="1:7">
      <c r="A16917" s="283">
        <f>'Comp. Desp. Indiretas'!$CM$7</f>
        <v>0</v>
      </c>
      <c r="B16917" s="278" t="str">
        <f>'Comp. Desp. Indiretas'!$A$94</f>
        <v>ART</v>
      </c>
      <c r="D16917" s="279" t="str">
        <f>'Comp. Desp. Indiretas'!$C$94</f>
        <v>ACERVO CRBio</v>
      </c>
      <c r="E16917" s="278" t="str">
        <f>Resumo!$R$5</f>
        <v>Despesa</v>
      </c>
      <c r="F16917" s="278" t="str">
        <f>Resumo!$R$6</f>
        <v>Despesa Indireta</v>
      </c>
      <c r="G16917" s="286">
        <f>'Comp. Desp. Indiretas'!CM94</f>
        <v>0</v>
      </c>
    </row>
    <row r="16918" spans="1:7">
      <c r="A16918" s="283">
        <f>'Comp. Desp. Indiretas'!$CM$7</f>
        <v>0</v>
      </c>
      <c r="B16918" s="278" t="str">
        <f>'Comp. Desp. Indiretas'!$A$95</f>
        <v>ART</v>
      </c>
      <c r="D16918" s="279" t="str">
        <f>'Comp. Desp. Indiretas'!$C$95</f>
        <v>VISTO CREA PF</v>
      </c>
      <c r="E16918" s="278" t="str">
        <f>Resumo!$R$5</f>
        <v>Despesa</v>
      </c>
      <c r="F16918" s="278" t="str">
        <f>Resumo!$R$6</f>
        <v>Despesa Indireta</v>
      </c>
      <c r="G16918" s="286">
        <f>'Comp. Desp. Indiretas'!CM95</f>
        <v>0</v>
      </c>
    </row>
    <row r="16919" spans="1:7">
      <c r="A16919" s="283">
        <f>'Comp. Desp. Indiretas'!$CM$7</f>
        <v>0</v>
      </c>
      <c r="B16919" s="278" t="str">
        <f>'Comp. Desp. Indiretas'!$A$96</f>
        <v>ART</v>
      </c>
      <c r="D16919" s="279" t="str">
        <f>'Comp. Desp. Indiretas'!$C$96</f>
        <v>VISTO CREA PJ</v>
      </c>
      <c r="E16919" s="278" t="str">
        <f>Resumo!$R$5</f>
        <v>Despesa</v>
      </c>
      <c r="F16919" s="278" t="str">
        <f>Resumo!$R$6</f>
        <v>Despesa Indireta</v>
      </c>
      <c r="G16919" s="286">
        <f>'Comp. Desp. Indiretas'!CM96</f>
        <v>0</v>
      </c>
    </row>
    <row r="16920" spans="1:7">
      <c r="A16920" s="283">
        <f>'Comp. Desp. Indiretas'!$CM$7</f>
        <v>0</v>
      </c>
      <c r="B16920" s="278" t="str">
        <f>'Comp. Desp. Indiretas'!$A$97</f>
        <v>ART</v>
      </c>
      <c r="D16920" s="279" t="str">
        <f>'Comp. Desp. Indiretas'!$C$97</f>
        <v>ANUIDADE CREA PF</v>
      </c>
      <c r="E16920" s="278" t="str">
        <f>Resumo!$R$5</f>
        <v>Despesa</v>
      </c>
      <c r="F16920" s="278" t="str">
        <f>Resumo!$R$6</f>
        <v>Despesa Indireta</v>
      </c>
      <c r="G16920" s="286">
        <f>'Comp. Desp. Indiretas'!CM97</f>
        <v>0</v>
      </c>
    </row>
    <row r="16921" spans="1:7">
      <c r="A16921" s="283">
        <f>'Comp. Desp. Indiretas'!$CM$7</f>
        <v>0</v>
      </c>
      <c r="B16921" s="278" t="str">
        <f>'Comp. Desp. Indiretas'!$A$98</f>
        <v>ART</v>
      </c>
      <c r="D16921" s="279" t="str">
        <f>'Comp. Desp. Indiretas'!$C$98</f>
        <v>ANUIDADE CREA PJ</v>
      </c>
      <c r="E16921" s="278" t="str">
        <f>Resumo!$R$5</f>
        <v>Despesa</v>
      </c>
      <c r="F16921" s="278" t="str">
        <f>Resumo!$R$6</f>
        <v>Despesa Indireta</v>
      </c>
      <c r="G16921" s="286">
        <f>'Comp. Desp. Indiretas'!CM98</f>
        <v>0</v>
      </c>
    </row>
    <row r="16922" spans="1:7">
      <c r="A16922" s="283">
        <f>'Comp. Desp. Indiretas'!$CM$7</f>
        <v>0</v>
      </c>
      <c r="B16922" s="278" t="str">
        <f>'Comp. Desp. Indiretas'!$A$99</f>
        <v>ART</v>
      </c>
      <c r="D16922" s="279" t="str">
        <f>'Comp. Desp. Indiretas'!$C$99</f>
        <v>VISTO CRBio PF</v>
      </c>
      <c r="E16922" s="278" t="str">
        <f>Resumo!$R$5</f>
        <v>Despesa</v>
      </c>
      <c r="F16922" s="278" t="str">
        <f>Resumo!$R$6</f>
        <v>Despesa Indireta</v>
      </c>
      <c r="G16922" s="286">
        <f>'Comp. Desp. Indiretas'!CM99</f>
        <v>0</v>
      </c>
    </row>
    <row r="16923" spans="1:7">
      <c r="A16923" s="283">
        <f>'Comp. Desp. Indiretas'!$CM$7</f>
        <v>0</v>
      </c>
      <c r="B16923" s="278" t="str">
        <f>'Comp. Desp. Indiretas'!$A$100</f>
        <v>ART</v>
      </c>
      <c r="D16923" s="279" t="str">
        <f>'Comp. Desp. Indiretas'!$C$100</f>
        <v>VISTO CRBio PJ</v>
      </c>
      <c r="E16923" s="278" t="str">
        <f>Resumo!$R$5</f>
        <v>Despesa</v>
      </c>
      <c r="F16923" s="278" t="str">
        <f>Resumo!$R$6</f>
        <v>Despesa Indireta</v>
      </c>
      <c r="G16923" s="286">
        <f>'Comp. Desp. Indiretas'!CM100</f>
        <v>0</v>
      </c>
    </row>
    <row r="16924" spans="1:7">
      <c r="A16924" s="283">
        <f>'Comp. Desp. Indiretas'!$CM$7</f>
        <v>0</v>
      </c>
      <c r="B16924" s="278" t="str">
        <f>'Comp. Desp. Indiretas'!$A$101</f>
        <v>SMS</v>
      </c>
      <c r="D16924" s="279" t="str">
        <f>'Comp. Desp. Indiretas'!$C$101</f>
        <v>PPRA</v>
      </c>
      <c r="E16924" s="278" t="str">
        <f>Resumo!$R$5</f>
        <v>Despesa</v>
      </c>
      <c r="F16924" s="278" t="str">
        <f>Resumo!$R$6</f>
        <v>Despesa Indireta</v>
      </c>
      <c r="G16924" s="286">
        <f>'Comp. Desp. Indiretas'!CM101</f>
        <v>0</v>
      </c>
    </row>
    <row r="16925" spans="1:7">
      <c r="A16925" s="283">
        <f>'Comp. Desp. Indiretas'!$CM$7</f>
        <v>0</v>
      </c>
      <c r="B16925" s="278" t="str">
        <f>'Comp. Desp. Indiretas'!$A$102</f>
        <v>SMS</v>
      </c>
      <c r="D16925" s="279" t="str">
        <f>'Comp. Desp. Indiretas'!$C$102</f>
        <v>PCMSO</v>
      </c>
      <c r="E16925" s="278" t="str">
        <f>Resumo!$R$5</f>
        <v>Despesa</v>
      </c>
      <c r="F16925" s="278" t="str">
        <f>Resumo!$R$6</f>
        <v>Despesa Indireta</v>
      </c>
      <c r="G16925" s="286">
        <f>'Comp. Desp. Indiretas'!CM102</f>
        <v>0</v>
      </c>
    </row>
    <row r="16926" spans="1:7">
      <c r="A16926" s="283">
        <f>'Comp. Desp. Indiretas'!$CM$7</f>
        <v>0</v>
      </c>
      <c r="B16926" s="278" t="str">
        <f>'Comp. Desp. Indiretas'!$A$103</f>
        <v>SMS</v>
      </c>
      <c r="D16926" s="279" t="str">
        <f>'Comp. Desp. Indiretas'!$C$103</f>
        <v>PGR</v>
      </c>
      <c r="E16926" s="278" t="str">
        <f>Resumo!$R$5</f>
        <v>Despesa</v>
      </c>
      <c r="F16926" s="278" t="str">
        <f>Resumo!$R$6</f>
        <v>Despesa Indireta</v>
      </c>
      <c r="G16926" s="286">
        <f>'Comp. Desp. Indiretas'!CM103</f>
        <v>0</v>
      </c>
    </row>
    <row r="16927" spans="1:7">
      <c r="A16927" s="283">
        <f>'Comp. Desp. Indiretas'!$CM$7</f>
        <v>0</v>
      </c>
      <c r="B16927" s="278" t="str">
        <f>'Comp. Desp. Indiretas'!$A$104</f>
        <v>SMS</v>
      </c>
      <c r="D16927" s="279" t="str">
        <f>'Comp. Desp. Indiretas'!$C$104</f>
        <v>PAE</v>
      </c>
      <c r="E16927" s="278" t="str">
        <f>Resumo!$R$5</f>
        <v>Despesa</v>
      </c>
      <c r="F16927" s="278" t="str">
        <f>Resumo!$R$6</f>
        <v>Despesa Indireta</v>
      </c>
      <c r="G16927" s="286">
        <f>'Comp. Desp. Indiretas'!CM104</f>
        <v>0</v>
      </c>
    </row>
    <row r="16928" spans="1:7">
      <c r="A16928" s="283">
        <f>'Comp. Desp. Indiretas'!$CM$7</f>
        <v>0</v>
      </c>
      <c r="B16928" s="278" t="str">
        <f>'Comp. Desp. Indiretas'!$A$105</f>
        <v>SMS</v>
      </c>
      <c r="D16928" s="279" t="str">
        <f>'Comp. Desp. Indiretas'!$C$105</f>
        <v>TREINAMENTO</v>
      </c>
      <c r="E16928" s="278" t="str">
        <f>Resumo!$R$5</f>
        <v>Despesa</v>
      </c>
      <c r="F16928" s="278" t="str">
        <f>Resumo!$R$6</f>
        <v>Despesa Indireta</v>
      </c>
      <c r="G16928" s="286">
        <f>'Comp. Desp. Indiretas'!CM105</f>
        <v>0</v>
      </c>
    </row>
    <row r="16929" spans="1:7">
      <c r="A16929" s="283">
        <f>'Comp. Desp. Indiretas'!$CM$7</f>
        <v>0</v>
      </c>
      <c r="B16929" s="278" t="str">
        <f>'Comp. Desp. Indiretas'!$A$106</f>
        <v>SMS</v>
      </c>
      <c r="D16929" s="279" t="str">
        <f>'Comp. Desp. Indiretas'!$C$106</f>
        <v>ASO</v>
      </c>
      <c r="E16929" s="278" t="str">
        <f>Resumo!$R$5</f>
        <v>Despesa</v>
      </c>
      <c r="F16929" s="278" t="str">
        <f>Resumo!$R$6</f>
        <v>Despesa Indireta</v>
      </c>
      <c r="G16929" s="286">
        <f>'Comp. Desp. Indiretas'!CM106</f>
        <v>0</v>
      </c>
    </row>
    <row r="16930" spans="1:7">
      <c r="A16930" s="283">
        <f>'Comp. Desp. Indiretas'!$CM$7</f>
        <v>0</v>
      </c>
      <c r="B16930" s="278">
        <f>'Comp. Desp. Indiretas'!$A$107</f>
        <v>0</v>
      </c>
      <c r="D16930" s="279" t="str">
        <f>'Comp. Desp. Indiretas'!$C$107</f>
        <v/>
      </c>
      <c r="E16930" s="278" t="str">
        <f>Resumo!$R$5</f>
        <v>Despesa</v>
      </c>
      <c r="F16930" s="278" t="str">
        <f>Resumo!$R$6</f>
        <v>Despesa Indireta</v>
      </c>
      <c r="G16930" s="286">
        <f>'Comp. Desp. Indiretas'!CM107</f>
        <v>0</v>
      </c>
    </row>
    <row r="16931" spans="1:7">
      <c r="A16931" s="283">
        <f>'Comp. Desp. Indiretas'!$CM$7</f>
        <v>0</v>
      </c>
      <c r="B16931" s="278">
        <f>'Comp. Desp. Indiretas'!$A$108</f>
        <v>0</v>
      </c>
      <c r="D16931" s="279" t="str">
        <f>'Comp. Desp. Indiretas'!$C$108</f>
        <v/>
      </c>
      <c r="E16931" s="278" t="str">
        <f>Resumo!$R$5</f>
        <v>Despesa</v>
      </c>
      <c r="F16931" s="278" t="str">
        <f>Resumo!$R$6</f>
        <v>Despesa Indireta</v>
      </c>
      <c r="G16931" s="286">
        <f>'Comp. Desp. Indiretas'!CM108</f>
        <v>0</v>
      </c>
    </row>
    <row r="16932" spans="1:7">
      <c r="A16932" s="283">
        <f>'Comp. Desp. Indiretas'!$CM$7</f>
        <v>0</v>
      </c>
      <c r="B16932" s="278">
        <f>'Comp. Desp. Indiretas'!$A$109</f>
        <v>0</v>
      </c>
      <c r="D16932" s="279" t="str">
        <f>'Comp. Desp. Indiretas'!$C$109</f>
        <v/>
      </c>
      <c r="E16932" s="278" t="str">
        <f>Resumo!$R$5</f>
        <v>Despesa</v>
      </c>
      <c r="F16932" s="278" t="str">
        <f>Resumo!$R$6</f>
        <v>Despesa Indireta</v>
      </c>
      <c r="G16932" s="286">
        <f>'Comp. Desp. Indiretas'!CM109</f>
        <v>0</v>
      </c>
    </row>
    <row r="16933" spans="1:7">
      <c r="A16933" s="283">
        <f>'Comp. Desp. Indiretas'!$CM$7</f>
        <v>0</v>
      </c>
      <c r="B16933" s="278">
        <f>'Comp. Desp. Indiretas'!$A$110</f>
        <v>0</v>
      </c>
      <c r="D16933" s="279" t="str">
        <f>'Comp. Desp. Indiretas'!$C$110</f>
        <v/>
      </c>
      <c r="E16933" s="278" t="str">
        <f>Resumo!$R$5</f>
        <v>Despesa</v>
      </c>
      <c r="F16933" s="278" t="str">
        <f>Resumo!$R$6</f>
        <v>Despesa Indireta</v>
      </c>
      <c r="G16933" s="286">
        <f>'Comp. Desp. Indiretas'!CM110</f>
        <v>0</v>
      </c>
    </row>
    <row r="16934" spans="1:7">
      <c r="A16934" s="283">
        <f>'Comp. Desp. Indiretas'!$CM$7</f>
        <v>0</v>
      </c>
      <c r="B16934" s="278">
        <f>'Comp. Desp. Indiretas'!$A$111</f>
        <v>0</v>
      </c>
      <c r="D16934" s="279" t="str">
        <f>'Comp. Desp. Indiretas'!$C$111</f>
        <v/>
      </c>
      <c r="E16934" s="278" t="str">
        <f>Resumo!$R$5</f>
        <v>Despesa</v>
      </c>
      <c r="F16934" s="278" t="str">
        <f>Resumo!$R$6</f>
        <v>Despesa Indireta</v>
      </c>
      <c r="G16934" s="286">
        <f>'Comp. Desp. Indiretas'!CM111</f>
        <v>0</v>
      </c>
    </row>
    <row r="16935" spans="1:7">
      <c r="A16935" s="283">
        <f>'Comp. Desp. Indiretas'!$CM$7</f>
        <v>0</v>
      </c>
      <c r="B16935" s="278">
        <f>'Comp. Desp. Indiretas'!$A$112</f>
        <v>0</v>
      </c>
      <c r="D16935" s="279" t="str">
        <f>'Comp. Desp. Indiretas'!$C$112</f>
        <v/>
      </c>
      <c r="E16935" s="278" t="str">
        <f>Resumo!$R$5</f>
        <v>Despesa</v>
      </c>
      <c r="F16935" s="278" t="str">
        <f>Resumo!$R$6</f>
        <v>Despesa Indireta</v>
      </c>
      <c r="G16935" s="286">
        <f>'Comp. Desp. Indiretas'!CM112</f>
        <v>0</v>
      </c>
    </row>
    <row r="16936" spans="1:7">
      <c r="A16936" s="283">
        <f>'Comp. Desp. Indiretas'!$CM$7</f>
        <v>0</v>
      </c>
      <c r="B16936" s="278" t="str">
        <f>'Composições Desp. Diretas'!$A$10</f>
        <v>MOD</v>
      </c>
      <c r="C16936" s="278" t="str">
        <f>EAP!$C$9</f>
        <v>PP01</v>
      </c>
      <c r="D16936" s="279" t="str">
        <f>'Composições Desp. Diretas'!$C$10</f>
        <v>ANALISTA TÉCNICO</v>
      </c>
      <c r="E16936" s="278" t="str">
        <f>Resumo!$R$5</f>
        <v>Despesa</v>
      </c>
      <c r="F16936" s="278" t="str">
        <f>Resumo!$R$7</f>
        <v>Despesa Direta</v>
      </c>
      <c r="G16936" s="286">
        <f>'Composições Desp. Diretas'!CN10</f>
        <v>0</v>
      </c>
    </row>
    <row r="16937" spans="1:7">
      <c r="A16937" s="283">
        <f>'Comp. Desp. Indiretas'!$CM$7</f>
        <v>0</v>
      </c>
      <c r="B16937" s="278" t="str">
        <f>'Composições Desp. Diretas'!$A$11</f>
        <v>MOD</v>
      </c>
      <c r="C16937" s="278" t="str">
        <f>EAP!$C$9</f>
        <v>PP01</v>
      </c>
      <c r="D16937" s="279" t="str">
        <f>'Composições Desp. Diretas'!$C$11</f>
        <v>ASSISTENTE ADMINISTRATIVO</v>
      </c>
      <c r="E16937" s="278" t="str">
        <f>Resumo!$R$5</f>
        <v>Despesa</v>
      </c>
      <c r="F16937" s="278" t="str">
        <f>Resumo!$R$7</f>
        <v>Despesa Direta</v>
      </c>
      <c r="G16937" s="286">
        <f>'Composições Desp. Diretas'!CN11</f>
        <v>0</v>
      </c>
    </row>
    <row r="16938" spans="1:7">
      <c r="A16938" s="283">
        <f>'Comp. Desp. Indiretas'!$CM$7</f>
        <v>0</v>
      </c>
      <c r="B16938" s="278" t="str">
        <f>'Composições Desp. Diretas'!$A$12</f>
        <v>MOD</v>
      </c>
      <c r="C16938" s="278" t="str">
        <f>EAP!$C$9</f>
        <v>PP01</v>
      </c>
      <c r="D16938" s="279" t="str">
        <f>'Composições Desp. Diretas'!$C$12</f>
        <v>TÉCNICO DE SEGURANÇA</v>
      </c>
      <c r="E16938" s="278" t="str">
        <f>Resumo!$R$5</f>
        <v>Despesa</v>
      </c>
      <c r="F16938" s="278" t="str">
        <f>Resumo!$R$7</f>
        <v>Despesa Direta</v>
      </c>
      <c r="G16938" s="286">
        <f>'Composições Desp. Diretas'!CN12</f>
        <v>0</v>
      </c>
    </row>
    <row r="16939" spans="1:7">
      <c r="A16939" s="283">
        <f>'Comp. Desp. Indiretas'!$CM$7</f>
        <v>0</v>
      </c>
      <c r="B16939" s="278" t="str">
        <f>'Composições Desp. Diretas'!$A$13</f>
        <v>MOD</v>
      </c>
      <c r="C16939" s="278" t="str">
        <f>EAP!$C$9</f>
        <v>PP01</v>
      </c>
      <c r="D16939" s="279" t="str">
        <f>'Composições Desp. Diretas'!$C$13</f>
        <v>PREPOSTO</v>
      </c>
      <c r="E16939" s="278" t="str">
        <f>Resumo!$R$5</f>
        <v>Despesa</v>
      </c>
      <c r="F16939" s="278" t="str">
        <f>Resumo!$R$7</f>
        <v>Despesa Direta</v>
      </c>
      <c r="G16939" s="286">
        <f>'Composições Desp. Diretas'!CN13</f>
        <v>0</v>
      </c>
    </row>
    <row r="16940" spans="1:7">
      <c r="A16940" s="283">
        <f>'Comp. Desp. Indiretas'!$CM$7</f>
        <v>0</v>
      </c>
      <c r="B16940" s="278" t="str">
        <f>'Composições Desp. Diretas'!$A$14</f>
        <v>MOD</v>
      </c>
      <c r="C16940" s="278" t="str">
        <f>EAP!$C$9</f>
        <v>PP01</v>
      </c>
      <c r="D16940" s="279" t="str">
        <f>'Composições Desp. Diretas'!$C$14</f>
        <v>COORDENADOR PEAC</v>
      </c>
      <c r="E16940" s="278" t="str">
        <f>Resumo!$R$5</f>
        <v>Despesa</v>
      </c>
      <c r="F16940" s="278" t="str">
        <f>Resumo!$R$7</f>
        <v>Despesa Direta</v>
      </c>
      <c r="G16940" s="286">
        <f>'Composições Desp. Diretas'!CN14</f>
        <v>0</v>
      </c>
    </row>
    <row r="16941" spans="1:7">
      <c r="A16941" s="283">
        <f>'Comp. Desp. Indiretas'!$CM$7</f>
        <v>0</v>
      </c>
      <c r="B16941" s="278" t="str">
        <f>'Composições Desp. Diretas'!$A$15</f>
        <v>MOD</v>
      </c>
      <c r="C16941" s="278" t="str">
        <f>EAP!$C$9</f>
        <v>PP01</v>
      </c>
      <c r="D16941" s="279" t="str">
        <f>'Composições Desp. Diretas'!$C$15</f>
        <v>COORDENADOR PEAC</v>
      </c>
      <c r="E16941" s="278" t="str">
        <f>Resumo!$R$5</f>
        <v>Despesa</v>
      </c>
      <c r="F16941" s="278" t="str">
        <f>Resumo!$R$7</f>
        <v>Despesa Direta</v>
      </c>
      <c r="G16941" s="286">
        <f>'Composições Desp. Diretas'!CN15</f>
        <v>0</v>
      </c>
    </row>
    <row r="16942" spans="1:7">
      <c r="A16942" s="283">
        <f>'Comp. Desp. Indiretas'!$CM$7</f>
        <v>0</v>
      </c>
      <c r="B16942" s="278" t="str">
        <f>'Composições Desp. Diretas'!$A$16</f>
        <v>MOD</v>
      </c>
      <c r="C16942" s="278" t="str">
        <f>EAP!$C$9</f>
        <v>PP01</v>
      </c>
      <c r="D16942" s="279" t="str">
        <f>'Composições Desp. Diretas'!$C$16</f>
        <v>PRODUÇÃO AUDIOVISUAL (DESIGNER GRÁFICO)</v>
      </c>
      <c r="E16942" s="278" t="str">
        <f>Resumo!$R$5</f>
        <v>Despesa</v>
      </c>
      <c r="F16942" s="278" t="str">
        <f>Resumo!$R$7</f>
        <v>Despesa Direta</v>
      </c>
      <c r="G16942" s="286">
        <f>'Composições Desp. Diretas'!CN16</f>
        <v>0</v>
      </c>
    </row>
    <row r="16943" spans="1:7">
      <c r="A16943" s="283">
        <f>'Comp. Desp. Indiretas'!$CM$7</f>
        <v>0</v>
      </c>
      <c r="B16943" s="278" t="str">
        <f>'Composições Desp. Diretas'!$A$17</f>
        <v>DG</v>
      </c>
      <c r="C16943" s="278" t="str">
        <f>EAP!$C$9</f>
        <v>PP01</v>
      </c>
      <c r="D16943" s="279" t="str">
        <f>'Composições Desp. Diretas'!$C$17</f>
        <v>AJUDA DE CUSTO - CAJU - NÍVEL 1</v>
      </c>
      <c r="E16943" s="278" t="str">
        <f>Resumo!$R$5</f>
        <v>Despesa</v>
      </c>
      <c r="F16943" s="278" t="str">
        <f>Resumo!$R$7</f>
        <v>Despesa Direta</v>
      </c>
      <c r="G16943" s="286">
        <f>'Composições Desp. Diretas'!CN17</f>
        <v>0</v>
      </c>
    </row>
    <row r="16944" spans="1:7">
      <c r="A16944" s="283">
        <f>'Comp. Desp. Indiretas'!$CM$7</f>
        <v>0</v>
      </c>
      <c r="B16944" s="278" t="str">
        <f>'Composições Desp. Diretas'!$A$18</f>
        <v>DG</v>
      </c>
      <c r="C16944" s="278" t="str">
        <f>EAP!$C$9</f>
        <v>PP01</v>
      </c>
      <c r="D16944" s="279" t="str">
        <f>'Composições Desp. Diretas'!$C$18</f>
        <v>AJUDA DE CUSTO - CAJU - NÍVEL 2</v>
      </c>
      <c r="E16944" s="278" t="str">
        <f>Resumo!$R$5</f>
        <v>Despesa</v>
      </c>
      <c r="F16944" s="278" t="str">
        <f>Resumo!$R$7</f>
        <v>Despesa Direta</v>
      </c>
      <c r="G16944" s="286">
        <f>'Composições Desp. Diretas'!CN18</f>
        <v>0</v>
      </c>
    </row>
    <row r="16945" spans="1:7">
      <c r="A16945" s="283">
        <f>'Comp. Desp. Indiretas'!$CM$7</f>
        <v>0</v>
      </c>
      <c r="B16945" s="278" t="str">
        <f>'Composições Desp. Diretas'!$A$19</f>
        <v>MA</v>
      </c>
      <c r="C16945" s="278" t="str">
        <f>EAP!$C$9</f>
        <v>PP01</v>
      </c>
      <c r="D16945" s="279" t="str">
        <f>'Composições Desp. Diretas'!$C$19</f>
        <v>UNIFORME/EPI</v>
      </c>
      <c r="E16945" s="278" t="str">
        <f>Resumo!$R$5</f>
        <v>Despesa</v>
      </c>
      <c r="F16945" s="278" t="str">
        <f>Resumo!$R$7</f>
        <v>Despesa Direta</v>
      </c>
      <c r="G16945" s="286">
        <f>'Composições Desp. Diretas'!CN19</f>
        <v>0</v>
      </c>
    </row>
    <row r="16946" spans="1:7">
      <c r="A16946" s="283">
        <f>'Comp. Desp. Indiretas'!$CM$7</f>
        <v>0</v>
      </c>
      <c r="B16946" s="278" t="str">
        <f>'Composições Desp. Diretas'!$A$20</f>
        <v>SMS</v>
      </c>
      <c r="C16946" s="278" t="str">
        <f>EAP!$C$9</f>
        <v>PP01</v>
      </c>
      <c r="D16946" s="279" t="str">
        <f>'Composições Desp. Diretas'!$C$20</f>
        <v>ASO</v>
      </c>
      <c r="E16946" s="278" t="str">
        <f>Resumo!$R$5</f>
        <v>Despesa</v>
      </c>
      <c r="F16946" s="278" t="str">
        <f>Resumo!$R$7</f>
        <v>Despesa Direta</v>
      </c>
      <c r="G16946" s="286">
        <f>'Composições Desp. Diretas'!CN20</f>
        <v>0</v>
      </c>
    </row>
    <row r="16947" spans="1:7">
      <c r="A16947" s="283">
        <f>'Comp. Desp. Indiretas'!$CM$7</f>
        <v>0</v>
      </c>
      <c r="B16947" s="278" t="str">
        <f>'Composições Desp. Diretas'!$A$21</f>
        <v>EQ</v>
      </c>
      <c r="C16947" s="278" t="str">
        <f>EAP!$C$9</f>
        <v>PP01</v>
      </c>
      <c r="D16947" s="279" t="str">
        <f>'Composições Desp. Diretas'!$C$21</f>
        <v>NOTEBOOK</v>
      </c>
      <c r="E16947" s="278" t="str">
        <f>Resumo!$R$5</f>
        <v>Despesa</v>
      </c>
      <c r="F16947" s="278" t="str">
        <f>Resumo!$R$7</f>
        <v>Despesa Direta</v>
      </c>
      <c r="G16947" s="286">
        <f>'Composições Desp. Diretas'!CN21</f>
        <v>0</v>
      </c>
    </row>
    <row r="16948" spans="1:7">
      <c r="A16948" s="283">
        <f>'Comp. Desp. Indiretas'!$CM$7</f>
        <v>0</v>
      </c>
      <c r="B16948" s="278" t="str">
        <f>'Composições Desp. Diretas'!$A$22</f>
        <v>EQ</v>
      </c>
      <c r="C16948" s="278" t="str">
        <f>EAP!$C$9</f>
        <v>PP01</v>
      </c>
      <c r="D16948" s="279" t="str">
        <f>'Composições Desp. Diretas'!$C$22</f>
        <v>KIT MULTIMÍDIA</v>
      </c>
      <c r="E16948" s="278" t="str">
        <f>Resumo!$R$5</f>
        <v>Despesa</v>
      </c>
      <c r="F16948" s="278" t="str">
        <f>Resumo!$R$7</f>
        <v>Despesa Direta</v>
      </c>
      <c r="G16948" s="286">
        <f>'Composições Desp. Diretas'!CN22</f>
        <v>0</v>
      </c>
    </row>
    <row r="16949" spans="1:7">
      <c r="A16949" s="283">
        <f>'Comp. Desp. Indiretas'!$CM$7</f>
        <v>0</v>
      </c>
      <c r="B16949" s="278" t="str">
        <f>'Composições Desp. Diretas'!$A$23</f>
        <v>SMS</v>
      </c>
      <c r="C16949" s="278" t="str">
        <f>EAP!$C$9</f>
        <v>PP01</v>
      </c>
      <c r="D16949" s="279" t="str">
        <f>'Composições Desp. Diretas'!$C$23</f>
        <v>TREINAMENTO RAC02 (VALE)</v>
      </c>
      <c r="E16949" s="278" t="str">
        <f>Resumo!$R$5</f>
        <v>Despesa</v>
      </c>
      <c r="F16949" s="278" t="str">
        <f>Resumo!$R$7</f>
        <v>Despesa Direta</v>
      </c>
      <c r="G16949" s="286">
        <f>'Composições Desp. Diretas'!CN23</f>
        <v>0</v>
      </c>
    </row>
    <row r="16950" spans="1:7">
      <c r="A16950" s="283">
        <f>'Comp. Desp. Indiretas'!$CM$7</f>
        <v>0</v>
      </c>
      <c r="B16950" s="278" t="str">
        <f>'Composições Desp. Diretas'!$A$24</f>
        <v>SE</v>
      </c>
      <c r="C16950" s="278" t="str">
        <f>EAP!$C$9</f>
        <v>PP01</v>
      </c>
      <c r="D16950" s="279" t="str">
        <f>'Composições Desp. Diretas'!$C$24</f>
        <v>ESPECIALISTA - 44h/MÊS</v>
      </c>
      <c r="E16950" s="278" t="str">
        <f>Resumo!$R$5</f>
        <v>Despesa</v>
      </c>
      <c r="F16950" s="278" t="str">
        <f>Resumo!$R$7</f>
        <v>Despesa Direta</v>
      </c>
      <c r="G16950" s="286">
        <f>'Composições Desp. Diretas'!CN24</f>
        <v>0</v>
      </c>
    </row>
    <row r="16951" spans="1:7">
      <c r="A16951" s="283">
        <f>'Comp. Desp. Indiretas'!$CM$7</f>
        <v>0</v>
      </c>
      <c r="B16951" s="278">
        <f>'Composições Desp. Diretas'!$A$25</f>
        <v>0</v>
      </c>
      <c r="C16951" s="278" t="str">
        <f>EAP!$C$9</f>
        <v>PP01</v>
      </c>
      <c r="D16951" s="279">
        <f>'Composições Desp. Diretas'!$C$25</f>
        <v>0</v>
      </c>
      <c r="E16951" s="278" t="str">
        <f>Resumo!$R$5</f>
        <v>Despesa</v>
      </c>
      <c r="F16951" s="278" t="str">
        <f>Resumo!$R$7</f>
        <v>Despesa Direta</v>
      </c>
      <c r="G16951" s="286">
        <f>'Composições Desp. Diretas'!CN25</f>
        <v>0</v>
      </c>
    </row>
    <row r="16952" spans="1:7">
      <c r="A16952" s="283">
        <f>'Comp. Desp. Indiretas'!$CM$7</f>
        <v>0</v>
      </c>
      <c r="B16952" s="278">
        <f>'Composições Desp. Diretas'!$A$26</f>
        <v>0</v>
      </c>
      <c r="C16952" s="278" t="str">
        <f>EAP!$C$9</f>
        <v>PP01</v>
      </c>
      <c r="D16952" s="279">
        <f>'Composições Desp. Diretas'!$C$26</f>
        <v>0</v>
      </c>
      <c r="E16952" s="278" t="str">
        <f>Resumo!$R$5</f>
        <v>Despesa</v>
      </c>
      <c r="F16952" s="278" t="str">
        <f>Resumo!$R$7</f>
        <v>Despesa Direta</v>
      </c>
      <c r="G16952" s="286">
        <f>'Composições Desp. Diretas'!CN26</f>
        <v>0</v>
      </c>
    </row>
    <row r="16953" spans="1:7">
      <c r="A16953" s="283">
        <f>'Comp. Desp. Indiretas'!$CM$7</f>
        <v>0</v>
      </c>
      <c r="B16953" s="278">
        <f>'Composições Desp. Diretas'!$A$27</f>
        <v>0</v>
      </c>
      <c r="C16953" s="278" t="str">
        <f>EAP!$C$9</f>
        <v>PP01</v>
      </c>
      <c r="D16953" s="279">
        <f>'Composições Desp. Diretas'!$C$27</f>
        <v>0</v>
      </c>
      <c r="E16953" s="278" t="str">
        <f>Resumo!$R$5</f>
        <v>Despesa</v>
      </c>
      <c r="F16953" s="278" t="str">
        <f>Resumo!$R$7</f>
        <v>Despesa Direta</v>
      </c>
      <c r="G16953" s="286">
        <f>'Composições Desp. Diretas'!CN27</f>
        <v>0</v>
      </c>
    </row>
    <row r="16954" spans="1:7">
      <c r="A16954" s="283">
        <f>'Comp. Desp. Indiretas'!$CM$7</f>
        <v>0</v>
      </c>
      <c r="B16954" s="278">
        <f>'Composições Desp. Diretas'!$A$28</f>
        <v>0</v>
      </c>
      <c r="C16954" s="278" t="str">
        <f>EAP!$C$9</f>
        <v>PP01</v>
      </c>
      <c r="D16954" s="279">
        <f>'Composições Desp. Diretas'!$C$28</f>
        <v>0</v>
      </c>
      <c r="E16954" s="278" t="str">
        <f>Resumo!$R$5</f>
        <v>Despesa</v>
      </c>
      <c r="F16954" s="278" t="str">
        <f>Resumo!$R$7</f>
        <v>Despesa Direta</v>
      </c>
      <c r="G16954" s="286">
        <f>'Composições Desp. Diretas'!CN28</f>
        <v>0</v>
      </c>
    </row>
    <row r="16955" spans="1:7">
      <c r="A16955" s="283">
        <f>'Comp. Desp. Indiretas'!$CM$7</f>
        <v>0</v>
      </c>
      <c r="B16955" s="278">
        <f>'Composições Desp. Diretas'!$A$29</f>
        <v>0</v>
      </c>
      <c r="C16955" s="278" t="str">
        <f>EAP!$C$9</f>
        <v>PP01</v>
      </c>
      <c r="D16955" s="279">
        <f>'Composições Desp. Diretas'!$C$29</f>
        <v>0</v>
      </c>
      <c r="E16955" s="278" t="str">
        <f>Resumo!$R$5</f>
        <v>Despesa</v>
      </c>
      <c r="F16955" s="278" t="str">
        <f>Resumo!$R$7</f>
        <v>Despesa Direta</v>
      </c>
      <c r="G16955" s="286">
        <f>'Composições Desp. Diretas'!CN29</f>
        <v>0</v>
      </c>
    </row>
    <row r="16956" spans="1:7">
      <c r="A16956" s="283">
        <f>'Comp. Desp. Indiretas'!$CM$7</f>
        <v>0</v>
      </c>
      <c r="B16956" s="278">
        <f>'Composições Desp. Diretas'!$A$30</f>
        <v>0</v>
      </c>
      <c r="C16956" s="278" t="str">
        <f>EAP!$C$9</f>
        <v>PP01</v>
      </c>
      <c r="D16956" s="279">
        <f>'Composições Desp. Diretas'!$C$30</f>
        <v>0</v>
      </c>
      <c r="E16956" s="278" t="str">
        <f>Resumo!$R$5</f>
        <v>Despesa</v>
      </c>
      <c r="F16956" s="278" t="str">
        <f>Resumo!$R$7</f>
        <v>Despesa Direta</v>
      </c>
      <c r="G16956" s="286">
        <f>'Composições Desp. Diretas'!CN30</f>
        <v>0</v>
      </c>
    </row>
    <row r="16957" spans="1:7">
      <c r="A16957" s="283">
        <f>'Comp. Desp. Indiretas'!$CM$7</f>
        <v>0</v>
      </c>
      <c r="B16957" s="278">
        <f>'Composições Desp. Diretas'!$A$31</f>
        <v>0</v>
      </c>
      <c r="C16957" s="278" t="str">
        <f>EAP!$C$9</f>
        <v>PP01</v>
      </c>
      <c r="D16957" s="279">
        <f>'Composições Desp. Diretas'!$C$31</f>
        <v>0</v>
      </c>
      <c r="E16957" s="278" t="str">
        <f>Resumo!$R$5</f>
        <v>Despesa</v>
      </c>
      <c r="F16957" s="278" t="str">
        <f>Resumo!$R$7</f>
        <v>Despesa Direta</v>
      </c>
      <c r="G16957" s="286">
        <f>'Composições Desp. Diretas'!CN31</f>
        <v>0</v>
      </c>
    </row>
    <row r="16958" spans="1:7">
      <c r="A16958" s="283">
        <f>'Comp. Desp. Indiretas'!$CM$7</f>
        <v>0</v>
      </c>
      <c r="B16958" s="278">
        <f>'Composições Desp. Diretas'!$A$32</f>
        <v>0</v>
      </c>
      <c r="C16958" s="278" t="str">
        <f>EAP!$C$9</f>
        <v>PP01</v>
      </c>
      <c r="D16958" s="279">
        <f>'Composições Desp. Diretas'!$C$32</f>
        <v>0</v>
      </c>
      <c r="E16958" s="278" t="str">
        <f>Resumo!$R$5</f>
        <v>Despesa</v>
      </c>
      <c r="F16958" s="278" t="str">
        <f>Resumo!$R$7</f>
        <v>Despesa Direta</v>
      </c>
      <c r="G16958" s="286">
        <f>'Composições Desp. Diretas'!CN32</f>
        <v>0</v>
      </c>
    </row>
    <row r="16959" spans="1:7">
      <c r="A16959" s="283">
        <f>'Comp. Desp. Indiretas'!$CM$7</f>
        <v>0</v>
      </c>
      <c r="B16959" s="278">
        <f>'Composições Desp. Diretas'!$A$33</f>
        <v>0</v>
      </c>
      <c r="C16959" s="278" t="str">
        <f>EAP!$C$9</f>
        <v>PP01</v>
      </c>
      <c r="D16959" s="279">
        <f>'Composições Desp. Diretas'!$C$33</f>
        <v>0</v>
      </c>
      <c r="E16959" s="278" t="str">
        <f>Resumo!$R$5</f>
        <v>Despesa</v>
      </c>
      <c r="F16959" s="278" t="str">
        <f>Resumo!$R$7</f>
        <v>Despesa Direta</v>
      </c>
      <c r="G16959" s="286">
        <f>'Composições Desp. Diretas'!CN33</f>
        <v>0</v>
      </c>
    </row>
    <row r="16960" spans="1:7">
      <c r="A16960" s="283">
        <f>'Comp. Desp. Indiretas'!$CM$7</f>
        <v>0</v>
      </c>
      <c r="B16960" s="278">
        <f>'Composições Desp. Diretas'!$A$34</f>
        <v>0</v>
      </c>
      <c r="C16960" s="278" t="str">
        <f>EAP!$C$9</f>
        <v>PP01</v>
      </c>
      <c r="D16960" s="279">
        <f>'Composições Desp. Diretas'!$C$34</f>
        <v>0</v>
      </c>
      <c r="E16960" s="278" t="str">
        <f>Resumo!$R$5</f>
        <v>Despesa</v>
      </c>
      <c r="F16960" s="278" t="str">
        <f>Resumo!$R$7</f>
        <v>Despesa Direta</v>
      </c>
      <c r="G16960" s="286">
        <f>'Composições Desp. Diretas'!CN34</f>
        <v>0</v>
      </c>
    </row>
    <row r="16961" spans="1:7">
      <c r="A16961" s="283">
        <f>'Comp. Desp. Indiretas'!$CM$7</f>
        <v>0</v>
      </c>
      <c r="B16961" s="278">
        <f>'Composições Desp. Diretas'!$A$35</f>
        <v>0</v>
      </c>
      <c r="C16961" s="278" t="str">
        <f>EAP!$C$9</f>
        <v>PP01</v>
      </c>
      <c r="D16961" s="279">
        <f>'Composições Desp. Diretas'!$C$35</f>
        <v>0</v>
      </c>
      <c r="E16961" s="278" t="str">
        <f>Resumo!$R$5</f>
        <v>Despesa</v>
      </c>
      <c r="F16961" s="278" t="str">
        <f>Resumo!$R$7</f>
        <v>Despesa Direta</v>
      </c>
      <c r="G16961" s="286">
        <f>'Composições Desp. Diretas'!CN35</f>
        <v>0</v>
      </c>
    </row>
    <row r="16962" spans="1:7">
      <c r="A16962" s="283">
        <f>'Comp. Desp. Indiretas'!$CM$7</f>
        <v>0</v>
      </c>
      <c r="B16962" s="278">
        <f>'Composições Desp. Diretas'!$A$36</f>
        <v>0</v>
      </c>
      <c r="C16962" s="278" t="str">
        <f>EAP!$C$9</f>
        <v>PP01</v>
      </c>
      <c r="D16962" s="279">
        <f>'Composições Desp. Diretas'!$C$36</f>
        <v>0</v>
      </c>
      <c r="E16962" s="278" t="str">
        <f>Resumo!$R$5</f>
        <v>Despesa</v>
      </c>
      <c r="F16962" s="278" t="str">
        <f>Resumo!$R$7</f>
        <v>Despesa Direta</v>
      </c>
      <c r="G16962" s="286">
        <f>'Composições Desp. Diretas'!CN36</f>
        <v>0</v>
      </c>
    </row>
    <row r="16963" spans="1:7">
      <c r="A16963" s="283">
        <f>'Comp. Desp. Indiretas'!$CM$7</f>
        <v>0</v>
      </c>
      <c r="B16963" s="278">
        <f>'Composições Desp. Diretas'!$A$37</f>
        <v>0</v>
      </c>
      <c r="C16963" s="278" t="str">
        <f>EAP!$C$9</f>
        <v>PP01</v>
      </c>
      <c r="D16963" s="279">
        <f>'Composições Desp. Diretas'!$C$37</f>
        <v>0</v>
      </c>
      <c r="E16963" s="278" t="str">
        <f>Resumo!$R$5</f>
        <v>Despesa</v>
      </c>
      <c r="F16963" s="278" t="str">
        <f>Resumo!$R$7</f>
        <v>Despesa Direta</v>
      </c>
      <c r="G16963" s="286">
        <f>'Composições Desp. Diretas'!CN37</f>
        <v>0</v>
      </c>
    </row>
    <row r="16964" spans="1:7">
      <c r="A16964" s="283">
        <f>'Comp. Desp. Indiretas'!$CM$7</f>
        <v>0</v>
      </c>
      <c r="B16964" s="278">
        <f>'Composições Desp. Diretas'!$A$38</f>
        <v>0</v>
      </c>
      <c r="C16964" s="278" t="str">
        <f>EAP!$C$9</f>
        <v>PP01</v>
      </c>
      <c r="D16964" s="279">
        <f>'Composições Desp. Diretas'!$C$38</f>
        <v>0</v>
      </c>
      <c r="E16964" s="278" t="str">
        <f>Resumo!$R$5</f>
        <v>Despesa</v>
      </c>
      <c r="F16964" s="278" t="str">
        <f>Resumo!$R$7</f>
        <v>Despesa Direta</v>
      </c>
      <c r="G16964" s="286">
        <f>'Composições Desp. Diretas'!CN38</f>
        <v>0</v>
      </c>
    </row>
    <row r="16965" spans="1:7">
      <c r="A16965" s="283">
        <f>'Comp. Desp. Indiretas'!$CM$7</f>
        <v>0</v>
      </c>
      <c r="B16965" s="278">
        <f>'Composições Desp. Diretas'!$A$39</f>
        <v>0</v>
      </c>
      <c r="C16965" s="278" t="str">
        <f>EAP!$C$9</f>
        <v>PP01</v>
      </c>
      <c r="D16965" s="279">
        <f>'Composições Desp. Diretas'!$C$39</f>
        <v>0</v>
      </c>
      <c r="E16965" s="278" t="str">
        <f>Resumo!$R$5</f>
        <v>Despesa</v>
      </c>
      <c r="F16965" s="278" t="str">
        <f>Resumo!$R$7</f>
        <v>Despesa Direta</v>
      </c>
      <c r="G16965" s="286">
        <f>'Composições Desp. Diretas'!CN39</f>
        <v>0</v>
      </c>
    </row>
    <row r="16966" spans="1:7">
      <c r="A16966" s="283">
        <f>'Comp. Desp. Indiretas'!$CM$7</f>
        <v>0</v>
      </c>
      <c r="B16966" s="278">
        <f>'Composições Desp. Diretas'!$A$40</f>
        <v>0</v>
      </c>
      <c r="C16966" s="278" t="str">
        <f>EAP!$C$9</f>
        <v>PP01</v>
      </c>
      <c r="D16966" s="279">
        <f>'Composições Desp. Diretas'!$C$40</f>
        <v>0</v>
      </c>
      <c r="E16966" s="278" t="str">
        <f>Resumo!$R$5</f>
        <v>Despesa</v>
      </c>
      <c r="F16966" s="278" t="str">
        <f>Resumo!$R$7</f>
        <v>Despesa Direta</v>
      </c>
      <c r="G16966" s="286">
        <f>'Composições Desp. Diretas'!CN40</f>
        <v>0</v>
      </c>
    </row>
    <row r="16967" spans="1:7">
      <c r="A16967" s="283">
        <f>'Comp. Desp. Indiretas'!$CM$7</f>
        <v>0</v>
      </c>
      <c r="B16967" s="278" t="str">
        <f>'Composições Desp. Diretas'!$A$42</f>
        <v>DG</v>
      </c>
      <c r="C16967" s="278" t="str">
        <f>EAP!$C$10</f>
        <v>PP02</v>
      </c>
      <c r="D16967" s="279" t="str">
        <f>'Composições Desp. Diretas'!$C$42</f>
        <v>ALUGUEL DE VEÍCULO SUV</v>
      </c>
      <c r="E16967" s="278" t="str">
        <f>Resumo!$R$5</f>
        <v>Despesa</v>
      </c>
      <c r="F16967" s="278" t="str">
        <f>Resumo!$R$7</f>
        <v>Despesa Direta</v>
      </c>
      <c r="G16967" s="286">
        <f>'Composições Desp. Diretas'!CN42</f>
        <v>0</v>
      </c>
    </row>
    <row r="16968" spans="1:7">
      <c r="A16968" s="283">
        <f>'Comp. Desp. Indiretas'!$CM$7</f>
        <v>0</v>
      </c>
      <c r="B16968" s="278" t="str">
        <f>'Composições Desp. Diretas'!$A$43</f>
        <v>DG</v>
      </c>
      <c r="C16968" s="278" t="str">
        <f>EAP!$C$10</f>
        <v>PP02</v>
      </c>
      <c r="D16968" s="279" t="str">
        <f>'Composições Desp. Diretas'!$C$43</f>
        <v>COMBUSTÍVEL - GASOLINA</v>
      </c>
      <c r="E16968" s="278" t="str">
        <f>Resumo!$R$5</f>
        <v>Despesa</v>
      </c>
      <c r="F16968" s="278" t="str">
        <f>Resumo!$R$7</f>
        <v>Despesa Direta</v>
      </c>
      <c r="G16968" s="286">
        <f>'Composições Desp. Diretas'!CN43</f>
        <v>0</v>
      </c>
    </row>
    <row r="16969" spans="1:7">
      <c r="A16969" s="283">
        <f>'Comp. Desp. Indiretas'!$CM$7</f>
        <v>0</v>
      </c>
      <c r="B16969" s="278" t="str">
        <f>'Composições Desp. Diretas'!$A$44</f>
        <v>DG</v>
      </c>
      <c r="C16969" s="278" t="str">
        <f>EAP!$C$10</f>
        <v>PP02</v>
      </c>
      <c r="D16969" s="279" t="str">
        <f>'Composições Desp. Diretas'!$C$44</f>
        <v>EQUIPAMENTOS VEÍCULO (SENSOR DE FADIGA + TELEMETRIA)</v>
      </c>
      <c r="E16969" s="278" t="str">
        <f>Resumo!$R$5</f>
        <v>Despesa</v>
      </c>
      <c r="F16969" s="278" t="str">
        <f>Resumo!$R$7</f>
        <v>Despesa Direta</v>
      </c>
      <c r="G16969" s="286">
        <f>'Composições Desp. Diretas'!CN44</f>
        <v>0</v>
      </c>
    </row>
    <row r="16970" spans="1:7">
      <c r="A16970" s="283">
        <f>'Comp. Desp. Indiretas'!$CM$7</f>
        <v>0</v>
      </c>
      <c r="B16970" s="278" t="str">
        <f>'Composições Desp. Diretas'!$A$45</f>
        <v>DG</v>
      </c>
      <c r="C16970" s="278" t="str">
        <f>EAP!$C$10</f>
        <v>PP02</v>
      </c>
      <c r="D16970" s="279" t="str">
        <f>'Composições Desp. Diretas'!$C$45</f>
        <v>INSTALAÇÃO SENSOR FADIGA</v>
      </c>
      <c r="E16970" s="278" t="str">
        <f>Resumo!$R$5</f>
        <v>Despesa</v>
      </c>
      <c r="F16970" s="278" t="str">
        <f>Resumo!$R$7</f>
        <v>Despesa Direta</v>
      </c>
      <c r="G16970" s="286">
        <f>'Composições Desp. Diretas'!CN45</f>
        <v>0</v>
      </c>
    </row>
    <row r="16971" spans="1:7">
      <c r="A16971" s="283">
        <f>'Comp. Desp. Indiretas'!$CM$7</f>
        <v>0</v>
      </c>
      <c r="B16971" s="278" t="str">
        <f>'Composições Desp. Diretas'!$A$46</f>
        <v>DG</v>
      </c>
      <c r="C16971" s="278" t="str">
        <f>EAP!$C$10</f>
        <v>PP02</v>
      </c>
      <c r="D16971" s="279" t="str">
        <f>'Composições Desp. Diretas'!$C$46</f>
        <v>DESINSTALAÇÃO SENSOR FADIGA</v>
      </c>
      <c r="E16971" s="278" t="str">
        <f>Resumo!$R$5</f>
        <v>Despesa</v>
      </c>
      <c r="F16971" s="278" t="str">
        <f>Resumo!$R$7</f>
        <v>Despesa Direta</v>
      </c>
      <c r="G16971" s="286">
        <f>'Composições Desp. Diretas'!CN46</f>
        <v>0</v>
      </c>
    </row>
    <row r="16972" spans="1:7">
      <c r="A16972" s="283">
        <f>'Comp. Desp. Indiretas'!$CM$7</f>
        <v>0</v>
      </c>
      <c r="B16972" s="278" t="str">
        <f>'Composições Desp. Diretas'!$A$47</f>
        <v>DG</v>
      </c>
      <c r="C16972" s="278" t="str">
        <f>EAP!$C$10</f>
        <v>PP02</v>
      </c>
      <c r="D16972" s="279" t="str">
        <f>'Composições Desp. Diretas'!$C$47</f>
        <v>INSTALAÇÃO TELEMETRIA</v>
      </c>
      <c r="E16972" s="278" t="str">
        <f>Resumo!$R$5</f>
        <v>Despesa</v>
      </c>
      <c r="F16972" s="278" t="str">
        <f>Resumo!$R$7</f>
        <v>Despesa Direta</v>
      </c>
      <c r="G16972" s="286">
        <f>'Composições Desp. Diretas'!CN47</f>
        <v>0</v>
      </c>
    </row>
    <row r="16973" spans="1:7">
      <c r="A16973" s="283">
        <f>'Comp. Desp. Indiretas'!$CM$7</f>
        <v>0</v>
      </c>
      <c r="B16973" s="278" t="str">
        <f>'Composições Desp. Diretas'!$A$48</f>
        <v>DG</v>
      </c>
      <c r="C16973" s="278" t="str">
        <f>EAP!$C$10</f>
        <v>PP02</v>
      </c>
      <c r="D16973" s="279" t="str">
        <f>'Composições Desp. Diretas'!$C$48</f>
        <v>DESINSTALAÇÃO TELEMETRIA</v>
      </c>
      <c r="E16973" s="278" t="str">
        <f>Resumo!$R$5</f>
        <v>Despesa</v>
      </c>
      <c r="F16973" s="278" t="str">
        <f>Resumo!$R$7</f>
        <v>Despesa Direta</v>
      </c>
      <c r="G16973" s="286">
        <f>'Composições Desp. Diretas'!CN48</f>
        <v>0</v>
      </c>
    </row>
    <row r="16974" spans="1:7">
      <c r="A16974" s="283">
        <f>'Comp. Desp. Indiretas'!$CM$7</f>
        <v>0</v>
      </c>
      <c r="B16974" s="278" t="str">
        <f>'Composições Desp. Diretas'!$A$49</f>
        <v>DG</v>
      </c>
      <c r="C16974" s="278" t="str">
        <f>EAP!$C$10</f>
        <v>PP02</v>
      </c>
      <c r="D16974" s="279" t="str">
        <f>'Composições Desp. Diretas'!$C$49</f>
        <v>INSTALAÇÃO E DESINSTALAÇÃO DE SIRENE DE RÉ</v>
      </c>
      <c r="E16974" s="278" t="str">
        <f>Resumo!$R$5</f>
        <v>Despesa</v>
      </c>
      <c r="F16974" s="278" t="str">
        <f>Resumo!$R$7</f>
        <v>Despesa Direta</v>
      </c>
      <c r="G16974" s="286">
        <f>'Composições Desp. Diretas'!CN49</f>
        <v>0</v>
      </c>
    </row>
    <row r="16975" spans="1:7">
      <c r="A16975" s="283">
        <f>'Comp. Desp. Indiretas'!$CM$7</f>
        <v>0</v>
      </c>
      <c r="B16975" s="278" t="str">
        <f>'Composições Desp. Diretas'!$A$50</f>
        <v>DG</v>
      </c>
      <c r="C16975" s="278" t="str">
        <f>EAP!$C$10</f>
        <v>PP02</v>
      </c>
      <c r="D16975" s="279" t="str">
        <f>'Composições Desp. Diretas'!$C$50</f>
        <v>LAVAGEM DE VEÍCULO</v>
      </c>
      <c r="E16975" s="278" t="str">
        <f>Resumo!$R$5</f>
        <v>Despesa</v>
      </c>
      <c r="F16975" s="278" t="str">
        <f>Resumo!$R$7</f>
        <v>Despesa Direta</v>
      </c>
      <c r="G16975" s="286">
        <f>'Composições Desp. Diretas'!CN50</f>
        <v>0</v>
      </c>
    </row>
    <row r="16976" spans="1:7">
      <c r="A16976" s="283">
        <f>'Comp. Desp. Indiretas'!$CM$7</f>
        <v>0</v>
      </c>
      <c r="B16976" s="278" t="str">
        <f>'Composições Desp. Diretas'!$A$51</f>
        <v>MA</v>
      </c>
      <c r="C16976" s="278" t="str">
        <f>EAP!$C$10</f>
        <v>PP02</v>
      </c>
      <c r="D16976" s="279" t="str">
        <f>'Composições Desp. Diretas'!$C$51</f>
        <v>MATERIAIS GRÁFICOS (CARTILHAS, FOLDERS, BANNER, CADERNO, OUTDOOR, PLACAS, E ETC)</v>
      </c>
      <c r="E16976" s="278" t="str">
        <f>Resumo!$R$5</f>
        <v>Despesa</v>
      </c>
      <c r="F16976" s="278" t="str">
        <f>Resumo!$R$7</f>
        <v>Despesa Direta</v>
      </c>
      <c r="G16976" s="286">
        <f>'Composições Desp. Diretas'!CN51</f>
        <v>0</v>
      </c>
    </row>
    <row r="16977" spans="1:7">
      <c r="A16977" s="283">
        <f>'Comp. Desp. Indiretas'!$CM$7</f>
        <v>0</v>
      </c>
      <c r="B16977" s="278" t="str">
        <f>'Composições Desp. Diretas'!$A$52</f>
        <v>DG</v>
      </c>
      <c r="C16977" s="278" t="str">
        <f>EAP!$C$10</f>
        <v>PP02</v>
      </c>
      <c r="D16977" s="279" t="str">
        <f>'Composições Desp. Diretas'!$C$52</f>
        <v>LANCHES OFICINAS / EVENTOS / REUNIÕES</v>
      </c>
      <c r="E16977" s="278" t="str">
        <f>Resumo!$R$5</f>
        <v>Despesa</v>
      </c>
      <c r="F16977" s="278" t="str">
        <f>Resumo!$R$7</f>
        <v>Despesa Direta</v>
      </c>
      <c r="G16977" s="286">
        <f>'Composições Desp. Diretas'!CN52</f>
        <v>0</v>
      </c>
    </row>
    <row r="16978" spans="1:7">
      <c r="A16978" s="283">
        <f>'Comp. Desp. Indiretas'!$CM$7</f>
        <v>0</v>
      </c>
      <c r="B16978" s="278" t="str">
        <f>'Composições Desp. Diretas'!$A$53</f>
        <v>DG</v>
      </c>
      <c r="C16978" s="278" t="str">
        <f>EAP!$C$10</f>
        <v>PP02</v>
      </c>
      <c r="D16978" s="279" t="str">
        <f>'Composições Desp. Diretas'!$C$53</f>
        <v>TRANSPORTE PARTICIPANTES</v>
      </c>
      <c r="E16978" s="278" t="str">
        <f>Resumo!$R$5</f>
        <v>Despesa</v>
      </c>
      <c r="F16978" s="278" t="str">
        <f>Resumo!$R$7</f>
        <v>Despesa Direta</v>
      </c>
      <c r="G16978" s="286">
        <f>'Composições Desp. Diretas'!CN53</f>
        <v>0</v>
      </c>
    </row>
    <row r="16979" spans="1:7">
      <c r="A16979" s="283">
        <f>'Comp. Desp. Indiretas'!$CM$7</f>
        <v>0</v>
      </c>
      <c r="B16979" s="278" t="str">
        <f>'Composições Desp. Diretas'!$A$54</f>
        <v>MA</v>
      </c>
      <c r="C16979" s="278" t="str">
        <f>EAP!$C$10</f>
        <v>PP02</v>
      </c>
      <c r="D16979" s="279" t="str">
        <f>'Composições Desp. Diretas'!$C$54</f>
        <v>MATERIAIS DE ESCRITÓRIO (CARTOLINA, PAPEL, TESOURA, CANETA, LÁPIS, GRAMPEADOR, DUREX, FITA ADESIVA, E ETC.)</v>
      </c>
      <c r="E16979" s="278" t="str">
        <f>Resumo!$R$5</f>
        <v>Despesa</v>
      </c>
      <c r="F16979" s="278" t="str">
        <f>Resumo!$R$7</f>
        <v>Despesa Direta</v>
      </c>
      <c r="G16979" s="286">
        <f>'Composições Desp. Diretas'!CN54</f>
        <v>0</v>
      </c>
    </row>
    <row r="16980" spans="1:7">
      <c r="A16980" s="283">
        <f>'Comp. Desp. Indiretas'!$CM$7</f>
        <v>0</v>
      </c>
      <c r="B16980" s="278" t="str">
        <f>'Composições Desp. Diretas'!$A$55</f>
        <v>MA</v>
      </c>
      <c r="C16980" s="278" t="str">
        <f>EAP!$C$10</f>
        <v>PP02</v>
      </c>
      <c r="D16980" s="279" t="str">
        <f>'Composições Desp. Diretas'!$C$55</f>
        <v>MATERIAIS ACESSÓRIOS PARA AS CAMPANHAS/OFICINAS (BRINDES, CAMISETAS, E ETC.)</v>
      </c>
      <c r="E16980" s="278" t="str">
        <f>Resumo!$R$5</f>
        <v>Despesa</v>
      </c>
      <c r="F16980" s="278" t="str">
        <f>Resumo!$R$7</f>
        <v>Despesa Direta</v>
      </c>
      <c r="G16980" s="286">
        <f>'Composições Desp. Diretas'!CN55</f>
        <v>0</v>
      </c>
    </row>
    <row r="16981" spans="1:7">
      <c r="A16981" s="283">
        <f>'Comp. Desp. Indiretas'!$CM$7</f>
        <v>0</v>
      </c>
      <c r="B16981" s="278" t="str">
        <f>'Composições Desp. Diretas'!$A$56</f>
        <v>DG</v>
      </c>
      <c r="C16981" s="278" t="str">
        <f>EAP!$C$10</f>
        <v>PP02</v>
      </c>
      <c r="D16981" s="279" t="str">
        <f>'Composições Desp. Diretas'!$C$56</f>
        <v>HOSPEDAGEM VIAGEM</v>
      </c>
      <c r="E16981" s="278" t="str">
        <f>Resumo!$R$5</f>
        <v>Despesa</v>
      </c>
      <c r="F16981" s="278" t="str">
        <f>Resumo!$R$7</f>
        <v>Despesa Direta</v>
      </c>
      <c r="G16981" s="286">
        <f>'Composições Desp. Diretas'!CN56</f>
        <v>0</v>
      </c>
    </row>
    <row r="16982" spans="1:7">
      <c r="A16982" s="283">
        <f>'Comp. Desp. Indiretas'!$CM$7</f>
        <v>0</v>
      </c>
      <c r="B16982" s="278" t="str">
        <f>'Composições Desp. Diretas'!$A$57</f>
        <v>DG</v>
      </c>
      <c r="C16982" s="278" t="str">
        <f>EAP!$C$10</f>
        <v>PP02</v>
      </c>
      <c r="D16982" s="279" t="str">
        <f>'Composições Desp. Diretas'!$C$57</f>
        <v>ALIMENTAÇÃO VIAGEM (CAFÉ / ALMOÇO OU JANTA)</v>
      </c>
      <c r="E16982" s="278" t="str">
        <f>Resumo!$R$5</f>
        <v>Despesa</v>
      </c>
      <c r="F16982" s="278" t="str">
        <f>Resumo!$R$7</f>
        <v>Despesa Direta</v>
      </c>
      <c r="G16982" s="286">
        <f>'Composições Desp. Diretas'!CN57</f>
        <v>0</v>
      </c>
    </row>
    <row r="16983" spans="1:7">
      <c r="A16983" s="283">
        <f>'Comp. Desp. Indiretas'!$CM$7</f>
        <v>0</v>
      </c>
      <c r="B16983" s="278" t="str">
        <f>'Composições Desp. Diretas'!$A$58</f>
        <v>DG</v>
      </c>
      <c r="C16983" s="278" t="str">
        <f>EAP!$C$10</f>
        <v>PP02</v>
      </c>
      <c r="D16983" s="279" t="str">
        <f>'Composições Desp. Diretas'!$C$58</f>
        <v>PASSAGEM TERRESTRE / TRANSLADO</v>
      </c>
      <c r="E16983" s="278" t="str">
        <f>Resumo!$R$5</f>
        <v>Despesa</v>
      </c>
      <c r="F16983" s="278" t="str">
        <f>Resumo!$R$7</f>
        <v>Despesa Direta</v>
      </c>
      <c r="G16983" s="286">
        <f>'Composições Desp. Diretas'!CN58</f>
        <v>0</v>
      </c>
    </row>
    <row r="16984" spans="1:7">
      <c r="A16984" s="283">
        <f>'Comp. Desp. Indiretas'!$CM$7</f>
        <v>0</v>
      </c>
      <c r="B16984" s="278">
        <f>'Composições Desp. Diretas'!$A$59</f>
        <v>0</v>
      </c>
      <c r="C16984" s="278" t="str">
        <f>EAP!$C$10</f>
        <v>PP02</v>
      </c>
      <c r="D16984" s="279">
        <f>'Composições Desp. Diretas'!$C$59</f>
        <v>0</v>
      </c>
      <c r="E16984" s="278" t="str">
        <f>Resumo!$R$5</f>
        <v>Despesa</v>
      </c>
      <c r="F16984" s="278" t="str">
        <f>Resumo!$R$7</f>
        <v>Despesa Direta</v>
      </c>
      <c r="G16984" s="286">
        <f>'Composições Desp. Diretas'!CN59</f>
        <v>0</v>
      </c>
    </row>
    <row r="16985" spans="1:7">
      <c r="A16985" s="283">
        <f>'Comp. Desp. Indiretas'!$CM$7</f>
        <v>0</v>
      </c>
      <c r="B16985" s="278">
        <f>'Composições Desp. Diretas'!$A$60</f>
        <v>0</v>
      </c>
      <c r="C16985" s="278" t="str">
        <f>EAP!$C$10</f>
        <v>PP02</v>
      </c>
      <c r="D16985" s="279">
        <f>'Composições Desp. Diretas'!$C$60</f>
        <v>0</v>
      </c>
      <c r="E16985" s="278" t="str">
        <f>Resumo!$R$5</f>
        <v>Despesa</v>
      </c>
      <c r="F16985" s="278" t="str">
        <f>Resumo!$R$7</f>
        <v>Despesa Direta</v>
      </c>
      <c r="G16985" s="286">
        <f>'Composições Desp. Diretas'!CN60</f>
        <v>0</v>
      </c>
    </row>
    <row r="16986" spans="1:7">
      <c r="A16986" s="283">
        <f>'Comp. Desp. Indiretas'!$CM$7</f>
        <v>0</v>
      </c>
      <c r="B16986" s="278">
        <f>'Composições Desp. Diretas'!$A$61</f>
        <v>0</v>
      </c>
      <c r="C16986" s="278" t="str">
        <f>EAP!$C$10</f>
        <v>PP02</v>
      </c>
      <c r="D16986" s="279">
        <f>'Composições Desp. Diretas'!$C$61</f>
        <v>0</v>
      </c>
      <c r="E16986" s="278" t="str">
        <f>Resumo!$R$5</f>
        <v>Despesa</v>
      </c>
      <c r="F16986" s="278" t="str">
        <f>Resumo!$R$7</f>
        <v>Despesa Direta</v>
      </c>
      <c r="G16986" s="286">
        <f>'Composições Desp. Diretas'!CN61</f>
        <v>0</v>
      </c>
    </row>
    <row r="16987" spans="1:7">
      <c r="A16987" s="283">
        <f>'Comp. Desp. Indiretas'!$CM$7</f>
        <v>0</v>
      </c>
      <c r="B16987" s="278">
        <f>'Composições Desp. Diretas'!$A$62</f>
        <v>0</v>
      </c>
      <c r="C16987" s="278" t="str">
        <f>EAP!$C$10</f>
        <v>PP02</v>
      </c>
      <c r="D16987" s="279">
        <f>'Composições Desp. Diretas'!$C$62</f>
        <v>0</v>
      </c>
      <c r="E16987" s="278" t="str">
        <f>Resumo!$R$5</f>
        <v>Despesa</v>
      </c>
      <c r="F16987" s="278" t="str">
        <f>Resumo!$R$7</f>
        <v>Despesa Direta</v>
      </c>
      <c r="G16987" s="286">
        <f>'Composições Desp. Diretas'!CN62</f>
        <v>0</v>
      </c>
    </row>
    <row r="16988" spans="1:7">
      <c r="A16988" s="283">
        <f>'Comp. Desp. Indiretas'!$CM$7</f>
        <v>0</v>
      </c>
      <c r="B16988" s="278">
        <f>'Composições Desp. Diretas'!$A$63</f>
        <v>0</v>
      </c>
      <c r="C16988" s="278" t="str">
        <f>EAP!$C$10</f>
        <v>PP02</v>
      </c>
      <c r="D16988" s="279">
        <f>'Composições Desp. Diretas'!$C$63</f>
        <v>0</v>
      </c>
      <c r="E16988" s="278" t="str">
        <f>Resumo!$R$5</f>
        <v>Despesa</v>
      </c>
      <c r="F16988" s="278" t="str">
        <f>Resumo!$R$7</f>
        <v>Despesa Direta</v>
      </c>
      <c r="G16988" s="286">
        <f>'Composições Desp. Diretas'!CN63</f>
        <v>0</v>
      </c>
    </row>
    <row r="16989" spans="1:7">
      <c r="A16989" s="283">
        <f>'Comp. Desp. Indiretas'!$CM$7</f>
        <v>0</v>
      </c>
      <c r="B16989" s="278">
        <f>'Composições Desp. Diretas'!$A$64</f>
        <v>0</v>
      </c>
      <c r="C16989" s="278" t="str">
        <f>EAP!$C$10</f>
        <v>PP02</v>
      </c>
      <c r="D16989" s="279">
        <f>'Composições Desp. Diretas'!$C$64</f>
        <v>0</v>
      </c>
      <c r="E16989" s="278" t="str">
        <f>Resumo!$R$5</f>
        <v>Despesa</v>
      </c>
      <c r="F16989" s="278" t="str">
        <f>Resumo!$R$7</f>
        <v>Despesa Direta</v>
      </c>
      <c r="G16989" s="286">
        <f>'Composições Desp. Diretas'!CN64</f>
        <v>0</v>
      </c>
    </row>
    <row r="16990" spans="1:7">
      <c r="A16990" s="283">
        <f>'Comp. Desp. Indiretas'!$CM$7</f>
        <v>0</v>
      </c>
      <c r="B16990" s="278">
        <f>'Composições Desp. Diretas'!$A$65</f>
        <v>0</v>
      </c>
      <c r="C16990" s="278" t="str">
        <f>EAP!$C$10</f>
        <v>PP02</v>
      </c>
      <c r="D16990" s="279">
        <f>'Composições Desp. Diretas'!$C$65</f>
        <v>0</v>
      </c>
      <c r="E16990" s="278" t="str">
        <f>Resumo!$R$5</f>
        <v>Despesa</v>
      </c>
      <c r="F16990" s="278" t="str">
        <f>Resumo!$R$7</f>
        <v>Despesa Direta</v>
      </c>
      <c r="G16990" s="286">
        <f>'Composições Desp. Diretas'!CN65</f>
        <v>0</v>
      </c>
    </row>
    <row r="16991" spans="1:7">
      <c r="A16991" s="283">
        <f>'Comp. Desp. Indiretas'!$CM$7</f>
        <v>0</v>
      </c>
      <c r="B16991" s="278">
        <f>'Composições Desp. Diretas'!$A$66</f>
        <v>0</v>
      </c>
      <c r="C16991" s="278" t="str">
        <f>EAP!$C$10</f>
        <v>PP02</v>
      </c>
      <c r="D16991" s="279">
        <f>'Composições Desp. Diretas'!$C$66</f>
        <v>0</v>
      </c>
      <c r="E16991" s="278" t="str">
        <f>Resumo!$R$5</f>
        <v>Despesa</v>
      </c>
      <c r="F16991" s="278" t="str">
        <f>Resumo!$R$7</f>
        <v>Despesa Direta</v>
      </c>
      <c r="G16991" s="286">
        <f>'Composições Desp. Diretas'!CN66</f>
        <v>0</v>
      </c>
    </row>
    <row r="16992" spans="1:7">
      <c r="A16992" s="283">
        <f>'Comp. Desp. Indiretas'!$CM$7</f>
        <v>0</v>
      </c>
      <c r="B16992" s="278">
        <f>'Composições Desp. Diretas'!$A$67</f>
        <v>0</v>
      </c>
      <c r="C16992" s="278" t="str">
        <f>EAP!$C$10</f>
        <v>PP02</v>
      </c>
      <c r="D16992" s="279">
        <f>'Composições Desp. Diretas'!$C$67</f>
        <v>0</v>
      </c>
      <c r="E16992" s="278" t="str">
        <f>Resumo!$R$5</f>
        <v>Despesa</v>
      </c>
      <c r="F16992" s="278" t="str">
        <f>Resumo!$R$7</f>
        <v>Despesa Direta</v>
      </c>
      <c r="G16992" s="286">
        <f>'Composições Desp. Diretas'!CN67</f>
        <v>0</v>
      </c>
    </row>
    <row r="16993" spans="1:7">
      <c r="A16993" s="283">
        <f>'Comp. Desp. Indiretas'!$CM$7</f>
        <v>0</v>
      </c>
      <c r="B16993" s="278">
        <f>'Composições Desp. Diretas'!$A$68</f>
        <v>0</v>
      </c>
      <c r="C16993" s="278" t="str">
        <f>EAP!$C$10</f>
        <v>PP02</v>
      </c>
      <c r="D16993" s="279">
        <f>'Composições Desp. Diretas'!$C$68</f>
        <v>0</v>
      </c>
      <c r="E16993" s="278" t="str">
        <f>Resumo!$R$5</f>
        <v>Despesa</v>
      </c>
      <c r="F16993" s="278" t="str">
        <f>Resumo!$R$7</f>
        <v>Despesa Direta</v>
      </c>
      <c r="G16993" s="286">
        <f>'Composições Desp. Diretas'!CN68</f>
        <v>0</v>
      </c>
    </row>
    <row r="16994" spans="1:7">
      <c r="A16994" s="283">
        <f>'Comp. Desp. Indiretas'!$CM$7</f>
        <v>0</v>
      </c>
      <c r="B16994" s="278">
        <f>'Composições Desp. Diretas'!$A$69</f>
        <v>0</v>
      </c>
      <c r="C16994" s="278" t="str">
        <f>EAP!$C$10</f>
        <v>PP02</v>
      </c>
      <c r="D16994" s="279">
        <f>'Composições Desp. Diretas'!$C$69</f>
        <v>0</v>
      </c>
      <c r="E16994" s="278" t="str">
        <f>Resumo!$R$5</f>
        <v>Despesa</v>
      </c>
      <c r="F16994" s="278" t="str">
        <f>Resumo!$R$7</f>
        <v>Despesa Direta</v>
      </c>
      <c r="G16994" s="286">
        <f>'Composições Desp. Diretas'!CN69</f>
        <v>0</v>
      </c>
    </row>
    <row r="16995" spans="1:7">
      <c r="A16995" s="283">
        <f>'Comp. Desp. Indiretas'!$CM$7</f>
        <v>0</v>
      </c>
      <c r="B16995" s="278">
        <f>'Composições Desp. Diretas'!$A$70</f>
        <v>0</v>
      </c>
      <c r="C16995" s="278" t="str">
        <f>EAP!$C$10</f>
        <v>PP02</v>
      </c>
      <c r="D16995" s="279">
        <f>'Composições Desp. Diretas'!$C$70</f>
        <v>0</v>
      </c>
      <c r="E16995" s="278" t="str">
        <f>Resumo!$R$5</f>
        <v>Despesa</v>
      </c>
      <c r="F16995" s="278" t="str">
        <f>Resumo!$R$7</f>
        <v>Despesa Direta</v>
      </c>
      <c r="G16995" s="286">
        <f>'Composições Desp. Diretas'!CN70</f>
        <v>0</v>
      </c>
    </row>
    <row r="16996" spans="1:7">
      <c r="A16996" s="283">
        <f>'Comp. Desp. Indiretas'!$CM$7</f>
        <v>0</v>
      </c>
      <c r="B16996" s="278">
        <f>'Composições Desp. Diretas'!$A$71</f>
        <v>0</v>
      </c>
      <c r="C16996" s="278" t="str">
        <f>EAP!$C$10</f>
        <v>PP02</v>
      </c>
      <c r="D16996" s="279">
        <f>'Composições Desp. Diretas'!$C$71</f>
        <v>0</v>
      </c>
      <c r="E16996" s="278" t="str">
        <f>Resumo!$R$5</f>
        <v>Despesa</v>
      </c>
      <c r="F16996" s="278" t="str">
        <f>Resumo!$R$7</f>
        <v>Despesa Direta</v>
      </c>
      <c r="G16996" s="286">
        <f>'Composições Desp. Diretas'!CN71</f>
        <v>0</v>
      </c>
    </row>
    <row r="16997" spans="1:7">
      <c r="A16997" s="283">
        <f>'Comp. Desp. Indiretas'!$CM$7</f>
        <v>0</v>
      </c>
      <c r="B16997" s="278">
        <f>'Composições Desp. Diretas'!$A$72</f>
        <v>0</v>
      </c>
      <c r="C16997" s="278" t="str">
        <f>EAP!$C$10</f>
        <v>PP02</v>
      </c>
      <c r="D16997" s="279">
        <f>'Composições Desp. Diretas'!$C$72</f>
        <v>0</v>
      </c>
      <c r="E16997" s="278" t="str">
        <f>Resumo!$R$5</f>
        <v>Despesa</v>
      </c>
      <c r="F16997" s="278" t="str">
        <f>Resumo!$R$7</f>
        <v>Despesa Direta</v>
      </c>
      <c r="G16997" s="286">
        <f>'Composições Desp. Diretas'!CN72</f>
        <v>0</v>
      </c>
    </row>
    <row r="17866" spans="1:7">
      <c r="A17866" s="283">
        <f>'Comp. Desp. Indiretas'!$CM$7</f>
        <v>0</v>
      </c>
      <c r="D17866" s="279" t="str">
        <f>'CRONOG. DE RECEBIMENTO'!$A$5</f>
        <v>SUBPROGRAMA DE EDUCAÇÃO AMBIENTAL PARA A COMUNIDADE (PEAC)</v>
      </c>
      <c r="E17866" s="278" t="str">
        <f>Resumo!$R$4</f>
        <v>Receita</v>
      </c>
      <c r="F17866" s="278" t="str">
        <f>Resumo!$R$4</f>
        <v>Receita</v>
      </c>
      <c r="G17866" s="286">
        <f>'CRONOG. DE RECEBIMENTO'!Q5</f>
        <v>0</v>
      </c>
    </row>
    <row r="17867" spans="1:7">
      <c r="A17867" s="283">
        <f>'Comp. Desp. Indiretas'!$CM$7</f>
        <v>0</v>
      </c>
      <c r="D17867" s="279" t="str">
        <f>'CRONOG. DE RECEBIMENTO'!$A$6</f>
        <v>Plano de Trabalho de Comunidade (PEAC)</v>
      </c>
      <c r="E17867" s="278" t="str">
        <f>Resumo!$R$4</f>
        <v>Receita</v>
      </c>
      <c r="F17867" s="278" t="str">
        <f>Resumo!$R$4</f>
        <v>Receita</v>
      </c>
      <c r="G17867" s="286">
        <f>'CRONOG. DE RECEBIMENTO'!Q6</f>
        <v>0</v>
      </c>
    </row>
    <row r="17868" spans="1:7">
      <c r="A17868" s="283">
        <f>'Comp. Desp. Indiretas'!$CM$7</f>
        <v>0</v>
      </c>
      <c r="D17868" s="279" t="str">
        <f>'CRONOG. DE RECEBIMENTO'!$A$7</f>
        <v>Formar Comitê de Educação Ambiental de Comunidade (PEAC)</v>
      </c>
      <c r="E17868" s="278" t="str">
        <f>Resumo!$R$4</f>
        <v>Receita</v>
      </c>
      <c r="F17868" s="278" t="str">
        <f>Resumo!$R$4</f>
        <v>Receita</v>
      </c>
      <c r="G17868" s="286">
        <f>'CRONOG. DE RECEBIMENTO'!Q7</f>
        <v>0</v>
      </c>
    </row>
    <row r="17869" spans="1:7">
      <c r="A17869" s="283">
        <f>'Comp. Desp. Indiretas'!$CM$7</f>
        <v>0</v>
      </c>
      <c r="D17869" s="279" t="str">
        <f>'CRONOG. DE RECEBIMENTO'!$A$8</f>
        <v>Manter Comitê de Educação Ambiental em comunidades (PEAC)</v>
      </c>
      <c r="E17869" s="278" t="str">
        <f>Resumo!$R$4</f>
        <v>Receita</v>
      </c>
      <c r="F17869" s="278" t="str">
        <f>Resumo!$R$4</f>
        <v>Receita</v>
      </c>
      <c r="G17869" s="286">
        <f>'CRONOG. DE RECEBIMENTO'!Q8</f>
        <v>0</v>
      </c>
    </row>
    <row r="17870" spans="1:7">
      <c r="A17870" s="283">
        <f>'Comp. Desp. Indiretas'!$CM$7</f>
        <v>0</v>
      </c>
      <c r="D17870" s="279" t="str">
        <f>'CRONOG. DE RECEBIMENTO'!$A$24</f>
        <v>Realizar análise técnica mensal das atividades de Educação Ambiental do PEAC</v>
      </c>
      <c r="E17870" s="278" t="str">
        <f>Resumo!$R$4</f>
        <v>Receita</v>
      </c>
      <c r="F17870" s="278" t="str">
        <f>Resumo!$R$4</f>
        <v>Receita</v>
      </c>
      <c r="G17870" s="286">
        <f>'CRONOG. DE RECEBIMENTO'!Q24</f>
        <v>0</v>
      </c>
    </row>
    <row r="17871" spans="1:7">
      <c r="A17871" s="283">
        <f>'Comp. Desp. Indiretas'!$CM$7</f>
        <v>0</v>
      </c>
      <c r="D17871" s="279" t="str">
        <f>'CRONOG. DE RECEBIMENTO'!$A$25</f>
        <v>Realizar Blitz Educativa sobre SSMA para Comunidades (PEAC)</v>
      </c>
      <c r="E17871" s="278" t="str">
        <f>Resumo!$R$4</f>
        <v>Receita</v>
      </c>
      <c r="F17871" s="278" t="str">
        <f>Resumo!$R$4</f>
        <v>Receita</v>
      </c>
      <c r="G17871" s="286">
        <f>'CRONOG. DE RECEBIMENTO'!Q25</f>
        <v>0</v>
      </c>
    </row>
    <row r="17872" spans="1:7">
      <c r="A17872" s="283">
        <f>'Comp. Desp. Indiretas'!$CM$7</f>
        <v>0</v>
      </c>
      <c r="D17872" s="279" t="str">
        <f>'CRONOG. DE RECEBIMENTO'!$A$26</f>
        <v>Despesas tributáveis do item 6.1.12</v>
      </c>
      <c r="E17872" s="278" t="str">
        <f>Resumo!$R$4</f>
        <v>Receita</v>
      </c>
      <c r="F17872" s="278" t="str">
        <f>Resumo!$R$4</f>
        <v>Receita</v>
      </c>
      <c r="G17872" s="286">
        <f>'CRONOG. DE RECEBIMENTO'!Q26</f>
        <v>0</v>
      </c>
    </row>
    <row r="17873" spans="1:7">
      <c r="A17873" s="283">
        <f>'Comp. Desp. Indiretas'!$CM$7</f>
        <v>0</v>
      </c>
      <c r="D17873" s="279" t="str">
        <f>'CRONOG. DE RECEBIMENTO'!$A$42</f>
        <v>Despesas tributáveis do item 6.1.21</v>
      </c>
      <c r="E17873" s="278" t="str">
        <f>Resumo!$R$4</f>
        <v>Receita</v>
      </c>
      <c r="F17873" s="278" t="str">
        <f>Resumo!$R$4</f>
        <v>Receita</v>
      </c>
      <c r="G17873" s="286">
        <f>'CRONOG. DE RECEBIMENTO'!Q42</f>
        <v>0</v>
      </c>
    </row>
    <row r="17874" spans="1:7">
      <c r="A17874" s="283">
        <f>'Comp. Desp. Indiretas'!$CM$7</f>
        <v>0</v>
      </c>
      <c r="D17874" s="279" t="str">
        <f>'CRONOG. DE RECEBIMENTO'!$A$43</f>
        <v>Monitorar atividade do Programa de Educação Ambiental do Trabalhador (PEAT)</v>
      </c>
      <c r="E17874" s="278" t="str">
        <f>Resumo!$R$4</f>
        <v>Receita</v>
      </c>
      <c r="F17874" s="278" t="str">
        <f>Resumo!$R$4</f>
        <v>Receita</v>
      </c>
      <c r="G17874" s="286">
        <f>'CRONOG. DE RECEBIMENTO'!Q43</f>
        <v>0</v>
      </c>
    </row>
    <row r="17875" spans="1:7">
      <c r="A17875" s="283">
        <f>'Comp. Desp. Indiretas'!$CM$7</f>
        <v>0</v>
      </c>
      <c r="D17875" s="279" t="str">
        <f>'CRONOG. DE RECEBIMENTO'!$A$44</f>
        <v>Despesas tributáveis do item 6.1.22</v>
      </c>
      <c r="E17875" s="278" t="str">
        <f>Resumo!$R$4</f>
        <v>Receita</v>
      </c>
      <c r="F17875" s="278" t="str">
        <f>Resumo!$R$4</f>
        <v>Receita</v>
      </c>
      <c r="G17875" s="286">
        <f>'CRONOG. DE RECEBIMENTO'!Q44</f>
        <v>0</v>
      </c>
    </row>
    <row r="17876" spans="1:7">
      <c r="A17876" s="283">
        <f>'Comp. Desp. Indiretas'!$CM$7</f>
        <v>0</v>
      </c>
      <c r="D17876" s="279" t="str">
        <f>'CRONOG. DE RECEBIMENTO'!$A$45</f>
        <v>Realizar análise técnica mensal das atividades de Educação Ambiental do PEAT</v>
      </c>
      <c r="E17876" s="278" t="str">
        <f>Resumo!$R$4</f>
        <v>Receita</v>
      </c>
      <c r="F17876" s="278" t="str">
        <f>Resumo!$R$4</f>
        <v>Receita</v>
      </c>
      <c r="G17876" s="286">
        <f>'CRONOG. DE RECEBIMENTO'!Q45</f>
        <v>0</v>
      </c>
    </row>
    <row r="17877" spans="1:7">
      <c r="A17877" s="283">
        <f>'Comp. Desp. Indiretas'!$CM$7</f>
        <v>0</v>
      </c>
      <c r="D17877" s="279" t="str">
        <f>'CRONOG. DE RECEBIMENTO'!$A$46</f>
        <v>Realizar Diagnóstico Socioambiental Participativo (DSAP) para empregados</v>
      </c>
      <c r="E17877" s="278" t="str">
        <f>Resumo!$R$4</f>
        <v>Receita</v>
      </c>
      <c r="F17877" s="278" t="str">
        <f>Resumo!$R$4</f>
        <v>Receita</v>
      </c>
      <c r="G17877" s="286">
        <f>'CRONOG. DE RECEBIMENTO'!Q46</f>
        <v>0</v>
      </c>
    </row>
    <row r="17879" spans="1:7">
      <c r="A17879" s="283">
        <f>'Comp. Desp. Indiretas'!$CM$7</f>
        <v>0</v>
      </c>
      <c r="D17879" s="279" t="str">
        <f>'CRONOG. DE RECEBIMENTO'!$A$47</f>
        <v>Despesas tributáveis do item 6.1.24</v>
      </c>
      <c r="E17879" s="278" t="str">
        <f>Resumo!$R$4</f>
        <v>Receita</v>
      </c>
      <c r="F17879" s="278" t="str">
        <f>Resumo!$R$4</f>
        <v>Receita</v>
      </c>
      <c r="G17879" s="286">
        <f>'CRONOG. DE RECEBIMENTO'!Q47</f>
        <v>0</v>
      </c>
    </row>
    <row r="17880" spans="1:7">
      <c r="A17880" s="283">
        <f>'Comp. Desp. Indiretas'!$CM$7</f>
        <v>0</v>
      </c>
      <c r="D17880" s="279" t="str">
        <f>'CRONOG. DE RECEBIMENTO'!$A$48</f>
        <v>PRODUÇÃO DE ARTES VISUAIS</v>
      </c>
      <c r="E17880" s="278" t="str">
        <f>Resumo!$R$4</f>
        <v>Receita</v>
      </c>
      <c r="F17880" s="278" t="str">
        <f>Resumo!$R$4</f>
        <v>Receita</v>
      </c>
      <c r="G17880" s="286">
        <f>'CRONOG. DE RECEBIMENTO'!Q48</f>
        <v>0</v>
      </c>
    </row>
    <row r="17881" spans="1:7">
      <c r="A17881" s="283">
        <f>'Comp. Desp. Indiretas'!$CM$7</f>
        <v>0</v>
      </c>
      <c r="D17881" s="279" t="str">
        <f>'CRONOG. DE RECEBIMENTO'!$A$49</f>
        <v>Produzir material gráfico como folder, convites, banner, lâmina, outdoor, apresentações e produtos diversos atinentes a educação ambiental e outras temáticas etc.</v>
      </c>
      <c r="E17881" s="278" t="str">
        <f>Resumo!$R$4</f>
        <v>Receita</v>
      </c>
      <c r="F17881" s="278" t="str">
        <f>Resumo!$R$4</f>
        <v>Receita</v>
      </c>
      <c r="G17881" s="286">
        <f>'CRONOG. DE RECEBIMENTO'!Q49</f>
        <v>0</v>
      </c>
    </row>
    <row r="17882" spans="1:7">
      <c r="A17882" s="283">
        <f>'Comp. Desp. Indiretas'!$CM$7</f>
        <v>0</v>
      </c>
      <c r="D17882" s="279" t="str">
        <f>'CRONOG. DE RECEBIMENTO'!$A$50</f>
        <v>Produzir Card Animado, Vídeos, Spot, Jogos interativos, Peça Multimídia, Identidade Visual, Plataformas digitais/interativas, Brindes, Cadernos de Campo/Quis/Guia etc.:</v>
      </c>
      <c r="E17882" s="278" t="str">
        <f>Resumo!$R$4</f>
        <v>Receita</v>
      </c>
      <c r="F17882" s="278" t="str">
        <f>Resumo!$R$4</f>
        <v>Receita</v>
      </c>
      <c r="G17882" s="286">
        <f>'CRONOG. DE RECEBIMENTO'!Q50</f>
        <v>0</v>
      </c>
    </row>
    <row r="17896" spans="1:7">
      <c r="A17896" s="283">
        <f>'Comp. Desp. Indiretas'!$CM$7</f>
        <v>0</v>
      </c>
      <c r="D17896" s="279" t="str">
        <f>Resumo!$R$8</f>
        <v>Imposto</v>
      </c>
      <c r="E17896" s="278" t="str">
        <f>Resumo!$R$5</f>
        <v>Despesa</v>
      </c>
      <c r="F17896" s="278" t="str">
        <f>Resumo!$R$8</f>
        <v>Imposto</v>
      </c>
      <c r="G17896" s="286">
        <f>'CRONOG. DE RECEBIMENTO'!Q53</f>
        <v>0</v>
      </c>
    </row>
    <row r="17897" spans="1:7">
      <c r="A17897" s="283">
        <f>'Comp. Desp. Indiretas'!$CM$7</f>
        <v>0</v>
      </c>
      <c r="D17897" s="279" t="str">
        <f>Resumo!$R$9</f>
        <v>Overhead</v>
      </c>
      <c r="E17897" s="278" t="str">
        <f>Resumo!$R$9</f>
        <v>Overhead</v>
      </c>
      <c r="F17897" s="278" t="str">
        <f>Resumo!$R$9</f>
        <v>Overhead</v>
      </c>
      <c r="G17897" s="286">
        <f>'CRONOG. DE RECEBIMENTO'!Q58</f>
        <v>0</v>
      </c>
    </row>
    <row r="17898" spans="1:7">
      <c r="A17898" s="283">
        <f>'Comp. Desp. Indiretas'!$CM$7</f>
        <v>0</v>
      </c>
      <c r="D17898" s="279" t="str">
        <f>Resumo!$R$10</f>
        <v>Margem</v>
      </c>
      <c r="E17898" s="278" t="str">
        <f>Resumo!$R$10</f>
        <v>Margem</v>
      </c>
      <c r="F17898" s="278" t="str">
        <f>Resumo!$R$10</f>
        <v>Margem</v>
      </c>
      <c r="G17898" s="286">
        <f>'CRONOG. DE RECEBIMENTO'!Q60</f>
        <v>0</v>
      </c>
    </row>
    <row r="17899" spans="1:7">
      <c r="A17899" s="283">
        <f>'Comp. Desp. Indiretas'!$CM$7</f>
        <v>0</v>
      </c>
      <c r="D17899" s="279" t="str">
        <f>Resumo!$R$11</f>
        <v>Risco</v>
      </c>
      <c r="E17899" s="278" t="str">
        <f>Resumo!$R$11</f>
        <v>Risco</v>
      </c>
      <c r="F17899" s="278" t="str">
        <f>Resumo!$R$11</f>
        <v>Risco</v>
      </c>
      <c r="G17899" s="286">
        <f>'CRONOG. DE RECEBIMENTO'!Q59</f>
        <v>0</v>
      </c>
    </row>
    <row r="17900" spans="1:7">
      <c r="A17900" s="283">
        <f>'Comp. Desp. Indiretas'!$CM$7</f>
        <v>0</v>
      </c>
      <c r="D17900" s="279" t="str">
        <f>'CRONOG. DE RECEBIMENTO'!$A$54</f>
        <v>TOTAL MENSAL - RECEITA LÍQUIDA</v>
      </c>
      <c r="E17900" s="278" t="str">
        <f>Resumo!$R$4</f>
        <v>Receita</v>
      </c>
      <c r="F17900" s="278" t="str">
        <f>'CRONOG. DE RECEBIMENTO'!$A$54</f>
        <v>TOTAL MENSAL - RECEITA LÍQUIDA</v>
      </c>
      <c r="G17900" s="286">
        <f>'CRONOG. DE RECEBIMENTO'!$Q$54</f>
        <v>0</v>
      </c>
    </row>
    <row r="17901" spans="1:7">
      <c r="A17901" s="283">
        <f>'Comp. Desp. Indiretas'!$CM$7</f>
        <v>0</v>
      </c>
      <c r="D17901" s="279" t="str">
        <f>'CRONOG. DE RECEBIMENTO'!$A$55</f>
        <v>TOTAL ACUMULADO - RECEITA LÍQUIDA</v>
      </c>
      <c r="E17901" s="278" t="str">
        <f>Resumo!$R$4</f>
        <v>Receita</v>
      </c>
      <c r="F17901" s="278" t="str">
        <f>'CRONOG. DE RECEBIMENTO'!$A$55</f>
        <v>TOTAL ACUMULADO - RECEITA LÍQUIDA</v>
      </c>
      <c r="G17901" s="286">
        <f>'CRONOG. DE RECEBIMENTO'!$Q$55</f>
        <v>5856057.9680455765</v>
      </c>
    </row>
    <row r="17932" spans="1:7">
      <c r="A17932" s="283">
        <f>'Comp. Desp. Indiretas'!$CN$7</f>
        <v>0</v>
      </c>
      <c r="B17932" s="278" t="str">
        <f>'Comp. Desp. Indiretas'!$A$9</f>
        <v>MOC</v>
      </c>
      <c r="D17932" s="279" t="str">
        <f>'Comp. Desp. Indiretas'!$C$9</f>
        <v>DIRETOR TÉCNICO</v>
      </c>
      <c r="E17932" s="278" t="str">
        <f>Resumo!$R$5</f>
        <v>Despesa</v>
      </c>
      <c r="F17932" s="278" t="str">
        <f>Resumo!$R$6</f>
        <v>Despesa Indireta</v>
      </c>
      <c r="G17932" s="286">
        <f>'Comp. Desp. Indiretas'!CN9</f>
        <v>0</v>
      </c>
    </row>
    <row r="17933" spans="1:7">
      <c r="A17933" s="283">
        <f>'Comp. Desp. Indiretas'!$CN$7</f>
        <v>0</v>
      </c>
      <c r="B17933" s="278" t="str">
        <f>'Comp. Desp. Indiretas'!$A$10</f>
        <v>MOC</v>
      </c>
      <c r="D17933" s="279" t="str">
        <f>'Comp. Desp. Indiretas'!$C$10</f>
        <v>GERENTE DE PROJETO</v>
      </c>
      <c r="E17933" s="278" t="str">
        <f>Resumo!$R$5</f>
        <v>Despesa</v>
      </c>
      <c r="F17933" s="278" t="str">
        <f>Resumo!$R$6</f>
        <v>Despesa Indireta</v>
      </c>
      <c r="G17933" s="286">
        <f>'Comp. Desp. Indiretas'!CN10</f>
        <v>0</v>
      </c>
    </row>
    <row r="17934" spans="1:7">
      <c r="A17934" s="283">
        <f>'Comp. Desp. Indiretas'!$CN$7</f>
        <v>0</v>
      </c>
      <c r="B17934" s="278" t="str">
        <f>'Comp. Desp. Indiretas'!$A$11</f>
        <v>MOC</v>
      </c>
      <c r="D17934" s="279" t="str">
        <f>'Comp. Desp. Indiretas'!$C$11</f>
        <v>COORD. DE PROJETO</v>
      </c>
      <c r="E17934" s="278" t="str">
        <f>Resumo!$R$5</f>
        <v>Despesa</v>
      </c>
      <c r="F17934" s="278" t="str">
        <f>Resumo!$R$6</f>
        <v>Despesa Indireta</v>
      </c>
      <c r="G17934" s="286">
        <f>'Comp. Desp. Indiretas'!CN11</f>
        <v>0</v>
      </c>
    </row>
    <row r="17935" spans="1:7">
      <c r="A17935" s="283">
        <f>'Comp. Desp. Indiretas'!$CN$7</f>
        <v>0</v>
      </c>
      <c r="B17935" s="278" t="str">
        <f>'Comp. Desp. Indiretas'!$A$12</f>
        <v>MOC</v>
      </c>
      <c r="D17935" s="279" t="str">
        <f>'Comp. Desp. Indiretas'!$C$12</f>
        <v>COORD. OPERACIONAL</v>
      </c>
      <c r="E17935" s="278" t="str">
        <f>Resumo!$R$5</f>
        <v>Despesa</v>
      </c>
      <c r="F17935" s="278" t="str">
        <f>Resumo!$R$6</f>
        <v>Despesa Indireta</v>
      </c>
      <c r="G17935" s="286">
        <f>'Comp. Desp. Indiretas'!CN12</f>
        <v>0</v>
      </c>
    </row>
    <row r="17936" spans="1:7">
      <c r="A17936" s="283">
        <f>'Comp. Desp. Indiretas'!$CN$7</f>
        <v>0</v>
      </c>
      <c r="B17936" s="278" t="str">
        <f>'Comp. Desp. Indiretas'!$A$13</f>
        <v>MOC</v>
      </c>
      <c r="D17936" s="279" t="str">
        <f>'Comp. Desp. Indiretas'!$C$13</f>
        <v>ANALISTA DE PROJETOS SENIOR</v>
      </c>
      <c r="E17936" s="278" t="str">
        <f>Resumo!$R$5</f>
        <v>Despesa</v>
      </c>
      <c r="F17936" s="278" t="str">
        <f>Resumo!$R$6</f>
        <v>Despesa Indireta</v>
      </c>
      <c r="G17936" s="286">
        <f>'Comp. Desp. Indiretas'!CN13</f>
        <v>0</v>
      </c>
    </row>
    <row r="17937" spans="1:7">
      <c r="A17937" s="283">
        <f>'Comp. Desp. Indiretas'!$CN$7</f>
        <v>0</v>
      </c>
      <c r="B17937" s="278" t="str">
        <f>'Comp. Desp. Indiretas'!$A$14</f>
        <v>MOC</v>
      </c>
      <c r="D17937" s="279" t="str">
        <f>'Comp. Desp. Indiretas'!$C$14</f>
        <v>ANALISTA DE PROJETOS PLENO</v>
      </c>
      <c r="E17937" s="278" t="str">
        <f>Resumo!$R$5</f>
        <v>Despesa</v>
      </c>
      <c r="F17937" s="278" t="str">
        <f>Resumo!$R$6</f>
        <v>Despesa Indireta</v>
      </c>
      <c r="G17937" s="286">
        <f>'Comp. Desp. Indiretas'!CN14</f>
        <v>0</v>
      </c>
    </row>
    <row r="17938" spans="1:7">
      <c r="A17938" s="283">
        <f>'Comp. Desp. Indiretas'!$CN$7</f>
        <v>0</v>
      </c>
      <c r="B17938" s="278" t="str">
        <f>'Comp. Desp. Indiretas'!$A$15</f>
        <v>MOC</v>
      </c>
      <c r="D17938" s="279" t="str">
        <f>'Comp. Desp. Indiretas'!$C$15</f>
        <v>ANALISTA DE PROJETOS JUNIOR</v>
      </c>
      <c r="E17938" s="278" t="str">
        <f>Resumo!$R$5</f>
        <v>Despesa</v>
      </c>
      <c r="F17938" s="278" t="str">
        <f>Resumo!$R$6</f>
        <v>Despesa Indireta</v>
      </c>
      <c r="G17938" s="286">
        <f>'Comp. Desp. Indiretas'!CN15</f>
        <v>0</v>
      </c>
    </row>
    <row r="17939" spans="1:7">
      <c r="A17939" s="283">
        <f>'Comp. Desp. Indiretas'!$CN$7</f>
        <v>0</v>
      </c>
      <c r="B17939" s="278" t="str">
        <f>'Comp. Desp. Indiretas'!$A$16</f>
        <v>MOC</v>
      </c>
      <c r="D17939" s="279" t="str">
        <f>'Comp. Desp. Indiretas'!$C$16</f>
        <v>TÉCNICO OPERACIONAL</v>
      </c>
      <c r="E17939" s="278" t="str">
        <f>Resumo!$R$5</f>
        <v>Despesa</v>
      </c>
      <c r="F17939" s="278" t="str">
        <f>Resumo!$R$6</f>
        <v>Despesa Indireta</v>
      </c>
      <c r="G17939" s="286">
        <f>'Comp. Desp. Indiretas'!CN16</f>
        <v>0</v>
      </c>
    </row>
    <row r="17940" spans="1:7">
      <c r="A17940" s="283">
        <f>'Comp. Desp. Indiretas'!$CN$7</f>
        <v>0</v>
      </c>
      <c r="B17940" s="278" t="str">
        <f>'Comp. Desp. Indiretas'!$A$17</f>
        <v>MOC</v>
      </c>
      <c r="D17940" s="279" t="str">
        <f>'Comp. Desp. Indiretas'!$C$17</f>
        <v>TÉCNICO OPERACIONAL - C/ PERICULOSIDADE</v>
      </c>
      <c r="E17940" s="278" t="str">
        <f>Resumo!$R$5</f>
        <v>Despesa</v>
      </c>
      <c r="F17940" s="278" t="str">
        <f>Resumo!$R$6</f>
        <v>Despesa Indireta</v>
      </c>
      <c r="G17940" s="286">
        <f>'Comp. Desp. Indiretas'!CN17</f>
        <v>0</v>
      </c>
    </row>
    <row r="17941" spans="1:7">
      <c r="A17941" s="283">
        <f>'Comp. Desp. Indiretas'!$CN$7</f>
        <v>0</v>
      </c>
      <c r="B17941" s="278" t="str">
        <f>'Comp. Desp. Indiretas'!$A$18</f>
        <v>MOC</v>
      </c>
      <c r="D17941" s="279" t="str">
        <f>'Comp. Desp. Indiretas'!$C$18</f>
        <v>ANALISTA DE GEOPROCESSAMENTO</v>
      </c>
      <c r="E17941" s="278" t="str">
        <f>Resumo!$R$5</f>
        <v>Despesa</v>
      </c>
      <c r="F17941" s="278" t="str">
        <f>Resumo!$R$6</f>
        <v>Despesa Indireta</v>
      </c>
      <c r="G17941" s="286">
        <f>'Comp. Desp. Indiretas'!CN18</f>
        <v>0</v>
      </c>
    </row>
    <row r="17942" spans="1:7">
      <c r="A17942" s="283">
        <f>'Comp. Desp. Indiretas'!$CN$7</f>
        <v>0</v>
      </c>
      <c r="B17942" s="278" t="str">
        <f>'Comp. Desp. Indiretas'!$A$19</f>
        <v>MOC</v>
      </c>
      <c r="D17942" s="279" t="str">
        <f>'Comp. Desp. Indiretas'!$C$19</f>
        <v>ASSISTENTE DE PROJETOS</v>
      </c>
      <c r="E17942" s="278" t="str">
        <f>Resumo!$R$5</f>
        <v>Despesa</v>
      </c>
      <c r="F17942" s="278" t="str">
        <f>Resumo!$R$6</f>
        <v>Despesa Indireta</v>
      </c>
      <c r="G17942" s="286">
        <f>'Comp. Desp. Indiretas'!CN19</f>
        <v>0</v>
      </c>
    </row>
    <row r="17943" spans="1:7">
      <c r="A17943" s="283">
        <f>'Comp. Desp. Indiretas'!$CN$7</f>
        <v>0</v>
      </c>
      <c r="B17943" s="278" t="str">
        <f>'Comp. Desp. Indiretas'!$A$20</f>
        <v>MOC</v>
      </c>
      <c r="D17943" s="279" t="str">
        <f>'Comp. Desp. Indiretas'!$C$20</f>
        <v>ASSISTENTE ADMINISTRATIVO</v>
      </c>
      <c r="E17943" s="278" t="str">
        <f>Resumo!$R$5</f>
        <v>Despesa</v>
      </c>
      <c r="F17943" s="278" t="str">
        <f>Resumo!$R$6</f>
        <v>Despesa Indireta</v>
      </c>
      <c r="G17943" s="286">
        <f>'Comp. Desp. Indiretas'!CN20</f>
        <v>0</v>
      </c>
    </row>
    <row r="17944" spans="1:7">
      <c r="A17944" s="283">
        <f>'Comp. Desp. Indiretas'!$CN$7</f>
        <v>0</v>
      </c>
      <c r="B17944" s="278" t="str">
        <f>'Comp. Desp. Indiretas'!$A$21</f>
        <v>MOC</v>
      </c>
      <c r="D17944" s="279" t="str">
        <f>'Comp. Desp. Indiretas'!$C$21</f>
        <v>ESTAGIÁRIO TÉCNICO</v>
      </c>
      <c r="E17944" s="278" t="str">
        <f>Resumo!$R$5</f>
        <v>Despesa</v>
      </c>
      <c r="F17944" s="278" t="str">
        <f>Resumo!$R$6</f>
        <v>Despesa Indireta</v>
      </c>
      <c r="G17944" s="286">
        <f>'Comp. Desp. Indiretas'!CN21</f>
        <v>0</v>
      </c>
    </row>
    <row r="17945" spans="1:7">
      <c r="A17945" s="283">
        <f>'Comp. Desp. Indiretas'!$CN$7</f>
        <v>0</v>
      </c>
      <c r="B17945" s="278" t="str">
        <f>'Comp. Desp. Indiretas'!$A$22</f>
        <v>MOC</v>
      </c>
      <c r="D17945" s="279" t="str">
        <f>'Comp. Desp. Indiretas'!$C$22</f>
        <v>ANALISTA FINANCEIRO</v>
      </c>
      <c r="E17945" s="278" t="str">
        <f>Resumo!$R$5</f>
        <v>Despesa</v>
      </c>
      <c r="F17945" s="278" t="str">
        <f>Resumo!$R$6</f>
        <v>Despesa Indireta</v>
      </c>
      <c r="G17945" s="286">
        <f>'Comp. Desp. Indiretas'!CN22</f>
        <v>0</v>
      </c>
    </row>
    <row r="17946" spans="1:7">
      <c r="A17946" s="283">
        <f>'Comp. Desp. Indiretas'!$CN$7</f>
        <v>0</v>
      </c>
      <c r="B17946" s="278" t="str">
        <f>'Comp. Desp. Indiretas'!$A$23</f>
        <v>MOC</v>
      </c>
      <c r="D17946" s="279" t="str">
        <f>'Comp. Desp. Indiretas'!$C$23</f>
        <v>ANALISTA DE SUPRIMENTOS</v>
      </c>
      <c r="E17946" s="278" t="str">
        <f>Resumo!$R$5</f>
        <v>Despesa</v>
      </c>
      <c r="F17946" s="278" t="str">
        <f>Resumo!$R$6</f>
        <v>Despesa Indireta</v>
      </c>
      <c r="G17946" s="286">
        <f>'Comp. Desp. Indiretas'!CN23</f>
        <v>0</v>
      </c>
    </row>
    <row r="17947" spans="1:7">
      <c r="A17947" s="283">
        <f>'Comp. Desp. Indiretas'!$CN$7</f>
        <v>0</v>
      </c>
      <c r="B17947" s="278" t="str">
        <f>'Comp. Desp. Indiretas'!$A$24</f>
        <v>DG</v>
      </c>
      <c r="D17947" s="279" t="str">
        <f>'Comp. Desp. Indiretas'!$C$24</f>
        <v>HOSPEDAGEM VIAGEM</v>
      </c>
      <c r="E17947" s="278" t="str">
        <f>Resumo!$R$5</f>
        <v>Despesa</v>
      </c>
      <c r="F17947" s="278" t="str">
        <f>Resumo!$R$6</f>
        <v>Despesa Indireta</v>
      </c>
      <c r="G17947" s="286">
        <f>'Comp. Desp. Indiretas'!CN24</f>
        <v>0</v>
      </c>
    </row>
    <row r="17948" spans="1:7">
      <c r="A17948" s="283">
        <f>'Comp. Desp. Indiretas'!$CN$7</f>
        <v>0</v>
      </c>
      <c r="B17948" s="278" t="str">
        <f>'Comp. Desp. Indiretas'!$A$25</f>
        <v>DG</v>
      </c>
      <c r="D17948" s="279" t="str">
        <f>'Comp. Desp. Indiretas'!$C$25</f>
        <v>HOSPEDAGEM - NIVEL 2</v>
      </c>
      <c r="E17948" s="278" t="str">
        <f>Resumo!$R$5</f>
        <v>Despesa</v>
      </c>
      <c r="F17948" s="278" t="str">
        <f>Resumo!$R$6</f>
        <v>Despesa Indireta</v>
      </c>
      <c r="G17948" s="286">
        <f>'Comp. Desp. Indiretas'!CN25</f>
        <v>0</v>
      </c>
    </row>
    <row r="17949" spans="1:7">
      <c r="A17949" s="283">
        <f>'Comp. Desp. Indiretas'!$CN$7</f>
        <v>0</v>
      </c>
      <c r="B17949" s="278" t="str">
        <f>'Comp. Desp. Indiretas'!$A$26</f>
        <v>DG</v>
      </c>
      <c r="D17949" s="279" t="str">
        <f>'Comp. Desp. Indiretas'!$C$26</f>
        <v>HOSPEDAGEM - NIVEL 3</v>
      </c>
      <c r="E17949" s="278" t="str">
        <f>Resumo!$R$5</f>
        <v>Despesa</v>
      </c>
      <c r="F17949" s="278" t="str">
        <f>Resumo!$R$6</f>
        <v>Despesa Indireta</v>
      </c>
      <c r="G17949" s="286">
        <f>'Comp. Desp. Indiretas'!CN26</f>
        <v>0</v>
      </c>
    </row>
    <row r="17950" spans="1:7">
      <c r="A17950" s="283">
        <f>'Comp. Desp. Indiretas'!$CN$7</f>
        <v>0</v>
      </c>
      <c r="B17950" s="278" t="str">
        <f>'Comp. Desp. Indiretas'!$A$27</f>
        <v>DG</v>
      </c>
      <c r="D17950" s="279" t="str">
        <f>'Comp. Desp. Indiretas'!$C$27</f>
        <v>SALA COMERCIAL - PARAUAPEBAS/PA</v>
      </c>
      <c r="E17950" s="278" t="str">
        <f>Resumo!$R$5</f>
        <v>Despesa</v>
      </c>
      <c r="F17950" s="278" t="str">
        <f>Resumo!$R$6</f>
        <v>Despesa Indireta</v>
      </c>
      <c r="G17950" s="286">
        <f>'Comp. Desp. Indiretas'!CN27</f>
        <v>0</v>
      </c>
    </row>
    <row r="17951" spans="1:7">
      <c r="A17951" s="283">
        <f>'Comp. Desp. Indiretas'!$CN$7</f>
        <v>0</v>
      </c>
      <c r="B17951" s="278" t="str">
        <f>'Comp. Desp. Indiretas'!$A$28</f>
        <v>DG</v>
      </c>
      <c r="D17951" s="279" t="str">
        <f>'Comp. Desp. Indiretas'!$C$28</f>
        <v>CUSTOS FIXOS - SALA COMERCIAL (INTERNET, TELEFONIA, ENERGIA, LIMPEZA, E ETC)</v>
      </c>
      <c r="E17951" s="278" t="str">
        <f>Resumo!$R$5</f>
        <v>Despesa</v>
      </c>
      <c r="F17951" s="278" t="str">
        <f>Resumo!$R$6</f>
        <v>Despesa Indireta</v>
      </c>
      <c r="G17951" s="286">
        <f>'Comp. Desp. Indiretas'!CN28</f>
        <v>0</v>
      </c>
    </row>
    <row r="17952" spans="1:7">
      <c r="A17952" s="283">
        <f>'Comp. Desp. Indiretas'!$CN$7</f>
        <v>0</v>
      </c>
      <c r="B17952" s="278" t="str">
        <f>'Comp. Desp. Indiretas'!$A$29</f>
        <v>DG</v>
      </c>
      <c r="D17952" s="279" t="str">
        <f>'Comp. Desp. Indiretas'!$C$29</f>
        <v>MOBILIA/FRETE - SALA COMERCIAL</v>
      </c>
      <c r="E17952" s="278" t="str">
        <f>Resumo!$R$5</f>
        <v>Despesa</v>
      </c>
      <c r="F17952" s="278" t="str">
        <f>Resumo!$R$6</f>
        <v>Despesa Indireta</v>
      </c>
      <c r="G17952" s="286">
        <f>'Comp. Desp. Indiretas'!CN29</f>
        <v>0</v>
      </c>
    </row>
    <row r="17953" spans="1:7">
      <c r="A17953" s="283">
        <f>'Comp. Desp. Indiretas'!$CN$7</f>
        <v>0</v>
      </c>
      <c r="B17953" s="278" t="str">
        <f>'Comp. Desp. Indiretas'!$A$30</f>
        <v>DG</v>
      </c>
      <c r="D17953" s="279" t="str">
        <f>'Comp. Desp. Indiretas'!$C$30</f>
        <v>ALIMENTAÇÃO - NIVEL 3</v>
      </c>
      <c r="E17953" s="278" t="str">
        <f>Resumo!$R$5</f>
        <v>Despesa</v>
      </c>
      <c r="F17953" s="278" t="str">
        <f>Resumo!$R$6</f>
        <v>Despesa Indireta</v>
      </c>
      <c r="G17953" s="286">
        <f>'Comp. Desp. Indiretas'!CN30</f>
        <v>0</v>
      </c>
    </row>
    <row r="17954" spans="1:7">
      <c r="A17954" s="283">
        <f>'Comp. Desp. Indiretas'!$CN$7</f>
        <v>0</v>
      </c>
      <c r="B17954" s="278" t="str">
        <f>'Comp. Desp. Indiretas'!$A$31</f>
        <v>DG</v>
      </c>
      <c r="D17954" s="279" t="str">
        <f>'Comp. Desp. Indiretas'!$C$31</f>
        <v>TELEFONIA</v>
      </c>
      <c r="E17954" s="278" t="str">
        <f>Resumo!$R$5</f>
        <v>Despesa</v>
      </c>
      <c r="F17954" s="278" t="str">
        <f>Resumo!$R$6</f>
        <v>Despesa Indireta</v>
      </c>
      <c r="G17954" s="286">
        <f>'Comp. Desp. Indiretas'!CN31</f>
        <v>0</v>
      </c>
    </row>
    <row r="17955" spans="1:7">
      <c r="A17955" s="283">
        <f>'Comp. Desp. Indiretas'!$CN$7</f>
        <v>0</v>
      </c>
      <c r="B17955" s="278" t="str">
        <f>'Comp. Desp. Indiretas'!$A$32</f>
        <v>DG</v>
      </c>
      <c r="D17955" s="279" t="str">
        <f>'Comp. Desp. Indiretas'!$C$32</f>
        <v>ALUGUEL DE VEÍCULO SUV</v>
      </c>
      <c r="E17955" s="278" t="str">
        <f>Resumo!$R$5</f>
        <v>Despesa</v>
      </c>
      <c r="F17955" s="278" t="str">
        <f>Resumo!$R$6</f>
        <v>Despesa Indireta</v>
      </c>
      <c r="G17955" s="286">
        <f>'Comp. Desp. Indiretas'!CN32</f>
        <v>0</v>
      </c>
    </row>
    <row r="17956" spans="1:7">
      <c r="A17956" s="283">
        <f>'Comp. Desp. Indiretas'!$CN$7</f>
        <v>0</v>
      </c>
      <c r="B17956" s="278" t="str">
        <f>'Comp. Desp. Indiretas'!$A$33</f>
        <v>DG</v>
      </c>
      <c r="D17956" s="279" t="str">
        <f>'Comp. Desp. Indiretas'!$C$33</f>
        <v>ALUGUEL DE VEICULO LEVE</v>
      </c>
      <c r="E17956" s="278" t="str">
        <f>Resumo!$R$5</f>
        <v>Despesa</v>
      </c>
      <c r="F17956" s="278" t="str">
        <f>Resumo!$R$6</f>
        <v>Despesa Indireta</v>
      </c>
      <c r="G17956" s="286">
        <f>'Comp. Desp. Indiretas'!CN33</f>
        <v>0</v>
      </c>
    </row>
    <row r="17957" spans="1:7">
      <c r="A17957" s="283">
        <f>'Comp. Desp. Indiretas'!$CN$7</f>
        <v>0</v>
      </c>
      <c r="B17957" s="278" t="str">
        <f>'Comp. Desp. Indiretas'!$A$34</f>
        <v>DG</v>
      </c>
      <c r="D17957" s="279" t="str">
        <f>'Comp. Desp. Indiretas'!$C$34</f>
        <v>ALUGUEL CAMINHONTE</v>
      </c>
      <c r="E17957" s="278" t="str">
        <f>Resumo!$R$5</f>
        <v>Despesa</v>
      </c>
      <c r="F17957" s="278" t="str">
        <f>Resumo!$R$6</f>
        <v>Despesa Indireta</v>
      </c>
      <c r="G17957" s="286">
        <f>'Comp. Desp. Indiretas'!CN34</f>
        <v>0</v>
      </c>
    </row>
    <row r="17958" spans="1:7">
      <c r="A17958" s="283">
        <f>'Comp. Desp. Indiretas'!$CN$7</f>
        <v>0</v>
      </c>
      <c r="B17958" s="278" t="str">
        <f>'Comp. Desp. Indiretas'!$A$35</f>
        <v>DG</v>
      </c>
      <c r="D17958" s="279" t="str">
        <f>'Comp. Desp. Indiretas'!$C$35</f>
        <v>AQUISIÇÃO DE VEICULO</v>
      </c>
      <c r="E17958" s="278" t="str">
        <f>Resumo!$R$5</f>
        <v>Despesa</v>
      </c>
      <c r="F17958" s="278" t="str">
        <f>Resumo!$R$6</f>
        <v>Despesa Indireta</v>
      </c>
      <c r="G17958" s="286">
        <f>'Comp. Desp. Indiretas'!CN35</f>
        <v>0</v>
      </c>
    </row>
    <row r="17959" spans="1:7">
      <c r="A17959" s="283">
        <f>'Comp. Desp. Indiretas'!$CN$7</f>
        <v>0</v>
      </c>
      <c r="B17959" s="278" t="str">
        <f>'Comp. Desp. Indiretas'!$A$36</f>
        <v>DG</v>
      </c>
      <c r="D17959" s="279" t="str">
        <f>'Comp. Desp. Indiretas'!$C$36</f>
        <v>COMBUSTÍVEL - GASOLINA</v>
      </c>
      <c r="E17959" s="278" t="str">
        <f>Resumo!$R$5</f>
        <v>Despesa</v>
      </c>
      <c r="F17959" s="278" t="str">
        <f>Resumo!$R$6</f>
        <v>Despesa Indireta</v>
      </c>
      <c r="G17959" s="286">
        <f>'Comp. Desp. Indiretas'!CN36</f>
        <v>0</v>
      </c>
    </row>
    <row r="17960" spans="1:7">
      <c r="A17960" s="283">
        <f>'Comp. Desp. Indiretas'!$CN$7</f>
        <v>0</v>
      </c>
      <c r="B17960" s="278" t="str">
        <f>'Comp. Desp. Indiretas'!$A$37</f>
        <v>DG</v>
      </c>
      <c r="D17960" s="279" t="str">
        <f>'Comp. Desp. Indiretas'!$C$37</f>
        <v>COMBUSTÍVEL - DIESEL</v>
      </c>
      <c r="E17960" s="278" t="str">
        <f>Resumo!$R$5</f>
        <v>Despesa</v>
      </c>
      <c r="F17960" s="278" t="str">
        <f>Resumo!$R$6</f>
        <v>Despesa Indireta</v>
      </c>
      <c r="G17960" s="286">
        <f>'Comp. Desp. Indiretas'!CN37</f>
        <v>0</v>
      </c>
    </row>
    <row r="17961" spans="1:7">
      <c r="A17961" s="283">
        <f>'Comp. Desp. Indiretas'!$CN$7</f>
        <v>0</v>
      </c>
      <c r="B17961" s="278" t="str">
        <f>'Comp. Desp. Indiretas'!$A$38</f>
        <v>DG</v>
      </c>
      <c r="D17961" s="279" t="str">
        <f>'Comp. Desp. Indiretas'!$C$38</f>
        <v>PASSAGEM AÉREA</v>
      </c>
      <c r="E17961" s="278" t="str">
        <f>Resumo!$R$5</f>
        <v>Despesa</v>
      </c>
      <c r="F17961" s="278" t="str">
        <f>Resumo!$R$6</f>
        <v>Despesa Indireta</v>
      </c>
      <c r="G17961" s="286">
        <f>'Comp. Desp. Indiretas'!CN38</f>
        <v>0</v>
      </c>
    </row>
    <row r="17962" spans="1:7">
      <c r="A17962" s="283">
        <f>'Comp. Desp. Indiretas'!$CN$7</f>
        <v>0</v>
      </c>
      <c r="B17962" s="278" t="str">
        <f>'Comp. Desp. Indiretas'!$A$39</f>
        <v>ART</v>
      </c>
      <c r="D17962" s="279" t="str">
        <f>'Comp. Desp. Indiretas'!$C$39</f>
        <v>ART CREA - Nível 1</v>
      </c>
      <c r="E17962" s="278" t="str">
        <f>Resumo!$R$5</f>
        <v>Despesa</v>
      </c>
      <c r="F17962" s="278" t="str">
        <f>Resumo!$R$6</f>
        <v>Despesa Indireta</v>
      </c>
      <c r="G17962" s="286">
        <f>'Comp. Desp. Indiretas'!CN39</f>
        <v>0</v>
      </c>
    </row>
    <row r="17963" spans="1:7">
      <c r="A17963" s="283">
        <f>'Comp. Desp. Indiretas'!$CN$7</f>
        <v>0</v>
      </c>
      <c r="B17963" s="278" t="str">
        <f>'Comp. Desp. Indiretas'!$A$40</f>
        <v>ART</v>
      </c>
      <c r="D17963" s="279" t="str">
        <f>'Comp. Desp. Indiretas'!$C$40</f>
        <v>ART CREA - Nível 2</v>
      </c>
      <c r="E17963" s="278" t="str">
        <f>Resumo!$R$5</f>
        <v>Despesa</v>
      </c>
      <c r="F17963" s="278" t="str">
        <f>Resumo!$R$6</f>
        <v>Despesa Indireta</v>
      </c>
      <c r="G17963" s="286">
        <f>'Comp. Desp. Indiretas'!CN40</f>
        <v>0</v>
      </c>
    </row>
    <row r="17964" spans="1:7">
      <c r="A17964" s="283">
        <f>'Comp. Desp. Indiretas'!$CN$7</f>
        <v>0</v>
      </c>
      <c r="B17964" s="278" t="str">
        <f>'Comp. Desp. Indiretas'!$A$41</f>
        <v>ART</v>
      </c>
      <c r="D17964" s="279" t="str">
        <f>'Comp. Desp. Indiretas'!$C$41</f>
        <v>ART CREA - Nível 3</v>
      </c>
      <c r="E17964" s="278" t="str">
        <f>Resumo!$R$5</f>
        <v>Despesa</v>
      </c>
      <c r="F17964" s="278" t="str">
        <f>Resumo!$R$6</f>
        <v>Despesa Indireta</v>
      </c>
      <c r="G17964" s="286">
        <f>'Comp. Desp. Indiretas'!CN41</f>
        <v>0</v>
      </c>
    </row>
    <row r="17965" spans="1:7">
      <c r="A17965" s="283">
        <f>'Comp. Desp. Indiretas'!$CN$7</f>
        <v>0</v>
      </c>
      <c r="B17965" s="278" t="str">
        <f>'Comp. Desp. Indiretas'!$A$42</f>
        <v>ART</v>
      </c>
      <c r="D17965" s="279" t="str">
        <f>'Comp. Desp. Indiretas'!$C$42</f>
        <v>ACERVO CREA</v>
      </c>
      <c r="E17965" s="278" t="str">
        <f>Resumo!$R$5</f>
        <v>Despesa</v>
      </c>
      <c r="F17965" s="278" t="str">
        <f>Resumo!$R$6</f>
        <v>Despesa Indireta</v>
      </c>
      <c r="G17965" s="286">
        <f>'Comp. Desp. Indiretas'!CN42</f>
        <v>0</v>
      </c>
    </row>
    <row r="17966" spans="1:7">
      <c r="A17966" s="283">
        <f>'Comp. Desp. Indiretas'!$CN$7</f>
        <v>0</v>
      </c>
      <c r="B17966" s="278" t="str">
        <f>'Comp. Desp. Indiretas'!$A$43</f>
        <v>ART</v>
      </c>
      <c r="D17966" s="279" t="str">
        <f>'Comp. Desp. Indiretas'!$C$43</f>
        <v>ART CRBio</v>
      </c>
      <c r="E17966" s="278" t="str">
        <f>Resumo!$R$5</f>
        <v>Despesa</v>
      </c>
      <c r="F17966" s="278" t="str">
        <f>Resumo!$R$6</f>
        <v>Despesa Indireta</v>
      </c>
      <c r="G17966" s="286">
        <f>'Comp. Desp. Indiretas'!CN43</f>
        <v>0</v>
      </c>
    </row>
    <row r="17967" spans="1:7">
      <c r="A17967" s="283">
        <f>'Comp. Desp. Indiretas'!$CN$7</f>
        <v>0</v>
      </c>
      <c r="B17967" s="278" t="str">
        <f>'Comp. Desp. Indiretas'!$A$44</f>
        <v>ART</v>
      </c>
      <c r="D17967" s="279" t="str">
        <f>'Comp. Desp. Indiretas'!$C$44</f>
        <v>ACERVO CRBio</v>
      </c>
      <c r="E17967" s="278" t="str">
        <f>Resumo!$R$5</f>
        <v>Despesa</v>
      </c>
      <c r="F17967" s="278" t="str">
        <f>Resumo!$R$6</f>
        <v>Despesa Indireta</v>
      </c>
      <c r="G17967" s="286">
        <f>'Comp. Desp. Indiretas'!CN44</f>
        <v>0</v>
      </c>
    </row>
    <row r="17968" spans="1:7">
      <c r="A17968" s="283">
        <f>'Comp. Desp. Indiretas'!$CN$7</f>
        <v>0</v>
      </c>
      <c r="B17968" s="278" t="str">
        <f>'Comp. Desp. Indiretas'!$A$45</f>
        <v>ART</v>
      </c>
      <c r="D17968" s="279" t="str">
        <f>'Comp. Desp. Indiretas'!$C$45</f>
        <v>VISTO CREA PF</v>
      </c>
      <c r="E17968" s="278" t="str">
        <f>Resumo!$R$5</f>
        <v>Despesa</v>
      </c>
      <c r="F17968" s="278" t="str">
        <f>Resumo!$R$6</f>
        <v>Despesa Indireta</v>
      </c>
      <c r="G17968" s="286">
        <f>'Comp. Desp. Indiretas'!CN45</f>
        <v>0</v>
      </c>
    </row>
    <row r="17969" spans="1:7">
      <c r="A17969" s="283">
        <f>'Comp. Desp. Indiretas'!$CN$7</f>
        <v>0</v>
      </c>
      <c r="B17969" s="278" t="str">
        <f>'Comp. Desp. Indiretas'!$A$46</f>
        <v>ART</v>
      </c>
      <c r="D17969" s="279" t="str">
        <f>'Comp. Desp. Indiretas'!$C$46</f>
        <v>VISTO CREA PJ</v>
      </c>
      <c r="E17969" s="278" t="str">
        <f>Resumo!$R$5</f>
        <v>Despesa</v>
      </c>
      <c r="F17969" s="278" t="str">
        <f>Resumo!$R$6</f>
        <v>Despesa Indireta</v>
      </c>
      <c r="G17969" s="286">
        <f>'Comp. Desp. Indiretas'!CN46</f>
        <v>0</v>
      </c>
    </row>
    <row r="17970" spans="1:7">
      <c r="A17970" s="283">
        <f>'Comp. Desp. Indiretas'!$CN$7</f>
        <v>0</v>
      </c>
      <c r="B17970" s="278" t="str">
        <f>'Comp. Desp. Indiretas'!$A$47</f>
        <v>ART</v>
      </c>
      <c r="D17970" s="279" t="str">
        <f>'Comp. Desp. Indiretas'!$C$47</f>
        <v>ANUIDADE CREA PF</v>
      </c>
      <c r="E17970" s="278" t="str">
        <f>Resumo!$R$5</f>
        <v>Despesa</v>
      </c>
      <c r="F17970" s="278" t="str">
        <f>Resumo!$R$6</f>
        <v>Despesa Indireta</v>
      </c>
      <c r="G17970" s="286">
        <f>'Comp. Desp. Indiretas'!CN47</f>
        <v>0</v>
      </c>
    </row>
    <row r="17971" spans="1:7">
      <c r="A17971" s="283">
        <f>'Comp. Desp. Indiretas'!$CN$7</f>
        <v>0</v>
      </c>
      <c r="B17971" s="278" t="str">
        <f>'Comp. Desp. Indiretas'!$A$48</f>
        <v>ART</v>
      </c>
      <c r="D17971" s="279" t="str">
        <f>'Comp. Desp. Indiretas'!$C$48</f>
        <v>ANUIDADE CREA PJ</v>
      </c>
      <c r="E17971" s="278" t="str">
        <f>Resumo!$R$5</f>
        <v>Despesa</v>
      </c>
      <c r="F17971" s="278" t="str">
        <f>Resumo!$R$6</f>
        <v>Despesa Indireta</v>
      </c>
      <c r="G17971" s="286">
        <f>'Comp. Desp. Indiretas'!CN48</f>
        <v>0</v>
      </c>
    </row>
    <row r="17972" spans="1:7">
      <c r="A17972" s="283">
        <f>'Comp. Desp. Indiretas'!$CN$7</f>
        <v>0</v>
      </c>
      <c r="B17972" s="278" t="str">
        <f>'Comp. Desp. Indiretas'!$A$49</f>
        <v>ART</v>
      </c>
      <c r="D17972" s="279" t="str">
        <f>'Comp. Desp. Indiretas'!$C$49</f>
        <v>VISTO CRBio PF</v>
      </c>
      <c r="E17972" s="278" t="str">
        <f>Resumo!$R$5</f>
        <v>Despesa</v>
      </c>
      <c r="F17972" s="278" t="str">
        <f>Resumo!$R$6</f>
        <v>Despesa Indireta</v>
      </c>
      <c r="G17972" s="286">
        <f>'Comp. Desp. Indiretas'!CN49</f>
        <v>0</v>
      </c>
    </row>
    <row r="17973" spans="1:7">
      <c r="A17973" s="283">
        <f>'Comp. Desp. Indiretas'!$CN$7</f>
        <v>0</v>
      </c>
      <c r="B17973" s="278" t="str">
        <f>'Comp. Desp. Indiretas'!$A$50</f>
        <v>ART</v>
      </c>
      <c r="D17973" s="279" t="str">
        <f>'Comp. Desp. Indiretas'!$C$50</f>
        <v>VISTO CRBio PJ</v>
      </c>
      <c r="E17973" s="278" t="str">
        <f>Resumo!$R$5</f>
        <v>Despesa</v>
      </c>
      <c r="F17973" s="278" t="str">
        <f>Resumo!$R$6</f>
        <v>Despesa Indireta</v>
      </c>
      <c r="G17973" s="286">
        <f>'Comp. Desp. Indiretas'!CN50</f>
        <v>0</v>
      </c>
    </row>
    <row r="17974" spans="1:7">
      <c r="A17974" s="283">
        <f>'Comp. Desp. Indiretas'!$CN$7</f>
        <v>0</v>
      </c>
      <c r="B17974" s="278" t="str">
        <f>'Comp. Desp. Indiretas'!$A$51</f>
        <v>SMS</v>
      </c>
      <c r="D17974" s="279" t="str">
        <f>'Comp. Desp. Indiretas'!$C$51</f>
        <v>PPRA</v>
      </c>
      <c r="E17974" s="278" t="str">
        <f>Resumo!$R$5</f>
        <v>Despesa</v>
      </c>
      <c r="F17974" s="278" t="str">
        <f>Resumo!$R$6</f>
        <v>Despesa Indireta</v>
      </c>
      <c r="G17974" s="286">
        <f>'Comp. Desp. Indiretas'!CN51</f>
        <v>0</v>
      </c>
    </row>
    <row r="17975" spans="1:7">
      <c r="A17975" s="283">
        <f>'Comp. Desp. Indiretas'!$CN$7</f>
        <v>0</v>
      </c>
      <c r="B17975" s="278" t="str">
        <f>'Comp. Desp. Indiretas'!$A$52</f>
        <v>SMS</v>
      </c>
      <c r="D17975" s="279" t="str">
        <f>'Comp. Desp. Indiretas'!$C$52</f>
        <v>PCMSO</v>
      </c>
      <c r="E17975" s="278" t="str">
        <f>Resumo!$R$5</f>
        <v>Despesa</v>
      </c>
      <c r="F17975" s="278" t="str">
        <f>Resumo!$R$6</f>
        <v>Despesa Indireta</v>
      </c>
      <c r="G17975" s="286">
        <f>'Comp. Desp. Indiretas'!CN52</f>
        <v>0</v>
      </c>
    </row>
    <row r="17976" spans="1:7">
      <c r="A17976" s="283">
        <f>'Comp. Desp. Indiretas'!$CN$7</f>
        <v>0</v>
      </c>
      <c r="B17976" s="278" t="str">
        <f>'Comp. Desp. Indiretas'!$A$53</f>
        <v>SMS</v>
      </c>
      <c r="D17976" s="279" t="str">
        <f>'Comp. Desp. Indiretas'!$C$53</f>
        <v>PGR</v>
      </c>
      <c r="E17976" s="278" t="str">
        <f>Resumo!$R$5</f>
        <v>Despesa</v>
      </c>
      <c r="F17976" s="278" t="str">
        <f>Resumo!$R$6</f>
        <v>Despesa Indireta</v>
      </c>
      <c r="G17976" s="286">
        <f>'Comp. Desp. Indiretas'!CN53</f>
        <v>0</v>
      </c>
    </row>
    <row r="17977" spans="1:7">
      <c r="A17977" s="283">
        <f>'Comp. Desp. Indiretas'!$CN$7</f>
        <v>0</v>
      </c>
      <c r="B17977" s="278" t="str">
        <f>'Comp. Desp. Indiretas'!$A$55</f>
        <v>SMS</v>
      </c>
      <c r="D17977" s="279" t="str">
        <f>'Comp. Desp. Indiretas'!$C$55</f>
        <v>TREINAMENTO</v>
      </c>
      <c r="E17977" s="278" t="str">
        <f>Resumo!$R$5</f>
        <v>Despesa</v>
      </c>
      <c r="F17977" s="278" t="str">
        <f>Resumo!$R$6</f>
        <v>Despesa Indireta</v>
      </c>
      <c r="G17977" s="286">
        <f>'Comp. Desp. Indiretas'!CN55</f>
        <v>0</v>
      </c>
    </row>
    <row r="17978" spans="1:7">
      <c r="A17978" s="283">
        <f>'Comp. Desp. Indiretas'!$CN$7</f>
        <v>0</v>
      </c>
      <c r="B17978" s="278" t="str">
        <f>'Comp. Desp. Indiretas'!$A$56</f>
        <v>SMS</v>
      </c>
      <c r="D17978" s="279" t="str">
        <f>'Comp. Desp. Indiretas'!$C$56</f>
        <v>ASO</v>
      </c>
      <c r="E17978" s="278" t="str">
        <f>Resumo!$R$5</f>
        <v>Despesa</v>
      </c>
      <c r="F17978" s="278" t="str">
        <f>Resumo!$R$6</f>
        <v>Despesa Indireta</v>
      </c>
      <c r="G17978" s="286">
        <f>'Comp. Desp. Indiretas'!CN56</f>
        <v>0</v>
      </c>
    </row>
    <row r="17979" spans="1:7">
      <c r="A17979" s="283">
        <f>'Comp. Desp. Indiretas'!$CN$7</f>
        <v>0</v>
      </c>
      <c r="B17979" s="278">
        <f>'Comp. Desp. Indiretas'!$A$57</f>
        <v>0</v>
      </c>
      <c r="D17979" s="279" t="str">
        <f>'Comp. Desp. Indiretas'!$C$57</f>
        <v/>
      </c>
      <c r="E17979" s="278" t="str">
        <f>Resumo!$R$5</f>
        <v>Despesa</v>
      </c>
      <c r="F17979" s="278" t="str">
        <f>Resumo!$R$6</f>
        <v>Despesa Indireta</v>
      </c>
      <c r="G17979" s="286">
        <f>'Comp. Desp. Indiretas'!CN57</f>
        <v>0</v>
      </c>
    </row>
    <row r="17980" spans="1:7">
      <c r="A17980" s="283">
        <f>'Comp. Desp. Indiretas'!$CN$7</f>
        <v>0</v>
      </c>
      <c r="B17980" s="278">
        <f>'Comp. Desp. Indiretas'!$A$58</f>
        <v>0</v>
      </c>
      <c r="D17980" s="279" t="str">
        <f>'Comp. Desp. Indiretas'!$C$58</f>
        <v/>
      </c>
      <c r="E17980" s="278" t="str">
        <f>Resumo!$R$5</f>
        <v>Despesa</v>
      </c>
      <c r="F17980" s="278" t="str">
        <f>Resumo!$R$6</f>
        <v>Despesa Indireta</v>
      </c>
      <c r="G17980" s="286">
        <f>'Comp. Desp. Indiretas'!CN58</f>
        <v>0</v>
      </c>
    </row>
    <row r="17981" spans="1:7">
      <c r="A17981" s="283">
        <f>'Comp. Desp. Indiretas'!$CN$7</f>
        <v>0</v>
      </c>
      <c r="B17981" s="278">
        <f>'Comp. Desp. Indiretas'!$A$59</f>
        <v>0</v>
      </c>
      <c r="D17981" s="279" t="str">
        <f>'Comp. Desp. Indiretas'!$C$59</f>
        <v/>
      </c>
      <c r="E17981" s="278" t="str">
        <f>Resumo!$R$5</f>
        <v>Despesa</v>
      </c>
      <c r="F17981" s="278" t="str">
        <f>Resumo!$R$6</f>
        <v>Despesa Indireta</v>
      </c>
      <c r="G17981" s="286">
        <f>'Comp. Desp. Indiretas'!CN59</f>
        <v>0</v>
      </c>
    </row>
    <row r="17982" spans="1:7">
      <c r="A17982" s="283">
        <f>'Comp. Desp. Indiretas'!$CN$7</f>
        <v>0</v>
      </c>
      <c r="B17982" s="278">
        <f>'Comp. Desp. Indiretas'!$A$60</f>
        <v>0</v>
      </c>
      <c r="D17982" s="279" t="str">
        <f>'Comp. Desp. Indiretas'!$C$60</f>
        <v/>
      </c>
      <c r="E17982" s="278" t="str">
        <f>Resumo!$R$5</f>
        <v>Despesa</v>
      </c>
      <c r="F17982" s="278" t="str">
        <f>Resumo!$R$6</f>
        <v>Despesa Indireta</v>
      </c>
      <c r="G17982" s="286">
        <f>'Comp. Desp. Indiretas'!CN60</f>
        <v>0</v>
      </c>
    </row>
    <row r="17983" spans="1:7">
      <c r="A17983" s="283">
        <f>'Comp. Desp. Indiretas'!$CN$7</f>
        <v>0</v>
      </c>
      <c r="B17983" s="278" t="str">
        <f>'Comp. Desp. Indiretas'!$A$63</f>
        <v>MOC</v>
      </c>
      <c r="D17983" s="279" t="str">
        <f>'Comp. Desp. Indiretas'!$C$63</f>
        <v>DIRETOR TÉCNICO</v>
      </c>
      <c r="E17983" s="278" t="str">
        <f>Resumo!$R$5</f>
        <v>Despesa</v>
      </c>
      <c r="F17983" s="278" t="str">
        <f>Resumo!$R$6</f>
        <v>Despesa Indireta</v>
      </c>
      <c r="G17983" s="286">
        <f>'Comp. Desp. Indiretas'!CN63</f>
        <v>0</v>
      </c>
    </row>
    <row r="17984" spans="1:7">
      <c r="A17984" s="283">
        <f>'Comp. Desp. Indiretas'!$CN$7</f>
        <v>0</v>
      </c>
      <c r="B17984" s="278" t="str">
        <f>'Comp. Desp. Indiretas'!$A$64</f>
        <v>MOC</v>
      </c>
      <c r="D17984" s="279" t="str">
        <f>'Comp. Desp. Indiretas'!$C$64</f>
        <v>ANALISTA DE SUPRIMENTOS</v>
      </c>
      <c r="E17984" s="278" t="str">
        <f>Resumo!$R$5</f>
        <v>Despesa</v>
      </c>
      <c r="F17984" s="278" t="str">
        <f>Resumo!$R$6</f>
        <v>Despesa Indireta</v>
      </c>
      <c r="G17984" s="286">
        <f>'Comp. Desp. Indiretas'!CN64</f>
        <v>0</v>
      </c>
    </row>
    <row r="17985" spans="1:7">
      <c r="A17985" s="283">
        <f>'Comp. Desp. Indiretas'!$CN$7</f>
        <v>0</v>
      </c>
      <c r="B17985" s="278" t="str">
        <f>'Comp. Desp. Indiretas'!$A$65</f>
        <v>MOC</v>
      </c>
      <c r="D17985" s="279" t="str">
        <f>'Comp. Desp. Indiretas'!$C$65</f>
        <v>GERENTE DE PROJETO - PJ</v>
      </c>
      <c r="E17985" s="278" t="str">
        <f>Resumo!$R$5</f>
        <v>Despesa</v>
      </c>
      <c r="F17985" s="278" t="str">
        <f>Resumo!$R$6</f>
        <v>Despesa Indireta</v>
      </c>
      <c r="G17985" s="286">
        <f>'Comp. Desp. Indiretas'!CN65</f>
        <v>0</v>
      </c>
    </row>
    <row r="17986" spans="1:7">
      <c r="A17986" s="283">
        <f>'Comp. Desp. Indiretas'!$CN$7</f>
        <v>0</v>
      </c>
      <c r="B17986" s="278" t="str">
        <f>'Comp. Desp. Indiretas'!$A$66</f>
        <v>MOC</v>
      </c>
      <c r="D17986" s="279" t="str">
        <f>'Comp. Desp. Indiretas'!$C$66</f>
        <v>COORD. DE PROJETO - PJ</v>
      </c>
      <c r="E17986" s="278" t="str">
        <f>Resumo!$R$5</f>
        <v>Despesa</v>
      </c>
      <c r="F17986" s="278" t="str">
        <f>Resumo!$R$6</f>
        <v>Despesa Indireta</v>
      </c>
      <c r="G17986" s="286">
        <f>'Comp. Desp. Indiretas'!CN66</f>
        <v>0</v>
      </c>
    </row>
    <row r="17987" spans="1:7">
      <c r="A17987" s="283">
        <f>'Comp. Desp. Indiretas'!$CN$7</f>
        <v>0</v>
      </c>
      <c r="B17987" s="278" t="str">
        <f>'Comp. Desp. Indiretas'!$A$67</f>
        <v>MOC</v>
      </c>
      <c r="D17987" s="279" t="str">
        <f>'Comp. Desp. Indiretas'!$C$67</f>
        <v>COORD. OPERACIONAL - PJ</v>
      </c>
      <c r="E17987" s="278" t="str">
        <f>Resumo!$R$5</f>
        <v>Despesa</v>
      </c>
      <c r="F17987" s="278" t="str">
        <f>Resumo!$R$6</f>
        <v>Despesa Indireta</v>
      </c>
      <c r="G17987" s="286">
        <f>'Comp. Desp. Indiretas'!CN67</f>
        <v>0</v>
      </c>
    </row>
    <row r="17988" spans="1:7">
      <c r="A17988" s="283">
        <f>'Comp. Desp. Indiretas'!$CN$7</f>
        <v>0</v>
      </c>
      <c r="B17988" s="278" t="str">
        <f>'Comp. Desp. Indiretas'!$A$68</f>
        <v>MOC</v>
      </c>
      <c r="D17988" s="279" t="str">
        <f>'Comp. Desp. Indiretas'!$C$68</f>
        <v>ANALISTA DE PROJETOS SENIOR - PJ</v>
      </c>
      <c r="E17988" s="278" t="str">
        <f>Resumo!$R$5</f>
        <v>Despesa</v>
      </c>
      <c r="F17988" s="278" t="str">
        <f>Resumo!$R$6</f>
        <v>Despesa Indireta</v>
      </c>
      <c r="G17988" s="286">
        <f>'Comp. Desp. Indiretas'!CN68</f>
        <v>0</v>
      </c>
    </row>
    <row r="17989" spans="1:7">
      <c r="A17989" s="283">
        <f>'Comp. Desp. Indiretas'!$CN$7</f>
        <v>0</v>
      </c>
      <c r="B17989" s="278" t="str">
        <f>'Comp. Desp. Indiretas'!$A$69</f>
        <v>MOC</v>
      </c>
      <c r="D17989" s="279" t="str">
        <f>'Comp. Desp. Indiretas'!$C$69</f>
        <v>ANALISTA DE PROJETOS PLENO - PJ</v>
      </c>
      <c r="E17989" s="278" t="str">
        <f>Resumo!$R$5</f>
        <v>Despesa</v>
      </c>
      <c r="F17989" s="278" t="str">
        <f>Resumo!$R$6</f>
        <v>Despesa Indireta</v>
      </c>
      <c r="G17989" s="286">
        <f>'Comp. Desp. Indiretas'!CN69</f>
        <v>0</v>
      </c>
    </row>
    <row r="17990" spans="1:7">
      <c r="A17990" s="283">
        <f>'Comp. Desp. Indiretas'!$CN$7</f>
        <v>0</v>
      </c>
      <c r="B17990" s="278" t="str">
        <f>'Comp. Desp. Indiretas'!$A$70</f>
        <v>MOC</v>
      </c>
      <c r="D17990" s="279" t="str">
        <f>'Comp. Desp. Indiretas'!$C$70</f>
        <v>ANALISTA DE PROJETOS JUNIOR - PJ</v>
      </c>
      <c r="E17990" s="278" t="str">
        <f>Resumo!$R$5</f>
        <v>Despesa</v>
      </c>
      <c r="F17990" s="278" t="str">
        <f>Resumo!$R$6</f>
        <v>Despesa Indireta</v>
      </c>
      <c r="G17990" s="286">
        <f>'Comp. Desp. Indiretas'!CN70</f>
        <v>0</v>
      </c>
    </row>
    <row r="17991" spans="1:7">
      <c r="A17991" s="283">
        <f>'Comp. Desp. Indiretas'!$CN$7</f>
        <v>0</v>
      </c>
      <c r="B17991" s="278" t="str">
        <f>'Comp. Desp. Indiretas'!$A$71</f>
        <v>MOC</v>
      </c>
      <c r="D17991" s="279" t="str">
        <f>'Comp. Desp. Indiretas'!$C$71</f>
        <v>TÉCNICO OPERACIONAL - PJ</v>
      </c>
      <c r="E17991" s="278" t="str">
        <f>Resumo!$R$5</f>
        <v>Despesa</v>
      </c>
      <c r="F17991" s="278" t="str">
        <f>Resumo!$R$6</f>
        <v>Despesa Indireta</v>
      </c>
      <c r="G17991" s="286">
        <f>'Comp. Desp. Indiretas'!CN71</f>
        <v>0</v>
      </c>
    </row>
    <row r="17992" spans="1:7">
      <c r="A17992" s="283">
        <f>'Comp. Desp. Indiretas'!$CN$7</f>
        <v>0</v>
      </c>
      <c r="B17992" s="278" t="str">
        <f>'Comp. Desp. Indiretas'!$A$72</f>
        <v>MOC</v>
      </c>
      <c r="D17992" s="279" t="str">
        <f>'Comp. Desp. Indiretas'!$C$72</f>
        <v>AUXILIAR TÉCNICO - PJ</v>
      </c>
      <c r="E17992" s="278" t="str">
        <f>Resumo!$R$5</f>
        <v>Despesa</v>
      </c>
      <c r="F17992" s="278" t="str">
        <f>Resumo!$R$6</f>
        <v>Despesa Indireta</v>
      </c>
      <c r="G17992" s="286">
        <f>'Comp. Desp. Indiretas'!CN72</f>
        <v>0</v>
      </c>
    </row>
    <row r="17993" spans="1:7">
      <c r="A17993" s="283">
        <f>'Comp. Desp. Indiretas'!$CN$7</f>
        <v>0</v>
      </c>
      <c r="B17993" s="278" t="str">
        <f>'Comp. Desp. Indiretas'!$A$73</f>
        <v>MOC</v>
      </c>
      <c r="D17993" s="279" t="str">
        <f>'Comp. Desp. Indiretas'!$C$73</f>
        <v>ANALISTA FINANCEIRO</v>
      </c>
      <c r="E17993" s="278" t="str">
        <f>Resumo!$R$5</f>
        <v>Despesa</v>
      </c>
      <c r="F17993" s="278" t="str">
        <f>Resumo!$R$6</f>
        <v>Despesa Indireta</v>
      </c>
      <c r="G17993" s="286">
        <f>'Comp. Desp. Indiretas'!CN73</f>
        <v>0</v>
      </c>
    </row>
    <row r="17994" spans="1:7">
      <c r="A17994" s="283">
        <f>'Comp. Desp. Indiretas'!$CN$7</f>
        <v>0</v>
      </c>
      <c r="B17994" s="278" t="str">
        <f>'Comp. Desp. Indiretas'!$A$74</f>
        <v>MOC</v>
      </c>
      <c r="D17994" s="279" t="str">
        <f>'Comp. Desp. Indiretas'!$C$74</f>
        <v>ANALISTA DE SUPRIMENTOS</v>
      </c>
      <c r="E17994" s="278" t="str">
        <f>Resumo!$R$5</f>
        <v>Despesa</v>
      </c>
      <c r="F17994" s="278" t="str">
        <f>Resumo!$R$6</f>
        <v>Despesa Indireta</v>
      </c>
      <c r="G17994" s="286">
        <f>'Comp. Desp. Indiretas'!CN74</f>
        <v>0</v>
      </c>
    </row>
    <row r="17995" spans="1:7">
      <c r="A17995" s="283">
        <f>'Comp. Desp. Indiretas'!$CN$7</f>
        <v>0</v>
      </c>
      <c r="B17995" s="278" t="str">
        <f>'Comp. Desp. Indiretas'!$A$75</f>
        <v>DG</v>
      </c>
      <c r="D17995" s="279" t="str">
        <f>'Comp. Desp. Indiretas'!$C$75</f>
        <v>HOSPEDAGEM VIAGEM</v>
      </c>
      <c r="E17995" s="278" t="str">
        <f>Resumo!$R$5</f>
        <v>Despesa</v>
      </c>
      <c r="F17995" s="278" t="str">
        <f>Resumo!$R$6</f>
        <v>Despesa Indireta</v>
      </c>
      <c r="G17995" s="286">
        <f>'Comp. Desp. Indiretas'!CN75</f>
        <v>0</v>
      </c>
    </row>
    <row r="17996" spans="1:7">
      <c r="A17996" s="283">
        <f>'Comp. Desp. Indiretas'!$CN$7</f>
        <v>0</v>
      </c>
      <c r="B17996" s="278" t="str">
        <f>'Comp. Desp. Indiretas'!$A$76</f>
        <v>DG</v>
      </c>
      <c r="D17996" s="279" t="str">
        <f>'Comp. Desp. Indiretas'!$C$76</f>
        <v>ALIMENTAÇÃO VIAGEM (CAFÉ / ALMOÇO OU JANTA)</v>
      </c>
      <c r="E17996" s="278" t="str">
        <f>Resumo!$R$5</f>
        <v>Despesa</v>
      </c>
      <c r="F17996" s="278" t="str">
        <f>Resumo!$R$6</f>
        <v>Despesa Indireta</v>
      </c>
      <c r="G17996" s="286">
        <f>'Comp. Desp. Indiretas'!CN76</f>
        <v>0</v>
      </c>
    </row>
    <row r="17997" spans="1:7">
      <c r="A17997" s="283">
        <f>'Comp. Desp. Indiretas'!$CN$7</f>
        <v>0</v>
      </c>
      <c r="B17997" s="278" t="str">
        <f>'Comp. Desp. Indiretas'!$A$77</f>
        <v>DG</v>
      </c>
      <c r="D17997" s="279" t="str">
        <f>'Comp. Desp. Indiretas'!$C$77</f>
        <v>SALA COMERCIAL - PARAUAPEBAS/PA</v>
      </c>
      <c r="E17997" s="278" t="str">
        <f>Resumo!$R$5</f>
        <v>Despesa</v>
      </c>
      <c r="F17997" s="278" t="str">
        <f>Resumo!$R$6</f>
        <v>Despesa Indireta</v>
      </c>
      <c r="G17997" s="286">
        <f>'Comp. Desp. Indiretas'!CN77</f>
        <v>0</v>
      </c>
    </row>
    <row r="17998" spans="1:7">
      <c r="A17998" s="283">
        <f>'Comp. Desp. Indiretas'!$CN$7</f>
        <v>0</v>
      </c>
      <c r="B17998" s="278" t="str">
        <f>'Comp. Desp. Indiretas'!$A$78</f>
        <v>DG</v>
      </c>
      <c r="D17998" s="279" t="str">
        <f>'Comp. Desp. Indiretas'!$C$78</f>
        <v>ALIMENTAÇÃO VIAGEM (CAFÉ / ALMOÇO OU JANTA)</v>
      </c>
      <c r="E17998" s="278" t="str">
        <f>Resumo!$R$5</f>
        <v>Despesa</v>
      </c>
      <c r="F17998" s="278" t="str">
        <f>Resumo!$R$6</f>
        <v>Despesa Indireta</v>
      </c>
      <c r="G17998" s="286">
        <f>'Comp. Desp. Indiretas'!CN78</f>
        <v>0</v>
      </c>
    </row>
    <row r="17999" spans="1:7">
      <c r="A17999" s="283">
        <f>'Comp. Desp. Indiretas'!$CN$7</f>
        <v>0</v>
      </c>
      <c r="B17999" s="278" t="str">
        <f>'Comp. Desp. Indiretas'!$A$79</f>
        <v>DG</v>
      </c>
      <c r="D17999" s="279" t="str">
        <f>'Comp. Desp. Indiretas'!$C$79</f>
        <v>ALIMENTAÇÃO - NIVEL 2</v>
      </c>
      <c r="E17999" s="278" t="str">
        <f>Resumo!$R$5</f>
        <v>Despesa</v>
      </c>
      <c r="F17999" s="278" t="str">
        <f>Resumo!$R$6</f>
        <v>Despesa Indireta</v>
      </c>
      <c r="G17999" s="286">
        <f>'Comp. Desp. Indiretas'!CN79</f>
        <v>0</v>
      </c>
    </row>
    <row r="18000" spans="1:7">
      <c r="A18000" s="283">
        <f>'Comp. Desp. Indiretas'!$CN$7</f>
        <v>0</v>
      </c>
      <c r="B18000" s="278" t="str">
        <f>'Comp. Desp. Indiretas'!$A$80</f>
        <v>DG</v>
      </c>
      <c r="D18000" s="279" t="str">
        <f>'Comp. Desp. Indiretas'!$C$80</f>
        <v>ALIMENTAÇÃO - NIVEL 3</v>
      </c>
      <c r="E18000" s="278" t="str">
        <f>Resumo!$R$5</f>
        <v>Despesa</v>
      </c>
      <c r="F18000" s="278" t="str">
        <f>Resumo!$R$6</f>
        <v>Despesa Indireta</v>
      </c>
      <c r="G18000" s="286">
        <f>'Comp. Desp. Indiretas'!CN80</f>
        <v>0</v>
      </c>
    </row>
    <row r="18001" spans="1:7">
      <c r="A18001" s="283">
        <f>'Comp. Desp. Indiretas'!$CN$7</f>
        <v>0</v>
      </c>
      <c r="B18001" s="278" t="str">
        <f>'Comp. Desp. Indiretas'!$A$81</f>
        <v>DG</v>
      </c>
      <c r="D18001" s="279" t="str">
        <f>'Comp. Desp. Indiretas'!$C$81</f>
        <v>TELEFONIA</v>
      </c>
      <c r="E18001" s="278" t="str">
        <f>Resumo!$R$5</f>
        <v>Despesa</v>
      </c>
      <c r="F18001" s="278" t="str">
        <f>Resumo!$R$6</f>
        <v>Despesa Indireta</v>
      </c>
      <c r="G18001" s="286">
        <f>'Comp. Desp. Indiretas'!CN81</f>
        <v>0</v>
      </c>
    </row>
    <row r="18002" spans="1:7">
      <c r="A18002" s="283">
        <f>'Comp. Desp. Indiretas'!$CN$7</f>
        <v>0</v>
      </c>
      <c r="B18002" s="278" t="str">
        <f>'Comp. Desp. Indiretas'!$A$82</f>
        <v>DG</v>
      </c>
      <c r="D18002" s="279" t="str">
        <f>'Comp. Desp. Indiretas'!$C$82</f>
        <v>ALUGUEL DE VEÍCULO SUV</v>
      </c>
      <c r="E18002" s="278" t="str">
        <f>Resumo!$R$5</f>
        <v>Despesa</v>
      </c>
      <c r="F18002" s="278" t="str">
        <f>Resumo!$R$6</f>
        <v>Despesa Indireta</v>
      </c>
      <c r="G18002" s="286">
        <f>'Comp. Desp. Indiretas'!CN82</f>
        <v>0</v>
      </c>
    </row>
    <row r="18003" spans="1:7">
      <c r="A18003" s="283">
        <f>'Comp. Desp. Indiretas'!$CN$7</f>
        <v>0</v>
      </c>
      <c r="B18003" s="278" t="str">
        <f>'Comp. Desp. Indiretas'!$A$83</f>
        <v>DG</v>
      </c>
      <c r="D18003" s="279" t="str">
        <f>'Comp. Desp. Indiretas'!$C$83</f>
        <v>ALUGUEL DE VEICULO LEVE</v>
      </c>
      <c r="E18003" s="278" t="str">
        <f>Resumo!$R$5</f>
        <v>Despesa</v>
      </c>
      <c r="F18003" s="278" t="str">
        <f>Resumo!$R$6</f>
        <v>Despesa Indireta</v>
      </c>
      <c r="G18003" s="286">
        <f>'Comp. Desp. Indiretas'!CN83</f>
        <v>0</v>
      </c>
    </row>
    <row r="18004" spans="1:7">
      <c r="A18004" s="283">
        <f>'Comp. Desp. Indiretas'!$CN$7</f>
        <v>0</v>
      </c>
      <c r="B18004" s="278" t="str">
        <f>'Comp. Desp. Indiretas'!$A$84</f>
        <v>DG</v>
      </c>
      <c r="D18004" s="279" t="str">
        <f>'Comp. Desp. Indiretas'!$C$84</f>
        <v>ALUGUEL CAMINHONTE</v>
      </c>
      <c r="E18004" s="278" t="str">
        <f>Resumo!$R$5</f>
        <v>Despesa</v>
      </c>
      <c r="F18004" s="278" t="str">
        <f>Resumo!$R$6</f>
        <v>Despesa Indireta</v>
      </c>
      <c r="G18004" s="286">
        <f>'Comp. Desp. Indiretas'!CN84</f>
        <v>0</v>
      </c>
    </row>
    <row r="18005" spans="1:7">
      <c r="A18005" s="283">
        <f>'Comp. Desp. Indiretas'!$CN$7</f>
        <v>0</v>
      </c>
      <c r="B18005" s="278" t="str">
        <f>'Comp. Desp. Indiretas'!$A$85</f>
        <v>DG</v>
      </c>
      <c r="D18005" s="279" t="str">
        <f>'Comp. Desp. Indiretas'!$C$85</f>
        <v>AQUISIÇÃO DE VEICULO</v>
      </c>
      <c r="E18005" s="278" t="str">
        <f>Resumo!$R$5</f>
        <v>Despesa</v>
      </c>
      <c r="F18005" s="278" t="str">
        <f>Resumo!$R$6</f>
        <v>Despesa Indireta</v>
      </c>
      <c r="G18005" s="286">
        <f>'Comp. Desp. Indiretas'!CN85</f>
        <v>0</v>
      </c>
    </row>
    <row r="18006" spans="1:7">
      <c r="A18006" s="283">
        <f>'Comp. Desp. Indiretas'!$CN$7</f>
        <v>0</v>
      </c>
      <c r="B18006" s="278" t="str">
        <f>'Comp. Desp. Indiretas'!$A$86</f>
        <v>DG</v>
      </c>
      <c r="D18006" s="279" t="str">
        <f>'Comp. Desp. Indiretas'!$C$86</f>
        <v>COMBUSTÍVEL - GASOLINA</v>
      </c>
      <c r="E18006" s="278" t="str">
        <f>Resumo!$R$5</f>
        <v>Despesa</v>
      </c>
      <c r="F18006" s="278" t="str">
        <f>Resumo!$R$6</f>
        <v>Despesa Indireta</v>
      </c>
      <c r="G18006" s="286">
        <f>'Comp. Desp. Indiretas'!CN86</f>
        <v>0</v>
      </c>
    </row>
    <row r="18007" spans="1:7">
      <c r="A18007" s="283">
        <f>'Comp. Desp. Indiretas'!$CN$7</f>
        <v>0</v>
      </c>
      <c r="B18007" s="278" t="str">
        <f>'Comp. Desp. Indiretas'!$A$87</f>
        <v>DG</v>
      </c>
      <c r="D18007" s="279" t="str">
        <f>'Comp. Desp. Indiretas'!$C$87</f>
        <v>COMBUSTÍVEL - DIESEL</v>
      </c>
      <c r="E18007" s="278" t="str">
        <f>Resumo!$R$5</f>
        <v>Despesa</v>
      </c>
      <c r="F18007" s="278" t="str">
        <f>Resumo!$R$6</f>
        <v>Despesa Indireta</v>
      </c>
      <c r="G18007" s="286">
        <f>'Comp. Desp. Indiretas'!CN87</f>
        <v>0</v>
      </c>
    </row>
    <row r="18008" spans="1:7">
      <c r="A18008" s="283">
        <f>'Comp. Desp. Indiretas'!$CN$7</f>
        <v>0</v>
      </c>
      <c r="B18008" s="278" t="str">
        <f>'Comp. Desp. Indiretas'!$A$88</f>
        <v>DG</v>
      </c>
      <c r="D18008" s="279" t="str">
        <f>'Comp. Desp. Indiretas'!$C$88</f>
        <v>PASSAGEM AÉREA</v>
      </c>
      <c r="E18008" s="278" t="str">
        <f>Resumo!$R$5</f>
        <v>Despesa</v>
      </c>
      <c r="F18008" s="278" t="str">
        <f>Resumo!$R$6</f>
        <v>Despesa Indireta</v>
      </c>
      <c r="G18008" s="286">
        <f>'Comp. Desp. Indiretas'!CN88</f>
        <v>0</v>
      </c>
    </row>
    <row r="18009" spans="1:7">
      <c r="A18009" s="283">
        <f>'Comp. Desp. Indiretas'!$CN$7</f>
        <v>0</v>
      </c>
      <c r="B18009" s="278" t="str">
        <f>'Comp. Desp. Indiretas'!$A$89</f>
        <v>ART</v>
      </c>
      <c r="D18009" s="279" t="str">
        <f>'Comp. Desp. Indiretas'!$C$89</f>
        <v>ART CREA - Nível 1</v>
      </c>
      <c r="E18009" s="278" t="str">
        <f>Resumo!$R$5</f>
        <v>Despesa</v>
      </c>
      <c r="F18009" s="278" t="str">
        <f>Resumo!$R$6</f>
        <v>Despesa Indireta</v>
      </c>
      <c r="G18009" s="286">
        <f>'Comp. Desp. Indiretas'!CN89</f>
        <v>0</v>
      </c>
    </row>
    <row r="18010" spans="1:7">
      <c r="A18010" s="283">
        <f>'Comp. Desp. Indiretas'!$CN$7</f>
        <v>0</v>
      </c>
      <c r="B18010" s="278" t="str">
        <f>'Comp. Desp. Indiretas'!$A$90</f>
        <v>ART</v>
      </c>
      <c r="D18010" s="279" t="str">
        <f>'Comp. Desp. Indiretas'!$C$90</f>
        <v>ART CREA - Nível 2</v>
      </c>
      <c r="E18010" s="278" t="str">
        <f>Resumo!$R$5</f>
        <v>Despesa</v>
      </c>
      <c r="F18010" s="278" t="str">
        <f>Resumo!$R$6</f>
        <v>Despesa Indireta</v>
      </c>
      <c r="G18010" s="286">
        <f>'Comp. Desp. Indiretas'!CN90</f>
        <v>0</v>
      </c>
    </row>
    <row r="18011" spans="1:7">
      <c r="A18011" s="283">
        <f>'Comp. Desp. Indiretas'!$CN$7</f>
        <v>0</v>
      </c>
      <c r="B18011" s="278" t="str">
        <f>'Comp. Desp. Indiretas'!$A$91</f>
        <v>ART</v>
      </c>
      <c r="D18011" s="279" t="str">
        <f>'Comp. Desp. Indiretas'!$C$91</f>
        <v>ART CREA - Nível 3</v>
      </c>
      <c r="E18011" s="278" t="str">
        <f>Resumo!$R$5</f>
        <v>Despesa</v>
      </c>
      <c r="F18011" s="278" t="str">
        <f>Resumo!$R$6</f>
        <v>Despesa Indireta</v>
      </c>
      <c r="G18011" s="286">
        <f>'Comp. Desp. Indiretas'!CN91</f>
        <v>0</v>
      </c>
    </row>
    <row r="18012" spans="1:7">
      <c r="A18012" s="283">
        <f>'Comp. Desp. Indiretas'!$CN$7</f>
        <v>0</v>
      </c>
      <c r="B18012" s="278" t="str">
        <f>'Comp. Desp. Indiretas'!$A$92</f>
        <v>ART</v>
      </c>
      <c r="D18012" s="279" t="str">
        <f>'Comp. Desp. Indiretas'!$C$92</f>
        <v>ACERVO CREA</v>
      </c>
      <c r="E18012" s="278" t="str">
        <f>Resumo!$R$5</f>
        <v>Despesa</v>
      </c>
      <c r="F18012" s="278" t="str">
        <f>Resumo!$R$6</f>
        <v>Despesa Indireta</v>
      </c>
      <c r="G18012" s="286">
        <f>'Comp. Desp. Indiretas'!CN92</f>
        <v>0</v>
      </c>
    </row>
    <row r="18013" spans="1:7">
      <c r="A18013" s="283">
        <f>'Comp. Desp. Indiretas'!$CN$7</f>
        <v>0</v>
      </c>
      <c r="B18013" s="278" t="str">
        <f>'Comp. Desp. Indiretas'!$A$93</f>
        <v>ART</v>
      </c>
      <c r="D18013" s="279" t="str">
        <f>'Comp. Desp. Indiretas'!$C$93</f>
        <v>ART CRBio</v>
      </c>
      <c r="E18013" s="278" t="str">
        <f>Resumo!$R$5</f>
        <v>Despesa</v>
      </c>
      <c r="F18013" s="278" t="str">
        <f>Resumo!$R$6</f>
        <v>Despesa Indireta</v>
      </c>
      <c r="G18013" s="286">
        <f>'Comp. Desp. Indiretas'!CN93</f>
        <v>0</v>
      </c>
    </row>
    <row r="18014" spans="1:7">
      <c r="A18014" s="283">
        <f>'Comp. Desp. Indiretas'!$CN$7</f>
        <v>0</v>
      </c>
      <c r="B18014" s="278" t="str">
        <f>'Comp. Desp. Indiretas'!$A$94</f>
        <v>ART</v>
      </c>
      <c r="D18014" s="279" t="str">
        <f>'Comp. Desp. Indiretas'!$C$94</f>
        <v>ACERVO CRBio</v>
      </c>
      <c r="E18014" s="278" t="str">
        <f>Resumo!$R$5</f>
        <v>Despesa</v>
      </c>
      <c r="F18014" s="278" t="str">
        <f>Resumo!$R$6</f>
        <v>Despesa Indireta</v>
      </c>
      <c r="G18014" s="286">
        <f>'Comp. Desp. Indiretas'!CN94</f>
        <v>0</v>
      </c>
    </row>
    <row r="18015" spans="1:7">
      <c r="A18015" s="283">
        <f>'Comp. Desp. Indiretas'!$CN$7</f>
        <v>0</v>
      </c>
      <c r="B18015" s="278" t="str">
        <f>'Comp. Desp. Indiretas'!$A$95</f>
        <v>ART</v>
      </c>
      <c r="D18015" s="279" t="str">
        <f>'Comp. Desp. Indiretas'!$C$95</f>
        <v>VISTO CREA PF</v>
      </c>
      <c r="E18015" s="278" t="str">
        <f>Resumo!$R$5</f>
        <v>Despesa</v>
      </c>
      <c r="F18015" s="278" t="str">
        <f>Resumo!$R$6</f>
        <v>Despesa Indireta</v>
      </c>
      <c r="G18015" s="286">
        <f>'Comp. Desp. Indiretas'!CN95</f>
        <v>0</v>
      </c>
    </row>
    <row r="18016" spans="1:7">
      <c r="A18016" s="283">
        <f>'Comp. Desp. Indiretas'!$CN$7</f>
        <v>0</v>
      </c>
      <c r="B18016" s="278" t="str">
        <f>'Comp. Desp. Indiretas'!$A$96</f>
        <v>ART</v>
      </c>
      <c r="D18016" s="279" t="str">
        <f>'Comp. Desp. Indiretas'!$C$96</f>
        <v>VISTO CREA PJ</v>
      </c>
      <c r="E18016" s="278" t="str">
        <f>Resumo!$R$5</f>
        <v>Despesa</v>
      </c>
      <c r="F18016" s="278" t="str">
        <f>Resumo!$R$6</f>
        <v>Despesa Indireta</v>
      </c>
      <c r="G18016" s="286">
        <f>'Comp. Desp. Indiretas'!CN96</f>
        <v>0</v>
      </c>
    </row>
    <row r="18017" spans="1:7">
      <c r="A18017" s="283">
        <f>'Comp. Desp. Indiretas'!$CN$7</f>
        <v>0</v>
      </c>
      <c r="B18017" s="278" t="str">
        <f>'Comp. Desp. Indiretas'!$A$97</f>
        <v>ART</v>
      </c>
      <c r="D18017" s="279" t="str">
        <f>'Comp. Desp. Indiretas'!$C$97</f>
        <v>ANUIDADE CREA PF</v>
      </c>
      <c r="E18017" s="278" t="str">
        <f>Resumo!$R$5</f>
        <v>Despesa</v>
      </c>
      <c r="F18017" s="278" t="str">
        <f>Resumo!$R$6</f>
        <v>Despesa Indireta</v>
      </c>
      <c r="G18017" s="286">
        <f>'Comp. Desp. Indiretas'!CN97</f>
        <v>0</v>
      </c>
    </row>
    <row r="18018" spans="1:7">
      <c r="A18018" s="283">
        <f>'Comp. Desp. Indiretas'!$CN$7</f>
        <v>0</v>
      </c>
      <c r="B18018" s="278" t="str">
        <f>'Comp. Desp. Indiretas'!$A$98</f>
        <v>ART</v>
      </c>
      <c r="D18018" s="279" t="str">
        <f>'Comp. Desp. Indiretas'!$C$98</f>
        <v>ANUIDADE CREA PJ</v>
      </c>
      <c r="E18018" s="278" t="str">
        <f>Resumo!$R$5</f>
        <v>Despesa</v>
      </c>
      <c r="F18018" s="278" t="str">
        <f>Resumo!$R$6</f>
        <v>Despesa Indireta</v>
      </c>
      <c r="G18018" s="286">
        <f>'Comp. Desp. Indiretas'!CN98</f>
        <v>0</v>
      </c>
    </row>
    <row r="18019" spans="1:7">
      <c r="A18019" s="283">
        <f>'Comp. Desp. Indiretas'!$CN$7</f>
        <v>0</v>
      </c>
      <c r="B18019" s="278" t="str">
        <f>'Comp. Desp. Indiretas'!$A$99</f>
        <v>ART</v>
      </c>
      <c r="D18019" s="279" t="str">
        <f>'Comp. Desp. Indiretas'!$C$99</f>
        <v>VISTO CRBio PF</v>
      </c>
      <c r="E18019" s="278" t="str">
        <f>Resumo!$R$5</f>
        <v>Despesa</v>
      </c>
      <c r="F18019" s="278" t="str">
        <f>Resumo!$R$6</f>
        <v>Despesa Indireta</v>
      </c>
      <c r="G18019" s="286">
        <f>'Comp. Desp. Indiretas'!CN99</f>
        <v>0</v>
      </c>
    </row>
    <row r="18020" spans="1:7">
      <c r="A18020" s="283">
        <f>'Comp. Desp. Indiretas'!$CN$7</f>
        <v>0</v>
      </c>
      <c r="B18020" s="278" t="str">
        <f>'Comp. Desp. Indiretas'!$A$100</f>
        <v>ART</v>
      </c>
      <c r="D18020" s="279" t="str">
        <f>'Comp. Desp. Indiretas'!$C$100</f>
        <v>VISTO CRBio PJ</v>
      </c>
      <c r="E18020" s="278" t="str">
        <f>Resumo!$R$5</f>
        <v>Despesa</v>
      </c>
      <c r="F18020" s="278" t="str">
        <f>Resumo!$R$6</f>
        <v>Despesa Indireta</v>
      </c>
      <c r="G18020" s="286">
        <f>'Comp. Desp. Indiretas'!CN100</f>
        <v>0</v>
      </c>
    </row>
    <row r="18021" spans="1:7">
      <c r="A18021" s="283">
        <f>'Comp. Desp. Indiretas'!$CN$7</f>
        <v>0</v>
      </c>
      <c r="B18021" s="278" t="str">
        <f>'Comp. Desp. Indiretas'!$A$101</f>
        <v>SMS</v>
      </c>
      <c r="D18021" s="279" t="str">
        <f>'Comp. Desp. Indiretas'!$C$101</f>
        <v>PPRA</v>
      </c>
      <c r="E18021" s="278" t="str">
        <f>Resumo!$R$5</f>
        <v>Despesa</v>
      </c>
      <c r="F18021" s="278" t="str">
        <f>Resumo!$R$6</f>
        <v>Despesa Indireta</v>
      </c>
      <c r="G18021" s="286">
        <f>'Comp. Desp. Indiretas'!CN101</f>
        <v>0</v>
      </c>
    </row>
    <row r="18022" spans="1:7">
      <c r="A18022" s="283">
        <f>'Comp. Desp. Indiretas'!$CN$7</f>
        <v>0</v>
      </c>
      <c r="B18022" s="278" t="str">
        <f>'Comp. Desp. Indiretas'!$A$102</f>
        <v>SMS</v>
      </c>
      <c r="D18022" s="279" t="str">
        <f>'Comp. Desp. Indiretas'!$C$102</f>
        <v>PCMSO</v>
      </c>
      <c r="E18022" s="278" t="str">
        <f>Resumo!$R$5</f>
        <v>Despesa</v>
      </c>
      <c r="F18022" s="278" t="str">
        <f>Resumo!$R$6</f>
        <v>Despesa Indireta</v>
      </c>
      <c r="G18022" s="286">
        <f>'Comp. Desp. Indiretas'!CN102</f>
        <v>0</v>
      </c>
    </row>
    <row r="18023" spans="1:7">
      <c r="A18023" s="283">
        <f>'Comp. Desp. Indiretas'!$CN$7</f>
        <v>0</v>
      </c>
      <c r="B18023" s="278" t="str">
        <f>'Comp. Desp. Indiretas'!$A$103</f>
        <v>SMS</v>
      </c>
      <c r="D18023" s="279" t="str">
        <f>'Comp. Desp. Indiretas'!$C$103</f>
        <v>PGR</v>
      </c>
      <c r="E18023" s="278" t="str">
        <f>Resumo!$R$5</f>
        <v>Despesa</v>
      </c>
      <c r="F18023" s="278" t="str">
        <f>Resumo!$R$6</f>
        <v>Despesa Indireta</v>
      </c>
      <c r="G18023" s="286">
        <f>'Comp. Desp. Indiretas'!CN103</f>
        <v>0</v>
      </c>
    </row>
    <row r="18024" spans="1:7">
      <c r="A18024" s="283">
        <f>'Comp. Desp. Indiretas'!$CN$7</f>
        <v>0</v>
      </c>
      <c r="B18024" s="278" t="str">
        <f>'Comp. Desp. Indiretas'!$A$104</f>
        <v>SMS</v>
      </c>
      <c r="D18024" s="279" t="str">
        <f>'Comp. Desp. Indiretas'!$C$104</f>
        <v>PAE</v>
      </c>
      <c r="E18024" s="278" t="str">
        <f>Resumo!$R$5</f>
        <v>Despesa</v>
      </c>
      <c r="F18024" s="278" t="str">
        <f>Resumo!$R$6</f>
        <v>Despesa Indireta</v>
      </c>
      <c r="G18024" s="286">
        <f>'Comp. Desp. Indiretas'!CN104</f>
        <v>0</v>
      </c>
    </row>
    <row r="18025" spans="1:7">
      <c r="A18025" s="283">
        <f>'Comp. Desp. Indiretas'!$CN$7</f>
        <v>0</v>
      </c>
      <c r="B18025" s="278" t="str">
        <f>'Comp. Desp. Indiretas'!$A$105</f>
        <v>SMS</v>
      </c>
      <c r="D18025" s="279" t="str">
        <f>'Comp. Desp. Indiretas'!$C$105</f>
        <v>TREINAMENTO</v>
      </c>
      <c r="E18025" s="278" t="str">
        <f>Resumo!$R$5</f>
        <v>Despesa</v>
      </c>
      <c r="F18025" s="278" t="str">
        <f>Resumo!$R$6</f>
        <v>Despesa Indireta</v>
      </c>
      <c r="G18025" s="286">
        <f>'Comp. Desp. Indiretas'!CN105</f>
        <v>0</v>
      </c>
    </row>
    <row r="18026" spans="1:7">
      <c r="A18026" s="283">
        <f>'Comp. Desp. Indiretas'!$CN$7</f>
        <v>0</v>
      </c>
      <c r="B18026" s="278" t="str">
        <f>'Comp. Desp. Indiretas'!$A$106</f>
        <v>SMS</v>
      </c>
      <c r="D18026" s="279" t="str">
        <f>'Comp. Desp. Indiretas'!$C$106</f>
        <v>ASO</v>
      </c>
      <c r="E18026" s="278" t="str">
        <f>Resumo!$R$5</f>
        <v>Despesa</v>
      </c>
      <c r="F18026" s="278" t="str">
        <f>Resumo!$R$6</f>
        <v>Despesa Indireta</v>
      </c>
      <c r="G18026" s="286">
        <f>'Comp. Desp. Indiretas'!CN106</f>
        <v>0</v>
      </c>
    </row>
    <row r="18027" spans="1:7">
      <c r="A18027" s="283">
        <f>'Comp. Desp. Indiretas'!$CN$7</f>
        <v>0</v>
      </c>
      <c r="B18027" s="278">
        <f>'Comp. Desp. Indiretas'!$A$107</f>
        <v>0</v>
      </c>
      <c r="D18027" s="279" t="str">
        <f>'Comp. Desp. Indiretas'!$C$107</f>
        <v/>
      </c>
      <c r="E18027" s="278" t="str">
        <f>Resumo!$R$5</f>
        <v>Despesa</v>
      </c>
      <c r="F18027" s="278" t="str">
        <f>Resumo!$R$6</f>
        <v>Despesa Indireta</v>
      </c>
      <c r="G18027" s="286">
        <f>'Comp. Desp. Indiretas'!CN107</f>
        <v>0</v>
      </c>
    </row>
    <row r="18028" spans="1:7">
      <c r="A18028" s="283">
        <f>'Comp. Desp. Indiretas'!$CN$7</f>
        <v>0</v>
      </c>
      <c r="B18028" s="278">
        <f>'Comp. Desp. Indiretas'!$A$108</f>
        <v>0</v>
      </c>
      <c r="D18028" s="279" t="str">
        <f>'Comp. Desp. Indiretas'!$C$108</f>
        <v/>
      </c>
      <c r="E18028" s="278" t="str">
        <f>Resumo!$R$5</f>
        <v>Despesa</v>
      </c>
      <c r="F18028" s="278" t="str">
        <f>Resumo!$R$6</f>
        <v>Despesa Indireta</v>
      </c>
      <c r="G18028" s="286">
        <f>'Comp. Desp. Indiretas'!CN108</f>
        <v>0</v>
      </c>
    </row>
    <row r="18029" spans="1:7">
      <c r="A18029" s="283">
        <f>'Comp. Desp. Indiretas'!$CN$7</f>
        <v>0</v>
      </c>
      <c r="B18029" s="278">
        <f>'Comp. Desp. Indiretas'!$A$109</f>
        <v>0</v>
      </c>
      <c r="D18029" s="279" t="str">
        <f>'Comp. Desp. Indiretas'!$C$109</f>
        <v/>
      </c>
      <c r="E18029" s="278" t="str">
        <f>Resumo!$R$5</f>
        <v>Despesa</v>
      </c>
      <c r="F18029" s="278" t="str">
        <f>Resumo!$R$6</f>
        <v>Despesa Indireta</v>
      </c>
      <c r="G18029" s="286">
        <f>'Comp. Desp. Indiretas'!CN109</f>
        <v>0</v>
      </c>
    </row>
    <row r="18030" spans="1:7">
      <c r="A18030" s="283">
        <f>'Comp. Desp. Indiretas'!$CN$7</f>
        <v>0</v>
      </c>
      <c r="B18030" s="278">
        <f>'Comp. Desp. Indiretas'!$A$110</f>
        <v>0</v>
      </c>
      <c r="D18030" s="279" t="str">
        <f>'Comp. Desp. Indiretas'!$C$110</f>
        <v/>
      </c>
      <c r="E18030" s="278" t="str">
        <f>Resumo!$R$5</f>
        <v>Despesa</v>
      </c>
      <c r="F18030" s="278" t="str">
        <f>Resumo!$R$6</f>
        <v>Despesa Indireta</v>
      </c>
      <c r="G18030" s="286">
        <f>'Comp. Desp. Indiretas'!CN110</f>
        <v>0</v>
      </c>
    </row>
    <row r="18031" spans="1:7">
      <c r="A18031" s="283">
        <f>'Comp. Desp. Indiretas'!$CN$7</f>
        <v>0</v>
      </c>
      <c r="B18031" s="278">
        <f>'Comp. Desp. Indiretas'!$A$111</f>
        <v>0</v>
      </c>
      <c r="D18031" s="279" t="str">
        <f>'Comp. Desp. Indiretas'!$C$111</f>
        <v/>
      </c>
      <c r="E18031" s="278" t="str">
        <f>Resumo!$R$5</f>
        <v>Despesa</v>
      </c>
      <c r="F18031" s="278" t="str">
        <f>Resumo!$R$6</f>
        <v>Despesa Indireta</v>
      </c>
      <c r="G18031" s="286">
        <f>'Comp. Desp. Indiretas'!CN111</f>
        <v>0</v>
      </c>
    </row>
    <row r="18032" spans="1:7">
      <c r="A18032" s="283">
        <f>'Comp. Desp. Indiretas'!$CN$7</f>
        <v>0</v>
      </c>
      <c r="B18032" s="278">
        <f>'Comp. Desp. Indiretas'!$A$112</f>
        <v>0</v>
      </c>
      <c r="D18032" s="279" t="str">
        <f>'Comp. Desp. Indiretas'!$C$112</f>
        <v/>
      </c>
      <c r="E18032" s="278" t="str">
        <f>Resumo!$R$5</f>
        <v>Despesa</v>
      </c>
      <c r="F18032" s="278" t="str">
        <f>Resumo!$R$6</f>
        <v>Despesa Indireta</v>
      </c>
      <c r="G18032" s="286">
        <f>'Comp. Desp. Indiretas'!CN112</f>
        <v>0</v>
      </c>
    </row>
    <row r="18033" spans="1:7">
      <c r="A18033" s="283">
        <f>'Comp. Desp. Indiretas'!$CN$7</f>
        <v>0</v>
      </c>
      <c r="B18033" s="278" t="str">
        <f>'Composições Desp. Diretas'!$A$10</f>
        <v>MOD</v>
      </c>
      <c r="C18033" s="278" t="str">
        <f>EAP!$C$9</f>
        <v>PP01</v>
      </c>
      <c r="D18033" s="279" t="str">
        <f>'Composições Desp. Diretas'!$C$10</f>
        <v>ANALISTA TÉCNICO</v>
      </c>
      <c r="E18033" s="278" t="str">
        <f>Resumo!$R$5</f>
        <v>Despesa</v>
      </c>
      <c r="F18033" s="278" t="str">
        <f>Resumo!$R$7</f>
        <v>Despesa Direta</v>
      </c>
      <c r="G18033" s="286">
        <f>'Composições Desp. Diretas'!CO10</f>
        <v>0</v>
      </c>
    </row>
    <row r="18034" spans="1:7">
      <c r="A18034" s="283">
        <f>'Comp. Desp. Indiretas'!$CN$7</f>
        <v>0</v>
      </c>
      <c r="B18034" s="278" t="str">
        <f>'Composições Desp. Diretas'!$A$11</f>
        <v>MOD</v>
      </c>
      <c r="C18034" s="278" t="str">
        <f>EAP!$C$9</f>
        <v>PP01</v>
      </c>
      <c r="D18034" s="279" t="str">
        <f>'Composições Desp. Diretas'!$C$11</f>
        <v>ASSISTENTE ADMINISTRATIVO</v>
      </c>
      <c r="E18034" s="278" t="str">
        <f>Resumo!$R$5</f>
        <v>Despesa</v>
      </c>
      <c r="F18034" s="278" t="str">
        <f>Resumo!$R$7</f>
        <v>Despesa Direta</v>
      </c>
      <c r="G18034" s="286">
        <f>'Composições Desp. Diretas'!CO11</f>
        <v>0</v>
      </c>
    </row>
    <row r="18035" spans="1:7">
      <c r="A18035" s="283">
        <f>'Comp. Desp. Indiretas'!$CN$7</f>
        <v>0</v>
      </c>
      <c r="B18035" s="278" t="str">
        <f>'Composições Desp. Diretas'!$A$12</f>
        <v>MOD</v>
      </c>
      <c r="C18035" s="278" t="str">
        <f>EAP!$C$9</f>
        <v>PP01</v>
      </c>
      <c r="D18035" s="279" t="str">
        <f>'Composições Desp. Diretas'!$C$12</f>
        <v>TÉCNICO DE SEGURANÇA</v>
      </c>
      <c r="E18035" s="278" t="str">
        <f>Resumo!$R$5</f>
        <v>Despesa</v>
      </c>
      <c r="F18035" s="278" t="str">
        <f>Resumo!$R$7</f>
        <v>Despesa Direta</v>
      </c>
      <c r="G18035" s="286">
        <f>'Composições Desp. Diretas'!CO12</f>
        <v>0</v>
      </c>
    </row>
    <row r="18036" spans="1:7">
      <c r="A18036" s="283">
        <f>'Comp. Desp. Indiretas'!$CN$7</f>
        <v>0</v>
      </c>
      <c r="B18036" s="278" t="str">
        <f>'Composições Desp. Diretas'!$A$13</f>
        <v>MOD</v>
      </c>
      <c r="C18036" s="278" t="str">
        <f>EAP!$C$9</f>
        <v>PP01</v>
      </c>
      <c r="D18036" s="279" t="str">
        <f>'Composições Desp. Diretas'!$C$13</f>
        <v>PREPOSTO</v>
      </c>
      <c r="E18036" s="278" t="str">
        <f>Resumo!$R$5</f>
        <v>Despesa</v>
      </c>
      <c r="F18036" s="278" t="str">
        <f>Resumo!$R$7</f>
        <v>Despesa Direta</v>
      </c>
      <c r="G18036" s="286">
        <f>'Composições Desp. Diretas'!CO13</f>
        <v>0</v>
      </c>
    </row>
    <row r="18037" spans="1:7">
      <c r="A18037" s="283">
        <f>'Comp. Desp. Indiretas'!$CN$7</f>
        <v>0</v>
      </c>
      <c r="B18037" s="278" t="str">
        <f>'Composições Desp. Diretas'!$A$14</f>
        <v>MOD</v>
      </c>
      <c r="C18037" s="278" t="str">
        <f>EAP!$C$9</f>
        <v>PP01</v>
      </c>
      <c r="D18037" s="279" t="str">
        <f>'Composições Desp. Diretas'!$C$14</f>
        <v>COORDENADOR PEAC</v>
      </c>
      <c r="E18037" s="278" t="str">
        <f>Resumo!$R$5</f>
        <v>Despesa</v>
      </c>
      <c r="F18037" s="278" t="str">
        <f>Resumo!$R$7</f>
        <v>Despesa Direta</v>
      </c>
      <c r="G18037" s="286">
        <f>'Composições Desp. Diretas'!CO14</f>
        <v>0</v>
      </c>
    </row>
    <row r="18038" spans="1:7">
      <c r="A18038" s="283">
        <f>'Comp. Desp. Indiretas'!$CN$7</f>
        <v>0</v>
      </c>
      <c r="B18038" s="278" t="str">
        <f>'Composições Desp. Diretas'!$A$15</f>
        <v>MOD</v>
      </c>
      <c r="C18038" s="278" t="str">
        <f>EAP!$C$9</f>
        <v>PP01</v>
      </c>
      <c r="D18038" s="279" t="str">
        <f>'Composições Desp. Diretas'!$C$15</f>
        <v>COORDENADOR PEAC</v>
      </c>
      <c r="E18038" s="278" t="str">
        <f>Resumo!$R$5</f>
        <v>Despesa</v>
      </c>
      <c r="F18038" s="278" t="str">
        <f>Resumo!$R$7</f>
        <v>Despesa Direta</v>
      </c>
      <c r="G18038" s="286">
        <f>'Composições Desp. Diretas'!CO15</f>
        <v>0</v>
      </c>
    </row>
    <row r="18039" spans="1:7">
      <c r="A18039" s="283">
        <f>'Comp. Desp. Indiretas'!$CN$7</f>
        <v>0</v>
      </c>
      <c r="B18039" s="278" t="str">
        <f>'Composições Desp. Diretas'!$A$16</f>
        <v>MOD</v>
      </c>
      <c r="C18039" s="278" t="str">
        <f>EAP!$C$9</f>
        <v>PP01</v>
      </c>
      <c r="D18039" s="279" t="str">
        <f>'Composições Desp. Diretas'!$C$16</f>
        <v>PRODUÇÃO AUDIOVISUAL (DESIGNER GRÁFICO)</v>
      </c>
      <c r="E18039" s="278" t="str">
        <f>Resumo!$R$5</f>
        <v>Despesa</v>
      </c>
      <c r="F18039" s="278" t="str">
        <f>Resumo!$R$7</f>
        <v>Despesa Direta</v>
      </c>
      <c r="G18039" s="286">
        <f>'Composições Desp. Diretas'!CO16</f>
        <v>0</v>
      </c>
    </row>
    <row r="18040" spans="1:7">
      <c r="A18040" s="283">
        <f>'Comp. Desp. Indiretas'!$CN$7</f>
        <v>0</v>
      </c>
      <c r="B18040" s="278" t="str">
        <f>'Composições Desp. Diretas'!$A$17</f>
        <v>DG</v>
      </c>
      <c r="C18040" s="278" t="str">
        <f>EAP!$C$9</f>
        <v>PP01</v>
      </c>
      <c r="D18040" s="279" t="str">
        <f>'Composições Desp. Diretas'!$C$17</f>
        <v>AJUDA DE CUSTO - CAJU - NÍVEL 1</v>
      </c>
      <c r="E18040" s="278" t="str">
        <f>Resumo!$R$5</f>
        <v>Despesa</v>
      </c>
      <c r="F18040" s="278" t="str">
        <f>Resumo!$R$7</f>
        <v>Despesa Direta</v>
      </c>
      <c r="G18040" s="286">
        <f>'Composições Desp. Diretas'!CO17</f>
        <v>0</v>
      </c>
    </row>
    <row r="18041" spans="1:7">
      <c r="A18041" s="283">
        <f>'Comp. Desp. Indiretas'!$CN$7</f>
        <v>0</v>
      </c>
      <c r="B18041" s="278" t="str">
        <f>'Composições Desp. Diretas'!$A$18</f>
        <v>DG</v>
      </c>
      <c r="C18041" s="278" t="str">
        <f>EAP!$C$9</f>
        <v>PP01</v>
      </c>
      <c r="D18041" s="279" t="str">
        <f>'Composições Desp. Diretas'!$C$18</f>
        <v>AJUDA DE CUSTO - CAJU - NÍVEL 2</v>
      </c>
      <c r="E18041" s="278" t="str">
        <f>Resumo!$R$5</f>
        <v>Despesa</v>
      </c>
      <c r="F18041" s="278" t="str">
        <f>Resumo!$R$7</f>
        <v>Despesa Direta</v>
      </c>
      <c r="G18041" s="286">
        <f>'Composições Desp. Diretas'!CO18</f>
        <v>0</v>
      </c>
    </row>
    <row r="18042" spans="1:7">
      <c r="A18042" s="283">
        <f>'Comp. Desp. Indiretas'!$CN$7</f>
        <v>0</v>
      </c>
      <c r="B18042" s="278" t="str">
        <f>'Composições Desp. Diretas'!$A$19</f>
        <v>MA</v>
      </c>
      <c r="C18042" s="278" t="str">
        <f>EAP!$C$9</f>
        <v>PP01</v>
      </c>
      <c r="D18042" s="279" t="str">
        <f>'Composições Desp. Diretas'!$C$19</f>
        <v>UNIFORME/EPI</v>
      </c>
      <c r="E18042" s="278" t="str">
        <f>Resumo!$R$5</f>
        <v>Despesa</v>
      </c>
      <c r="F18042" s="278" t="str">
        <f>Resumo!$R$7</f>
        <v>Despesa Direta</v>
      </c>
      <c r="G18042" s="286">
        <f>'Composições Desp. Diretas'!CO19</f>
        <v>0</v>
      </c>
    </row>
    <row r="18043" spans="1:7">
      <c r="A18043" s="283">
        <f>'Comp. Desp. Indiretas'!$CN$7</f>
        <v>0</v>
      </c>
      <c r="B18043" s="278" t="str">
        <f>'Composições Desp. Diretas'!$A$20</f>
        <v>SMS</v>
      </c>
      <c r="C18043" s="278" t="str">
        <f>EAP!$C$9</f>
        <v>PP01</v>
      </c>
      <c r="D18043" s="279" t="str">
        <f>'Composições Desp. Diretas'!$C$20</f>
        <v>ASO</v>
      </c>
      <c r="E18043" s="278" t="str">
        <f>Resumo!$R$5</f>
        <v>Despesa</v>
      </c>
      <c r="F18043" s="278" t="str">
        <f>Resumo!$R$7</f>
        <v>Despesa Direta</v>
      </c>
      <c r="G18043" s="286">
        <f>'Composições Desp. Diretas'!CO20</f>
        <v>0</v>
      </c>
    </row>
    <row r="18044" spans="1:7">
      <c r="A18044" s="283">
        <f>'Comp. Desp. Indiretas'!$CN$7</f>
        <v>0</v>
      </c>
      <c r="B18044" s="278" t="str">
        <f>'Composições Desp. Diretas'!$A$21</f>
        <v>EQ</v>
      </c>
      <c r="C18044" s="278" t="str">
        <f>EAP!$C$9</f>
        <v>PP01</v>
      </c>
      <c r="D18044" s="279" t="str">
        <f>'Composições Desp. Diretas'!$C$21</f>
        <v>NOTEBOOK</v>
      </c>
      <c r="E18044" s="278" t="str">
        <f>Resumo!$R$5</f>
        <v>Despesa</v>
      </c>
      <c r="F18044" s="278" t="str">
        <f>Resumo!$R$7</f>
        <v>Despesa Direta</v>
      </c>
      <c r="G18044" s="286">
        <f>'Composições Desp. Diretas'!CO21</f>
        <v>0</v>
      </c>
    </row>
    <row r="18045" spans="1:7">
      <c r="A18045" s="283">
        <f>'Comp. Desp. Indiretas'!$CN$7</f>
        <v>0</v>
      </c>
      <c r="B18045" s="278" t="str">
        <f>'Composições Desp. Diretas'!$A$22</f>
        <v>EQ</v>
      </c>
      <c r="C18045" s="278" t="str">
        <f>EAP!$C$9</f>
        <v>PP01</v>
      </c>
      <c r="D18045" s="279" t="str">
        <f>'Composições Desp. Diretas'!$C$22</f>
        <v>KIT MULTIMÍDIA</v>
      </c>
      <c r="E18045" s="278" t="str">
        <f>Resumo!$R$5</f>
        <v>Despesa</v>
      </c>
      <c r="F18045" s="278" t="str">
        <f>Resumo!$R$7</f>
        <v>Despesa Direta</v>
      </c>
      <c r="G18045" s="286">
        <f>'Composições Desp. Diretas'!CO22</f>
        <v>0</v>
      </c>
    </row>
    <row r="18046" spans="1:7">
      <c r="A18046" s="283">
        <f>'Comp. Desp. Indiretas'!$CN$7</f>
        <v>0</v>
      </c>
      <c r="B18046" s="278" t="str">
        <f>'Composições Desp. Diretas'!$A$23</f>
        <v>SMS</v>
      </c>
      <c r="C18046" s="278" t="str">
        <f>EAP!$C$9</f>
        <v>PP01</v>
      </c>
      <c r="D18046" s="279" t="str">
        <f>'Composições Desp. Diretas'!$C$23</f>
        <v>TREINAMENTO RAC02 (VALE)</v>
      </c>
      <c r="E18046" s="278" t="str">
        <f>Resumo!$R$5</f>
        <v>Despesa</v>
      </c>
      <c r="F18046" s="278" t="str">
        <f>Resumo!$R$7</f>
        <v>Despesa Direta</v>
      </c>
      <c r="G18046" s="286">
        <f>'Composições Desp. Diretas'!CO23</f>
        <v>0</v>
      </c>
    </row>
    <row r="18047" spans="1:7">
      <c r="A18047" s="283">
        <f>'Comp. Desp. Indiretas'!$CN$7</f>
        <v>0</v>
      </c>
      <c r="B18047" s="278" t="str">
        <f>'Composições Desp. Diretas'!$A$24</f>
        <v>SE</v>
      </c>
      <c r="C18047" s="278" t="str">
        <f>EAP!$C$9</f>
        <v>PP01</v>
      </c>
      <c r="D18047" s="279" t="str">
        <f>'Composições Desp. Diretas'!$C$24</f>
        <v>ESPECIALISTA - 44h/MÊS</v>
      </c>
      <c r="E18047" s="278" t="str">
        <f>Resumo!$R$5</f>
        <v>Despesa</v>
      </c>
      <c r="F18047" s="278" t="str">
        <f>Resumo!$R$7</f>
        <v>Despesa Direta</v>
      </c>
      <c r="G18047" s="286">
        <f>'Composições Desp. Diretas'!CO24</f>
        <v>0</v>
      </c>
    </row>
    <row r="18048" spans="1:7">
      <c r="A18048" s="283">
        <f>'Comp. Desp. Indiretas'!$CN$7</f>
        <v>0</v>
      </c>
      <c r="B18048" s="278">
        <f>'Composições Desp. Diretas'!$A$25</f>
        <v>0</v>
      </c>
      <c r="C18048" s="278" t="str">
        <f>EAP!$C$9</f>
        <v>PP01</v>
      </c>
      <c r="D18048" s="279">
        <f>'Composições Desp. Diretas'!$C$25</f>
        <v>0</v>
      </c>
      <c r="E18048" s="278" t="str">
        <f>Resumo!$R$5</f>
        <v>Despesa</v>
      </c>
      <c r="F18048" s="278" t="str">
        <f>Resumo!$R$7</f>
        <v>Despesa Direta</v>
      </c>
      <c r="G18048" s="286">
        <f>'Composições Desp. Diretas'!CO25</f>
        <v>0</v>
      </c>
    </row>
    <row r="18049" spans="1:7">
      <c r="A18049" s="283">
        <f>'Comp. Desp. Indiretas'!$CN$7</f>
        <v>0</v>
      </c>
      <c r="B18049" s="278">
        <f>'Composições Desp. Diretas'!$A$26</f>
        <v>0</v>
      </c>
      <c r="C18049" s="278" t="str">
        <f>EAP!$C$9</f>
        <v>PP01</v>
      </c>
      <c r="D18049" s="279">
        <f>'Composições Desp. Diretas'!$C$26</f>
        <v>0</v>
      </c>
      <c r="E18049" s="278" t="str">
        <f>Resumo!$R$5</f>
        <v>Despesa</v>
      </c>
      <c r="F18049" s="278" t="str">
        <f>Resumo!$R$7</f>
        <v>Despesa Direta</v>
      </c>
      <c r="G18049" s="286">
        <f>'Composições Desp. Diretas'!CO26</f>
        <v>0</v>
      </c>
    </row>
    <row r="18050" spans="1:7">
      <c r="A18050" s="283">
        <f>'Comp. Desp. Indiretas'!$CN$7</f>
        <v>0</v>
      </c>
      <c r="B18050" s="278">
        <f>'Composições Desp. Diretas'!$A$27</f>
        <v>0</v>
      </c>
      <c r="C18050" s="278" t="str">
        <f>EAP!$C$9</f>
        <v>PP01</v>
      </c>
      <c r="D18050" s="279">
        <f>'Composições Desp. Diretas'!$C$27</f>
        <v>0</v>
      </c>
      <c r="E18050" s="278" t="str">
        <f>Resumo!$R$5</f>
        <v>Despesa</v>
      </c>
      <c r="F18050" s="278" t="str">
        <f>Resumo!$R$7</f>
        <v>Despesa Direta</v>
      </c>
      <c r="G18050" s="286">
        <f>'Composições Desp. Diretas'!CO27</f>
        <v>0</v>
      </c>
    </row>
    <row r="18051" spans="1:7">
      <c r="A18051" s="283">
        <f>'Comp. Desp. Indiretas'!$CN$7</f>
        <v>0</v>
      </c>
      <c r="B18051" s="278">
        <f>'Composições Desp. Diretas'!$A$28</f>
        <v>0</v>
      </c>
      <c r="C18051" s="278" t="str">
        <f>EAP!$C$9</f>
        <v>PP01</v>
      </c>
      <c r="D18051" s="279">
        <f>'Composições Desp. Diretas'!$C$28</f>
        <v>0</v>
      </c>
      <c r="E18051" s="278" t="str">
        <f>Resumo!$R$5</f>
        <v>Despesa</v>
      </c>
      <c r="F18051" s="278" t="str">
        <f>Resumo!$R$7</f>
        <v>Despesa Direta</v>
      </c>
      <c r="G18051" s="286">
        <f>'Composições Desp. Diretas'!CO28</f>
        <v>0</v>
      </c>
    </row>
    <row r="18052" spans="1:7">
      <c r="A18052" s="283">
        <f>'Comp. Desp. Indiretas'!$CN$7</f>
        <v>0</v>
      </c>
      <c r="B18052" s="278">
        <f>'Composições Desp. Diretas'!$A$29</f>
        <v>0</v>
      </c>
      <c r="C18052" s="278" t="str">
        <f>EAP!$C$9</f>
        <v>PP01</v>
      </c>
      <c r="D18052" s="279">
        <f>'Composições Desp. Diretas'!$C$29</f>
        <v>0</v>
      </c>
      <c r="E18052" s="278" t="str">
        <f>Resumo!$R$5</f>
        <v>Despesa</v>
      </c>
      <c r="F18052" s="278" t="str">
        <f>Resumo!$R$7</f>
        <v>Despesa Direta</v>
      </c>
      <c r="G18052" s="286">
        <f>'Composições Desp. Diretas'!CO29</f>
        <v>0</v>
      </c>
    </row>
    <row r="18053" spans="1:7">
      <c r="A18053" s="283">
        <f>'Comp. Desp. Indiretas'!$CN$7</f>
        <v>0</v>
      </c>
      <c r="B18053" s="278">
        <f>'Composições Desp. Diretas'!$A$30</f>
        <v>0</v>
      </c>
      <c r="C18053" s="278" t="str">
        <f>EAP!$C$9</f>
        <v>PP01</v>
      </c>
      <c r="D18053" s="279">
        <f>'Composições Desp. Diretas'!$C$30</f>
        <v>0</v>
      </c>
      <c r="E18053" s="278" t="str">
        <f>Resumo!$R$5</f>
        <v>Despesa</v>
      </c>
      <c r="F18053" s="278" t="str">
        <f>Resumo!$R$7</f>
        <v>Despesa Direta</v>
      </c>
      <c r="G18053" s="286">
        <f>'Composições Desp. Diretas'!CO30</f>
        <v>0</v>
      </c>
    </row>
    <row r="18054" spans="1:7">
      <c r="A18054" s="283">
        <f>'Comp. Desp. Indiretas'!$CN$7</f>
        <v>0</v>
      </c>
      <c r="B18054" s="278">
        <f>'Composições Desp. Diretas'!$A$31</f>
        <v>0</v>
      </c>
      <c r="C18054" s="278" t="str">
        <f>EAP!$C$9</f>
        <v>PP01</v>
      </c>
      <c r="D18054" s="279">
        <f>'Composições Desp. Diretas'!$C$31</f>
        <v>0</v>
      </c>
      <c r="E18054" s="278" t="str">
        <f>Resumo!$R$5</f>
        <v>Despesa</v>
      </c>
      <c r="F18054" s="278" t="str">
        <f>Resumo!$R$7</f>
        <v>Despesa Direta</v>
      </c>
      <c r="G18054" s="286">
        <f>'Composições Desp. Diretas'!CO31</f>
        <v>0</v>
      </c>
    </row>
    <row r="18055" spans="1:7">
      <c r="A18055" s="283">
        <f>'Comp. Desp. Indiretas'!$CN$7</f>
        <v>0</v>
      </c>
      <c r="B18055" s="278">
        <f>'Composições Desp. Diretas'!$A$32</f>
        <v>0</v>
      </c>
      <c r="C18055" s="278" t="str">
        <f>EAP!$C$9</f>
        <v>PP01</v>
      </c>
      <c r="D18055" s="279">
        <f>'Composições Desp. Diretas'!$C$32</f>
        <v>0</v>
      </c>
      <c r="E18055" s="278" t="str">
        <f>Resumo!$R$5</f>
        <v>Despesa</v>
      </c>
      <c r="F18055" s="278" t="str">
        <f>Resumo!$R$7</f>
        <v>Despesa Direta</v>
      </c>
      <c r="G18055" s="286">
        <f>'Composições Desp. Diretas'!CO32</f>
        <v>0</v>
      </c>
    </row>
    <row r="18056" spans="1:7">
      <c r="A18056" s="283">
        <f>'Comp. Desp. Indiretas'!$CN$7</f>
        <v>0</v>
      </c>
      <c r="B18056" s="278">
        <f>'Composições Desp. Diretas'!$A$33</f>
        <v>0</v>
      </c>
      <c r="C18056" s="278" t="str">
        <f>EAP!$C$9</f>
        <v>PP01</v>
      </c>
      <c r="D18056" s="279">
        <f>'Composições Desp. Diretas'!$C$33</f>
        <v>0</v>
      </c>
      <c r="E18056" s="278" t="str">
        <f>Resumo!$R$5</f>
        <v>Despesa</v>
      </c>
      <c r="F18056" s="278" t="str">
        <f>Resumo!$R$7</f>
        <v>Despesa Direta</v>
      </c>
      <c r="G18056" s="286">
        <f>'Composições Desp. Diretas'!CO33</f>
        <v>0</v>
      </c>
    </row>
    <row r="18057" spans="1:7">
      <c r="A18057" s="283">
        <f>'Comp. Desp. Indiretas'!$CN$7</f>
        <v>0</v>
      </c>
      <c r="B18057" s="278">
        <f>'Composições Desp. Diretas'!$A$34</f>
        <v>0</v>
      </c>
      <c r="C18057" s="278" t="str">
        <f>EAP!$C$9</f>
        <v>PP01</v>
      </c>
      <c r="D18057" s="279">
        <f>'Composições Desp. Diretas'!$C$34</f>
        <v>0</v>
      </c>
      <c r="E18057" s="278" t="str">
        <f>Resumo!$R$5</f>
        <v>Despesa</v>
      </c>
      <c r="F18057" s="278" t="str">
        <f>Resumo!$R$7</f>
        <v>Despesa Direta</v>
      </c>
      <c r="G18057" s="286">
        <f>'Composições Desp. Diretas'!CO34</f>
        <v>0</v>
      </c>
    </row>
    <row r="18058" spans="1:7">
      <c r="A18058" s="283">
        <f>'Comp. Desp. Indiretas'!$CN$7</f>
        <v>0</v>
      </c>
      <c r="B18058" s="278">
        <f>'Composições Desp. Diretas'!$A$35</f>
        <v>0</v>
      </c>
      <c r="C18058" s="278" t="str">
        <f>EAP!$C$9</f>
        <v>PP01</v>
      </c>
      <c r="D18058" s="279">
        <f>'Composições Desp. Diretas'!$C$35</f>
        <v>0</v>
      </c>
      <c r="E18058" s="278" t="str">
        <f>Resumo!$R$5</f>
        <v>Despesa</v>
      </c>
      <c r="F18058" s="278" t="str">
        <f>Resumo!$R$7</f>
        <v>Despesa Direta</v>
      </c>
      <c r="G18058" s="286">
        <f>'Composições Desp. Diretas'!CO35</f>
        <v>0</v>
      </c>
    </row>
    <row r="18059" spans="1:7">
      <c r="A18059" s="283">
        <f>'Comp. Desp. Indiretas'!$CN$7</f>
        <v>0</v>
      </c>
      <c r="B18059" s="278">
        <f>'Composições Desp. Diretas'!$A$36</f>
        <v>0</v>
      </c>
      <c r="C18059" s="278" t="str">
        <f>EAP!$C$9</f>
        <v>PP01</v>
      </c>
      <c r="D18059" s="279">
        <f>'Composições Desp. Diretas'!$C$36</f>
        <v>0</v>
      </c>
      <c r="E18059" s="278" t="str">
        <f>Resumo!$R$5</f>
        <v>Despesa</v>
      </c>
      <c r="F18059" s="278" t="str">
        <f>Resumo!$R$7</f>
        <v>Despesa Direta</v>
      </c>
      <c r="G18059" s="286">
        <f>'Composições Desp. Diretas'!CO36</f>
        <v>0</v>
      </c>
    </row>
    <row r="18060" spans="1:7">
      <c r="A18060" s="283">
        <f>'Comp. Desp. Indiretas'!$CN$7</f>
        <v>0</v>
      </c>
      <c r="B18060" s="278">
        <f>'Composições Desp. Diretas'!$A$37</f>
        <v>0</v>
      </c>
      <c r="C18060" s="278" t="str">
        <f>EAP!$C$9</f>
        <v>PP01</v>
      </c>
      <c r="D18060" s="279">
        <f>'Composições Desp. Diretas'!$C$37</f>
        <v>0</v>
      </c>
      <c r="E18060" s="278" t="str">
        <f>Resumo!$R$5</f>
        <v>Despesa</v>
      </c>
      <c r="F18060" s="278" t="str">
        <f>Resumo!$R$7</f>
        <v>Despesa Direta</v>
      </c>
      <c r="G18060" s="286">
        <f>'Composições Desp. Diretas'!CO37</f>
        <v>0</v>
      </c>
    </row>
    <row r="18061" spans="1:7">
      <c r="A18061" s="283">
        <f>'Comp. Desp. Indiretas'!$CN$7</f>
        <v>0</v>
      </c>
      <c r="B18061" s="278">
        <f>'Composições Desp. Diretas'!$A$38</f>
        <v>0</v>
      </c>
      <c r="C18061" s="278" t="str">
        <f>EAP!$C$9</f>
        <v>PP01</v>
      </c>
      <c r="D18061" s="279">
        <f>'Composições Desp. Diretas'!$C$38</f>
        <v>0</v>
      </c>
      <c r="E18061" s="278" t="str">
        <f>Resumo!$R$5</f>
        <v>Despesa</v>
      </c>
      <c r="F18061" s="278" t="str">
        <f>Resumo!$R$7</f>
        <v>Despesa Direta</v>
      </c>
      <c r="G18061" s="286">
        <f>'Composições Desp. Diretas'!CO38</f>
        <v>0</v>
      </c>
    </row>
    <row r="18062" spans="1:7">
      <c r="A18062" s="283">
        <f>'Comp. Desp. Indiretas'!$CN$7</f>
        <v>0</v>
      </c>
      <c r="B18062" s="278">
        <f>'Composições Desp. Diretas'!$A$39</f>
        <v>0</v>
      </c>
      <c r="C18062" s="278" t="str">
        <f>EAP!$C$9</f>
        <v>PP01</v>
      </c>
      <c r="D18062" s="279">
        <f>'Composições Desp. Diretas'!$C$39</f>
        <v>0</v>
      </c>
      <c r="E18062" s="278" t="str">
        <f>Resumo!$R$5</f>
        <v>Despesa</v>
      </c>
      <c r="F18062" s="278" t="str">
        <f>Resumo!$R$7</f>
        <v>Despesa Direta</v>
      </c>
      <c r="G18062" s="286">
        <f>'Composições Desp. Diretas'!CO39</f>
        <v>0</v>
      </c>
    </row>
    <row r="18063" spans="1:7">
      <c r="A18063" s="283">
        <f>'Comp. Desp. Indiretas'!$CN$7</f>
        <v>0</v>
      </c>
      <c r="B18063" s="278">
        <f>'Composições Desp. Diretas'!$A$40</f>
        <v>0</v>
      </c>
      <c r="C18063" s="278" t="str">
        <f>EAP!$C$9</f>
        <v>PP01</v>
      </c>
      <c r="D18063" s="279">
        <f>'Composições Desp. Diretas'!$C$40</f>
        <v>0</v>
      </c>
      <c r="E18063" s="278" t="str">
        <f>Resumo!$R$5</f>
        <v>Despesa</v>
      </c>
      <c r="F18063" s="278" t="str">
        <f>Resumo!$R$7</f>
        <v>Despesa Direta</v>
      </c>
      <c r="G18063" s="286">
        <f>'Composições Desp. Diretas'!CO40</f>
        <v>0</v>
      </c>
    </row>
    <row r="18064" spans="1:7">
      <c r="A18064" s="283">
        <f>'Comp. Desp. Indiretas'!$CN$7</f>
        <v>0</v>
      </c>
      <c r="B18064" s="278" t="str">
        <f>'Composições Desp. Diretas'!$A$42</f>
        <v>DG</v>
      </c>
      <c r="C18064" s="278" t="str">
        <f>EAP!$C$10</f>
        <v>PP02</v>
      </c>
      <c r="D18064" s="279" t="str">
        <f>'Composições Desp. Diretas'!$C$42</f>
        <v>ALUGUEL DE VEÍCULO SUV</v>
      </c>
      <c r="E18064" s="278" t="str">
        <f>Resumo!$R$5</f>
        <v>Despesa</v>
      </c>
      <c r="F18064" s="278" t="str">
        <f>Resumo!$R$7</f>
        <v>Despesa Direta</v>
      </c>
      <c r="G18064" s="286">
        <f>'Composições Desp. Diretas'!CO42</f>
        <v>0</v>
      </c>
    </row>
    <row r="18065" spans="1:7">
      <c r="A18065" s="283">
        <f>'Comp. Desp. Indiretas'!$CN$7</f>
        <v>0</v>
      </c>
      <c r="B18065" s="278" t="str">
        <f>'Composições Desp. Diretas'!$A$43</f>
        <v>DG</v>
      </c>
      <c r="C18065" s="278" t="str">
        <f>EAP!$C$10</f>
        <v>PP02</v>
      </c>
      <c r="D18065" s="279" t="str">
        <f>'Composições Desp. Diretas'!$C$43</f>
        <v>COMBUSTÍVEL - GASOLINA</v>
      </c>
      <c r="E18065" s="278" t="str">
        <f>Resumo!$R$5</f>
        <v>Despesa</v>
      </c>
      <c r="F18065" s="278" t="str">
        <f>Resumo!$R$7</f>
        <v>Despesa Direta</v>
      </c>
      <c r="G18065" s="286">
        <f>'Composições Desp. Diretas'!CO43</f>
        <v>0</v>
      </c>
    </row>
    <row r="18066" spans="1:7">
      <c r="A18066" s="283">
        <f>'Comp. Desp. Indiretas'!$CN$7</f>
        <v>0</v>
      </c>
      <c r="B18066" s="278" t="str">
        <f>'Composições Desp. Diretas'!$A$44</f>
        <v>DG</v>
      </c>
      <c r="C18066" s="278" t="str">
        <f>EAP!$C$10</f>
        <v>PP02</v>
      </c>
      <c r="D18066" s="279" t="str">
        <f>'Composições Desp. Diretas'!$C$44</f>
        <v>EQUIPAMENTOS VEÍCULO (SENSOR DE FADIGA + TELEMETRIA)</v>
      </c>
      <c r="E18066" s="278" t="str">
        <f>Resumo!$R$5</f>
        <v>Despesa</v>
      </c>
      <c r="F18066" s="278" t="str">
        <f>Resumo!$R$7</f>
        <v>Despesa Direta</v>
      </c>
      <c r="G18066" s="286">
        <f>'Composições Desp. Diretas'!CO44</f>
        <v>0</v>
      </c>
    </row>
    <row r="18067" spans="1:7">
      <c r="A18067" s="283">
        <f>'Comp. Desp. Indiretas'!$CN$7</f>
        <v>0</v>
      </c>
      <c r="B18067" s="278" t="str">
        <f>'Composições Desp. Diretas'!$A$45</f>
        <v>DG</v>
      </c>
      <c r="C18067" s="278" t="str">
        <f>EAP!$C$10</f>
        <v>PP02</v>
      </c>
      <c r="D18067" s="279" t="str">
        <f>'Composições Desp. Diretas'!$C$45</f>
        <v>INSTALAÇÃO SENSOR FADIGA</v>
      </c>
      <c r="E18067" s="278" t="str">
        <f>Resumo!$R$5</f>
        <v>Despesa</v>
      </c>
      <c r="F18067" s="278" t="str">
        <f>Resumo!$R$7</f>
        <v>Despesa Direta</v>
      </c>
      <c r="G18067" s="286">
        <f>'Composições Desp. Diretas'!CO45</f>
        <v>0</v>
      </c>
    </row>
    <row r="18068" spans="1:7">
      <c r="A18068" s="283">
        <f>'Comp. Desp. Indiretas'!$CN$7</f>
        <v>0</v>
      </c>
      <c r="B18068" s="278" t="str">
        <f>'Composições Desp. Diretas'!$A$46</f>
        <v>DG</v>
      </c>
      <c r="C18068" s="278" t="str">
        <f>EAP!$C$10</f>
        <v>PP02</v>
      </c>
      <c r="D18068" s="279" t="str">
        <f>'Composições Desp. Diretas'!$C$46</f>
        <v>DESINSTALAÇÃO SENSOR FADIGA</v>
      </c>
      <c r="E18068" s="278" t="str">
        <f>Resumo!$R$5</f>
        <v>Despesa</v>
      </c>
      <c r="F18068" s="278" t="str">
        <f>Resumo!$R$7</f>
        <v>Despesa Direta</v>
      </c>
      <c r="G18068" s="286">
        <f>'Composições Desp. Diretas'!CO46</f>
        <v>0</v>
      </c>
    </row>
    <row r="18069" spans="1:7">
      <c r="A18069" s="283">
        <f>'Comp. Desp. Indiretas'!$CN$7</f>
        <v>0</v>
      </c>
      <c r="B18069" s="278" t="str">
        <f>'Composições Desp. Diretas'!$A$47</f>
        <v>DG</v>
      </c>
      <c r="C18069" s="278" t="str">
        <f>EAP!$C$10</f>
        <v>PP02</v>
      </c>
      <c r="D18069" s="279" t="str">
        <f>'Composições Desp. Diretas'!$C$47</f>
        <v>INSTALAÇÃO TELEMETRIA</v>
      </c>
      <c r="E18069" s="278" t="str">
        <f>Resumo!$R$5</f>
        <v>Despesa</v>
      </c>
      <c r="F18069" s="278" t="str">
        <f>Resumo!$R$7</f>
        <v>Despesa Direta</v>
      </c>
      <c r="G18069" s="286">
        <f>'Composições Desp. Diretas'!CO47</f>
        <v>0</v>
      </c>
    </row>
    <row r="18070" spans="1:7">
      <c r="A18070" s="283">
        <f>'Comp. Desp. Indiretas'!$CN$7</f>
        <v>0</v>
      </c>
      <c r="B18070" s="278" t="str">
        <f>'Composições Desp. Diretas'!$A$48</f>
        <v>DG</v>
      </c>
      <c r="C18070" s="278" t="str">
        <f>EAP!$C$10</f>
        <v>PP02</v>
      </c>
      <c r="D18070" s="279" t="str">
        <f>'Composições Desp. Diretas'!$C$48</f>
        <v>DESINSTALAÇÃO TELEMETRIA</v>
      </c>
      <c r="E18070" s="278" t="str">
        <f>Resumo!$R$5</f>
        <v>Despesa</v>
      </c>
      <c r="F18070" s="278" t="str">
        <f>Resumo!$R$7</f>
        <v>Despesa Direta</v>
      </c>
      <c r="G18070" s="286">
        <f>'Composições Desp. Diretas'!CO48</f>
        <v>0</v>
      </c>
    </row>
    <row r="18071" spans="1:7">
      <c r="A18071" s="283">
        <f>'Comp. Desp. Indiretas'!$CN$7</f>
        <v>0</v>
      </c>
      <c r="B18071" s="278" t="str">
        <f>'Composições Desp. Diretas'!$A$49</f>
        <v>DG</v>
      </c>
      <c r="C18071" s="278" t="str">
        <f>EAP!$C$10</f>
        <v>PP02</v>
      </c>
      <c r="D18071" s="279" t="str">
        <f>'Composições Desp. Diretas'!$C$49</f>
        <v>INSTALAÇÃO E DESINSTALAÇÃO DE SIRENE DE RÉ</v>
      </c>
      <c r="E18071" s="278" t="str">
        <f>Resumo!$R$5</f>
        <v>Despesa</v>
      </c>
      <c r="F18071" s="278" t="str">
        <f>Resumo!$R$7</f>
        <v>Despesa Direta</v>
      </c>
      <c r="G18071" s="286">
        <f>'Composições Desp. Diretas'!CO49</f>
        <v>0</v>
      </c>
    </row>
    <row r="18072" spans="1:7">
      <c r="A18072" s="283">
        <f>'Comp. Desp. Indiretas'!$CN$7</f>
        <v>0</v>
      </c>
      <c r="B18072" s="278" t="str">
        <f>'Composições Desp. Diretas'!$A$50</f>
        <v>DG</v>
      </c>
      <c r="C18072" s="278" t="str">
        <f>EAP!$C$10</f>
        <v>PP02</v>
      </c>
      <c r="D18072" s="279" t="str">
        <f>'Composições Desp. Diretas'!$C$50</f>
        <v>LAVAGEM DE VEÍCULO</v>
      </c>
      <c r="E18072" s="278" t="str">
        <f>Resumo!$R$5</f>
        <v>Despesa</v>
      </c>
      <c r="F18072" s="278" t="str">
        <f>Resumo!$R$7</f>
        <v>Despesa Direta</v>
      </c>
      <c r="G18072" s="286">
        <f>'Composições Desp. Diretas'!CO50</f>
        <v>0</v>
      </c>
    </row>
    <row r="18073" spans="1:7">
      <c r="A18073" s="283">
        <f>'Comp. Desp. Indiretas'!$CN$7</f>
        <v>0</v>
      </c>
      <c r="B18073" s="278" t="str">
        <f>'Composições Desp. Diretas'!$A$51</f>
        <v>MA</v>
      </c>
      <c r="C18073" s="278" t="str">
        <f>EAP!$C$10</f>
        <v>PP02</v>
      </c>
      <c r="D18073" s="279" t="str">
        <f>'Composições Desp. Diretas'!$C$51</f>
        <v>MATERIAIS GRÁFICOS (CARTILHAS, FOLDERS, BANNER, CADERNO, OUTDOOR, PLACAS, E ETC)</v>
      </c>
      <c r="E18073" s="278" t="str">
        <f>Resumo!$R$5</f>
        <v>Despesa</v>
      </c>
      <c r="F18073" s="278" t="str">
        <f>Resumo!$R$7</f>
        <v>Despesa Direta</v>
      </c>
      <c r="G18073" s="286">
        <f>'Composições Desp. Diretas'!CO51</f>
        <v>0</v>
      </c>
    </row>
    <row r="18074" spans="1:7">
      <c r="A18074" s="283">
        <f>'Comp. Desp. Indiretas'!$CN$7</f>
        <v>0</v>
      </c>
      <c r="B18074" s="278" t="str">
        <f>'Composições Desp. Diretas'!$A$52</f>
        <v>DG</v>
      </c>
      <c r="C18074" s="278" t="str">
        <f>EAP!$C$10</f>
        <v>PP02</v>
      </c>
      <c r="D18074" s="279" t="str">
        <f>'Composições Desp. Diretas'!$C$52</f>
        <v>LANCHES OFICINAS / EVENTOS / REUNIÕES</v>
      </c>
      <c r="E18074" s="278" t="str">
        <f>Resumo!$R$5</f>
        <v>Despesa</v>
      </c>
      <c r="F18074" s="278" t="str">
        <f>Resumo!$R$7</f>
        <v>Despesa Direta</v>
      </c>
      <c r="G18074" s="286">
        <f>'Composições Desp. Diretas'!CO52</f>
        <v>0</v>
      </c>
    </row>
    <row r="18075" spans="1:7">
      <c r="A18075" s="283">
        <f>'Comp. Desp. Indiretas'!$CN$7</f>
        <v>0</v>
      </c>
      <c r="B18075" s="278" t="str">
        <f>'Composições Desp. Diretas'!$A$53</f>
        <v>DG</v>
      </c>
      <c r="C18075" s="278" t="str">
        <f>EAP!$C$10</f>
        <v>PP02</v>
      </c>
      <c r="D18075" s="279" t="str">
        <f>'Composições Desp. Diretas'!$C$53</f>
        <v>TRANSPORTE PARTICIPANTES</v>
      </c>
      <c r="E18075" s="278" t="str">
        <f>Resumo!$R$5</f>
        <v>Despesa</v>
      </c>
      <c r="F18075" s="278" t="str">
        <f>Resumo!$R$7</f>
        <v>Despesa Direta</v>
      </c>
      <c r="G18075" s="286">
        <f>'Composições Desp. Diretas'!CO53</f>
        <v>0</v>
      </c>
    </row>
    <row r="18076" spans="1:7">
      <c r="A18076" s="283">
        <f>'Comp. Desp. Indiretas'!$CN$7</f>
        <v>0</v>
      </c>
      <c r="B18076" s="278" t="str">
        <f>'Composições Desp. Diretas'!$A$54</f>
        <v>MA</v>
      </c>
      <c r="C18076" s="278" t="str">
        <f>EAP!$C$10</f>
        <v>PP02</v>
      </c>
      <c r="D18076" s="279" t="str">
        <f>'Composições Desp. Diretas'!$C$54</f>
        <v>MATERIAIS DE ESCRITÓRIO (CARTOLINA, PAPEL, TESOURA, CANETA, LÁPIS, GRAMPEADOR, DUREX, FITA ADESIVA, E ETC.)</v>
      </c>
      <c r="E18076" s="278" t="str">
        <f>Resumo!$R$5</f>
        <v>Despesa</v>
      </c>
      <c r="F18076" s="278" t="str">
        <f>Resumo!$R$7</f>
        <v>Despesa Direta</v>
      </c>
      <c r="G18076" s="286">
        <f>'Composições Desp. Diretas'!CO54</f>
        <v>0</v>
      </c>
    </row>
    <row r="18077" spans="1:7">
      <c r="A18077" s="283">
        <f>'Comp. Desp. Indiretas'!$CN$7</f>
        <v>0</v>
      </c>
      <c r="B18077" s="278" t="str">
        <f>'Composições Desp. Diretas'!$A$55</f>
        <v>MA</v>
      </c>
      <c r="C18077" s="278" t="str">
        <f>EAP!$C$10</f>
        <v>PP02</v>
      </c>
      <c r="D18077" s="279" t="str">
        <f>'Composições Desp. Diretas'!$C$55</f>
        <v>MATERIAIS ACESSÓRIOS PARA AS CAMPANHAS/OFICINAS (BRINDES, CAMISETAS, E ETC.)</v>
      </c>
      <c r="E18077" s="278" t="str">
        <f>Resumo!$R$5</f>
        <v>Despesa</v>
      </c>
      <c r="F18077" s="278" t="str">
        <f>Resumo!$R$7</f>
        <v>Despesa Direta</v>
      </c>
      <c r="G18077" s="286">
        <f>'Composições Desp. Diretas'!CO55</f>
        <v>0</v>
      </c>
    </row>
    <row r="18078" spans="1:7">
      <c r="A18078" s="283">
        <f>'Comp. Desp. Indiretas'!$CN$7</f>
        <v>0</v>
      </c>
      <c r="B18078" s="278" t="str">
        <f>'Composições Desp. Diretas'!$A$56</f>
        <v>DG</v>
      </c>
      <c r="C18078" s="278" t="str">
        <f>EAP!$C$10</f>
        <v>PP02</v>
      </c>
      <c r="D18078" s="279" t="str">
        <f>'Composições Desp. Diretas'!$C$56</f>
        <v>HOSPEDAGEM VIAGEM</v>
      </c>
      <c r="E18078" s="278" t="str">
        <f>Resumo!$R$5</f>
        <v>Despesa</v>
      </c>
      <c r="F18078" s="278" t="str">
        <f>Resumo!$R$7</f>
        <v>Despesa Direta</v>
      </c>
      <c r="G18078" s="286">
        <f>'Composições Desp. Diretas'!CO56</f>
        <v>0</v>
      </c>
    </row>
    <row r="18079" spans="1:7">
      <c r="A18079" s="283">
        <f>'Comp. Desp. Indiretas'!$CN$7</f>
        <v>0</v>
      </c>
      <c r="B18079" s="278" t="str">
        <f>'Composições Desp. Diretas'!$A$57</f>
        <v>DG</v>
      </c>
      <c r="C18079" s="278" t="str">
        <f>EAP!$C$10</f>
        <v>PP02</v>
      </c>
      <c r="D18079" s="279" t="str">
        <f>'Composições Desp. Diretas'!$C$57</f>
        <v>ALIMENTAÇÃO VIAGEM (CAFÉ / ALMOÇO OU JANTA)</v>
      </c>
      <c r="E18079" s="278" t="str">
        <f>Resumo!$R$5</f>
        <v>Despesa</v>
      </c>
      <c r="F18079" s="278" t="str">
        <f>Resumo!$R$7</f>
        <v>Despesa Direta</v>
      </c>
      <c r="G18079" s="286">
        <f>'Composições Desp. Diretas'!CO57</f>
        <v>0</v>
      </c>
    </row>
    <row r="18080" spans="1:7">
      <c r="A18080" s="283">
        <f>'Comp. Desp. Indiretas'!$CN$7</f>
        <v>0</v>
      </c>
      <c r="B18080" s="278" t="str">
        <f>'Composições Desp. Diretas'!$A$58</f>
        <v>DG</v>
      </c>
      <c r="C18080" s="278" t="str">
        <f>EAP!$C$10</f>
        <v>PP02</v>
      </c>
      <c r="D18080" s="279" t="str">
        <f>'Composições Desp. Diretas'!$C$58</f>
        <v>PASSAGEM TERRESTRE / TRANSLADO</v>
      </c>
      <c r="E18080" s="278" t="str">
        <f>Resumo!$R$5</f>
        <v>Despesa</v>
      </c>
      <c r="F18080" s="278" t="str">
        <f>Resumo!$R$7</f>
        <v>Despesa Direta</v>
      </c>
      <c r="G18080" s="286">
        <f>'Composições Desp. Diretas'!CO58</f>
        <v>0</v>
      </c>
    </row>
    <row r="18081" spans="1:7">
      <c r="A18081" s="283">
        <f>'Comp. Desp. Indiretas'!$CN$7</f>
        <v>0</v>
      </c>
      <c r="B18081" s="278">
        <f>'Composições Desp. Diretas'!$A$59</f>
        <v>0</v>
      </c>
      <c r="C18081" s="278" t="str">
        <f>EAP!$C$10</f>
        <v>PP02</v>
      </c>
      <c r="D18081" s="279">
        <f>'Composições Desp. Diretas'!$C$59</f>
        <v>0</v>
      </c>
      <c r="E18081" s="278" t="str">
        <f>Resumo!$R$5</f>
        <v>Despesa</v>
      </c>
      <c r="F18081" s="278" t="str">
        <f>Resumo!$R$7</f>
        <v>Despesa Direta</v>
      </c>
      <c r="G18081" s="286">
        <f>'Composições Desp. Diretas'!CO59</f>
        <v>0</v>
      </c>
    </row>
    <row r="18082" spans="1:7">
      <c r="A18082" s="283">
        <f>'Comp. Desp. Indiretas'!$CN$7</f>
        <v>0</v>
      </c>
      <c r="B18082" s="278">
        <f>'Composições Desp. Diretas'!$A$60</f>
        <v>0</v>
      </c>
      <c r="C18082" s="278" t="str">
        <f>EAP!$C$10</f>
        <v>PP02</v>
      </c>
      <c r="D18082" s="279">
        <f>'Composições Desp. Diretas'!$C$60</f>
        <v>0</v>
      </c>
      <c r="E18082" s="278" t="str">
        <f>Resumo!$R$5</f>
        <v>Despesa</v>
      </c>
      <c r="F18082" s="278" t="str">
        <f>Resumo!$R$7</f>
        <v>Despesa Direta</v>
      </c>
      <c r="G18082" s="286">
        <f>'Composições Desp. Diretas'!CO60</f>
        <v>0</v>
      </c>
    </row>
    <row r="18083" spans="1:7">
      <c r="A18083" s="283">
        <f>'Comp. Desp. Indiretas'!$CN$7</f>
        <v>0</v>
      </c>
      <c r="B18083" s="278">
        <f>'Composições Desp. Diretas'!$A$61</f>
        <v>0</v>
      </c>
      <c r="C18083" s="278" t="str">
        <f>EAP!$C$10</f>
        <v>PP02</v>
      </c>
      <c r="D18083" s="279">
        <f>'Composições Desp. Diretas'!$C$61</f>
        <v>0</v>
      </c>
      <c r="E18083" s="278" t="str">
        <f>Resumo!$R$5</f>
        <v>Despesa</v>
      </c>
      <c r="F18083" s="278" t="str">
        <f>Resumo!$R$7</f>
        <v>Despesa Direta</v>
      </c>
      <c r="G18083" s="286">
        <f>'Composições Desp. Diretas'!CO61</f>
        <v>0</v>
      </c>
    </row>
    <row r="18084" spans="1:7">
      <c r="A18084" s="283">
        <f>'Comp. Desp. Indiretas'!$CN$7</f>
        <v>0</v>
      </c>
      <c r="B18084" s="278">
        <f>'Composições Desp. Diretas'!$A$62</f>
        <v>0</v>
      </c>
      <c r="C18084" s="278" t="str">
        <f>EAP!$C$10</f>
        <v>PP02</v>
      </c>
      <c r="D18084" s="279">
        <f>'Composições Desp. Diretas'!$C$62</f>
        <v>0</v>
      </c>
      <c r="E18084" s="278" t="str">
        <f>Resumo!$R$5</f>
        <v>Despesa</v>
      </c>
      <c r="F18084" s="278" t="str">
        <f>Resumo!$R$7</f>
        <v>Despesa Direta</v>
      </c>
      <c r="G18084" s="286">
        <f>'Composições Desp. Diretas'!CO62</f>
        <v>0</v>
      </c>
    </row>
    <row r="18085" spans="1:7">
      <c r="A18085" s="283">
        <f>'Comp. Desp. Indiretas'!$CN$7</f>
        <v>0</v>
      </c>
      <c r="B18085" s="278">
        <f>'Composições Desp. Diretas'!$A$63</f>
        <v>0</v>
      </c>
      <c r="C18085" s="278" t="str">
        <f>EAP!$C$10</f>
        <v>PP02</v>
      </c>
      <c r="D18085" s="279">
        <f>'Composições Desp. Diretas'!$C$63</f>
        <v>0</v>
      </c>
      <c r="E18085" s="278" t="str">
        <f>Resumo!$R$5</f>
        <v>Despesa</v>
      </c>
      <c r="F18085" s="278" t="str">
        <f>Resumo!$R$7</f>
        <v>Despesa Direta</v>
      </c>
      <c r="G18085" s="286">
        <f>'Composições Desp. Diretas'!CO63</f>
        <v>0</v>
      </c>
    </row>
    <row r="18086" spans="1:7">
      <c r="A18086" s="283">
        <f>'Comp. Desp. Indiretas'!$CN$7</f>
        <v>0</v>
      </c>
      <c r="B18086" s="278">
        <f>'Composições Desp. Diretas'!$A$64</f>
        <v>0</v>
      </c>
      <c r="C18086" s="278" t="str">
        <f>EAP!$C$10</f>
        <v>PP02</v>
      </c>
      <c r="D18086" s="279">
        <f>'Composições Desp. Diretas'!$C$64</f>
        <v>0</v>
      </c>
      <c r="E18086" s="278" t="str">
        <f>Resumo!$R$5</f>
        <v>Despesa</v>
      </c>
      <c r="F18086" s="278" t="str">
        <f>Resumo!$R$7</f>
        <v>Despesa Direta</v>
      </c>
      <c r="G18086" s="286">
        <f>'Composições Desp. Diretas'!CO64</f>
        <v>0</v>
      </c>
    </row>
    <row r="18087" spans="1:7">
      <c r="A18087" s="283">
        <f>'Comp. Desp. Indiretas'!$CN$7</f>
        <v>0</v>
      </c>
      <c r="B18087" s="278">
        <f>'Composições Desp. Diretas'!$A$65</f>
        <v>0</v>
      </c>
      <c r="C18087" s="278" t="str">
        <f>EAP!$C$10</f>
        <v>PP02</v>
      </c>
      <c r="D18087" s="279">
        <f>'Composições Desp. Diretas'!$C$65</f>
        <v>0</v>
      </c>
      <c r="E18087" s="278" t="str">
        <f>Resumo!$R$5</f>
        <v>Despesa</v>
      </c>
      <c r="F18087" s="278" t="str">
        <f>Resumo!$R$7</f>
        <v>Despesa Direta</v>
      </c>
      <c r="G18087" s="286">
        <f>'Composições Desp. Diretas'!CO65</f>
        <v>0</v>
      </c>
    </row>
    <row r="18088" spans="1:7">
      <c r="A18088" s="283">
        <f>'Comp. Desp. Indiretas'!$CN$7</f>
        <v>0</v>
      </c>
      <c r="B18088" s="278">
        <f>'Composições Desp. Diretas'!$A$66</f>
        <v>0</v>
      </c>
      <c r="C18088" s="278" t="str">
        <f>EAP!$C$10</f>
        <v>PP02</v>
      </c>
      <c r="D18088" s="279">
        <f>'Composições Desp. Diretas'!$C$66</f>
        <v>0</v>
      </c>
      <c r="E18088" s="278" t="str">
        <f>Resumo!$R$5</f>
        <v>Despesa</v>
      </c>
      <c r="F18088" s="278" t="str">
        <f>Resumo!$R$7</f>
        <v>Despesa Direta</v>
      </c>
      <c r="G18088" s="286">
        <f>'Composições Desp. Diretas'!CO66</f>
        <v>0</v>
      </c>
    </row>
    <row r="18089" spans="1:7">
      <c r="A18089" s="283">
        <f>'Comp. Desp. Indiretas'!$CN$7</f>
        <v>0</v>
      </c>
      <c r="B18089" s="278">
        <f>'Composições Desp. Diretas'!$A$67</f>
        <v>0</v>
      </c>
      <c r="C18089" s="278" t="str">
        <f>EAP!$C$10</f>
        <v>PP02</v>
      </c>
      <c r="D18089" s="279">
        <f>'Composições Desp. Diretas'!$C$67</f>
        <v>0</v>
      </c>
      <c r="E18089" s="278" t="str">
        <f>Resumo!$R$5</f>
        <v>Despesa</v>
      </c>
      <c r="F18089" s="278" t="str">
        <f>Resumo!$R$7</f>
        <v>Despesa Direta</v>
      </c>
      <c r="G18089" s="286">
        <f>'Composições Desp. Diretas'!CO67</f>
        <v>0</v>
      </c>
    </row>
    <row r="18090" spans="1:7">
      <c r="A18090" s="283">
        <f>'Comp. Desp. Indiretas'!$CN$7</f>
        <v>0</v>
      </c>
      <c r="B18090" s="278">
        <f>'Composições Desp. Diretas'!$A$68</f>
        <v>0</v>
      </c>
      <c r="C18090" s="278" t="str">
        <f>EAP!$C$10</f>
        <v>PP02</v>
      </c>
      <c r="D18090" s="279">
        <f>'Composições Desp. Diretas'!$C$68</f>
        <v>0</v>
      </c>
      <c r="E18090" s="278" t="str">
        <f>Resumo!$R$5</f>
        <v>Despesa</v>
      </c>
      <c r="F18090" s="278" t="str">
        <f>Resumo!$R$7</f>
        <v>Despesa Direta</v>
      </c>
      <c r="G18090" s="286">
        <f>'Composições Desp. Diretas'!CO68</f>
        <v>0</v>
      </c>
    </row>
    <row r="18091" spans="1:7">
      <c r="A18091" s="283">
        <f>'Comp. Desp. Indiretas'!$CN$7</f>
        <v>0</v>
      </c>
      <c r="B18091" s="278">
        <f>'Composições Desp. Diretas'!$A$69</f>
        <v>0</v>
      </c>
      <c r="C18091" s="278" t="str">
        <f>EAP!$C$10</f>
        <v>PP02</v>
      </c>
      <c r="D18091" s="279">
        <f>'Composições Desp. Diretas'!$C$69</f>
        <v>0</v>
      </c>
      <c r="E18091" s="278" t="str">
        <f>Resumo!$R$5</f>
        <v>Despesa</v>
      </c>
      <c r="F18091" s="278" t="str">
        <f>Resumo!$R$7</f>
        <v>Despesa Direta</v>
      </c>
      <c r="G18091" s="286">
        <f>'Composições Desp. Diretas'!CO69</f>
        <v>0</v>
      </c>
    </row>
    <row r="18092" spans="1:7">
      <c r="A18092" s="283">
        <f>'Comp. Desp. Indiretas'!$CN$7</f>
        <v>0</v>
      </c>
      <c r="B18092" s="278">
        <f>'Composições Desp. Diretas'!$A$70</f>
        <v>0</v>
      </c>
      <c r="C18092" s="278" t="str">
        <f>EAP!$C$10</f>
        <v>PP02</v>
      </c>
      <c r="D18092" s="279">
        <f>'Composições Desp. Diretas'!$C$70</f>
        <v>0</v>
      </c>
      <c r="E18092" s="278" t="str">
        <f>Resumo!$R$5</f>
        <v>Despesa</v>
      </c>
      <c r="F18092" s="278" t="str">
        <f>Resumo!$R$7</f>
        <v>Despesa Direta</v>
      </c>
      <c r="G18092" s="286">
        <f>'Composições Desp. Diretas'!CO70</f>
        <v>0</v>
      </c>
    </row>
    <row r="18093" spans="1:7">
      <c r="A18093" s="283">
        <f>'Comp. Desp. Indiretas'!$CN$7</f>
        <v>0</v>
      </c>
      <c r="B18093" s="278">
        <f>'Composições Desp. Diretas'!$A$71</f>
        <v>0</v>
      </c>
      <c r="C18093" s="278" t="str">
        <f>EAP!$C$10</f>
        <v>PP02</v>
      </c>
      <c r="D18093" s="279">
        <f>'Composições Desp. Diretas'!$C$71</f>
        <v>0</v>
      </c>
      <c r="E18093" s="278" t="str">
        <f>Resumo!$R$5</f>
        <v>Despesa</v>
      </c>
      <c r="F18093" s="278" t="str">
        <f>Resumo!$R$7</f>
        <v>Despesa Direta</v>
      </c>
      <c r="G18093" s="286">
        <f>'Composições Desp. Diretas'!CO71</f>
        <v>0</v>
      </c>
    </row>
    <row r="18094" spans="1:7">
      <c r="A18094" s="283">
        <f>'Comp. Desp. Indiretas'!$CN$7</f>
        <v>0</v>
      </c>
      <c r="B18094" s="278">
        <f>'Composições Desp. Diretas'!$A$72</f>
        <v>0</v>
      </c>
      <c r="C18094" s="278" t="str">
        <f>EAP!$C$10</f>
        <v>PP02</v>
      </c>
      <c r="D18094" s="279">
        <f>'Composições Desp. Diretas'!$C$72</f>
        <v>0</v>
      </c>
      <c r="E18094" s="278" t="str">
        <f>Resumo!$R$5</f>
        <v>Despesa</v>
      </c>
      <c r="F18094" s="278" t="str">
        <f>Resumo!$R$7</f>
        <v>Despesa Direta</v>
      </c>
      <c r="G18094" s="286">
        <f>'Composições Desp. Diretas'!CO72</f>
        <v>0</v>
      </c>
    </row>
    <row r="18963" spans="1:7">
      <c r="A18963" s="283">
        <f>'Comp. Desp. Indiretas'!$CN$7</f>
        <v>0</v>
      </c>
      <c r="D18963" s="279" t="str">
        <f>'CRONOG. DE RECEBIMENTO'!$A$5</f>
        <v>SUBPROGRAMA DE EDUCAÇÃO AMBIENTAL PARA A COMUNIDADE (PEAC)</v>
      </c>
      <c r="E18963" s="278" t="str">
        <f>Resumo!$R$4</f>
        <v>Receita</v>
      </c>
      <c r="F18963" s="278" t="str">
        <f>Resumo!$R$4</f>
        <v>Receita</v>
      </c>
      <c r="G18963" s="286">
        <f>'CRONOG. DE RECEBIMENTO'!R5</f>
        <v>0</v>
      </c>
    </row>
    <row r="18964" spans="1:7">
      <c r="A18964" s="283">
        <f>'Comp. Desp. Indiretas'!$CN$7</f>
        <v>0</v>
      </c>
      <c r="D18964" s="279" t="str">
        <f>'CRONOG. DE RECEBIMENTO'!$A$6</f>
        <v>Plano de Trabalho de Comunidade (PEAC)</v>
      </c>
      <c r="E18964" s="278" t="str">
        <f>Resumo!$R$4</f>
        <v>Receita</v>
      </c>
      <c r="F18964" s="278" t="str">
        <f>Resumo!$R$4</f>
        <v>Receita</v>
      </c>
      <c r="G18964" s="286">
        <f>'CRONOG. DE RECEBIMENTO'!R6</f>
        <v>0</v>
      </c>
    </row>
    <row r="18965" spans="1:7">
      <c r="A18965" s="283">
        <f>'Comp. Desp. Indiretas'!$CN$7</f>
        <v>0</v>
      </c>
      <c r="D18965" s="279" t="str">
        <f>'CRONOG. DE RECEBIMENTO'!$A$7</f>
        <v>Formar Comitê de Educação Ambiental de Comunidade (PEAC)</v>
      </c>
      <c r="E18965" s="278" t="str">
        <f>Resumo!$R$4</f>
        <v>Receita</v>
      </c>
      <c r="F18965" s="278" t="str">
        <f>Resumo!$R$4</f>
        <v>Receita</v>
      </c>
      <c r="G18965" s="286">
        <f>'CRONOG. DE RECEBIMENTO'!R7</f>
        <v>0</v>
      </c>
    </row>
    <row r="18966" spans="1:7">
      <c r="A18966" s="283">
        <f>'Comp. Desp. Indiretas'!$CN$7</f>
        <v>0</v>
      </c>
      <c r="D18966" s="279" t="str">
        <f>'CRONOG. DE RECEBIMENTO'!$A$8</f>
        <v>Manter Comitê de Educação Ambiental em comunidades (PEAC)</v>
      </c>
      <c r="E18966" s="278" t="str">
        <f>Resumo!$R$4</f>
        <v>Receita</v>
      </c>
      <c r="F18966" s="278" t="str">
        <f>Resumo!$R$4</f>
        <v>Receita</v>
      </c>
      <c r="G18966" s="286">
        <f>'CRONOG. DE RECEBIMENTO'!R8</f>
        <v>0</v>
      </c>
    </row>
    <row r="18967" spans="1:7">
      <c r="A18967" s="283">
        <f>'Comp. Desp. Indiretas'!$CN$7</f>
        <v>0</v>
      </c>
      <c r="D18967" s="279" t="str">
        <f>'CRONOG. DE RECEBIMENTO'!$A$24</f>
        <v>Realizar análise técnica mensal das atividades de Educação Ambiental do PEAC</v>
      </c>
      <c r="E18967" s="278" t="str">
        <f>Resumo!$R$4</f>
        <v>Receita</v>
      </c>
      <c r="F18967" s="278" t="str">
        <f>Resumo!$R$4</f>
        <v>Receita</v>
      </c>
      <c r="G18967" s="286">
        <f>'CRONOG. DE RECEBIMENTO'!R24</f>
        <v>0</v>
      </c>
    </row>
    <row r="18968" spans="1:7">
      <c r="A18968" s="283">
        <f>'Comp. Desp. Indiretas'!$CN$7</f>
        <v>0</v>
      </c>
      <c r="D18968" s="279" t="str">
        <f>'CRONOG. DE RECEBIMENTO'!$A$25</f>
        <v>Realizar Blitz Educativa sobre SSMA para Comunidades (PEAC)</v>
      </c>
      <c r="E18968" s="278" t="str">
        <f>Resumo!$R$4</f>
        <v>Receita</v>
      </c>
      <c r="F18968" s="278" t="str">
        <f>Resumo!$R$4</f>
        <v>Receita</v>
      </c>
      <c r="G18968" s="286">
        <f>'CRONOG. DE RECEBIMENTO'!R25</f>
        <v>0</v>
      </c>
    </row>
    <row r="18969" spans="1:7">
      <c r="A18969" s="283">
        <f>'Comp. Desp. Indiretas'!$CN$7</f>
        <v>0</v>
      </c>
      <c r="D18969" s="279" t="str">
        <f>'CRONOG. DE RECEBIMENTO'!$A$26</f>
        <v>Despesas tributáveis do item 6.1.12</v>
      </c>
      <c r="E18969" s="278" t="str">
        <f>Resumo!$R$4</f>
        <v>Receita</v>
      </c>
      <c r="F18969" s="278" t="str">
        <f>Resumo!$R$4</f>
        <v>Receita</v>
      </c>
      <c r="G18969" s="286">
        <f>'CRONOG. DE RECEBIMENTO'!R26</f>
        <v>0</v>
      </c>
    </row>
    <row r="18970" spans="1:7">
      <c r="A18970" s="283">
        <f>'Comp. Desp. Indiretas'!$CN$7</f>
        <v>0</v>
      </c>
      <c r="D18970" s="279" t="str">
        <f>'CRONOG. DE RECEBIMENTO'!$A$42</f>
        <v>Despesas tributáveis do item 6.1.21</v>
      </c>
      <c r="E18970" s="278" t="str">
        <f>Resumo!$R$4</f>
        <v>Receita</v>
      </c>
      <c r="F18970" s="278" t="str">
        <f>Resumo!$R$4</f>
        <v>Receita</v>
      </c>
      <c r="G18970" s="286">
        <f>'CRONOG. DE RECEBIMENTO'!R42</f>
        <v>0</v>
      </c>
    </row>
    <row r="18971" spans="1:7">
      <c r="A18971" s="283">
        <f>'Comp. Desp. Indiretas'!$CN$7</f>
        <v>0</v>
      </c>
      <c r="D18971" s="279" t="str">
        <f>'CRONOG. DE RECEBIMENTO'!$A$43</f>
        <v>Monitorar atividade do Programa de Educação Ambiental do Trabalhador (PEAT)</v>
      </c>
      <c r="E18971" s="278" t="str">
        <f>Resumo!$R$4</f>
        <v>Receita</v>
      </c>
      <c r="F18971" s="278" t="str">
        <f>Resumo!$R$4</f>
        <v>Receita</v>
      </c>
      <c r="G18971" s="286">
        <f>'CRONOG. DE RECEBIMENTO'!R43</f>
        <v>0</v>
      </c>
    </row>
    <row r="18972" spans="1:7">
      <c r="A18972" s="283">
        <f>'Comp. Desp. Indiretas'!$CN$7</f>
        <v>0</v>
      </c>
      <c r="D18972" s="279" t="str">
        <f>'CRONOG. DE RECEBIMENTO'!$A$44</f>
        <v>Despesas tributáveis do item 6.1.22</v>
      </c>
      <c r="E18972" s="278" t="str">
        <f>Resumo!$R$4</f>
        <v>Receita</v>
      </c>
      <c r="F18972" s="278" t="str">
        <f>Resumo!$R$4</f>
        <v>Receita</v>
      </c>
      <c r="G18972" s="286">
        <f>'CRONOG. DE RECEBIMENTO'!R44</f>
        <v>0</v>
      </c>
    </row>
    <row r="18973" spans="1:7">
      <c r="A18973" s="283">
        <f>'Comp. Desp. Indiretas'!$CN$7</f>
        <v>0</v>
      </c>
      <c r="D18973" s="279" t="str">
        <f>'CRONOG. DE RECEBIMENTO'!$A$45</f>
        <v>Realizar análise técnica mensal das atividades de Educação Ambiental do PEAT</v>
      </c>
      <c r="E18973" s="278" t="str">
        <f>Resumo!$R$4</f>
        <v>Receita</v>
      </c>
      <c r="F18973" s="278" t="str">
        <f>Resumo!$R$4</f>
        <v>Receita</v>
      </c>
      <c r="G18973" s="286">
        <f>'CRONOG. DE RECEBIMENTO'!R45</f>
        <v>0</v>
      </c>
    </row>
    <row r="18974" spans="1:7">
      <c r="A18974" s="283">
        <f>'Comp. Desp. Indiretas'!$CN$7</f>
        <v>0</v>
      </c>
      <c r="D18974" s="279" t="str">
        <f>'CRONOG. DE RECEBIMENTO'!$A$46</f>
        <v>Realizar Diagnóstico Socioambiental Participativo (DSAP) para empregados</v>
      </c>
      <c r="E18974" s="278" t="str">
        <f>Resumo!$R$4</f>
        <v>Receita</v>
      </c>
      <c r="F18974" s="278" t="str">
        <f>Resumo!$R$4</f>
        <v>Receita</v>
      </c>
      <c r="G18974" s="286">
        <f>'CRONOG. DE RECEBIMENTO'!R46</f>
        <v>0</v>
      </c>
    </row>
    <row r="18976" spans="1:7">
      <c r="A18976" s="283">
        <f>'Comp. Desp. Indiretas'!$CN$7</f>
        <v>0</v>
      </c>
      <c r="D18976" s="279" t="str">
        <f>'CRONOG. DE RECEBIMENTO'!$A$47</f>
        <v>Despesas tributáveis do item 6.1.24</v>
      </c>
      <c r="E18976" s="278" t="str">
        <f>Resumo!$R$4</f>
        <v>Receita</v>
      </c>
      <c r="F18976" s="278" t="str">
        <f>Resumo!$R$4</f>
        <v>Receita</v>
      </c>
      <c r="G18976" s="286">
        <f>'CRONOG. DE RECEBIMENTO'!R47</f>
        <v>0</v>
      </c>
    </row>
    <row r="18977" spans="1:7">
      <c r="A18977" s="283">
        <f>'Comp. Desp. Indiretas'!$CN$7</f>
        <v>0</v>
      </c>
      <c r="D18977" s="279" t="str">
        <f>'CRONOG. DE RECEBIMENTO'!$A$48</f>
        <v>PRODUÇÃO DE ARTES VISUAIS</v>
      </c>
      <c r="E18977" s="278" t="str">
        <f>Resumo!$R$4</f>
        <v>Receita</v>
      </c>
      <c r="F18977" s="278" t="str">
        <f>Resumo!$R$4</f>
        <v>Receita</v>
      </c>
      <c r="G18977" s="286">
        <f>'CRONOG. DE RECEBIMENTO'!R48</f>
        <v>0</v>
      </c>
    </row>
    <row r="18978" spans="1:7">
      <c r="A18978" s="283">
        <f>'Comp. Desp. Indiretas'!$CN$7</f>
        <v>0</v>
      </c>
      <c r="D18978" s="279" t="str">
        <f>'CRONOG. DE RECEBIMENTO'!$A$49</f>
        <v>Produzir material gráfico como folder, convites, banner, lâmina, outdoor, apresentações e produtos diversos atinentes a educação ambiental e outras temáticas etc.</v>
      </c>
      <c r="E18978" s="278" t="str">
        <f>Resumo!$R$4</f>
        <v>Receita</v>
      </c>
      <c r="F18978" s="278" t="str">
        <f>Resumo!$R$4</f>
        <v>Receita</v>
      </c>
      <c r="G18978" s="286">
        <f>'CRONOG. DE RECEBIMENTO'!R49</f>
        <v>0</v>
      </c>
    </row>
    <row r="18979" spans="1:7">
      <c r="A18979" s="283">
        <f>'Comp. Desp. Indiretas'!$CN$7</f>
        <v>0</v>
      </c>
      <c r="D18979" s="279" t="str">
        <f>'CRONOG. DE RECEBIMENTO'!$A$50</f>
        <v>Produzir Card Animado, Vídeos, Spot, Jogos interativos, Peça Multimídia, Identidade Visual, Plataformas digitais/interativas, Brindes, Cadernos de Campo/Quis/Guia etc.:</v>
      </c>
      <c r="E18979" s="278" t="str">
        <f>Resumo!$R$4</f>
        <v>Receita</v>
      </c>
      <c r="F18979" s="278" t="str">
        <f>Resumo!$R$4</f>
        <v>Receita</v>
      </c>
      <c r="G18979" s="286">
        <f>'CRONOG. DE RECEBIMENTO'!R50</f>
        <v>0</v>
      </c>
    </row>
    <row r="18993" spans="1:7">
      <c r="A18993" s="283">
        <f>'Comp. Desp. Indiretas'!$CN$7</f>
        <v>0</v>
      </c>
      <c r="D18993" s="279" t="str">
        <f>Resumo!$R$8</f>
        <v>Imposto</v>
      </c>
      <c r="E18993" s="278" t="str">
        <f>Resumo!$R$5</f>
        <v>Despesa</v>
      </c>
      <c r="F18993" s="278" t="str">
        <f>Resumo!$R$8</f>
        <v>Imposto</v>
      </c>
      <c r="G18993" s="286">
        <f>'CRONOG. DE RECEBIMENTO'!R53</f>
        <v>0</v>
      </c>
    </row>
    <row r="18994" spans="1:7">
      <c r="A18994" s="283">
        <f>'Comp. Desp. Indiretas'!$CN$7</f>
        <v>0</v>
      </c>
      <c r="D18994" s="279" t="str">
        <f>Resumo!$R$9</f>
        <v>Overhead</v>
      </c>
      <c r="E18994" s="278" t="str">
        <f>Resumo!$R$9</f>
        <v>Overhead</v>
      </c>
      <c r="F18994" s="278" t="str">
        <f>Resumo!$R$9</f>
        <v>Overhead</v>
      </c>
      <c r="G18994" s="286">
        <f>'CRONOG. DE RECEBIMENTO'!R58</f>
        <v>0</v>
      </c>
    </row>
    <row r="18995" spans="1:7">
      <c r="A18995" s="283">
        <f>'Comp. Desp. Indiretas'!$CN$7</f>
        <v>0</v>
      </c>
      <c r="D18995" s="279" t="str">
        <f>Resumo!$R$10</f>
        <v>Margem</v>
      </c>
      <c r="E18995" s="278" t="str">
        <f>Resumo!$R$10</f>
        <v>Margem</v>
      </c>
      <c r="F18995" s="278" t="str">
        <f>Resumo!$R$10</f>
        <v>Margem</v>
      </c>
      <c r="G18995" s="286">
        <f>'CRONOG. DE RECEBIMENTO'!R60</f>
        <v>0</v>
      </c>
    </row>
    <row r="18996" spans="1:7">
      <c r="A18996" s="283">
        <f>'Comp. Desp. Indiretas'!$CN$7</f>
        <v>0</v>
      </c>
      <c r="D18996" s="279" t="str">
        <f>Resumo!$R$11</f>
        <v>Risco</v>
      </c>
      <c r="E18996" s="278" t="str">
        <f>Resumo!$R$11</f>
        <v>Risco</v>
      </c>
      <c r="F18996" s="278" t="str">
        <f>Resumo!$R$11</f>
        <v>Risco</v>
      </c>
      <c r="G18996" s="286">
        <f>'CRONOG. DE RECEBIMENTO'!R59</f>
        <v>0</v>
      </c>
    </row>
    <row r="18997" spans="1:7">
      <c r="A18997" s="283">
        <f>'Comp. Desp. Indiretas'!$CN$7</f>
        <v>0</v>
      </c>
      <c r="D18997" s="279" t="str">
        <f>'CRONOG. DE RECEBIMENTO'!$A$54</f>
        <v>TOTAL MENSAL - RECEITA LÍQUIDA</v>
      </c>
      <c r="E18997" s="278" t="str">
        <f>Resumo!$R$4</f>
        <v>Receita</v>
      </c>
      <c r="F18997" s="278" t="str">
        <f>'CRONOG. DE RECEBIMENTO'!$A$54</f>
        <v>TOTAL MENSAL - RECEITA LÍQUIDA</v>
      </c>
      <c r="G18997" s="286">
        <f>'CRONOG. DE RECEBIMENTO'!$R$54</f>
        <v>0</v>
      </c>
    </row>
    <row r="18998" spans="1:7">
      <c r="A18998" s="283">
        <f>'Comp. Desp. Indiretas'!$CN$7</f>
        <v>0</v>
      </c>
      <c r="D18998" s="279" t="str">
        <f>'CRONOG. DE RECEBIMENTO'!$A$55</f>
        <v>TOTAL ACUMULADO - RECEITA LÍQUIDA</v>
      </c>
      <c r="E18998" s="278" t="str">
        <f>Resumo!$R$4</f>
        <v>Receita</v>
      </c>
      <c r="F18998" s="278" t="str">
        <f>'CRONOG. DE RECEBIMENTO'!$A$55</f>
        <v>TOTAL ACUMULADO - RECEITA LÍQUIDA</v>
      </c>
      <c r="G18998" s="286">
        <f>'CRONOG. DE RECEBIMENTO'!$R$55</f>
        <v>5856057.9680455765</v>
      </c>
    </row>
    <row r="19029" spans="1:7">
      <c r="A19029" s="283">
        <f>'Comp. Desp. Indiretas'!$CO$7</f>
        <v>0</v>
      </c>
      <c r="B19029" s="278" t="str">
        <f>'Comp. Desp. Indiretas'!$A$9</f>
        <v>MOC</v>
      </c>
      <c r="D19029" s="279" t="str">
        <f>'Comp. Desp. Indiretas'!$C$9</f>
        <v>DIRETOR TÉCNICO</v>
      </c>
      <c r="E19029" s="278" t="str">
        <f>Resumo!$R$5</f>
        <v>Despesa</v>
      </c>
      <c r="F19029" s="278" t="str">
        <f>Resumo!$R$6</f>
        <v>Despesa Indireta</v>
      </c>
      <c r="G19029" s="286">
        <f>'Comp. Desp. Indiretas'!CO9</f>
        <v>0</v>
      </c>
    </row>
    <row r="19030" spans="1:7">
      <c r="A19030" s="283">
        <f>'Comp. Desp. Indiretas'!$CO$7</f>
        <v>0</v>
      </c>
      <c r="B19030" s="278" t="str">
        <f>'Comp. Desp. Indiretas'!$A$10</f>
        <v>MOC</v>
      </c>
      <c r="D19030" s="279" t="str">
        <f>'Comp. Desp. Indiretas'!$C$10</f>
        <v>GERENTE DE PROJETO</v>
      </c>
      <c r="E19030" s="278" t="str">
        <f>Resumo!$R$5</f>
        <v>Despesa</v>
      </c>
      <c r="F19030" s="278" t="str">
        <f>Resumo!$R$6</f>
        <v>Despesa Indireta</v>
      </c>
      <c r="G19030" s="286">
        <f>'Comp. Desp. Indiretas'!CO10</f>
        <v>0</v>
      </c>
    </row>
    <row r="19031" spans="1:7">
      <c r="A19031" s="283">
        <f>'Comp. Desp. Indiretas'!$CO$7</f>
        <v>0</v>
      </c>
      <c r="B19031" s="278" t="str">
        <f>'Comp. Desp. Indiretas'!$A$11</f>
        <v>MOC</v>
      </c>
      <c r="D19031" s="279" t="str">
        <f>'Comp. Desp. Indiretas'!$C$11</f>
        <v>COORD. DE PROJETO</v>
      </c>
      <c r="E19031" s="278" t="str">
        <f>Resumo!$R$5</f>
        <v>Despesa</v>
      </c>
      <c r="F19031" s="278" t="str">
        <f>Resumo!$R$6</f>
        <v>Despesa Indireta</v>
      </c>
      <c r="G19031" s="286">
        <f>'Comp. Desp. Indiretas'!CO11</f>
        <v>0</v>
      </c>
    </row>
    <row r="19032" spans="1:7">
      <c r="A19032" s="283">
        <f>'Comp. Desp. Indiretas'!$CO$7</f>
        <v>0</v>
      </c>
      <c r="B19032" s="278" t="str">
        <f>'Comp. Desp. Indiretas'!$A$12</f>
        <v>MOC</v>
      </c>
      <c r="D19032" s="279" t="str">
        <f>'Comp. Desp. Indiretas'!$C$12</f>
        <v>COORD. OPERACIONAL</v>
      </c>
      <c r="E19032" s="278" t="str">
        <f>Resumo!$R$5</f>
        <v>Despesa</v>
      </c>
      <c r="F19032" s="278" t="str">
        <f>Resumo!$R$6</f>
        <v>Despesa Indireta</v>
      </c>
      <c r="G19032" s="286">
        <f>'Comp. Desp. Indiretas'!CO12</f>
        <v>0</v>
      </c>
    </row>
    <row r="19033" spans="1:7">
      <c r="A19033" s="283">
        <f>'Comp. Desp. Indiretas'!$CO$7</f>
        <v>0</v>
      </c>
      <c r="B19033" s="278" t="str">
        <f>'Comp. Desp. Indiretas'!$A$13</f>
        <v>MOC</v>
      </c>
      <c r="D19033" s="279" t="str">
        <f>'Comp. Desp. Indiretas'!$C$13</f>
        <v>ANALISTA DE PROJETOS SENIOR</v>
      </c>
      <c r="E19033" s="278" t="str">
        <f>Resumo!$R$5</f>
        <v>Despesa</v>
      </c>
      <c r="F19033" s="278" t="str">
        <f>Resumo!$R$6</f>
        <v>Despesa Indireta</v>
      </c>
      <c r="G19033" s="286">
        <f>'Comp. Desp. Indiretas'!CO13</f>
        <v>0</v>
      </c>
    </row>
    <row r="19034" spans="1:7">
      <c r="A19034" s="283">
        <f>'Comp. Desp. Indiretas'!$CO$7</f>
        <v>0</v>
      </c>
      <c r="B19034" s="278" t="str">
        <f>'Comp. Desp. Indiretas'!$A$14</f>
        <v>MOC</v>
      </c>
      <c r="D19034" s="279" t="str">
        <f>'Comp. Desp. Indiretas'!$C$14</f>
        <v>ANALISTA DE PROJETOS PLENO</v>
      </c>
      <c r="E19034" s="278" t="str">
        <f>Resumo!$R$5</f>
        <v>Despesa</v>
      </c>
      <c r="F19034" s="278" t="str">
        <f>Resumo!$R$6</f>
        <v>Despesa Indireta</v>
      </c>
      <c r="G19034" s="286">
        <f>'Comp. Desp. Indiretas'!CO14</f>
        <v>0</v>
      </c>
    </row>
    <row r="19035" spans="1:7">
      <c r="A19035" s="283">
        <f>'Comp. Desp. Indiretas'!$CO$7</f>
        <v>0</v>
      </c>
      <c r="B19035" s="278" t="str">
        <f>'Comp. Desp. Indiretas'!$A$15</f>
        <v>MOC</v>
      </c>
      <c r="D19035" s="279" t="str">
        <f>'Comp. Desp. Indiretas'!$C$15</f>
        <v>ANALISTA DE PROJETOS JUNIOR</v>
      </c>
      <c r="E19035" s="278" t="str">
        <f>Resumo!$R$5</f>
        <v>Despesa</v>
      </c>
      <c r="F19035" s="278" t="str">
        <f>Resumo!$R$6</f>
        <v>Despesa Indireta</v>
      </c>
      <c r="G19035" s="286">
        <f>'Comp. Desp. Indiretas'!CO15</f>
        <v>0</v>
      </c>
    </row>
    <row r="19036" spans="1:7">
      <c r="A19036" s="283">
        <f>'Comp. Desp. Indiretas'!$CO$7</f>
        <v>0</v>
      </c>
      <c r="B19036" s="278" t="str">
        <f>'Comp. Desp. Indiretas'!$A$16</f>
        <v>MOC</v>
      </c>
      <c r="D19036" s="279" t="str">
        <f>'Comp. Desp. Indiretas'!$C$16</f>
        <v>TÉCNICO OPERACIONAL</v>
      </c>
      <c r="E19036" s="278" t="str">
        <f>Resumo!$R$5</f>
        <v>Despesa</v>
      </c>
      <c r="F19036" s="278" t="str">
        <f>Resumo!$R$6</f>
        <v>Despesa Indireta</v>
      </c>
      <c r="G19036" s="286">
        <f>'Comp. Desp. Indiretas'!CO16</f>
        <v>0</v>
      </c>
    </row>
    <row r="19037" spans="1:7">
      <c r="A19037" s="283">
        <f>'Comp. Desp. Indiretas'!$CO$7</f>
        <v>0</v>
      </c>
      <c r="B19037" s="278" t="str">
        <f>'Comp. Desp. Indiretas'!$A$17</f>
        <v>MOC</v>
      </c>
      <c r="D19037" s="279" t="str">
        <f>'Comp. Desp. Indiretas'!$C$17</f>
        <v>TÉCNICO OPERACIONAL - C/ PERICULOSIDADE</v>
      </c>
      <c r="E19037" s="278" t="str">
        <f>Resumo!$R$5</f>
        <v>Despesa</v>
      </c>
      <c r="F19037" s="278" t="str">
        <f>Resumo!$R$6</f>
        <v>Despesa Indireta</v>
      </c>
      <c r="G19037" s="286">
        <f>'Comp. Desp. Indiretas'!CO17</f>
        <v>0</v>
      </c>
    </row>
    <row r="19038" spans="1:7">
      <c r="A19038" s="283">
        <f>'Comp. Desp. Indiretas'!$CO$7</f>
        <v>0</v>
      </c>
      <c r="B19038" s="278" t="str">
        <f>'Comp. Desp. Indiretas'!$A$18</f>
        <v>MOC</v>
      </c>
      <c r="D19038" s="279" t="str">
        <f>'Comp. Desp. Indiretas'!$C$18</f>
        <v>ANALISTA DE GEOPROCESSAMENTO</v>
      </c>
      <c r="E19038" s="278" t="str">
        <f>Resumo!$R$5</f>
        <v>Despesa</v>
      </c>
      <c r="F19038" s="278" t="str">
        <f>Resumo!$R$6</f>
        <v>Despesa Indireta</v>
      </c>
      <c r="G19038" s="286">
        <f>'Comp. Desp. Indiretas'!CO18</f>
        <v>0</v>
      </c>
    </row>
    <row r="19039" spans="1:7">
      <c r="A19039" s="283">
        <f>'Comp. Desp. Indiretas'!$CO$7</f>
        <v>0</v>
      </c>
      <c r="B19039" s="278" t="str">
        <f>'Comp. Desp. Indiretas'!$A$19</f>
        <v>MOC</v>
      </c>
      <c r="D19039" s="279" t="str">
        <f>'Comp. Desp. Indiretas'!$C$19</f>
        <v>ASSISTENTE DE PROJETOS</v>
      </c>
      <c r="E19039" s="278" t="str">
        <f>Resumo!$R$5</f>
        <v>Despesa</v>
      </c>
      <c r="F19039" s="278" t="str">
        <f>Resumo!$R$6</f>
        <v>Despesa Indireta</v>
      </c>
      <c r="G19039" s="286">
        <f>'Comp. Desp. Indiretas'!CO19</f>
        <v>0</v>
      </c>
    </row>
    <row r="19040" spans="1:7">
      <c r="A19040" s="283">
        <f>'Comp. Desp. Indiretas'!$CO$7</f>
        <v>0</v>
      </c>
      <c r="B19040" s="278" t="str">
        <f>'Comp. Desp. Indiretas'!$A$20</f>
        <v>MOC</v>
      </c>
      <c r="D19040" s="279" t="str">
        <f>'Comp. Desp. Indiretas'!$C$20</f>
        <v>ASSISTENTE ADMINISTRATIVO</v>
      </c>
      <c r="E19040" s="278" t="str">
        <f>Resumo!$R$5</f>
        <v>Despesa</v>
      </c>
      <c r="F19040" s="278" t="str">
        <f>Resumo!$R$6</f>
        <v>Despesa Indireta</v>
      </c>
      <c r="G19040" s="286">
        <f>'Comp. Desp. Indiretas'!CO20</f>
        <v>0</v>
      </c>
    </row>
    <row r="19041" spans="1:7">
      <c r="A19041" s="283">
        <f>'Comp. Desp. Indiretas'!$CO$7</f>
        <v>0</v>
      </c>
      <c r="B19041" s="278" t="str">
        <f>'Comp. Desp. Indiretas'!$A$21</f>
        <v>MOC</v>
      </c>
      <c r="D19041" s="279" t="str">
        <f>'Comp. Desp. Indiretas'!$C$21</f>
        <v>ESTAGIÁRIO TÉCNICO</v>
      </c>
      <c r="E19041" s="278" t="str">
        <f>Resumo!$R$5</f>
        <v>Despesa</v>
      </c>
      <c r="F19041" s="278" t="str">
        <f>Resumo!$R$6</f>
        <v>Despesa Indireta</v>
      </c>
      <c r="G19041" s="286">
        <f>'Comp. Desp. Indiretas'!CO21</f>
        <v>0</v>
      </c>
    </row>
    <row r="19042" spans="1:7">
      <c r="A19042" s="283">
        <f>'Comp. Desp. Indiretas'!$CO$7</f>
        <v>0</v>
      </c>
      <c r="B19042" s="278" t="str">
        <f>'Comp. Desp. Indiretas'!$A$22</f>
        <v>MOC</v>
      </c>
      <c r="D19042" s="279" t="str">
        <f>'Comp. Desp. Indiretas'!$C$22</f>
        <v>ANALISTA FINANCEIRO</v>
      </c>
      <c r="E19042" s="278" t="str">
        <f>Resumo!$R$5</f>
        <v>Despesa</v>
      </c>
      <c r="F19042" s="278" t="str">
        <f>Resumo!$R$6</f>
        <v>Despesa Indireta</v>
      </c>
      <c r="G19042" s="286">
        <f>'Comp. Desp. Indiretas'!CO22</f>
        <v>0</v>
      </c>
    </row>
    <row r="19043" spans="1:7">
      <c r="A19043" s="283">
        <f>'Comp. Desp. Indiretas'!$CO$7</f>
        <v>0</v>
      </c>
      <c r="B19043" s="278" t="str">
        <f>'Comp. Desp. Indiretas'!$A$23</f>
        <v>MOC</v>
      </c>
      <c r="D19043" s="279" t="str">
        <f>'Comp. Desp. Indiretas'!$C$23</f>
        <v>ANALISTA DE SUPRIMENTOS</v>
      </c>
      <c r="E19043" s="278" t="str">
        <f>Resumo!$R$5</f>
        <v>Despesa</v>
      </c>
      <c r="F19043" s="278" t="str">
        <f>Resumo!$R$6</f>
        <v>Despesa Indireta</v>
      </c>
      <c r="G19043" s="286">
        <f>'Comp. Desp. Indiretas'!CO23</f>
        <v>0</v>
      </c>
    </row>
    <row r="19044" spans="1:7">
      <c r="A19044" s="283">
        <f>'Comp. Desp. Indiretas'!$CO$7</f>
        <v>0</v>
      </c>
      <c r="B19044" s="278" t="str">
        <f>'Comp. Desp. Indiretas'!$A$24</f>
        <v>DG</v>
      </c>
      <c r="D19044" s="279" t="str">
        <f>'Comp. Desp. Indiretas'!$C$24</f>
        <v>HOSPEDAGEM VIAGEM</v>
      </c>
      <c r="E19044" s="278" t="str">
        <f>Resumo!$R$5</f>
        <v>Despesa</v>
      </c>
      <c r="F19044" s="278" t="str">
        <f>Resumo!$R$6</f>
        <v>Despesa Indireta</v>
      </c>
      <c r="G19044" s="286">
        <f>'Comp. Desp. Indiretas'!CO24</f>
        <v>0</v>
      </c>
    </row>
    <row r="19045" spans="1:7">
      <c r="A19045" s="283">
        <f>'Comp. Desp. Indiretas'!$CO$7</f>
        <v>0</v>
      </c>
      <c r="B19045" s="278" t="str">
        <f>'Comp. Desp. Indiretas'!$A$25</f>
        <v>DG</v>
      </c>
      <c r="D19045" s="279" t="str">
        <f>'Comp. Desp. Indiretas'!$C$25</f>
        <v>HOSPEDAGEM - NIVEL 2</v>
      </c>
      <c r="E19045" s="278" t="str">
        <f>Resumo!$R$5</f>
        <v>Despesa</v>
      </c>
      <c r="F19045" s="278" t="str">
        <f>Resumo!$R$6</f>
        <v>Despesa Indireta</v>
      </c>
      <c r="G19045" s="286">
        <f>'Comp. Desp. Indiretas'!CO25</f>
        <v>0</v>
      </c>
    </row>
    <row r="19046" spans="1:7">
      <c r="A19046" s="283">
        <f>'Comp. Desp. Indiretas'!$CO$7</f>
        <v>0</v>
      </c>
      <c r="B19046" s="278" t="str">
        <f>'Comp. Desp. Indiretas'!$A$26</f>
        <v>DG</v>
      </c>
      <c r="D19046" s="279" t="str">
        <f>'Comp. Desp. Indiretas'!$C$26</f>
        <v>HOSPEDAGEM - NIVEL 3</v>
      </c>
      <c r="E19046" s="278" t="str">
        <f>Resumo!$R$5</f>
        <v>Despesa</v>
      </c>
      <c r="F19046" s="278" t="str">
        <f>Resumo!$R$6</f>
        <v>Despesa Indireta</v>
      </c>
      <c r="G19046" s="286">
        <f>'Comp. Desp. Indiretas'!CO26</f>
        <v>0</v>
      </c>
    </row>
    <row r="19047" spans="1:7">
      <c r="A19047" s="283">
        <f>'Comp. Desp. Indiretas'!$CO$7</f>
        <v>0</v>
      </c>
      <c r="B19047" s="278" t="str">
        <f>'Comp. Desp. Indiretas'!$A$27</f>
        <v>DG</v>
      </c>
      <c r="D19047" s="279" t="str">
        <f>'Comp. Desp. Indiretas'!$C$27</f>
        <v>SALA COMERCIAL - PARAUAPEBAS/PA</v>
      </c>
      <c r="E19047" s="278" t="str">
        <f>Resumo!$R$5</f>
        <v>Despesa</v>
      </c>
      <c r="F19047" s="278" t="str">
        <f>Resumo!$R$6</f>
        <v>Despesa Indireta</v>
      </c>
      <c r="G19047" s="286">
        <f>'Comp. Desp. Indiretas'!CO27</f>
        <v>0</v>
      </c>
    </row>
    <row r="19048" spans="1:7">
      <c r="A19048" s="283">
        <f>'Comp. Desp. Indiretas'!$CO$7</f>
        <v>0</v>
      </c>
      <c r="B19048" s="278" t="str">
        <f>'Comp. Desp. Indiretas'!$A$28</f>
        <v>DG</v>
      </c>
      <c r="D19048" s="279" t="str">
        <f>'Comp. Desp. Indiretas'!$C$28</f>
        <v>CUSTOS FIXOS - SALA COMERCIAL (INTERNET, TELEFONIA, ENERGIA, LIMPEZA, E ETC)</v>
      </c>
      <c r="E19048" s="278" t="str">
        <f>Resumo!$R$5</f>
        <v>Despesa</v>
      </c>
      <c r="F19048" s="278" t="str">
        <f>Resumo!$R$6</f>
        <v>Despesa Indireta</v>
      </c>
      <c r="G19048" s="286">
        <f>'Comp. Desp. Indiretas'!CO28</f>
        <v>0</v>
      </c>
    </row>
    <row r="19049" spans="1:7">
      <c r="A19049" s="283">
        <f>'Comp. Desp. Indiretas'!$CO$7</f>
        <v>0</v>
      </c>
      <c r="B19049" s="278" t="str">
        <f>'Comp. Desp. Indiretas'!$A$29</f>
        <v>DG</v>
      </c>
      <c r="D19049" s="279" t="str">
        <f>'Comp. Desp. Indiretas'!$C$29</f>
        <v>MOBILIA/FRETE - SALA COMERCIAL</v>
      </c>
      <c r="E19049" s="278" t="str">
        <f>Resumo!$R$5</f>
        <v>Despesa</v>
      </c>
      <c r="F19049" s="278" t="str">
        <f>Resumo!$R$6</f>
        <v>Despesa Indireta</v>
      </c>
      <c r="G19049" s="286">
        <f>'Comp. Desp. Indiretas'!CO29</f>
        <v>0</v>
      </c>
    </row>
    <row r="19050" spans="1:7">
      <c r="A19050" s="283">
        <f>'Comp. Desp. Indiretas'!$CO$7</f>
        <v>0</v>
      </c>
      <c r="B19050" s="278" t="str">
        <f>'Comp. Desp. Indiretas'!$A$30</f>
        <v>DG</v>
      </c>
      <c r="D19050" s="279" t="str">
        <f>'Comp. Desp. Indiretas'!$C$30</f>
        <v>ALIMENTAÇÃO - NIVEL 3</v>
      </c>
      <c r="E19050" s="278" t="str">
        <f>Resumo!$R$5</f>
        <v>Despesa</v>
      </c>
      <c r="F19050" s="278" t="str">
        <f>Resumo!$R$6</f>
        <v>Despesa Indireta</v>
      </c>
      <c r="G19050" s="286">
        <f>'Comp. Desp. Indiretas'!CO30</f>
        <v>0</v>
      </c>
    </row>
    <row r="19051" spans="1:7">
      <c r="A19051" s="283">
        <f>'Comp. Desp. Indiretas'!$CO$7</f>
        <v>0</v>
      </c>
      <c r="B19051" s="278" t="str">
        <f>'Comp. Desp. Indiretas'!$A$31</f>
        <v>DG</v>
      </c>
      <c r="D19051" s="279" t="str">
        <f>'Comp. Desp. Indiretas'!$C$31</f>
        <v>TELEFONIA</v>
      </c>
      <c r="E19051" s="278" t="str">
        <f>Resumo!$R$5</f>
        <v>Despesa</v>
      </c>
      <c r="F19051" s="278" t="str">
        <f>Resumo!$R$6</f>
        <v>Despesa Indireta</v>
      </c>
      <c r="G19051" s="286">
        <f>'Comp. Desp. Indiretas'!CO31</f>
        <v>0</v>
      </c>
    </row>
    <row r="19052" spans="1:7">
      <c r="A19052" s="283">
        <f>'Comp. Desp. Indiretas'!$CO$7</f>
        <v>0</v>
      </c>
      <c r="B19052" s="278" t="str">
        <f>'Comp. Desp. Indiretas'!$A$32</f>
        <v>DG</v>
      </c>
      <c r="D19052" s="279" t="str">
        <f>'Comp. Desp. Indiretas'!$C$32</f>
        <v>ALUGUEL DE VEÍCULO SUV</v>
      </c>
      <c r="E19052" s="278" t="str">
        <f>Resumo!$R$5</f>
        <v>Despesa</v>
      </c>
      <c r="F19052" s="278" t="str">
        <f>Resumo!$R$6</f>
        <v>Despesa Indireta</v>
      </c>
      <c r="G19052" s="286">
        <f>'Comp. Desp. Indiretas'!CO32</f>
        <v>0</v>
      </c>
    </row>
    <row r="19053" spans="1:7">
      <c r="A19053" s="283">
        <f>'Comp. Desp. Indiretas'!$CO$7</f>
        <v>0</v>
      </c>
      <c r="B19053" s="278" t="str">
        <f>'Comp. Desp. Indiretas'!$A$33</f>
        <v>DG</v>
      </c>
      <c r="D19053" s="279" t="str">
        <f>'Comp. Desp. Indiretas'!$C$33</f>
        <v>ALUGUEL DE VEICULO LEVE</v>
      </c>
      <c r="E19053" s="278" t="str">
        <f>Resumo!$R$5</f>
        <v>Despesa</v>
      </c>
      <c r="F19053" s="278" t="str">
        <f>Resumo!$R$6</f>
        <v>Despesa Indireta</v>
      </c>
      <c r="G19053" s="286">
        <f>'Comp. Desp. Indiretas'!CO33</f>
        <v>0</v>
      </c>
    </row>
    <row r="19054" spans="1:7">
      <c r="A19054" s="283">
        <f>'Comp. Desp. Indiretas'!$CO$7</f>
        <v>0</v>
      </c>
      <c r="B19054" s="278" t="str">
        <f>'Comp. Desp. Indiretas'!$A$34</f>
        <v>DG</v>
      </c>
      <c r="D19054" s="279" t="str">
        <f>'Comp. Desp. Indiretas'!$C$34</f>
        <v>ALUGUEL CAMINHONTE</v>
      </c>
      <c r="E19054" s="278" t="str">
        <f>Resumo!$R$5</f>
        <v>Despesa</v>
      </c>
      <c r="F19054" s="278" t="str">
        <f>Resumo!$R$6</f>
        <v>Despesa Indireta</v>
      </c>
      <c r="G19054" s="286">
        <f>'Comp. Desp. Indiretas'!CO34</f>
        <v>0</v>
      </c>
    </row>
    <row r="19055" spans="1:7">
      <c r="A19055" s="283">
        <f>'Comp. Desp. Indiretas'!$CO$7</f>
        <v>0</v>
      </c>
      <c r="B19055" s="278" t="str">
        <f>'Comp. Desp. Indiretas'!$A$35</f>
        <v>DG</v>
      </c>
      <c r="D19055" s="279" t="str">
        <f>'Comp. Desp. Indiretas'!$C$35</f>
        <v>AQUISIÇÃO DE VEICULO</v>
      </c>
      <c r="E19055" s="278" t="str">
        <f>Resumo!$R$5</f>
        <v>Despesa</v>
      </c>
      <c r="F19055" s="278" t="str">
        <f>Resumo!$R$6</f>
        <v>Despesa Indireta</v>
      </c>
      <c r="G19055" s="286">
        <f>'Comp. Desp. Indiretas'!CO35</f>
        <v>0</v>
      </c>
    </row>
    <row r="19056" spans="1:7">
      <c r="A19056" s="283">
        <f>'Comp. Desp. Indiretas'!$CO$7</f>
        <v>0</v>
      </c>
      <c r="B19056" s="278" t="str">
        <f>'Comp. Desp. Indiretas'!$A$36</f>
        <v>DG</v>
      </c>
      <c r="D19056" s="279" t="str">
        <f>'Comp. Desp. Indiretas'!$C$36</f>
        <v>COMBUSTÍVEL - GASOLINA</v>
      </c>
      <c r="E19056" s="278" t="str">
        <f>Resumo!$R$5</f>
        <v>Despesa</v>
      </c>
      <c r="F19056" s="278" t="str">
        <f>Resumo!$R$6</f>
        <v>Despesa Indireta</v>
      </c>
      <c r="G19056" s="286">
        <f>'Comp. Desp. Indiretas'!CO36</f>
        <v>0</v>
      </c>
    </row>
    <row r="19057" spans="1:7">
      <c r="A19057" s="283">
        <f>'Comp. Desp. Indiretas'!$CO$7</f>
        <v>0</v>
      </c>
      <c r="B19057" s="278" t="str">
        <f>'Comp. Desp. Indiretas'!$A$37</f>
        <v>DG</v>
      </c>
      <c r="D19057" s="279" t="str">
        <f>'Comp. Desp. Indiretas'!$C$37</f>
        <v>COMBUSTÍVEL - DIESEL</v>
      </c>
      <c r="E19057" s="278" t="str">
        <f>Resumo!$R$5</f>
        <v>Despesa</v>
      </c>
      <c r="F19057" s="278" t="str">
        <f>Resumo!$R$6</f>
        <v>Despesa Indireta</v>
      </c>
      <c r="G19057" s="286">
        <f>'Comp. Desp. Indiretas'!CO37</f>
        <v>0</v>
      </c>
    </row>
    <row r="19058" spans="1:7">
      <c r="A19058" s="283">
        <f>'Comp. Desp. Indiretas'!$CO$7</f>
        <v>0</v>
      </c>
      <c r="B19058" s="278" t="str">
        <f>'Comp. Desp. Indiretas'!$A$38</f>
        <v>DG</v>
      </c>
      <c r="D19058" s="279" t="str">
        <f>'Comp. Desp. Indiretas'!$C$38</f>
        <v>PASSAGEM AÉREA</v>
      </c>
      <c r="E19058" s="278" t="str">
        <f>Resumo!$R$5</f>
        <v>Despesa</v>
      </c>
      <c r="F19058" s="278" t="str">
        <f>Resumo!$R$6</f>
        <v>Despesa Indireta</v>
      </c>
      <c r="G19058" s="286">
        <f>'Comp. Desp. Indiretas'!CO38</f>
        <v>0</v>
      </c>
    </row>
    <row r="19059" spans="1:7">
      <c r="A19059" s="283">
        <f>'Comp. Desp. Indiretas'!$CO$7</f>
        <v>0</v>
      </c>
      <c r="B19059" s="278" t="str">
        <f>'Comp. Desp. Indiretas'!$A$39</f>
        <v>ART</v>
      </c>
      <c r="D19059" s="279" t="str">
        <f>'Comp. Desp. Indiretas'!$C$39</f>
        <v>ART CREA - Nível 1</v>
      </c>
      <c r="E19059" s="278" t="str">
        <f>Resumo!$R$5</f>
        <v>Despesa</v>
      </c>
      <c r="F19059" s="278" t="str">
        <f>Resumo!$R$6</f>
        <v>Despesa Indireta</v>
      </c>
      <c r="G19059" s="286">
        <f>'Comp. Desp. Indiretas'!CO39</f>
        <v>0</v>
      </c>
    </row>
    <row r="19060" spans="1:7">
      <c r="A19060" s="283">
        <f>'Comp. Desp. Indiretas'!$CO$7</f>
        <v>0</v>
      </c>
      <c r="B19060" s="278" t="str">
        <f>'Comp. Desp. Indiretas'!$A$40</f>
        <v>ART</v>
      </c>
      <c r="D19060" s="279" t="str">
        <f>'Comp. Desp. Indiretas'!$C$40</f>
        <v>ART CREA - Nível 2</v>
      </c>
      <c r="E19060" s="278" t="str">
        <f>Resumo!$R$5</f>
        <v>Despesa</v>
      </c>
      <c r="F19060" s="278" t="str">
        <f>Resumo!$R$6</f>
        <v>Despesa Indireta</v>
      </c>
      <c r="G19060" s="286">
        <f>'Comp. Desp. Indiretas'!CO40</f>
        <v>0</v>
      </c>
    </row>
    <row r="19061" spans="1:7">
      <c r="A19061" s="283">
        <f>'Comp. Desp. Indiretas'!$CO$7</f>
        <v>0</v>
      </c>
      <c r="B19061" s="278" t="str">
        <f>'Comp. Desp. Indiretas'!$A$41</f>
        <v>ART</v>
      </c>
      <c r="D19061" s="279" t="str">
        <f>'Comp. Desp. Indiretas'!$C$41</f>
        <v>ART CREA - Nível 3</v>
      </c>
      <c r="E19061" s="278" t="str">
        <f>Resumo!$R$5</f>
        <v>Despesa</v>
      </c>
      <c r="F19061" s="278" t="str">
        <f>Resumo!$R$6</f>
        <v>Despesa Indireta</v>
      </c>
      <c r="G19061" s="286">
        <f>'Comp. Desp. Indiretas'!CO41</f>
        <v>0</v>
      </c>
    </row>
    <row r="19062" spans="1:7">
      <c r="A19062" s="283">
        <f>'Comp. Desp. Indiretas'!$CO$7</f>
        <v>0</v>
      </c>
      <c r="B19062" s="278" t="str">
        <f>'Comp. Desp. Indiretas'!$A$42</f>
        <v>ART</v>
      </c>
      <c r="D19062" s="279" t="str">
        <f>'Comp. Desp. Indiretas'!$C$42</f>
        <v>ACERVO CREA</v>
      </c>
      <c r="E19062" s="278" t="str">
        <f>Resumo!$R$5</f>
        <v>Despesa</v>
      </c>
      <c r="F19062" s="278" t="str">
        <f>Resumo!$R$6</f>
        <v>Despesa Indireta</v>
      </c>
      <c r="G19062" s="286">
        <f>'Comp. Desp. Indiretas'!CO42</f>
        <v>0</v>
      </c>
    </row>
    <row r="19063" spans="1:7">
      <c r="A19063" s="283">
        <f>'Comp. Desp. Indiretas'!$CO$7</f>
        <v>0</v>
      </c>
      <c r="B19063" s="278" t="str">
        <f>'Comp. Desp. Indiretas'!$A$43</f>
        <v>ART</v>
      </c>
      <c r="D19063" s="279" t="str">
        <f>'Comp. Desp. Indiretas'!$C$43</f>
        <v>ART CRBio</v>
      </c>
      <c r="E19063" s="278" t="str">
        <f>Resumo!$R$5</f>
        <v>Despesa</v>
      </c>
      <c r="F19063" s="278" t="str">
        <f>Resumo!$R$6</f>
        <v>Despesa Indireta</v>
      </c>
      <c r="G19063" s="286">
        <f>'Comp. Desp. Indiretas'!CO43</f>
        <v>0</v>
      </c>
    </row>
    <row r="19064" spans="1:7">
      <c r="A19064" s="283">
        <f>'Comp. Desp. Indiretas'!$CO$7</f>
        <v>0</v>
      </c>
      <c r="B19064" s="278" t="str">
        <f>'Comp. Desp. Indiretas'!$A$44</f>
        <v>ART</v>
      </c>
      <c r="D19064" s="279" t="str">
        <f>'Comp. Desp. Indiretas'!$C$44</f>
        <v>ACERVO CRBio</v>
      </c>
      <c r="E19064" s="278" t="str">
        <f>Resumo!$R$5</f>
        <v>Despesa</v>
      </c>
      <c r="F19064" s="278" t="str">
        <f>Resumo!$R$6</f>
        <v>Despesa Indireta</v>
      </c>
      <c r="G19064" s="286">
        <f>'Comp. Desp. Indiretas'!CO44</f>
        <v>0</v>
      </c>
    </row>
    <row r="19065" spans="1:7">
      <c r="A19065" s="283">
        <f>'Comp. Desp. Indiretas'!$CO$7</f>
        <v>0</v>
      </c>
      <c r="B19065" s="278" t="str">
        <f>'Comp. Desp. Indiretas'!$A$45</f>
        <v>ART</v>
      </c>
      <c r="D19065" s="279" t="str">
        <f>'Comp. Desp. Indiretas'!$C$45</f>
        <v>VISTO CREA PF</v>
      </c>
      <c r="E19065" s="278" t="str">
        <f>Resumo!$R$5</f>
        <v>Despesa</v>
      </c>
      <c r="F19065" s="278" t="str">
        <f>Resumo!$R$6</f>
        <v>Despesa Indireta</v>
      </c>
      <c r="G19065" s="286">
        <f>'Comp. Desp. Indiretas'!CO45</f>
        <v>0</v>
      </c>
    </row>
    <row r="19066" spans="1:7">
      <c r="A19066" s="283">
        <f>'Comp. Desp. Indiretas'!$CO$7</f>
        <v>0</v>
      </c>
      <c r="B19066" s="278" t="str">
        <f>'Comp. Desp. Indiretas'!$A$46</f>
        <v>ART</v>
      </c>
      <c r="D19066" s="279" t="str">
        <f>'Comp. Desp. Indiretas'!$C$46</f>
        <v>VISTO CREA PJ</v>
      </c>
      <c r="E19066" s="278" t="str">
        <f>Resumo!$R$5</f>
        <v>Despesa</v>
      </c>
      <c r="F19066" s="278" t="str">
        <f>Resumo!$R$6</f>
        <v>Despesa Indireta</v>
      </c>
      <c r="G19066" s="286">
        <f>'Comp. Desp. Indiretas'!CO46</f>
        <v>0</v>
      </c>
    </row>
    <row r="19067" spans="1:7">
      <c r="A19067" s="283">
        <f>'Comp. Desp. Indiretas'!$CO$7</f>
        <v>0</v>
      </c>
      <c r="B19067" s="278" t="str">
        <f>'Comp. Desp. Indiretas'!$A$47</f>
        <v>ART</v>
      </c>
      <c r="D19067" s="279" t="str">
        <f>'Comp. Desp. Indiretas'!$C$47</f>
        <v>ANUIDADE CREA PF</v>
      </c>
      <c r="E19067" s="278" t="str">
        <f>Resumo!$R$5</f>
        <v>Despesa</v>
      </c>
      <c r="F19067" s="278" t="str">
        <f>Resumo!$R$6</f>
        <v>Despesa Indireta</v>
      </c>
      <c r="G19067" s="286">
        <f>'Comp. Desp. Indiretas'!CO47</f>
        <v>0</v>
      </c>
    </row>
    <row r="19068" spans="1:7">
      <c r="A19068" s="283">
        <f>'Comp. Desp. Indiretas'!$CO$7</f>
        <v>0</v>
      </c>
      <c r="B19068" s="278" t="str">
        <f>'Comp. Desp. Indiretas'!$A$48</f>
        <v>ART</v>
      </c>
      <c r="D19068" s="279" t="str">
        <f>'Comp. Desp. Indiretas'!$C$48</f>
        <v>ANUIDADE CREA PJ</v>
      </c>
      <c r="E19068" s="278" t="str">
        <f>Resumo!$R$5</f>
        <v>Despesa</v>
      </c>
      <c r="F19068" s="278" t="str">
        <f>Resumo!$R$6</f>
        <v>Despesa Indireta</v>
      </c>
      <c r="G19068" s="286">
        <f>'Comp. Desp. Indiretas'!CO48</f>
        <v>0</v>
      </c>
    </row>
    <row r="19069" spans="1:7">
      <c r="A19069" s="283">
        <f>'Comp. Desp. Indiretas'!$CO$7</f>
        <v>0</v>
      </c>
      <c r="B19069" s="278" t="str">
        <f>'Comp. Desp. Indiretas'!$A$49</f>
        <v>ART</v>
      </c>
      <c r="D19069" s="279" t="str">
        <f>'Comp. Desp. Indiretas'!$C$49</f>
        <v>VISTO CRBio PF</v>
      </c>
      <c r="E19069" s="278" t="str">
        <f>Resumo!$R$5</f>
        <v>Despesa</v>
      </c>
      <c r="F19069" s="278" t="str">
        <f>Resumo!$R$6</f>
        <v>Despesa Indireta</v>
      </c>
      <c r="G19069" s="286">
        <f>'Comp. Desp. Indiretas'!CO49</f>
        <v>0</v>
      </c>
    </row>
    <row r="19070" spans="1:7">
      <c r="A19070" s="283">
        <f>'Comp. Desp. Indiretas'!$CO$7</f>
        <v>0</v>
      </c>
      <c r="B19070" s="278" t="str">
        <f>'Comp. Desp. Indiretas'!$A$50</f>
        <v>ART</v>
      </c>
      <c r="D19070" s="279" t="str">
        <f>'Comp. Desp. Indiretas'!$C$50</f>
        <v>VISTO CRBio PJ</v>
      </c>
      <c r="E19070" s="278" t="str">
        <f>Resumo!$R$5</f>
        <v>Despesa</v>
      </c>
      <c r="F19070" s="278" t="str">
        <f>Resumo!$R$6</f>
        <v>Despesa Indireta</v>
      </c>
      <c r="G19070" s="286">
        <f>'Comp. Desp. Indiretas'!CO50</f>
        <v>0</v>
      </c>
    </row>
    <row r="19071" spans="1:7">
      <c r="A19071" s="283">
        <f>'Comp. Desp. Indiretas'!$CO$7</f>
        <v>0</v>
      </c>
      <c r="B19071" s="278" t="str">
        <f>'Comp. Desp. Indiretas'!$A$51</f>
        <v>SMS</v>
      </c>
      <c r="D19071" s="279" t="str">
        <f>'Comp. Desp. Indiretas'!$C$51</f>
        <v>PPRA</v>
      </c>
      <c r="E19071" s="278" t="str">
        <f>Resumo!$R$5</f>
        <v>Despesa</v>
      </c>
      <c r="F19071" s="278" t="str">
        <f>Resumo!$R$6</f>
        <v>Despesa Indireta</v>
      </c>
      <c r="G19071" s="286">
        <f>'Comp. Desp. Indiretas'!CO51</f>
        <v>0</v>
      </c>
    </row>
    <row r="19072" spans="1:7">
      <c r="A19072" s="283">
        <f>'Comp. Desp. Indiretas'!$CO$7</f>
        <v>0</v>
      </c>
      <c r="B19072" s="278" t="str">
        <f>'Comp. Desp. Indiretas'!$A$52</f>
        <v>SMS</v>
      </c>
      <c r="D19072" s="279" t="str">
        <f>'Comp. Desp. Indiretas'!$C$52</f>
        <v>PCMSO</v>
      </c>
      <c r="E19072" s="278" t="str">
        <f>Resumo!$R$5</f>
        <v>Despesa</v>
      </c>
      <c r="F19072" s="278" t="str">
        <f>Resumo!$R$6</f>
        <v>Despesa Indireta</v>
      </c>
      <c r="G19072" s="286">
        <f>'Comp. Desp. Indiretas'!CO52</f>
        <v>0</v>
      </c>
    </row>
    <row r="19073" spans="1:7">
      <c r="A19073" s="283">
        <f>'Comp. Desp. Indiretas'!$CO$7</f>
        <v>0</v>
      </c>
      <c r="B19073" s="278" t="str">
        <f>'Comp. Desp. Indiretas'!$A$53</f>
        <v>SMS</v>
      </c>
      <c r="D19073" s="279" t="str">
        <f>'Comp. Desp. Indiretas'!$C$53</f>
        <v>PGR</v>
      </c>
      <c r="E19073" s="278" t="str">
        <f>Resumo!$R$5</f>
        <v>Despesa</v>
      </c>
      <c r="F19073" s="278" t="str">
        <f>Resumo!$R$6</f>
        <v>Despesa Indireta</v>
      </c>
      <c r="G19073" s="286">
        <f>'Comp. Desp. Indiretas'!CO53</f>
        <v>0</v>
      </c>
    </row>
    <row r="19074" spans="1:7">
      <c r="A19074" s="283">
        <f>'Comp. Desp. Indiretas'!$CO$7</f>
        <v>0</v>
      </c>
      <c r="B19074" s="278" t="str">
        <f>'Comp. Desp. Indiretas'!$A$55</f>
        <v>SMS</v>
      </c>
      <c r="D19074" s="279" t="str">
        <f>'Comp. Desp. Indiretas'!$C$55</f>
        <v>TREINAMENTO</v>
      </c>
      <c r="E19074" s="278" t="str">
        <f>Resumo!$R$5</f>
        <v>Despesa</v>
      </c>
      <c r="F19074" s="278" t="str">
        <f>Resumo!$R$6</f>
        <v>Despesa Indireta</v>
      </c>
      <c r="G19074" s="286">
        <f>'Comp. Desp. Indiretas'!CO55</f>
        <v>0</v>
      </c>
    </row>
    <row r="19075" spans="1:7">
      <c r="A19075" s="283">
        <f>'Comp. Desp. Indiretas'!$CO$7</f>
        <v>0</v>
      </c>
      <c r="B19075" s="278" t="str">
        <f>'Comp. Desp. Indiretas'!$A$56</f>
        <v>SMS</v>
      </c>
      <c r="D19075" s="279" t="str">
        <f>'Comp. Desp. Indiretas'!$C$56</f>
        <v>ASO</v>
      </c>
      <c r="E19075" s="278" t="str">
        <f>Resumo!$R$5</f>
        <v>Despesa</v>
      </c>
      <c r="F19075" s="278" t="str">
        <f>Resumo!$R$6</f>
        <v>Despesa Indireta</v>
      </c>
      <c r="G19075" s="286">
        <f>'Comp. Desp. Indiretas'!CO56</f>
        <v>0</v>
      </c>
    </row>
    <row r="19076" spans="1:7">
      <c r="A19076" s="283">
        <f>'Comp. Desp. Indiretas'!$CO$7</f>
        <v>0</v>
      </c>
      <c r="B19076" s="278">
        <f>'Comp. Desp. Indiretas'!$A$57</f>
        <v>0</v>
      </c>
      <c r="D19076" s="279" t="str">
        <f>'Comp. Desp. Indiretas'!$C$57</f>
        <v/>
      </c>
      <c r="E19076" s="278" t="str">
        <f>Resumo!$R$5</f>
        <v>Despesa</v>
      </c>
      <c r="F19076" s="278" t="str">
        <f>Resumo!$R$6</f>
        <v>Despesa Indireta</v>
      </c>
      <c r="G19076" s="286">
        <f>'Comp. Desp. Indiretas'!CO57</f>
        <v>0</v>
      </c>
    </row>
    <row r="19077" spans="1:7">
      <c r="A19077" s="283">
        <f>'Comp. Desp. Indiretas'!$CO$7</f>
        <v>0</v>
      </c>
      <c r="B19077" s="278">
        <f>'Comp. Desp. Indiretas'!$A$58</f>
        <v>0</v>
      </c>
      <c r="D19077" s="279" t="str">
        <f>'Comp. Desp. Indiretas'!$C$58</f>
        <v/>
      </c>
      <c r="E19077" s="278" t="str">
        <f>Resumo!$R$5</f>
        <v>Despesa</v>
      </c>
      <c r="F19077" s="278" t="str">
        <f>Resumo!$R$6</f>
        <v>Despesa Indireta</v>
      </c>
      <c r="G19077" s="286">
        <f>'Comp. Desp. Indiretas'!CO58</f>
        <v>0</v>
      </c>
    </row>
    <row r="19078" spans="1:7">
      <c r="A19078" s="283">
        <f>'Comp. Desp. Indiretas'!$CO$7</f>
        <v>0</v>
      </c>
      <c r="B19078" s="278">
        <f>'Comp. Desp. Indiretas'!$A$59</f>
        <v>0</v>
      </c>
      <c r="D19078" s="279" t="str">
        <f>'Comp. Desp. Indiretas'!$C$59</f>
        <v/>
      </c>
      <c r="E19078" s="278" t="str">
        <f>Resumo!$R$5</f>
        <v>Despesa</v>
      </c>
      <c r="F19078" s="278" t="str">
        <f>Resumo!$R$6</f>
        <v>Despesa Indireta</v>
      </c>
      <c r="G19078" s="286">
        <f>'Comp. Desp. Indiretas'!CO59</f>
        <v>0</v>
      </c>
    </row>
    <row r="19079" spans="1:7">
      <c r="A19079" s="283">
        <f>'Comp. Desp. Indiretas'!$CO$7</f>
        <v>0</v>
      </c>
      <c r="B19079" s="278">
        <f>'Comp. Desp. Indiretas'!$A$60</f>
        <v>0</v>
      </c>
      <c r="D19079" s="279" t="str">
        <f>'Comp. Desp. Indiretas'!$C$60</f>
        <v/>
      </c>
      <c r="E19079" s="278" t="str">
        <f>Resumo!$R$5</f>
        <v>Despesa</v>
      </c>
      <c r="F19079" s="278" t="str">
        <f>Resumo!$R$6</f>
        <v>Despesa Indireta</v>
      </c>
      <c r="G19079" s="286">
        <f>'Comp. Desp. Indiretas'!CO60</f>
        <v>0</v>
      </c>
    </row>
    <row r="19080" spans="1:7">
      <c r="A19080" s="283">
        <f>'Comp. Desp. Indiretas'!$CO$7</f>
        <v>0</v>
      </c>
      <c r="B19080" s="278" t="str">
        <f>'Comp. Desp. Indiretas'!$A$63</f>
        <v>MOC</v>
      </c>
      <c r="D19080" s="279" t="str">
        <f>'Comp. Desp. Indiretas'!$C$63</f>
        <v>DIRETOR TÉCNICO</v>
      </c>
      <c r="E19080" s="278" t="str">
        <f>Resumo!$R$5</f>
        <v>Despesa</v>
      </c>
      <c r="F19080" s="278" t="str">
        <f>Resumo!$R$6</f>
        <v>Despesa Indireta</v>
      </c>
      <c r="G19080" s="286">
        <f>'Comp. Desp. Indiretas'!CO63</f>
        <v>0</v>
      </c>
    </row>
    <row r="19081" spans="1:7">
      <c r="A19081" s="283">
        <f>'Comp. Desp. Indiretas'!$CO$7</f>
        <v>0</v>
      </c>
      <c r="B19081" s="278" t="str">
        <f>'Comp. Desp. Indiretas'!$A$64</f>
        <v>MOC</v>
      </c>
      <c r="D19081" s="279" t="str">
        <f>'Comp. Desp. Indiretas'!$C$64</f>
        <v>ANALISTA DE SUPRIMENTOS</v>
      </c>
      <c r="E19081" s="278" t="str">
        <f>Resumo!$R$5</f>
        <v>Despesa</v>
      </c>
      <c r="F19081" s="278" t="str">
        <f>Resumo!$R$6</f>
        <v>Despesa Indireta</v>
      </c>
      <c r="G19081" s="286">
        <f>'Comp. Desp. Indiretas'!CO64</f>
        <v>0</v>
      </c>
    </row>
    <row r="19082" spans="1:7">
      <c r="A19082" s="283">
        <f>'Comp. Desp. Indiretas'!$CO$7</f>
        <v>0</v>
      </c>
      <c r="B19082" s="278" t="str">
        <f>'Comp. Desp. Indiretas'!$A$65</f>
        <v>MOC</v>
      </c>
      <c r="D19082" s="279" t="str">
        <f>'Comp. Desp. Indiretas'!$C$65</f>
        <v>GERENTE DE PROJETO - PJ</v>
      </c>
      <c r="E19082" s="278" t="str">
        <f>Resumo!$R$5</f>
        <v>Despesa</v>
      </c>
      <c r="F19082" s="278" t="str">
        <f>Resumo!$R$6</f>
        <v>Despesa Indireta</v>
      </c>
      <c r="G19082" s="286">
        <f>'Comp. Desp. Indiretas'!CO65</f>
        <v>0</v>
      </c>
    </row>
    <row r="19083" spans="1:7">
      <c r="A19083" s="283">
        <f>'Comp. Desp. Indiretas'!$CO$7</f>
        <v>0</v>
      </c>
      <c r="B19083" s="278" t="str">
        <f>'Comp. Desp. Indiretas'!$A$66</f>
        <v>MOC</v>
      </c>
      <c r="D19083" s="279" t="str">
        <f>'Comp. Desp. Indiretas'!$C$66</f>
        <v>COORD. DE PROJETO - PJ</v>
      </c>
      <c r="E19083" s="278" t="str">
        <f>Resumo!$R$5</f>
        <v>Despesa</v>
      </c>
      <c r="F19083" s="278" t="str">
        <f>Resumo!$R$6</f>
        <v>Despesa Indireta</v>
      </c>
      <c r="G19083" s="286">
        <f>'Comp. Desp. Indiretas'!CO66</f>
        <v>0</v>
      </c>
    </row>
    <row r="19084" spans="1:7">
      <c r="A19084" s="283">
        <f>'Comp. Desp. Indiretas'!$CO$7</f>
        <v>0</v>
      </c>
      <c r="B19084" s="278" t="str">
        <f>'Comp. Desp. Indiretas'!$A$67</f>
        <v>MOC</v>
      </c>
      <c r="D19084" s="279" t="str">
        <f>'Comp. Desp. Indiretas'!$C$67</f>
        <v>COORD. OPERACIONAL - PJ</v>
      </c>
      <c r="E19084" s="278" t="str">
        <f>Resumo!$R$5</f>
        <v>Despesa</v>
      </c>
      <c r="F19084" s="278" t="str">
        <f>Resumo!$R$6</f>
        <v>Despesa Indireta</v>
      </c>
      <c r="G19084" s="286">
        <f>'Comp. Desp. Indiretas'!CO67</f>
        <v>0</v>
      </c>
    </row>
    <row r="19085" spans="1:7">
      <c r="A19085" s="283">
        <f>'Comp. Desp. Indiretas'!$CO$7</f>
        <v>0</v>
      </c>
      <c r="B19085" s="278" t="str">
        <f>'Comp. Desp. Indiretas'!$A$68</f>
        <v>MOC</v>
      </c>
      <c r="D19085" s="279" t="str">
        <f>'Comp. Desp. Indiretas'!$C$68</f>
        <v>ANALISTA DE PROJETOS SENIOR - PJ</v>
      </c>
      <c r="E19085" s="278" t="str">
        <f>Resumo!$R$5</f>
        <v>Despesa</v>
      </c>
      <c r="F19085" s="278" t="str">
        <f>Resumo!$R$6</f>
        <v>Despesa Indireta</v>
      </c>
      <c r="G19085" s="286">
        <f>'Comp. Desp. Indiretas'!CO68</f>
        <v>0</v>
      </c>
    </row>
    <row r="19086" spans="1:7">
      <c r="A19086" s="283">
        <f>'Comp. Desp. Indiretas'!$CO$7</f>
        <v>0</v>
      </c>
      <c r="B19086" s="278" t="str">
        <f>'Comp. Desp. Indiretas'!$A$69</f>
        <v>MOC</v>
      </c>
      <c r="D19086" s="279" t="str">
        <f>'Comp. Desp. Indiretas'!$C$69</f>
        <v>ANALISTA DE PROJETOS PLENO - PJ</v>
      </c>
      <c r="E19086" s="278" t="str">
        <f>Resumo!$R$5</f>
        <v>Despesa</v>
      </c>
      <c r="F19086" s="278" t="str">
        <f>Resumo!$R$6</f>
        <v>Despesa Indireta</v>
      </c>
      <c r="G19086" s="286">
        <f>'Comp. Desp. Indiretas'!CO69</f>
        <v>0</v>
      </c>
    </row>
    <row r="19087" spans="1:7">
      <c r="A19087" s="283">
        <f>'Comp. Desp. Indiretas'!$CO$7</f>
        <v>0</v>
      </c>
      <c r="B19087" s="278" t="str">
        <f>'Comp. Desp. Indiretas'!$A$70</f>
        <v>MOC</v>
      </c>
      <c r="D19087" s="279" t="str">
        <f>'Comp. Desp. Indiretas'!$C$70</f>
        <v>ANALISTA DE PROJETOS JUNIOR - PJ</v>
      </c>
      <c r="E19087" s="278" t="str">
        <f>Resumo!$R$5</f>
        <v>Despesa</v>
      </c>
      <c r="F19087" s="278" t="str">
        <f>Resumo!$R$6</f>
        <v>Despesa Indireta</v>
      </c>
      <c r="G19087" s="286">
        <f>'Comp. Desp. Indiretas'!CO70</f>
        <v>0</v>
      </c>
    </row>
    <row r="19088" spans="1:7">
      <c r="A19088" s="283">
        <f>'Comp. Desp. Indiretas'!$CO$7</f>
        <v>0</v>
      </c>
      <c r="B19088" s="278" t="str">
        <f>'Comp. Desp. Indiretas'!$A$71</f>
        <v>MOC</v>
      </c>
      <c r="D19088" s="279" t="str">
        <f>'Comp. Desp. Indiretas'!$C$71</f>
        <v>TÉCNICO OPERACIONAL - PJ</v>
      </c>
      <c r="E19088" s="278" t="str">
        <f>Resumo!$R$5</f>
        <v>Despesa</v>
      </c>
      <c r="F19088" s="278" t="str">
        <f>Resumo!$R$6</f>
        <v>Despesa Indireta</v>
      </c>
      <c r="G19088" s="286">
        <f>'Comp. Desp. Indiretas'!CO71</f>
        <v>0</v>
      </c>
    </row>
    <row r="19089" spans="1:7">
      <c r="A19089" s="283">
        <f>'Comp. Desp. Indiretas'!$CO$7</f>
        <v>0</v>
      </c>
      <c r="B19089" s="278" t="str">
        <f>'Comp. Desp. Indiretas'!$A$72</f>
        <v>MOC</v>
      </c>
      <c r="D19089" s="279" t="str">
        <f>'Comp. Desp. Indiretas'!$C$72</f>
        <v>AUXILIAR TÉCNICO - PJ</v>
      </c>
      <c r="E19089" s="278" t="str">
        <f>Resumo!$R$5</f>
        <v>Despesa</v>
      </c>
      <c r="F19089" s="278" t="str">
        <f>Resumo!$R$6</f>
        <v>Despesa Indireta</v>
      </c>
      <c r="G19089" s="286">
        <f>'Comp. Desp. Indiretas'!CO72</f>
        <v>0</v>
      </c>
    </row>
    <row r="19090" spans="1:7">
      <c r="A19090" s="283">
        <f>'Comp. Desp. Indiretas'!$CO$7</f>
        <v>0</v>
      </c>
      <c r="B19090" s="278" t="str">
        <f>'Comp. Desp. Indiretas'!$A$73</f>
        <v>MOC</v>
      </c>
      <c r="D19090" s="279" t="str">
        <f>'Comp. Desp. Indiretas'!$C$73</f>
        <v>ANALISTA FINANCEIRO</v>
      </c>
      <c r="E19090" s="278" t="str">
        <f>Resumo!$R$5</f>
        <v>Despesa</v>
      </c>
      <c r="F19090" s="278" t="str">
        <f>Resumo!$R$6</f>
        <v>Despesa Indireta</v>
      </c>
      <c r="G19090" s="286">
        <f>'Comp. Desp. Indiretas'!CO73</f>
        <v>0</v>
      </c>
    </row>
    <row r="19091" spans="1:7">
      <c r="A19091" s="283">
        <f>'Comp. Desp. Indiretas'!$CO$7</f>
        <v>0</v>
      </c>
      <c r="B19091" s="278" t="str">
        <f>'Comp. Desp. Indiretas'!$A$74</f>
        <v>MOC</v>
      </c>
      <c r="D19091" s="279" t="str">
        <f>'Comp. Desp. Indiretas'!$C$74</f>
        <v>ANALISTA DE SUPRIMENTOS</v>
      </c>
      <c r="E19091" s="278" t="str">
        <f>Resumo!$R$5</f>
        <v>Despesa</v>
      </c>
      <c r="F19091" s="278" t="str">
        <f>Resumo!$R$6</f>
        <v>Despesa Indireta</v>
      </c>
      <c r="G19091" s="286">
        <f>'Comp. Desp. Indiretas'!CO74</f>
        <v>0</v>
      </c>
    </row>
    <row r="19092" spans="1:7">
      <c r="A19092" s="283">
        <f>'Comp. Desp. Indiretas'!$CO$7</f>
        <v>0</v>
      </c>
      <c r="B19092" s="278" t="str">
        <f>'Comp. Desp. Indiretas'!$A$75</f>
        <v>DG</v>
      </c>
      <c r="D19092" s="279" t="str">
        <f>'Comp. Desp. Indiretas'!$C$75</f>
        <v>HOSPEDAGEM VIAGEM</v>
      </c>
      <c r="E19092" s="278" t="str">
        <f>Resumo!$R$5</f>
        <v>Despesa</v>
      </c>
      <c r="F19092" s="278" t="str">
        <f>Resumo!$R$6</f>
        <v>Despesa Indireta</v>
      </c>
      <c r="G19092" s="286">
        <f>'Comp. Desp. Indiretas'!CO75</f>
        <v>0</v>
      </c>
    </row>
    <row r="19093" spans="1:7">
      <c r="A19093" s="283">
        <f>'Comp. Desp. Indiretas'!$CO$7</f>
        <v>0</v>
      </c>
      <c r="B19093" s="278" t="str">
        <f>'Comp. Desp. Indiretas'!$A$76</f>
        <v>DG</v>
      </c>
      <c r="D19093" s="279" t="str">
        <f>'Comp. Desp. Indiretas'!$C$76</f>
        <v>ALIMENTAÇÃO VIAGEM (CAFÉ / ALMOÇO OU JANTA)</v>
      </c>
      <c r="E19093" s="278" t="str">
        <f>Resumo!$R$5</f>
        <v>Despesa</v>
      </c>
      <c r="F19093" s="278" t="str">
        <f>Resumo!$R$6</f>
        <v>Despesa Indireta</v>
      </c>
      <c r="G19093" s="286">
        <f>'Comp. Desp. Indiretas'!CO76</f>
        <v>0</v>
      </c>
    </row>
    <row r="19094" spans="1:7">
      <c r="A19094" s="283">
        <f>'Comp. Desp. Indiretas'!$CO$7</f>
        <v>0</v>
      </c>
      <c r="B19094" s="278" t="str">
        <f>'Comp. Desp. Indiretas'!$A$77</f>
        <v>DG</v>
      </c>
      <c r="D19094" s="279" t="str">
        <f>'Comp. Desp. Indiretas'!$C$77</f>
        <v>SALA COMERCIAL - PARAUAPEBAS/PA</v>
      </c>
      <c r="E19094" s="278" t="str">
        <f>Resumo!$R$5</f>
        <v>Despesa</v>
      </c>
      <c r="F19094" s="278" t="str">
        <f>Resumo!$R$6</f>
        <v>Despesa Indireta</v>
      </c>
      <c r="G19094" s="286">
        <f>'Comp. Desp. Indiretas'!CO77</f>
        <v>0</v>
      </c>
    </row>
    <row r="19095" spans="1:7">
      <c r="A19095" s="283">
        <f>'Comp. Desp. Indiretas'!$CO$7</f>
        <v>0</v>
      </c>
      <c r="B19095" s="278" t="str">
        <f>'Comp. Desp. Indiretas'!$A$78</f>
        <v>DG</v>
      </c>
      <c r="D19095" s="279" t="str">
        <f>'Comp. Desp. Indiretas'!$C$78</f>
        <v>ALIMENTAÇÃO VIAGEM (CAFÉ / ALMOÇO OU JANTA)</v>
      </c>
      <c r="E19095" s="278" t="str">
        <f>Resumo!$R$5</f>
        <v>Despesa</v>
      </c>
      <c r="F19095" s="278" t="str">
        <f>Resumo!$R$6</f>
        <v>Despesa Indireta</v>
      </c>
      <c r="G19095" s="286">
        <f>'Comp. Desp. Indiretas'!CO78</f>
        <v>0</v>
      </c>
    </row>
    <row r="19096" spans="1:7">
      <c r="A19096" s="283">
        <f>'Comp. Desp. Indiretas'!$CO$7</f>
        <v>0</v>
      </c>
      <c r="B19096" s="278" t="str">
        <f>'Comp. Desp. Indiretas'!$A$79</f>
        <v>DG</v>
      </c>
      <c r="D19096" s="279" t="str">
        <f>'Comp. Desp. Indiretas'!$C$79</f>
        <v>ALIMENTAÇÃO - NIVEL 2</v>
      </c>
      <c r="E19096" s="278" t="str">
        <f>Resumo!$R$5</f>
        <v>Despesa</v>
      </c>
      <c r="F19096" s="278" t="str">
        <f>Resumo!$R$6</f>
        <v>Despesa Indireta</v>
      </c>
      <c r="G19096" s="286">
        <f>'Comp. Desp. Indiretas'!CO79</f>
        <v>0</v>
      </c>
    </row>
    <row r="19097" spans="1:7">
      <c r="A19097" s="283">
        <f>'Comp. Desp. Indiretas'!$CO$7</f>
        <v>0</v>
      </c>
      <c r="B19097" s="278" t="str">
        <f>'Comp. Desp. Indiretas'!$A$80</f>
        <v>DG</v>
      </c>
      <c r="D19097" s="279" t="str">
        <f>'Comp. Desp. Indiretas'!$C$80</f>
        <v>ALIMENTAÇÃO - NIVEL 3</v>
      </c>
      <c r="E19097" s="278" t="str">
        <f>Resumo!$R$5</f>
        <v>Despesa</v>
      </c>
      <c r="F19097" s="278" t="str">
        <f>Resumo!$R$6</f>
        <v>Despesa Indireta</v>
      </c>
      <c r="G19097" s="286">
        <f>'Comp. Desp. Indiretas'!CO80</f>
        <v>0</v>
      </c>
    </row>
    <row r="19098" spans="1:7">
      <c r="A19098" s="283">
        <f>'Comp. Desp. Indiretas'!$CO$7</f>
        <v>0</v>
      </c>
      <c r="B19098" s="278" t="str">
        <f>'Comp. Desp. Indiretas'!$A$81</f>
        <v>DG</v>
      </c>
      <c r="D19098" s="279" t="str">
        <f>'Comp. Desp. Indiretas'!$C$81</f>
        <v>TELEFONIA</v>
      </c>
      <c r="E19098" s="278" t="str">
        <f>Resumo!$R$5</f>
        <v>Despesa</v>
      </c>
      <c r="F19098" s="278" t="str">
        <f>Resumo!$R$6</f>
        <v>Despesa Indireta</v>
      </c>
      <c r="G19098" s="286">
        <f>'Comp. Desp. Indiretas'!CO81</f>
        <v>0</v>
      </c>
    </row>
    <row r="19099" spans="1:7">
      <c r="A19099" s="283">
        <f>'Comp. Desp. Indiretas'!$CO$7</f>
        <v>0</v>
      </c>
      <c r="B19099" s="278" t="str">
        <f>'Comp. Desp. Indiretas'!$A$82</f>
        <v>DG</v>
      </c>
      <c r="D19099" s="279" t="str">
        <f>'Comp. Desp. Indiretas'!$C$82</f>
        <v>ALUGUEL DE VEÍCULO SUV</v>
      </c>
      <c r="E19099" s="278" t="str">
        <f>Resumo!$R$5</f>
        <v>Despesa</v>
      </c>
      <c r="F19099" s="278" t="str">
        <f>Resumo!$R$6</f>
        <v>Despesa Indireta</v>
      </c>
      <c r="G19099" s="286">
        <f>'Comp. Desp. Indiretas'!CO82</f>
        <v>0</v>
      </c>
    </row>
    <row r="19100" spans="1:7">
      <c r="A19100" s="283">
        <f>'Comp. Desp. Indiretas'!$CO$7</f>
        <v>0</v>
      </c>
      <c r="B19100" s="278" t="str">
        <f>'Comp. Desp. Indiretas'!$A$83</f>
        <v>DG</v>
      </c>
      <c r="D19100" s="279" t="str">
        <f>'Comp. Desp. Indiretas'!$C$83</f>
        <v>ALUGUEL DE VEICULO LEVE</v>
      </c>
      <c r="E19100" s="278" t="str">
        <f>Resumo!$R$5</f>
        <v>Despesa</v>
      </c>
      <c r="F19100" s="278" t="str">
        <f>Resumo!$R$6</f>
        <v>Despesa Indireta</v>
      </c>
      <c r="G19100" s="286">
        <f>'Comp. Desp. Indiretas'!CO83</f>
        <v>0</v>
      </c>
    </row>
    <row r="19101" spans="1:7">
      <c r="A19101" s="283">
        <f>'Comp. Desp. Indiretas'!$CO$7</f>
        <v>0</v>
      </c>
      <c r="B19101" s="278" t="str">
        <f>'Comp. Desp. Indiretas'!$A$84</f>
        <v>DG</v>
      </c>
      <c r="D19101" s="279" t="str">
        <f>'Comp. Desp. Indiretas'!$C$84</f>
        <v>ALUGUEL CAMINHONTE</v>
      </c>
      <c r="E19101" s="278" t="str">
        <f>Resumo!$R$5</f>
        <v>Despesa</v>
      </c>
      <c r="F19101" s="278" t="str">
        <f>Resumo!$R$6</f>
        <v>Despesa Indireta</v>
      </c>
      <c r="G19101" s="286">
        <f>'Comp. Desp. Indiretas'!CO84</f>
        <v>0</v>
      </c>
    </row>
    <row r="19102" spans="1:7">
      <c r="A19102" s="283">
        <f>'Comp. Desp. Indiretas'!$CO$7</f>
        <v>0</v>
      </c>
      <c r="B19102" s="278" t="str">
        <f>'Comp. Desp. Indiretas'!$A$85</f>
        <v>DG</v>
      </c>
      <c r="D19102" s="279" t="str">
        <f>'Comp. Desp. Indiretas'!$C$85</f>
        <v>AQUISIÇÃO DE VEICULO</v>
      </c>
      <c r="E19102" s="278" t="str">
        <f>Resumo!$R$5</f>
        <v>Despesa</v>
      </c>
      <c r="F19102" s="278" t="str">
        <f>Resumo!$R$6</f>
        <v>Despesa Indireta</v>
      </c>
      <c r="G19102" s="286">
        <f>'Comp. Desp. Indiretas'!CO85</f>
        <v>0</v>
      </c>
    </row>
    <row r="19103" spans="1:7">
      <c r="A19103" s="283">
        <f>'Comp. Desp. Indiretas'!$CO$7</f>
        <v>0</v>
      </c>
      <c r="B19103" s="278" t="str">
        <f>'Comp. Desp. Indiretas'!$A$86</f>
        <v>DG</v>
      </c>
      <c r="D19103" s="279" t="str">
        <f>'Comp. Desp. Indiretas'!$C$86</f>
        <v>COMBUSTÍVEL - GASOLINA</v>
      </c>
      <c r="E19103" s="278" t="str">
        <f>Resumo!$R$5</f>
        <v>Despesa</v>
      </c>
      <c r="F19103" s="278" t="str">
        <f>Resumo!$R$6</f>
        <v>Despesa Indireta</v>
      </c>
      <c r="G19103" s="286">
        <f>'Comp. Desp. Indiretas'!CO86</f>
        <v>0</v>
      </c>
    </row>
    <row r="19104" spans="1:7">
      <c r="A19104" s="283">
        <f>'Comp. Desp. Indiretas'!$CO$7</f>
        <v>0</v>
      </c>
      <c r="B19104" s="278" t="str">
        <f>'Comp. Desp. Indiretas'!$A$87</f>
        <v>DG</v>
      </c>
      <c r="D19104" s="279" t="str">
        <f>'Comp. Desp. Indiretas'!$C$87</f>
        <v>COMBUSTÍVEL - DIESEL</v>
      </c>
      <c r="E19104" s="278" t="str">
        <f>Resumo!$R$5</f>
        <v>Despesa</v>
      </c>
      <c r="F19104" s="278" t="str">
        <f>Resumo!$R$6</f>
        <v>Despesa Indireta</v>
      </c>
      <c r="G19104" s="286">
        <f>'Comp. Desp. Indiretas'!CO87</f>
        <v>0</v>
      </c>
    </row>
    <row r="19105" spans="1:7">
      <c r="A19105" s="283">
        <f>'Comp. Desp. Indiretas'!$CO$7</f>
        <v>0</v>
      </c>
      <c r="B19105" s="278" t="str">
        <f>'Comp. Desp. Indiretas'!$A$88</f>
        <v>DG</v>
      </c>
      <c r="D19105" s="279" t="str">
        <f>'Comp. Desp. Indiretas'!$C$88</f>
        <v>PASSAGEM AÉREA</v>
      </c>
      <c r="E19105" s="278" t="str">
        <f>Resumo!$R$5</f>
        <v>Despesa</v>
      </c>
      <c r="F19105" s="278" t="str">
        <f>Resumo!$R$6</f>
        <v>Despesa Indireta</v>
      </c>
      <c r="G19105" s="286">
        <f>'Comp. Desp. Indiretas'!CO88</f>
        <v>0</v>
      </c>
    </row>
    <row r="19106" spans="1:7">
      <c r="A19106" s="283">
        <f>'Comp. Desp. Indiretas'!$CO$7</f>
        <v>0</v>
      </c>
      <c r="B19106" s="278" t="str">
        <f>'Comp. Desp. Indiretas'!$A$89</f>
        <v>ART</v>
      </c>
      <c r="D19106" s="279" t="str">
        <f>'Comp. Desp. Indiretas'!$C$89</f>
        <v>ART CREA - Nível 1</v>
      </c>
      <c r="E19106" s="278" t="str">
        <f>Resumo!$R$5</f>
        <v>Despesa</v>
      </c>
      <c r="F19106" s="278" t="str">
        <f>Resumo!$R$6</f>
        <v>Despesa Indireta</v>
      </c>
      <c r="G19106" s="286">
        <f>'Comp. Desp. Indiretas'!CO89</f>
        <v>0</v>
      </c>
    </row>
    <row r="19107" spans="1:7">
      <c r="A19107" s="283">
        <f>'Comp. Desp. Indiretas'!$CO$7</f>
        <v>0</v>
      </c>
      <c r="B19107" s="278" t="str">
        <f>'Comp. Desp. Indiretas'!$A$90</f>
        <v>ART</v>
      </c>
      <c r="D19107" s="279" t="str">
        <f>'Comp. Desp. Indiretas'!$C$90</f>
        <v>ART CREA - Nível 2</v>
      </c>
      <c r="E19107" s="278" t="str">
        <f>Resumo!$R$5</f>
        <v>Despesa</v>
      </c>
      <c r="F19107" s="278" t="str">
        <f>Resumo!$R$6</f>
        <v>Despesa Indireta</v>
      </c>
      <c r="G19107" s="286">
        <f>'Comp. Desp. Indiretas'!CO90</f>
        <v>0</v>
      </c>
    </row>
    <row r="19108" spans="1:7">
      <c r="A19108" s="283">
        <f>'Comp. Desp. Indiretas'!$CO$7</f>
        <v>0</v>
      </c>
      <c r="B19108" s="278" t="str">
        <f>'Comp. Desp. Indiretas'!$A$91</f>
        <v>ART</v>
      </c>
      <c r="D19108" s="279" t="str">
        <f>'Comp. Desp. Indiretas'!$C$91</f>
        <v>ART CREA - Nível 3</v>
      </c>
      <c r="E19108" s="278" t="str">
        <f>Resumo!$R$5</f>
        <v>Despesa</v>
      </c>
      <c r="F19108" s="278" t="str">
        <f>Resumo!$R$6</f>
        <v>Despesa Indireta</v>
      </c>
      <c r="G19108" s="286">
        <f>'Comp. Desp. Indiretas'!CO91</f>
        <v>0</v>
      </c>
    </row>
    <row r="19109" spans="1:7">
      <c r="A19109" s="283">
        <f>'Comp. Desp. Indiretas'!$CO$7</f>
        <v>0</v>
      </c>
      <c r="B19109" s="278" t="str">
        <f>'Comp. Desp. Indiretas'!$A$92</f>
        <v>ART</v>
      </c>
      <c r="D19109" s="279" t="str">
        <f>'Comp. Desp. Indiretas'!$C$92</f>
        <v>ACERVO CREA</v>
      </c>
      <c r="E19109" s="278" t="str">
        <f>Resumo!$R$5</f>
        <v>Despesa</v>
      </c>
      <c r="F19109" s="278" t="str">
        <f>Resumo!$R$6</f>
        <v>Despesa Indireta</v>
      </c>
      <c r="G19109" s="286">
        <f>'Comp. Desp. Indiretas'!CO92</f>
        <v>0</v>
      </c>
    </row>
    <row r="19110" spans="1:7">
      <c r="A19110" s="283">
        <f>'Comp. Desp. Indiretas'!$CO$7</f>
        <v>0</v>
      </c>
      <c r="B19110" s="278" t="str">
        <f>'Comp. Desp. Indiretas'!$A$93</f>
        <v>ART</v>
      </c>
      <c r="D19110" s="279" t="str">
        <f>'Comp. Desp. Indiretas'!$C$93</f>
        <v>ART CRBio</v>
      </c>
      <c r="E19110" s="278" t="str">
        <f>Resumo!$R$5</f>
        <v>Despesa</v>
      </c>
      <c r="F19110" s="278" t="str">
        <f>Resumo!$R$6</f>
        <v>Despesa Indireta</v>
      </c>
      <c r="G19110" s="286">
        <f>'Comp. Desp. Indiretas'!CO93</f>
        <v>0</v>
      </c>
    </row>
    <row r="19111" spans="1:7">
      <c r="A19111" s="283">
        <f>'Comp. Desp. Indiretas'!$CO$7</f>
        <v>0</v>
      </c>
      <c r="B19111" s="278" t="str">
        <f>'Comp. Desp. Indiretas'!$A$94</f>
        <v>ART</v>
      </c>
      <c r="D19111" s="279" t="str">
        <f>'Comp. Desp. Indiretas'!$C$94</f>
        <v>ACERVO CRBio</v>
      </c>
      <c r="E19111" s="278" t="str">
        <f>Resumo!$R$5</f>
        <v>Despesa</v>
      </c>
      <c r="F19111" s="278" t="str">
        <f>Resumo!$R$6</f>
        <v>Despesa Indireta</v>
      </c>
      <c r="G19111" s="286">
        <f>'Comp. Desp. Indiretas'!CO94</f>
        <v>0</v>
      </c>
    </row>
    <row r="19112" spans="1:7">
      <c r="A19112" s="283">
        <f>'Comp. Desp. Indiretas'!$CO$7</f>
        <v>0</v>
      </c>
      <c r="B19112" s="278" t="str">
        <f>'Comp. Desp. Indiretas'!$A$95</f>
        <v>ART</v>
      </c>
      <c r="D19112" s="279" t="str">
        <f>'Comp. Desp. Indiretas'!$C$95</f>
        <v>VISTO CREA PF</v>
      </c>
      <c r="E19112" s="278" t="str">
        <f>Resumo!$R$5</f>
        <v>Despesa</v>
      </c>
      <c r="F19112" s="278" t="str">
        <f>Resumo!$R$6</f>
        <v>Despesa Indireta</v>
      </c>
      <c r="G19112" s="286">
        <f>'Comp. Desp. Indiretas'!CO95</f>
        <v>0</v>
      </c>
    </row>
    <row r="19113" spans="1:7">
      <c r="A19113" s="283">
        <f>'Comp. Desp. Indiretas'!$CO$7</f>
        <v>0</v>
      </c>
      <c r="B19113" s="278" t="str">
        <f>'Comp. Desp. Indiretas'!$A$96</f>
        <v>ART</v>
      </c>
      <c r="D19113" s="279" t="str">
        <f>'Comp. Desp. Indiretas'!$C$96</f>
        <v>VISTO CREA PJ</v>
      </c>
      <c r="E19113" s="278" t="str">
        <f>Resumo!$R$5</f>
        <v>Despesa</v>
      </c>
      <c r="F19113" s="278" t="str">
        <f>Resumo!$R$6</f>
        <v>Despesa Indireta</v>
      </c>
      <c r="G19113" s="286">
        <f>'Comp. Desp. Indiretas'!CO96</f>
        <v>0</v>
      </c>
    </row>
    <row r="19114" spans="1:7">
      <c r="A19114" s="283">
        <f>'Comp. Desp. Indiretas'!$CO$7</f>
        <v>0</v>
      </c>
      <c r="B19114" s="278" t="str">
        <f>'Comp. Desp. Indiretas'!$A$97</f>
        <v>ART</v>
      </c>
      <c r="D19114" s="279" t="str">
        <f>'Comp. Desp. Indiretas'!$C$97</f>
        <v>ANUIDADE CREA PF</v>
      </c>
      <c r="E19114" s="278" t="str">
        <f>Resumo!$R$5</f>
        <v>Despesa</v>
      </c>
      <c r="F19114" s="278" t="str">
        <f>Resumo!$R$6</f>
        <v>Despesa Indireta</v>
      </c>
      <c r="G19114" s="286">
        <f>'Comp. Desp. Indiretas'!CO97</f>
        <v>0</v>
      </c>
    </row>
    <row r="19115" spans="1:7">
      <c r="A19115" s="283">
        <f>'Comp. Desp. Indiretas'!$CO$7</f>
        <v>0</v>
      </c>
      <c r="B19115" s="278" t="str">
        <f>'Comp. Desp. Indiretas'!$A$98</f>
        <v>ART</v>
      </c>
      <c r="D19115" s="279" t="str">
        <f>'Comp. Desp. Indiretas'!$C$98</f>
        <v>ANUIDADE CREA PJ</v>
      </c>
      <c r="E19115" s="278" t="str">
        <f>Resumo!$R$5</f>
        <v>Despesa</v>
      </c>
      <c r="F19115" s="278" t="str">
        <f>Resumo!$R$6</f>
        <v>Despesa Indireta</v>
      </c>
      <c r="G19115" s="286">
        <f>'Comp. Desp. Indiretas'!CO98</f>
        <v>0</v>
      </c>
    </row>
    <row r="19116" spans="1:7">
      <c r="A19116" s="283">
        <f>'Comp. Desp. Indiretas'!$CO$7</f>
        <v>0</v>
      </c>
      <c r="B19116" s="278" t="str">
        <f>'Comp. Desp. Indiretas'!$A$99</f>
        <v>ART</v>
      </c>
      <c r="D19116" s="279" t="str">
        <f>'Comp. Desp. Indiretas'!$C$99</f>
        <v>VISTO CRBio PF</v>
      </c>
      <c r="E19116" s="278" t="str">
        <f>Resumo!$R$5</f>
        <v>Despesa</v>
      </c>
      <c r="F19116" s="278" t="str">
        <f>Resumo!$R$6</f>
        <v>Despesa Indireta</v>
      </c>
      <c r="G19116" s="286">
        <f>'Comp. Desp. Indiretas'!CO99</f>
        <v>0</v>
      </c>
    </row>
    <row r="19117" spans="1:7">
      <c r="A19117" s="283">
        <f>'Comp. Desp. Indiretas'!$CO$7</f>
        <v>0</v>
      </c>
      <c r="B19117" s="278" t="str">
        <f>'Comp. Desp. Indiretas'!$A$100</f>
        <v>ART</v>
      </c>
      <c r="D19117" s="279" t="str">
        <f>'Comp. Desp. Indiretas'!$C$100</f>
        <v>VISTO CRBio PJ</v>
      </c>
      <c r="E19117" s="278" t="str">
        <f>Resumo!$R$5</f>
        <v>Despesa</v>
      </c>
      <c r="F19117" s="278" t="str">
        <f>Resumo!$R$6</f>
        <v>Despesa Indireta</v>
      </c>
      <c r="G19117" s="286">
        <f>'Comp. Desp. Indiretas'!CO100</f>
        <v>0</v>
      </c>
    </row>
    <row r="19118" spans="1:7">
      <c r="A19118" s="283">
        <f>'Comp. Desp. Indiretas'!$CO$7</f>
        <v>0</v>
      </c>
      <c r="B19118" s="278" t="str">
        <f>'Comp. Desp. Indiretas'!$A$101</f>
        <v>SMS</v>
      </c>
      <c r="D19118" s="279" t="str">
        <f>'Comp. Desp. Indiretas'!$C$101</f>
        <v>PPRA</v>
      </c>
      <c r="E19118" s="278" t="str">
        <f>Resumo!$R$5</f>
        <v>Despesa</v>
      </c>
      <c r="F19118" s="278" t="str">
        <f>Resumo!$R$6</f>
        <v>Despesa Indireta</v>
      </c>
      <c r="G19118" s="286">
        <f>'Comp. Desp. Indiretas'!CO101</f>
        <v>0</v>
      </c>
    </row>
    <row r="19119" spans="1:7">
      <c r="A19119" s="283">
        <f>'Comp. Desp. Indiretas'!$CO$7</f>
        <v>0</v>
      </c>
      <c r="B19119" s="278" t="str">
        <f>'Comp. Desp. Indiretas'!$A$102</f>
        <v>SMS</v>
      </c>
      <c r="D19119" s="279" t="str">
        <f>'Comp. Desp. Indiretas'!$C$102</f>
        <v>PCMSO</v>
      </c>
      <c r="E19119" s="278" t="str">
        <f>Resumo!$R$5</f>
        <v>Despesa</v>
      </c>
      <c r="F19119" s="278" t="str">
        <f>Resumo!$R$6</f>
        <v>Despesa Indireta</v>
      </c>
      <c r="G19119" s="286">
        <f>'Comp. Desp. Indiretas'!CO102</f>
        <v>0</v>
      </c>
    </row>
    <row r="19120" spans="1:7">
      <c r="A19120" s="283">
        <f>'Comp. Desp. Indiretas'!$CO$7</f>
        <v>0</v>
      </c>
      <c r="B19120" s="278" t="str">
        <f>'Comp. Desp. Indiretas'!$A$103</f>
        <v>SMS</v>
      </c>
      <c r="D19120" s="279" t="str">
        <f>'Comp. Desp. Indiretas'!$C$103</f>
        <v>PGR</v>
      </c>
      <c r="E19120" s="278" t="str">
        <f>Resumo!$R$5</f>
        <v>Despesa</v>
      </c>
      <c r="F19120" s="278" t="str">
        <f>Resumo!$R$6</f>
        <v>Despesa Indireta</v>
      </c>
      <c r="G19120" s="286">
        <f>'Comp. Desp. Indiretas'!CO103</f>
        <v>0</v>
      </c>
    </row>
    <row r="19121" spans="1:7">
      <c r="A19121" s="283">
        <f>'Comp. Desp. Indiretas'!$CO$7</f>
        <v>0</v>
      </c>
      <c r="B19121" s="278" t="str">
        <f>'Comp. Desp. Indiretas'!$A$104</f>
        <v>SMS</v>
      </c>
      <c r="D19121" s="279" t="str">
        <f>'Comp. Desp. Indiretas'!$C$104</f>
        <v>PAE</v>
      </c>
      <c r="E19121" s="278" t="str">
        <f>Resumo!$R$5</f>
        <v>Despesa</v>
      </c>
      <c r="F19121" s="278" t="str">
        <f>Resumo!$R$6</f>
        <v>Despesa Indireta</v>
      </c>
      <c r="G19121" s="286">
        <f>'Comp. Desp. Indiretas'!CO104</f>
        <v>0</v>
      </c>
    </row>
    <row r="19122" spans="1:7">
      <c r="A19122" s="283">
        <f>'Comp. Desp. Indiretas'!$CO$7</f>
        <v>0</v>
      </c>
      <c r="B19122" s="278" t="str">
        <f>'Comp. Desp. Indiretas'!$A$105</f>
        <v>SMS</v>
      </c>
      <c r="D19122" s="279" t="str">
        <f>'Comp. Desp. Indiretas'!$C$105</f>
        <v>TREINAMENTO</v>
      </c>
      <c r="E19122" s="278" t="str">
        <f>Resumo!$R$5</f>
        <v>Despesa</v>
      </c>
      <c r="F19122" s="278" t="str">
        <f>Resumo!$R$6</f>
        <v>Despesa Indireta</v>
      </c>
      <c r="G19122" s="286">
        <f>'Comp. Desp. Indiretas'!CO105</f>
        <v>0</v>
      </c>
    </row>
    <row r="19123" spans="1:7">
      <c r="A19123" s="283">
        <f>'Comp. Desp. Indiretas'!$CO$7</f>
        <v>0</v>
      </c>
      <c r="B19123" s="278" t="str">
        <f>'Comp. Desp. Indiretas'!$A$106</f>
        <v>SMS</v>
      </c>
      <c r="D19123" s="279" t="str">
        <f>'Comp. Desp. Indiretas'!$C$106</f>
        <v>ASO</v>
      </c>
      <c r="E19123" s="278" t="str">
        <f>Resumo!$R$5</f>
        <v>Despesa</v>
      </c>
      <c r="F19123" s="278" t="str">
        <f>Resumo!$R$6</f>
        <v>Despesa Indireta</v>
      </c>
      <c r="G19123" s="286">
        <f>'Comp. Desp. Indiretas'!CO106</f>
        <v>0</v>
      </c>
    </row>
    <row r="19124" spans="1:7">
      <c r="A19124" s="283">
        <f>'Comp. Desp. Indiretas'!$CO$7</f>
        <v>0</v>
      </c>
      <c r="B19124" s="278">
        <f>'Comp. Desp. Indiretas'!$A$107</f>
        <v>0</v>
      </c>
      <c r="D19124" s="279" t="str">
        <f>'Comp. Desp. Indiretas'!$C$107</f>
        <v/>
      </c>
      <c r="E19124" s="278" t="str">
        <f>Resumo!$R$5</f>
        <v>Despesa</v>
      </c>
      <c r="F19124" s="278" t="str">
        <f>Resumo!$R$6</f>
        <v>Despesa Indireta</v>
      </c>
      <c r="G19124" s="286">
        <f>'Comp. Desp. Indiretas'!CO107</f>
        <v>0</v>
      </c>
    </row>
    <row r="19125" spans="1:7">
      <c r="A19125" s="283">
        <f>'Comp. Desp. Indiretas'!$CO$7</f>
        <v>0</v>
      </c>
      <c r="B19125" s="278">
        <f>'Comp. Desp. Indiretas'!$A$108</f>
        <v>0</v>
      </c>
      <c r="D19125" s="279" t="str">
        <f>'Comp. Desp. Indiretas'!$C$108</f>
        <v/>
      </c>
      <c r="E19125" s="278" t="str">
        <f>Resumo!$R$5</f>
        <v>Despesa</v>
      </c>
      <c r="F19125" s="278" t="str">
        <f>Resumo!$R$6</f>
        <v>Despesa Indireta</v>
      </c>
      <c r="G19125" s="286">
        <f>'Comp. Desp. Indiretas'!CO108</f>
        <v>0</v>
      </c>
    </row>
    <row r="19126" spans="1:7">
      <c r="A19126" s="283">
        <f>'Comp. Desp. Indiretas'!$CO$7</f>
        <v>0</v>
      </c>
      <c r="B19126" s="278">
        <f>'Comp. Desp. Indiretas'!$A$109</f>
        <v>0</v>
      </c>
      <c r="D19126" s="279" t="str">
        <f>'Comp. Desp. Indiretas'!$C$109</f>
        <v/>
      </c>
      <c r="E19126" s="278" t="str">
        <f>Resumo!$R$5</f>
        <v>Despesa</v>
      </c>
      <c r="F19126" s="278" t="str">
        <f>Resumo!$R$6</f>
        <v>Despesa Indireta</v>
      </c>
      <c r="G19126" s="286">
        <f>'Comp. Desp. Indiretas'!CO109</f>
        <v>0</v>
      </c>
    </row>
    <row r="19127" spans="1:7">
      <c r="A19127" s="283">
        <f>'Comp. Desp. Indiretas'!$CO$7</f>
        <v>0</v>
      </c>
      <c r="B19127" s="278">
        <f>'Comp. Desp. Indiretas'!$A$110</f>
        <v>0</v>
      </c>
      <c r="D19127" s="279" t="str">
        <f>'Comp. Desp. Indiretas'!$C$110</f>
        <v/>
      </c>
      <c r="E19127" s="278" t="str">
        <f>Resumo!$R$5</f>
        <v>Despesa</v>
      </c>
      <c r="F19127" s="278" t="str">
        <f>Resumo!$R$6</f>
        <v>Despesa Indireta</v>
      </c>
      <c r="G19127" s="286">
        <f>'Comp. Desp. Indiretas'!CO110</f>
        <v>0</v>
      </c>
    </row>
    <row r="19128" spans="1:7">
      <c r="A19128" s="283">
        <f>'Comp. Desp. Indiretas'!$CO$7</f>
        <v>0</v>
      </c>
      <c r="B19128" s="278">
        <f>'Comp. Desp. Indiretas'!$A$111</f>
        <v>0</v>
      </c>
      <c r="D19128" s="279" t="str">
        <f>'Comp. Desp. Indiretas'!$C$111</f>
        <v/>
      </c>
      <c r="E19128" s="278" t="str">
        <f>Resumo!$R$5</f>
        <v>Despesa</v>
      </c>
      <c r="F19128" s="278" t="str">
        <f>Resumo!$R$6</f>
        <v>Despesa Indireta</v>
      </c>
      <c r="G19128" s="286">
        <f>'Comp. Desp. Indiretas'!CO111</f>
        <v>0</v>
      </c>
    </row>
    <row r="19129" spans="1:7">
      <c r="A19129" s="283">
        <f>'Comp. Desp. Indiretas'!$CO$7</f>
        <v>0</v>
      </c>
      <c r="B19129" s="278">
        <f>'Comp. Desp. Indiretas'!$A$112</f>
        <v>0</v>
      </c>
      <c r="D19129" s="279" t="str">
        <f>'Comp. Desp. Indiretas'!$C$112</f>
        <v/>
      </c>
      <c r="E19129" s="278" t="str">
        <f>Resumo!$R$5</f>
        <v>Despesa</v>
      </c>
      <c r="F19129" s="278" t="str">
        <f>Resumo!$R$6</f>
        <v>Despesa Indireta</v>
      </c>
      <c r="G19129" s="286">
        <f>'Comp. Desp. Indiretas'!CO112</f>
        <v>0</v>
      </c>
    </row>
    <row r="19130" spans="1:7">
      <c r="A19130" s="283">
        <f>'Comp. Desp. Indiretas'!$CO$7</f>
        <v>0</v>
      </c>
      <c r="B19130" s="278" t="str">
        <f>'Composições Desp. Diretas'!$A$10</f>
        <v>MOD</v>
      </c>
      <c r="C19130" s="278" t="str">
        <f>EAP!$C$9</f>
        <v>PP01</v>
      </c>
      <c r="D19130" s="279" t="str">
        <f>'Composições Desp. Diretas'!$C$10</f>
        <v>ANALISTA TÉCNICO</v>
      </c>
      <c r="E19130" s="278" t="str">
        <f>Resumo!$R$5</f>
        <v>Despesa</v>
      </c>
      <c r="F19130" s="278" t="str">
        <f>Resumo!$R$7</f>
        <v>Despesa Direta</v>
      </c>
      <c r="G19130" s="286">
        <f>'Composições Desp. Diretas'!CP10</f>
        <v>0</v>
      </c>
    </row>
    <row r="19131" spans="1:7">
      <c r="A19131" s="283">
        <f>'Comp. Desp. Indiretas'!$CO$7</f>
        <v>0</v>
      </c>
      <c r="B19131" s="278" t="str">
        <f>'Composições Desp. Diretas'!$A$11</f>
        <v>MOD</v>
      </c>
      <c r="C19131" s="278" t="str">
        <f>EAP!$C$9</f>
        <v>PP01</v>
      </c>
      <c r="D19131" s="279" t="str">
        <f>'Composições Desp. Diretas'!$C$11</f>
        <v>ASSISTENTE ADMINISTRATIVO</v>
      </c>
      <c r="E19131" s="278" t="str">
        <f>Resumo!$R$5</f>
        <v>Despesa</v>
      </c>
      <c r="F19131" s="278" t="str">
        <f>Resumo!$R$7</f>
        <v>Despesa Direta</v>
      </c>
      <c r="G19131" s="286">
        <f>'Composições Desp. Diretas'!CP11</f>
        <v>0</v>
      </c>
    </row>
    <row r="19132" spans="1:7">
      <c r="A19132" s="283">
        <f>'Comp. Desp. Indiretas'!$CO$7</f>
        <v>0</v>
      </c>
      <c r="B19132" s="278" t="str">
        <f>'Composições Desp. Diretas'!$A$12</f>
        <v>MOD</v>
      </c>
      <c r="C19132" s="278" t="str">
        <f>EAP!$C$9</f>
        <v>PP01</v>
      </c>
      <c r="D19132" s="279" t="str">
        <f>'Composições Desp. Diretas'!$C$12</f>
        <v>TÉCNICO DE SEGURANÇA</v>
      </c>
      <c r="E19132" s="278" t="str">
        <f>Resumo!$R$5</f>
        <v>Despesa</v>
      </c>
      <c r="F19132" s="278" t="str">
        <f>Resumo!$R$7</f>
        <v>Despesa Direta</v>
      </c>
      <c r="G19132" s="286">
        <f>'Composições Desp. Diretas'!CP12</f>
        <v>0</v>
      </c>
    </row>
    <row r="19133" spans="1:7">
      <c r="A19133" s="283">
        <f>'Comp. Desp. Indiretas'!$CO$7</f>
        <v>0</v>
      </c>
      <c r="B19133" s="278" t="str">
        <f>'Composições Desp. Diretas'!$A$13</f>
        <v>MOD</v>
      </c>
      <c r="C19133" s="278" t="str">
        <f>EAP!$C$9</f>
        <v>PP01</v>
      </c>
      <c r="D19133" s="279" t="str">
        <f>'Composições Desp. Diretas'!$C$13</f>
        <v>PREPOSTO</v>
      </c>
      <c r="E19133" s="278" t="str">
        <f>Resumo!$R$5</f>
        <v>Despesa</v>
      </c>
      <c r="F19133" s="278" t="str">
        <f>Resumo!$R$7</f>
        <v>Despesa Direta</v>
      </c>
      <c r="G19133" s="286">
        <f>'Composições Desp. Diretas'!CP13</f>
        <v>0</v>
      </c>
    </row>
    <row r="19134" spans="1:7">
      <c r="A19134" s="283">
        <f>'Comp. Desp. Indiretas'!$CO$7</f>
        <v>0</v>
      </c>
      <c r="B19134" s="278" t="str">
        <f>'Composições Desp. Diretas'!$A$14</f>
        <v>MOD</v>
      </c>
      <c r="C19134" s="278" t="str">
        <f>EAP!$C$9</f>
        <v>PP01</v>
      </c>
      <c r="D19134" s="279" t="str">
        <f>'Composições Desp. Diretas'!$C$14</f>
        <v>COORDENADOR PEAC</v>
      </c>
      <c r="E19134" s="278" t="str">
        <f>Resumo!$R$5</f>
        <v>Despesa</v>
      </c>
      <c r="F19134" s="278" t="str">
        <f>Resumo!$R$7</f>
        <v>Despesa Direta</v>
      </c>
      <c r="G19134" s="286">
        <f>'Composições Desp. Diretas'!CP14</f>
        <v>0</v>
      </c>
    </row>
    <row r="19135" spans="1:7">
      <c r="A19135" s="283">
        <f>'Comp. Desp. Indiretas'!$CO$7</f>
        <v>0</v>
      </c>
      <c r="B19135" s="278" t="str">
        <f>'Composições Desp. Diretas'!$A$15</f>
        <v>MOD</v>
      </c>
      <c r="C19135" s="278" t="str">
        <f>EAP!$C$9</f>
        <v>PP01</v>
      </c>
      <c r="D19135" s="279" t="str">
        <f>'Composições Desp. Diretas'!$C$15</f>
        <v>COORDENADOR PEAC</v>
      </c>
      <c r="E19135" s="278" t="str">
        <f>Resumo!$R$5</f>
        <v>Despesa</v>
      </c>
      <c r="F19135" s="278" t="str">
        <f>Resumo!$R$7</f>
        <v>Despesa Direta</v>
      </c>
      <c r="G19135" s="286">
        <f>'Composições Desp. Diretas'!CP15</f>
        <v>0</v>
      </c>
    </row>
    <row r="19136" spans="1:7">
      <c r="A19136" s="283">
        <f>'Comp. Desp. Indiretas'!$CO$7</f>
        <v>0</v>
      </c>
      <c r="B19136" s="278" t="str">
        <f>'Composições Desp. Diretas'!$A$16</f>
        <v>MOD</v>
      </c>
      <c r="C19136" s="278" t="str">
        <f>EAP!$C$9</f>
        <v>PP01</v>
      </c>
      <c r="D19136" s="279" t="str">
        <f>'Composições Desp. Diretas'!$C$16</f>
        <v>PRODUÇÃO AUDIOVISUAL (DESIGNER GRÁFICO)</v>
      </c>
      <c r="E19136" s="278" t="str">
        <f>Resumo!$R$5</f>
        <v>Despesa</v>
      </c>
      <c r="F19136" s="278" t="str">
        <f>Resumo!$R$7</f>
        <v>Despesa Direta</v>
      </c>
      <c r="G19136" s="286">
        <f>'Composições Desp. Diretas'!CP16</f>
        <v>0</v>
      </c>
    </row>
    <row r="19137" spans="1:7">
      <c r="A19137" s="283">
        <f>'Comp. Desp. Indiretas'!$CO$7</f>
        <v>0</v>
      </c>
      <c r="B19137" s="278" t="str">
        <f>'Composições Desp. Diretas'!$A$17</f>
        <v>DG</v>
      </c>
      <c r="C19137" s="278" t="str">
        <f>EAP!$C$9</f>
        <v>PP01</v>
      </c>
      <c r="D19137" s="279" t="str">
        <f>'Composições Desp. Diretas'!$C$17</f>
        <v>AJUDA DE CUSTO - CAJU - NÍVEL 1</v>
      </c>
      <c r="E19137" s="278" t="str">
        <f>Resumo!$R$5</f>
        <v>Despesa</v>
      </c>
      <c r="F19137" s="278" t="str">
        <f>Resumo!$R$7</f>
        <v>Despesa Direta</v>
      </c>
      <c r="G19137" s="286">
        <f>'Composições Desp. Diretas'!CP17</f>
        <v>0</v>
      </c>
    </row>
    <row r="19138" spans="1:7">
      <c r="A19138" s="283">
        <f>'Comp. Desp. Indiretas'!$CO$7</f>
        <v>0</v>
      </c>
      <c r="B19138" s="278" t="str">
        <f>'Composições Desp. Diretas'!$A$18</f>
        <v>DG</v>
      </c>
      <c r="C19138" s="278" t="str">
        <f>EAP!$C$9</f>
        <v>PP01</v>
      </c>
      <c r="D19138" s="279" t="str">
        <f>'Composições Desp. Diretas'!$C$18</f>
        <v>AJUDA DE CUSTO - CAJU - NÍVEL 2</v>
      </c>
      <c r="E19138" s="278" t="str">
        <f>Resumo!$R$5</f>
        <v>Despesa</v>
      </c>
      <c r="F19138" s="278" t="str">
        <f>Resumo!$R$7</f>
        <v>Despesa Direta</v>
      </c>
      <c r="G19138" s="286">
        <f>'Composições Desp. Diretas'!CP18</f>
        <v>0</v>
      </c>
    </row>
    <row r="19139" spans="1:7">
      <c r="A19139" s="283">
        <f>'Comp. Desp. Indiretas'!$CO$7</f>
        <v>0</v>
      </c>
      <c r="B19139" s="278" t="str">
        <f>'Composições Desp. Diretas'!$A$19</f>
        <v>MA</v>
      </c>
      <c r="C19139" s="278" t="str">
        <f>EAP!$C$9</f>
        <v>PP01</v>
      </c>
      <c r="D19139" s="279" t="str">
        <f>'Composições Desp. Diretas'!$C$19</f>
        <v>UNIFORME/EPI</v>
      </c>
      <c r="E19139" s="278" t="str">
        <f>Resumo!$R$5</f>
        <v>Despesa</v>
      </c>
      <c r="F19139" s="278" t="str">
        <f>Resumo!$R$7</f>
        <v>Despesa Direta</v>
      </c>
      <c r="G19139" s="286">
        <f>'Composições Desp. Diretas'!CP19</f>
        <v>0</v>
      </c>
    </row>
    <row r="19140" spans="1:7">
      <c r="A19140" s="283">
        <f>'Comp. Desp. Indiretas'!$CO$7</f>
        <v>0</v>
      </c>
      <c r="B19140" s="278" t="str">
        <f>'Composições Desp. Diretas'!$A$20</f>
        <v>SMS</v>
      </c>
      <c r="C19140" s="278" t="str">
        <f>EAP!$C$9</f>
        <v>PP01</v>
      </c>
      <c r="D19140" s="279" t="str">
        <f>'Composições Desp. Diretas'!$C$20</f>
        <v>ASO</v>
      </c>
      <c r="E19140" s="278" t="str">
        <f>Resumo!$R$5</f>
        <v>Despesa</v>
      </c>
      <c r="F19140" s="278" t="str">
        <f>Resumo!$R$7</f>
        <v>Despesa Direta</v>
      </c>
      <c r="G19140" s="286">
        <f>'Composições Desp. Diretas'!CP20</f>
        <v>0</v>
      </c>
    </row>
    <row r="19141" spans="1:7">
      <c r="A19141" s="283">
        <f>'Comp. Desp. Indiretas'!$CO$7</f>
        <v>0</v>
      </c>
      <c r="B19141" s="278" t="str">
        <f>'Composições Desp. Diretas'!$A$21</f>
        <v>EQ</v>
      </c>
      <c r="C19141" s="278" t="str">
        <f>EAP!$C$9</f>
        <v>PP01</v>
      </c>
      <c r="D19141" s="279" t="str">
        <f>'Composições Desp. Diretas'!$C$21</f>
        <v>NOTEBOOK</v>
      </c>
      <c r="E19141" s="278" t="str">
        <f>Resumo!$R$5</f>
        <v>Despesa</v>
      </c>
      <c r="F19141" s="278" t="str">
        <f>Resumo!$R$7</f>
        <v>Despesa Direta</v>
      </c>
      <c r="G19141" s="286">
        <f>'Composições Desp. Diretas'!CP21</f>
        <v>0</v>
      </c>
    </row>
    <row r="19142" spans="1:7">
      <c r="A19142" s="283">
        <f>'Comp. Desp. Indiretas'!$CO$7</f>
        <v>0</v>
      </c>
      <c r="B19142" s="278" t="str">
        <f>'Composições Desp. Diretas'!$A$22</f>
        <v>EQ</v>
      </c>
      <c r="C19142" s="278" t="str">
        <f>EAP!$C$9</f>
        <v>PP01</v>
      </c>
      <c r="D19142" s="279" t="str">
        <f>'Composições Desp. Diretas'!$C$22</f>
        <v>KIT MULTIMÍDIA</v>
      </c>
      <c r="E19142" s="278" t="str">
        <f>Resumo!$R$5</f>
        <v>Despesa</v>
      </c>
      <c r="F19142" s="278" t="str">
        <f>Resumo!$R$7</f>
        <v>Despesa Direta</v>
      </c>
      <c r="G19142" s="286">
        <f>'Composições Desp. Diretas'!CP22</f>
        <v>0</v>
      </c>
    </row>
    <row r="19143" spans="1:7">
      <c r="A19143" s="283">
        <f>'Comp. Desp. Indiretas'!$CO$7</f>
        <v>0</v>
      </c>
      <c r="B19143" s="278" t="str">
        <f>'Composições Desp. Diretas'!$A$23</f>
        <v>SMS</v>
      </c>
      <c r="C19143" s="278" t="str">
        <f>EAP!$C$9</f>
        <v>PP01</v>
      </c>
      <c r="D19143" s="279" t="str">
        <f>'Composições Desp. Diretas'!$C$23</f>
        <v>TREINAMENTO RAC02 (VALE)</v>
      </c>
      <c r="E19143" s="278" t="str">
        <f>Resumo!$R$5</f>
        <v>Despesa</v>
      </c>
      <c r="F19143" s="278" t="str">
        <f>Resumo!$R$7</f>
        <v>Despesa Direta</v>
      </c>
      <c r="G19143" s="286">
        <f>'Composições Desp. Diretas'!CP23</f>
        <v>0</v>
      </c>
    </row>
    <row r="19144" spans="1:7">
      <c r="A19144" s="283">
        <f>'Comp. Desp. Indiretas'!$CO$7</f>
        <v>0</v>
      </c>
      <c r="B19144" s="278" t="str">
        <f>'Composições Desp. Diretas'!$A$24</f>
        <v>SE</v>
      </c>
      <c r="C19144" s="278" t="str">
        <f>EAP!$C$9</f>
        <v>PP01</v>
      </c>
      <c r="D19144" s="279" t="str">
        <f>'Composições Desp. Diretas'!$C$24</f>
        <v>ESPECIALISTA - 44h/MÊS</v>
      </c>
      <c r="E19144" s="278" t="str">
        <f>Resumo!$R$5</f>
        <v>Despesa</v>
      </c>
      <c r="F19144" s="278" t="str">
        <f>Resumo!$R$7</f>
        <v>Despesa Direta</v>
      </c>
      <c r="G19144" s="286">
        <f>'Composições Desp. Diretas'!CP24</f>
        <v>0</v>
      </c>
    </row>
    <row r="19145" spans="1:7">
      <c r="A19145" s="283">
        <f>'Comp. Desp. Indiretas'!$CO$7</f>
        <v>0</v>
      </c>
      <c r="B19145" s="278">
        <f>'Composições Desp. Diretas'!$A$25</f>
        <v>0</v>
      </c>
      <c r="C19145" s="278" t="str">
        <f>EAP!$C$9</f>
        <v>PP01</v>
      </c>
      <c r="D19145" s="279">
        <f>'Composições Desp. Diretas'!$C$25</f>
        <v>0</v>
      </c>
      <c r="E19145" s="278" t="str">
        <f>Resumo!$R$5</f>
        <v>Despesa</v>
      </c>
      <c r="F19145" s="278" t="str">
        <f>Resumo!$R$7</f>
        <v>Despesa Direta</v>
      </c>
      <c r="G19145" s="286">
        <f>'Composições Desp. Diretas'!CP25</f>
        <v>0</v>
      </c>
    </row>
    <row r="19146" spans="1:7">
      <c r="A19146" s="283">
        <f>'Comp. Desp. Indiretas'!$CO$7</f>
        <v>0</v>
      </c>
      <c r="B19146" s="278">
        <f>'Composições Desp. Diretas'!$A$26</f>
        <v>0</v>
      </c>
      <c r="C19146" s="278" t="str">
        <f>EAP!$C$9</f>
        <v>PP01</v>
      </c>
      <c r="D19146" s="279">
        <f>'Composições Desp. Diretas'!$C$26</f>
        <v>0</v>
      </c>
      <c r="E19146" s="278" t="str">
        <f>Resumo!$R$5</f>
        <v>Despesa</v>
      </c>
      <c r="F19146" s="278" t="str">
        <f>Resumo!$R$7</f>
        <v>Despesa Direta</v>
      </c>
      <c r="G19146" s="286">
        <f>'Composições Desp. Diretas'!CP26</f>
        <v>0</v>
      </c>
    </row>
    <row r="19147" spans="1:7">
      <c r="A19147" s="283">
        <f>'Comp. Desp. Indiretas'!$CO$7</f>
        <v>0</v>
      </c>
      <c r="B19147" s="278">
        <f>'Composições Desp. Diretas'!$A$27</f>
        <v>0</v>
      </c>
      <c r="C19147" s="278" t="str">
        <f>EAP!$C$9</f>
        <v>PP01</v>
      </c>
      <c r="D19147" s="279">
        <f>'Composições Desp. Diretas'!$C$27</f>
        <v>0</v>
      </c>
      <c r="E19147" s="278" t="str">
        <f>Resumo!$R$5</f>
        <v>Despesa</v>
      </c>
      <c r="F19147" s="278" t="str">
        <f>Resumo!$R$7</f>
        <v>Despesa Direta</v>
      </c>
      <c r="G19147" s="286">
        <f>'Composições Desp. Diretas'!CP27</f>
        <v>0</v>
      </c>
    </row>
    <row r="19148" spans="1:7">
      <c r="A19148" s="283">
        <f>'Comp. Desp. Indiretas'!$CO$7</f>
        <v>0</v>
      </c>
      <c r="B19148" s="278">
        <f>'Composições Desp. Diretas'!$A$28</f>
        <v>0</v>
      </c>
      <c r="C19148" s="278" t="str">
        <f>EAP!$C$9</f>
        <v>PP01</v>
      </c>
      <c r="D19148" s="279">
        <f>'Composições Desp. Diretas'!$C$28</f>
        <v>0</v>
      </c>
      <c r="E19148" s="278" t="str">
        <f>Resumo!$R$5</f>
        <v>Despesa</v>
      </c>
      <c r="F19148" s="278" t="str">
        <f>Resumo!$R$7</f>
        <v>Despesa Direta</v>
      </c>
      <c r="G19148" s="286">
        <f>'Composições Desp. Diretas'!CP28</f>
        <v>0</v>
      </c>
    </row>
    <row r="19149" spans="1:7">
      <c r="A19149" s="283">
        <f>'Comp. Desp. Indiretas'!$CO$7</f>
        <v>0</v>
      </c>
      <c r="B19149" s="278">
        <f>'Composições Desp. Diretas'!$A$29</f>
        <v>0</v>
      </c>
      <c r="C19149" s="278" t="str">
        <f>EAP!$C$9</f>
        <v>PP01</v>
      </c>
      <c r="D19149" s="279">
        <f>'Composições Desp. Diretas'!$C$29</f>
        <v>0</v>
      </c>
      <c r="E19149" s="278" t="str">
        <f>Resumo!$R$5</f>
        <v>Despesa</v>
      </c>
      <c r="F19149" s="278" t="str">
        <f>Resumo!$R$7</f>
        <v>Despesa Direta</v>
      </c>
      <c r="G19149" s="286">
        <f>'Composições Desp. Diretas'!CP29</f>
        <v>0</v>
      </c>
    </row>
    <row r="19150" spans="1:7">
      <c r="A19150" s="283">
        <f>'Comp. Desp. Indiretas'!$CO$7</f>
        <v>0</v>
      </c>
      <c r="B19150" s="278">
        <f>'Composições Desp. Diretas'!$A$30</f>
        <v>0</v>
      </c>
      <c r="C19150" s="278" t="str">
        <f>EAP!$C$9</f>
        <v>PP01</v>
      </c>
      <c r="D19150" s="279">
        <f>'Composições Desp. Diretas'!$C$30</f>
        <v>0</v>
      </c>
      <c r="E19150" s="278" t="str">
        <f>Resumo!$R$5</f>
        <v>Despesa</v>
      </c>
      <c r="F19150" s="278" t="str">
        <f>Resumo!$R$7</f>
        <v>Despesa Direta</v>
      </c>
      <c r="G19150" s="286">
        <f>'Composições Desp. Diretas'!CP30</f>
        <v>0</v>
      </c>
    </row>
    <row r="19151" spans="1:7">
      <c r="A19151" s="283">
        <f>'Comp. Desp. Indiretas'!$CO$7</f>
        <v>0</v>
      </c>
      <c r="B19151" s="278">
        <f>'Composições Desp. Diretas'!$A$31</f>
        <v>0</v>
      </c>
      <c r="C19151" s="278" t="str">
        <f>EAP!$C$9</f>
        <v>PP01</v>
      </c>
      <c r="D19151" s="279">
        <f>'Composições Desp. Diretas'!$C$31</f>
        <v>0</v>
      </c>
      <c r="E19151" s="278" t="str">
        <f>Resumo!$R$5</f>
        <v>Despesa</v>
      </c>
      <c r="F19151" s="278" t="str">
        <f>Resumo!$R$7</f>
        <v>Despesa Direta</v>
      </c>
      <c r="G19151" s="286">
        <f>'Composições Desp. Diretas'!CP31</f>
        <v>0</v>
      </c>
    </row>
    <row r="19152" spans="1:7">
      <c r="A19152" s="283">
        <f>'Comp. Desp. Indiretas'!$CO$7</f>
        <v>0</v>
      </c>
      <c r="B19152" s="278">
        <f>'Composições Desp. Diretas'!$A$32</f>
        <v>0</v>
      </c>
      <c r="C19152" s="278" t="str">
        <f>EAP!$C$9</f>
        <v>PP01</v>
      </c>
      <c r="D19152" s="279">
        <f>'Composições Desp. Diretas'!$C$32</f>
        <v>0</v>
      </c>
      <c r="E19152" s="278" t="str">
        <f>Resumo!$R$5</f>
        <v>Despesa</v>
      </c>
      <c r="F19152" s="278" t="str">
        <f>Resumo!$R$7</f>
        <v>Despesa Direta</v>
      </c>
      <c r="G19152" s="286">
        <f>'Composições Desp. Diretas'!CP32</f>
        <v>0</v>
      </c>
    </row>
    <row r="19153" spans="1:7">
      <c r="A19153" s="283">
        <f>'Comp. Desp. Indiretas'!$CO$7</f>
        <v>0</v>
      </c>
      <c r="B19153" s="278">
        <f>'Composições Desp. Diretas'!$A$33</f>
        <v>0</v>
      </c>
      <c r="C19153" s="278" t="str">
        <f>EAP!$C$9</f>
        <v>PP01</v>
      </c>
      <c r="D19153" s="279">
        <f>'Composições Desp. Diretas'!$C$33</f>
        <v>0</v>
      </c>
      <c r="E19153" s="278" t="str">
        <f>Resumo!$R$5</f>
        <v>Despesa</v>
      </c>
      <c r="F19153" s="278" t="str">
        <f>Resumo!$R$7</f>
        <v>Despesa Direta</v>
      </c>
      <c r="G19153" s="286">
        <f>'Composições Desp. Diretas'!CP33</f>
        <v>0</v>
      </c>
    </row>
    <row r="19154" spans="1:7">
      <c r="A19154" s="283">
        <f>'Comp. Desp. Indiretas'!$CO$7</f>
        <v>0</v>
      </c>
      <c r="B19154" s="278">
        <f>'Composições Desp. Diretas'!$A$34</f>
        <v>0</v>
      </c>
      <c r="C19154" s="278" t="str">
        <f>EAP!$C$9</f>
        <v>PP01</v>
      </c>
      <c r="D19154" s="279">
        <f>'Composições Desp. Diretas'!$C$34</f>
        <v>0</v>
      </c>
      <c r="E19154" s="278" t="str">
        <f>Resumo!$R$5</f>
        <v>Despesa</v>
      </c>
      <c r="F19154" s="278" t="str">
        <f>Resumo!$R$7</f>
        <v>Despesa Direta</v>
      </c>
      <c r="G19154" s="286">
        <f>'Composições Desp. Diretas'!CP34</f>
        <v>0</v>
      </c>
    </row>
    <row r="19155" spans="1:7">
      <c r="A19155" s="283">
        <f>'Comp. Desp. Indiretas'!$CO$7</f>
        <v>0</v>
      </c>
      <c r="B19155" s="278">
        <f>'Composições Desp. Diretas'!$A$35</f>
        <v>0</v>
      </c>
      <c r="C19155" s="278" t="str">
        <f>EAP!$C$9</f>
        <v>PP01</v>
      </c>
      <c r="D19155" s="279">
        <f>'Composições Desp. Diretas'!$C$35</f>
        <v>0</v>
      </c>
      <c r="E19155" s="278" t="str">
        <f>Resumo!$R$5</f>
        <v>Despesa</v>
      </c>
      <c r="F19155" s="278" t="str">
        <f>Resumo!$R$7</f>
        <v>Despesa Direta</v>
      </c>
      <c r="G19155" s="286">
        <f>'Composições Desp. Diretas'!CP35</f>
        <v>0</v>
      </c>
    </row>
    <row r="19156" spans="1:7">
      <c r="A19156" s="283">
        <f>'Comp. Desp. Indiretas'!$CO$7</f>
        <v>0</v>
      </c>
      <c r="B19156" s="278">
        <f>'Composições Desp. Diretas'!$A$36</f>
        <v>0</v>
      </c>
      <c r="C19156" s="278" t="str">
        <f>EAP!$C$9</f>
        <v>PP01</v>
      </c>
      <c r="D19156" s="279">
        <f>'Composições Desp. Diretas'!$C$36</f>
        <v>0</v>
      </c>
      <c r="E19156" s="278" t="str">
        <f>Resumo!$R$5</f>
        <v>Despesa</v>
      </c>
      <c r="F19156" s="278" t="str">
        <f>Resumo!$R$7</f>
        <v>Despesa Direta</v>
      </c>
      <c r="G19156" s="286">
        <f>'Composições Desp. Diretas'!CP36</f>
        <v>0</v>
      </c>
    </row>
    <row r="19157" spans="1:7">
      <c r="A19157" s="283">
        <f>'Comp. Desp. Indiretas'!$CO$7</f>
        <v>0</v>
      </c>
      <c r="B19157" s="278">
        <f>'Composições Desp. Diretas'!$A$37</f>
        <v>0</v>
      </c>
      <c r="C19157" s="278" t="str">
        <f>EAP!$C$9</f>
        <v>PP01</v>
      </c>
      <c r="D19157" s="279">
        <f>'Composições Desp. Diretas'!$C$37</f>
        <v>0</v>
      </c>
      <c r="E19157" s="278" t="str">
        <f>Resumo!$R$5</f>
        <v>Despesa</v>
      </c>
      <c r="F19157" s="278" t="str">
        <f>Resumo!$R$7</f>
        <v>Despesa Direta</v>
      </c>
      <c r="G19157" s="286">
        <f>'Composições Desp. Diretas'!CP37</f>
        <v>0</v>
      </c>
    </row>
    <row r="19158" spans="1:7">
      <c r="A19158" s="283">
        <f>'Comp. Desp. Indiretas'!$CO$7</f>
        <v>0</v>
      </c>
      <c r="B19158" s="278">
        <f>'Composições Desp. Diretas'!$A$38</f>
        <v>0</v>
      </c>
      <c r="C19158" s="278" t="str">
        <f>EAP!$C$9</f>
        <v>PP01</v>
      </c>
      <c r="D19158" s="279">
        <f>'Composições Desp. Diretas'!$C$38</f>
        <v>0</v>
      </c>
      <c r="E19158" s="278" t="str">
        <f>Resumo!$R$5</f>
        <v>Despesa</v>
      </c>
      <c r="F19158" s="278" t="str">
        <f>Resumo!$R$7</f>
        <v>Despesa Direta</v>
      </c>
      <c r="G19158" s="286">
        <f>'Composições Desp. Diretas'!CP38</f>
        <v>0</v>
      </c>
    </row>
    <row r="19159" spans="1:7">
      <c r="A19159" s="283">
        <f>'Comp. Desp. Indiretas'!$CO$7</f>
        <v>0</v>
      </c>
      <c r="B19159" s="278">
        <f>'Composições Desp. Diretas'!$A$39</f>
        <v>0</v>
      </c>
      <c r="C19159" s="278" t="str">
        <f>EAP!$C$9</f>
        <v>PP01</v>
      </c>
      <c r="D19159" s="279">
        <f>'Composições Desp. Diretas'!$C$39</f>
        <v>0</v>
      </c>
      <c r="E19159" s="278" t="str">
        <f>Resumo!$R$5</f>
        <v>Despesa</v>
      </c>
      <c r="F19159" s="278" t="str">
        <f>Resumo!$R$7</f>
        <v>Despesa Direta</v>
      </c>
      <c r="G19159" s="286">
        <f>'Composições Desp. Diretas'!CP39</f>
        <v>0</v>
      </c>
    </row>
    <row r="19160" spans="1:7">
      <c r="A19160" s="283">
        <f>'Comp. Desp. Indiretas'!$CO$7</f>
        <v>0</v>
      </c>
      <c r="B19160" s="278">
        <f>'Composições Desp. Diretas'!$A$40</f>
        <v>0</v>
      </c>
      <c r="C19160" s="278" t="str">
        <f>EAP!$C$9</f>
        <v>PP01</v>
      </c>
      <c r="D19160" s="279">
        <f>'Composições Desp. Diretas'!$C$40</f>
        <v>0</v>
      </c>
      <c r="E19160" s="278" t="str">
        <f>Resumo!$R$5</f>
        <v>Despesa</v>
      </c>
      <c r="F19160" s="278" t="str">
        <f>Resumo!$R$7</f>
        <v>Despesa Direta</v>
      </c>
      <c r="G19160" s="286">
        <f>'Composições Desp. Diretas'!CP40</f>
        <v>0</v>
      </c>
    </row>
    <row r="19161" spans="1:7">
      <c r="A19161" s="283">
        <f>'Comp. Desp. Indiretas'!$CO$7</f>
        <v>0</v>
      </c>
      <c r="B19161" s="278" t="str">
        <f>'Composições Desp. Diretas'!$A$42</f>
        <v>DG</v>
      </c>
      <c r="C19161" s="278" t="str">
        <f>EAP!$C$10</f>
        <v>PP02</v>
      </c>
      <c r="D19161" s="279" t="str">
        <f>'Composições Desp. Diretas'!$C$42</f>
        <v>ALUGUEL DE VEÍCULO SUV</v>
      </c>
      <c r="E19161" s="278" t="str">
        <f>Resumo!$R$5</f>
        <v>Despesa</v>
      </c>
      <c r="F19161" s="278" t="str">
        <f>Resumo!$R$7</f>
        <v>Despesa Direta</v>
      </c>
      <c r="G19161" s="286">
        <f>'Composições Desp. Diretas'!CP42</f>
        <v>0</v>
      </c>
    </row>
    <row r="19162" spans="1:7">
      <c r="A19162" s="283">
        <f>'Comp. Desp. Indiretas'!$CO$7</f>
        <v>0</v>
      </c>
      <c r="B19162" s="278" t="str">
        <f>'Composições Desp. Diretas'!$A$43</f>
        <v>DG</v>
      </c>
      <c r="C19162" s="278" t="str">
        <f>EAP!$C$10</f>
        <v>PP02</v>
      </c>
      <c r="D19162" s="279" t="str">
        <f>'Composições Desp. Diretas'!$C$43</f>
        <v>COMBUSTÍVEL - GASOLINA</v>
      </c>
      <c r="E19162" s="278" t="str">
        <f>Resumo!$R$5</f>
        <v>Despesa</v>
      </c>
      <c r="F19162" s="278" t="str">
        <f>Resumo!$R$7</f>
        <v>Despesa Direta</v>
      </c>
      <c r="G19162" s="286">
        <f>'Composições Desp. Diretas'!CP43</f>
        <v>0</v>
      </c>
    </row>
    <row r="19163" spans="1:7">
      <c r="A19163" s="283">
        <f>'Comp. Desp. Indiretas'!$CO$7</f>
        <v>0</v>
      </c>
      <c r="B19163" s="278" t="str">
        <f>'Composições Desp. Diretas'!$A$44</f>
        <v>DG</v>
      </c>
      <c r="C19163" s="278" t="str">
        <f>EAP!$C$10</f>
        <v>PP02</v>
      </c>
      <c r="D19163" s="279" t="str">
        <f>'Composições Desp. Diretas'!$C$44</f>
        <v>EQUIPAMENTOS VEÍCULO (SENSOR DE FADIGA + TELEMETRIA)</v>
      </c>
      <c r="E19163" s="278" t="str">
        <f>Resumo!$R$5</f>
        <v>Despesa</v>
      </c>
      <c r="F19163" s="278" t="str">
        <f>Resumo!$R$7</f>
        <v>Despesa Direta</v>
      </c>
      <c r="G19163" s="286">
        <f>'Composições Desp. Diretas'!CP44</f>
        <v>0</v>
      </c>
    </row>
    <row r="19164" spans="1:7">
      <c r="A19164" s="283">
        <f>'Comp. Desp. Indiretas'!$CO$7</f>
        <v>0</v>
      </c>
      <c r="B19164" s="278" t="str">
        <f>'Composições Desp. Diretas'!$A$45</f>
        <v>DG</v>
      </c>
      <c r="C19164" s="278" t="str">
        <f>EAP!$C$10</f>
        <v>PP02</v>
      </c>
      <c r="D19164" s="279" t="str">
        <f>'Composições Desp. Diretas'!$C$45</f>
        <v>INSTALAÇÃO SENSOR FADIGA</v>
      </c>
      <c r="E19164" s="278" t="str">
        <f>Resumo!$R$5</f>
        <v>Despesa</v>
      </c>
      <c r="F19164" s="278" t="str">
        <f>Resumo!$R$7</f>
        <v>Despesa Direta</v>
      </c>
      <c r="G19164" s="286">
        <f>'Composições Desp. Diretas'!CP45</f>
        <v>0</v>
      </c>
    </row>
    <row r="19165" spans="1:7">
      <c r="A19165" s="283">
        <f>'Comp. Desp. Indiretas'!$CO$7</f>
        <v>0</v>
      </c>
      <c r="B19165" s="278" t="str">
        <f>'Composições Desp. Diretas'!$A$46</f>
        <v>DG</v>
      </c>
      <c r="C19165" s="278" t="str">
        <f>EAP!$C$10</f>
        <v>PP02</v>
      </c>
      <c r="D19165" s="279" t="str">
        <f>'Composições Desp. Diretas'!$C$46</f>
        <v>DESINSTALAÇÃO SENSOR FADIGA</v>
      </c>
      <c r="E19165" s="278" t="str">
        <f>Resumo!$R$5</f>
        <v>Despesa</v>
      </c>
      <c r="F19165" s="278" t="str">
        <f>Resumo!$R$7</f>
        <v>Despesa Direta</v>
      </c>
      <c r="G19165" s="286">
        <f>'Composições Desp. Diretas'!CP46</f>
        <v>0</v>
      </c>
    </row>
    <row r="19166" spans="1:7">
      <c r="A19166" s="283">
        <f>'Comp. Desp. Indiretas'!$CO$7</f>
        <v>0</v>
      </c>
      <c r="B19166" s="278" t="str">
        <f>'Composições Desp. Diretas'!$A$47</f>
        <v>DG</v>
      </c>
      <c r="C19166" s="278" t="str">
        <f>EAP!$C$10</f>
        <v>PP02</v>
      </c>
      <c r="D19166" s="279" t="str">
        <f>'Composições Desp. Diretas'!$C$47</f>
        <v>INSTALAÇÃO TELEMETRIA</v>
      </c>
      <c r="E19166" s="278" t="str">
        <f>Resumo!$R$5</f>
        <v>Despesa</v>
      </c>
      <c r="F19166" s="278" t="str">
        <f>Resumo!$R$7</f>
        <v>Despesa Direta</v>
      </c>
      <c r="G19166" s="286">
        <f>'Composições Desp. Diretas'!CP47</f>
        <v>0</v>
      </c>
    </row>
    <row r="19167" spans="1:7">
      <c r="A19167" s="283">
        <f>'Comp. Desp. Indiretas'!$CO$7</f>
        <v>0</v>
      </c>
      <c r="B19167" s="278" t="str">
        <f>'Composições Desp. Diretas'!$A$48</f>
        <v>DG</v>
      </c>
      <c r="C19167" s="278" t="str">
        <f>EAP!$C$10</f>
        <v>PP02</v>
      </c>
      <c r="D19167" s="279" t="str">
        <f>'Composições Desp. Diretas'!$C$48</f>
        <v>DESINSTALAÇÃO TELEMETRIA</v>
      </c>
      <c r="E19167" s="278" t="str">
        <f>Resumo!$R$5</f>
        <v>Despesa</v>
      </c>
      <c r="F19167" s="278" t="str">
        <f>Resumo!$R$7</f>
        <v>Despesa Direta</v>
      </c>
      <c r="G19167" s="286">
        <f>'Composições Desp. Diretas'!CP48</f>
        <v>0</v>
      </c>
    </row>
    <row r="19168" spans="1:7">
      <c r="A19168" s="283">
        <f>'Comp. Desp. Indiretas'!$CO$7</f>
        <v>0</v>
      </c>
      <c r="B19168" s="278" t="str">
        <f>'Composições Desp. Diretas'!$A$49</f>
        <v>DG</v>
      </c>
      <c r="C19168" s="278" t="str">
        <f>EAP!$C$10</f>
        <v>PP02</v>
      </c>
      <c r="D19168" s="279" t="str">
        <f>'Composições Desp. Diretas'!$C$49</f>
        <v>INSTALAÇÃO E DESINSTALAÇÃO DE SIRENE DE RÉ</v>
      </c>
      <c r="E19168" s="278" t="str">
        <f>Resumo!$R$5</f>
        <v>Despesa</v>
      </c>
      <c r="F19168" s="278" t="str">
        <f>Resumo!$R$7</f>
        <v>Despesa Direta</v>
      </c>
      <c r="G19168" s="286">
        <f>'Composições Desp. Diretas'!CP49</f>
        <v>0</v>
      </c>
    </row>
    <row r="19169" spans="1:7">
      <c r="A19169" s="283">
        <f>'Comp. Desp. Indiretas'!$CO$7</f>
        <v>0</v>
      </c>
      <c r="B19169" s="278" t="str">
        <f>'Composições Desp. Diretas'!$A$50</f>
        <v>DG</v>
      </c>
      <c r="C19169" s="278" t="str">
        <f>EAP!$C$10</f>
        <v>PP02</v>
      </c>
      <c r="D19169" s="279" t="str">
        <f>'Composições Desp. Diretas'!$C$50</f>
        <v>LAVAGEM DE VEÍCULO</v>
      </c>
      <c r="E19169" s="278" t="str">
        <f>Resumo!$R$5</f>
        <v>Despesa</v>
      </c>
      <c r="F19169" s="278" t="str">
        <f>Resumo!$R$7</f>
        <v>Despesa Direta</v>
      </c>
      <c r="G19169" s="286">
        <f>'Composições Desp. Diretas'!CP50</f>
        <v>0</v>
      </c>
    </row>
    <row r="19170" spans="1:7">
      <c r="A19170" s="283">
        <f>'Comp. Desp. Indiretas'!$CO$7</f>
        <v>0</v>
      </c>
      <c r="B19170" s="278" t="str">
        <f>'Composições Desp. Diretas'!$A$51</f>
        <v>MA</v>
      </c>
      <c r="C19170" s="278" t="str">
        <f>EAP!$C$10</f>
        <v>PP02</v>
      </c>
      <c r="D19170" s="279" t="str">
        <f>'Composições Desp. Diretas'!$C$51</f>
        <v>MATERIAIS GRÁFICOS (CARTILHAS, FOLDERS, BANNER, CADERNO, OUTDOOR, PLACAS, E ETC)</v>
      </c>
      <c r="E19170" s="278" t="str">
        <f>Resumo!$R$5</f>
        <v>Despesa</v>
      </c>
      <c r="F19170" s="278" t="str">
        <f>Resumo!$R$7</f>
        <v>Despesa Direta</v>
      </c>
      <c r="G19170" s="286">
        <f>'Composições Desp. Diretas'!CP51</f>
        <v>0</v>
      </c>
    </row>
    <row r="19171" spans="1:7">
      <c r="A19171" s="283">
        <f>'Comp. Desp. Indiretas'!$CO$7</f>
        <v>0</v>
      </c>
      <c r="B19171" s="278" t="str">
        <f>'Composições Desp. Diretas'!$A$52</f>
        <v>DG</v>
      </c>
      <c r="C19171" s="278" t="str">
        <f>EAP!$C$10</f>
        <v>PP02</v>
      </c>
      <c r="D19171" s="279" t="str">
        <f>'Composições Desp. Diretas'!$C$52</f>
        <v>LANCHES OFICINAS / EVENTOS / REUNIÕES</v>
      </c>
      <c r="E19171" s="278" t="str">
        <f>Resumo!$R$5</f>
        <v>Despesa</v>
      </c>
      <c r="F19171" s="278" t="str">
        <f>Resumo!$R$7</f>
        <v>Despesa Direta</v>
      </c>
      <c r="G19171" s="286">
        <f>'Composições Desp. Diretas'!CP52</f>
        <v>0</v>
      </c>
    </row>
    <row r="19172" spans="1:7">
      <c r="A19172" s="283">
        <f>'Comp. Desp. Indiretas'!$CO$7</f>
        <v>0</v>
      </c>
      <c r="B19172" s="278" t="str">
        <f>'Composições Desp. Diretas'!$A$53</f>
        <v>DG</v>
      </c>
      <c r="C19172" s="278" t="str">
        <f>EAP!$C$10</f>
        <v>PP02</v>
      </c>
      <c r="D19172" s="279" t="str">
        <f>'Composições Desp. Diretas'!$C$53</f>
        <v>TRANSPORTE PARTICIPANTES</v>
      </c>
      <c r="E19172" s="278" t="str">
        <f>Resumo!$R$5</f>
        <v>Despesa</v>
      </c>
      <c r="F19172" s="278" t="str">
        <f>Resumo!$R$7</f>
        <v>Despesa Direta</v>
      </c>
      <c r="G19172" s="286">
        <f>'Composições Desp. Diretas'!CP53</f>
        <v>0</v>
      </c>
    </row>
    <row r="19173" spans="1:7">
      <c r="A19173" s="283">
        <f>'Comp. Desp. Indiretas'!$CO$7</f>
        <v>0</v>
      </c>
      <c r="B19173" s="278" t="str">
        <f>'Composições Desp. Diretas'!$A$54</f>
        <v>MA</v>
      </c>
      <c r="C19173" s="278" t="str">
        <f>EAP!$C$10</f>
        <v>PP02</v>
      </c>
      <c r="D19173" s="279" t="str">
        <f>'Composições Desp. Diretas'!$C$54</f>
        <v>MATERIAIS DE ESCRITÓRIO (CARTOLINA, PAPEL, TESOURA, CANETA, LÁPIS, GRAMPEADOR, DUREX, FITA ADESIVA, E ETC.)</v>
      </c>
      <c r="E19173" s="278" t="str">
        <f>Resumo!$R$5</f>
        <v>Despesa</v>
      </c>
      <c r="F19173" s="278" t="str">
        <f>Resumo!$R$7</f>
        <v>Despesa Direta</v>
      </c>
      <c r="G19173" s="286">
        <f>'Composições Desp. Diretas'!CP54</f>
        <v>0</v>
      </c>
    </row>
    <row r="19174" spans="1:7">
      <c r="A19174" s="283">
        <f>'Comp. Desp. Indiretas'!$CO$7</f>
        <v>0</v>
      </c>
      <c r="B19174" s="278" t="str">
        <f>'Composições Desp. Diretas'!$A$55</f>
        <v>MA</v>
      </c>
      <c r="C19174" s="278" t="str">
        <f>EAP!$C$10</f>
        <v>PP02</v>
      </c>
      <c r="D19174" s="279" t="str">
        <f>'Composições Desp. Diretas'!$C$55</f>
        <v>MATERIAIS ACESSÓRIOS PARA AS CAMPANHAS/OFICINAS (BRINDES, CAMISETAS, E ETC.)</v>
      </c>
      <c r="E19174" s="278" t="str">
        <f>Resumo!$R$5</f>
        <v>Despesa</v>
      </c>
      <c r="F19174" s="278" t="str">
        <f>Resumo!$R$7</f>
        <v>Despesa Direta</v>
      </c>
      <c r="G19174" s="286">
        <f>'Composições Desp. Diretas'!CP55</f>
        <v>0</v>
      </c>
    </row>
    <row r="19175" spans="1:7">
      <c r="A19175" s="283">
        <f>'Comp. Desp. Indiretas'!$CO$7</f>
        <v>0</v>
      </c>
      <c r="B19175" s="278" t="str">
        <f>'Composições Desp. Diretas'!$A$56</f>
        <v>DG</v>
      </c>
      <c r="C19175" s="278" t="str">
        <f>EAP!$C$10</f>
        <v>PP02</v>
      </c>
      <c r="D19175" s="279" t="str">
        <f>'Composições Desp. Diretas'!$C$56</f>
        <v>HOSPEDAGEM VIAGEM</v>
      </c>
      <c r="E19175" s="278" t="str">
        <f>Resumo!$R$5</f>
        <v>Despesa</v>
      </c>
      <c r="F19175" s="278" t="str">
        <f>Resumo!$R$7</f>
        <v>Despesa Direta</v>
      </c>
      <c r="G19175" s="286">
        <f>'Composições Desp. Diretas'!CP56</f>
        <v>0</v>
      </c>
    </row>
    <row r="19176" spans="1:7">
      <c r="A19176" s="283">
        <f>'Comp. Desp. Indiretas'!$CO$7</f>
        <v>0</v>
      </c>
      <c r="B19176" s="278" t="str">
        <f>'Composições Desp. Diretas'!$A$57</f>
        <v>DG</v>
      </c>
      <c r="C19176" s="278" t="str">
        <f>EAP!$C$10</f>
        <v>PP02</v>
      </c>
      <c r="D19176" s="279" t="str">
        <f>'Composições Desp. Diretas'!$C$57</f>
        <v>ALIMENTAÇÃO VIAGEM (CAFÉ / ALMOÇO OU JANTA)</v>
      </c>
      <c r="E19176" s="278" t="str">
        <f>Resumo!$R$5</f>
        <v>Despesa</v>
      </c>
      <c r="F19176" s="278" t="str">
        <f>Resumo!$R$7</f>
        <v>Despesa Direta</v>
      </c>
      <c r="G19176" s="286">
        <f>'Composições Desp. Diretas'!CP57</f>
        <v>0</v>
      </c>
    </row>
    <row r="19177" spans="1:7">
      <c r="A19177" s="283">
        <f>'Comp. Desp. Indiretas'!$CO$7</f>
        <v>0</v>
      </c>
      <c r="B19177" s="278" t="str">
        <f>'Composições Desp. Diretas'!$A$58</f>
        <v>DG</v>
      </c>
      <c r="C19177" s="278" t="str">
        <f>EAP!$C$10</f>
        <v>PP02</v>
      </c>
      <c r="D19177" s="279" t="str">
        <f>'Composições Desp. Diretas'!$C$58</f>
        <v>PASSAGEM TERRESTRE / TRANSLADO</v>
      </c>
      <c r="E19177" s="278" t="str">
        <f>Resumo!$R$5</f>
        <v>Despesa</v>
      </c>
      <c r="F19177" s="278" t="str">
        <f>Resumo!$R$7</f>
        <v>Despesa Direta</v>
      </c>
      <c r="G19177" s="286">
        <f>'Composições Desp. Diretas'!CP58</f>
        <v>0</v>
      </c>
    </row>
    <row r="19178" spans="1:7">
      <c r="A19178" s="283">
        <f>'Comp. Desp. Indiretas'!$CO$7</f>
        <v>0</v>
      </c>
      <c r="B19178" s="278">
        <f>'Composições Desp. Diretas'!$A$59</f>
        <v>0</v>
      </c>
      <c r="C19178" s="278" t="str">
        <f>EAP!$C$10</f>
        <v>PP02</v>
      </c>
      <c r="D19178" s="279">
        <f>'Composições Desp. Diretas'!$C$59</f>
        <v>0</v>
      </c>
      <c r="E19178" s="278" t="str">
        <f>Resumo!$R$5</f>
        <v>Despesa</v>
      </c>
      <c r="F19178" s="278" t="str">
        <f>Resumo!$R$7</f>
        <v>Despesa Direta</v>
      </c>
      <c r="G19178" s="286">
        <f>'Composições Desp. Diretas'!CP59</f>
        <v>0</v>
      </c>
    </row>
    <row r="19179" spans="1:7">
      <c r="A19179" s="283">
        <f>'Comp. Desp. Indiretas'!$CO$7</f>
        <v>0</v>
      </c>
      <c r="B19179" s="278">
        <f>'Composições Desp. Diretas'!$A$60</f>
        <v>0</v>
      </c>
      <c r="C19179" s="278" t="str">
        <f>EAP!$C$10</f>
        <v>PP02</v>
      </c>
      <c r="D19179" s="279">
        <f>'Composições Desp. Diretas'!$C$60</f>
        <v>0</v>
      </c>
      <c r="E19179" s="278" t="str">
        <f>Resumo!$R$5</f>
        <v>Despesa</v>
      </c>
      <c r="F19179" s="278" t="str">
        <f>Resumo!$R$7</f>
        <v>Despesa Direta</v>
      </c>
      <c r="G19179" s="286">
        <f>'Composições Desp. Diretas'!CP60</f>
        <v>0</v>
      </c>
    </row>
    <row r="19180" spans="1:7">
      <c r="A19180" s="283">
        <f>'Comp. Desp. Indiretas'!$CO$7</f>
        <v>0</v>
      </c>
      <c r="B19180" s="278">
        <f>'Composições Desp. Diretas'!$A$61</f>
        <v>0</v>
      </c>
      <c r="C19180" s="278" t="str">
        <f>EAP!$C$10</f>
        <v>PP02</v>
      </c>
      <c r="D19180" s="279">
        <f>'Composições Desp. Diretas'!$C$61</f>
        <v>0</v>
      </c>
      <c r="E19180" s="278" t="str">
        <f>Resumo!$R$5</f>
        <v>Despesa</v>
      </c>
      <c r="F19180" s="278" t="str">
        <f>Resumo!$R$7</f>
        <v>Despesa Direta</v>
      </c>
      <c r="G19180" s="286">
        <f>'Composições Desp. Diretas'!CP61</f>
        <v>0</v>
      </c>
    </row>
    <row r="19181" spans="1:7">
      <c r="A19181" s="283">
        <f>'Comp. Desp. Indiretas'!$CO$7</f>
        <v>0</v>
      </c>
      <c r="B19181" s="278">
        <f>'Composições Desp. Diretas'!$A$62</f>
        <v>0</v>
      </c>
      <c r="C19181" s="278" t="str">
        <f>EAP!$C$10</f>
        <v>PP02</v>
      </c>
      <c r="D19181" s="279">
        <f>'Composições Desp. Diretas'!$C$62</f>
        <v>0</v>
      </c>
      <c r="E19181" s="278" t="str">
        <f>Resumo!$R$5</f>
        <v>Despesa</v>
      </c>
      <c r="F19181" s="278" t="str">
        <f>Resumo!$R$7</f>
        <v>Despesa Direta</v>
      </c>
      <c r="G19181" s="286">
        <f>'Composições Desp. Diretas'!CP62</f>
        <v>0</v>
      </c>
    </row>
    <row r="19182" spans="1:7">
      <c r="A19182" s="283">
        <f>'Comp. Desp. Indiretas'!$CO$7</f>
        <v>0</v>
      </c>
      <c r="B19182" s="278">
        <f>'Composições Desp. Diretas'!$A$63</f>
        <v>0</v>
      </c>
      <c r="C19182" s="278" t="str">
        <f>EAP!$C$10</f>
        <v>PP02</v>
      </c>
      <c r="D19182" s="279">
        <f>'Composições Desp. Diretas'!$C$63</f>
        <v>0</v>
      </c>
      <c r="E19182" s="278" t="str">
        <f>Resumo!$R$5</f>
        <v>Despesa</v>
      </c>
      <c r="F19182" s="278" t="str">
        <f>Resumo!$R$7</f>
        <v>Despesa Direta</v>
      </c>
      <c r="G19182" s="286">
        <f>'Composições Desp. Diretas'!CP63</f>
        <v>0</v>
      </c>
    </row>
    <row r="19183" spans="1:7">
      <c r="A19183" s="283">
        <f>'Comp. Desp. Indiretas'!$CO$7</f>
        <v>0</v>
      </c>
      <c r="B19183" s="278">
        <f>'Composições Desp. Diretas'!$A$64</f>
        <v>0</v>
      </c>
      <c r="C19183" s="278" t="str">
        <f>EAP!$C$10</f>
        <v>PP02</v>
      </c>
      <c r="D19183" s="279">
        <f>'Composições Desp. Diretas'!$C$64</f>
        <v>0</v>
      </c>
      <c r="E19183" s="278" t="str">
        <f>Resumo!$R$5</f>
        <v>Despesa</v>
      </c>
      <c r="F19183" s="278" t="str">
        <f>Resumo!$R$7</f>
        <v>Despesa Direta</v>
      </c>
      <c r="G19183" s="286">
        <f>'Composições Desp. Diretas'!CP64</f>
        <v>0</v>
      </c>
    </row>
    <row r="19184" spans="1:7">
      <c r="A19184" s="283">
        <f>'Comp. Desp. Indiretas'!$CO$7</f>
        <v>0</v>
      </c>
      <c r="B19184" s="278">
        <f>'Composições Desp. Diretas'!$A$65</f>
        <v>0</v>
      </c>
      <c r="C19184" s="278" t="str">
        <f>EAP!$C$10</f>
        <v>PP02</v>
      </c>
      <c r="D19184" s="279">
        <f>'Composições Desp. Diretas'!$C$65</f>
        <v>0</v>
      </c>
      <c r="E19184" s="278" t="str">
        <f>Resumo!$R$5</f>
        <v>Despesa</v>
      </c>
      <c r="F19184" s="278" t="str">
        <f>Resumo!$R$7</f>
        <v>Despesa Direta</v>
      </c>
      <c r="G19184" s="286">
        <f>'Composições Desp. Diretas'!CP65</f>
        <v>0</v>
      </c>
    </row>
    <row r="19185" spans="1:7">
      <c r="A19185" s="283">
        <f>'Comp. Desp. Indiretas'!$CO$7</f>
        <v>0</v>
      </c>
      <c r="B19185" s="278">
        <f>'Composições Desp. Diretas'!$A$66</f>
        <v>0</v>
      </c>
      <c r="C19185" s="278" t="str">
        <f>EAP!$C$10</f>
        <v>PP02</v>
      </c>
      <c r="D19185" s="279">
        <f>'Composições Desp. Diretas'!$C$66</f>
        <v>0</v>
      </c>
      <c r="E19185" s="278" t="str">
        <f>Resumo!$R$5</f>
        <v>Despesa</v>
      </c>
      <c r="F19185" s="278" t="str">
        <f>Resumo!$R$7</f>
        <v>Despesa Direta</v>
      </c>
      <c r="G19185" s="286">
        <f>'Composições Desp. Diretas'!CP66</f>
        <v>0</v>
      </c>
    </row>
    <row r="19186" spans="1:7">
      <c r="A19186" s="283">
        <f>'Comp. Desp. Indiretas'!$CO$7</f>
        <v>0</v>
      </c>
      <c r="B19186" s="278">
        <f>'Composições Desp. Diretas'!$A$67</f>
        <v>0</v>
      </c>
      <c r="C19186" s="278" t="str">
        <f>EAP!$C$10</f>
        <v>PP02</v>
      </c>
      <c r="D19186" s="279">
        <f>'Composições Desp. Diretas'!$C$67</f>
        <v>0</v>
      </c>
      <c r="E19186" s="278" t="str">
        <f>Resumo!$R$5</f>
        <v>Despesa</v>
      </c>
      <c r="F19186" s="278" t="str">
        <f>Resumo!$R$7</f>
        <v>Despesa Direta</v>
      </c>
      <c r="G19186" s="286">
        <f>'Composições Desp. Diretas'!CP67</f>
        <v>0</v>
      </c>
    </row>
    <row r="19187" spans="1:7">
      <c r="A19187" s="283">
        <f>'Comp. Desp. Indiretas'!$CO$7</f>
        <v>0</v>
      </c>
      <c r="B19187" s="278">
        <f>'Composições Desp. Diretas'!$A$68</f>
        <v>0</v>
      </c>
      <c r="C19187" s="278" t="str">
        <f>EAP!$C$10</f>
        <v>PP02</v>
      </c>
      <c r="D19187" s="279">
        <f>'Composições Desp. Diretas'!$C$68</f>
        <v>0</v>
      </c>
      <c r="E19187" s="278" t="str">
        <f>Resumo!$R$5</f>
        <v>Despesa</v>
      </c>
      <c r="F19187" s="278" t="str">
        <f>Resumo!$R$7</f>
        <v>Despesa Direta</v>
      </c>
      <c r="G19187" s="286">
        <f>'Composições Desp. Diretas'!CP68</f>
        <v>0</v>
      </c>
    </row>
    <row r="19188" spans="1:7">
      <c r="A19188" s="283">
        <f>'Comp. Desp. Indiretas'!$CO$7</f>
        <v>0</v>
      </c>
      <c r="B19188" s="278">
        <f>'Composições Desp. Diretas'!$A$69</f>
        <v>0</v>
      </c>
      <c r="C19188" s="278" t="str">
        <f>EAP!$C$10</f>
        <v>PP02</v>
      </c>
      <c r="D19188" s="279">
        <f>'Composições Desp. Diretas'!$C$69</f>
        <v>0</v>
      </c>
      <c r="E19188" s="278" t="str">
        <f>Resumo!$R$5</f>
        <v>Despesa</v>
      </c>
      <c r="F19188" s="278" t="str">
        <f>Resumo!$R$7</f>
        <v>Despesa Direta</v>
      </c>
      <c r="G19188" s="286">
        <f>'Composições Desp. Diretas'!CP69</f>
        <v>0</v>
      </c>
    </row>
    <row r="19189" spans="1:7">
      <c r="A19189" s="283">
        <f>'Comp. Desp. Indiretas'!$CO$7</f>
        <v>0</v>
      </c>
      <c r="B19189" s="278">
        <f>'Composições Desp. Diretas'!$A$70</f>
        <v>0</v>
      </c>
      <c r="C19189" s="278" t="str">
        <f>EAP!$C$10</f>
        <v>PP02</v>
      </c>
      <c r="D19189" s="279">
        <f>'Composições Desp. Diretas'!$C$70</f>
        <v>0</v>
      </c>
      <c r="E19189" s="278" t="str">
        <f>Resumo!$R$5</f>
        <v>Despesa</v>
      </c>
      <c r="F19189" s="278" t="str">
        <f>Resumo!$R$7</f>
        <v>Despesa Direta</v>
      </c>
      <c r="G19189" s="286">
        <f>'Composições Desp. Diretas'!CP70</f>
        <v>0</v>
      </c>
    </row>
    <row r="19190" spans="1:7">
      <c r="A19190" s="283">
        <f>'Comp. Desp. Indiretas'!$CO$7</f>
        <v>0</v>
      </c>
      <c r="B19190" s="278">
        <f>'Composições Desp. Diretas'!$A$71</f>
        <v>0</v>
      </c>
      <c r="C19190" s="278" t="str">
        <f>EAP!$C$10</f>
        <v>PP02</v>
      </c>
      <c r="D19190" s="279">
        <f>'Composições Desp. Diretas'!$C$71</f>
        <v>0</v>
      </c>
      <c r="E19190" s="278" t="str">
        <f>Resumo!$R$5</f>
        <v>Despesa</v>
      </c>
      <c r="F19190" s="278" t="str">
        <f>Resumo!$R$7</f>
        <v>Despesa Direta</v>
      </c>
      <c r="G19190" s="286">
        <f>'Composições Desp. Diretas'!CP71</f>
        <v>0</v>
      </c>
    </row>
    <row r="19191" spans="1:7">
      <c r="A19191" s="283">
        <f>'Comp. Desp. Indiretas'!$CO$7</f>
        <v>0</v>
      </c>
      <c r="B19191" s="278">
        <f>'Composições Desp. Diretas'!$A$72</f>
        <v>0</v>
      </c>
      <c r="C19191" s="278" t="str">
        <f>EAP!$C$10</f>
        <v>PP02</v>
      </c>
      <c r="D19191" s="279">
        <f>'Composições Desp. Diretas'!$C$72</f>
        <v>0</v>
      </c>
      <c r="E19191" s="278" t="str">
        <f>Resumo!$R$5</f>
        <v>Despesa</v>
      </c>
      <c r="F19191" s="278" t="str">
        <f>Resumo!$R$7</f>
        <v>Despesa Direta</v>
      </c>
      <c r="G19191" s="286">
        <f>'Composições Desp. Diretas'!CP72</f>
        <v>0</v>
      </c>
    </row>
    <row r="20060" spans="1:7">
      <c r="A20060" s="283">
        <f>'Comp. Desp. Indiretas'!$CO$7</f>
        <v>0</v>
      </c>
      <c r="D20060" s="279" t="str">
        <f>'CRONOG. DE RECEBIMENTO'!$A$5</f>
        <v>SUBPROGRAMA DE EDUCAÇÃO AMBIENTAL PARA A COMUNIDADE (PEAC)</v>
      </c>
      <c r="E20060" s="278" t="str">
        <f>Resumo!$R$4</f>
        <v>Receita</v>
      </c>
      <c r="F20060" s="278" t="str">
        <f>Resumo!$R$4</f>
        <v>Receita</v>
      </c>
      <c r="G20060" s="286">
        <f>'CRONOG. DE RECEBIMENTO'!S5</f>
        <v>0</v>
      </c>
    </row>
    <row r="20061" spans="1:7">
      <c r="A20061" s="283">
        <f>'Comp. Desp. Indiretas'!$CO$7</f>
        <v>0</v>
      </c>
      <c r="D20061" s="279" t="str">
        <f>'CRONOG. DE RECEBIMENTO'!$A$6</f>
        <v>Plano de Trabalho de Comunidade (PEAC)</v>
      </c>
      <c r="E20061" s="278" t="str">
        <f>Resumo!$R$4</f>
        <v>Receita</v>
      </c>
      <c r="F20061" s="278" t="str">
        <f>Resumo!$R$4</f>
        <v>Receita</v>
      </c>
      <c r="G20061" s="286">
        <f>'CRONOG. DE RECEBIMENTO'!S6</f>
        <v>0</v>
      </c>
    </row>
    <row r="20062" spans="1:7">
      <c r="A20062" s="283">
        <f>'Comp. Desp. Indiretas'!$CO$7</f>
        <v>0</v>
      </c>
      <c r="D20062" s="279" t="str">
        <f>'CRONOG. DE RECEBIMENTO'!$A$7</f>
        <v>Formar Comitê de Educação Ambiental de Comunidade (PEAC)</v>
      </c>
      <c r="E20062" s="278" t="str">
        <f>Resumo!$R$4</f>
        <v>Receita</v>
      </c>
      <c r="F20062" s="278" t="str">
        <f>Resumo!$R$4</f>
        <v>Receita</v>
      </c>
      <c r="G20062" s="286">
        <f>'CRONOG. DE RECEBIMENTO'!S7</f>
        <v>0</v>
      </c>
    </row>
    <row r="20063" spans="1:7">
      <c r="A20063" s="283">
        <f>'Comp. Desp. Indiretas'!$CO$7</f>
        <v>0</v>
      </c>
      <c r="D20063" s="279" t="str">
        <f>'CRONOG. DE RECEBIMENTO'!$A$8</f>
        <v>Manter Comitê de Educação Ambiental em comunidades (PEAC)</v>
      </c>
      <c r="E20063" s="278" t="str">
        <f>Resumo!$R$4</f>
        <v>Receita</v>
      </c>
      <c r="F20063" s="278" t="str">
        <f>Resumo!$R$4</f>
        <v>Receita</v>
      </c>
      <c r="G20063" s="286">
        <f>'CRONOG. DE RECEBIMENTO'!S8</f>
        <v>0</v>
      </c>
    </row>
    <row r="20064" spans="1:7">
      <c r="A20064" s="283">
        <f>'Comp. Desp. Indiretas'!$CO$7</f>
        <v>0</v>
      </c>
      <c r="D20064" s="279" t="str">
        <f>'CRONOG. DE RECEBIMENTO'!$A$24</f>
        <v>Realizar análise técnica mensal das atividades de Educação Ambiental do PEAC</v>
      </c>
      <c r="E20064" s="278" t="str">
        <f>Resumo!$R$4</f>
        <v>Receita</v>
      </c>
      <c r="F20064" s="278" t="str">
        <f>Resumo!$R$4</f>
        <v>Receita</v>
      </c>
      <c r="G20064" s="286">
        <f>'CRONOG. DE RECEBIMENTO'!S24</f>
        <v>0</v>
      </c>
    </row>
    <row r="20065" spans="1:7">
      <c r="A20065" s="283">
        <f>'Comp. Desp. Indiretas'!$CO$7</f>
        <v>0</v>
      </c>
      <c r="D20065" s="279" t="str">
        <f>'CRONOG. DE RECEBIMENTO'!$A$25</f>
        <v>Realizar Blitz Educativa sobre SSMA para Comunidades (PEAC)</v>
      </c>
      <c r="E20065" s="278" t="str">
        <f>Resumo!$R$4</f>
        <v>Receita</v>
      </c>
      <c r="F20065" s="278" t="str">
        <f>Resumo!$R$4</f>
        <v>Receita</v>
      </c>
      <c r="G20065" s="286">
        <f>'CRONOG. DE RECEBIMENTO'!S25</f>
        <v>0</v>
      </c>
    </row>
    <row r="20066" spans="1:7">
      <c r="A20066" s="283">
        <f>'Comp. Desp. Indiretas'!$CO$7</f>
        <v>0</v>
      </c>
      <c r="D20066" s="279" t="str">
        <f>'CRONOG. DE RECEBIMENTO'!$A$26</f>
        <v>Despesas tributáveis do item 6.1.12</v>
      </c>
      <c r="E20066" s="278" t="str">
        <f>Resumo!$R$4</f>
        <v>Receita</v>
      </c>
      <c r="F20066" s="278" t="str">
        <f>Resumo!$R$4</f>
        <v>Receita</v>
      </c>
      <c r="G20066" s="286">
        <f>'CRONOG. DE RECEBIMENTO'!S26</f>
        <v>0</v>
      </c>
    </row>
    <row r="20067" spans="1:7">
      <c r="A20067" s="283">
        <f>'Comp. Desp. Indiretas'!$CO$7</f>
        <v>0</v>
      </c>
      <c r="D20067" s="279" t="str">
        <f>'CRONOG. DE RECEBIMENTO'!$A$42</f>
        <v>Despesas tributáveis do item 6.1.21</v>
      </c>
      <c r="E20067" s="278" t="str">
        <f>Resumo!$R$4</f>
        <v>Receita</v>
      </c>
      <c r="F20067" s="278" t="str">
        <f>Resumo!$R$4</f>
        <v>Receita</v>
      </c>
      <c r="G20067" s="286">
        <f>'CRONOG. DE RECEBIMENTO'!S42</f>
        <v>0</v>
      </c>
    </row>
    <row r="20068" spans="1:7">
      <c r="A20068" s="283">
        <f>'Comp. Desp. Indiretas'!$CO$7</f>
        <v>0</v>
      </c>
      <c r="D20068" s="279" t="str">
        <f>'CRONOG. DE RECEBIMENTO'!$A$43</f>
        <v>Monitorar atividade do Programa de Educação Ambiental do Trabalhador (PEAT)</v>
      </c>
      <c r="E20068" s="278" t="str">
        <f>Resumo!$R$4</f>
        <v>Receita</v>
      </c>
      <c r="F20068" s="278" t="str">
        <f>Resumo!$R$4</f>
        <v>Receita</v>
      </c>
      <c r="G20068" s="286">
        <f>'CRONOG. DE RECEBIMENTO'!S43</f>
        <v>0</v>
      </c>
    </row>
    <row r="20069" spans="1:7">
      <c r="A20069" s="283">
        <f>'Comp. Desp. Indiretas'!$CO$7</f>
        <v>0</v>
      </c>
      <c r="D20069" s="279" t="str">
        <f>'CRONOG. DE RECEBIMENTO'!$A$44</f>
        <v>Despesas tributáveis do item 6.1.22</v>
      </c>
      <c r="E20069" s="278" t="str">
        <f>Resumo!$R$4</f>
        <v>Receita</v>
      </c>
      <c r="F20069" s="278" t="str">
        <f>Resumo!$R$4</f>
        <v>Receita</v>
      </c>
      <c r="G20069" s="286">
        <f>'CRONOG. DE RECEBIMENTO'!S44</f>
        <v>0</v>
      </c>
    </row>
    <row r="20070" spans="1:7">
      <c r="A20070" s="283">
        <f>'Comp. Desp. Indiretas'!$CO$7</f>
        <v>0</v>
      </c>
      <c r="D20070" s="279" t="str">
        <f>'CRONOG. DE RECEBIMENTO'!$A$45</f>
        <v>Realizar análise técnica mensal das atividades de Educação Ambiental do PEAT</v>
      </c>
      <c r="E20070" s="278" t="str">
        <f>Resumo!$R$4</f>
        <v>Receita</v>
      </c>
      <c r="F20070" s="278" t="str">
        <f>Resumo!$R$4</f>
        <v>Receita</v>
      </c>
      <c r="G20070" s="286">
        <f>'CRONOG. DE RECEBIMENTO'!S45</f>
        <v>0</v>
      </c>
    </row>
    <row r="20071" spans="1:7">
      <c r="A20071" s="283">
        <f>'Comp. Desp. Indiretas'!$CO$7</f>
        <v>0</v>
      </c>
      <c r="D20071" s="279" t="str">
        <f>'CRONOG. DE RECEBIMENTO'!$A$46</f>
        <v>Realizar Diagnóstico Socioambiental Participativo (DSAP) para empregados</v>
      </c>
      <c r="E20071" s="278" t="str">
        <f>Resumo!$R$4</f>
        <v>Receita</v>
      </c>
      <c r="F20071" s="278" t="str">
        <f>Resumo!$R$4</f>
        <v>Receita</v>
      </c>
      <c r="G20071" s="286">
        <f>'CRONOG. DE RECEBIMENTO'!S46</f>
        <v>0</v>
      </c>
    </row>
    <row r="20073" spans="1:7">
      <c r="A20073" s="283">
        <f>'Comp. Desp. Indiretas'!$CO$7</f>
        <v>0</v>
      </c>
      <c r="D20073" s="279" t="str">
        <f>'CRONOG. DE RECEBIMENTO'!$A$47</f>
        <v>Despesas tributáveis do item 6.1.24</v>
      </c>
      <c r="E20073" s="278" t="str">
        <f>Resumo!$R$4</f>
        <v>Receita</v>
      </c>
      <c r="F20073" s="278" t="str">
        <f>Resumo!$R$4</f>
        <v>Receita</v>
      </c>
      <c r="G20073" s="286">
        <f>'CRONOG. DE RECEBIMENTO'!S47</f>
        <v>0</v>
      </c>
    </row>
    <row r="20074" spans="1:7">
      <c r="A20074" s="283">
        <f>'Comp. Desp. Indiretas'!$CO$7</f>
        <v>0</v>
      </c>
      <c r="D20074" s="279" t="str">
        <f>'CRONOG. DE RECEBIMENTO'!$A$48</f>
        <v>PRODUÇÃO DE ARTES VISUAIS</v>
      </c>
      <c r="E20074" s="278" t="str">
        <f>Resumo!$R$4</f>
        <v>Receita</v>
      </c>
      <c r="F20074" s="278" t="str">
        <f>Resumo!$R$4</f>
        <v>Receita</v>
      </c>
      <c r="G20074" s="286">
        <f>'CRONOG. DE RECEBIMENTO'!S48</f>
        <v>0</v>
      </c>
    </row>
    <row r="20075" spans="1:7">
      <c r="A20075" s="283">
        <f>'Comp. Desp. Indiretas'!$CO$7</f>
        <v>0</v>
      </c>
      <c r="D20075" s="279" t="str">
        <f>'CRONOG. DE RECEBIMENTO'!$A$49</f>
        <v>Produzir material gráfico como folder, convites, banner, lâmina, outdoor, apresentações e produtos diversos atinentes a educação ambiental e outras temáticas etc.</v>
      </c>
      <c r="E20075" s="278" t="str">
        <f>Resumo!$R$4</f>
        <v>Receita</v>
      </c>
      <c r="F20075" s="278" t="str">
        <f>Resumo!$R$4</f>
        <v>Receita</v>
      </c>
      <c r="G20075" s="286">
        <f>'CRONOG. DE RECEBIMENTO'!S49</f>
        <v>0</v>
      </c>
    </row>
    <row r="20076" spans="1:7">
      <c r="A20076" s="283">
        <f>'Comp. Desp. Indiretas'!$CO$7</f>
        <v>0</v>
      </c>
      <c r="D20076" s="279" t="str">
        <f>'CRONOG. DE RECEBIMENTO'!$A$50</f>
        <v>Produzir Card Animado, Vídeos, Spot, Jogos interativos, Peça Multimídia, Identidade Visual, Plataformas digitais/interativas, Brindes, Cadernos de Campo/Quis/Guia etc.:</v>
      </c>
      <c r="E20076" s="278" t="str">
        <f>Resumo!$R$4</f>
        <v>Receita</v>
      </c>
      <c r="F20076" s="278" t="str">
        <f>Resumo!$R$4</f>
        <v>Receita</v>
      </c>
      <c r="G20076" s="286">
        <f>'CRONOG. DE RECEBIMENTO'!S50</f>
        <v>0</v>
      </c>
    </row>
    <row r="20090" spans="1:7">
      <c r="A20090" s="283">
        <f>'Comp. Desp. Indiretas'!$CO$7</f>
        <v>0</v>
      </c>
      <c r="D20090" s="279" t="str">
        <f>Resumo!$R$8</f>
        <v>Imposto</v>
      </c>
      <c r="E20090" s="278" t="str">
        <f>Resumo!$R$5</f>
        <v>Despesa</v>
      </c>
      <c r="F20090" s="278" t="str">
        <f>Resumo!$R$8</f>
        <v>Imposto</v>
      </c>
      <c r="G20090" s="286">
        <f>'CRONOG. DE RECEBIMENTO'!S53</f>
        <v>0</v>
      </c>
    </row>
    <row r="20091" spans="1:7">
      <c r="A20091" s="283">
        <f>'Comp. Desp. Indiretas'!$CO$7</f>
        <v>0</v>
      </c>
      <c r="D20091" s="279" t="str">
        <f>Resumo!$R$9</f>
        <v>Overhead</v>
      </c>
      <c r="E20091" s="278" t="str">
        <f>Resumo!$R$9</f>
        <v>Overhead</v>
      </c>
      <c r="F20091" s="278" t="str">
        <f>Resumo!$R$9</f>
        <v>Overhead</v>
      </c>
      <c r="G20091" s="286">
        <f>'CRONOG. DE RECEBIMENTO'!S58</f>
        <v>0</v>
      </c>
    </row>
    <row r="20092" spans="1:7">
      <c r="A20092" s="283">
        <f>'Comp. Desp. Indiretas'!$CO$7</f>
        <v>0</v>
      </c>
      <c r="D20092" s="279" t="str">
        <f>Resumo!$R$10</f>
        <v>Margem</v>
      </c>
      <c r="E20092" s="278" t="str">
        <f>Resumo!$R$10</f>
        <v>Margem</v>
      </c>
      <c r="F20092" s="278" t="str">
        <f>Resumo!$R$10</f>
        <v>Margem</v>
      </c>
      <c r="G20092" s="286">
        <f>'CRONOG. DE RECEBIMENTO'!S60</f>
        <v>0</v>
      </c>
    </row>
    <row r="20093" spans="1:7">
      <c r="A20093" s="283">
        <f>'Comp. Desp. Indiretas'!$CO$7</f>
        <v>0</v>
      </c>
      <c r="D20093" s="279" t="str">
        <f>Resumo!$R$11</f>
        <v>Risco</v>
      </c>
      <c r="E20093" s="278" t="str">
        <f>Resumo!$R$11</f>
        <v>Risco</v>
      </c>
      <c r="F20093" s="278" t="str">
        <f>Resumo!$R$11</f>
        <v>Risco</v>
      </c>
      <c r="G20093" s="286">
        <f>'CRONOG. DE RECEBIMENTO'!S59</f>
        <v>0</v>
      </c>
    </row>
    <row r="20094" spans="1:7">
      <c r="A20094" s="283">
        <f>'Comp. Desp. Indiretas'!$CO$7</f>
        <v>0</v>
      </c>
      <c r="D20094" s="279" t="str">
        <f>'CRONOG. DE RECEBIMENTO'!$A$54</f>
        <v>TOTAL MENSAL - RECEITA LÍQUIDA</v>
      </c>
      <c r="E20094" s="278" t="str">
        <f>Resumo!$R$4</f>
        <v>Receita</v>
      </c>
      <c r="F20094" s="278" t="str">
        <f>'CRONOG. DE RECEBIMENTO'!$A$54</f>
        <v>TOTAL MENSAL - RECEITA LÍQUIDA</v>
      </c>
      <c r="G20094" s="286">
        <f>'CRONOG. DE RECEBIMENTO'!$S$54</f>
        <v>0</v>
      </c>
    </row>
    <row r="20095" spans="1:7">
      <c r="A20095" s="283">
        <f>'Comp. Desp. Indiretas'!$CO$7</f>
        <v>0</v>
      </c>
      <c r="D20095" s="279" t="str">
        <f>'CRONOG. DE RECEBIMENTO'!$A$55</f>
        <v>TOTAL ACUMULADO - RECEITA LÍQUIDA</v>
      </c>
      <c r="E20095" s="278" t="str">
        <f>Resumo!$R$4</f>
        <v>Receita</v>
      </c>
      <c r="F20095" s="278" t="str">
        <f>'CRONOG. DE RECEBIMENTO'!$A$55</f>
        <v>TOTAL ACUMULADO - RECEITA LÍQUIDA</v>
      </c>
      <c r="G20095" s="286">
        <f>'CRONOG. DE RECEBIMENTO'!$S$55</f>
        <v>5856057.9680455765</v>
      </c>
    </row>
    <row r="20126" spans="1:7">
      <c r="A20126" s="283">
        <f>'Comp. Desp. Indiretas'!$CP$7</f>
        <v>0</v>
      </c>
      <c r="B20126" s="278" t="str">
        <f>'Comp. Desp. Indiretas'!$A$9</f>
        <v>MOC</v>
      </c>
      <c r="D20126" s="279" t="str">
        <f>'Comp. Desp. Indiretas'!$C$9</f>
        <v>DIRETOR TÉCNICO</v>
      </c>
      <c r="E20126" s="278" t="str">
        <f>Resumo!$R$5</f>
        <v>Despesa</v>
      </c>
      <c r="F20126" s="278" t="str">
        <f>Resumo!$R$6</f>
        <v>Despesa Indireta</v>
      </c>
      <c r="G20126" s="286">
        <f>'Comp. Desp. Indiretas'!CP9</f>
        <v>0</v>
      </c>
    </row>
    <row r="20127" spans="1:7">
      <c r="A20127" s="283">
        <f>'Comp. Desp. Indiretas'!$CP$7</f>
        <v>0</v>
      </c>
      <c r="B20127" s="278" t="str">
        <f>'Comp. Desp. Indiretas'!$A$10</f>
        <v>MOC</v>
      </c>
      <c r="D20127" s="279" t="str">
        <f>'Comp. Desp. Indiretas'!$C$10</f>
        <v>GERENTE DE PROJETO</v>
      </c>
      <c r="E20127" s="278" t="str">
        <f>Resumo!$R$5</f>
        <v>Despesa</v>
      </c>
      <c r="F20127" s="278" t="str">
        <f>Resumo!$R$6</f>
        <v>Despesa Indireta</v>
      </c>
      <c r="G20127" s="286">
        <f>'Comp. Desp. Indiretas'!CP10</f>
        <v>0</v>
      </c>
    </row>
    <row r="20128" spans="1:7">
      <c r="A20128" s="283">
        <f>'Comp. Desp. Indiretas'!$CP$7</f>
        <v>0</v>
      </c>
      <c r="B20128" s="278" t="str">
        <f>'Comp. Desp. Indiretas'!$A$11</f>
        <v>MOC</v>
      </c>
      <c r="D20128" s="279" t="str">
        <f>'Comp. Desp. Indiretas'!$C$11</f>
        <v>COORD. DE PROJETO</v>
      </c>
      <c r="E20128" s="278" t="str">
        <f>Resumo!$R$5</f>
        <v>Despesa</v>
      </c>
      <c r="F20128" s="278" t="str">
        <f>Resumo!$R$6</f>
        <v>Despesa Indireta</v>
      </c>
      <c r="G20128" s="286">
        <f>'Comp. Desp. Indiretas'!CP11</f>
        <v>0</v>
      </c>
    </row>
    <row r="20129" spans="1:7">
      <c r="A20129" s="283">
        <f>'Comp. Desp. Indiretas'!$CP$7</f>
        <v>0</v>
      </c>
      <c r="B20129" s="278" t="str">
        <f>'Comp. Desp. Indiretas'!$A$12</f>
        <v>MOC</v>
      </c>
      <c r="D20129" s="279" t="str">
        <f>'Comp. Desp. Indiretas'!$C$12</f>
        <v>COORD. OPERACIONAL</v>
      </c>
      <c r="E20129" s="278" t="str">
        <f>Resumo!$R$5</f>
        <v>Despesa</v>
      </c>
      <c r="F20129" s="278" t="str">
        <f>Resumo!$R$6</f>
        <v>Despesa Indireta</v>
      </c>
      <c r="G20129" s="286">
        <f>'Comp. Desp. Indiretas'!CP12</f>
        <v>0</v>
      </c>
    </row>
    <row r="20130" spans="1:7">
      <c r="A20130" s="283">
        <f>'Comp. Desp. Indiretas'!$CP$7</f>
        <v>0</v>
      </c>
      <c r="B20130" s="278" t="str">
        <f>'Comp. Desp. Indiretas'!$A$13</f>
        <v>MOC</v>
      </c>
      <c r="D20130" s="279" t="str">
        <f>'Comp. Desp. Indiretas'!$C$13</f>
        <v>ANALISTA DE PROJETOS SENIOR</v>
      </c>
      <c r="E20130" s="278" t="str">
        <f>Resumo!$R$5</f>
        <v>Despesa</v>
      </c>
      <c r="F20130" s="278" t="str">
        <f>Resumo!$R$6</f>
        <v>Despesa Indireta</v>
      </c>
      <c r="G20130" s="286">
        <f>'Comp. Desp. Indiretas'!CP13</f>
        <v>0</v>
      </c>
    </row>
    <row r="20131" spans="1:7">
      <c r="A20131" s="283">
        <f>'Comp. Desp. Indiretas'!$CP$7</f>
        <v>0</v>
      </c>
      <c r="B20131" s="278" t="str">
        <f>'Comp. Desp. Indiretas'!$A$14</f>
        <v>MOC</v>
      </c>
      <c r="D20131" s="279" t="str">
        <f>'Comp. Desp. Indiretas'!$C$14</f>
        <v>ANALISTA DE PROJETOS PLENO</v>
      </c>
      <c r="E20131" s="278" t="str">
        <f>Resumo!$R$5</f>
        <v>Despesa</v>
      </c>
      <c r="F20131" s="278" t="str">
        <f>Resumo!$R$6</f>
        <v>Despesa Indireta</v>
      </c>
      <c r="G20131" s="286">
        <f>'Comp. Desp. Indiretas'!CP14</f>
        <v>0</v>
      </c>
    </row>
    <row r="20132" spans="1:7">
      <c r="A20132" s="283">
        <f>'Comp. Desp. Indiretas'!$CP$7</f>
        <v>0</v>
      </c>
      <c r="B20132" s="278" t="str">
        <f>'Comp. Desp. Indiretas'!$A$15</f>
        <v>MOC</v>
      </c>
      <c r="D20132" s="279" t="str">
        <f>'Comp. Desp. Indiretas'!$C$15</f>
        <v>ANALISTA DE PROJETOS JUNIOR</v>
      </c>
      <c r="E20132" s="278" t="str">
        <f>Resumo!$R$5</f>
        <v>Despesa</v>
      </c>
      <c r="F20132" s="278" t="str">
        <f>Resumo!$R$6</f>
        <v>Despesa Indireta</v>
      </c>
      <c r="G20132" s="286">
        <f>'Comp. Desp. Indiretas'!CP15</f>
        <v>0</v>
      </c>
    </row>
    <row r="20133" spans="1:7">
      <c r="A20133" s="283">
        <f>'Comp. Desp. Indiretas'!$CP$7</f>
        <v>0</v>
      </c>
      <c r="B20133" s="278" t="str">
        <f>'Comp. Desp. Indiretas'!$A$16</f>
        <v>MOC</v>
      </c>
      <c r="D20133" s="279" t="str">
        <f>'Comp. Desp. Indiretas'!$C$16</f>
        <v>TÉCNICO OPERACIONAL</v>
      </c>
      <c r="E20133" s="278" t="str">
        <f>Resumo!$R$5</f>
        <v>Despesa</v>
      </c>
      <c r="F20133" s="278" t="str">
        <f>Resumo!$R$6</f>
        <v>Despesa Indireta</v>
      </c>
      <c r="G20133" s="286">
        <f>'Comp. Desp. Indiretas'!CP16</f>
        <v>0</v>
      </c>
    </row>
    <row r="20134" spans="1:7">
      <c r="A20134" s="283">
        <f>'Comp. Desp. Indiretas'!$CP$7</f>
        <v>0</v>
      </c>
      <c r="B20134" s="278" t="str">
        <f>'Comp. Desp. Indiretas'!$A$17</f>
        <v>MOC</v>
      </c>
      <c r="D20134" s="279" t="str">
        <f>'Comp. Desp. Indiretas'!$C$17</f>
        <v>TÉCNICO OPERACIONAL - C/ PERICULOSIDADE</v>
      </c>
      <c r="E20134" s="278" t="str">
        <f>Resumo!$R$5</f>
        <v>Despesa</v>
      </c>
      <c r="F20134" s="278" t="str">
        <f>Resumo!$R$6</f>
        <v>Despesa Indireta</v>
      </c>
      <c r="G20134" s="286">
        <f>'Comp. Desp. Indiretas'!CP17</f>
        <v>0</v>
      </c>
    </row>
    <row r="20135" spans="1:7">
      <c r="A20135" s="283">
        <f>'Comp. Desp. Indiretas'!$CP$7</f>
        <v>0</v>
      </c>
      <c r="B20135" s="278" t="str">
        <f>'Comp. Desp. Indiretas'!$A$18</f>
        <v>MOC</v>
      </c>
      <c r="D20135" s="279" t="str">
        <f>'Comp. Desp. Indiretas'!$C$18</f>
        <v>ANALISTA DE GEOPROCESSAMENTO</v>
      </c>
      <c r="E20135" s="278" t="str">
        <f>Resumo!$R$5</f>
        <v>Despesa</v>
      </c>
      <c r="F20135" s="278" t="str">
        <f>Resumo!$R$6</f>
        <v>Despesa Indireta</v>
      </c>
      <c r="G20135" s="286">
        <f>'Comp. Desp. Indiretas'!CP18</f>
        <v>0</v>
      </c>
    </row>
    <row r="20136" spans="1:7">
      <c r="A20136" s="283">
        <f>'Comp. Desp. Indiretas'!$CP$7</f>
        <v>0</v>
      </c>
      <c r="B20136" s="278" t="str">
        <f>'Comp. Desp. Indiretas'!$A$19</f>
        <v>MOC</v>
      </c>
      <c r="D20136" s="279" t="str">
        <f>'Comp. Desp. Indiretas'!$C$19</f>
        <v>ASSISTENTE DE PROJETOS</v>
      </c>
      <c r="E20136" s="278" t="str">
        <f>Resumo!$R$5</f>
        <v>Despesa</v>
      </c>
      <c r="F20136" s="278" t="str">
        <f>Resumo!$R$6</f>
        <v>Despesa Indireta</v>
      </c>
      <c r="G20136" s="286">
        <f>'Comp. Desp. Indiretas'!CP19</f>
        <v>0</v>
      </c>
    </row>
    <row r="20137" spans="1:7">
      <c r="A20137" s="283">
        <f>'Comp. Desp. Indiretas'!$CP$7</f>
        <v>0</v>
      </c>
      <c r="B20137" s="278" t="str">
        <f>'Comp. Desp. Indiretas'!$A$20</f>
        <v>MOC</v>
      </c>
      <c r="D20137" s="279" t="str">
        <f>'Comp. Desp. Indiretas'!$C$20</f>
        <v>ASSISTENTE ADMINISTRATIVO</v>
      </c>
      <c r="E20137" s="278" t="str">
        <f>Resumo!$R$5</f>
        <v>Despesa</v>
      </c>
      <c r="F20137" s="278" t="str">
        <f>Resumo!$R$6</f>
        <v>Despesa Indireta</v>
      </c>
      <c r="G20137" s="286">
        <f>'Comp. Desp. Indiretas'!CP20</f>
        <v>0</v>
      </c>
    </row>
    <row r="20138" spans="1:7">
      <c r="A20138" s="283">
        <f>'Comp. Desp. Indiretas'!$CP$7</f>
        <v>0</v>
      </c>
      <c r="B20138" s="278" t="str">
        <f>'Comp. Desp. Indiretas'!$A$21</f>
        <v>MOC</v>
      </c>
      <c r="D20138" s="279" t="str">
        <f>'Comp. Desp. Indiretas'!$C$21</f>
        <v>ESTAGIÁRIO TÉCNICO</v>
      </c>
      <c r="E20138" s="278" t="str">
        <f>Resumo!$R$5</f>
        <v>Despesa</v>
      </c>
      <c r="F20138" s="278" t="str">
        <f>Resumo!$R$6</f>
        <v>Despesa Indireta</v>
      </c>
      <c r="G20138" s="286">
        <f>'Comp. Desp. Indiretas'!CP21</f>
        <v>0</v>
      </c>
    </row>
    <row r="20139" spans="1:7">
      <c r="A20139" s="283">
        <f>'Comp. Desp. Indiretas'!$CP$7</f>
        <v>0</v>
      </c>
      <c r="B20139" s="278" t="str">
        <f>'Comp. Desp. Indiretas'!$A$22</f>
        <v>MOC</v>
      </c>
      <c r="D20139" s="279" t="str">
        <f>'Comp. Desp. Indiretas'!$C$22</f>
        <v>ANALISTA FINANCEIRO</v>
      </c>
      <c r="E20139" s="278" t="str">
        <f>Resumo!$R$5</f>
        <v>Despesa</v>
      </c>
      <c r="F20139" s="278" t="str">
        <f>Resumo!$R$6</f>
        <v>Despesa Indireta</v>
      </c>
      <c r="G20139" s="286">
        <f>'Comp. Desp. Indiretas'!CP22</f>
        <v>0</v>
      </c>
    </row>
    <row r="20140" spans="1:7">
      <c r="A20140" s="283">
        <f>'Comp. Desp. Indiretas'!$CP$7</f>
        <v>0</v>
      </c>
      <c r="B20140" s="278" t="str">
        <f>'Comp. Desp. Indiretas'!$A$23</f>
        <v>MOC</v>
      </c>
      <c r="D20140" s="279" t="str">
        <f>'Comp. Desp. Indiretas'!$C$23</f>
        <v>ANALISTA DE SUPRIMENTOS</v>
      </c>
      <c r="E20140" s="278" t="str">
        <f>Resumo!$R$5</f>
        <v>Despesa</v>
      </c>
      <c r="F20140" s="278" t="str">
        <f>Resumo!$R$6</f>
        <v>Despesa Indireta</v>
      </c>
      <c r="G20140" s="286">
        <f>'Comp. Desp. Indiretas'!CP23</f>
        <v>0</v>
      </c>
    </row>
    <row r="20141" spans="1:7">
      <c r="A20141" s="283">
        <f>'Comp. Desp. Indiretas'!$CP$7</f>
        <v>0</v>
      </c>
      <c r="B20141" s="278" t="str">
        <f>'Comp. Desp. Indiretas'!$A$24</f>
        <v>DG</v>
      </c>
      <c r="D20141" s="279" t="str">
        <f>'Comp. Desp. Indiretas'!$C$24</f>
        <v>HOSPEDAGEM VIAGEM</v>
      </c>
      <c r="E20141" s="278" t="str">
        <f>Resumo!$R$5</f>
        <v>Despesa</v>
      </c>
      <c r="F20141" s="278" t="str">
        <f>Resumo!$R$6</f>
        <v>Despesa Indireta</v>
      </c>
      <c r="G20141" s="286">
        <f>'Comp. Desp. Indiretas'!CP24</f>
        <v>0</v>
      </c>
    </row>
    <row r="20142" spans="1:7">
      <c r="A20142" s="283">
        <f>'Comp. Desp. Indiretas'!$CP$7</f>
        <v>0</v>
      </c>
      <c r="B20142" s="278" t="str">
        <f>'Comp. Desp. Indiretas'!$A$25</f>
        <v>DG</v>
      </c>
      <c r="D20142" s="279" t="str">
        <f>'Comp. Desp. Indiretas'!$C$25</f>
        <v>HOSPEDAGEM - NIVEL 2</v>
      </c>
      <c r="E20142" s="278" t="str">
        <f>Resumo!$R$5</f>
        <v>Despesa</v>
      </c>
      <c r="F20142" s="278" t="str">
        <f>Resumo!$R$6</f>
        <v>Despesa Indireta</v>
      </c>
      <c r="G20142" s="286">
        <f>'Comp. Desp. Indiretas'!CP25</f>
        <v>0</v>
      </c>
    </row>
    <row r="20143" spans="1:7">
      <c r="A20143" s="283">
        <f>'Comp. Desp. Indiretas'!$CP$7</f>
        <v>0</v>
      </c>
      <c r="B20143" s="278" t="str">
        <f>'Comp. Desp. Indiretas'!$A$26</f>
        <v>DG</v>
      </c>
      <c r="D20143" s="279" t="str">
        <f>'Comp. Desp. Indiretas'!$C$26</f>
        <v>HOSPEDAGEM - NIVEL 3</v>
      </c>
      <c r="E20143" s="278" t="str">
        <f>Resumo!$R$5</f>
        <v>Despesa</v>
      </c>
      <c r="F20143" s="278" t="str">
        <f>Resumo!$R$6</f>
        <v>Despesa Indireta</v>
      </c>
      <c r="G20143" s="286">
        <f>'Comp. Desp. Indiretas'!CP26</f>
        <v>0</v>
      </c>
    </row>
    <row r="20144" spans="1:7">
      <c r="A20144" s="283">
        <f>'Comp. Desp. Indiretas'!$CP$7</f>
        <v>0</v>
      </c>
      <c r="B20144" s="278" t="str">
        <f>'Comp. Desp. Indiretas'!$A$27</f>
        <v>DG</v>
      </c>
      <c r="D20144" s="279" t="str">
        <f>'Comp. Desp. Indiretas'!$C$27</f>
        <v>SALA COMERCIAL - PARAUAPEBAS/PA</v>
      </c>
      <c r="E20144" s="278" t="str">
        <f>Resumo!$R$5</f>
        <v>Despesa</v>
      </c>
      <c r="F20144" s="278" t="str">
        <f>Resumo!$R$6</f>
        <v>Despesa Indireta</v>
      </c>
      <c r="G20144" s="286">
        <f>'Comp. Desp. Indiretas'!CP27</f>
        <v>0</v>
      </c>
    </row>
    <row r="20145" spans="1:7">
      <c r="A20145" s="283">
        <f>'Comp. Desp. Indiretas'!$CP$7</f>
        <v>0</v>
      </c>
      <c r="B20145" s="278" t="str">
        <f>'Comp. Desp. Indiretas'!$A$28</f>
        <v>DG</v>
      </c>
      <c r="D20145" s="279" t="str">
        <f>'Comp. Desp. Indiretas'!$C$28</f>
        <v>CUSTOS FIXOS - SALA COMERCIAL (INTERNET, TELEFONIA, ENERGIA, LIMPEZA, E ETC)</v>
      </c>
      <c r="E20145" s="278" t="str">
        <f>Resumo!$R$5</f>
        <v>Despesa</v>
      </c>
      <c r="F20145" s="278" t="str">
        <f>Resumo!$R$6</f>
        <v>Despesa Indireta</v>
      </c>
      <c r="G20145" s="286">
        <f>'Comp. Desp. Indiretas'!CP28</f>
        <v>0</v>
      </c>
    </row>
    <row r="20146" spans="1:7">
      <c r="A20146" s="283">
        <f>'Comp. Desp. Indiretas'!$CP$7</f>
        <v>0</v>
      </c>
      <c r="B20146" s="278" t="str">
        <f>'Comp. Desp. Indiretas'!$A$29</f>
        <v>DG</v>
      </c>
      <c r="D20146" s="279" t="str">
        <f>'Comp. Desp. Indiretas'!$C$29</f>
        <v>MOBILIA/FRETE - SALA COMERCIAL</v>
      </c>
      <c r="E20146" s="278" t="str">
        <f>Resumo!$R$5</f>
        <v>Despesa</v>
      </c>
      <c r="F20146" s="278" t="str">
        <f>Resumo!$R$6</f>
        <v>Despesa Indireta</v>
      </c>
      <c r="G20146" s="286">
        <f>'Comp. Desp. Indiretas'!CP29</f>
        <v>0</v>
      </c>
    </row>
    <row r="20147" spans="1:7">
      <c r="A20147" s="283">
        <f>'Comp. Desp. Indiretas'!$CP$7</f>
        <v>0</v>
      </c>
      <c r="B20147" s="278" t="str">
        <f>'Comp. Desp. Indiretas'!$A$30</f>
        <v>DG</v>
      </c>
      <c r="D20147" s="279" t="str">
        <f>'Comp. Desp. Indiretas'!$C$30</f>
        <v>ALIMENTAÇÃO - NIVEL 3</v>
      </c>
      <c r="E20147" s="278" t="str">
        <f>Resumo!$R$5</f>
        <v>Despesa</v>
      </c>
      <c r="F20147" s="278" t="str">
        <f>Resumo!$R$6</f>
        <v>Despesa Indireta</v>
      </c>
      <c r="G20147" s="286">
        <f>'Comp. Desp. Indiretas'!CP30</f>
        <v>0</v>
      </c>
    </row>
    <row r="20148" spans="1:7">
      <c r="A20148" s="283">
        <f>'Comp. Desp. Indiretas'!$CP$7</f>
        <v>0</v>
      </c>
      <c r="B20148" s="278" t="str">
        <f>'Comp. Desp. Indiretas'!$A$31</f>
        <v>DG</v>
      </c>
      <c r="D20148" s="279" t="str">
        <f>'Comp. Desp. Indiretas'!$C$31</f>
        <v>TELEFONIA</v>
      </c>
      <c r="E20148" s="278" t="str">
        <f>Resumo!$R$5</f>
        <v>Despesa</v>
      </c>
      <c r="F20148" s="278" t="str">
        <f>Resumo!$R$6</f>
        <v>Despesa Indireta</v>
      </c>
      <c r="G20148" s="286">
        <f>'Comp. Desp. Indiretas'!CP31</f>
        <v>0</v>
      </c>
    </row>
    <row r="20149" spans="1:7">
      <c r="A20149" s="283">
        <f>'Comp. Desp. Indiretas'!$CP$7</f>
        <v>0</v>
      </c>
      <c r="B20149" s="278" t="str">
        <f>'Comp. Desp. Indiretas'!$A$32</f>
        <v>DG</v>
      </c>
      <c r="D20149" s="279" t="str">
        <f>'Comp. Desp. Indiretas'!$C$32</f>
        <v>ALUGUEL DE VEÍCULO SUV</v>
      </c>
      <c r="E20149" s="278" t="str">
        <f>Resumo!$R$5</f>
        <v>Despesa</v>
      </c>
      <c r="F20149" s="278" t="str">
        <f>Resumo!$R$6</f>
        <v>Despesa Indireta</v>
      </c>
      <c r="G20149" s="286">
        <f>'Comp. Desp. Indiretas'!CP32</f>
        <v>0</v>
      </c>
    </row>
    <row r="20150" spans="1:7">
      <c r="A20150" s="283">
        <f>'Comp. Desp. Indiretas'!$CP$7</f>
        <v>0</v>
      </c>
      <c r="B20150" s="278" t="str">
        <f>'Comp. Desp. Indiretas'!$A$33</f>
        <v>DG</v>
      </c>
      <c r="D20150" s="279" t="str">
        <f>'Comp. Desp. Indiretas'!$C$33</f>
        <v>ALUGUEL DE VEICULO LEVE</v>
      </c>
      <c r="E20150" s="278" t="str">
        <f>Resumo!$R$5</f>
        <v>Despesa</v>
      </c>
      <c r="F20150" s="278" t="str">
        <f>Resumo!$R$6</f>
        <v>Despesa Indireta</v>
      </c>
      <c r="G20150" s="286">
        <f>'Comp. Desp. Indiretas'!CP33</f>
        <v>0</v>
      </c>
    </row>
    <row r="20151" spans="1:7">
      <c r="A20151" s="283">
        <f>'Comp. Desp. Indiretas'!$CP$7</f>
        <v>0</v>
      </c>
      <c r="B20151" s="278" t="str">
        <f>'Comp. Desp. Indiretas'!$A$34</f>
        <v>DG</v>
      </c>
      <c r="D20151" s="279" t="str">
        <f>'Comp. Desp. Indiretas'!$C$34</f>
        <v>ALUGUEL CAMINHONTE</v>
      </c>
      <c r="E20151" s="278" t="str">
        <f>Resumo!$R$5</f>
        <v>Despesa</v>
      </c>
      <c r="F20151" s="278" t="str">
        <f>Resumo!$R$6</f>
        <v>Despesa Indireta</v>
      </c>
      <c r="G20151" s="286">
        <f>'Comp. Desp. Indiretas'!CP34</f>
        <v>0</v>
      </c>
    </row>
    <row r="20152" spans="1:7">
      <c r="A20152" s="283">
        <f>'Comp. Desp. Indiretas'!$CP$7</f>
        <v>0</v>
      </c>
      <c r="B20152" s="278" t="str">
        <f>'Comp. Desp. Indiretas'!$A$35</f>
        <v>DG</v>
      </c>
      <c r="D20152" s="279" t="str">
        <f>'Comp. Desp. Indiretas'!$C$35</f>
        <v>AQUISIÇÃO DE VEICULO</v>
      </c>
      <c r="E20152" s="278" t="str">
        <f>Resumo!$R$5</f>
        <v>Despesa</v>
      </c>
      <c r="F20152" s="278" t="str">
        <f>Resumo!$R$6</f>
        <v>Despesa Indireta</v>
      </c>
      <c r="G20152" s="286">
        <f>'Comp. Desp. Indiretas'!CP35</f>
        <v>0</v>
      </c>
    </row>
    <row r="20153" spans="1:7">
      <c r="A20153" s="283">
        <f>'Comp. Desp. Indiretas'!$CP$7</f>
        <v>0</v>
      </c>
      <c r="B20153" s="278" t="str">
        <f>'Comp. Desp. Indiretas'!$A$36</f>
        <v>DG</v>
      </c>
      <c r="D20153" s="279" t="str">
        <f>'Comp. Desp. Indiretas'!$C$36</f>
        <v>COMBUSTÍVEL - GASOLINA</v>
      </c>
      <c r="E20153" s="278" t="str">
        <f>Resumo!$R$5</f>
        <v>Despesa</v>
      </c>
      <c r="F20153" s="278" t="str">
        <f>Resumo!$R$6</f>
        <v>Despesa Indireta</v>
      </c>
      <c r="G20153" s="286">
        <f>'Comp. Desp. Indiretas'!CP36</f>
        <v>0</v>
      </c>
    </row>
    <row r="20154" spans="1:7">
      <c r="A20154" s="283">
        <f>'Comp. Desp. Indiretas'!$CP$7</f>
        <v>0</v>
      </c>
      <c r="B20154" s="278" t="str">
        <f>'Comp. Desp. Indiretas'!$A$37</f>
        <v>DG</v>
      </c>
      <c r="D20154" s="279" t="str">
        <f>'Comp. Desp. Indiretas'!$C$37</f>
        <v>COMBUSTÍVEL - DIESEL</v>
      </c>
      <c r="E20154" s="278" t="str">
        <f>Resumo!$R$5</f>
        <v>Despesa</v>
      </c>
      <c r="F20154" s="278" t="str">
        <f>Resumo!$R$6</f>
        <v>Despesa Indireta</v>
      </c>
      <c r="G20154" s="286">
        <f>'Comp. Desp. Indiretas'!CP37</f>
        <v>0</v>
      </c>
    </row>
    <row r="20155" spans="1:7">
      <c r="A20155" s="283">
        <f>'Comp. Desp. Indiretas'!$CP$7</f>
        <v>0</v>
      </c>
      <c r="B20155" s="278" t="str">
        <f>'Comp. Desp. Indiretas'!$A$38</f>
        <v>DG</v>
      </c>
      <c r="D20155" s="279" t="str">
        <f>'Comp. Desp. Indiretas'!$C$38</f>
        <v>PASSAGEM AÉREA</v>
      </c>
      <c r="E20155" s="278" t="str">
        <f>Resumo!$R$5</f>
        <v>Despesa</v>
      </c>
      <c r="F20155" s="278" t="str">
        <f>Resumo!$R$6</f>
        <v>Despesa Indireta</v>
      </c>
      <c r="G20155" s="286">
        <f>'Comp. Desp. Indiretas'!CP38</f>
        <v>0</v>
      </c>
    </row>
    <row r="20156" spans="1:7">
      <c r="A20156" s="283">
        <f>'Comp. Desp. Indiretas'!$CP$7</f>
        <v>0</v>
      </c>
      <c r="B20156" s="278" t="str">
        <f>'Comp. Desp. Indiretas'!$A$39</f>
        <v>ART</v>
      </c>
      <c r="D20156" s="279" t="str">
        <f>'Comp. Desp. Indiretas'!$C$39</f>
        <v>ART CREA - Nível 1</v>
      </c>
      <c r="E20156" s="278" t="str">
        <f>Resumo!$R$5</f>
        <v>Despesa</v>
      </c>
      <c r="F20156" s="278" t="str">
        <f>Resumo!$R$6</f>
        <v>Despesa Indireta</v>
      </c>
      <c r="G20156" s="286">
        <f>'Comp. Desp. Indiretas'!CP39</f>
        <v>0</v>
      </c>
    </row>
    <row r="20157" spans="1:7">
      <c r="A20157" s="283">
        <f>'Comp. Desp. Indiretas'!$CP$7</f>
        <v>0</v>
      </c>
      <c r="B20157" s="278" t="str">
        <f>'Comp. Desp. Indiretas'!$A$40</f>
        <v>ART</v>
      </c>
      <c r="D20157" s="279" t="str">
        <f>'Comp. Desp. Indiretas'!$C$40</f>
        <v>ART CREA - Nível 2</v>
      </c>
      <c r="E20157" s="278" t="str">
        <f>Resumo!$R$5</f>
        <v>Despesa</v>
      </c>
      <c r="F20157" s="278" t="str">
        <f>Resumo!$R$6</f>
        <v>Despesa Indireta</v>
      </c>
      <c r="G20157" s="286">
        <f>'Comp. Desp. Indiretas'!CP40</f>
        <v>0</v>
      </c>
    </row>
    <row r="20158" spans="1:7">
      <c r="A20158" s="283">
        <f>'Comp. Desp. Indiretas'!$CP$7</f>
        <v>0</v>
      </c>
      <c r="B20158" s="278" t="str">
        <f>'Comp. Desp. Indiretas'!$A$41</f>
        <v>ART</v>
      </c>
      <c r="D20158" s="279" t="str">
        <f>'Comp. Desp. Indiretas'!$C$41</f>
        <v>ART CREA - Nível 3</v>
      </c>
      <c r="E20158" s="278" t="str">
        <f>Resumo!$R$5</f>
        <v>Despesa</v>
      </c>
      <c r="F20158" s="278" t="str">
        <f>Resumo!$R$6</f>
        <v>Despesa Indireta</v>
      </c>
      <c r="G20158" s="286">
        <f>'Comp. Desp. Indiretas'!CP41</f>
        <v>0</v>
      </c>
    </row>
    <row r="20159" spans="1:7">
      <c r="A20159" s="283">
        <f>'Comp. Desp. Indiretas'!$CP$7</f>
        <v>0</v>
      </c>
      <c r="B20159" s="278" t="str">
        <f>'Comp. Desp. Indiretas'!$A$42</f>
        <v>ART</v>
      </c>
      <c r="D20159" s="279" t="str">
        <f>'Comp. Desp. Indiretas'!$C$42</f>
        <v>ACERVO CREA</v>
      </c>
      <c r="E20159" s="278" t="str">
        <f>Resumo!$R$5</f>
        <v>Despesa</v>
      </c>
      <c r="F20159" s="278" t="str">
        <f>Resumo!$R$6</f>
        <v>Despesa Indireta</v>
      </c>
      <c r="G20159" s="286">
        <f>'Comp. Desp. Indiretas'!CP42</f>
        <v>0</v>
      </c>
    </row>
    <row r="20160" spans="1:7">
      <c r="A20160" s="283">
        <f>'Comp. Desp. Indiretas'!$CP$7</f>
        <v>0</v>
      </c>
      <c r="B20160" s="278" t="str">
        <f>'Comp. Desp. Indiretas'!$A$43</f>
        <v>ART</v>
      </c>
      <c r="D20160" s="279" t="str">
        <f>'Comp. Desp. Indiretas'!$C$43</f>
        <v>ART CRBio</v>
      </c>
      <c r="E20160" s="278" t="str">
        <f>Resumo!$R$5</f>
        <v>Despesa</v>
      </c>
      <c r="F20160" s="278" t="str">
        <f>Resumo!$R$6</f>
        <v>Despesa Indireta</v>
      </c>
      <c r="G20160" s="286">
        <f>'Comp. Desp. Indiretas'!CP43</f>
        <v>0</v>
      </c>
    </row>
    <row r="20161" spans="1:7">
      <c r="A20161" s="283">
        <f>'Comp. Desp. Indiretas'!$CP$7</f>
        <v>0</v>
      </c>
      <c r="B20161" s="278" t="str">
        <f>'Comp. Desp. Indiretas'!$A$44</f>
        <v>ART</v>
      </c>
      <c r="D20161" s="279" t="str">
        <f>'Comp. Desp. Indiretas'!$C$44</f>
        <v>ACERVO CRBio</v>
      </c>
      <c r="E20161" s="278" t="str">
        <f>Resumo!$R$5</f>
        <v>Despesa</v>
      </c>
      <c r="F20161" s="278" t="str">
        <f>Resumo!$R$6</f>
        <v>Despesa Indireta</v>
      </c>
      <c r="G20161" s="286">
        <f>'Comp. Desp. Indiretas'!CP44</f>
        <v>0</v>
      </c>
    </row>
    <row r="20162" spans="1:7">
      <c r="A20162" s="283">
        <f>'Comp. Desp. Indiretas'!$CP$7</f>
        <v>0</v>
      </c>
      <c r="B20162" s="278" t="str">
        <f>'Comp. Desp. Indiretas'!$A$45</f>
        <v>ART</v>
      </c>
      <c r="D20162" s="279" t="str">
        <f>'Comp. Desp. Indiretas'!$C$45</f>
        <v>VISTO CREA PF</v>
      </c>
      <c r="E20162" s="278" t="str">
        <f>Resumo!$R$5</f>
        <v>Despesa</v>
      </c>
      <c r="F20162" s="278" t="str">
        <f>Resumo!$R$6</f>
        <v>Despesa Indireta</v>
      </c>
      <c r="G20162" s="286">
        <f>'Comp. Desp. Indiretas'!CP45</f>
        <v>0</v>
      </c>
    </row>
    <row r="20163" spans="1:7">
      <c r="A20163" s="283">
        <f>'Comp. Desp. Indiretas'!$CP$7</f>
        <v>0</v>
      </c>
      <c r="B20163" s="278" t="str">
        <f>'Comp. Desp. Indiretas'!$A$46</f>
        <v>ART</v>
      </c>
      <c r="D20163" s="279" t="str">
        <f>'Comp. Desp. Indiretas'!$C$46</f>
        <v>VISTO CREA PJ</v>
      </c>
      <c r="E20163" s="278" t="str">
        <f>Resumo!$R$5</f>
        <v>Despesa</v>
      </c>
      <c r="F20163" s="278" t="str">
        <f>Resumo!$R$6</f>
        <v>Despesa Indireta</v>
      </c>
      <c r="G20163" s="286">
        <f>'Comp. Desp. Indiretas'!CP46</f>
        <v>0</v>
      </c>
    </row>
    <row r="20164" spans="1:7">
      <c r="A20164" s="283">
        <f>'Comp. Desp. Indiretas'!$CP$7</f>
        <v>0</v>
      </c>
      <c r="B20164" s="278" t="str">
        <f>'Comp. Desp. Indiretas'!$A$47</f>
        <v>ART</v>
      </c>
      <c r="D20164" s="279" t="str">
        <f>'Comp. Desp. Indiretas'!$C$47</f>
        <v>ANUIDADE CREA PF</v>
      </c>
      <c r="E20164" s="278" t="str">
        <f>Resumo!$R$5</f>
        <v>Despesa</v>
      </c>
      <c r="F20164" s="278" t="str">
        <f>Resumo!$R$6</f>
        <v>Despesa Indireta</v>
      </c>
      <c r="G20164" s="286">
        <f>'Comp. Desp. Indiretas'!CP47</f>
        <v>0</v>
      </c>
    </row>
    <row r="20165" spans="1:7">
      <c r="A20165" s="283">
        <f>'Comp. Desp. Indiretas'!$CP$7</f>
        <v>0</v>
      </c>
      <c r="B20165" s="278" t="str">
        <f>'Comp. Desp. Indiretas'!$A$48</f>
        <v>ART</v>
      </c>
      <c r="D20165" s="279" t="str">
        <f>'Comp. Desp. Indiretas'!$C$48</f>
        <v>ANUIDADE CREA PJ</v>
      </c>
      <c r="E20165" s="278" t="str">
        <f>Resumo!$R$5</f>
        <v>Despesa</v>
      </c>
      <c r="F20165" s="278" t="str">
        <f>Resumo!$R$6</f>
        <v>Despesa Indireta</v>
      </c>
      <c r="G20165" s="286">
        <f>'Comp. Desp. Indiretas'!CP48</f>
        <v>0</v>
      </c>
    </row>
    <row r="20166" spans="1:7">
      <c r="A20166" s="283">
        <f>'Comp. Desp. Indiretas'!$CP$7</f>
        <v>0</v>
      </c>
      <c r="B20166" s="278" t="str">
        <f>'Comp. Desp. Indiretas'!$A$49</f>
        <v>ART</v>
      </c>
      <c r="D20166" s="279" t="str">
        <f>'Comp. Desp. Indiretas'!$C$49</f>
        <v>VISTO CRBio PF</v>
      </c>
      <c r="E20166" s="278" t="str">
        <f>Resumo!$R$5</f>
        <v>Despesa</v>
      </c>
      <c r="F20166" s="278" t="str">
        <f>Resumo!$R$6</f>
        <v>Despesa Indireta</v>
      </c>
      <c r="G20166" s="286">
        <f>'Comp. Desp. Indiretas'!CP49</f>
        <v>0</v>
      </c>
    </row>
    <row r="20167" spans="1:7">
      <c r="A20167" s="283">
        <f>'Comp. Desp. Indiretas'!$CP$7</f>
        <v>0</v>
      </c>
      <c r="B20167" s="278" t="str">
        <f>'Comp. Desp. Indiretas'!$A$50</f>
        <v>ART</v>
      </c>
      <c r="D20167" s="279" t="str">
        <f>'Comp. Desp. Indiretas'!$C$50</f>
        <v>VISTO CRBio PJ</v>
      </c>
      <c r="E20167" s="278" t="str">
        <f>Resumo!$R$5</f>
        <v>Despesa</v>
      </c>
      <c r="F20167" s="278" t="str">
        <f>Resumo!$R$6</f>
        <v>Despesa Indireta</v>
      </c>
      <c r="G20167" s="286">
        <f>'Comp. Desp. Indiretas'!CP50</f>
        <v>0</v>
      </c>
    </row>
    <row r="20168" spans="1:7">
      <c r="A20168" s="283">
        <f>'Comp. Desp. Indiretas'!$CP$7</f>
        <v>0</v>
      </c>
      <c r="B20168" s="278" t="str">
        <f>'Comp. Desp. Indiretas'!$A$51</f>
        <v>SMS</v>
      </c>
      <c r="D20168" s="279" t="str">
        <f>'Comp. Desp. Indiretas'!$C$51</f>
        <v>PPRA</v>
      </c>
      <c r="E20168" s="278" t="str">
        <f>Resumo!$R$5</f>
        <v>Despesa</v>
      </c>
      <c r="F20168" s="278" t="str">
        <f>Resumo!$R$6</f>
        <v>Despesa Indireta</v>
      </c>
      <c r="G20168" s="286">
        <f>'Comp. Desp. Indiretas'!CP51</f>
        <v>0</v>
      </c>
    </row>
    <row r="20169" spans="1:7">
      <c r="A20169" s="283">
        <f>'Comp. Desp. Indiretas'!$CP$7</f>
        <v>0</v>
      </c>
      <c r="B20169" s="278" t="str">
        <f>'Comp. Desp. Indiretas'!$A$52</f>
        <v>SMS</v>
      </c>
      <c r="D20169" s="279" t="str">
        <f>'Comp. Desp. Indiretas'!$C$52</f>
        <v>PCMSO</v>
      </c>
      <c r="E20169" s="278" t="str">
        <f>Resumo!$R$5</f>
        <v>Despesa</v>
      </c>
      <c r="F20169" s="278" t="str">
        <f>Resumo!$R$6</f>
        <v>Despesa Indireta</v>
      </c>
      <c r="G20169" s="286">
        <f>'Comp. Desp. Indiretas'!CP52</f>
        <v>0</v>
      </c>
    </row>
    <row r="20170" spans="1:7">
      <c r="A20170" s="283">
        <f>'Comp. Desp. Indiretas'!$CP$7</f>
        <v>0</v>
      </c>
      <c r="B20170" s="278" t="str">
        <f>'Comp. Desp. Indiretas'!$A$53</f>
        <v>SMS</v>
      </c>
      <c r="D20170" s="279" t="str">
        <f>'Comp. Desp. Indiretas'!$C$53</f>
        <v>PGR</v>
      </c>
      <c r="E20170" s="278" t="str">
        <f>Resumo!$R$5</f>
        <v>Despesa</v>
      </c>
      <c r="F20170" s="278" t="str">
        <f>Resumo!$R$6</f>
        <v>Despesa Indireta</v>
      </c>
      <c r="G20170" s="286">
        <f>'Comp. Desp. Indiretas'!CP53</f>
        <v>0</v>
      </c>
    </row>
    <row r="20171" spans="1:7">
      <c r="A20171" s="283">
        <f>'Comp. Desp. Indiretas'!$CP$7</f>
        <v>0</v>
      </c>
      <c r="B20171" s="278" t="str">
        <f>'Comp. Desp. Indiretas'!$A$55</f>
        <v>SMS</v>
      </c>
      <c r="D20171" s="279" t="str">
        <f>'Comp. Desp. Indiretas'!$C$55</f>
        <v>TREINAMENTO</v>
      </c>
      <c r="E20171" s="278" t="str">
        <f>Resumo!$R$5</f>
        <v>Despesa</v>
      </c>
      <c r="F20171" s="278" t="str">
        <f>Resumo!$R$6</f>
        <v>Despesa Indireta</v>
      </c>
      <c r="G20171" s="286">
        <f>'Comp. Desp. Indiretas'!CP55</f>
        <v>0</v>
      </c>
    </row>
    <row r="20172" spans="1:7">
      <c r="A20172" s="283">
        <f>'Comp. Desp. Indiretas'!$CP$7</f>
        <v>0</v>
      </c>
      <c r="B20172" s="278" t="str">
        <f>'Comp. Desp. Indiretas'!$A$56</f>
        <v>SMS</v>
      </c>
      <c r="D20172" s="279" t="str">
        <f>'Comp. Desp. Indiretas'!$C$56</f>
        <v>ASO</v>
      </c>
      <c r="E20172" s="278" t="str">
        <f>Resumo!$R$5</f>
        <v>Despesa</v>
      </c>
      <c r="F20172" s="278" t="str">
        <f>Resumo!$R$6</f>
        <v>Despesa Indireta</v>
      </c>
      <c r="G20172" s="286">
        <f>'Comp. Desp. Indiretas'!CP56</f>
        <v>0</v>
      </c>
    </row>
    <row r="20173" spans="1:7">
      <c r="A20173" s="283">
        <f>'Comp. Desp. Indiretas'!$CP$7</f>
        <v>0</v>
      </c>
      <c r="B20173" s="278">
        <f>'Comp. Desp. Indiretas'!$A$57</f>
        <v>0</v>
      </c>
      <c r="D20173" s="279" t="str">
        <f>'Comp. Desp. Indiretas'!$C$57</f>
        <v/>
      </c>
      <c r="E20173" s="278" t="str">
        <f>Resumo!$R$5</f>
        <v>Despesa</v>
      </c>
      <c r="F20173" s="278" t="str">
        <f>Resumo!$R$6</f>
        <v>Despesa Indireta</v>
      </c>
      <c r="G20173" s="286">
        <f>'Comp. Desp. Indiretas'!CP57</f>
        <v>0</v>
      </c>
    </row>
    <row r="20174" spans="1:7">
      <c r="A20174" s="283">
        <f>'Comp. Desp. Indiretas'!$CP$7</f>
        <v>0</v>
      </c>
      <c r="B20174" s="278">
        <f>'Comp. Desp. Indiretas'!$A$58</f>
        <v>0</v>
      </c>
      <c r="D20174" s="279" t="str">
        <f>'Comp. Desp. Indiretas'!$C$58</f>
        <v/>
      </c>
      <c r="E20174" s="278" t="str">
        <f>Resumo!$R$5</f>
        <v>Despesa</v>
      </c>
      <c r="F20174" s="278" t="str">
        <f>Resumo!$R$6</f>
        <v>Despesa Indireta</v>
      </c>
      <c r="G20174" s="286">
        <f>'Comp. Desp. Indiretas'!CP58</f>
        <v>0</v>
      </c>
    </row>
    <row r="20175" spans="1:7">
      <c r="A20175" s="283">
        <f>'Comp. Desp. Indiretas'!$CP$7</f>
        <v>0</v>
      </c>
      <c r="B20175" s="278">
        <f>'Comp. Desp. Indiretas'!$A$59</f>
        <v>0</v>
      </c>
      <c r="D20175" s="279" t="str">
        <f>'Comp. Desp. Indiretas'!$C$59</f>
        <v/>
      </c>
      <c r="E20175" s="278" t="str">
        <f>Resumo!$R$5</f>
        <v>Despesa</v>
      </c>
      <c r="F20175" s="278" t="str">
        <f>Resumo!$R$6</f>
        <v>Despesa Indireta</v>
      </c>
      <c r="G20175" s="286">
        <f>'Comp. Desp. Indiretas'!CP59</f>
        <v>0</v>
      </c>
    </row>
    <row r="20176" spans="1:7">
      <c r="A20176" s="283">
        <f>'Comp. Desp. Indiretas'!$CP$7</f>
        <v>0</v>
      </c>
      <c r="B20176" s="278">
        <f>'Comp. Desp. Indiretas'!$A$60</f>
        <v>0</v>
      </c>
      <c r="D20176" s="279" t="str">
        <f>'Comp. Desp. Indiretas'!$C$60</f>
        <v/>
      </c>
      <c r="E20176" s="278" t="str">
        <f>Resumo!$R$5</f>
        <v>Despesa</v>
      </c>
      <c r="F20176" s="278" t="str">
        <f>Resumo!$R$6</f>
        <v>Despesa Indireta</v>
      </c>
      <c r="G20176" s="286">
        <f>'Comp. Desp. Indiretas'!CP60</f>
        <v>0</v>
      </c>
    </row>
    <row r="20177" spans="1:7">
      <c r="A20177" s="283">
        <f>'Comp. Desp. Indiretas'!$CP$7</f>
        <v>0</v>
      </c>
      <c r="B20177" s="278" t="str">
        <f>'Comp. Desp. Indiretas'!$A$63</f>
        <v>MOC</v>
      </c>
      <c r="D20177" s="279" t="str">
        <f>'Comp. Desp. Indiretas'!$C$63</f>
        <v>DIRETOR TÉCNICO</v>
      </c>
      <c r="E20177" s="278" t="str">
        <f>Resumo!$R$5</f>
        <v>Despesa</v>
      </c>
      <c r="F20177" s="278" t="str">
        <f>Resumo!$R$6</f>
        <v>Despesa Indireta</v>
      </c>
      <c r="G20177" s="286">
        <f>'Comp. Desp. Indiretas'!CP63</f>
        <v>0</v>
      </c>
    </row>
    <row r="20178" spans="1:7">
      <c r="A20178" s="283">
        <f>'Comp. Desp. Indiretas'!$CP$7</f>
        <v>0</v>
      </c>
      <c r="B20178" s="278" t="str">
        <f>'Comp. Desp. Indiretas'!$A$64</f>
        <v>MOC</v>
      </c>
      <c r="D20178" s="279" t="str">
        <f>'Comp. Desp. Indiretas'!$C$64</f>
        <v>ANALISTA DE SUPRIMENTOS</v>
      </c>
      <c r="E20178" s="278" t="str">
        <f>Resumo!$R$5</f>
        <v>Despesa</v>
      </c>
      <c r="F20178" s="278" t="str">
        <f>Resumo!$R$6</f>
        <v>Despesa Indireta</v>
      </c>
      <c r="G20178" s="286">
        <f>'Comp. Desp. Indiretas'!CP64</f>
        <v>0</v>
      </c>
    </row>
    <row r="20179" spans="1:7">
      <c r="A20179" s="283">
        <f>'Comp. Desp. Indiretas'!$CP$7</f>
        <v>0</v>
      </c>
      <c r="B20179" s="278" t="str">
        <f>'Comp. Desp. Indiretas'!$A$65</f>
        <v>MOC</v>
      </c>
      <c r="D20179" s="279" t="str">
        <f>'Comp. Desp. Indiretas'!$C$65</f>
        <v>GERENTE DE PROJETO - PJ</v>
      </c>
      <c r="E20179" s="278" t="str">
        <f>Resumo!$R$5</f>
        <v>Despesa</v>
      </c>
      <c r="F20179" s="278" t="str">
        <f>Resumo!$R$6</f>
        <v>Despesa Indireta</v>
      </c>
      <c r="G20179" s="286">
        <f>'Comp. Desp. Indiretas'!CP65</f>
        <v>0</v>
      </c>
    </row>
    <row r="20180" spans="1:7">
      <c r="A20180" s="283">
        <f>'Comp. Desp. Indiretas'!$CP$7</f>
        <v>0</v>
      </c>
      <c r="B20180" s="278" t="str">
        <f>'Comp. Desp. Indiretas'!$A$66</f>
        <v>MOC</v>
      </c>
      <c r="D20180" s="279" t="str">
        <f>'Comp. Desp. Indiretas'!$C$66</f>
        <v>COORD. DE PROJETO - PJ</v>
      </c>
      <c r="E20180" s="278" t="str">
        <f>Resumo!$R$5</f>
        <v>Despesa</v>
      </c>
      <c r="F20180" s="278" t="str">
        <f>Resumo!$R$6</f>
        <v>Despesa Indireta</v>
      </c>
      <c r="G20180" s="286">
        <f>'Comp. Desp. Indiretas'!CP66</f>
        <v>0</v>
      </c>
    </row>
    <row r="20181" spans="1:7">
      <c r="A20181" s="283">
        <f>'Comp. Desp. Indiretas'!$CP$7</f>
        <v>0</v>
      </c>
      <c r="B20181" s="278" t="str">
        <f>'Comp. Desp. Indiretas'!$A$67</f>
        <v>MOC</v>
      </c>
      <c r="D20181" s="279" t="str">
        <f>'Comp. Desp. Indiretas'!$C$67</f>
        <v>COORD. OPERACIONAL - PJ</v>
      </c>
      <c r="E20181" s="278" t="str">
        <f>Resumo!$R$5</f>
        <v>Despesa</v>
      </c>
      <c r="F20181" s="278" t="str">
        <f>Resumo!$R$6</f>
        <v>Despesa Indireta</v>
      </c>
      <c r="G20181" s="286">
        <f>'Comp. Desp. Indiretas'!CP67</f>
        <v>0</v>
      </c>
    </row>
    <row r="20182" spans="1:7">
      <c r="A20182" s="283">
        <f>'Comp. Desp. Indiretas'!$CP$7</f>
        <v>0</v>
      </c>
      <c r="B20182" s="278" t="str">
        <f>'Comp. Desp. Indiretas'!$A$68</f>
        <v>MOC</v>
      </c>
      <c r="D20182" s="279" t="str">
        <f>'Comp. Desp. Indiretas'!$C$68</f>
        <v>ANALISTA DE PROJETOS SENIOR - PJ</v>
      </c>
      <c r="E20182" s="278" t="str">
        <f>Resumo!$R$5</f>
        <v>Despesa</v>
      </c>
      <c r="F20182" s="278" t="str">
        <f>Resumo!$R$6</f>
        <v>Despesa Indireta</v>
      </c>
      <c r="G20182" s="286">
        <f>'Comp. Desp. Indiretas'!CP68</f>
        <v>0</v>
      </c>
    </row>
    <row r="20183" spans="1:7">
      <c r="A20183" s="283">
        <f>'Comp. Desp. Indiretas'!$CP$7</f>
        <v>0</v>
      </c>
      <c r="B20183" s="278" t="str">
        <f>'Comp. Desp. Indiretas'!$A$69</f>
        <v>MOC</v>
      </c>
      <c r="D20183" s="279" t="str">
        <f>'Comp. Desp. Indiretas'!$C$69</f>
        <v>ANALISTA DE PROJETOS PLENO - PJ</v>
      </c>
      <c r="E20183" s="278" t="str">
        <f>Resumo!$R$5</f>
        <v>Despesa</v>
      </c>
      <c r="F20183" s="278" t="str">
        <f>Resumo!$R$6</f>
        <v>Despesa Indireta</v>
      </c>
      <c r="G20183" s="286">
        <f>'Comp. Desp. Indiretas'!CP69</f>
        <v>0</v>
      </c>
    </row>
    <row r="20184" spans="1:7">
      <c r="A20184" s="283">
        <f>'Comp. Desp. Indiretas'!$CP$7</f>
        <v>0</v>
      </c>
      <c r="B20184" s="278" t="str">
        <f>'Comp. Desp. Indiretas'!$A$70</f>
        <v>MOC</v>
      </c>
      <c r="D20184" s="279" t="str">
        <f>'Comp. Desp. Indiretas'!$C$70</f>
        <v>ANALISTA DE PROJETOS JUNIOR - PJ</v>
      </c>
      <c r="E20184" s="278" t="str">
        <f>Resumo!$R$5</f>
        <v>Despesa</v>
      </c>
      <c r="F20184" s="278" t="str">
        <f>Resumo!$R$6</f>
        <v>Despesa Indireta</v>
      </c>
      <c r="G20184" s="286">
        <f>'Comp. Desp. Indiretas'!CP70</f>
        <v>0</v>
      </c>
    </row>
    <row r="20185" spans="1:7">
      <c r="A20185" s="283">
        <f>'Comp. Desp. Indiretas'!$CP$7</f>
        <v>0</v>
      </c>
      <c r="B20185" s="278" t="str">
        <f>'Comp. Desp. Indiretas'!$A$71</f>
        <v>MOC</v>
      </c>
      <c r="D20185" s="279" t="str">
        <f>'Comp. Desp. Indiretas'!$C$71</f>
        <v>TÉCNICO OPERACIONAL - PJ</v>
      </c>
      <c r="E20185" s="278" t="str">
        <f>Resumo!$R$5</f>
        <v>Despesa</v>
      </c>
      <c r="F20185" s="278" t="str">
        <f>Resumo!$R$6</f>
        <v>Despesa Indireta</v>
      </c>
      <c r="G20185" s="286">
        <f>'Comp. Desp. Indiretas'!CP71</f>
        <v>0</v>
      </c>
    </row>
    <row r="20186" spans="1:7">
      <c r="A20186" s="283">
        <f>'Comp. Desp. Indiretas'!$CP$7</f>
        <v>0</v>
      </c>
      <c r="B20186" s="278" t="str">
        <f>'Comp. Desp. Indiretas'!$A$72</f>
        <v>MOC</v>
      </c>
      <c r="D20186" s="279" t="str">
        <f>'Comp. Desp. Indiretas'!$C$72</f>
        <v>AUXILIAR TÉCNICO - PJ</v>
      </c>
      <c r="E20186" s="278" t="str">
        <f>Resumo!$R$5</f>
        <v>Despesa</v>
      </c>
      <c r="F20186" s="278" t="str">
        <f>Resumo!$R$6</f>
        <v>Despesa Indireta</v>
      </c>
      <c r="G20186" s="286">
        <f>'Comp. Desp. Indiretas'!CP72</f>
        <v>0</v>
      </c>
    </row>
    <row r="20187" spans="1:7">
      <c r="A20187" s="283">
        <f>'Comp. Desp. Indiretas'!$CP$7</f>
        <v>0</v>
      </c>
      <c r="B20187" s="278" t="str">
        <f>'Comp. Desp. Indiretas'!$A$73</f>
        <v>MOC</v>
      </c>
      <c r="D20187" s="279" t="str">
        <f>'Comp. Desp. Indiretas'!$C$73</f>
        <v>ANALISTA FINANCEIRO</v>
      </c>
      <c r="E20187" s="278" t="str">
        <f>Resumo!$R$5</f>
        <v>Despesa</v>
      </c>
      <c r="F20187" s="278" t="str">
        <f>Resumo!$R$6</f>
        <v>Despesa Indireta</v>
      </c>
      <c r="G20187" s="286">
        <f>'Comp. Desp. Indiretas'!CP73</f>
        <v>0</v>
      </c>
    </row>
    <row r="20188" spans="1:7">
      <c r="A20188" s="283">
        <f>'Comp. Desp. Indiretas'!$CP$7</f>
        <v>0</v>
      </c>
      <c r="B20188" s="278" t="str">
        <f>'Comp. Desp. Indiretas'!$A$74</f>
        <v>MOC</v>
      </c>
      <c r="D20188" s="279" t="str">
        <f>'Comp. Desp. Indiretas'!$C$74</f>
        <v>ANALISTA DE SUPRIMENTOS</v>
      </c>
      <c r="E20188" s="278" t="str">
        <f>Resumo!$R$5</f>
        <v>Despesa</v>
      </c>
      <c r="F20188" s="278" t="str">
        <f>Resumo!$R$6</f>
        <v>Despesa Indireta</v>
      </c>
      <c r="G20188" s="286">
        <f>'Comp. Desp. Indiretas'!CP74</f>
        <v>0</v>
      </c>
    </row>
    <row r="20189" spans="1:7">
      <c r="A20189" s="283">
        <f>'Comp. Desp. Indiretas'!$CP$7</f>
        <v>0</v>
      </c>
      <c r="B20189" s="278" t="str">
        <f>'Comp. Desp. Indiretas'!$A$75</f>
        <v>DG</v>
      </c>
      <c r="D20189" s="279" t="str">
        <f>'Comp. Desp. Indiretas'!$C$75</f>
        <v>HOSPEDAGEM VIAGEM</v>
      </c>
      <c r="E20189" s="278" t="str">
        <f>Resumo!$R$5</f>
        <v>Despesa</v>
      </c>
      <c r="F20189" s="278" t="str">
        <f>Resumo!$R$6</f>
        <v>Despesa Indireta</v>
      </c>
      <c r="G20189" s="286">
        <f>'Comp. Desp. Indiretas'!CP75</f>
        <v>0</v>
      </c>
    </row>
    <row r="20190" spans="1:7">
      <c r="A20190" s="283">
        <f>'Comp. Desp. Indiretas'!$CP$7</f>
        <v>0</v>
      </c>
      <c r="B20190" s="278" t="str">
        <f>'Comp. Desp. Indiretas'!$A$76</f>
        <v>DG</v>
      </c>
      <c r="D20190" s="279" t="str">
        <f>'Comp. Desp. Indiretas'!$C$76</f>
        <v>ALIMENTAÇÃO VIAGEM (CAFÉ / ALMOÇO OU JANTA)</v>
      </c>
      <c r="E20190" s="278" t="str">
        <f>Resumo!$R$5</f>
        <v>Despesa</v>
      </c>
      <c r="F20190" s="278" t="str">
        <f>Resumo!$R$6</f>
        <v>Despesa Indireta</v>
      </c>
      <c r="G20190" s="286">
        <f>'Comp. Desp. Indiretas'!CP76</f>
        <v>0</v>
      </c>
    </row>
    <row r="20191" spans="1:7">
      <c r="A20191" s="283">
        <f>'Comp. Desp. Indiretas'!$CP$7</f>
        <v>0</v>
      </c>
      <c r="B20191" s="278" t="str">
        <f>'Comp. Desp. Indiretas'!$A$77</f>
        <v>DG</v>
      </c>
      <c r="D20191" s="279" t="str">
        <f>'Comp. Desp. Indiretas'!$C$77</f>
        <v>SALA COMERCIAL - PARAUAPEBAS/PA</v>
      </c>
      <c r="E20191" s="278" t="str">
        <f>Resumo!$R$5</f>
        <v>Despesa</v>
      </c>
      <c r="F20191" s="278" t="str">
        <f>Resumo!$R$6</f>
        <v>Despesa Indireta</v>
      </c>
      <c r="G20191" s="286">
        <f>'Comp. Desp. Indiretas'!CP77</f>
        <v>0</v>
      </c>
    </row>
    <row r="20192" spans="1:7">
      <c r="A20192" s="283">
        <f>'Comp. Desp. Indiretas'!$CP$7</f>
        <v>0</v>
      </c>
      <c r="B20192" s="278" t="str">
        <f>'Comp. Desp. Indiretas'!$A$78</f>
        <v>DG</v>
      </c>
      <c r="D20192" s="279" t="str">
        <f>'Comp. Desp. Indiretas'!$C$78</f>
        <v>ALIMENTAÇÃO VIAGEM (CAFÉ / ALMOÇO OU JANTA)</v>
      </c>
      <c r="E20192" s="278" t="str">
        <f>Resumo!$R$5</f>
        <v>Despesa</v>
      </c>
      <c r="F20192" s="278" t="str">
        <f>Resumo!$R$6</f>
        <v>Despesa Indireta</v>
      </c>
      <c r="G20192" s="286">
        <f>'Comp. Desp. Indiretas'!CP78</f>
        <v>0</v>
      </c>
    </row>
    <row r="20193" spans="1:7">
      <c r="A20193" s="283">
        <f>'Comp. Desp. Indiretas'!$CP$7</f>
        <v>0</v>
      </c>
      <c r="B20193" s="278" t="str">
        <f>'Comp. Desp. Indiretas'!$A$79</f>
        <v>DG</v>
      </c>
      <c r="D20193" s="279" t="str">
        <f>'Comp. Desp. Indiretas'!$C$79</f>
        <v>ALIMENTAÇÃO - NIVEL 2</v>
      </c>
      <c r="E20193" s="278" t="str">
        <f>Resumo!$R$5</f>
        <v>Despesa</v>
      </c>
      <c r="F20193" s="278" t="str">
        <f>Resumo!$R$6</f>
        <v>Despesa Indireta</v>
      </c>
      <c r="G20193" s="286">
        <f>'Comp. Desp. Indiretas'!CP79</f>
        <v>0</v>
      </c>
    </row>
    <row r="20194" spans="1:7">
      <c r="A20194" s="283">
        <f>'Comp. Desp. Indiretas'!$CP$7</f>
        <v>0</v>
      </c>
      <c r="B20194" s="278" t="str">
        <f>'Comp. Desp. Indiretas'!$A$80</f>
        <v>DG</v>
      </c>
      <c r="D20194" s="279" t="str">
        <f>'Comp. Desp. Indiretas'!$C$80</f>
        <v>ALIMENTAÇÃO - NIVEL 3</v>
      </c>
      <c r="E20194" s="278" t="str">
        <f>Resumo!$R$5</f>
        <v>Despesa</v>
      </c>
      <c r="F20194" s="278" t="str">
        <f>Resumo!$R$6</f>
        <v>Despesa Indireta</v>
      </c>
      <c r="G20194" s="286">
        <f>'Comp. Desp. Indiretas'!CP80</f>
        <v>0</v>
      </c>
    </row>
    <row r="20195" spans="1:7">
      <c r="A20195" s="283">
        <f>'Comp. Desp. Indiretas'!$CP$7</f>
        <v>0</v>
      </c>
      <c r="B20195" s="278" t="str">
        <f>'Comp. Desp. Indiretas'!$A$81</f>
        <v>DG</v>
      </c>
      <c r="D20195" s="279" t="str">
        <f>'Comp. Desp. Indiretas'!$C$81</f>
        <v>TELEFONIA</v>
      </c>
      <c r="E20195" s="278" t="str">
        <f>Resumo!$R$5</f>
        <v>Despesa</v>
      </c>
      <c r="F20195" s="278" t="str">
        <f>Resumo!$R$6</f>
        <v>Despesa Indireta</v>
      </c>
      <c r="G20195" s="286">
        <f>'Comp. Desp. Indiretas'!CP81</f>
        <v>0</v>
      </c>
    </row>
    <row r="20196" spans="1:7">
      <c r="A20196" s="283">
        <f>'Comp. Desp. Indiretas'!$CP$7</f>
        <v>0</v>
      </c>
      <c r="B20196" s="278" t="str">
        <f>'Comp. Desp. Indiretas'!$A$82</f>
        <v>DG</v>
      </c>
      <c r="D20196" s="279" t="str">
        <f>'Comp. Desp. Indiretas'!$C$82</f>
        <v>ALUGUEL DE VEÍCULO SUV</v>
      </c>
      <c r="E20196" s="278" t="str">
        <f>Resumo!$R$5</f>
        <v>Despesa</v>
      </c>
      <c r="F20196" s="278" t="str">
        <f>Resumo!$R$6</f>
        <v>Despesa Indireta</v>
      </c>
      <c r="G20196" s="286">
        <f>'Comp. Desp. Indiretas'!CP82</f>
        <v>0</v>
      </c>
    </row>
    <row r="20197" spans="1:7">
      <c r="A20197" s="283">
        <f>'Comp. Desp. Indiretas'!$CP$7</f>
        <v>0</v>
      </c>
      <c r="B20197" s="278" t="str">
        <f>'Comp. Desp. Indiretas'!$A$83</f>
        <v>DG</v>
      </c>
      <c r="D20197" s="279" t="str">
        <f>'Comp. Desp. Indiretas'!$C$83</f>
        <v>ALUGUEL DE VEICULO LEVE</v>
      </c>
      <c r="E20197" s="278" t="str">
        <f>Resumo!$R$5</f>
        <v>Despesa</v>
      </c>
      <c r="F20197" s="278" t="str">
        <f>Resumo!$R$6</f>
        <v>Despesa Indireta</v>
      </c>
      <c r="G20197" s="286">
        <f>'Comp. Desp. Indiretas'!CP83</f>
        <v>0</v>
      </c>
    </row>
    <row r="20198" spans="1:7">
      <c r="A20198" s="283">
        <f>'Comp. Desp. Indiretas'!$CP$7</f>
        <v>0</v>
      </c>
      <c r="B20198" s="278" t="str">
        <f>'Comp. Desp. Indiretas'!$A$84</f>
        <v>DG</v>
      </c>
      <c r="D20198" s="279" t="str">
        <f>'Comp. Desp. Indiretas'!$C$84</f>
        <v>ALUGUEL CAMINHONTE</v>
      </c>
      <c r="E20198" s="278" t="str">
        <f>Resumo!$R$5</f>
        <v>Despesa</v>
      </c>
      <c r="F20198" s="278" t="str">
        <f>Resumo!$R$6</f>
        <v>Despesa Indireta</v>
      </c>
      <c r="G20198" s="286">
        <f>'Comp. Desp. Indiretas'!CP84</f>
        <v>0</v>
      </c>
    </row>
    <row r="20199" spans="1:7">
      <c r="A20199" s="283">
        <f>'Comp. Desp. Indiretas'!$CP$7</f>
        <v>0</v>
      </c>
      <c r="B20199" s="278" t="str">
        <f>'Comp. Desp. Indiretas'!$A$85</f>
        <v>DG</v>
      </c>
      <c r="D20199" s="279" t="str">
        <f>'Comp. Desp. Indiretas'!$C$85</f>
        <v>AQUISIÇÃO DE VEICULO</v>
      </c>
      <c r="E20199" s="278" t="str">
        <f>Resumo!$R$5</f>
        <v>Despesa</v>
      </c>
      <c r="F20199" s="278" t="str">
        <f>Resumo!$R$6</f>
        <v>Despesa Indireta</v>
      </c>
      <c r="G20199" s="286">
        <f>'Comp. Desp. Indiretas'!CP85</f>
        <v>0</v>
      </c>
    </row>
    <row r="20200" spans="1:7">
      <c r="A20200" s="283">
        <f>'Comp. Desp. Indiretas'!$CP$7</f>
        <v>0</v>
      </c>
      <c r="B20200" s="278" t="str">
        <f>'Comp. Desp. Indiretas'!$A$86</f>
        <v>DG</v>
      </c>
      <c r="D20200" s="279" t="str">
        <f>'Comp. Desp. Indiretas'!$C$86</f>
        <v>COMBUSTÍVEL - GASOLINA</v>
      </c>
      <c r="E20200" s="278" t="str">
        <f>Resumo!$R$5</f>
        <v>Despesa</v>
      </c>
      <c r="F20200" s="278" t="str">
        <f>Resumo!$R$6</f>
        <v>Despesa Indireta</v>
      </c>
      <c r="G20200" s="286">
        <f>'Comp. Desp. Indiretas'!CP86</f>
        <v>0</v>
      </c>
    </row>
    <row r="20201" spans="1:7">
      <c r="A20201" s="283">
        <f>'Comp. Desp. Indiretas'!$CP$7</f>
        <v>0</v>
      </c>
      <c r="B20201" s="278" t="str">
        <f>'Comp. Desp. Indiretas'!$A$87</f>
        <v>DG</v>
      </c>
      <c r="D20201" s="279" t="str">
        <f>'Comp. Desp. Indiretas'!$C$87</f>
        <v>COMBUSTÍVEL - DIESEL</v>
      </c>
      <c r="E20201" s="278" t="str">
        <f>Resumo!$R$5</f>
        <v>Despesa</v>
      </c>
      <c r="F20201" s="278" t="str">
        <f>Resumo!$R$6</f>
        <v>Despesa Indireta</v>
      </c>
      <c r="G20201" s="286">
        <f>'Comp. Desp. Indiretas'!CP87</f>
        <v>0</v>
      </c>
    </row>
    <row r="20202" spans="1:7">
      <c r="A20202" s="283">
        <f>'Comp. Desp. Indiretas'!$CP$7</f>
        <v>0</v>
      </c>
      <c r="B20202" s="278" t="str">
        <f>'Comp. Desp. Indiretas'!$A$88</f>
        <v>DG</v>
      </c>
      <c r="D20202" s="279" t="str">
        <f>'Comp. Desp. Indiretas'!$C$88</f>
        <v>PASSAGEM AÉREA</v>
      </c>
      <c r="E20202" s="278" t="str">
        <f>Resumo!$R$5</f>
        <v>Despesa</v>
      </c>
      <c r="F20202" s="278" t="str">
        <f>Resumo!$R$6</f>
        <v>Despesa Indireta</v>
      </c>
      <c r="G20202" s="286">
        <f>'Comp. Desp. Indiretas'!CP88</f>
        <v>0</v>
      </c>
    </row>
    <row r="20203" spans="1:7">
      <c r="A20203" s="283">
        <f>'Comp. Desp. Indiretas'!$CP$7</f>
        <v>0</v>
      </c>
      <c r="B20203" s="278" t="str">
        <f>'Comp. Desp. Indiretas'!$A$89</f>
        <v>ART</v>
      </c>
      <c r="D20203" s="279" t="str">
        <f>'Comp. Desp. Indiretas'!$C$89</f>
        <v>ART CREA - Nível 1</v>
      </c>
      <c r="E20203" s="278" t="str">
        <f>Resumo!$R$5</f>
        <v>Despesa</v>
      </c>
      <c r="F20203" s="278" t="str">
        <f>Resumo!$R$6</f>
        <v>Despesa Indireta</v>
      </c>
      <c r="G20203" s="286">
        <f>'Comp. Desp. Indiretas'!CP89</f>
        <v>0</v>
      </c>
    </row>
    <row r="20204" spans="1:7">
      <c r="A20204" s="283">
        <f>'Comp. Desp. Indiretas'!$CP$7</f>
        <v>0</v>
      </c>
      <c r="B20204" s="278" t="str">
        <f>'Comp. Desp. Indiretas'!$A$90</f>
        <v>ART</v>
      </c>
      <c r="D20204" s="279" t="str">
        <f>'Comp. Desp. Indiretas'!$C$90</f>
        <v>ART CREA - Nível 2</v>
      </c>
      <c r="E20204" s="278" t="str">
        <f>Resumo!$R$5</f>
        <v>Despesa</v>
      </c>
      <c r="F20204" s="278" t="str">
        <f>Resumo!$R$6</f>
        <v>Despesa Indireta</v>
      </c>
      <c r="G20204" s="286">
        <f>'Comp. Desp. Indiretas'!CP90</f>
        <v>0</v>
      </c>
    </row>
    <row r="20205" spans="1:7">
      <c r="A20205" s="283">
        <f>'Comp. Desp. Indiretas'!$CP$7</f>
        <v>0</v>
      </c>
      <c r="B20205" s="278" t="str">
        <f>'Comp. Desp. Indiretas'!$A$91</f>
        <v>ART</v>
      </c>
      <c r="D20205" s="279" t="str">
        <f>'Comp. Desp. Indiretas'!$C$91</f>
        <v>ART CREA - Nível 3</v>
      </c>
      <c r="E20205" s="278" t="str">
        <f>Resumo!$R$5</f>
        <v>Despesa</v>
      </c>
      <c r="F20205" s="278" t="str">
        <f>Resumo!$R$6</f>
        <v>Despesa Indireta</v>
      </c>
      <c r="G20205" s="286">
        <f>'Comp. Desp. Indiretas'!CP91</f>
        <v>0</v>
      </c>
    </row>
    <row r="20206" spans="1:7">
      <c r="A20206" s="283">
        <f>'Comp. Desp. Indiretas'!$CP$7</f>
        <v>0</v>
      </c>
      <c r="B20206" s="278" t="str">
        <f>'Comp. Desp. Indiretas'!$A$92</f>
        <v>ART</v>
      </c>
      <c r="D20206" s="279" t="str">
        <f>'Comp. Desp. Indiretas'!$C$92</f>
        <v>ACERVO CREA</v>
      </c>
      <c r="E20206" s="278" t="str">
        <f>Resumo!$R$5</f>
        <v>Despesa</v>
      </c>
      <c r="F20206" s="278" t="str">
        <f>Resumo!$R$6</f>
        <v>Despesa Indireta</v>
      </c>
      <c r="G20206" s="286">
        <f>'Comp. Desp. Indiretas'!CP92</f>
        <v>0</v>
      </c>
    </row>
    <row r="20207" spans="1:7">
      <c r="A20207" s="283">
        <f>'Comp. Desp. Indiretas'!$CP$7</f>
        <v>0</v>
      </c>
      <c r="B20207" s="278" t="str">
        <f>'Comp. Desp. Indiretas'!$A$93</f>
        <v>ART</v>
      </c>
      <c r="D20207" s="279" t="str">
        <f>'Comp. Desp. Indiretas'!$C$93</f>
        <v>ART CRBio</v>
      </c>
      <c r="E20207" s="278" t="str">
        <f>Resumo!$R$5</f>
        <v>Despesa</v>
      </c>
      <c r="F20207" s="278" t="str">
        <f>Resumo!$R$6</f>
        <v>Despesa Indireta</v>
      </c>
      <c r="G20207" s="286">
        <f>'Comp. Desp. Indiretas'!CP93</f>
        <v>0</v>
      </c>
    </row>
    <row r="20208" spans="1:7">
      <c r="A20208" s="283">
        <f>'Comp. Desp. Indiretas'!$CP$7</f>
        <v>0</v>
      </c>
      <c r="B20208" s="278" t="str">
        <f>'Comp. Desp. Indiretas'!$A$94</f>
        <v>ART</v>
      </c>
      <c r="D20208" s="279" t="str">
        <f>'Comp. Desp. Indiretas'!$C$94</f>
        <v>ACERVO CRBio</v>
      </c>
      <c r="E20208" s="278" t="str">
        <f>Resumo!$R$5</f>
        <v>Despesa</v>
      </c>
      <c r="F20208" s="278" t="str">
        <f>Resumo!$R$6</f>
        <v>Despesa Indireta</v>
      </c>
      <c r="G20208" s="286">
        <f>'Comp. Desp. Indiretas'!CP94</f>
        <v>0</v>
      </c>
    </row>
    <row r="20209" spans="1:7">
      <c r="A20209" s="283">
        <f>'Comp. Desp. Indiretas'!$CP$7</f>
        <v>0</v>
      </c>
      <c r="B20209" s="278" t="str">
        <f>'Comp. Desp. Indiretas'!$A$95</f>
        <v>ART</v>
      </c>
      <c r="D20209" s="279" t="str">
        <f>'Comp. Desp. Indiretas'!$C$95</f>
        <v>VISTO CREA PF</v>
      </c>
      <c r="E20209" s="278" t="str">
        <f>Resumo!$R$5</f>
        <v>Despesa</v>
      </c>
      <c r="F20209" s="278" t="str">
        <f>Resumo!$R$6</f>
        <v>Despesa Indireta</v>
      </c>
      <c r="G20209" s="286">
        <f>'Comp. Desp. Indiretas'!CP95</f>
        <v>0</v>
      </c>
    </row>
    <row r="20210" spans="1:7">
      <c r="A20210" s="283">
        <f>'Comp. Desp. Indiretas'!$CP$7</f>
        <v>0</v>
      </c>
      <c r="B20210" s="278" t="str">
        <f>'Comp. Desp. Indiretas'!$A$96</f>
        <v>ART</v>
      </c>
      <c r="D20210" s="279" t="str">
        <f>'Comp. Desp. Indiretas'!$C$96</f>
        <v>VISTO CREA PJ</v>
      </c>
      <c r="E20210" s="278" t="str">
        <f>Resumo!$R$5</f>
        <v>Despesa</v>
      </c>
      <c r="F20210" s="278" t="str">
        <f>Resumo!$R$6</f>
        <v>Despesa Indireta</v>
      </c>
      <c r="G20210" s="286">
        <f>'Comp. Desp. Indiretas'!CP96</f>
        <v>0</v>
      </c>
    </row>
    <row r="20211" spans="1:7">
      <c r="A20211" s="283">
        <f>'Comp. Desp. Indiretas'!$CP$7</f>
        <v>0</v>
      </c>
      <c r="B20211" s="278" t="str">
        <f>'Comp. Desp. Indiretas'!$A$97</f>
        <v>ART</v>
      </c>
      <c r="D20211" s="279" t="str">
        <f>'Comp. Desp. Indiretas'!$C$97</f>
        <v>ANUIDADE CREA PF</v>
      </c>
      <c r="E20211" s="278" t="str">
        <f>Resumo!$R$5</f>
        <v>Despesa</v>
      </c>
      <c r="F20211" s="278" t="str">
        <f>Resumo!$R$6</f>
        <v>Despesa Indireta</v>
      </c>
      <c r="G20211" s="286">
        <f>'Comp. Desp. Indiretas'!CP97</f>
        <v>0</v>
      </c>
    </row>
    <row r="20212" spans="1:7">
      <c r="A20212" s="283">
        <f>'Comp. Desp. Indiretas'!$CP$7</f>
        <v>0</v>
      </c>
      <c r="B20212" s="278" t="str">
        <f>'Comp. Desp. Indiretas'!$A$98</f>
        <v>ART</v>
      </c>
      <c r="D20212" s="279" t="str">
        <f>'Comp. Desp. Indiretas'!$C$98</f>
        <v>ANUIDADE CREA PJ</v>
      </c>
      <c r="E20212" s="278" t="str">
        <f>Resumo!$R$5</f>
        <v>Despesa</v>
      </c>
      <c r="F20212" s="278" t="str">
        <f>Resumo!$R$6</f>
        <v>Despesa Indireta</v>
      </c>
      <c r="G20212" s="286">
        <f>'Comp. Desp. Indiretas'!CP98</f>
        <v>0</v>
      </c>
    </row>
    <row r="20213" spans="1:7">
      <c r="A20213" s="283">
        <f>'Comp. Desp. Indiretas'!$CP$7</f>
        <v>0</v>
      </c>
      <c r="B20213" s="278" t="str">
        <f>'Comp. Desp. Indiretas'!$A$99</f>
        <v>ART</v>
      </c>
      <c r="D20213" s="279" t="str">
        <f>'Comp. Desp. Indiretas'!$C$99</f>
        <v>VISTO CRBio PF</v>
      </c>
      <c r="E20213" s="278" t="str">
        <f>Resumo!$R$5</f>
        <v>Despesa</v>
      </c>
      <c r="F20213" s="278" t="str">
        <f>Resumo!$R$6</f>
        <v>Despesa Indireta</v>
      </c>
      <c r="G20213" s="286">
        <f>'Comp. Desp. Indiretas'!CP99</f>
        <v>0</v>
      </c>
    </row>
    <row r="20214" spans="1:7">
      <c r="A20214" s="283">
        <f>'Comp. Desp. Indiretas'!$CP$7</f>
        <v>0</v>
      </c>
      <c r="B20214" s="278" t="str">
        <f>'Comp. Desp. Indiretas'!$A$100</f>
        <v>ART</v>
      </c>
      <c r="D20214" s="279" t="str">
        <f>'Comp. Desp. Indiretas'!$C$100</f>
        <v>VISTO CRBio PJ</v>
      </c>
      <c r="E20214" s="278" t="str">
        <f>Resumo!$R$5</f>
        <v>Despesa</v>
      </c>
      <c r="F20214" s="278" t="str">
        <f>Resumo!$R$6</f>
        <v>Despesa Indireta</v>
      </c>
      <c r="G20214" s="286">
        <f>'Comp. Desp. Indiretas'!CP100</f>
        <v>0</v>
      </c>
    </row>
    <row r="20215" spans="1:7">
      <c r="A20215" s="283">
        <f>'Comp. Desp. Indiretas'!$CP$7</f>
        <v>0</v>
      </c>
      <c r="B20215" s="278" t="str">
        <f>'Comp. Desp. Indiretas'!$A$101</f>
        <v>SMS</v>
      </c>
      <c r="D20215" s="279" t="str">
        <f>'Comp. Desp. Indiretas'!$C$101</f>
        <v>PPRA</v>
      </c>
      <c r="E20215" s="278" t="str">
        <f>Resumo!$R$5</f>
        <v>Despesa</v>
      </c>
      <c r="F20215" s="278" t="str">
        <f>Resumo!$R$6</f>
        <v>Despesa Indireta</v>
      </c>
      <c r="G20215" s="286">
        <f>'Comp. Desp. Indiretas'!CP101</f>
        <v>0</v>
      </c>
    </row>
    <row r="20216" spans="1:7">
      <c r="A20216" s="283">
        <f>'Comp. Desp. Indiretas'!$CP$7</f>
        <v>0</v>
      </c>
      <c r="B20216" s="278" t="str">
        <f>'Comp. Desp. Indiretas'!$A$102</f>
        <v>SMS</v>
      </c>
      <c r="D20216" s="279" t="str">
        <f>'Comp. Desp. Indiretas'!$C$102</f>
        <v>PCMSO</v>
      </c>
      <c r="E20216" s="278" t="str">
        <f>Resumo!$R$5</f>
        <v>Despesa</v>
      </c>
      <c r="F20216" s="278" t="str">
        <f>Resumo!$R$6</f>
        <v>Despesa Indireta</v>
      </c>
      <c r="G20216" s="286">
        <f>'Comp. Desp. Indiretas'!CP102</f>
        <v>0</v>
      </c>
    </row>
    <row r="20217" spans="1:7">
      <c r="A20217" s="283">
        <f>'Comp. Desp. Indiretas'!$CP$7</f>
        <v>0</v>
      </c>
      <c r="B20217" s="278" t="str">
        <f>'Comp. Desp. Indiretas'!$A$103</f>
        <v>SMS</v>
      </c>
      <c r="D20217" s="279" t="str">
        <f>'Comp. Desp. Indiretas'!$C$103</f>
        <v>PGR</v>
      </c>
      <c r="E20217" s="278" t="str">
        <f>Resumo!$R$5</f>
        <v>Despesa</v>
      </c>
      <c r="F20217" s="278" t="str">
        <f>Resumo!$R$6</f>
        <v>Despesa Indireta</v>
      </c>
      <c r="G20217" s="286">
        <f>'Comp. Desp. Indiretas'!CP103</f>
        <v>0</v>
      </c>
    </row>
    <row r="20218" spans="1:7">
      <c r="A20218" s="283">
        <f>'Comp. Desp. Indiretas'!$CP$7</f>
        <v>0</v>
      </c>
      <c r="B20218" s="278" t="str">
        <f>'Comp. Desp. Indiretas'!$A$104</f>
        <v>SMS</v>
      </c>
      <c r="D20218" s="279" t="str">
        <f>'Comp. Desp. Indiretas'!$C$104</f>
        <v>PAE</v>
      </c>
      <c r="E20218" s="278" t="str">
        <f>Resumo!$R$5</f>
        <v>Despesa</v>
      </c>
      <c r="F20218" s="278" t="str">
        <f>Resumo!$R$6</f>
        <v>Despesa Indireta</v>
      </c>
      <c r="G20218" s="286">
        <f>'Comp. Desp. Indiretas'!CP104</f>
        <v>0</v>
      </c>
    </row>
    <row r="20219" spans="1:7">
      <c r="A20219" s="283">
        <f>'Comp. Desp. Indiretas'!$CP$7</f>
        <v>0</v>
      </c>
      <c r="B20219" s="278" t="str">
        <f>'Comp. Desp. Indiretas'!$A$105</f>
        <v>SMS</v>
      </c>
      <c r="D20219" s="279" t="str">
        <f>'Comp. Desp. Indiretas'!$C$105</f>
        <v>TREINAMENTO</v>
      </c>
      <c r="E20219" s="278" t="str">
        <f>Resumo!$R$5</f>
        <v>Despesa</v>
      </c>
      <c r="F20219" s="278" t="str">
        <f>Resumo!$R$6</f>
        <v>Despesa Indireta</v>
      </c>
      <c r="G20219" s="286">
        <f>'Comp. Desp. Indiretas'!CP105</f>
        <v>0</v>
      </c>
    </row>
    <row r="20220" spans="1:7">
      <c r="A20220" s="283">
        <f>'Comp. Desp. Indiretas'!$CP$7</f>
        <v>0</v>
      </c>
      <c r="B20220" s="278" t="str">
        <f>'Comp. Desp. Indiretas'!$A$106</f>
        <v>SMS</v>
      </c>
      <c r="D20220" s="279" t="str">
        <f>'Comp. Desp. Indiretas'!$C$106</f>
        <v>ASO</v>
      </c>
      <c r="E20220" s="278" t="str">
        <f>Resumo!$R$5</f>
        <v>Despesa</v>
      </c>
      <c r="F20220" s="278" t="str">
        <f>Resumo!$R$6</f>
        <v>Despesa Indireta</v>
      </c>
      <c r="G20220" s="286">
        <f>'Comp. Desp. Indiretas'!CP106</f>
        <v>0</v>
      </c>
    </row>
    <row r="20221" spans="1:7">
      <c r="A20221" s="283">
        <f>'Comp. Desp. Indiretas'!$CP$7</f>
        <v>0</v>
      </c>
      <c r="B20221" s="278">
        <f>'Comp. Desp. Indiretas'!$A$107</f>
        <v>0</v>
      </c>
      <c r="D20221" s="279" t="str">
        <f>'Comp. Desp. Indiretas'!$C$107</f>
        <v/>
      </c>
      <c r="E20221" s="278" t="str">
        <f>Resumo!$R$5</f>
        <v>Despesa</v>
      </c>
      <c r="F20221" s="278" t="str">
        <f>Resumo!$R$6</f>
        <v>Despesa Indireta</v>
      </c>
      <c r="G20221" s="286">
        <f>'Comp. Desp. Indiretas'!CP107</f>
        <v>0</v>
      </c>
    </row>
    <row r="20222" spans="1:7">
      <c r="A20222" s="283">
        <f>'Comp. Desp. Indiretas'!$CP$7</f>
        <v>0</v>
      </c>
      <c r="B20222" s="278">
        <f>'Comp. Desp. Indiretas'!$A$108</f>
        <v>0</v>
      </c>
      <c r="D20222" s="279" t="str">
        <f>'Comp. Desp. Indiretas'!$C$108</f>
        <v/>
      </c>
      <c r="E20222" s="278" t="str">
        <f>Resumo!$R$5</f>
        <v>Despesa</v>
      </c>
      <c r="F20222" s="278" t="str">
        <f>Resumo!$R$6</f>
        <v>Despesa Indireta</v>
      </c>
      <c r="G20222" s="286">
        <f>'Comp. Desp. Indiretas'!CP108</f>
        <v>0</v>
      </c>
    </row>
    <row r="20223" spans="1:7">
      <c r="A20223" s="283">
        <f>'Comp. Desp. Indiretas'!$CP$7</f>
        <v>0</v>
      </c>
      <c r="B20223" s="278">
        <f>'Comp. Desp. Indiretas'!$A$109</f>
        <v>0</v>
      </c>
      <c r="D20223" s="279" t="str">
        <f>'Comp. Desp. Indiretas'!$C$109</f>
        <v/>
      </c>
      <c r="E20223" s="278" t="str">
        <f>Resumo!$R$5</f>
        <v>Despesa</v>
      </c>
      <c r="F20223" s="278" t="str">
        <f>Resumo!$R$6</f>
        <v>Despesa Indireta</v>
      </c>
      <c r="G20223" s="286">
        <f>'Comp. Desp. Indiretas'!CP109</f>
        <v>0</v>
      </c>
    </row>
    <row r="20224" spans="1:7">
      <c r="A20224" s="283">
        <f>'Comp. Desp. Indiretas'!$CP$7</f>
        <v>0</v>
      </c>
      <c r="B20224" s="278">
        <f>'Comp. Desp. Indiretas'!$A$110</f>
        <v>0</v>
      </c>
      <c r="D20224" s="279" t="str">
        <f>'Comp. Desp. Indiretas'!$C$110</f>
        <v/>
      </c>
      <c r="E20224" s="278" t="str">
        <f>Resumo!$R$5</f>
        <v>Despesa</v>
      </c>
      <c r="F20224" s="278" t="str">
        <f>Resumo!$R$6</f>
        <v>Despesa Indireta</v>
      </c>
      <c r="G20224" s="286">
        <f>'Comp. Desp. Indiretas'!CP110</f>
        <v>0</v>
      </c>
    </row>
    <row r="20225" spans="1:7">
      <c r="A20225" s="283">
        <f>'Comp. Desp. Indiretas'!$CP$7</f>
        <v>0</v>
      </c>
      <c r="B20225" s="278">
        <f>'Comp. Desp. Indiretas'!$A$111</f>
        <v>0</v>
      </c>
      <c r="D20225" s="279" t="str">
        <f>'Comp. Desp. Indiretas'!$C$111</f>
        <v/>
      </c>
      <c r="E20225" s="278" t="str">
        <f>Resumo!$R$5</f>
        <v>Despesa</v>
      </c>
      <c r="F20225" s="278" t="str">
        <f>Resumo!$R$6</f>
        <v>Despesa Indireta</v>
      </c>
      <c r="G20225" s="286">
        <f>'Comp. Desp. Indiretas'!CP111</f>
        <v>0</v>
      </c>
    </row>
    <row r="20226" spans="1:7">
      <c r="A20226" s="283">
        <f>'Comp. Desp. Indiretas'!$CP$7</f>
        <v>0</v>
      </c>
      <c r="B20226" s="278">
        <f>'Comp. Desp. Indiretas'!$A$112</f>
        <v>0</v>
      </c>
      <c r="D20226" s="279" t="str">
        <f>'Comp. Desp. Indiretas'!$C$112</f>
        <v/>
      </c>
      <c r="E20226" s="278" t="str">
        <f>Resumo!$R$5</f>
        <v>Despesa</v>
      </c>
      <c r="F20226" s="278" t="str">
        <f>Resumo!$R$6</f>
        <v>Despesa Indireta</v>
      </c>
      <c r="G20226" s="286">
        <f>'Comp. Desp. Indiretas'!CP112</f>
        <v>0</v>
      </c>
    </row>
    <row r="20227" spans="1:7">
      <c r="A20227" s="283">
        <f>'Comp. Desp. Indiretas'!$CP$7</f>
        <v>0</v>
      </c>
      <c r="B20227" s="278" t="str">
        <f>'Composições Desp. Diretas'!$A$10</f>
        <v>MOD</v>
      </c>
      <c r="C20227" s="278" t="str">
        <f>EAP!$C$9</f>
        <v>PP01</v>
      </c>
      <c r="D20227" s="279" t="str">
        <f>'Composições Desp. Diretas'!$C$10</f>
        <v>ANALISTA TÉCNICO</v>
      </c>
      <c r="E20227" s="278" t="str">
        <f>Resumo!$R$5</f>
        <v>Despesa</v>
      </c>
      <c r="F20227" s="278" t="str">
        <f>Resumo!$R$7</f>
        <v>Despesa Direta</v>
      </c>
      <c r="G20227" s="286">
        <f>'Composições Desp. Diretas'!CQ10</f>
        <v>0</v>
      </c>
    </row>
    <row r="20228" spans="1:7">
      <c r="A20228" s="283">
        <f>'Comp. Desp. Indiretas'!$CP$7</f>
        <v>0</v>
      </c>
      <c r="B20228" s="278" t="str">
        <f>'Composições Desp. Diretas'!$A$11</f>
        <v>MOD</v>
      </c>
      <c r="C20228" s="278" t="str">
        <f>EAP!$C$9</f>
        <v>PP01</v>
      </c>
      <c r="D20228" s="279" t="str">
        <f>'Composições Desp. Diretas'!$C$11</f>
        <v>ASSISTENTE ADMINISTRATIVO</v>
      </c>
      <c r="E20228" s="278" t="str">
        <f>Resumo!$R$5</f>
        <v>Despesa</v>
      </c>
      <c r="F20228" s="278" t="str">
        <f>Resumo!$R$7</f>
        <v>Despesa Direta</v>
      </c>
      <c r="G20228" s="286">
        <f>'Composições Desp. Diretas'!CQ11</f>
        <v>0</v>
      </c>
    </row>
    <row r="20229" spans="1:7">
      <c r="A20229" s="283">
        <f>'Comp. Desp. Indiretas'!$CP$7</f>
        <v>0</v>
      </c>
      <c r="B20229" s="278" t="str">
        <f>'Composições Desp. Diretas'!$A$12</f>
        <v>MOD</v>
      </c>
      <c r="C20229" s="278" t="str">
        <f>EAP!$C$9</f>
        <v>PP01</v>
      </c>
      <c r="D20229" s="279" t="str">
        <f>'Composições Desp. Diretas'!$C$12</f>
        <v>TÉCNICO DE SEGURANÇA</v>
      </c>
      <c r="E20229" s="278" t="str">
        <f>Resumo!$R$5</f>
        <v>Despesa</v>
      </c>
      <c r="F20229" s="278" t="str">
        <f>Resumo!$R$7</f>
        <v>Despesa Direta</v>
      </c>
      <c r="G20229" s="286">
        <f>'Composições Desp. Diretas'!CQ12</f>
        <v>0</v>
      </c>
    </row>
    <row r="20230" spans="1:7">
      <c r="A20230" s="283">
        <f>'Comp. Desp. Indiretas'!$CP$7</f>
        <v>0</v>
      </c>
      <c r="B20230" s="278" t="str">
        <f>'Composições Desp. Diretas'!$A$13</f>
        <v>MOD</v>
      </c>
      <c r="C20230" s="278" t="str">
        <f>EAP!$C$9</f>
        <v>PP01</v>
      </c>
      <c r="D20230" s="279" t="str">
        <f>'Composições Desp. Diretas'!$C$13</f>
        <v>PREPOSTO</v>
      </c>
      <c r="E20230" s="278" t="str">
        <f>Resumo!$R$5</f>
        <v>Despesa</v>
      </c>
      <c r="F20230" s="278" t="str">
        <f>Resumo!$R$7</f>
        <v>Despesa Direta</v>
      </c>
      <c r="G20230" s="286">
        <f>'Composições Desp. Diretas'!CQ13</f>
        <v>0</v>
      </c>
    </row>
    <row r="20231" spans="1:7">
      <c r="A20231" s="283">
        <f>'Comp. Desp. Indiretas'!$CP$7</f>
        <v>0</v>
      </c>
      <c r="B20231" s="278" t="str">
        <f>'Composições Desp. Diretas'!$A$14</f>
        <v>MOD</v>
      </c>
      <c r="C20231" s="278" t="str">
        <f>EAP!$C$9</f>
        <v>PP01</v>
      </c>
      <c r="D20231" s="279" t="str">
        <f>'Composições Desp. Diretas'!$C$14</f>
        <v>COORDENADOR PEAC</v>
      </c>
      <c r="E20231" s="278" t="str">
        <f>Resumo!$R$5</f>
        <v>Despesa</v>
      </c>
      <c r="F20231" s="278" t="str">
        <f>Resumo!$R$7</f>
        <v>Despesa Direta</v>
      </c>
      <c r="G20231" s="286">
        <f>'Composições Desp. Diretas'!CQ14</f>
        <v>0</v>
      </c>
    </row>
    <row r="20232" spans="1:7">
      <c r="A20232" s="283">
        <f>'Comp. Desp. Indiretas'!$CP$7</f>
        <v>0</v>
      </c>
      <c r="B20232" s="278" t="str">
        <f>'Composições Desp. Diretas'!$A$15</f>
        <v>MOD</v>
      </c>
      <c r="C20232" s="278" t="str">
        <f>EAP!$C$9</f>
        <v>PP01</v>
      </c>
      <c r="D20232" s="279" t="str">
        <f>'Composições Desp. Diretas'!$C$15</f>
        <v>COORDENADOR PEAC</v>
      </c>
      <c r="E20232" s="278" t="str">
        <f>Resumo!$R$5</f>
        <v>Despesa</v>
      </c>
      <c r="F20232" s="278" t="str">
        <f>Resumo!$R$7</f>
        <v>Despesa Direta</v>
      </c>
      <c r="G20232" s="286">
        <f>'Composições Desp. Diretas'!CQ15</f>
        <v>0</v>
      </c>
    </row>
    <row r="20233" spans="1:7">
      <c r="A20233" s="283">
        <f>'Comp. Desp. Indiretas'!$CP$7</f>
        <v>0</v>
      </c>
      <c r="B20233" s="278" t="str">
        <f>'Composições Desp. Diretas'!$A$16</f>
        <v>MOD</v>
      </c>
      <c r="C20233" s="278" t="str">
        <f>EAP!$C$9</f>
        <v>PP01</v>
      </c>
      <c r="D20233" s="279" t="str">
        <f>'Composições Desp. Diretas'!$C$16</f>
        <v>PRODUÇÃO AUDIOVISUAL (DESIGNER GRÁFICO)</v>
      </c>
      <c r="E20233" s="278" t="str">
        <f>Resumo!$R$5</f>
        <v>Despesa</v>
      </c>
      <c r="F20233" s="278" t="str">
        <f>Resumo!$R$7</f>
        <v>Despesa Direta</v>
      </c>
      <c r="G20233" s="286">
        <f>'Composições Desp. Diretas'!CQ16</f>
        <v>0</v>
      </c>
    </row>
    <row r="20234" spans="1:7">
      <c r="A20234" s="283">
        <f>'Comp. Desp. Indiretas'!$CP$7</f>
        <v>0</v>
      </c>
      <c r="B20234" s="278" t="str">
        <f>'Composições Desp. Diretas'!$A$17</f>
        <v>DG</v>
      </c>
      <c r="C20234" s="278" t="str">
        <f>EAP!$C$9</f>
        <v>PP01</v>
      </c>
      <c r="D20234" s="279" t="str">
        <f>'Composições Desp. Diretas'!$C$17</f>
        <v>AJUDA DE CUSTO - CAJU - NÍVEL 1</v>
      </c>
      <c r="E20234" s="278" t="str">
        <f>Resumo!$R$5</f>
        <v>Despesa</v>
      </c>
      <c r="F20234" s="278" t="str">
        <f>Resumo!$R$7</f>
        <v>Despesa Direta</v>
      </c>
      <c r="G20234" s="286">
        <f>'Composições Desp. Diretas'!CQ17</f>
        <v>0</v>
      </c>
    </row>
    <row r="20235" spans="1:7">
      <c r="A20235" s="283">
        <f>'Comp. Desp. Indiretas'!$CP$7</f>
        <v>0</v>
      </c>
      <c r="B20235" s="278" t="str">
        <f>'Composições Desp. Diretas'!$A$18</f>
        <v>DG</v>
      </c>
      <c r="C20235" s="278" t="str">
        <f>EAP!$C$9</f>
        <v>PP01</v>
      </c>
      <c r="D20235" s="279" t="str">
        <f>'Composições Desp. Diretas'!$C$18</f>
        <v>AJUDA DE CUSTO - CAJU - NÍVEL 2</v>
      </c>
      <c r="E20235" s="278" t="str">
        <f>Resumo!$R$5</f>
        <v>Despesa</v>
      </c>
      <c r="F20235" s="278" t="str">
        <f>Resumo!$R$7</f>
        <v>Despesa Direta</v>
      </c>
      <c r="G20235" s="286">
        <f>'Composições Desp. Diretas'!CQ18</f>
        <v>0</v>
      </c>
    </row>
    <row r="20236" spans="1:7">
      <c r="A20236" s="283">
        <f>'Comp. Desp. Indiretas'!$CP$7</f>
        <v>0</v>
      </c>
      <c r="B20236" s="278" t="str">
        <f>'Composições Desp. Diretas'!$A$19</f>
        <v>MA</v>
      </c>
      <c r="C20236" s="278" t="str">
        <f>EAP!$C$9</f>
        <v>PP01</v>
      </c>
      <c r="D20236" s="279" t="str">
        <f>'Composições Desp. Diretas'!$C$19</f>
        <v>UNIFORME/EPI</v>
      </c>
      <c r="E20236" s="278" t="str">
        <f>Resumo!$R$5</f>
        <v>Despesa</v>
      </c>
      <c r="F20236" s="278" t="str">
        <f>Resumo!$R$7</f>
        <v>Despesa Direta</v>
      </c>
      <c r="G20236" s="286">
        <f>'Composições Desp. Diretas'!CQ19</f>
        <v>0</v>
      </c>
    </row>
    <row r="20237" spans="1:7">
      <c r="A20237" s="283">
        <f>'Comp. Desp. Indiretas'!$CP$7</f>
        <v>0</v>
      </c>
      <c r="B20237" s="278" t="str">
        <f>'Composições Desp. Diretas'!$A$20</f>
        <v>SMS</v>
      </c>
      <c r="C20237" s="278" t="str">
        <f>EAP!$C$9</f>
        <v>PP01</v>
      </c>
      <c r="D20237" s="279" t="str">
        <f>'Composições Desp. Diretas'!$C$20</f>
        <v>ASO</v>
      </c>
      <c r="E20237" s="278" t="str">
        <f>Resumo!$R$5</f>
        <v>Despesa</v>
      </c>
      <c r="F20237" s="278" t="str">
        <f>Resumo!$R$7</f>
        <v>Despesa Direta</v>
      </c>
      <c r="G20237" s="286">
        <f>'Composições Desp. Diretas'!CQ20</f>
        <v>0</v>
      </c>
    </row>
    <row r="20238" spans="1:7">
      <c r="A20238" s="283">
        <f>'Comp. Desp. Indiretas'!$CP$7</f>
        <v>0</v>
      </c>
      <c r="B20238" s="278" t="str">
        <f>'Composições Desp. Diretas'!$A$21</f>
        <v>EQ</v>
      </c>
      <c r="C20238" s="278" t="str">
        <f>EAP!$C$9</f>
        <v>PP01</v>
      </c>
      <c r="D20238" s="279" t="str">
        <f>'Composições Desp. Diretas'!$C$21</f>
        <v>NOTEBOOK</v>
      </c>
      <c r="E20238" s="278" t="str">
        <f>Resumo!$R$5</f>
        <v>Despesa</v>
      </c>
      <c r="F20238" s="278" t="str">
        <f>Resumo!$R$7</f>
        <v>Despesa Direta</v>
      </c>
      <c r="G20238" s="286">
        <f>'Composições Desp. Diretas'!CQ21</f>
        <v>0</v>
      </c>
    </row>
    <row r="20239" spans="1:7">
      <c r="A20239" s="283">
        <f>'Comp. Desp. Indiretas'!$CP$7</f>
        <v>0</v>
      </c>
      <c r="B20239" s="278" t="str">
        <f>'Composições Desp. Diretas'!$A$22</f>
        <v>EQ</v>
      </c>
      <c r="C20239" s="278" t="str">
        <f>EAP!$C$9</f>
        <v>PP01</v>
      </c>
      <c r="D20239" s="279" t="str">
        <f>'Composições Desp. Diretas'!$C$22</f>
        <v>KIT MULTIMÍDIA</v>
      </c>
      <c r="E20239" s="278" t="str">
        <f>Resumo!$R$5</f>
        <v>Despesa</v>
      </c>
      <c r="F20239" s="278" t="str">
        <f>Resumo!$R$7</f>
        <v>Despesa Direta</v>
      </c>
      <c r="G20239" s="286">
        <f>'Composições Desp. Diretas'!CQ22</f>
        <v>0</v>
      </c>
    </row>
    <row r="20240" spans="1:7">
      <c r="A20240" s="283">
        <f>'Comp. Desp. Indiretas'!$CP$7</f>
        <v>0</v>
      </c>
      <c r="B20240" s="278" t="str">
        <f>'Composições Desp. Diretas'!$A$23</f>
        <v>SMS</v>
      </c>
      <c r="C20240" s="278" t="str">
        <f>EAP!$C$9</f>
        <v>PP01</v>
      </c>
      <c r="D20240" s="279" t="str">
        <f>'Composições Desp. Diretas'!$C$23</f>
        <v>TREINAMENTO RAC02 (VALE)</v>
      </c>
      <c r="E20240" s="278" t="str">
        <f>Resumo!$R$5</f>
        <v>Despesa</v>
      </c>
      <c r="F20240" s="278" t="str">
        <f>Resumo!$R$7</f>
        <v>Despesa Direta</v>
      </c>
      <c r="G20240" s="286">
        <f>'Composições Desp. Diretas'!CQ23</f>
        <v>0</v>
      </c>
    </row>
    <row r="20241" spans="1:7">
      <c r="A20241" s="283">
        <f>'Comp. Desp. Indiretas'!$CP$7</f>
        <v>0</v>
      </c>
      <c r="B20241" s="278" t="str">
        <f>'Composições Desp. Diretas'!$A$24</f>
        <v>SE</v>
      </c>
      <c r="C20241" s="278" t="str">
        <f>EAP!$C$9</f>
        <v>PP01</v>
      </c>
      <c r="D20241" s="279" t="str">
        <f>'Composições Desp. Diretas'!$C$24</f>
        <v>ESPECIALISTA - 44h/MÊS</v>
      </c>
      <c r="E20241" s="278" t="str">
        <f>Resumo!$R$5</f>
        <v>Despesa</v>
      </c>
      <c r="F20241" s="278" t="str">
        <f>Resumo!$R$7</f>
        <v>Despesa Direta</v>
      </c>
      <c r="G20241" s="286">
        <f>'Composições Desp. Diretas'!CQ24</f>
        <v>0</v>
      </c>
    </row>
    <row r="20242" spans="1:7">
      <c r="A20242" s="283">
        <f>'Comp. Desp. Indiretas'!$CP$7</f>
        <v>0</v>
      </c>
      <c r="B20242" s="278">
        <f>'Composições Desp. Diretas'!$A$25</f>
        <v>0</v>
      </c>
      <c r="C20242" s="278" t="str">
        <f>EAP!$C$9</f>
        <v>PP01</v>
      </c>
      <c r="D20242" s="279">
        <f>'Composições Desp. Diretas'!$C$25</f>
        <v>0</v>
      </c>
      <c r="E20242" s="278" t="str">
        <f>Resumo!$R$5</f>
        <v>Despesa</v>
      </c>
      <c r="F20242" s="278" t="str">
        <f>Resumo!$R$7</f>
        <v>Despesa Direta</v>
      </c>
      <c r="G20242" s="286">
        <f>'Composições Desp. Diretas'!CQ25</f>
        <v>0</v>
      </c>
    </row>
    <row r="20243" spans="1:7">
      <c r="A20243" s="283">
        <f>'Comp. Desp. Indiretas'!$CP$7</f>
        <v>0</v>
      </c>
      <c r="B20243" s="278">
        <f>'Composições Desp. Diretas'!$A$26</f>
        <v>0</v>
      </c>
      <c r="C20243" s="278" t="str">
        <f>EAP!$C$9</f>
        <v>PP01</v>
      </c>
      <c r="D20243" s="279">
        <f>'Composições Desp. Diretas'!$C$26</f>
        <v>0</v>
      </c>
      <c r="E20243" s="278" t="str">
        <f>Resumo!$R$5</f>
        <v>Despesa</v>
      </c>
      <c r="F20243" s="278" t="str">
        <f>Resumo!$R$7</f>
        <v>Despesa Direta</v>
      </c>
      <c r="G20243" s="286">
        <f>'Composições Desp. Diretas'!CQ26</f>
        <v>0</v>
      </c>
    </row>
    <row r="20244" spans="1:7">
      <c r="A20244" s="283">
        <f>'Comp. Desp. Indiretas'!$CP$7</f>
        <v>0</v>
      </c>
      <c r="B20244" s="278">
        <f>'Composições Desp. Diretas'!$A$27</f>
        <v>0</v>
      </c>
      <c r="C20244" s="278" t="str">
        <f>EAP!$C$9</f>
        <v>PP01</v>
      </c>
      <c r="D20244" s="279">
        <f>'Composições Desp. Diretas'!$C$27</f>
        <v>0</v>
      </c>
      <c r="E20244" s="278" t="str">
        <f>Resumo!$R$5</f>
        <v>Despesa</v>
      </c>
      <c r="F20244" s="278" t="str">
        <f>Resumo!$R$7</f>
        <v>Despesa Direta</v>
      </c>
      <c r="G20244" s="286">
        <f>'Composições Desp. Diretas'!CQ27</f>
        <v>0</v>
      </c>
    </row>
    <row r="20245" spans="1:7">
      <c r="A20245" s="283">
        <f>'Comp. Desp. Indiretas'!$CP$7</f>
        <v>0</v>
      </c>
      <c r="B20245" s="278">
        <f>'Composições Desp. Diretas'!$A$28</f>
        <v>0</v>
      </c>
      <c r="C20245" s="278" t="str">
        <f>EAP!$C$9</f>
        <v>PP01</v>
      </c>
      <c r="D20245" s="279">
        <f>'Composições Desp. Diretas'!$C$28</f>
        <v>0</v>
      </c>
      <c r="E20245" s="278" t="str">
        <f>Resumo!$R$5</f>
        <v>Despesa</v>
      </c>
      <c r="F20245" s="278" t="str">
        <f>Resumo!$R$7</f>
        <v>Despesa Direta</v>
      </c>
      <c r="G20245" s="286">
        <f>'Composições Desp. Diretas'!CQ28</f>
        <v>0</v>
      </c>
    </row>
    <row r="20246" spans="1:7">
      <c r="A20246" s="283">
        <f>'Comp. Desp. Indiretas'!$CP$7</f>
        <v>0</v>
      </c>
      <c r="B20246" s="278">
        <f>'Composições Desp. Diretas'!$A$29</f>
        <v>0</v>
      </c>
      <c r="C20246" s="278" t="str">
        <f>EAP!$C$9</f>
        <v>PP01</v>
      </c>
      <c r="D20246" s="279">
        <f>'Composições Desp. Diretas'!$C$29</f>
        <v>0</v>
      </c>
      <c r="E20246" s="278" t="str">
        <f>Resumo!$R$5</f>
        <v>Despesa</v>
      </c>
      <c r="F20246" s="278" t="str">
        <f>Resumo!$R$7</f>
        <v>Despesa Direta</v>
      </c>
      <c r="G20246" s="286">
        <f>'Composições Desp. Diretas'!CQ29</f>
        <v>0</v>
      </c>
    </row>
    <row r="20247" spans="1:7">
      <c r="A20247" s="283">
        <f>'Comp. Desp. Indiretas'!$CP$7</f>
        <v>0</v>
      </c>
      <c r="B20247" s="278">
        <f>'Composições Desp. Diretas'!$A$30</f>
        <v>0</v>
      </c>
      <c r="C20247" s="278" t="str">
        <f>EAP!$C$9</f>
        <v>PP01</v>
      </c>
      <c r="D20247" s="279">
        <f>'Composições Desp. Diretas'!$C$30</f>
        <v>0</v>
      </c>
      <c r="E20247" s="278" t="str">
        <f>Resumo!$R$5</f>
        <v>Despesa</v>
      </c>
      <c r="F20247" s="278" t="str">
        <f>Resumo!$R$7</f>
        <v>Despesa Direta</v>
      </c>
      <c r="G20247" s="286">
        <f>'Composições Desp. Diretas'!CQ30</f>
        <v>0</v>
      </c>
    </row>
    <row r="20248" spans="1:7">
      <c r="A20248" s="283">
        <f>'Comp. Desp. Indiretas'!$CP$7</f>
        <v>0</v>
      </c>
      <c r="B20248" s="278">
        <f>'Composições Desp. Diretas'!$A$31</f>
        <v>0</v>
      </c>
      <c r="C20248" s="278" t="str">
        <f>EAP!$C$9</f>
        <v>PP01</v>
      </c>
      <c r="D20248" s="279">
        <f>'Composições Desp. Diretas'!$C$31</f>
        <v>0</v>
      </c>
      <c r="E20248" s="278" t="str">
        <f>Resumo!$R$5</f>
        <v>Despesa</v>
      </c>
      <c r="F20248" s="278" t="str">
        <f>Resumo!$R$7</f>
        <v>Despesa Direta</v>
      </c>
      <c r="G20248" s="286">
        <f>'Composições Desp. Diretas'!CQ31</f>
        <v>0</v>
      </c>
    </row>
    <row r="20249" spans="1:7">
      <c r="A20249" s="283">
        <f>'Comp. Desp. Indiretas'!$CP$7</f>
        <v>0</v>
      </c>
      <c r="B20249" s="278">
        <f>'Composições Desp. Diretas'!$A$32</f>
        <v>0</v>
      </c>
      <c r="C20249" s="278" t="str">
        <f>EAP!$C$9</f>
        <v>PP01</v>
      </c>
      <c r="D20249" s="279">
        <f>'Composições Desp. Diretas'!$C$32</f>
        <v>0</v>
      </c>
      <c r="E20249" s="278" t="str">
        <f>Resumo!$R$5</f>
        <v>Despesa</v>
      </c>
      <c r="F20249" s="278" t="str">
        <f>Resumo!$R$7</f>
        <v>Despesa Direta</v>
      </c>
      <c r="G20249" s="286">
        <f>'Composições Desp. Diretas'!CQ32</f>
        <v>0</v>
      </c>
    </row>
    <row r="20250" spans="1:7">
      <c r="A20250" s="283">
        <f>'Comp. Desp. Indiretas'!$CP$7</f>
        <v>0</v>
      </c>
      <c r="B20250" s="278">
        <f>'Composições Desp. Diretas'!$A$33</f>
        <v>0</v>
      </c>
      <c r="C20250" s="278" t="str">
        <f>EAP!$C$9</f>
        <v>PP01</v>
      </c>
      <c r="D20250" s="279">
        <f>'Composições Desp. Diretas'!$C$33</f>
        <v>0</v>
      </c>
      <c r="E20250" s="278" t="str">
        <f>Resumo!$R$5</f>
        <v>Despesa</v>
      </c>
      <c r="F20250" s="278" t="str">
        <f>Resumo!$R$7</f>
        <v>Despesa Direta</v>
      </c>
      <c r="G20250" s="286">
        <f>'Composições Desp. Diretas'!CQ33</f>
        <v>0</v>
      </c>
    </row>
    <row r="20251" spans="1:7">
      <c r="A20251" s="283">
        <f>'Comp. Desp. Indiretas'!$CP$7</f>
        <v>0</v>
      </c>
      <c r="B20251" s="278">
        <f>'Composições Desp. Diretas'!$A$34</f>
        <v>0</v>
      </c>
      <c r="C20251" s="278" t="str">
        <f>EAP!$C$9</f>
        <v>PP01</v>
      </c>
      <c r="D20251" s="279">
        <f>'Composições Desp. Diretas'!$C$34</f>
        <v>0</v>
      </c>
      <c r="E20251" s="278" t="str">
        <f>Resumo!$R$5</f>
        <v>Despesa</v>
      </c>
      <c r="F20251" s="278" t="str">
        <f>Resumo!$R$7</f>
        <v>Despesa Direta</v>
      </c>
      <c r="G20251" s="286">
        <f>'Composições Desp. Diretas'!CQ34</f>
        <v>0</v>
      </c>
    </row>
    <row r="20252" spans="1:7">
      <c r="A20252" s="283">
        <f>'Comp. Desp. Indiretas'!$CP$7</f>
        <v>0</v>
      </c>
      <c r="B20252" s="278">
        <f>'Composições Desp. Diretas'!$A$35</f>
        <v>0</v>
      </c>
      <c r="C20252" s="278" t="str">
        <f>EAP!$C$9</f>
        <v>PP01</v>
      </c>
      <c r="D20252" s="279">
        <f>'Composições Desp. Diretas'!$C$35</f>
        <v>0</v>
      </c>
      <c r="E20252" s="278" t="str">
        <f>Resumo!$R$5</f>
        <v>Despesa</v>
      </c>
      <c r="F20252" s="278" t="str">
        <f>Resumo!$R$7</f>
        <v>Despesa Direta</v>
      </c>
      <c r="G20252" s="286">
        <f>'Composições Desp. Diretas'!CQ35</f>
        <v>0</v>
      </c>
    </row>
    <row r="20253" spans="1:7">
      <c r="A20253" s="283">
        <f>'Comp. Desp. Indiretas'!$CP$7</f>
        <v>0</v>
      </c>
      <c r="B20253" s="278">
        <f>'Composições Desp. Diretas'!$A$36</f>
        <v>0</v>
      </c>
      <c r="C20253" s="278" t="str">
        <f>EAP!$C$9</f>
        <v>PP01</v>
      </c>
      <c r="D20253" s="279">
        <f>'Composições Desp. Diretas'!$C$36</f>
        <v>0</v>
      </c>
      <c r="E20253" s="278" t="str">
        <f>Resumo!$R$5</f>
        <v>Despesa</v>
      </c>
      <c r="F20253" s="278" t="str">
        <f>Resumo!$R$7</f>
        <v>Despesa Direta</v>
      </c>
      <c r="G20253" s="286">
        <f>'Composições Desp. Diretas'!CQ36</f>
        <v>0</v>
      </c>
    </row>
    <row r="20254" spans="1:7">
      <c r="A20254" s="283">
        <f>'Comp. Desp. Indiretas'!$CP$7</f>
        <v>0</v>
      </c>
      <c r="B20254" s="278">
        <f>'Composições Desp. Diretas'!$A$37</f>
        <v>0</v>
      </c>
      <c r="C20254" s="278" t="str">
        <f>EAP!$C$9</f>
        <v>PP01</v>
      </c>
      <c r="D20254" s="279">
        <f>'Composições Desp. Diretas'!$C$37</f>
        <v>0</v>
      </c>
      <c r="E20254" s="278" t="str">
        <f>Resumo!$R$5</f>
        <v>Despesa</v>
      </c>
      <c r="F20254" s="278" t="str">
        <f>Resumo!$R$7</f>
        <v>Despesa Direta</v>
      </c>
      <c r="G20254" s="286">
        <f>'Composições Desp. Diretas'!CQ37</f>
        <v>0</v>
      </c>
    </row>
    <row r="20255" spans="1:7">
      <c r="A20255" s="283">
        <f>'Comp. Desp. Indiretas'!$CP$7</f>
        <v>0</v>
      </c>
      <c r="B20255" s="278">
        <f>'Composições Desp. Diretas'!$A$38</f>
        <v>0</v>
      </c>
      <c r="C20255" s="278" t="str">
        <f>EAP!$C$9</f>
        <v>PP01</v>
      </c>
      <c r="D20255" s="279">
        <f>'Composições Desp. Diretas'!$C$38</f>
        <v>0</v>
      </c>
      <c r="E20255" s="278" t="str">
        <f>Resumo!$R$5</f>
        <v>Despesa</v>
      </c>
      <c r="F20255" s="278" t="str">
        <f>Resumo!$R$7</f>
        <v>Despesa Direta</v>
      </c>
      <c r="G20255" s="286">
        <f>'Composições Desp. Diretas'!CQ38</f>
        <v>0</v>
      </c>
    </row>
    <row r="20256" spans="1:7">
      <c r="A20256" s="283">
        <f>'Comp. Desp. Indiretas'!$CP$7</f>
        <v>0</v>
      </c>
      <c r="B20256" s="278">
        <f>'Composições Desp. Diretas'!$A$39</f>
        <v>0</v>
      </c>
      <c r="C20256" s="278" t="str">
        <f>EAP!$C$9</f>
        <v>PP01</v>
      </c>
      <c r="D20256" s="279">
        <f>'Composições Desp. Diretas'!$C$39</f>
        <v>0</v>
      </c>
      <c r="E20256" s="278" t="str">
        <f>Resumo!$R$5</f>
        <v>Despesa</v>
      </c>
      <c r="F20256" s="278" t="str">
        <f>Resumo!$R$7</f>
        <v>Despesa Direta</v>
      </c>
      <c r="G20256" s="286">
        <f>'Composições Desp. Diretas'!CQ39</f>
        <v>0</v>
      </c>
    </row>
    <row r="20257" spans="1:7">
      <c r="A20257" s="283">
        <f>'Comp. Desp. Indiretas'!$CP$7</f>
        <v>0</v>
      </c>
      <c r="B20257" s="278">
        <f>'Composições Desp. Diretas'!$A$40</f>
        <v>0</v>
      </c>
      <c r="C20257" s="278" t="str">
        <f>EAP!$C$9</f>
        <v>PP01</v>
      </c>
      <c r="D20257" s="279">
        <f>'Composições Desp. Diretas'!$C$40</f>
        <v>0</v>
      </c>
      <c r="E20257" s="278" t="str">
        <f>Resumo!$R$5</f>
        <v>Despesa</v>
      </c>
      <c r="F20257" s="278" t="str">
        <f>Resumo!$R$7</f>
        <v>Despesa Direta</v>
      </c>
      <c r="G20257" s="286">
        <f>'Composições Desp. Diretas'!CQ40</f>
        <v>0</v>
      </c>
    </row>
    <row r="20258" spans="1:7">
      <c r="A20258" s="283">
        <f>'Comp. Desp. Indiretas'!$CP$7</f>
        <v>0</v>
      </c>
      <c r="B20258" s="278" t="str">
        <f>'Composições Desp. Diretas'!$A$42</f>
        <v>DG</v>
      </c>
      <c r="C20258" s="278" t="str">
        <f>EAP!$C$10</f>
        <v>PP02</v>
      </c>
      <c r="D20258" s="279" t="str">
        <f>'Composições Desp. Diretas'!$C$42</f>
        <v>ALUGUEL DE VEÍCULO SUV</v>
      </c>
      <c r="E20258" s="278" t="str">
        <f>Resumo!$R$5</f>
        <v>Despesa</v>
      </c>
      <c r="F20258" s="278" t="str">
        <f>Resumo!$R$7</f>
        <v>Despesa Direta</v>
      </c>
      <c r="G20258" s="286">
        <f>'Composições Desp. Diretas'!CQ42</f>
        <v>0</v>
      </c>
    </row>
    <row r="20259" spans="1:7">
      <c r="A20259" s="283">
        <f>'Comp. Desp. Indiretas'!$CP$7</f>
        <v>0</v>
      </c>
      <c r="B20259" s="278" t="str">
        <f>'Composições Desp. Diretas'!$A$43</f>
        <v>DG</v>
      </c>
      <c r="C20259" s="278" t="str">
        <f>EAP!$C$10</f>
        <v>PP02</v>
      </c>
      <c r="D20259" s="279" t="str">
        <f>'Composições Desp. Diretas'!$C$43</f>
        <v>COMBUSTÍVEL - GASOLINA</v>
      </c>
      <c r="E20259" s="278" t="str">
        <f>Resumo!$R$5</f>
        <v>Despesa</v>
      </c>
      <c r="F20259" s="278" t="str">
        <f>Resumo!$R$7</f>
        <v>Despesa Direta</v>
      </c>
      <c r="G20259" s="286">
        <f>'Composições Desp. Diretas'!CQ43</f>
        <v>0</v>
      </c>
    </row>
    <row r="20260" spans="1:7">
      <c r="A20260" s="283">
        <f>'Comp. Desp. Indiretas'!$CP$7</f>
        <v>0</v>
      </c>
      <c r="B20260" s="278" t="str">
        <f>'Composições Desp. Diretas'!$A$44</f>
        <v>DG</v>
      </c>
      <c r="C20260" s="278" t="str">
        <f>EAP!$C$10</f>
        <v>PP02</v>
      </c>
      <c r="D20260" s="279" t="str">
        <f>'Composições Desp. Diretas'!$C$44</f>
        <v>EQUIPAMENTOS VEÍCULO (SENSOR DE FADIGA + TELEMETRIA)</v>
      </c>
      <c r="E20260" s="278" t="str">
        <f>Resumo!$R$5</f>
        <v>Despesa</v>
      </c>
      <c r="F20260" s="278" t="str">
        <f>Resumo!$R$7</f>
        <v>Despesa Direta</v>
      </c>
      <c r="G20260" s="286">
        <f>'Composições Desp. Diretas'!CQ44</f>
        <v>0</v>
      </c>
    </row>
    <row r="20261" spans="1:7">
      <c r="A20261" s="283">
        <f>'Comp. Desp. Indiretas'!$CP$7</f>
        <v>0</v>
      </c>
      <c r="B20261" s="278" t="str">
        <f>'Composições Desp. Diretas'!$A$45</f>
        <v>DG</v>
      </c>
      <c r="C20261" s="278" t="str">
        <f>EAP!$C$10</f>
        <v>PP02</v>
      </c>
      <c r="D20261" s="279" t="str">
        <f>'Composições Desp. Diretas'!$C$45</f>
        <v>INSTALAÇÃO SENSOR FADIGA</v>
      </c>
      <c r="E20261" s="278" t="str">
        <f>Resumo!$R$5</f>
        <v>Despesa</v>
      </c>
      <c r="F20261" s="278" t="str">
        <f>Resumo!$R$7</f>
        <v>Despesa Direta</v>
      </c>
      <c r="G20261" s="286">
        <f>'Composições Desp. Diretas'!CQ45</f>
        <v>0</v>
      </c>
    </row>
    <row r="20262" spans="1:7">
      <c r="A20262" s="283">
        <f>'Comp. Desp. Indiretas'!$CP$7</f>
        <v>0</v>
      </c>
      <c r="B20262" s="278" t="str">
        <f>'Composições Desp. Diretas'!$A$46</f>
        <v>DG</v>
      </c>
      <c r="C20262" s="278" t="str">
        <f>EAP!$C$10</f>
        <v>PP02</v>
      </c>
      <c r="D20262" s="279" t="str">
        <f>'Composições Desp. Diretas'!$C$46</f>
        <v>DESINSTALAÇÃO SENSOR FADIGA</v>
      </c>
      <c r="E20262" s="278" t="str">
        <f>Resumo!$R$5</f>
        <v>Despesa</v>
      </c>
      <c r="F20262" s="278" t="str">
        <f>Resumo!$R$7</f>
        <v>Despesa Direta</v>
      </c>
      <c r="G20262" s="286">
        <f>'Composições Desp. Diretas'!CQ46</f>
        <v>0</v>
      </c>
    </row>
    <row r="20263" spans="1:7">
      <c r="A20263" s="283">
        <f>'Comp. Desp. Indiretas'!$CP$7</f>
        <v>0</v>
      </c>
      <c r="B20263" s="278" t="str">
        <f>'Composições Desp. Diretas'!$A$47</f>
        <v>DG</v>
      </c>
      <c r="C20263" s="278" t="str">
        <f>EAP!$C$10</f>
        <v>PP02</v>
      </c>
      <c r="D20263" s="279" t="str">
        <f>'Composições Desp. Diretas'!$C$47</f>
        <v>INSTALAÇÃO TELEMETRIA</v>
      </c>
      <c r="E20263" s="278" t="str">
        <f>Resumo!$R$5</f>
        <v>Despesa</v>
      </c>
      <c r="F20263" s="278" t="str">
        <f>Resumo!$R$7</f>
        <v>Despesa Direta</v>
      </c>
      <c r="G20263" s="286">
        <f>'Composições Desp. Diretas'!CQ47</f>
        <v>0</v>
      </c>
    </row>
    <row r="20264" spans="1:7">
      <c r="A20264" s="283">
        <f>'Comp. Desp. Indiretas'!$CP$7</f>
        <v>0</v>
      </c>
      <c r="B20264" s="278" t="str">
        <f>'Composições Desp. Diretas'!$A$48</f>
        <v>DG</v>
      </c>
      <c r="C20264" s="278" t="str">
        <f>EAP!$C$10</f>
        <v>PP02</v>
      </c>
      <c r="D20264" s="279" t="str">
        <f>'Composições Desp. Diretas'!$C$48</f>
        <v>DESINSTALAÇÃO TELEMETRIA</v>
      </c>
      <c r="E20264" s="278" t="str">
        <f>Resumo!$R$5</f>
        <v>Despesa</v>
      </c>
      <c r="F20264" s="278" t="str">
        <f>Resumo!$R$7</f>
        <v>Despesa Direta</v>
      </c>
      <c r="G20264" s="286">
        <f>'Composições Desp. Diretas'!CQ48</f>
        <v>0</v>
      </c>
    </row>
    <row r="20265" spans="1:7">
      <c r="A20265" s="283">
        <f>'Comp. Desp. Indiretas'!$CP$7</f>
        <v>0</v>
      </c>
      <c r="B20265" s="278" t="str">
        <f>'Composições Desp. Diretas'!$A$49</f>
        <v>DG</v>
      </c>
      <c r="C20265" s="278" t="str">
        <f>EAP!$C$10</f>
        <v>PP02</v>
      </c>
      <c r="D20265" s="279" t="str">
        <f>'Composições Desp. Diretas'!$C$49</f>
        <v>INSTALAÇÃO E DESINSTALAÇÃO DE SIRENE DE RÉ</v>
      </c>
      <c r="E20265" s="278" t="str">
        <f>Resumo!$R$5</f>
        <v>Despesa</v>
      </c>
      <c r="F20265" s="278" t="str">
        <f>Resumo!$R$7</f>
        <v>Despesa Direta</v>
      </c>
      <c r="G20265" s="286">
        <f>'Composições Desp. Diretas'!CQ49</f>
        <v>0</v>
      </c>
    </row>
    <row r="20266" spans="1:7">
      <c r="A20266" s="283">
        <f>'Comp. Desp. Indiretas'!$CP$7</f>
        <v>0</v>
      </c>
      <c r="B20266" s="278" t="str">
        <f>'Composições Desp. Diretas'!$A$50</f>
        <v>DG</v>
      </c>
      <c r="C20266" s="278" t="str">
        <f>EAP!$C$10</f>
        <v>PP02</v>
      </c>
      <c r="D20266" s="279" t="str">
        <f>'Composições Desp. Diretas'!$C$50</f>
        <v>LAVAGEM DE VEÍCULO</v>
      </c>
      <c r="E20266" s="278" t="str">
        <f>Resumo!$R$5</f>
        <v>Despesa</v>
      </c>
      <c r="F20266" s="278" t="str">
        <f>Resumo!$R$7</f>
        <v>Despesa Direta</v>
      </c>
      <c r="G20266" s="286">
        <f>'Composições Desp. Diretas'!CQ50</f>
        <v>0</v>
      </c>
    </row>
    <row r="20267" spans="1:7">
      <c r="A20267" s="283">
        <f>'Comp. Desp. Indiretas'!$CP$7</f>
        <v>0</v>
      </c>
      <c r="B20267" s="278" t="str">
        <f>'Composições Desp. Diretas'!$A$51</f>
        <v>MA</v>
      </c>
      <c r="C20267" s="278" t="str">
        <f>EAP!$C$10</f>
        <v>PP02</v>
      </c>
      <c r="D20267" s="279" t="str">
        <f>'Composições Desp. Diretas'!$C$51</f>
        <v>MATERIAIS GRÁFICOS (CARTILHAS, FOLDERS, BANNER, CADERNO, OUTDOOR, PLACAS, E ETC)</v>
      </c>
      <c r="E20267" s="278" t="str">
        <f>Resumo!$R$5</f>
        <v>Despesa</v>
      </c>
      <c r="F20267" s="278" t="str">
        <f>Resumo!$R$7</f>
        <v>Despesa Direta</v>
      </c>
      <c r="G20267" s="286">
        <f>'Composições Desp. Diretas'!CQ51</f>
        <v>0</v>
      </c>
    </row>
    <row r="20268" spans="1:7">
      <c r="A20268" s="283">
        <f>'Comp. Desp. Indiretas'!$CP$7</f>
        <v>0</v>
      </c>
      <c r="B20268" s="278" t="str">
        <f>'Composições Desp. Diretas'!$A$52</f>
        <v>DG</v>
      </c>
      <c r="C20268" s="278" t="str">
        <f>EAP!$C$10</f>
        <v>PP02</v>
      </c>
      <c r="D20268" s="279" t="str">
        <f>'Composições Desp. Diretas'!$C$52</f>
        <v>LANCHES OFICINAS / EVENTOS / REUNIÕES</v>
      </c>
      <c r="E20268" s="278" t="str">
        <f>Resumo!$R$5</f>
        <v>Despesa</v>
      </c>
      <c r="F20268" s="278" t="str">
        <f>Resumo!$R$7</f>
        <v>Despesa Direta</v>
      </c>
      <c r="G20268" s="286">
        <f>'Composições Desp. Diretas'!CQ52</f>
        <v>0</v>
      </c>
    </row>
    <row r="20269" spans="1:7">
      <c r="A20269" s="283">
        <f>'Comp. Desp. Indiretas'!$CP$7</f>
        <v>0</v>
      </c>
      <c r="B20269" s="278" t="str">
        <f>'Composições Desp. Diretas'!$A$53</f>
        <v>DG</v>
      </c>
      <c r="C20269" s="278" t="str">
        <f>EAP!$C$10</f>
        <v>PP02</v>
      </c>
      <c r="D20269" s="279" t="str">
        <f>'Composições Desp. Diretas'!$C$53</f>
        <v>TRANSPORTE PARTICIPANTES</v>
      </c>
      <c r="E20269" s="278" t="str">
        <f>Resumo!$R$5</f>
        <v>Despesa</v>
      </c>
      <c r="F20269" s="278" t="str">
        <f>Resumo!$R$7</f>
        <v>Despesa Direta</v>
      </c>
      <c r="G20269" s="286">
        <f>'Composições Desp. Diretas'!CQ53</f>
        <v>0</v>
      </c>
    </row>
    <row r="20270" spans="1:7">
      <c r="A20270" s="283">
        <f>'Comp. Desp. Indiretas'!$CP$7</f>
        <v>0</v>
      </c>
      <c r="B20270" s="278" t="str">
        <f>'Composições Desp. Diretas'!$A$54</f>
        <v>MA</v>
      </c>
      <c r="C20270" s="278" t="str">
        <f>EAP!$C$10</f>
        <v>PP02</v>
      </c>
      <c r="D20270" s="279" t="str">
        <f>'Composições Desp. Diretas'!$C$54</f>
        <v>MATERIAIS DE ESCRITÓRIO (CARTOLINA, PAPEL, TESOURA, CANETA, LÁPIS, GRAMPEADOR, DUREX, FITA ADESIVA, E ETC.)</v>
      </c>
      <c r="E20270" s="278" t="str">
        <f>Resumo!$R$5</f>
        <v>Despesa</v>
      </c>
      <c r="F20270" s="278" t="str">
        <f>Resumo!$R$7</f>
        <v>Despesa Direta</v>
      </c>
      <c r="G20270" s="286">
        <f>'Composições Desp. Diretas'!CQ54</f>
        <v>0</v>
      </c>
    </row>
    <row r="20271" spans="1:7">
      <c r="A20271" s="283">
        <f>'Comp. Desp. Indiretas'!$CP$7</f>
        <v>0</v>
      </c>
      <c r="B20271" s="278" t="str">
        <f>'Composições Desp. Diretas'!$A$55</f>
        <v>MA</v>
      </c>
      <c r="C20271" s="278" t="str">
        <f>EAP!$C$10</f>
        <v>PP02</v>
      </c>
      <c r="D20271" s="279" t="str">
        <f>'Composições Desp. Diretas'!$C$55</f>
        <v>MATERIAIS ACESSÓRIOS PARA AS CAMPANHAS/OFICINAS (BRINDES, CAMISETAS, E ETC.)</v>
      </c>
      <c r="E20271" s="278" t="str">
        <f>Resumo!$R$5</f>
        <v>Despesa</v>
      </c>
      <c r="F20271" s="278" t="str">
        <f>Resumo!$R$7</f>
        <v>Despesa Direta</v>
      </c>
      <c r="G20271" s="286">
        <f>'Composições Desp. Diretas'!CQ55</f>
        <v>0</v>
      </c>
    </row>
    <row r="20272" spans="1:7">
      <c r="A20272" s="283">
        <f>'Comp. Desp. Indiretas'!$CP$7</f>
        <v>0</v>
      </c>
      <c r="B20272" s="278" t="str">
        <f>'Composições Desp. Diretas'!$A$56</f>
        <v>DG</v>
      </c>
      <c r="C20272" s="278" t="str">
        <f>EAP!$C$10</f>
        <v>PP02</v>
      </c>
      <c r="D20272" s="279" t="str">
        <f>'Composições Desp. Diretas'!$C$56</f>
        <v>HOSPEDAGEM VIAGEM</v>
      </c>
      <c r="E20272" s="278" t="str">
        <f>Resumo!$R$5</f>
        <v>Despesa</v>
      </c>
      <c r="F20272" s="278" t="str">
        <f>Resumo!$R$7</f>
        <v>Despesa Direta</v>
      </c>
      <c r="G20272" s="286">
        <f>'Composições Desp. Diretas'!CQ56</f>
        <v>0</v>
      </c>
    </row>
    <row r="20273" spans="1:7">
      <c r="A20273" s="283">
        <f>'Comp. Desp. Indiretas'!$CP$7</f>
        <v>0</v>
      </c>
      <c r="B20273" s="278" t="str">
        <f>'Composições Desp. Diretas'!$A$57</f>
        <v>DG</v>
      </c>
      <c r="C20273" s="278" t="str">
        <f>EAP!$C$10</f>
        <v>PP02</v>
      </c>
      <c r="D20273" s="279" t="str">
        <f>'Composições Desp. Diretas'!$C$57</f>
        <v>ALIMENTAÇÃO VIAGEM (CAFÉ / ALMOÇO OU JANTA)</v>
      </c>
      <c r="E20273" s="278" t="str">
        <f>Resumo!$R$5</f>
        <v>Despesa</v>
      </c>
      <c r="F20273" s="278" t="str">
        <f>Resumo!$R$7</f>
        <v>Despesa Direta</v>
      </c>
      <c r="G20273" s="286">
        <f>'Composições Desp. Diretas'!CQ57</f>
        <v>0</v>
      </c>
    </row>
    <row r="20274" spans="1:7">
      <c r="A20274" s="283">
        <f>'Comp. Desp. Indiretas'!$CP$7</f>
        <v>0</v>
      </c>
      <c r="B20274" s="278" t="str">
        <f>'Composições Desp. Diretas'!$A$58</f>
        <v>DG</v>
      </c>
      <c r="C20274" s="278" t="str">
        <f>EAP!$C$10</f>
        <v>PP02</v>
      </c>
      <c r="D20274" s="279" t="str">
        <f>'Composições Desp. Diretas'!$C$58</f>
        <v>PASSAGEM TERRESTRE / TRANSLADO</v>
      </c>
      <c r="E20274" s="278" t="str">
        <f>Resumo!$R$5</f>
        <v>Despesa</v>
      </c>
      <c r="F20274" s="278" t="str">
        <f>Resumo!$R$7</f>
        <v>Despesa Direta</v>
      </c>
      <c r="G20274" s="286">
        <f>'Composições Desp. Diretas'!CQ58</f>
        <v>0</v>
      </c>
    </row>
    <row r="20275" spans="1:7">
      <c r="A20275" s="283">
        <f>'Comp. Desp. Indiretas'!$CP$7</f>
        <v>0</v>
      </c>
      <c r="B20275" s="278">
        <f>'Composições Desp. Diretas'!$A$59</f>
        <v>0</v>
      </c>
      <c r="C20275" s="278" t="str">
        <f>EAP!$C$10</f>
        <v>PP02</v>
      </c>
      <c r="D20275" s="279">
        <f>'Composições Desp. Diretas'!$C$59</f>
        <v>0</v>
      </c>
      <c r="E20275" s="278" t="str">
        <f>Resumo!$R$5</f>
        <v>Despesa</v>
      </c>
      <c r="F20275" s="278" t="str">
        <f>Resumo!$R$7</f>
        <v>Despesa Direta</v>
      </c>
      <c r="G20275" s="286">
        <f>'Composições Desp. Diretas'!CQ59</f>
        <v>0</v>
      </c>
    </row>
    <row r="20276" spans="1:7">
      <c r="A20276" s="283">
        <f>'Comp. Desp. Indiretas'!$CP$7</f>
        <v>0</v>
      </c>
      <c r="B20276" s="278">
        <f>'Composições Desp. Diretas'!$A$60</f>
        <v>0</v>
      </c>
      <c r="C20276" s="278" t="str">
        <f>EAP!$C$10</f>
        <v>PP02</v>
      </c>
      <c r="D20276" s="279">
        <f>'Composições Desp. Diretas'!$C$60</f>
        <v>0</v>
      </c>
      <c r="E20276" s="278" t="str">
        <f>Resumo!$R$5</f>
        <v>Despesa</v>
      </c>
      <c r="F20276" s="278" t="str">
        <f>Resumo!$R$7</f>
        <v>Despesa Direta</v>
      </c>
      <c r="G20276" s="286">
        <f>'Composições Desp. Diretas'!CQ60</f>
        <v>0</v>
      </c>
    </row>
    <row r="20277" spans="1:7">
      <c r="A20277" s="283">
        <f>'Comp. Desp. Indiretas'!$CP$7</f>
        <v>0</v>
      </c>
      <c r="B20277" s="278">
        <f>'Composições Desp. Diretas'!$A$61</f>
        <v>0</v>
      </c>
      <c r="C20277" s="278" t="str">
        <f>EAP!$C$10</f>
        <v>PP02</v>
      </c>
      <c r="D20277" s="279">
        <f>'Composições Desp. Diretas'!$C$61</f>
        <v>0</v>
      </c>
      <c r="E20277" s="278" t="str">
        <f>Resumo!$R$5</f>
        <v>Despesa</v>
      </c>
      <c r="F20277" s="278" t="str">
        <f>Resumo!$R$7</f>
        <v>Despesa Direta</v>
      </c>
      <c r="G20277" s="286">
        <f>'Composições Desp. Diretas'!CQ61</f>
        <v>0</v>
      </c>
    </row>
    <row r="20278" spans="1:7">
      <c r="A20278" s="283">
        <f>'Comp. Desp. Indiretas'!$CP$7</f>
        <v>0</v>
      </c>
      <c r="B20278" s="278">
        <f>'Composições Desp. Diretas'!$A$62</f>
        <v>0</v>
      </c>
      <c r="C20278" s="278" t="str">
        <f>EAP!$C$10</f>
        <v>PP02</v>
      </c>
      <c r="D20278" s="279">
        <f>'Composições Desp. Diretas'!$C$62</f>
        <v>0</v>
      </c>
      <c r="E20278" s="278" t="str">
        <f>Resumo!$R$5</f>
        <v>Despesa</v>
      </c>
      <c r="F20278" s="278" t="str">
        <f>Resumo!$R$7</f>
        <v>Despesa Direta</v>
      </c>
      <c r="G20278" s="286">
        <f>'Composições Desp. Diretas'!CQ62</f>
        <v>0</v>
      </c>
    </row>
    <row r="20279" spans="1:7">
      <c r="A20279" s="283">
        <f>'Comp. Desp. Indiretas'!$CP$7</f>
        <v>0</v>
      </c>
      <c r="B20279" s="278">
        <f>'Composições Desp. Diretas'!$A$63</f>
        <v>0</v>
      </c>
      <c r="C20279" s="278" t="str">
        <f>EAP!$C$10</f>
        <v>PP02</v>
      </c>
      <c r="D20279" s="279">
        <f>'Composições Desp. Diretas'!$C$63</f>
        <v>0</v>
      </c>
      <c r="E20279" s="278" t="str">
        <f>Resumo!$R$5</f>
        <v>Despesa</v>
      </c>
      <c r="F20279" s="278" t="str">
        <f>Resumo!$R$7</f>
        <v>Despesa Direta</v>
      </c>
      <c r="G20279" s="286">
        <f>'Composições Desp. Diretas'!CQ63</f>
        <v>0</v>
      </c>
    </row>
    <row r="20280" spans="1:7">
      <c r="A20280" s="283">
        <f>'Comp. Desp. Indiretas'!$CP$7</f>
        <v>0</v>
      </c>
      <c r="B20280" s="278">
        <f>'Composições Desp. Diretas'!$A$64</f>
        <v>0</v>
      </c>
      <c r="C20280" s="278" t="str">
        <f>EAP!$C$10</f>
        <v>PP02</v>
      </c>
      <c r="D20280" s="279">
        <f>'Composições Desp. Diretas'!$C$64</f>
        <v>0</v>
      </c>
      <c r="E20280" s="278" t="str">
        <f>Resumo!$R$5</f>
        <v>Despesa</v>
      </c>
      <c r="F20280" s="278" t="str">
        <f>Resumo!$R$7</f>
        <v>Despesa Direta</v>
      </c>
      <c r="G20280" s="286">
        <f>'Composições Desp. Diretas'!CQ64</f>
        <v>0</v>
      </c>
    </row>
    <row r="20281" spans="1:7">
      <c r="A20281" s="283">
        <f>'Comp. Desp. Indiretas'!$CP$7</f>
        <v>0</v>
      </c>
      <c r="B20281" s="278">
        <f>'Composições Desp. Diretas'!$A$65</f>
        <v>0</v>
      </c>
      <c r="C20281" s="278" t="str">
        <f>EAP!$C$10</f>
        <v>PP02</v>
      </c>
      <c r="D20281" s="279">
        <f>'Composições Desp. Diretas'!$C$65</f>
        <v>0</v>
      </c>
      <c r="E20281" s="278" t="str">
        <f>Resumo!$R$5</f>
        <v>Despesa</v>
      </c>
      <c r="F20281" s="278" t="str">
        <f>Resumo!$R$7</f>
        <v>Despesa Direta</v>
      </c>
      <c r="G20281" s="286">
        <f>'Composições Desp. Diretas'!CQ65</f>
        <v>0</v>
      </c>
    </row>
    <row r="20282" spans="1:7">
      <c r="A20282" s="283">
        <f>'Comp. Desp. Indiretas'!$CP$7</f>
        <v>0</v>
      </c>
      <c r="B20282" s="278">
        <f>'Composições Desp. Diretas'!$A$66</f>
        <v>0</v>
      </c>
      <c r="C20282" s="278" t="str">
        <f>EAP!$C$10</f>
        <v>PP02</v>
      </c>
      <c r="D20282" s="279">
        <f>'Composições Desp. Diretas'!$C$66</f>
        <v>0</v>
      </c>
      <c r="E20282" s="278" t="str">
        <f>Resumo!$R$5</f>
        <v>Despesa</v>
      </c>
      <c r="F20282" s="278" t="str">
        <f>Resumo!$R$7</f>
        <v>Despesa Direta</v>
      </c>
      <c r="G20282" s="286">
        <f>'Composições Desp. Diretas'!CQ66</f>
        <v>0</v>
      </c>
    </row>
    <row r="20283" spans="1:7">
      <c r="A20283" s="283">
        <f>'Comp. Desp. Indiretas'!$CP$7</f>
        <v>0</v>
      </c>
      <c r="B20283" s="278">
        <f>'Composições Desp. Diretas'!$A$67</f>
        <v>0</v>
      </c>
      <c r="C20283" s="278" t="str">
        <f>EAP!$C$10</f>
        <v>PP02</v>
      </c>
      <c r="D20283" s="279">
        <f>'Composições Desp. Diretas'!$C$67</f>
        <v>0</v>
      </c>
      <c r="E20283" s="278" t="str">
        <f>Resumo!$R$5</f>
        <v>Despesa</v>
      </c>
      <c r="F20283" s="278" t="str">
        <f>Resumo!$R$7</f>
        <v>Despesa Direta</v>
      </c>
      <c r="G20283" s="286">
        <f>'Composições Desp. Diretas'!CQ67</f>
        <v>0</v>
      </c>
    </row>
    <row r="20284" spans="1:7">
      <c r="A20284" s="283">
        <f>'Comp. Desp. Indiretas'!$CP$7</f>
        <v>0</v>
      </c>
      <c r="B20284" s="278">
        <f>'Composições Desp. Diretas'!$A$68</f>
        <v>0</v>
      </c>
      <c r="C20284" s="278" t="str">
        <f>EAP!$C$10</f>
        <v>PP02</v>
      </c>
      <c r="D20284" s="279">
        <f>'Composições Desp. Diretas'!$C$68</f>
        <v>0</v>
      </c>
      <c r="E20284" s="278" t="str">
        <f>Resumo!$R$5</f>
        <v>Despesa</v>
      </c>
      <c r="F20284" s="278" t="str">
        <f>Resumo!$R$7</f>
        <v>Despesa Direta</v>
      </c>
      <c r="G20284" s="286">
        <f>'Composições Desp. Diretas'!CQ68</f>
        <v>0</v>
      </c>
    </row>
    <row r="20285" spans="1:7">
      <c r="A20285" s="283">
        <f>'Comp. Desp. Indiretas'!$CP$7</f>
        <v>0</v>
      </c>
      <c r="B20285" s="278">
        <f>'Composições Desp. Diretas'!$A$69</f>
        <v>0</v>
      </c>
      <c r="C20285" s="278" t="str">
        <f>EAP!$C$10</f>
        <v>PP02</v>
      </c>
      <c r="D20285" s="279">
        <f>'Composições Desp. Diretas'!$C$69</f>
        <v>0</v>
      </c>
      <c r="E20285" s="278" t="str">
        <f>Resumo!$R$5</f>
        <v>Despesa</v>
      </c>
      <c r="F20285" s="278" t="str">
        <f>Resumo!$R$7</f>
        <v>Despesa Direta</v>
      </c>
      <c r="G20285" s="286">
        <f>'Composições Desp. Diretas'!CQ69</f>
        <v>0</v>
      </c>
    </row>
    <row r="20286" spans="1:7">
      <c r="A20286" s="283">
        <f>'Comp. Desp. Indiretas'!$CP$7</f>
        <v>0</v>
      </c>
      <c r="B20286" s="278">
        <f>'Composições Desp. Diretas'!$A$70</f>
        <v>0</v>
      </c>
      <c r="C20286" s="278" t="str">
        <f>EAP!$C$10</f>
        <v>PP02</v>
      </c>
      <c r="D20286" s="279">
        <f>'Composições Desp. Diretas'!$C$70</f>
        <v>0</v>
      </c>
      <c r="E20286" s="278" t="str">
        <f>Resumo!$R$5</f>
        <v>Despesa</v>
      </c>
      <c r="F20286" s="278" t="str">
        <f>Resumo!$R$7</f>
        <v>Despesa Direta</v>
      </c>
      <c r="G20286" s="286">
        <f>'Composições Desp. Diretas'!CQ70</f>
        <v>0</v>
      </c>
    </row>
    <row r="20287" spans="1:7">
      <c r="A20287" s="283">
        <f>'Comp. Desp. Indiretas'!$CP$7</f>
        <v>0</v>
      </c>
      <c r="B20287" s="278">
        <f>'Composições Desp. Diretas'!$A$71</f>
        <v>0</v>
      </c>
      <c r="C20287" s="278" t="str">
        <f>EAP!$C$10</f>
        <v>PP02</v>
      </c>
      <c r="D20287" s="279">
        <f>'Composições Desp. Diretas'!$C$71</f>
        <v>0</v>
      </c>
      <c r="E20287" s="278" t="str">
        <f>Resumo!$R$5</f>
        <v>Despesa</v>
      </c>
      <c r="F20287" s="278" t="str">
        <f>Resumo!$R$7</f>
        <v>Despesa Direta</v>
      </c>
      <c r="G20287" s="286">
        <f>'Composições Desp. Diretas'!CQ71</f>
        <v>0</v>
      </c>
    </row>
    <row r="20288" spans="1:7">
      <c r="A20288" s="283">
        <f>'Comp. Desp. Indiretas'!$CP$7</f>
        <v>0</v>
      </c>
      <c r="B20288" s="278">
        <f>'Composições Desp. Diretas'!$A$72</f>
        <v>0</v>
      </c>
      <c r="C20288" s="278" t="str">
        <f>EAP!$C$10</f>
        <v>PP02</v>
      </c>
      <c r="D20288" s="279">
        <f>'Composições Desp. Diretas'!$C$72</f>
        <v>0</v>
      </c>
      <c r="E20288" s="278" t="str">
        <f>Resumo!$R$5</f>
        <v>Despesa</v>
      </c>
      <c r="F20288" s="278" t="str">
        <f>Resumo!$R$7</f>
        <v>Despesa Direta</v>
      </c>
      <c r="G20288" s="286">
        <f>'Composições Desp. Diretas'!CQ72</f>
        <v>0</v>
      </c>
    </row>
    <row r="21157" spans="1:7">
      <c r="A21157" s="283">
        <f>'Comp. Desp. Indiretas'!$CP$7</f>
        <v>0</v>
      </c>
      <c r="D21157" s="279" t="str">
        <f>'CRONOG. DE RECEBIMENTO'!$A$5</f>
        <v>SUBPROGRAMA DE EDUCAÇÃO AMBIENTAL PARA A COMUNIDADE (PEAC)</v>
      </c>
      <c r="E21157" s="278" t="str">
        <f>Resumo!$R$4</f>
        <v>Receita</v>
      </c>
      <c r="F21157" s="278" t="str">
        <f>Resumo!$R$4</f>
        <v>Receita</v>
      </c>
      <c r="G21157" s="286">
        <f>'CRONOG. DE RECEBIMENTO'!T5</f>
        <v>0</v>
      </c>
    </row>
    <row r="21158" spans="1:7">
      <c r="A21158" s="283">
        <f>'Comp. Desp. Indiretas'!$CP$7</f>
        <v>0</v>
      </c>
      <c r="D21158" s="279" t="str">
        <f>'CRONOG. DE RECEBIMENTO'!$A$6</f>
        <v>Plano de Trabalho de Comunidade (PEAC)</v>
      </c>
      <c r="E21158" s="278" t="str">
        <f>Resumo!$R$4</f>
        <v>Receita</v>
      </c>
      <c r="F21158" s="278" t="str">
        <f>Resumo!$R$4</f>
        <v>Receita</v>
      </c>
      <c r="G21158" s="286">
        <f>'CRONOG. DE RECEBIMENTO'!T6</f>
        <v>0</v>
      </c>
    </row>
    <row r="21159" spans="1:7">
      <c r="A21159" s="283">
        <f>'Comp. Desp. Indiretas'!$CP$7</f>
        <v>0</v>
      </c>
      <c r="D21159" s="279" t="str">
        <f>'CRONOG. DE RECEBIMENTO'!$A$7</f>
        <v>Formar Comitê de Educação Ambiental de Comunidade (PEAC)</v>
      </c>
      <c r="E21159" s="278" t="str">
        <f>Resumo!$R$4</f>
        <v>Receita</v>
      </c>
      <c r="F21159" s="278" t="str">
        <f>Resumo!$R$4</f>
        <v>Receita</v>
      </c>
      <c r="G21159" s="286">
        <f>'CRONOG. DE RECEBIMENTO'!T7</f>
        <v>0</v>
      </c>
    </row>
    <row r="21160" spans="1:7">
      <c r="A21160" s="283">
        <f>'Comp. Desp. Indiretas'!$CP$7</f>
        <v>0</v>
      </c>
      <c r="D21160" s="279" t="str">
        <f>'CRONOG. DE RECEBIMENTO'!$A$8</f>
        <v>Manter Comitê de Educação Ambiental em comunidades (PEAC)</v>
      </c>
      <c r="E21160" s="278" t="str">
        <f>Resumo!$R$4</f>
        <v>Receita</v>
      </c>
      <c r="F21160" s="278" t="str">
        <f>Resumo!$R$4</f>
        <v>Receita</v>
      </c>
      <c r="G21160" s="286">
        <f>'CRONOG. DE RECEBIMENTO'!T8</f>
        <v>0</v>
      </c>
    </row>
    <row r="21161" spans="1:7">
      <c r="A21161" s="283">
        <f>'Comp. Desp. Indiretas'!$CP$7</f>
        <v>0</v>
      </c>
      <c r="D21161" s="279" t="str">
        <f>'CRONOG. DE RECEBIMENTO'!$A$24</f>
        <v>Realizar análise técnica mensal das atividades de Educação Ambiental do PEAC</v>
      </c>
      <c r="E21161" s="278" t="str">
        <f>Resumo!$R$4</f>
        <v>Receita</v>
      </c>
      <c r="F21161" s="278" t="str">
        <f>Resumo!$R$4</f>
        <v>Receita</v>
      </c>
      <c r="G21161" s="286">
        <f>'CRONOG. DE RECEBIMENTO'!T24</f>
        <v>0</v>
      </c>
    </row>
    <row r="21162" spans="1:7">
      <c r="A21162" s="283">
        <f>'Comp. Desp. Indiretas'!$CP$7</f>
        <v>0</v>
      </c>
      <c r="D21162" s="279" t="str">
        <f>'CRONOG. DE RECEBIMENTO'!$A$25</f>
        <v>Realizar Blitz Educativa sobre SSMA para Comunidades (PEAC)</v>
      </c>
      <c r="E21162" s="278" t="str">
        <f>Resumo!$R$4</f>
        <v>Receita</v>
      </c>
      <c r="F21162" s="278" t="str">
        <f>Resumo!$R$4</f>
        <v>Receita</v>
      </c>
      <c r="G21162" s="286">
        <f>'CRONOG. DE RECEBIMENTO'!T25</f>
        <v>0</v>
      </c>
    </row>
    <row r="21163" spans="1:7">
      <c r="A21163" s="283">
        <f>'Comp. Desp. Indiretas'!$CP$7</f>
        <v>0</v>
      </c>
      <c r="D21163" s="279" t="str">
        <f>'CRONOG. DE RECEBIMENTO'!$A$26</f>
        <v>Despesas tributáveis do item 6.1.12</v>
      </c>
      <c r="E21163" s="278" t="str">
        <f>Resumo!$R$4</f>
        <v>Receita</v>
      </c>
      <c r="F21163" s="278" t="str">
        <f>Resumo!$R$4</f>
        <v>Receita</v>
      </c>
      <c r="G21163" s="286">
        <f>'CRONOG. DE RECEBIMENTO'!T26</f>
        <v>0</v>
      </c>
    </row>
    <row r="21164" spans="1:7">
      <c r="A21164" s="283">
        <f>'Comp. Desp. Indiretas'!$CP$7</f>
        <v>0</v>
      </c>
      <c r="D21164" s="279" t="str">
        <f>'CRONOG. DE RECEBIMENTO'!$A$42</f>
        <v>Despesas tributáveis do item 6.1.21</v>
      </c>
      <c r="E21164" s="278" t="str">
        <f>Resumo!$R$4</f>
        <v>Receita</v>
      </c>
      <c r="F21164" s="278" t="str">
        <f>Resumo!$R$4</f>
        <v>Receita</v>
      </c>
      <c r="G21164" s="286">
        <f>'CRONOG. DE RECEBIMENTO'!T42</f>
        <v>0</v>
      </c>
    </row>
    <row r="21165" spans="1:7">
      <c r="A21165" s="283">
        <f>'Comp. Desp. Indiretas'!$CP$7</f>
        <v>0</v>
      </c>
      <c r="D21165" s="279" t="str">
        <f>'CRONOG. DE RECEBIMENTO'!$A$43</f>
        <v>Monitorar atividade do Programa de Educação Ambiental do Trabalhador (PEAT)</v>
      </c>
      <c r="E21165" s="278" t="str">
        <f>Resumo!$R$4</f>
        <v>Receita</v>
      </c>
      <c r="F21165" s="278" t="str">
        <f>Resumo!$R$4</f>
        <v>Receita</v>
      </c>
      <c r="G21165" s="286">
        <f>'CRONOG. DE RECEBIMENTO'!T43</f>
        <v>0</v>
      </c>
    </row>
    <row r="21166" spans="1:7">
      <c r="A21166" s="283">
        <f>'Comp. Desp. Indiretas'!$CP$7</f>
        <v>0</v>
      </c>
      <c r="D21166" s="279" t="str">
        <f>'CRONOG. DE RECEBIMENTO'!$A$44</f>
        <v>Despesas tributáveis do item 6.1.22</v>
      </c>
      <c r="E21166" s="278" t="str">
        <f>Resumo!$R$4</f>
        <v>Receita</v>
      </c>
      <c r="F21166" s="278" t="str">
        <f>Resumo!$R$4</f>
        <v>Receita</v>
      </c>
      <c r="G21166" s="286">
        <f>'CRONOG. DE RECEBIMENTO'!T44</f>
        <v>0</v>
      </c>
    </row>
    <row r="21167" spans="1:7">
      <c r="A21167" s="283">
        <f>'Comp. Desp. Indiretas'!$CP$7</f>
        <v>0</v>
      </c>
      <c r="D21167" s="279" t="str">
        <f>'CRONOG. DE RECEBIMENTO'!$A$45</f>
        <v>Realizar análise técnica mensal das atividades de Educação Ambiental do PEAT</v>
      </c>
      <c r="E21167" s="278" t="str">
        <f>Resumo!$R$4</f>
        <v>Receita</v>
      </c>
      <c r="F21167" s="278" t="str">
        <f>Resumo!$R$4</f>
        <v>Receita</v>
      </c>
      <c r="G21167" s="286">
        <f>'CRONOG. DE RECEBIMENTO'!T45</f>
        <v>0</v>
      </c>
    </row>
    <row r="21168" spans="1:7">
      <c r="A21168" s="283">
        <f>'Comp. Desp. Indiretas'!$CP$7</f>
        <v>0</v>
      </c>
      <c r="D21168" s="279" t="str">
        <f>'CRONOG. DE RECEBIMENTO'!$A$46</f>
        <v>Realizar Diagnóstico Socioambiental Participativo (DSAP) para empregados</v>
      </c>
      <c r="E21168" s="278" t="str">
        <f>Resumo!$R$4</f>
        <v>Receita</v>
      </c>
      <c r="F21168" s="278" t="str">
        <f>Resumo!$R$4</f>
        <v>Receita</v>
      </c>
      <c r="G21168" s="286">
        <f>'CRONOG. DE RECEBIMENTO'!T46</f>
        <v>0</v>
      </c>
    </row>
    <row r="21170" spans="1:7">
      <c r="A21170" s="283">
        <f>'Comp. Desp. Indiretas'!$CP$7</f>
        <v>0</v>
      </c>
      <c r="D21170" s="279" t="str">
        <f>'CRONOG. DE RECEBIMENTO'!$A$47</f>
        <v>Despesas tributáveis do item 6.1.24</v>
      </c>
      <c r="E21170" s="278" t="str">
        <f>Resumo!$R$4</f>
        <v>Receita</v>
      </c>
      <c r="F21170" s="278" t="str">
        <f>Resumo!$R$4</f>
        <v>Receita</v>
      </c>
      <c r="G21170" s="286">
        <f>'CRONOG. DE RECEBIMENTO'!T47</f>
        <v>0</v>
      </c>
    </row>
    <row r="21171" spans="1:7">
      <c r="A21171" s="283">
        <f>'Comp. Desp. Indiretas'!$CP$7</f>
        <v>0</v>
      </c>
      <c r="D21171" s="279" t="str">
        <f>'CRONOG. DE RECEBIMENTO'!$A$48</f>
        <v>PRODUÇÃO DE ARTES VISUAIS</v>
      </c>
      <c r="E21171" s="278" t="str">
        <f>Resumo!$R$4</f>
        <v>Receita</v>
      </c>
      <c r="F21171" s="278" t="str">
        <f>Resumo!$R$4</f>
        <v>Receita</v>
      </c>
      <c r="G21171" s="286">
        <f>'CRONOG. DE RECEBIMENTO'!T48</f>
        <v>0</v>
      </c>
    </row>
    <row r="21172" spans="1:7">
      <c r="A21172" s="283">
        <f>'Comp. Desp. Indiretas'!$CP$7</f>
        <v>0</v>
      </c>
      <c r="D21172" s="279" t="str">
        <f>'CRONOG. DE RECEBIMENTO'!$A$49</f>
        <v>Produzir material gráfico como folder, convites, banner, lâmina, outdoor, apresentações e produtos diversos atinentes a educação ambiental e outras temáticas etc.</v>
      </c>
      <c r="E21172" s="278" t="str">
        <f>Resumo!$R$4</f>
        <v>Receita</v>
      </c>
      <c r="F21172" s="278" t="str">
        <f>Resumo!$R$4</f>
        <v>Receita</v>
      </c>
      <c r="G21172" s="286">
        <f>'CRONOG. DE RECEBIMENTO'!T49</f>
        <v>0</v>
      </c>
    </row>
    <row r="21173" spans="1:7">
      <c r="A21173" s="283">
        <f>'Comp. Desp. Indiretas'!$CP$7</f>
        <v>0</v>
      </c>
      <c r="D21173" s="279" t="str">
        <f>'CRONOG. DE RECEBIMENTO'!$A$50</f>
        <v>Produzir Card Animado, Vídeos, Spot, Jogos interativos, Peça Multimídia, Identidade Visual, Plataformas digitais/interativas, Brindes, Cadernos de Campo/Quis/Guia etc.:</v>
      </c>
      <c r="E21173" s="278" t="str">
        <f>Resumo!$R$4</f>
        <v>Receita</v>
      </c>
      <c r="F21173" s="278" t="str">
        <f>Resumo!$R$4</f>
        <v>Receita</v>
      </c>
      <c r="G21173" s="286">
        <f>'CRONOG. DE RECEBIMENTO'!T50</f>
        <v>0</v>
      </c>
    </row>
    <row r="21187" spans="1:7">
      <c r="A21187" s="283">
        <f>'Comp. Desp. Indiretas'!$CP$7</f>
        <v>0</v>
      </c>
      <c r="D21187" s="279" t="str">
        <f>Resumo!$R$8</f>
        <v>Imposto</v>
      </c>
      <c r="E21187" s="278" t="str">
        <f>Resumo!$R$5</f>
        <v>Despesa</v>
      </c>
      <c r="F21187" s="278" t="str">
        <f>Resumo!$R$8</f>
        <v>Imposto</v>
      </c>
      <c r="G21187" s="286">
        <f>'CRONOG. DE RECEBIMENTO'!T53</f>
        <v>0</v>
      </c>
    </row>
    <row r="21188" spans="1:7">
      <c r="A21188" s="283">
        <f>'Comp. Desp. Indiretas'!$CP$7</f>
        <v>0</v>
      </c>
      <c r="D21188" s="279" t="str">
        <f>Resumo!$R$9</f>
        <v>Overhead</v>
      </c>
      <c r="E21188" s="278" t="str">
        <f>Resumo!$R$9</f>
        <v>Overhead</v>
      </c>
      <c r="F21188" s="278" t="str">
        <f>Resumo!$R$9</f>
        <v>Overhead</v>
      </c>
      <c r="G21188" s="286">
        <f>'CRONOG. DE RECEBIMENTO'!T58</f>
        <v>0</v>
      </c>
    </row>
    <row r="21189" spans="1:7">
      <c r="A21189" s="283">
        <f>'Comp. Desp. Indiretas'!$CP$7</f>
        <v>0</v>
      </c>
      <c r="D21189" s="279" t="str">
        <f>Resumo!$R$10</f>
        <v>Margem</v>
      </c>
      <c r="E21189" s="278" t="str">
        <f>Resumo!$R$10</f>
        <v>Margem</v>
      </c>
      <c r="F21189" s="278" t="str">
        <f>Resumo!$R$10</f>
        <v>Margem</v>
      </c>
      <c r="G21189" s="286">
        <f>'CRONOG. DE RECEBIMENTO'!T60</f>
        <v>0</v>
      </c>
    </row>
    <row r="21190" spans="1:7">
      <c r="A21190" s="283">
        <f>'Comp. Desp. Indiretas'!$CP$7</f>
        <v>0</v>
      </c>
      <c r="D21190" s="279" t="str">
        <f>Resumo!$R$11</f>
        <v>Risco</v>
      </c>
      <c r="E21190" s="278" t="str">
        <f>Resumo!$R$11</f>
        <v>Risco</v>
      </c>
      <c r="F21190" s="278" t="str">
        <f>Resumo!$R$11</f>
        <v>Risco</v>
      </c>
      <c r="G21190" s="286">
        <f>'CRONOG. DE RECEBIMENTO'!T59</f>
        <v>0</v>
      </c>
    </row>
    <row r="21191" spans="1:7">
      <c r="A21191" s="283">
        <f>'Comp. Desp. Indiretas'!$CP$7</f>
        <v>0</v>
      </c>
      <c r="D21191" s="279" t="str">
        <f>'CRONOG. DE RECEBIMENTO'!$A$54</f>
        <v>TOTAL MENSAL - RECEITA LÍQUIDA</v>
      </c>
      <c r="E21191" s="278" t="str">
        <f>Resumo!$R$4</f>
        <v>Receita</v>
      </c>
      <c r="F21191" s="278" t="str">
        <f>'CRONOG. DE RECEBIMENTO'!$A$54</f>
        <v>TOTAL MENSAL - RECEITA LÍQUIDA</v>
      </c>
      <c r="G21191" s="286">
        <f>'CRONOG. DE RECEBIMENTO'!$T$54</f>
        <v>0</v>
      </c>
    </row>
    <row r="21192" spans="1:7">
      <c r="A21192" s="283">
        <f>'Comp. Desp. Indiretas'!$CP$7</f>
        <v>0</v>
      </c>
      <c r="D21192" s="279" t="str">
        <f>'CRONOG. DE RECEBIMENTO'!$A$55</f>
        <v>TOTAL ACUMULADO - RECEITA LÍQUIDA</v>
      </c>
      <c r="E21192" s="278" t="str">
        <f>Resumo!$R$4</f>
        <v>Receita</v>
      </c>
      <c r="F21192" s="278" t="str">
        <f>'CRONOG. DE RECEBIMENTO'!$A$55</f>
        <v>TOTAL ACUMULADO - RECEITA LÍQUIDA</v>
      </c>
      <c r="G21192" s="286">
        <f>'CRONOG. DE RECEBIMENTO'!$T$55</f>
        <v>5856057.9680455765</v>
      </c>
    </row>
    <row r="21223" spans="1:7">
      <c r="A21223" s="283">
        <f>'Comp. Desp. Indiretas'!$CQ$7</f>
        <v>0</v>
      </c>
      <c r="B21223" s="278" t="str">
        <f>'Comp. Desp. Indiretas'!$A$9</f>
        <v>MOC</v>
      </c>
      <c r="D21223" s="279" t="str">
        <f>'Comp. Desp. Indiretas'!$C$9</f>
        <v>DIRETOR TÉCNICO</v>
      </c>
      <c r="E21223" s="278" t="str">
        <f>Resumo!$R$5</f>
        <v>Despesa</v>
      </c>
      <c r="F21223" s="278" t="str">
        <f>Resumo!$R$6</f>
        <v>Despesa Indireta</v>
      </c>
      <c r="G21223" s="286">
        <f>'Comp. Desp. Indiretas'!CQ9</f>
        <v>0</v>
      </c>
    </row>
    <row r="21224" spans="1:7">
      <c r="A21224" s="283">
        <f>'Comp. Desp. Indiretas'!$CQ$7</f>
        <v>0</v>
      </c>
      <c r="B21224" s="278" t="str">
        <f>'Comp. Desp. Indiretas'!$A$10</f>
        <v>MOC</v>
      </c>
      <c r="D21224" s="279" t="str">
        <f>'Comp. Desp. Indiretas'!$C$10</f>
        <v>GERENTE DE PROJETO</v>
      </c>
      <c r="E21224" s="278" t="str">
        <f>Resumo!$R$5</f>
        <v>Despesa</v>
      </c>
      <c r="F21224" s="278" t="str">
        <f>Resumo!$R$6</f>
        <v>Despesa Indireta</v>
      </c>
      <c r="G21224" s="286">
        <f>'Comp. Desp. Indiretas'!CQ10</f>
        <v>0</v>
      </c>
    </row>
    <row r="21225" spans="1:7">
      <c r="A21225" s="283">
        <f>'Comp. Desp. Indiretas'!$CQ$7</f>
        <v>0</v>
      </c>
      <c r="B21225" s="278" t="str">
        <f>'Comp. Desp. Indiretas'!$A$11</f>
        <v>MOC</v>
      </c>
      <c r="D21225" s="279" t="str">
        <f>'Comp. Desp. Indiretas'!$C$11</f>
        <v>COORD. DE PROJETO</v>
      </c>
      <c r="E21225" s="278" t="str">
        <f>Resumo!$R$5</f>
        <v>Despesa</v>
      </c>
      <c r="F21225" s="278" t="str">
        <f>Resumo!$R$6</f>
        <v>Despesa Indireta</v>
      </c>
      <c r="G21225" s="286">
        <f>'Comp. Desp. Indiretas'!CQ11</f>
        <v>0</v>
      </c>
    </row>
    <row r="21226" spans="1:7">
      <c r="A21226" s="283">
        <f>'Comp. Desp. Indiretas'!$CQ$7</f>
        <v>0</v>
      </c>
      <c r="B21226" s="278" t="str">
        <f>'Comp. Desp. Indiretas'!$A$12</f>
        <v>MOC</v>
      </c>
      <c r="D21226" s="279" t="str">
        <f>'Comp. Desp. Indiretas'!$C$12</f>
        <v>COORD. OPERACIONAL</v>
      </c>
      <c r="E21226" s="278" t="str">
        <f>Resumo!$R$5</f>
        <v>Despesa</v>
      </c>
      <c r="F21226" s="278" t="str">
        <f>Resumo!$R$6</f>
        <v>Despesa Indireta</v>
      </c>
      <c r="G21226" s="286">
        <f>'Comp. Desp. Indiretas'!CQ12</f>
        <v>0</v>
      </c>
    </row>
    <row r="21227" spans="1:7">
      <c r="A21227" s="283">
        <f>'Comp. Desp. Indiretas'!$CQ$7</f>
        <v>0</v>
      </c>
      <c r="B21227" s="278" t="str">
        <f>'Comp. Desp. Indiretas'!$A$13</f>
        <v>MOC</v>
      </c>
      <c r="D21227" s="279" t="str">
        <f>'Comp. Desp. Indiretas'!$C$13</f>
        <v>ANALISTA DE PROJETOS SENIOR</v>
      </c>
      <c r="E21227" s="278" t="str">
        <f>Resumo!$R$5</f>
        <v>Despesa</v>
      </c>
      <c r="F21227" s="278" t="str">
        <f>Resumo!$R$6</f>
        <v>Despesa Indireta</v>
      </c>
      <c r="G21227" s="286">
        <f>'Comp. Desp. Indiretas'!CQ13</f>
        <v>0</v>
      </c>
    </row>
    <row r="21228" spans="1:7">
      <c r="A21228" s="283">
        <f>'Comp. Desp. Indiretas'!$CQ$7</f>
        <v>0</v>
      </c>
      <c r="B21228" s="278" t="str">
        <f>'Comp. Desp. Indiretas'!$A$14</f>
        <v>MOC</v>
      </c>
      <c r="D21228" s="279" t="str">
        <f>'Comp. Desp. Indiretas'!$C$14</f>
        <v>ANALISTA DE PROJETOS PLENO</v>
      </c>
      <c r="E21228" s="278" t="str">
        <f>Resumo!$R$5</f>
        <v>Despesa</v>
      </c>
      <c r="F21228" s="278" t="str">
        <f>Resumo!$R$6</f>
        <v>Despesa Indireta</v>
      </c>
      <c r="G21228" s="286">
        <f>'Comp. Desp. Indiretas'!CQ14</f>
        <v>0</v>
      </c>
    </row>
    <row r="21229" spans="1:7">
      <c r="A21229" s="283">
        <f>'Comp. Desp. Indiretas'!$CQ$7</f>
        <v>0</v>
      </c>
      <c r="B21229" s="278" t="str">
        <f>'Comp. Desp. Indiretas'!$A$15</f>
        <v>MOC</v>
      </c>
      <c r="D21229" s="279" t="str">
        <f>'Comp. Desp. Indiretas'!$C$15</f>
        <v>ANALISTA DE PROJETOS JUNIOR</v>
      </c>
      <c r="E21229" s="278" t="str">
        <f>Resumo!$R$5</f>
        <v>Despesa</v>
      </c>
      <c r="F21229" s="278" t="str">
        <f>Resumo!$R$6</f>
        <v>Despesa Indireta</v>
      </c>
      <c r="G21229" s="286">
        <f>'Comp. Desp. Indiretas'!CQ15</f>
        <v>0</v>
      </c>
    </row>
    <row r="21230" spans="1:7">
      <c r="A21230" s="283">
        <f>'Comp. Desp. Indiretas'!$CQ$7</f>
        <v>0</v>
      </c>
      <c r="B21230" s="278" t="str">
        <f>'Comp. Desp. Indiretas'!$A$16</f>
        <v>MOC</v>
      </c>
      <c r="D21230" s="279" t="str">
        <f>'Comp. Desp. Indiretas'!$C$16</f>
        <v>TÉCNICO OPERACIONAL</v>
      </c>
      <c r="E21230" s="278" t="str">
        <f>Resumo!$R$5</f>
        <v>Despesa</v>
      </c>
      <c r="F21230" s="278" t="str">
        <f>Resumo!$R$6</f>
        <v>Despesa Indireta</v>
      </c>
      <c r="G21230" s="286">
        <f>'Comp. Desp. Indiretas'!CQ16</f>
        <v>0</v>
      </c>
    </row>
    <row r="21231" spans="1:7">
      <c r="A21231" s="283">
        <f>'Comp. Desp. Indiretas'!$CQ$7</f>
        <v>0</v>
      </c>
      <c r="B21231" s="278" t="str">
        <f>'Comp. Desp. Indiretas'!$A$17</f>
        <v>MOC</v>
      </c>
      <c r="D21231" s="279" t="str">
        <f>'Comp. Desp. Indiretas'!$C$17</f>
        <v>TÉCNICO OPERACIONAL - C/ PERICULOSIDADE</v>
      </c>
      <c r="E21231" s="278" t="str">
        <f>Resumo!$R$5</f>
        <v>Despesa</v>
      </c>
      <c r="F21231" s="278" t="str">
        <f>Resumo!$R$6</f>
        <v>Despesa Indireta</v>
      </c>
      <c r="G21231" s="286">
        <f>'Comp. Desp. Indiretas'!CQ17</f>
        <v>0</v>
      </c>
    </row>
    <row r="21232" spans="1:7">
      <c r="A21232" s="283">
        <f>'Comp. Desp. Indiretas'!$CQ$7</f>
        <v>0</v>
      </c>
      <c r="B21232" s="278" t="str">
        <f>'Comp. Desp. Indiretas'!$A$18</f>
        <v>MOC</v>
      </c>
      <c r="D21232" s="279" t="str">
        <f>'Comp. Desp. Indiretas'!$C$18</f>
        <v>ANALISTA DE GEOPROCESSAMENTO</v>
      </c>
      <c r="E21232" s="278" t="str">
        <f>Resumo!$R$5</f>
        <v>Despesa</v>
      </c>
      <c r="F21232" s="278" t="str">
        <f>Resumo!$R$6</f>
        <v>Despesa Indireta</v>
      </c>
      <c r="G21232" s="286">
        <f>'Comp. Desp. Indiretas'!CQ18</f>
        <v>0</v>
      </c>
    </row>
    <row r="21233" spans="1:7">
      <c r="A21233" s="283">
        <f>'Comp. Desp. Indiretas'!$CQ$7</f>
        <v>0</v>
      </c>
      <c r="B21233" s="278" t="str">
        <f>'Comp. Desp. Indiretas'!$A$19</f>
        <v>MOC</v>
      </c>
      <c r="D21233" s="279" t="str">
        <f>'Comp. Desp. Indiretas'!$C$19</f>
        <v>ASSISTENTE DE PROJETOS</v>
      </c>
      <c r="E21233" s="278" t="str">
        <f>Resumo!$R$5</f>
        <v>Despesa</v>
      </c>
      <c r="F21233" s="278" t="str">
        <f>Resumo!$R$6</f>
        <v>Despesa Indireta</v>
      </c>
      <c r="G21233" s="286">
        <f>'Comp. Desp. Indiretas'!CQ19</f>
        <v>0</v>
      </c>
    </row>
    <row r="21234" spans="1:7">
      <c r="A21234" s="283">
        <f>'Comp. Desp. Indiretas'!$CQ$7</f>
        <v>0</v>
      </c>
      <c r="B21234" s="278" t="str">
        <f>'Comp. Desp. Indiretas'!$A$20</f>
        <v>MOC</v>
      </c>
      <c r="D21234" s="279" t="str">
        <f>'Comp. Desp. Indiretas'!$C$20</f>
        <v>ASSISTENTE ADMINISTRATIVO</v>
      </c>
      <c r="E21234" s="278" t="str">
        <f>Resumo!$R$5</f>
        <v>Despesa</v>
      </c>
      <c r="F21234" s="278" t="str">
        <f>Resumo!$R$6</f>
        <v>Despesa Indireta</v>
      </c>
      <c r="G21234" s="286">
        <f>'Comp. Desp. Indiretas'!CQ20</f>
        <v>0</v>
      </c>
    </row>
    <row r="21235" spans="1:7">
      <c r="A21235" s="283">
        <f>'Comp. Desp. Indiretas'!$CQ$7</f>
        <v>0</v>
      </c>
      <c r="B21235" s="278" t="str">
        <f>'Comp. Desp. Indiretas'!$A$21</f>
        <v>MOC</v>
      </c>
      <c r="D21235" s="279" t="str">
        <f>'Comp. Desp. Indiretas'!$C$21</f>
        <v>ESTAGIÁRIO TÉCNICO</v>
      </c>
      <c r="E21235" s="278" t="str">
        <f>Resumo!$R$5</f>
        <v>Despesa</v>
      </c>
      <c r="F21235" s="278" t="str">
        <f>Resumo!$R$6</f>
        <v>Despesa Indireta</v>
      </c>
      <c r="G21235" s="286">
        <f>'Comp. Desp. Indiretas'!CQ21</f>
        <v>0</v>
      </c>
    </row>
    <row r="21236" spans="1:7">
      <c r="A21236" s="283">
        <f>'Comp. Desp. Indiretas'!$CQ$7</f>
        <v>0</v>
      </c>
      <c r="B21236" s="278" t="str">
        <f>'Comp. Desp. Indiretas'!$A$22</f>
        <v>MOC</v>
      </c>
      <c r="D21236" s="279" t="str">
        <f>'Comp. Desp. Indiretas'!$C$22</f>
        <v>ANALISTA FINANCEIRO</v>
      </c>
      <c r="E21236" s="278" t="str">
        <f>Resumo!$R$5</f>
        <v>Despesa</v>
      </c>
      <c r="F21236" s="278" t="str">
        <f>Resumo!$R$6</f>
        <v>Despesa Indireta</v>
      </c>
      <c r="G21236" s="286">
        <f>'Comp. Desp. Indiretas'!CQ22</f>
        <v>0</v>
      </c>
    </row>
    <row r="21237" spans="1:7">
      <c r="A21237" s="283">
        <f>'Comp. Desp. Indiretas'!$CQ$7</f>
        <v>0</v>
      </c>
      <c r="B21237" s="278" t="str">
        <f>'Comp. Desp. Indiretas'!$A$23</f>
        <v>MOC</v>
      </c>
      <c r="D21237" s="279" t="str">
        <f>'Comp. Desp. Indiretas'!$C$23</f>
        <v>ANALISTA DE SUPRIMENTOS</v>
      </c>
      <c r="E21237" s="278" t="str">
        <f>Resumo!$R$5</f>
        <v>Despesa</v>
      </c>
      <c r="F21237" s="278" t="str">
        <f>Resumo!$R$6</f>
        <v>Despesa Indireta</v>
      </c>
      <c r="G21237" s="286">
        <f>'Comp. Desp. Indiretas'!CQ23</f>
        <v>0</v>
      </c>
    </row>
    <row r="21238" spans="1:7">
      <c r="A21238" s="283">
        <f>'Comp. Desp. Indiretas'!$CQ$7</f>
        <v>0</v>
      </c>
      <c r="B21238" s="278" t="str">
        <f>'Comp. Desp. Indiretas'!$A$24</f>
        <v>DG</v>
      </c>
      <c r="D21238" s="279" t="str">
        <f>'Comp. Desp. Indiretas'!$C$24</f>
        <v>HOSPEDAGEM VIAGEM</v>
      </c>
      <c r="E21238" s="278" t="str">
        <f>Resumo!$R$5</f>
        <v>Despesa</v>
      </c>
      <c r="F21238" s="278" t="str">
        <f>Resumo!$R$6</f>
        <v>Despesa Indireta</v>
      </c>
      <c r="G21238" s="286">
        <f>'Comp. Desp. Indiretas'!CQ24</f>
        <v>0</v>
      </c>
    </row>
    <row r="21239" spans="1:7">
      <c r="A21239" s="283">
        <f>'Comp. Desp. Indiretas'!$CQ$7</f>
        <v>0</v>
      </c>
      <c r="B21239" s="278" t="str">
        <f>'Comp. Desp. Indiretas'!$A$25</f>
        <v>DG</v>
      </c>
      <c r="D21239" s="279" t="str">
        <f>'Comp. Desp. Indiretas'!$C$25</f>
        <v>HOSPEDAGEM - NIVEL 2</v>
      </c>
      <c r="E21239" s="278" t="str">
        <f>Resumo!$R$5</f>
        <v>Despesa</v>
      </c>
      <c r="F21239" s="278" t="str">
        <f>Resumo!$R$6</f>
        <v>Despesa Indireta</v>
      </c>
      <c r="G21239" s="286">
        <f>'Comp. Desp. Indiretas'!CQ25</f>
        <v>0</v>
      </c>
    </row>
    <row r="21240" spans="1:7">
      <c r="A21240" s="283">
        <f>'Comp. Desp. Indiretas'!$CQ$7</f>
        <v>0</v>
      </c>
      <c r="B21240" s="278" t="str">
        <f>'Comp. Desp. Indiretas'!$A$26</f>
        <v>DG</v>
      </c>
      <c r="D21240" s="279" t="str">
        <f>'Comp. Desp. Indiretas'!$C$26</f>
        <v>HOSPEDAGEM - NIVEL 3</v>
      </c>
      <c r="E21240" s="278" t="str">
        <f>Resumo!$R$5</f>
        <v>Despesa</v>
      </c>
      <c r="F21240" s="278" t="str">
        <f>Resumo!$R$6</f>
        <v>Despesa Indireta</v>
      </c>
      <c r="G21240" s="286">
        <f>'Comp. Desp. Indiretas'!CQ26</f>
        <v>0</v>
      </c>
    </row>
    <row r="21241" spans="1:7">
      <c r="A21241" s="283">
        <f>'Comp. Desp. Indiretas'!$CQ$7</f>
        <v>0</v>
      </c>
      <c r="B21241" s="278" t="str">
        <f>'Comp. Desp. Indiretas'!$A$27</f>
        <v>DG</v>
      </c>
      <c r="D21241" s="279" t="str">
        <f>'Comp. Desp. Indiretas'!$C$27</f>
        <v>SALA COMERCIAL - PARAUAPEBAS/PA</v>
      </c>
      <c r="E21241" s="278" t="str">
        <f>Resumo!$R$5</f>
        <v>Despesa</v>
      </c>
      <c r="F21241" s="278" t="str">
        <f>Resumo!$R$6</f>
        <v>Despesa Indireta</v>
      </c>
      <c r="G21241" s="286">
        <f>'Comp. Desp. Indiretas'!CQ27</f>
        <v>0</v>
      </c>
    </row>
    <row r="21242" spans="1:7">
      <c r="A21242" s="283">
        <f>'Comp. Desp. Indiretas'!$CQ$7</f>
        <v>0</v>
      </c>
      <c r="B21242" s="278" t="str">
        <f>'Comp. Desp. Indiretas'!$A$28</f>
        <v>DG</v>
      </c>
      <c r="D21242" s="279" t="str">
        <f>'Comp. Desp. Indiretas'!$C$28</f>
        <v>CUSTOS FIXOS - SALA COMERCIAL (INTERNET, TELEFONIA, ENERGIA, LIMPEZA, E ETC)</v>
      </c>
      <c r="E21242" s="278" t="str">
        <f>Resumo!$R$5</f>
        <v>Despesa</v>
      </c>
      <c r="F21242" s="278" t="str">
        <f>Resumo!$R$6</f>
        <v>Despesa Indireta</v>
      </c>
      <c r="G21242" s="286">
        <f>'Comp. Desp. Indiretas'!CQ28</f>
        <v>0</v>
      </c>
    </row>
    <row r="21243" spans="1:7">
      <c r="A21243" s="283">
        <f>'Comp. Desp. Indiretas'!$CQ$7</f>
        <v>0</v>
      </c>
      <c r="B21243" s="278" t="str">
        <f>'Comp. Desp. Indiretas'!$A$29</f>
        <v>DG</v>
      </c>
      <c r="D21243" s="279" t="str">
        <f>'Comp. Desp. Indiretas'!$C$29</f>
        <v>MOBILIA/FRETE - SALA COMERCIAL</v>
      </c>
      <c r="E21243" s="278" t="str">
        <f>Resumo!$R$5</f>
        <v>Despesa</v>
      </c>
      <c r="F21243" s="278" t="str">
        <f>Resumo!$R$6</f>
        <v>Despesa Indireta</v>
      </c>
      <c r="G21243" s="286">
        <f>'Comp. Desp. Indiretas'!CQ29</f>
        <v>0</v>
      </c>
    </row>
    <row r="21244" spans="1:7">
      <c r="A21244" s="283">
        <f>'Comp. Desp. Indiretas'!$CQ$7</f>
        <v>0</v>
      </c>
      <c r="B21244" s="278" t="str">
        <f>'Comp. Desp. Indiretas'!$A$30</f>
        <v>DG</v>
      </c>
      <c r="D21244" s="279" t="str">
        <f>'Comp. Desp. Indiretas'!$C$30</f>
        <v>ALIMENTAÇÃO - NIVEL 3</v>
      </c>
      <c r="E21244" s="278" t="str">
        <f>Resumo!$R$5</f>
        <v>Despesa</v>
      </c>
      <c r="F21244" s="278" t="str">
        <f>Resumo!$R$6</f>
        <v>Despesa Indireta</v>
      </c>
      <c r="G21244" s="286">
        <f>'Comp. Desp. Indiretas'!CQ30</f>
        <v>0</v>
      </c>
    </row>
    <row r="21245" spans="1:7">
      <c r="A21245" s="283">
        <f>'Comp. Desp. Indiretas'!$CQ$7</f>
        <v>0</v>
      </c>
      <c r="B21245" s="278" t="str">
        <f>'Comp. Desp. Indiretas'!$A$31</f>
        <v>DG</v>
      </c>
      <c r="D21245" s="279" t="str">
        <f>'Comp. Desp. Indiretas'!$C$31</f>
        <v>TELEFONIA</v>
      </c>
      <c r="E21245" s="278" t="str">
        <f>Resumo!$R$5</f>
        <v>Despesa</v>
      </c>
      <c r="F21245" s="278" t="str">
        <f>Resumo!$R$6</f>
        <v>Despesa Indireta</v>
      </c>
      <c r="G21245" s="286">
        <f>'Comp. Desp. Indiretas'!CQ31</f>
        <v>0</v>
      </c>
    </row>
    <row r="21246" spans="1:7">
      <c r="A21246" s="283">
        <f>'Comp. Desp. Indiretas'!$CQ$7</f>
        <v>0</v>
      </c>
      <c r="B21246" s="278" t="str">
        <f>'Comp. Desp. Indiretas'!$A$32</f>
        <v>DG</v>
      </c>
      <c r="D21246" s="279" t="str">
        <f>'Comp. Desp. Indiretas'!$C$32</f>
        <v>ALUGUEL DE VEÍCULO SUV</v>
      </c>
      <c r="E21246" s="278" t="str">
        <f>Resumo!$R$5</f>
        <v>Despesa</v>
      </c>
      <c r="F21246" s="278" t="str">
        <f>Resumo!$R$6</f>
        <v>Despesa Indireta</v>
      </c>
      <c r="G21246" s="286">
        <f>'Comp. Desp. Indiretas'!CQ32</f>
        <v>0</v>
      </c>
    </row>
    <row r="21247" spans="1:7">
      <c r="A21247" s="283">
        <f>'Comp. Desp. Indiretas'!$CQ$7</f>
        <v>0</v>
      </c>
      <c r="B21247" s="278" t="str">
        <f>'Comp. Desp. Indiretas'!$A$33</f>
        <v>DG</v>
      </c>
      <c r="D21247" s="279" t="str">
        <f>'Comp. Desp. Indiretas'!$C$33</f>
        <v>ALUGUEL DE VEICULO LEVE</v>
      </c>
      <c r="E21247" s="278" t="str">
        <f>Resumo!$R$5</f>
        <v>Despesa</v>
      </c>
      <c r="F21247" s="278" t="str">
        <f>Resumo!$R$6</f>
        <v>Despesa Indireta</v>
      </c>
      <c r="G21247" s="286">
        <f>'Comp. Desp. Indiretas'!CQ33</f>
        <v>0</v>
      </c>
    </row>
    <row r="21248" spans="1:7">
      <c r="A21248" s="283">
        <f>'Comp. Desp. Indiretas'!$CQ$7</f>
        <v>0</v>
      </c>
      <c r="B21248" s="278" t="str">
        <f>'Comp. Desp. Indiretas'!$A$34</f>
        <v>DG</v>
      </c>
      <c r="D21248" s="279" t="str">
        <f>'Comp. Desp. Indiretas'!$C$34</f>
        <v>ALUGUEL CAMINHONTE</v>
      </c>
      <c r="E21248" s="278" t="str">
        <f>Resumo!$R$5</f>
        <v>Despesa</v>
      </c>
      <c r="F21248" s="278" t="str">
        <f>Resumo!$R$6</f>
        <v>Despesa Indireta</v>
      </c>
      <c r="G21248" s="286">
        <f>'Comp. Desp. Indiretas'!CQ34</f>
        <v>0</v>
      </c>
    </row>
    <row r="21249" spans="1:7">
      <c r="A21249" s="283">
        <f>'Comp. Desp. Indiretas'!$CQ$7</f>
        <v>0</v>
      </c>
      <c r="B21249" s="278" t="str">
        <f>'Comp. Desp. Indiretas'!$A$35</f>
        <v>DG</v>
      </c>
      <c r="D21249" s="279" t="str">
        <f>'Comp. Desp. Indiretas'!$C$35</f>
        <v>AQUISIÇÃO DE VEICULO</v>
      </c>
      <c r="E21249" s="278" t="str">
        <f>Resumo!$R$5</f>
        <v>Despesa</v>
      </c>
      <c r="F21249" s="278" t="str">
        <f>Resumo!$R$6</f>
        <v>Despesa Indireta</v>
      </c>
      <c r="G21249" s="286">
        <f>'Comp. Desp. Indiretas'!CQ35</f>
        <v>0</v>
      </c>
    </row>
    <row r="21250" spans="1:7">
      <c r="A21250" s="283">
        <f>'Comp. Desp. Indiretas'!$CQ$7</f>
        <v>0</v>
      </c>
      <c r="B21250" s="278" t="str">
        <f>'Comp. Desp. Indiretas'!$A$36</f>
        <v>DG</v>
      </c>
      <c r="D21250" s="279" t="str">
        <f>'Comp. Desp. Indiretas'!$C$36</f>
        <v>COMBUSTÍVEL - GASOLINA</v>
      </c>
      <c r="E21250" s="278" t="str">
        <f>Resumo!$R$5</f>
        <v>Despesa</v>
      </c>
      <c r="F21250" s="278" t="str">
        <f>Resumo!$R$6</f>
        <v>Despesa Indireta</v>
      </c>
      <c r="G21250" s="286">
        <f>'Comp. Desp. Indiretas'!CQ36</f>
        <v>0</v>
      </c>
    </row>
    <row r="21251" spans="1:7">
      <c r="A21251" s="283">
        <f>'Comp. Desp. Indiretas'!$CQ$7</f>
        <v>0</v>
      </c>
      <c r="B21251" s="278" t="str">
        <f>'Comp. Desp. Indiretas'!$A$37</f>
        <v>DG</v>
      </c>
      <c r="D21251" s="279" t="str">
        <f>'Comp. Desp. Indiretas'!$C$37</f>
        <v>COMBUSTÍVEL - DIESEL</v>
      </c>
      <c r="E21251" s="278" t="str">
        <f>Resumo!$R$5</f>
        <v>Despesa</v>
      </c>
      <c r="F21251" s="278" t="str">
        <f>Resumo!$R$6</f>
        <v>Despesa Indireta</v>
      </c>
      <c r="G21251" s="286">
        <f>'Comp. Desp. Indiretas'!CQ37</f>
        <v>0</v>
      </c>
    </row>
    <row r="21252" spans="1:7">
      <c r="A21252" s="283">
        <f>'Comp. Desp. Indiretas'!$CQ$7</f>
        <v>0</v>
      </c>
      <c r="B21252" s="278" t="str">
        <f>'Comp. Desp. Indiretas'!$A$38</f>
        <v>DG</v>
      </c>
      <c r="D21252" s="279" t="str">
        <f>'Comp. Desp. Indiretas'!$C$38</f>
        <v>PASSAGEM AÉREA</v>
      </c>
      <c r="E21252" s="278" t="str">
        <f>Resumo!$R$5</f>
        <v>Despesa</v>
      </c>
      <c r="F21252" s="278" t="str">
        <f>Resumo!$R$6</f>
        <v>Despesa Indireta</v>
      </c>
      <c r="G21252" s="286">
        <f>'Comp. Desp. Indiretas'!CQ38</f>
        <v>0</v>
      </c>
    </row>
    <row r="21253" spans="1:7">
      <c r="A21253" s="283">
        <f>'Comp. Desp. Indiretas'!$CQ$7</f>
        <v>0</v>
      </c>
      <c r="B21253" s="278" t="str">
        <f>'Comp. Desp. Indiretas'!$A$39</f>
        <v>ART</v>
      </c>
      <c r="D21253" s="279" t="str">
        <f>'Comp. Desp. Indiretas'!$C$39</f>
        <v>ART CREA - Nível 1</v>
      </c>
      <c r="E21253" s="278" t="str">
        <f>Resumo!$R$5</f>
        <v>Despesa</v>
      </c>
      <c r="F21253" s="278" t="str">
        <f>Resumo!$R$6</f>
        <v>Despesa Indireta</v>
      </c>
      <c r="G21253" s="286">
        <f>'Comp. Desp. Indiretas'!CQ39</f>
        <v>0</v>
      </c>
    </row>
    <row r="21254" spans="1:7">
      <c r="A21254" s="283">
        <f>'Comp. Desp. Indiretas'!$CQ$7</f>
        <v>0</v>
      </c>
      <c r="B21254" s="278" t="str">
        <f>'Comp. Desp. Indiretas'!$A$40</f>
        <v>ART</v>
      </c>
      <c r="D21254" s="279" t="str">
        <f>'Comp. Desp. Indiretas'!$C$40</f>
        <v>ART CREA - Nível 2</v>
      </c>
      <c r="E21254" s="278" t="str">
        <f>Resumo!$R$5</f>
        <v>Despesa</v>
      </c>
      <c r="F21254" s="278" t="str">
        <f>Resumo!$R$6</f>
        <v>Despesa Indireta</v>
      </c>
      <c r="G21254" s="286">
        <f>'Comp. Desp. Indiretas'!CQ40</f>
        <v>0</v>
      </c>
    </row>
    <row r="21255" spans="1:7">
      <c r="A21255" s="283">
        <f>'Comp. Desp. Indiretas'!$CQ$7</f>
        <v>0</v>
      </c>
      <c r="B21255" s="278" t="str">
        <f>'Comp. Desp. Indiretas'!$A$41</f>
        <v>ART</v>
      </c>
      <c r="D21255" s="279" t="str">
        <f>'Comp. Desp. Indiretas'!$C$41</f>
        <v>ART CREA - Nível 3</v>
      </c>
      <c r="E21255" s="278" t="str">
        <f>Resumo!$R$5</f>
        <v>Despesa</v>
      </c>
      <c r="F21255" s="278" t="str">
        <f>Resumo!$R$6</f>
        <v>Despesa Indireta</v>
      </c>
      <c r="G21255" s="286">
        <f>'Comp. Desp. Indiretas'!CQ41</f>
        <v>0</v>
      </c>
    </row>
    <row r="21256" spans="1:7">
      <c r="A21256" s="283">
        <f>'Comp. Desp. Indiretas'!$CQ$7</f>
        <v>0</v>
      </c>
      <c r="B21256" s="278" t="str">
        <f>'Comp. Desp. Indiretas'!$A$42</f>
        <v>ART</v>
      </c>
      <c r="D21256" s="279" t="str">
        <f>'Comp. Desp. Indiretas'!$C$42</f>
        <v>ACERVO CREA</v>
      </c>
      <c r="E21256" s="278" t="str">
        <f>Resumo!$R$5</f>
        <v>Despesa</v>
      </c>
      <c r="F21256" s="278" t="str">
        <f>Resumo!$R$6</f>
        <v>Despesa Indireta</v>
      </c>
      <c r="G21256" s="286">
        <f>'Comp. Desp. Indiretas'!CQ42</f>
        <v>0</v>
      </c>
    </row>
    <row r="21257" spans="1:7">
      <c r="A21257" s="283">
        <f>'Comp. Desp. Indiretas'!$CQ$7</f>
        <v>0</v>
      </c>
      <c r="B21257" s="278" t="str">
        <f>'Comp. Desp. Indiretas'!$A$43</f>
        <v>ART</v>
      </c>
      <c r="D21257" s="279" t="str">
        <f>'Comp. Desp. Indiretas'!$C$43</f>
        <v>ART CRBio</v>
      </c>
      <c r="E21257" s="278" t="str">
        <f>Resumo!$R$5</f>
        <v>Despesa</v>
      </c>
      <c r="F21257" s="278" t="str">
        <f>Resumo!$R$6</f>
        <v>Despesa Indireta</v>
      </c>
      <c r="G21257" s="286">
        <f>'Comp. Desp. Indiretas'!CQ43</f>
        <v>0</v>
      </c>
    </row>
    <row r="21258" spans="1:7">
      <c r="A21258" s="283">
        <f>'Comp. Desp. Indiretas'!$CQ$7</f>
        <v>0</v>
      </c>
      <c r="B21258" s="278" t="str">
        <f>'Comp. Desp. Indiretas'!$A$44</f>
        <v>ART</v>
      </c>
      <c r="D21258" s="279" t="str">
        <f>'Comp. Desp. Indiretas'!$C$44</f>
        <v>ACERVO CRBio</v>
      </c>
      <c r="E21258" s="278" t="str">
        <f>Resumo!$R$5</f>
        <v>Despesa</v>
      </c>
      <c r="F21258" s="278" t="str">
        <f>Resumo!$R$6</f>
        <v>Despesa Indireta</v>
      </c>
      <c r="G21258" s="286">
        <f>'Comp. Desp. Indiretas'!CQ44</f>
        <v>0</v>
      </c>
    </row>
    <row r="21259" spans="1:7">
      <c r="A21259" s="283">
        <f>'Comp. Desp. Indiretas'!$CQ$7</f>
        <v>0</v>
      </c>
      <c r="B21259" s="278" t="str">
        <f>'Comp. Desp. Indiretas'!$A$45</f>
        <v>ART</v>
      </c>
      <c r="D21259" s="279" t="str">
        <f>'Comp. Desp. Indiretas'!$C$45</f>
        <v>VISTO CREA PF</v>
      </c>
      <c r="E21259" s="278" t="str">
        <f>Resumo!$R$5</f>
        <v>Despesa</v>
      </c>
      <c r="F21259" s="278" t="str">
        <f>Resumo!$R$6</f>
        <v>Despesa Indireta</v>
      </c>
      <c r="G21259" s="286">
        <f>'Comp. Desp. Indiretas'!CQ45</f>
        <v>0</v>
      </c>
    </row>
    <row r="21260" spans="1:7">
      <c r="A21260" s="283">
        <f>'Comp. Desp. Indiretas'!$CQ$7</f>
        <v>0</v>
      </c>
      <c r="B21260" s="278" t="str">
        <f>'Comp. Desp. Indiretas'!$A$46</f>
        <v>ART</v>
      </c>
      <c r="D21260" s="279" t="str">
        <f>'Comp. Desp. Indiretas'!$C$46</f>
        <v>VISTO CREA PJ</v>
      </c>
      <c r="E21260" s="278" t="str">
        <f>Resumo!$R$5</f>
        <v>Despesa</v>
      </c>
      <c r="F21260" s="278" t="str">
        <f>Resumo!$R$6</f>
        <v>Despesa Indireta</v>
      </c>
      <c r="G21260" s="286">
        <f>'Comp. Desp. Indiretas'!CQ46</f>
        <v>0</v>
      </c>
    </row>
    <row r="21261" spans="1:7">
      <c r="A21261" s="283">
        <f>'Comp. Desp. Indiretas'!$CQ$7</f>
        <v>0</v>
      </c>
      <c r="B21261" s="278" t="str">
        <f>'Comp. Desp. Indiretas'!$A$47</f>
        <v>ART</v>
      </c>
      <c r="D21261" s="279" t="str">
        <f>'Comp. Desp. Indiretas'!$C$47</f>
        <v>ANUIDADE CREA PF</v>
      </c>
      <c r="E21261" s="278" t="str">
        <f>Resumo!$R$5</f>
        <v>Despesa</v>
      </c>
      <c r="F21261" s="278" t="str">
        <f>Resumo!$R$6</f>
        <v>Despesa Indireta</v>
      </c>
      <c r="G21261" s="286">
        <f>'Comp. Desp. Indiretas'!CQ47</f>
        <v>0</v>
      </c>
    </row>
    <row r="21262" spans="1:7">
      <c r="A21262" s="283">
        <f>'Comp. Desp. Indiretas'!$CQ$7</f>
        <v>0</v>
      </c>
      <c r="B21262" s="278" t="str">
        <f>'Comp. Desp. Indiretas'!$A$48</f>
        <v>ART</v>
      </c>
      <c r="D21262" s="279" t="str">
        <f>'Comp. Desp. Indiretas'!$C$48</f>
        <v>ANUIDADE CREA PJ</v>
      </c>
      <c r="E21262" s="278" t="str">
        <f>Resumo!$R$5</f>
        <v>Despesa</v>
      </c>
      <c r="F21262" s="278" t="str">
        <f>Resumo!$R$6</f>
        <v>Despesa Indireta</v>
      </c>
      <c r="G21262" s="286">
        <f>'Comp. Desp. Indiretas'!CQ48</f>
        <v>0</v>
      </c>
    </row>
    <row r="21263" spans="1:7">
      <c r="A21263" s="283">
        <f>'Comp. Desp. Indiretas'!$CQ$7</f>
        <v>0</v>
      </c>
      <c r="B21263" s="278" t="str">
        <f>'Comp. Desp. Indiretas'!$A$49</f>
        <v>ART</v>
      </c>
      <c r="D21263" s="279" t="str">
        <f>'Comp. Desp. Indiretas'!$C$49</f>
        <v>VISTO CRBio PF</v>
      </c>
      <c r="E21263" s="278" t="str">
        <f>Resumo!$R$5</f>
        <v>Despesa</v>
      </c>
      <c r="F21263" s="278" t="str">
        <f>Resumo!$R$6</f>
        <v>Despesa Indireta</v>
      </c>
      <c r="G21263" s="286">
        <f>'Comp. Desp. Indiretas'!CQ49</f>
        <v>0</v>
      </c>
    </row>
    <row r="21264" spans="1:7">
      <c r="A21264" s="283">
        <f>'Comp. Desp. Indiretas'!$CQ$7</f>
        <v>0</v>
      </c>
      <c r="B21264" s="278" t="str">
        <f>'Comp. Desp. Indiretas'!$A$50</f>
        <v>ART</v>
      </c>
      <c r="D21264" s="279" t="str">
        <f>'Comp. Desp. Indiretas'!$C$50</f>
        <v>VISTO CRBio PJ</v>
      </c>
      <c r="E21264" s="278" t="str">
        <f>Resumo!$R$5</f>
        <v>Despesa</v>
      </c>
      <c r="F21264" s="278" t="str">
        <f>Resumo!$R$6</f>
        <v>Despesa Indireta</v>
      </c>
      <c r="G21264" s="286">
        <f>'Comp. Desp. Indiretas'!CQ50</f>
        <v>0</v>
      </c>
    </row>
    <row r="21265" spans="1:7">
      <c r="A21265" s="283">
        <f>'Comp. Desp. Indiretas'!$CQ$7</f>
        <v>0</v>
      </c>
      <c r="B21265" s="278" t="str">
        <f>'Comp. Desp. Indiretas'!$A$51</f>
        <v>SMS</v>
      </c>
      <c r="D21265" s="279" t="str">
        <f>'Comp. Desp. Indiretas'!$C$51</f>
        <v>PPRA</v>
      </c>
      <c r="E21265" s="278" t="str">
        <f>Resumo!$R$5</f>
        <v>Despesa</v>
      </c>
      <c r="F21265" s="278" t="str">
        <f>Resumo!$R$6</f>
        <v>Despesa Indireta</v>
      </c>
      <c r="G21265" s="286">
        <f>'Comp. Desp. Indiretas'!CQ51</f>
        <v>0</v>
      </c>
    </row>
    <row r="21266" spans="1:7">
      <c r="A21266" s="283">
        <f>'Comp. Desp. Indiretas'!$CQ$7</f>
        <v>0</v>
      </c>
      <c r="B21266" s="278" t="str">
        <f>'Comp. Desp. Indiretas'!$A$52</f>
        <v>SMS</v>
      </c>
      <c r="D21266" s="279" t="str">
        <f>'Comp. Desp. Indiretas'!$C$52</f>
        <v>PCMSO</v>
      </c>
      <c r="E21266" s="278" t="str">
        <f>Resumo!$R$5</f>
        <v>Despesa</v>
      </c>
      <c r="F21266" s="278" t="str">
        <f>Resumo!$R$6</f>
        <v>Despesa Indireta</v>
      </c>
      <c r="G21266" s="286">
        <f>'Comp. Desp. Indiretas'!CQ52</f>
        <v>0</v>
      </c>
    </row>
    <row r="21267" spans="1:7">
      <c r="A21267" s="283">
        <f>'Comp. Desp. Indiretas'!$CQ$7</f>
        <v>0</v>
      </c>
      <c r="B21267" s="278" t="str">
        <f>'Comp. Desp. Indiretas'!$A$53</f>
        <v>SMS</v>
      </c>
      <c r="D21267" s="279" t="str">
        <f>'Comp. Desp. Indiretas'!$C$53</f>
        <v>PGR</v>
      </c>
      <c r="E21267" s="278" t="str">
        <f>Resumo!$R$5</f>
        <v>Despesa</v>
      </c>
      <c r="F21267" s="278" t="str">
        <f>Resumo!$R$6</f>
        <v>Despesa Indireta</v>
      </c>
      <c r="G21267" s="286">
        <f>'Comp. Desp. Indiretas'!CQ53</f>
        <v>0</v>
      </c>
    </row>
    <row r="21268" spans="1:7">
      <c r="A21268" s="283">
        <f>'Comp. Desp. Indiretas'!$CQ$7</f>
        <v>0</v>
      </c>
      <c r="B21268" s="278" t="str">
        <f>'Comp. Desp. Indiretas'!$A$55</f>
        <v>SMS</v>
      </c>
      <c r="D21268" s="279" t="str">
        <f>'Comp. Desp. Indiretas'!$C$55</f>
        <v>TREINAMENTO</v>
      </c>
      <c r="E21268" s="278" t="str">
        <f>Resumo!$R$5</f>
        <v>Despesa</v>
      </c>
      <c r="F21268" s="278" t="str">
        <f>Resumo!$R$6</f>
        <v>Despesa Indireta</v>
      </c>
      <c r="G21268" s="286">
        <f>'Comp. Desp. Indiretas'!CQ55</f>
        <v>0</v>
      </c>
    </row>
    <row r="21269" spans="1:7">
      <c r="A21269" s="283">
        <f>'Comp. Desp. Indiretas'!$CQ$7</f>
        <v>0</v>
      </c>
      <c r="B21269" s="278" t="str">
        <f>'Comp. Desp. Indiretas'!$A$56</f>
        <v>SMS</v>
      </c>
      <c r="D21269" s="279" t="str">
        <f>'Comp. Desp. Indiretas'!$C$56</f>
        <v>ASO</v>
      </c>
      <c r="E21269" s="278" t="str">
        <f>Resumo!$R$5</f>
        <v>Despesa</v>
      </c>
      <c r="F21269" s="278" t="str">
        <f>Resumo!$R$6</f>
        <v>Despesa Indireta</v>
      </c>
      <c r="G21269" s="286">
        <f>'Comp. Desp. Indiretas'!CQ56</f>
        <v>0</v>
      </c>
    </row>
    <row r="21270" spans="1:7">
      <c r="A21270" s="283">
        <f>'Comp. Desp. Indiretas'!$CQ$7</f>
        <v>0</v>
      </c>
      <c r="B21270" s="278">
        <f>'Comp. Desp. Indiretas'!$A$57</f>
        <v>0</v>
      </c>
      <c r="D21270" s="279" t="str">
        <f>'Comp. Desp. Indiretas'!$C$57</f>
        <v/>
      </c>
      <c r="E21270" s="278" t="str">
        <f>Resumo!$R$5</f>
        <v>Despesa</v>
      </c>
      <c r="F21270" s="278" t="str">
        <f>Resumo!$R$6</f>
        <v>Despesa Indireta</v>
      </c>
      <c r="G21270" s="286">
        <f>'Comp. Desp. Indiretas'!CQ57</f>
        <v>0</v>
      </c>
    </row>
    <row r="21271" spans="1:7">
      <c r="A21271" s="283">
        <f>'Comp. Desp. Indiretas'!$CQ$7</f>
        <v>0</v>
      </c>
      <c r="B21271" s="278">
        <f>'Comp. Desp. Indiretas'!$A$58</f>
        <v>0</v>
      </c>
      <c r="D21271" s="279" t="str">
        <f>'Comp. Desp. Indiretas'!$C$58</f>
        <v/>
      </c>
      <c r="E21271" s="278" t="str">
        <f>Resumo!$R$5</f>
        <v>Despesa</v>
      </c>
      <c r="F21271" s="278" t="str">
        <f>Resumo!$R$6</f>
        <v>Despesa Indireta</v>
      </c>
      <c r="G21271" s="286">
        <f>'Comp. Desp. Indiretas'!CQ58</f>
        <v>0</v>
      </c>
    </row>
    <row r="21272" spans="1:7">
      <c r="A21272" s="283">
        <f>'Comp. Desp. Indiretas'!$CQ$7</f>
        <v>0</v>
      </c>
      <c r="B21272" s="278">
        <f>'Comp. Desp. Indiretas'!$A$59</f>
        <v>0</v>
      </c>
      <c r="D21272" s="279" t="str">
        <f>'Comp. Desp. Indiretas'!$C$59</f>
        <v/>
      </c>
      <c r="E21272" s="278" t="str">
        <f>Resumo!$R$5</f>
        <v>Despesa</v>
      </c>
      <c r="F21272" s="278" t="str">
        <f>Resumo!$R$6</f>
        <v>Despesa Indireta</v>
      </c>
      <c r="G21272" s="286">
        <f>'Comp. Desp. Indiretas'!CQ59</f>
        <v>0</v>
      </c>
    </row>
    <row r="21273" spans="1:7">
      <c r="A21273" s="283">
        <f>'Comp. Desp. Indiretas'!$CQ$7</f>
        <v>0</v>
      </c>
      <c r="B21273" s="278">
        <f>'Comp. Desp. Indiretas'!$A$60</f>
        <v>0</v>
      </c>
      <c r="D21273" s="279" t="str">
        <f>'Comp. Desp. Indiretas'!$C$60</f>
        <v/>
      </c>
      <c r="E21273" s="278" t="str">
        <f>Resumo!$R$5</f>
        <v>Despesa</v>
      </c>
      <c r="F21273" s="278" t="str">
        <f>Resumo!$R$6</f>
        <v>Despesa Indireta</v>
      </c>
      <c r="G21273" s="286">
        <f>'Comp. Desp. Indiretas'!CQ60</f>
        <v>0</v>
      </c>
    </row>
    <row r="21274" spans="1:7">
      <c r="A21274" s="283">
        <f>'Comp. Desp. Indiretas'!$CQ$7</f>
        <v>0</v>
      </c>
      <c r="B21274" s="278" t="str">
        <f>'Comp. Desp. Indiretas'!$A$63</f>
        <v>MOC</v>
      </c>
      <c r="D21274" s="279" t="str">
        <f>'Comp. Desp. Indiretas'!$C$63</f>
        <v>DIRETOR TÉCNICO</v>
      </c>
      <c r="E21274" s="278" t="str">
        <f>Resumo!$R$5</f>
        <v>Despesa</v>
      </c>
      <c r="F21274" s="278" t="str">
        <f>Resumo!$R$6</f>
        <v>Despesa Indireta</v>
      </c>
      <c r="G21274" s="286">
        <f>'Comp. Desp. Indiretas'!CQ63</f>
        <v>0</v>
      </c>
    </row>
    <row r="21275" spans="1:7">
      <c r="A21275" s="283">
        <f>'Comp. Desp. Indiretas'!$CQ$7</f>
        <v>0</v>
      </c>
      <c r="B21275" s="278" t="str">
        <f>'Comp. Desp. Indiretas'!$A$64</f>
        <v>MOC</v>
      </c>
      <c r="D21275" s="279" t="str">
        <f>'Comp. Desp. Indiretas'!$C$64</f>
        <v>ANALISTA DE SUPRIMENTOS</v>
      </c>
      <c r="E21275" s="278" t="str">
        <f>Resumo!$R$5</f>
        <v>Despesa</v>
      </c>
      <c r="F21275" s="278" t="str">
        <f>Resumo!$R$6</f>
        <v>Despesa Indireta</v>
      </c>
      <c r="G21275" s="286">
        <f>'Comp. Desp. Indiretas'!CQ64</f>
        <v>0</v>
      </c>
    </row>
    <row r="21276" spans="1:7">
      <c r="A21276" s="283">
        <f>'Comp. Desp. Indiretas'!$CQ$7</f>
        <v>0</v>
      </c>
      <c r="B21276" s="278" t="str">
        <f>'Comp. Desp. Indiretas'!$A$65</f>
        <v>MOC</v>
      </c>
      <c r="D21276" s="279" t="str">
        <f>'Comp. Desp. Indiretas'!$C$65</f>
        <v>GERENTE DE PROJETO - PJ</v>
      </c>
      <c r="E21276" s="278" t="str">
        <f>Resumo!$R$5</f>
        <v>Despesa</v>
      </c>
      <c r="F21276" s="278" t="str">
        <f>Resumo!$R$6</f>
        <v>Despesa Indireta</v>
      </c>
      <c r="G21276" s="286">
        <f>'Comp. Desp. Indiretas'!CQ65</f>
        <v>0</v>
      </c>
    </row>
    <row r="21277" spans="1:7">
      <c r="A21277" s="283">
        <f>'Comp. Desp. Indiretas'!$CQ$7</f>
        <v>0</v>
      </c>
      <c r="B21277" s="278" t="str">
        <f>'Comp. Desp. Indiretas'!$A$66</f>
        <v>MOC</v>
      </c>
      <c r="D21277" s="279" t="str">
        <f>'Comp. Desp. Indiretas'!$C$66</f>
        <v>COORD. DE PROJETO - PJ</v>
      </c>
      <c r="E21277" s="278" t="str">
        <f>Resumo!$R$5</f>
        <v>Despesa</v>
      </c>
      <c r="F21277" s="278" t="str">
        <f>Resumo!$R$6</f>
        <v>Despesa Indireta</v>
      </c>
      <c r="G21277" s="286">
        <f>'Comp. Desp. Indiretas'!CQ66</f>
        <v>0</v>
      </c>
    </row>
    <row r="21278" spans="1:7">
      <c r="A21278" s="283">
        <f>'Comp. Desp. Indiretas'!$CQ$7</f>
        <v>0</v>
      </c>
      <c r="B21278" s="278" t="str">
        <f>'Comp. Desp. Indiretas'!$A$67</f>
        <v>MOC</v>
      </c>
      <c r="D21278" s="279" t="str">
        <f>'Comp. Desp. Indiretas'!$C$67</f>
        <v>COORD. OPERACIONAL - PJ</v>
      </c>
      <c r="E21278" s="278" t="str">
        <f>Resumo!$R$5</f>
        <v>Despesa</v>
      </c>
      <c r="F21278" s="278" t="str">
        <f>Resumo!$R$6</f>
        <v>Despesa Indireta</v>
      </c>
      <c r="G21278" s="286">
        <f>'Comp. Desp. Indiretas'!CQ67</f>
        <v>0</v>
      </c>
    </row>
    <row r="21279" spans="1:7">
      <c r="A21279" s="283">
        <f>'Comp. Desp. Indiretas'!$CQ$7</f>
        <v>0</v>
      </c>
      <c r="B21279" s="278" t="str">
        <f>'Comp. Desp. Indiretas'!$A$68</f>
        <v>MOC</v>
      </c>
      <c r="D21279" s="279" t="str">
        <f>'Comp. Desp. Indiretas'!$C$68</f>
        <v>ANALISTA DE PROJETOS SENIOR - PJ</v>
      </c>
      <c r="E21279" s="278" t="str">
        <f>Resumo!$R$5</f>
        <v>Despesa</v>
      </c>
      <c r="F21279" s="278" t="str">
        <f>Resumo!$R$6</f>
        <v>Despesa Indireta</v>
      </c>
      <c r="G21279" s="286">
        <f>'Comp. Desp. Indiretas'!CQ68</f>
        <v>0</v>
      </c>
    </row>
    <row r="21280" spans="1:7">
      <c r="A21280" s="283">
        <f>'Comp. Desp. Indiretas'!$CQ$7</f>
        <v>0</v>
      </c>
      <c r="B21280" s="278" t="str">
        <f>'Comp. Desp. Indiretas'!$A$69</f>
        <v>MOC</v>
      </c>
      <c r="D21280" s="279" t="str">
        <f>'Comp. Desp. Indiretas'!$C$69</f>
        <v>ANALISTA DE PROJETOS PLENO - PJ</v>
      </c>
      <c r="E21280" s="278" t="str">
        <f>Resumo!$R$5</f>
        <v>Despesa</v>
      </c>
      <c r="F21280" s="278" t="str">
        <f>Resumo!$R$6</f>
        <v>Despesa Indireta</v>
      </c>
      <c r="G21280" s="286">
        <f>'Comp. Desp. Indiretas'!CQ69</f>
        <v>0</v>
      </c>
    </row>
    <row r="21281" spans="1:7">
      <c r="A21281" s="283">
        <f>'Comp. Desp. Indiretas'!$CQ$7</f>
        <v>0</v>
      </c>
      <c r="B21281" s="278" t="str">
        <f>'Comp. Desp. Indiretas'!$A$70</f>
        <v>MOC</v>
      </c>
      <c r="D21281" s="279" t="str">
        <f>'Comp. Desp. Indiretas'!$C$70</f>
        <v>ANALISTA DE PROJETOS JUNIOR - PJ</v>
      </c>
      <c r="E21281" s="278" t="str">
        <f>Resumo!$R$5</f>
        <v>Despesa</v>
      </c>
      <c r="F21281" s="278" t="str">
        <f>Resumo!$R$6</f>
        <v>Despesa Indireta</v>
      </c>
      <c r="G21281" s="286">
        <f>'Comp. Desp. Indiretas'!CQ70</f>
        <v>0</v>
      </c>
    </row>
    <row r="21282" spans="1:7">
      <c r="A21282" s="283">
        <f>'Comp. Desp. Indiretas'!$CQ$7</f>
        <v>0</v>
      </c>
      <c r="B21282" s="278" t="str">
        <f>'Comp. Desp. Indiretas'!$A$71</f>
        <v>MOC</v>
      </c>
      <c r="D21282" s="279" t="str">
        <f>'Comp. Desp. Indiretas'!$C$71</f>
        <v>TÉCNICO OPERACIONAL - PJ</v>
      </c>
      <c r="E21282" s="278" t="str">
        <f>Resumo!$R$5</f>
        <v>Despesa</v>
      </c>
      <c r="F21282" s="278" t="str">
        <f>Resumo!$R$6</f>
        <v>Despesa Indireta</v>
      </c>
      <c r="G21282" s="286">
        <f>'Comp. Desp. Indiretas'!CQ71</f>
        <v>0</v>
      </c>
    </row>
    <row r="21283" spans="1:7">
      <c r="A21283" s="283">
        <f>'Comp. Desp. Indiretas'!$CQ$7</f>
        <v>0</v>
      </c>
      <c r="B21283" s="278" t="str">
        <f>'Comp. Desp. Indiretas'!$A$72</f>
        <v>MOC</v>
      </c>
      <c r="D21283" s="279" t="str">
        <f>'Comp. Desp. Indiretas'!$C$72</f>
        <v>AUXILIAR TÉCNICO - PJ</v>
      </c>
      <c r="E21283" s="278" t="str">
        <f>Resumo!$R$5</f>
        <v>Despesa</v>
      </c>
      <c r="F21283" s="278" t="str">
        <f>Resumo!$R$6</f>
        <v>Despesa Indireta</v>
      </c>
      <c r="G21283" s="286">
        <f>'Comp. Desp. Indiretas'!CQ72</f>
        <v>0</v>
      </c>
    </row>
    <row r="21284" spans="1:7">
      <c r="A21284" s="283">
        <f>'Comp. Desp. Indiretas'!$CQ$7</f>
        <v>0</v>
      </c>
      <c r="B21284" s="278" t="str">
        <f>'Comp. Desp. Indiretas'!$A$73</f>
        <v>MOC</v>
      </c>
      <c r="D21284" s="279" t="str">
        <f>'Comp. Desp. Indiretas'!$C$73</f>
        <v>ANALISTA FINANCEIRO</v>
      </c>
      <c r="E21284" s="278" t="str">
        <f>Resumo!$R$5</f>
        <v>Despesa</v>
      </c>
      <c r="F21284" s="278" t="str">
        <f>Resumo!$R$6</f>
        <v>Despesa Indireta</v>
      </c>
      <c r="G21284" s="286">
        <f>'Comp. Desp. Indiretas'!CQ73</f>
        <v>0</v>
      </c>
    </row>
    <row r="21285" spans="1:7">
      <c r="A21285" s="283">
        <f>'Comp. Desp. Indiretas'!$CQ$7</f>
        <v>0</v>
      </c>
      <c r="B21285" s="278" t="str">
        <f>'Comp. Desp. Indiretas'!$A$74</f>
        <v>MOC</v>
      </c>
      <c r="D21285" s="279" t="str">
        <f>'Comp. Desp. Indiretas'!$C$74</f>
        <v>ANALISTA DE SUPRIMENTOS</v>
      </c>
      <c r="E21285" s="278" t="str">
        <f>Resumo!$R$5</f>
        <v>Despesa</v>
      </c>
      <c r="F21285" s="278" t="str">
        <f>Resumo!$R$6</f>
        <v>Despesa Indireta</v>
      </c>
      <c r="G21285" s="286">
        <f>'Comp. Desp. Indiretas'!CQ74</f>
        <v>0</v>
      </c>
    </row>
    <row r="21286" spans="1:7">
      <c r="A21286" s="283">
        <f>'Comp. Desp. Indiretas'!$CQ$7</f>
        <v>0</v>
      </c>
      <c r="B21286" s="278" t="str">
        <f>'Comp. Desp. Indiretas'!$A$75</f>
        <v>DG</v>
      </c>
      <c r="D21286" s="279" t="str">
        <f>'Comp. Desp. Indiretas'!$C$75</f>
        <v>HOSPEDAGEM VIAGEM</v>
      </c>
      <c r="E21286" s="278" t="str">
        <f>Resumo!$R$5</f>
        <v>Despesa</v>
      </c>
      <c r="F21286" s="278" t="str">
        <f>Resumo!$R$6</f>
        <v>Despesa Indireta</v>
      </c>
      <c r="G21286" s="286">
        <f>'Comp. Desp. Indiretas'!CQ75</f>
        <v>0</v>
      </c>
    </row>
    <row r="21287" spans="1:7">
      <c r="A21287" s="283">
        <f>'Comp. Desp. Indiretas'!$CQ$7</f>
        <v>0</v>
      </c>
      <c r="B21287" s="278" t="str">
        <f>'Comp. Desp. Indiretas'!$A$76</f>
        <v>DG</v>
      </c>
      <c r="D21287" s="279" t="str">
        <f>'Comp. Desp. Indiretas'!$C$76</f>
        <v>ALIMENTAÇÃO VIAGEM (CAFÉ / ALMOÇO OU JANTA)</v>
      </c>
      <c r="E21287" s="278" t="str">
        <f>Resumo!$R$5</f>
        <v>Despesa</v>
      </c>
      <c r="F21287" s="278" t="str">
        <f>Resumo!$R$6</f>
        <v>Despesa Indireta</v>
      </c>
      <c r="G21287" s="286">
        <f>'Comp. Desp. Indiretas'!CQ76</f>
        <v>0</v>
      </c>
    </row>
    <row r="21288" spans="1:7">
      <c r="A21288" s="283">
        <f>'Comp. Desp. Indiretas'!$CQ$7</f>
        <v>0</v>
      </c>
      <c r="B21288" s="278" t="str">
        <f>'Comp. Desp. Indiretas'!$A$77</f>
        <v>DG</v>
      </c>
      <c r="D21288" s="279" t="str">
        <f>'Comp. Desp. Indiretas'!$C$77</f>
        <v>SALA COMERCIAL - PARAUAPEBAS/PA</v>
      </c>
      <c r="E21288" s="278" t="str">
        <f>Resumo!$R$5</f>
        <v>Despesa</v>
      </c>
      <c r="F21288" s="278" t="str">
        <f>Resumo!$R$6</f>
        <v>Despesa Indireta</v>
      </c>
      <c r="G21288" s="286">
        <f>'Comp. Desp. Indiretas'!CQ77</f>
        <v>0</v>
      </c>
    </row>
    <row r="21289" spans="1:7">
      <c r="A21289" s="283">
        <f>'Comp. Desp. Indiretas'!$CQ$7</f>
        <v>0</v>
      </c>
      <c r="B21289" s="278" t="str">
        <f>'Comp. Desp. Indiretas'!$A$78</f>
        <v>DG</v>
      </c>
      <c r="D21289" s="279" t="str">
        <f>'Comp. Desp. Indiretas'!$C$78</f>
        <v>ALIMENTAÇÃO VIAGEM (CAFÉ / ALMOÇO OU JANTA)</v>
      </c>
      <c r="E21289" s="278" t="str">
        <f>Resumo!$R$5</f>
        <v>Despesa</v>
      </c>
      <c r="F21289" s="278" t="str">
        <f>Resumo!$R$6</f>
        <v>Despesa Indireta</v>
      </c>
      <c r="G21289" s="286">
        <f>'Comp. Desp. Indiretas'!CQ78</f>
        <v>0</v>
      </c>
    </row>
    <row r="21290" spans="1:7">
      <c r="A21290" s="283">
        <f>'Comp. Desp. Indiretas'!$CQ$7</f>
        <v>0</v>
      </c>
      <c r="B21290" s="278" t="str">
        <f>'Comp. Desp. Indiretas'!$A$79</f>
        <v>DG</v>
      </c>
      <c r="D21290" s="279" t="str">
        <f>'Comp. Desp. Indiretas'!$C$79</f>
        <v>ALIMENTAÇÃO - NIVEL 2</v>
      </c>
      <c r="E21290" s="278" t="str">
        <f>Resumo!$R$5</f>
        <v>Despesa</v>
      </c>
      <c r="F21290" s="278" t="str">
        <f>Resumo!$R$6</f>
        <v>Despesa Indireta</v>
      </c>
      <c r="G21290" s="286">
        <f>'Comp. Desp. Indiretas'!CQ79</f>
        <v>0</v>
      </c>
    </row>
    <row r="21291" spans="1:7">
      <c r="A21291" s="283">
        <f>'Comp. Desp. Indiretas'!$CQ$7</f>
        <v>0</v>
      </c>
      <c r="B21291" s="278" t="str">
        <f>'Comp. Desp. Indiretas'!$A$80</f>
        <v>DG</v>
      </c>
      <c r="D21291" s="279" t="str">
        <f>'Comp. Desp. Indiretas'!$C$80</f>
        <v>ALIMENTAÇÃO - NIVEL 3</v>
      </c>
      <c r="E21291" s="278" t="str">
        <f>Resumo!$R$5</f>
        <v>Despesa</v>
      </c>
      <c r="F21291" s="278" t="str">
        <f>Resumo!$R$6</f>
        <v>Despesa Indireta</v>
      </c>
      <c r="G21291" s="286">
        <f>'Comp. Desp. Indiretas'!CQ80</f>
        <v>0</v>
      </c>
    </row>
    <row r="21292" spans="1:7">
      <c r="A21292" s="283">
        <f>'Comp. Desp. Indiretas'!$CQ$7</f>
        <v>0</v>
      </c>
      <c r="B21292" s="278" t="str">
        <f>'Comp. Desp. Indiretas'!$A$81</f>
        <v>DG</v>
      </c>
      <c r="D21292" s="279" t="str">
        <f>'Comp. Desp. Indiretas'!$C$81</f>
        <v>TELEFONIA</v>
      </c>
      <c r="E21292" s="278" t="str">
        <f>Resumo!$R$5</f>
        <v>Despesa</v>
      </c>
      <c r="F21292" s="278" t="str">
        <f>Resumo!$R$6</f>
        <v>Despesa Indireta</v>
      </c>
      <c r="G21292" s="286">
        <f>'Comp. Desp. Indiretas'!CQ81</f>
        <v>0</v>
      </c>
    </row>
    <row r="21293" spans="1:7">
      <c r="A21293" s="283">
        <f>'Comp. Desp. Indiretas'!$CQ$7</f>
        <v>0</v>
      </c>
      <c r="B21293" s="278" t="str">
        <f>'Comp. Desp. Indiretas'!$A$82</f>
        <v>DG</v>
      </c>
      <c r="D21293" s="279" t="str">
        <f>'Comp. Desp. Indiretas'!$C$82</f>
        <v>ALUGUEL DE VEÍCULO SUV</v>
      </c>
      <c r="E21293" s="278" t="str">
        <f>Resumo!$R$5</f>
        <v>Despesa</v>
      </c>
      <c r="F21293" s="278" t="str">
        <f>Resumo!$R$6</f>
        <v>Despesa Indireta</v>
      </c>
      <c r="G21293" s="286">
        <f>'Comp. Desp. Indiretas'!CQ82</f>
        <v>0</v>
      </c>
    </row>
    <row r="21294" spans="1:7">
      <c r="A21294" s="283">
        <f>'Comp. Desp. Indiretas'!$CQ$7</f>
        <v>0</v>
      </c>
      <c r="B21294" s="278" t="str">
        <f>'Comp. Desp. Indiretas'!$A$83</f>
        <v>DG</v>
      </c>
      <c r="D21294" s="279" t="str">
        <f>'Comp. Desp. Indiretas'!$C$83</f>
        <v>ALUGUEL DE VEICULO LEVE</v>
      </c>
      <c r="E21294" s="278" t="str">
        <f>Resumo!$R$5</f>
        <v>Despesa</v>
      </c>
      <c r="F21294" s="278" t="str">
        <f>Resumo!$R$6</f>
        <v>Despesa Indireta</v>
      </c>
      <c r="G21294" s="286">
        <f>'Comp. Desp. Indiretas'!CQ83</f>
        <v>0</v>
      </c>
    </row>
    <row r="21295" spans="1:7">
      <c r="A21295" s="283">
        <f>'Comp. Desp. Indiretas'!$CQ$7</f>
        <v>0</v>
      </c>
      <c r="B21295" s="278" t="str">
        <f>'Comp. Desp. Indiretas'!$A$84</f>
        <v>DG</v>
      </c>
      <c r="D21295" s="279" t="str">
        <f>'Comp. Desp. Indiretas'!$C$84</f>
        <v>ALUGUEL CAMINHONTE</v>
      </c>
      <c r="E21295" s="278" t="str">
        <f>Resumo!$R$5</f>
        <v>Despesa</v>
      </c>
      <c r="F21295" s="278" t="str">
        <f>Resumo!$R$6</f>
        <v>Despesa Indireta</v>
      </c>
      <c r="G21295" s="286">
        <f>'Comp. Desp. Indiretas'!CQ84</f>
        <v>0</v>
      </c>
    </row>
    <row r="21296" spans="1:7">
      <c r="A21296" s="283">
        <f>'Comp. Desp. Indiretas'!$CQ$7</f>
        <v>0</v>
      </c>
      <c r="B21296" s="278" t="str">
        <f>'Comp. Desp. Indiretas'!$A$85</f>
        <v>DG</v>
      </c>
      <c r="D21296" s="279" t="str">
        <f>'Comp. Desp. Indiretas'!$C$85</f>
        <v>AQUISIÇÃO DE VEICULO</v>
      </c>
      <c r="E21296" s="278" t="str">
        <f>Resumo!$R$5</f>
        <v>Despesa</v>
      </c>
      <c r="F21296" s="278" t="str">
        <f>Resumo!$R$6</f>
        <v>Despesa Indireta</v>
      </c>
      <c r="G21296" s="286">
        <f>'Comp. Desp. Indiretas'!CQ85</f>
        <v>0</v>
      </c>
    </row>
    <row r="21297" spans="1:7">
      <c r="A21297" s="283">
        <f>'Comp. Desp. Indiretas'!$CQ$7</f>
        <v>0</v>
      </c>
      <c r="B21297" s="278" t="str">
        <f>'Comp. Desp. Indiretas'!$A$86</f>
        <v>DG</v>
      </c>
      <c r="D21297" s="279" t="str">
        <f>'Comp. Desp. Indiretas'!$C$86</f>
        <v>COMBUSTÍVEL - GASOLINA</v>
      </c>
      <c r="E21297" s="278" t="str">
        <f>Resumo!$R$5</f>
        <v>Despesa</v>
      </c>
      <c r="F21297" s="278" t="str">
        <f>Resumo!$R$6</f>
        <v>Despesa Indireta</v>
      </c>
      <c r="G21297" s="286">
        <f>'Comp. Desp. Indiretas'!CQ86</f>
        <v>0</v>
      </c>
    </row>
    <row r="21298" spans="1:7">
      <c r="A21298" s="283">
        <f>'Comp. Desp. Indiretas'!$CQ$7</f>
        <v>0</v>
      </c>
      <c r="B21298" s="278" t="str">
        <f>'Comp. Desp. Indiretas'!$A$87</f>
        <v>DG</v>
      </c>
      <c r="D21298" s="279" t="str">
        <f>'Comp. Desp. Indiretas'!$C$87</f>
        <v>COMBUSTÍVEL - DIESEL</v>
      </c>
      <c r="E21298" s="278" t="str">
        <f>Resumo!$R$5</f>
        <v>Despesa</v>
      </c>
      <c r="F21298" s="278" t="str">
        <f>Resumo!$R$6</f>
        <v>Despesa Indireta</v>
      </c>
      <c r="G21298" s="286">
        <f>'Comp. Desp. Indiretas'!CQ87</f>
        <v>0</v>
      </c>
    </row>
    <row r="21299" spans="1:7">
      <c r="A21299" s="283">
        <f>'Comp. Desp. Indiretas'!$CQ$7</f>
        <v>0</v>
      </c>
      <c r="B21299" s="278" t="str">
        <f>'Comp. Desp. Indiretas'!$A$88</f>
        <v>DG</v>
      </c>
      <c r="D21299" s="279" t="str">
        <f>'Comp. Desp. Indiretas'!$C$88</f>
        <v>PASSAGEM AÉREA</v>
      </c>
      <c r="E21299" s="278" t="str">
        <f>Resumo!$R$5</f>
        <v>Despesa</v>
      </c>
      <c r="F21299" s="278" t="str">
        <f>Resumo!$R$6</f>
        <v>Despesa Indireta</v>
      </c>
      <c r="G21299" s="286">
        <f>'Comp. Desp. Indiretas'!CQ88</f>
        <v>0</v>
      </c>
    </row>
    <row r="21300" spans="1:7">
      <c r="A21300" s="283">
        <f>'Comp. Desp. Indiretas'!$CQ$7</f>
        <v>0</v>
      </c>
      <c r="B21300" s="278" t="str">
        <f>'Comp. Desp. Indiretas'!$A$89</f>
        <v>ART</v>
      </c>
      <c r="D21300" s="279" t="str">
        <f>'Comp. Desp. Indiretas'!$C$89</f>
        <v>ART CREA - Nível 1</v>
      </c>
      <c r="E21300" s="278" t="str">
        <f>Resumo!$R$5</f>
        <v>Despesa</v>
      </c>
      <c r="F21300" s="278" t="str">
        <f>Resumo!$R$6</f>
        <v>Despesa Indireta</v>
      </c>
      <c r="G21300" s="286">
        <f>'Comp. Desp. Indiretas'!CQ89</f>
        <v>0</v>
      </c>
    </row>
    <row r="21301" spans="1:7">
      <c r="A21301" s="283">
        <f>'Comp. Desp. Indiretas'!$CQ$7</f>
        <v>0</v>
      </c>
      <c r="B21301" s="278" t="str">
        <f>'Comp. Desp. Indiretas'!$A$90</f>
        <v>ART</v>
      </c>
      <c r="D21301" s="279" t="str">
        <f>'Comp. Desp. Indiretas'!$C$90</f>
        <v>ART CREA - Nível 2</v>
      </c>
      <c r="E21301" s="278" t="str">
        <f>Resumo!$R$5</f>
        <v>Despesa</v>
      </c>
      <c r="F21301" s="278" t="str">
        <f>Resumo!$R$6</f>
        <v>Despesa Indireta</v>
      </c>
      <c r="G21301" s="286">
        <f>'Comp. Desp. Indiretas'!CQ90</f>
        <v>0</v>
      </c>
    </row>
    <row r="21302" spans="1:7">
      <c r="A21302" s="283">
        <f>'Comp. Desp. Indiretas'!$CQ$7</f>
        <v>0</v>
      </c>
      <c r="B21302" s="278" t="str">
        <f>'Comp. Desp. Indiretas'!$A$91</f>
        <v>ART</v>
      </c>
      <c r="D21302" s="279" t="str">
        <f>'Comp. Desp. Indiretas'!$C$91</f>
        <v>ART CREA - Nível 3</v>
      </c>
      <c r="E21302" s="278" t="str">
        <f>Resumo!$R$5</f>
        <v>Despesa</v>
      </c>
      <c r="F21302" s="278" t="str">
        <f>Resumo!$R$6</f>
        <v>Despesa Indireta</v>
      </c>
      <c r="G21302" s="286">
        <f>'Comp. Desp. Indiretas'!CQ91</f>
        <v>0</v>
      </c>
    </row>
    <row r="21303" spans="1:7">
      <c r="A21303" s="283">
        <f>'Comp. Desp. Indiretas'!$CQ$7</f>
        <v>0</v>
      </c>
      <c r="B21303" s="278" t="str">
        <f>'Comp. Desp. Indiretas'!$A$92</f>
        <v>ART</v>
      </c>
      <c r="D21303" s="279" t="str">
        <f>'Comp. Desp. Indiretas'!$C$92</f>
        <v>ACERVO CREA</v>
      </c>
      <c r="E21303" s="278" t="str">
        <f>Resumo!$R$5</f>
        <v>Despesa</v>
      </c>
      <c r="F21303" s="278" t="str">
        <f>Resumo!$R$6</f>
        <v>Despesa Indireta</v>
      </c>
      <c r="G21303" s="286">
        <f>'Comp. Desp. Indiretas'!CQ92</f>
        <v>0</v>
      </c>
    </row>
    <row r="21304" spans="1:7">
      <c r="A21304" s="283">
        <f>'Comp. Desp. Indiretas'!$CQ$7</f>
        <v>0</v>
      </c>
      <c r="B21304" s="278" t="str">
        <f>'Comp. Desp. Indiretas'!$A$93</f>
        <v>ART</v>
      </c>
      <c r="D21304" s="279" t="str">
        <f>'Comp. Desp. Indiretas'!$C$93</f>
        <v>ART CRBio</v>
      </c>
      <c r="E21304" s="278" t="str">
        <f>Resumo!$R$5</f>
        <v>Despesa</v>
      </c>
      <c r="F21304" s="278" t="str">
        <f>Resumo!$R$6</f>
        <v>Despesa Indireta</v>
      </c>
      <c r="G21304" s="286">
        <f>'Comp. Desp. Indiretas'!CQ93</f>
        <v>0</v>
      </c>
    </row>
    <row r="21305" spans="1:7">
      <c r="A21305" s="283">
        <f>'Comp. Desp. Indiretas'!$CQ$7</f>
        <v>0</v>
      </c>
      <c r="B21305" s="278" t="str">
        <f>'Comp. Desp. Indiretas'!$A$94</f>
        <v>ART</v>
      </c>
      <c r="D21305" s="279" t="str">
        <f>'Comp. Desp. Indiretas'!$C$94</f>
        <v>ACERVO CRBio</v>
      </c>
      <c r="E21305" s="278" t="str">
        <f>Resumo!$R$5</f>
        <v>Despesa</v>
      </c>
      <c r="F21305" s="278" t="str">
        <f>Resumo!$R$6</f>
        <v>Despesa Indireta</v>
      </c>
      <c r="G21305" s="286">
        <f>'Comp. Desp. Indiretas'!CQ94</f>
        <v>0</v>
      </c>
    </row>
    <row r="21306" spans="1:7">
      <c r="A21306" s="283">
        <f>'Comp. Desp. Indiretas'!$CQ$7</f>
        <v>0</v>
      </c>
      <c r="B21306" s="278" t="str">
        <f>'Comp. Desp. Indiretas'!$A$95</f>
        <v>ART</v>
      </c>
      <c r="D21306" s="279" t="str">
        <f>'Comp. Desp. Indiretas'!$C$95</f>
        <v>VISTO CREA PF</v>
      </c>
      <c r="E21306" s="278" t="str">
        <f>Resumo!$R$5</f>
        <v>Despesa</v>
      </c>
      <c r="F21306" s="278" t="str">
        <f>Resumo!$R$6</f>
        <v>Despesa Indireta</v>
      </c>
      <c r="G21306" s="286">
        <f>'Comp. Desp. Indiretas'!CQ95</f>
        <v>0</v>
      </c>
    </row>
    <row r="21307" spans="1:7">
      <c r="A21307" s="283">
        <f>'Comp. Desp. Indiretas'!$CQ$7</f>
        <v>0</v>
      </c>
      <c r="B21307" s="278" t="str">
        <f>'Comp. Desp. Indiretas'!$A$96</f>
        <v>ART</v>
      </c>
      <c r="D21307" s="279" t="str">
        <f>'Comp. Desp. Indiretas'!$C$96</f>
        <v>VISTO CREA PJ</v>
      </c>
      <c r="E21307" s="278" t="str">
        <f>Resumo!$R$5</f>
        <v>Despesa</v>
      </c>
      <c r="F21307" s="278" t="str">
        <f>Resumo!$R$6</f>
        <v>Despesa Indireta</v>
      </c>
      <c r="G21307" s="286">
        <f>'Comp. Desp. Indiretas'!CQ96</f>
        <v>0</v>
      </c>
    </row>
    <row r="21308" spans="1:7">
      <c r="A21308" s="283">
        <f>'Comp. Desp. Indiretas'!$CQ$7</f>
        <v>0</v>
      </c>
      <c r="B21308" s="278" t="str">
        <f>'Comp. Desp. Indiretas'!$A$97</f>
        <v>ART</v>
      </c>
      <c r="D21308" s="279" t="str">
        <f>'Comp. Desp. Indiretas'!$C$97</f>
        <v>ANUIDADE CREA PF</v>
      </c>
      <c r="E21308" s="278" t="str">
        <f>Resumo!$R$5</f>
        <v>Despesa</v>
      </c>
      <c r="F21308" s="278" t="str">
        <f>Resumo!$R$6</f>
        <v>Despesa Indireta</v>
      </c>
      <c r="G21308" s="286">
        <f>'Comp. Desp. Indiretas'!CQ97</f>
        <v>0</v>
      </c>
    </row>
    <row r="21309" spans="1:7">
      <c r="A21309" s="283">
        <f>'Comp. Desp. Indiretas'!$CQ$7</f>
        <v>0</v>
      </c>
      <c r="B21309" s="278" t="str">
        <f>'Comp. Desp. Indiretas'!$A$98</f>
        <v>ART</v>
      </c>
      <c r="D21309" s="279" t="str">
        <f>'Comp. Desp. Indiretas'!$C$98</f>
        <v>ANUIDADE CREA PJ</v>
      </c>
      <c r="E21309" s="278" t="str">
        <f>Resumo!$R$5</f>
        <v>Despesa</v>
      </c>
      <c r="F21309" s="278" t="str">
        <f>Resumo!$R$6</f>
        <v>Despesa Indireta</v>
      </c>
      <c r="G21309" s="286">
        <f>'Comp. Desp. Indiretas'!CQ98</f>
        <v>0</v>
      </c>
    </row>
    <row r="21310" spans="1:7">
      <c r="A21310" s="283">
        <f>'Comp. Desp. Indiretas'!$CQ$7</f>
        <v>0</v>
      </c>
      <c r="B21310" s="278" t="str">
        <f>'Comp. Desp. Indiretas'!$A$99</f>
        <v>ART</v>
      </c>
      <c r="D21310" s="279" t="str">
        <f>'Comp. Desp. Indiretas'!$C$99</f>
        <v>VISTO CRBio PF</v>
      </c>
      <c r="E21310" s="278" t="str">
        <f>Resumo!$R$5</f>
        <v>Despesa</v>
      </c>
      <c r="F21310" s="278" t="str">
        <f>Resumo!$R$6</f>
        <v>Despesa Indireta</v>
      </c>
      <c r="G21310" s="286">
        <f>'Comp. Desp. Indiretas'!CQ99</f>
        <v>0</v>
      </c>
    </row>
    <row r="21311" spans="1:7">
      <c r="A21311" s="283">
        <f>'Comp. Desp. Indiretas'!$CQ$7</f>
        <v>0</v>
      </c>
      <c r="B21311" s="278" t="str">
        <f>'Comp. Desp. Indiretas'!$A$100</f>
        <v>ART</v>
      </c>
      <c r="D21311" s="279" t="str">
        <f>'Comp. Desp. Indiretas'!$C$100</f>
        <v>VISTO CRBio PJ</v>
      </c>
      <c r="E21311" s="278" t="str">
        <f>Resumo!$R$5</f>
        <v>Despesa</v>
      </c>
      <c r="F21311" s="278" t="str">
        <f>Resumo!$R$6</f>
        <v>Despesa Indireta</v>
      </c>
      <c r="G21311" s="286">
        <f>'Comp. Desp. Indiretas'!CQ100</f>
        <v>0</v>
      </c>
    </row>
    <row r="21312" spans="1:7">
      <c r="A21312" s="283">
        <f>'Comp. Desp. Indiretas'!$CQ$7</f>
        <v>0</v>
      </c>
      <c r="B21312" s="278" t="str">
        <f>'Comp. Desp. Indiretas'!$A$101</f>
        <v>SMS</v>
      </c>
      <c r="D21312" s="279" t="str">
        <f>'Comp. Desp. Indiretas'!$C$101</f>
        <v>PPRA</v>
      </c>
      <c r="E21312" s="278" t="str">
        <f>Resumo!$R$5</f>
        <v>Despesa</v>
      </c>
      <c r="F21312" s="278" t="str">
        <f>Resumo!$R$6</f>
        <v>Despesa Indireta</v>
      </c>
      <c r="G21312" s="286">
        <f>'Comp. Desp. Indiretas'!CQ101</f>
        <v>0</v>
      </c>
    </row>
    <row r="21313" spans="1:7">
      <c r="A21313" s="283">
        <f>'Comp. Desp. Indiretas'!$CQ$7</f>
        <v>0</v>
      </c>
      <c r="B21313" s="278" t="str">
        <f>'Comp. Desp. Indiretas'!$A$102</f>
        <v>SMS</v>
      </c>
      <c r="D21313" s="279" t="str">
        <f>'Comp. Desp. Indiretas'!$C$102</f>
        <v>PCMSO</v>
      </c>
      <c r="E21313" s="278" t="str">
        <f>Resumo!$R$5</f>
        <v>Despesa</v>
      </c>
      <c r="F21313" s="278" t="str">
        <f>Resumo!$R$6</f>
        <v>Despesa Indireta</v>
      </c>
      <c r="G21313" s="286">
        <f>'Comp. Desp. Indiretas'!CQ102</f>
        <v>0</v>
      </c>
    </row>
    <row r="21314" spans="1:7">
      <c r="A21314" s="283">
        <f>'Comp. Desp. Indiretas'!$CQ$7</f>
        <v>0</v>
      </c>
      <c r="B21314" s="278" t="str">
        <f>'Comp. Desp. Indiretas'!$A$103</f>
        <v>SMS</v>
      </c>
      <c r="D21314" s="279" t="str">
        <f>'Comp. Desp. Indiretas'!$C$103</f>
        <v>PGR</v>
      </c>
      <c r="E21314" s="278" t="str">
        <f>Resumo!$R$5</f>
        <v>Despesa</v>
      </c>
      <c r="F21314" s="278" t="str">
        <f>Resumo!$R$6</f>
        <v>Despesa Indireta</v>
      </c>
      <c r="G21314" s="286">
        <f>'Comp. Desp. Indiretas'!CQ103</f>
        <v>0</v>
      </c>
    </row>
    <row r="21315" spans="1:7">
      <c r="A21315" s="283">
        <f>'Comp. Desp. Indiretas'!$CQ$7</f>
        <v>0</v>
      </c>
      <c r="B21315" s="278" t="str">
        <f>'Comp. Desp. Indiretas'!$A$104</f>
        <v>SMS</v>
      </c>
      <c r="D21315" s="279" t="str">
        <f>'Comp. Desp. Indiretas'!$C$104</f>
        <v>PAE</v>
      </c>
      <c r="E21315" s="278" t="str">
        <f>Resumo!$R$5</f>
        <v>Despesa</v>
      </c>
      <c r="F21315" s="278" t="str">
        <f>Resumo!$R$6</f>
        <v>Despesa Indireta</v>
      </c>
      <c r="G21315" s="286">
        <f>'Comp. Desp. Indiretas'!CQ104</f>
        <v>0</v>
      </c>
    </row>
    <row r="21316" spans="1:7">
      <c r="A21316" s="283">
        <f>'Comp. Desp. Indiretas'!$CQ$7</f>
        <v>0</v>
      </c>
      <c r="B21316" s="278" t="str">
        <f>'Comp. Desp. Indiretas'!$A$105</f>
        <v>SMS</v>
      </c>
      <c r="D21316" s="279" t="str">
        <f>'Comp. Desp. Indiretas'!$C$105</f>
        <v>TREINAMENTO</v>
      </c>
      <c r="E21316" s="278" t="str">
        <f>Resumo!$R$5</f>
        <v>Despesa</v>
      </c>
      <c r="F21316" s="278" t="str">
        <f>Resumo!$R$6</f>
        <v>Despesa Indireta</v>
      </c>
      <c r="G21316" s="286">
        <f>'Comp. Desp. Indiretas'!CQ105</f>
        <v>0</v>
      </c>
    </row>
    <row r="21317" spans="1:7">
      <c r="A21317" s="283">
        <f>'Comp. Desp. Indiretas'!$CQ$7</f>
        <v>0</v>
      </c>
      <c r="B21317" s="278" t="str">
        <f>'Comp. Desp. Indiretas'!$A$106</f>
        <v>SMS</v>
      </c>
      <c r="D21317" s="279" t="str">
        <f>'Comp. Desp. Indiretas'!$C$106</f>
        <v>ASO</v>
      </c>
      <c r="E21317" s="278" t="str">
        <f>Resumo!$R$5</f>
        <v>Despesa</v>
      </c>
      <c r="F21317" s="278" t="str">
        <f>Resumo!$R$6</f>
        <v>Despesa Indireta</v>
      </c>
      <c r="G21317" s="286">
        <f>'Comp. Desp. Indiretas'!CQ106</f>
        <v>0</v>
      </c>
    </row>
    <row r="21318" spans="1:7">
      <c r="A21318" s="283">
        <f>'Comp. Desp. Indiretas'!$CQ$7</f>
        <v>0</v>
      </c>
      <c r="B21318" s="278">
        <f>'Comp. Desp. Indiretas'!$A$107</f>
        <v>0</v>
      </c>
      <c r="D21318" s="279" t="str">
        <f>'Comp. Desp. Indiretas'!$C$107</f>
        <v/>
      </c>
      <c r="E21318" s="278" t="str">
        <f>Resumo!$R$5</f>
        <v>Despesa</v>
      </c>
      <c r="F21318" s="278" t="str">
        <f>Resumo!$R$6</f>
        <v>Despesa Indireta</v>
      </c>
      <c r="G21318" s="286">
        <f>'Comp. Desp. Indiretas'!CQ107</f>
        <v>0</v>
      </c>
    </row>
    <row r="21319" spans="1:7">
      <c r="A21319" s="283">
        <f>'Comp. Desp. Indiretas'!$CQ$7</f>
        <v>0</v>
      </c>
      <c r="B21319" s="278">
        <f>'Comp. Desp. Indiretas'!$A$108</f>
        <v>0</v>
      </c>
      <c r="D21319" s="279" t="str">
        <f>'Comp. Desp. Indiretas'!$C$108</f>
        <v/>
      </c>
      <c r="E21319" s="278" t="str">
        <f>Resumo!$R$5</f>
        <v>Despesa</v>
      </c>
      <c r="F21319" s="278" t="str">
        <f>Resumo!$R$6</f>
        <v>Despesa Indireta</v>
      </c>
      <c r="G21319" s="286">
        <f>'Comp. Desp. Indiretas'!CQ108</f>
        <v>0</v>
      </c>
    </row>
    <row r="21320" spans="1:7">
      <c r="A21320" s="283">
        <f>'Comp. Desp. Indiretas'!$CQ$7</f>
        <v>0</v>
      </c>
      <c r="B21320" s="278">
        <f>'Comp. Desp. Indiretas'!$A$109</f>
        <v>0</v>
      </c>
      <c r="D21320" s="279" t="str">
        <f>'Comp. Desp. Indiretas'!$C$109</f>
        <v/>
      </c>
      <c r="E21320" s="278" t="str">
        <f>Resumo!$R$5</f>
        <v>Despesa</v>
      </c>
      <c r="F21320" s="278" t="str">
        <f>Resumo!$R$6</f>
        <v>Despesa Indireta</v>
      </c>
      <c r="G21320" s="286">
        <f>'Comp. Desp. Indiretas'!CQ109</f>
        <v>0</v>
      </c>
    </row>
    <row r="21321" spans="1:7">
      <c r="A21321" s="283">
        <f>'Comp. Desp. Indiretas'!$CQ$7</f>
        <v>0</v>
      </c>
      <c r="B21321" s="278">
        <f>'Comp. Desp. Indiretas'!$A$110</f>
        <v>0</v>
      </c>
      <c r="D21321" s="279" t="str">
        <f>'Comp. Desp. Indiretas'!$C$110</f>
        <v/>
      </c>
      <c r="E21321" s="278" t="str">
        <f>Resumo!$R$5</f>
        <v>Despesa</v>
      </c>
      <c r="F21321" s="278" t="str">
        <f>Resumo!$R$6</f>
        <v>Despesa Indireta</v>
      </c>
      <c r="G21321" s="286">
        <f>'Comp. Desp. Indiretas'!CQ110</f>
        <v>0</v>
      </c>
    </row>
    <row r="21322" spans="1:7">
      <c r="A21322" s="283">
        <f>'Comp. Desp. Indiretas'!$CQ$7</f>
        <v>0</v>
      </c>
      <c r="B21322" s="278">
        <f>'Comp. Desp. Indiretas'!$A$111</f>
        <v>0</v>
      </c>
      <c r="D21322" s="279" t="str">
        <f>'Comp. Desp. Indiretas'!$C$111</f>
        <v/>
      </c>
      <c r="E21322" s="278" t="str">
        <f>Resumo!$R$5</f>
        <v>Despesa</v>
      </c>
      <c r="F21322" s="278" t="str">
        <f>Resumo!$R$6</f>
        <v>Despesa Indireta</v>
      </c>
      <c r="G21322" s="286">
        <f>'Comp. Desp. Indiretas'!CQ111</f>
        <v>0</v>
      </c>
    </row>
    <row r="21323" spans="1:7">
      <c r="A21323" s="283">
        <f>'Comp. Desp. Indiretas'!$CQ$7</f>
        <v>0</v>
      </c>
      <c r="B21323" s="278">
        <f>'Comp. Desp. Indiretas'!$A$112</f>
        <v>0</v>
      </c>
      <c r="D21323" s="279" t="str">
        <f>'Comp. Desp. Indiretas'!$C$112</f>
        <v/>
      </c>
      <c r="E21323" s="278" t="str">
        <f>Resumo!$R$5</f>
        <v>Despesa</v>
      </c>
      <c r="F21323" s="278" t="str">
        <f>Resumo!$R$6</f>
        <v>Despesa Indireta</v>
      </c>
      <c r="G21323" s="286">
        <f>'Comp. Desp. Indiretas'!CQ112</f>
        <v>0</v>
      </c>
    </row>
    <row r="21324" spans="1:7">
      <c r="A21324" s="283">
        <f>'Comp. Desp. Indiretas'!$CQ$7</f>
        <v>0</v>
      </c>
      <c r="B21324" s="278" t="str">
        <f>'Composições Desp. Diretas'!$A$10</f>
        <v>MOD</v>
      </c>
      <c r="C21324" s="278" t="str">
        <f>EAP!$C$9</f>
        <v>PP01</v>
      </c>
      <c r="D21324" s="279" t="str">
        <f>'Composições Desp. Diretas'!$C$10</f>
        <v>ANALISTA TÉCNICO</v>
      </c>
      <c r="E21324" s="278" t="str">
        <f>Resumo!$R$5</f>
        <v>Despesa</v>
      </c>
      <c r="F21324" s="278" t="str">
        <f>Resumo!$R$7</f>
        <v>Despesa Direta</v>
      </c>
      <c r="G21324" s="286">
        <f>'Composições Desp. Diretas'!CR10</f>
        <v>0</v>
      </c>
    </row>
    <row r="21325" spans="1:7">
      <c r="A21325" s="283">
        <f>'Comp. Desp. Indiretas'!$CQ$7</f>
        <v>0</v>
      </c>
      <c r="B21325" s="278" t="str">
        <f>'Composições Desp. Diretas'!$A$11</f>
        <v>MOD</v>
      </c>
      <c r="C21325" s="278" t="str">
        <f>EAP!$C$9</f>
        <v>PP01</v>
      </c>
      <c r="D21325" s="279" t="str">
        <f>'Composições Desp. Diretas'!$C$11</f>
        <v>ASSISTENTE ADMINISTRATIVO</v>
      </c>
      <c r="E21325" s="278" t="str">
        <f>Resumo!$R$5</f>
        <v>Despesa</v>
      </c>
      <c r="F21325" s="278" t="str">
        <f>Resumo!$R$7</f>
        <v>Despesa Direta</v>
      </c>
      <c r="G21325" s="286">
        <f>'Composições Desp. Diretas'!CR11</f>
        <v>0</v>
      </c>
    </row>
    <row r="21326" spans="1:7">
      <c r="A21326" s="283">
        <f>'Comp. Desp. Indiretas'!$CQ$7</f>
        <v>0</v>
      </c>
      <c r="B21326" s="278" t="str">
        <f>'Composições Desp. Diretas'!$A$12</f>
        <v>MOD</v>
      </c>
      <c r="C21326" s="278" t="str">
        <f>EAP!$C$9</f>
        <v>PP01</v>
      </c>
      <c r="D21326" s="279" t="str">
        <f>'Composições Desp. Diretas'!$C$12</f>
        <v>TÉCNICO DE SEGURANÇA</v>
      </c>
      <c r="E21326" s="278" t="str">
        <f>Resumo!$R$5</f>
        <v>Despesa</v>
      </c>
      <c r="F21326" s="278" t="str">
        <f>Resumo!$R$7</f>
        <v>Despesa Direta</v>
      </c>
      <c r="G21326" s="286">
        <f>'Composições Desp. Diretas'!CR12</f>
        <v>0</v>
      </c>
    </row>
    <row r="21327" spans="1:7">
      <c r="A21327" s="283">
        <f>'Comp. Desp. Indiretas'!$CQ$7</f>
        <v>0</v>
      </c>
      <c r="B21327" s="278" t="str">
        <f>'Composições Desp. Diretas'!$A$13</f>
        <v>MOD</v>
      </c>
      <c r="C21327" s="278" t="str">
        <f>EAP!$C$9</f>
        <v>PP01</v>
      </c>
      <c r="D21327" s="279" t="str">
        <f>'Composições Desp. Diretas'!$C$13</f>
        <v>PREPOSTO</v>
      </c>
      <c r="E21327" s="278" t="str">
        <f>Resumo!$R$5</f>
        <v>Despesa</v>
      </c>
      <c r="F21327" s="278" t="str">
        <f>Resumo!$R$7</f>
        <v>Despesa Direta</v>
      </c>
      <c r="G21327" s="286">
        <f>'Composições Desp. Diretas'!CR13</f>
        <v>0</v>
      </c>
    </row>
    <row r="21328" spans="1:7">
      <c r="A21328" s="283">
        <f>'Comp. Desp. Indiretas'!$CQ$7</f>
        <v>0</v>
      </c>
      <c r="B21328" s="278" t="str">
        <f>'Composições Desp. Diretas'!$A$14</f>
        <v>MOD</v>
      </c>
      <c r="C21328" s="278" t="str">
        <f>EAP!$C$9</f>
        <v>PP01</v>
      </c>
      <c r="D21328" s="279" t="str">
        <f>'Composições Desp. Diretas'!$C$14</f>
        <v>COORDENADOR PEAC</v>
      </c>
      <c r="E21328" s="278" t="str">
        <f>Resumo!$R$5</f>
        <v>Despesa</v>
      </c>
      <c r="F21328" s="278" t="str">
        <f>Resumo!$R$7</f>
        <v>Despesa Direta</v>
      </c>
      <c r="G21328" s="286">
        <f>'Composições Desp. Diretas'!CR14</f>
        <v>0</v>
      </c>
    </row>
    <row r="21329" spans="1:7">
      <c r="A21329" s="283">
        <f>'Comp. Desp. Indiretas'!$CQ$7</f>
        <v>0</v>
      </c>
      <c r="B21329" s="278" t="str">
        <f>'Composições Desp. Diretas'!$A$15</f>
        <v>MOD</v>
      </c>
      <c r="C21329" s="278" t="str">
        <f>EAP!$C$9</f>
        <v>PP01</v>
      </c>
      <c r="D21329" s="279" t="str">
        <f>'Composições Desp. Diretas'!$C$15</f>
        <v>COORDENADOR PEAC</v>
      </c>
      <c r="E21329" s="278" t="str">
        <f>Resumo!$R$5</f>
        <v>Despesa</v>
      </c>
      <c r="F21329" s="278" t="str">
        <f>Resumo!$R$7</f>
        <v>Despesa Direta</v>
      </c>
      <c r="G21329" s="286">
        <f>'Composições Desp. Diretas'!CR15</f>
        <v>0</v>
      </c>
    </row>
    <row r="21330" spans="1:7">
      <c r="A21330" s="283">
        <f>'Comp. Desp. Indiretas'!$CQ$7</f>
        <v>0</v>
      </c>
      <c r="B21330" s="278" t="str">
        <f>'Composições Desp. Diretas'!$A$16</f>
        <v>MOD</v>
      </c>
      <c r="C21330" s="278" t="str">
        <f>EAP!$C$9</f>
        <v>PP01</v>
      </c>
      <c r="D21330" s="279" t="str">
        <f>'Composições Desp. Diretas'!$C$16</f>
        <v>PRODUÇÃO AUDIOVISUAL (DESIGNER GRÁFICO)</v>
      </c>
      <c r="E21330" s="278" t="str">
        <f>Resumo!$R$5</f>
        <v>Despesa</v>
      </c>
      <c r="F21330" s="278" t="str">
        <f>Resumo!$R$7</f>
        <v>Despesa Direta</v>
      </c>
      <c r="G21330" s="286">
        <f>'Composições Desp. Diretas'!CR16</f>
        <v>0</v>
      </c>
    </row>
    <row r="21331" spans="1:7">
      <c r="A21331" s="283">
        <f>'Comp. Desp. Indiretas'!$CQ$7</f>
        <v>0</v>
      </c>
      <c r="B21331" s="278" t="str">
        <f>'Composições Desp. Diretas'!$A$17</f>
        <v>DG</v>
      </c>
      <c r="C21331" s="278" t="str">
        <f>EAP!$C$9</f>
        <v>PP01</v>
      </c>
      <c r="D21331" s="279" t="str">
        <f>'Composições Desp. Diretas'!$C$17</f>
        <v>AJUDA DE CUSTO - CAJU - NÍVEL 1</v>
      </c>
      <c r="E21331" s="278" t="str">
        <f>Resumo!$R$5</f>
        <v>Despesa</v>
      </c>
      <c r="F21331" s="278" t="str">
        <f>Resumo!$R$7</f>
        <v>Despesa Direta</v>
      </c>
      <c r="G21331" s="286">
        <f>'Composições Desp. Diretas'!CR17</f>
        <v>0</v>
      </c>
    </row>
    <row r="21332" spans="1:7">
      <c r="A21332" s="283">
        <f>'Comp. Desp. Indiretas'!$CQ$7</f>
        <v>0</v>
      </c>
      <c r="B21332" s="278" t="str">
        <f>'Composições Desp. Diretas'!$A$18</f>
        <v>DG</v>
      </c>
      <c r="C21332" s="278" t="str">
        <f>EAP!$C$9</f>
        <v>PP01</v>
      </c>
      <c r="D21332" s="279" t="str">
        <f>'Composições Desp. Diretas'!$C$18</f>
        <v>AJUDA DE CUSTO - CAJU - NÍVEL 2</v>
      </c>
      <c r="E21332" s="278" t="str">
        <f>Resumo!$R$5</f>
        <v>Despesa</v>
      </c>
      <c r="F21332" s="278" t="str">
        <f>Resumo!$R$7</f>
        <v>Despesa Direta</v>
      </c>
      <c r="G21332" s="286">
        <f>'Composições Desp. Diretas'!CR18</f>
        <v>0</v>
      </c>
    </row>
    <row r="21333" spans="1:7">
      <c r="A21333" s="283">
        <f>'Comp. Desp. Indiretas'!$CQ$7</f>
        <v>0</v>
      </c>
      <c r="B21333" s="278" t="str">
        <f>'Composições Desp. Diretas'!$A$19</f>
        <v>MA</v>
      </c>
      <c r="C21333" s="278" t="str">
        <f>EAP!$C$9</f>
        <v>PP01</v>
      </c>
      <c r="D21333" s="279" t="str">
        <f>'Composições Desp. Diretas'!$C$19</f>
        <v>UNIFORME/EPI</v>
      </c>
      <c r="E21333" s="278" t="str">
        <f>Resumo!$R$5</f>
        <v>Despesa</v>
      </c>
      <c r="F21333" s="278" t="str">
        <f>Resumo!$R$7</f>
        <v>Despesa Direta</v>
      </c>
      <c r="G21333" s="286">
        <f>'Composições Desp. Diretas'!CR19</f>
        <v>0</v>
      </c>
    </row>
    <row r="21334" spans="1:7">
      <c r="A21334" s="283">
        <f>'Comp. Desp. Indiretas'!$CQ$7</f>
        <v>0</v>
      </c>
      <c r="B21334" s="278" t="str">
        <f>'Composições Desp. Diretas'!$A$20</f>
        <v>SMS</v>
      </c>
      <c r="C21334" s="278" t="str">
        <f>EAP!$C$9</f>
        <v>PP01</v>
      </c>
      <c r="D21334" s="279" t="str">
        <f>'Composições Desp. Diretas'!$C$20</f>
        <v>ASO</v>
      </c>
      <c r="E21334" s="278" t="str">
        <f>Resumo!$R$5</f>
        <v>Despesa</v>
      </c>
      <c r="F21334" s="278" t="str">
        <f>Resumo!$R$7</f>
        <v>Despesa Direta</v>
      </c>
      <c r="G21334" s="286">
        <f>'Composições Desp. Diretas'!CR20</f>
        <v>0</v>
      </c>
    </row>
    <row r="21335" spans="1:7">
      <c r="A21335" s="283">
        <f>'Comp. Desp. Indiretas'!$CQ$7</f>
        <v>0</v>
      </c>
      <c r="B21335" s="278" t="str">
        <f>'Composições Desp. Diretas'!$A$21</f>
        <v>EQ</v>
      </c>
      <c r="C21335" s="278" t="str">
        <f>EAP!$C$9</f>
        <v>PP01</v>
      </c>
      <c r="D21335" s="279" t="str">
        <f>'Composições Desp. Diretas'!$C$21</f>
        <v>NOTEBOOK</v>
      </c>
      <c r="E21335" s="278" t="str">
        <f>Resumo!$R$5</f>
        <v>Despesa</v>
      </c>
      <c r="F21335" s="278" t="str">
        <f>Resumo!$R$7</f>
        <v>Despesa Direta</v>
      </c>
      <c r="G21335" s="286">
        <f>'Composições Desp. Diretas'!CR21</f>
        <v>0</v>
      </c>
    </row>
    <row r="21336" spans="1:7">
      <c r="A21336" s="283">
        <f>'Comp. Desp. Indiretas'!$CQ$7</f>
        <v>0</v>
      </c>
      <c r="B21336" s="278" t="str">
        <f>'Composições Desp. Diretas'!$A$22</f>
        <v>EQ</v>
      </c>
      <c r="C21336" s="278" t="str">
        <f>EAP!$C$9</f>
        <v>PP01</v>
      </c>
      <c r="D21336" s="279" t="str">
        <f>'Composições Desp. Diretas'!$C$22</f>
        <v>KIT MULTIMÍDIA</v>
      </c>
      <c r="E21336" s="278" t="str">
        <f>Resumo!$R$5</f>
        <v>Despesa</v>
      </c>
      <c r="F21336" s="278" t="str">
        <f>Resumo!$R$7</f>
        <v>Despesa Direta</v>
      </c>
      <c r="G21336" s="286">
        <f>'Composições Desp. Diretas'!CR22</f>
        <v>0</v>
      </c>
    </row>
    <row r="21337" spans="1:7">
      <c r="A21337" s="283">
        <f>'Comp. Desp. Indiretas'!$CQ$7</f>
        <v>0</v>
      </c>
      <c r="B21337" s="278" t="str">
        <f>'Composições Desp. Diretas'!$A$23</f>
        <v>SMS</v>
      </c>
      <c r="C21337" s="278" t="str">
        <f>EAP!$C$9</f>
        <v>PP01</v>
      </c>
      <c r="D21337" s="279" t="str">
        <f>'Composições Desp. Diretas'!$C$23</f>
        <v>TREINAMENTO RAC02 (VALE)</v>
      </c>
      <c r="E21337" s="278" t="str">
        <f>Resumo!$R$5</f>
        <v>Despesa</v>
      </c>
      <c r="F21337" s="278" t="str">
        <f>Resumo!$R$7</f>
        <v>Despesa Direta</v>
      </c>
      <c r="G21337" s="286">
        <f>'Composições Desp. Diretas'!CR23</f>
        <v>0</v>
      </c>
    </row>
    <row r="21338" spans="1:7">
      <c r="A21338" s="283">
        <f>'Comp. Desp. Indiretas'!$CQ$7</f>
        <v>0</v>
      </c>
      <c r="B21338" s="278" t="str">
        <f>'Composições Desp. Diretas'!$A$24</f>
        <v>SE</v>
      </c>
      <c r="C21338" s="278" t="str">
        <f>EAP!$C$9</f>
        <v>PP01</v>
      </c>
      <c r="D21338" s="279" t="str">
        <f>'Composições Desp. Diretas'!$C$24</f>
        <v>ESPECIALISTA - 44h/MÊS</v>
      </c>
      <c r="E21338" s="278" t="str">
        <f>Resumo!$R$5</f>
        <v>Despesa</v>
      </c>
      <c r="F21338" s="278" t="str">
        <f>Resumo!$R$7</f>
        <v>Despesa Direta</v>
      </c>
      <c r="G21338" s="286">
        <f>'Composições Desp. Diretas'!CR24</f>
        <v>0</v>
      </c>
    </row>
    <row r="21339" spans="1:7">
      <c r="A21339" s="283">
        <f>'Comp. Desp. Indiretas'!$CQ$7</f>
        <v>0</v>
      </c>
      <c r="B21339" s="278">
        <f>'Composições Desp. Diretas'!$A$25</f>
        <v>0</v>
      </c>
      <c r="C21339" s="278" t="str">
        <f>EAP!$C$9</f>
        <v>PP01</v>
      </c>
      <c r="D21339" s="279">
        <f>'Composições Desp. Diretas'!$C$25</f>
        <v>0</v>
      </c>
      <c r="E21339" s="278" t="str">
        <f>Resumo!$R$5</f>
        <v>Despesa</v>
      </c>
      <c r="F21339" s="278" t="str">
        <f>Resumo!$R$7</f>
        <v>Despesa Direta</v>
      </c>
      <c r="G21339" s="286">
        <f>'Composições Desp. Diretas'!CR25</f>
        <v>0</v>
      </c>
    </row>
    <row r="21340" spans="1:7">
      <c r="A21340" s="283">
        <f>'Comp. Desp. Indiretas'!$CQ$7</f>
        <v>0</v>
      </c>
      <c r="B21340" s="278">
        <f>'Composições Desp. Diretas'!$A$26</f>
        <v>0</v>
      </c>
      <c r="C21340" s="278" t="str">
        <f>EAP!$C$9</f>
        <v>PP01</v>
      </c>
      <c r="D21340" s="279">
        <f>'Composições Desp. Diretas'!$C$26</f>
        <v>0</v>
      </c>
      <c r="E21340" s="278" t="str">
        <f>Resumo!$R$5</f>
        <v>Despesa</v>
      </c>
      <c r="F21340" s="278" t="str">
        <f>Resumo!$R$7</f>
        <v>Despesa Direta</v>
      </c>
      <c r="G21340" s="286">
        <f>'Composições Desp. Diretas'!CR26</f>
        <v>0</v>
      </c>
    </row>
    <row r="21341" spans="1:7">
      <c r="A21341" s="283">
        <f>'Comp. Desp. Indiretas'!$CQ$7</f>
        <v>0</v>
      </c>
      <c r="B21341" s="278">
        <f>'Composições Desp. Diretas'!$A$27</f>
        <v>0</v>
      </c>
      <c r="C21341" s="278" t="str">
        <f>EAP!$C$9</f>
        <v>PP01</v>
      </c>
      <c r="D21341" s="279">
        <f>'Composições Desp. Diretas'!$C$27</f>
        <v>0</v>
      </c>
      <c r="E21341" s="278" t="str">
        <f>Resumo!$R$5</f>
        <v>Despesa</v>
      </c>
      <c r="F21341" s="278" t="str">
        <f>Resumo!$R$7</f>
        <v>Despesa Direta</v>
      </c>
      <c r="G21341" s="286">
        <f>'Composições Desp. Diretas'!CR27</f>
        <v>0</v>
      </c>
    </row>
    <row r="21342" spans="1:7">
      <c r="A21342" s="283">
        <f>'Comp. Desp. Indiretas'!$CQ$7</f>
        <v>0</v>
      </c>
      <c r="B21342" s="278">
        <f>'Composições Desp. Diretas'!$A$28</f>
        <v>0</v>
      </c>
      <c r="C21342" s="278" t="str">
        <f>EAP!$C$9</f>
        <v>PP01</v>
      </c>
      <c r="D21342" s="279">
        <f>'Composições Desp. Diretas'!$C$28</f>
        <v>0</v>
      </c>
      <c r="E21342" s="278" t="str">
        <f>Resumo!$R$5</f>
        <v>Despesa</v>
      </c>
      <c r="F21342" s="278" t="str">
        <f>Resumo!$R$7</f>
        <v>Despesa Direta</v>
      </c>
      <c r="G21342" s="286">
        <f>'Composições Desp. Diretas'!CR28</f>
        <v>0</v>
      </c>
    </row>
    <row r="21343" spans="1:7">
      <c r="A21343" s="283">
        <f>'Comp. Desp. Indiretas'!$CQ$7</f>
        <v>0</v>
      </c>
      <c r="B21343" s="278">
        <f>'Composições Desp. Diretas'!$A$29</f>
        <v>0</v>
      </c>
      <c r="C21343" s="278" t="str">
        <f>EAP!$C$9</f>
        <v>PP01</v>
      </c>
      <c r="D21343" s="279">
        <f>'Composições Desp. Diretas'!$C$29</f>
        <v>0</v>
      </c>
      <c r="E21343" s="278" t="str">
        <f>Resumo!$R$5</f>
        <v>Despesa</v>
      </c>
      <c r="F21343" s="278" t="str">
        <f>Resumo!$R$7</f>
        <v>Despesa Direta</v>
      </c>
      <c r="G21343" s="286">
        <f>'Composições Desp. Diretas'!CR29</f>
        <v>0</v>
      </c>
    </row>
    <row r="21344" spans="1:7">
      <c r="A21344" s="283">
        <f>'Comp. Desp. Indiretas'!$CQ$7</f>
        <v>0</v>
      </c>
      <c r="B21344" s="278">
        <f>'Composições Desp. Diretas'!$A$30</f>
        <v>0</v>
      </c>
      <c r="C21344" s="278" t="str">
        <f>EAP!$C$9</f>
        <v>PP01</v>
      </c>
      <c r="D21344" s="279">
        <f>'Composições Desp. Diretas'!$C$30</f>
        <v>0</v>
      </c>
      <c r="E21344" s="278" t="str">
        <f>Resumo!$R$5</f>
        <v>Despesa</v>
      </c>
      <c r="F21344" s="278" t="str">
        <f>Resumo!$R$7</f>
        <v>Despesa Direta</v>
      </c>
      <c r="G21344" s="286">
        <f>'Composições Desp. Diretas'!CR30</f>
        <v>0</v>
      </c>
    </row>
    <row r="21345" spans="1:7">
      <c r="A21345" s="283">
        <f>'Comp. Desp. Indiretas'!$CQ$7</f>
        <v>0</v>
      </c>
      <c r="B21345" s="278">
        <f>'Composições Desp. Diretas'!$A$31</f>
        <v>0</v>
      </c>
      <c r="C21345" s="278" t="str">
        <f>EAP!$C$9</f>
        <v>PP01</v>
      </c>
      <c r="D21345" s="279">
        <f>'Composições Desp. Diretas'!$C$31</f>
        <v>0</v>
      </c>
      <c r="E21345" s="278" t="str">
        <f>Resumo!$R$5</f>
        <v>Despesa</v>
      </c>
      <c r="F21345" s="278" t="str">
        <f>Resumo!$R$7</f>
        <v>Despesa Direta</v>
      </c>
      <c r="G21345" s="286">
        <f>'Composições Desp. Diretas'!CR31</f>
        <v>0</v>
      </c>
    </row>
    <row r="21346" spans="1:7">
      <c r="A21346" s="283">
        <f>'Comp. Desp. Indiretas'!$CQ$7</f>
        <v>0</v>
      </c>
      <c r="B21346" s="278">
        <f>'Composições Desp. Diretas'!$A$32</f>
        <v>0</v>
      </c>
      <c r="C21346" s="278" t="str">
        <f>EAP!$C$9</f>
        <v>PP01</v>
      </c>
      <c r="D21346" s="279">
        <f>'Composições Desp. Diretas'!$C$32</f>
        <v>0</v>
      </c>
      <c r="E21346" s="278" t="str">
        <f>Resumo!$R$5</f>
        <v>Despesa</v>
      </c>
      <c r="F21346" s="278" t="str">
        <f>Resumo!$R$7</f>
        <v>Despesa Direta</v>
      </c>
      <c r="G21346" s="286">
        <f>'Composições Desp. Diretas'!CR32</f>
        <v>0</v>
      </c>
    </row>
    <row r="21347" spans="1:7">
      <c r="A21347" s="283">
        <f>'Comp. Desp. Indiretas'!$CQ$7</f>
        <v>0</v>
      </c>
      <c r="B21347" s="278">
        <f>'Composições Desp. Diretas'!$A$33</f>
        <v>0</v>
      </c>
      <c r="C21347" s="278" t="str">
        <f>EAP!$C$9</f>
        <v>PP01</v>
      </c>
      <c r="D21347" s="279">
        <f>'Composições Desp. Diretas'!$C$33</f>
        <v>0</v>
      </c>
      <c r="E21347" s="278" t="str">
        <f>Resumo!$R$5</f>
        <v>Despesa</v>
      </c>
      <c r="F21347" s="278" t="str">
        <f>Resumo!$R$7</f>
        <v>Despesa Direta</v>
      </c>
      <c r="G21347" s="286">
        <f>'Composições Desp. Diretas'!CR33</f>
        <v>0</v>
      </c>
    </row>
    <row r="21348" spans="1:7">
      <c r="A21348" s="283">
        <f>'Comp. Desp. Indiretas'!$CQ$7</f>
        <v>0</v>
      </c>
      <c r="B21348" s="278">
        <f>'Composições Desp. Diretas'!$A$34</f>
        <v>0</v>
      </c>
      <c r="C21348" s="278" t="str">
        <f>EAP!$C$9</f>
        <v>PP01</v>
      </c>
      <c r="D21348" s="279">
        <f>'Composições Desp. Diretas'!$C$34</f>
        <v>0</v>
      </c>
      <c r="E21348" s="278" t="str">
        <f>Resumo!$R$5</f>
        <v>Despesa</v>
      </c>
      <c r="F21348" s="278" t="str">
        <f>Resumo!$R$7</f>
        <v>Despesa Direta</v>
      </c>
      <c r="G21348" s="286">
        <f>'Composições Desp. Diretas'!CR34</f>
        <v>0</v>
      </c>
    </row>
    <row r="21349" spans="1:7">
      <c r="A21349" s="283">
        <f>'Comp. Desp. Indiretas'!$CQ$7</f>
        <v>0</v>
      </c>
      <c r="B21349" s="278">
        <f>'Composições Desp. Diretas'!$A$35</f>
        <v>0</v>
      </c>
      <c r="C21349" s="278" t="str">
        <f>EAP!$C$9</f>
        <v>PP01</v>
      </c>
      <c r="D21349" s="279">
        <f>'Composições Desp. Diretas'!$C$35</f>
        <v>0</v>
      </c>
      <c r="E21349" s="278" t="str">
        <f>Resumo!$R$5</f>
        <v>Despesa</v>
      </c>
      <c r="F21349" s="278" t="str">
        <f>Resumo!$R$7</f>
        <v>Despesa Direta</v>
      </c>
      <c r="G21349" s="286">
        <f>'Composições Desp. Diretas'!CR35</f>
        <v>0</v>
      </c>
    </row>
    <row r="21350" spans="1:7">
      <c r="A21350" s="283">
        <f>'Comp. Desp. Indiretas'!$CQ$7</f>
        <v>0</v>
      </c>
      <c r="B21350" s="278">
        <f>'Composições Desp. Diretas'!$A$36</f>
        <v>0</v>
      </c>
      <c r="C21350" s="278" t="str">
        <f>EAP!$C$9</f>
        <v>PP01</v>
      </c>
      <c r="D21350" s="279">
        <f>'Composições Desp. Diretas'!$C$36</f>
        <v>0</v>
      </c>
      <c r="E21350" s="278" t="str">
        <f>Resumo!$R$5</f>
        <v>Despesa</v>
      </c>
      <c r="F21350" s="278" t="str">
        <f>Resumo!$R$7</f>
        <v>Despesa Direta</v>
      </c>
      <c r="G21350" s="286">
        <f>'Composições Desp. Diretas'!CR36</f>
        <v>0</v>
      </c>
    </row>
    <row r="21351" spans="1:7">
      <c r="A21351" s="283">
        <f>'Comp. Desp. Indiretas'!$CQ$7</f>
        <v>0</v>
      </c>
      <c r="B21351" s="278">
        <f>'Composições Desp. Diretas'!$A$37</f>
        <v>0</v>
      </c>
      <c r="C21351" s="278" t="str">
        <f>EAP!$C$9</f>
        <v>PP01</v>
      </c>
      <c r="D21351" s="279">
        <f>'Composições Desp. Diretas'!$C$37</f>
        <v>0</v>
      </c>
      <c r="E21351" s="278" t="str">
        <f>Resumo!$R$5</f>
        <v>Despesa</v>
      </c>
      <c r="F21351" s="278" t="str">
        <f>Resumo!$R$7</f>
        <v>Despesa Direta</v>
      </c>
      <c r="G21351" s="286">
        <f>'Composições Desp. Diretas'!CR37</f>
        <v>0</v>
      </c>
    </row>
    <row r="21352" spans="1:7">
      <c r="A21352" s="283">
        <f>'Comp. Desp. Indiretas'!$CQ$7</f>
        <v>0</v>
      </c>
      <c r="B21352" s="278">
        <f>'Composições Desp. Diretas'!$A$38</f>
        <v>0</v>
      </c>
      <c r="C21352" s="278" t="str">
        <f>EAP!$C$9</f>
        <v>PP01</v>
      </c>
      <c r="D21352" s="279">
        <f>'Composições Desp. Diretas'!$C$38</f>
        <v>0</v>
      </c>
      <c r="E21352" s="278" t="str">
        <f>Resumo!$R$5</f>
        <v>Despesa</v>
      </c>
      <c r="F21352" s="278" t="str">
        <f>Resumo!$R$7</f>
        <v>Despesa Direta</v>
      </c>
      <c r="G21352" s="286">
        <f>'Composições Desp. Diretas'!CR38</f>
        <v>0</v>
      </c>
    </row>
    <row r="21353" spans="1:7">
      <c r="A21353" s="283">
        <f>'Comp. Desp. Indiretas'!$CQ$7</f>
        <v>0</v>
      </c>
      <c r="B21353" s="278">
        <f>'Composições Desp. Diretas'!$A$39</f>
        <v>0</v>
      </c>
      <c r="C21353" s="278" t="str">
        <f>EAP!$C$9</f>
        <v>PP01</v>
      </c>
      <c r="D21353" s="279">
        <f>'Composições Desp. Diretas'!$C$39</f>
        <v>0</v>
      </c>
      <c r="E21353" s="278" t="str">
        <f>Resumo!$R$5</f>
        <v>Despesa</v>
      </c>
      <c r="F21353" s="278" t="str">
        <f>Resumo!$R$7</f>
        <v>Despesa Direta</v>
      </c>
      <c r="G21353" s="286">
        <f>'Composições Desp. Diretas'!CR39</f>
        <v>0</v>
      </c>
    </row>
    <row r="21354" spans="1:7">
      <c r="A21354" s="283">
        <f>'Comp. Desp. Indiretas'!$CQ$7</f>
        <v>0</v>
      </c>
      <c r="B21354" s="278">
        <f>'Composições Desp. Diretas'!$A$40</f>
        <v>0</v>
      </c>
      <c r="C21354" s="278" t="str">
        <f>EAP!$C$9</f>
        <v>PP01</v>
      </c>
      <c r="D21354" s="279">
        <f>'Composições Desp. Diretas'!$C$40</f>
        <v>0</v>
      </c>
      <c r="E21354" s="278" t="str">
        <f>Resumo!$R$5</f>
        <v>Despesa</v>
      </c>
      <c r="F21354" s="278" t="str">
        <f>Resumo!$R$7</f>
        <v>Despesa Direta</v>
      </c>
      <c r="G21354" s="286">
        <f>'Composições Desp. Diretas'!CR40</f>
        <v>0</v>
      </c>
    </row>
    <row r="21355" spans="1:7">
      <c r="A21355" s="283">
        <f>'Comp. Desp. Indiretas'!$CQ$7</f>
        <v>0</v>
      </c>
      <c r="B21355" s="278" t="str">
        <f>'Composições Desp. Diretas'!$A$42</f>
        <v>DG</v>
      </c>
      <c r="C21355" s="278" t="str">
        <f>EAP!$C$10</f>
        <v>PP02</v>
      </c>
      <c r="D21355" s="279" t="str">
        <f>'Composições Desp. Diretas'!$C$42</f>
        <v>ALUGUEL DE VEÍCULO SUV</v>
      </c>
      <c r="E21355" s="278" t="str">
        <f>Resumo!$R$5</f>
        <v>Despesa</v>
      </c>
      <c r="F21355" s="278" t="str">
        <f>Resumo!$R$7</f>
        <v>Despesa Direta</v>
      </c>
      <c r="G21355" s="286">
        <f>'Composições Desp. Diretas'!CR42</f>
        <v>0</v>
      </c>
    </row>
    <row r="21356" spans="1:7">
      <c r="A21356" s="283">
        <f>'Comp. Desp. Indiretas'!$CQ$7</f>
        <v>0</v>
      </c>
      <c r="B21356" s="278" t="str">
        <f>'Composições Desp. Diretas'!$A$43</f>
        <v>DG</v>
      </c>
      <c r="C21356" s="278" t="str">
        <f>EAP!$C$10</f>
        <v>PP02</v>
      </c>
      <c r="D21356" s="279" t="str">
        <f>'Composições Desp. Diretas'!$C$43</f>
        <v>COMBUSTÍVEL - GASOLINA</v>
      </c>
      <c r="E21356" s="278" t="str">
        <f>Resumo!$R$5</f>
        <v>Despesa</v>
      </c>
      <c r="F21356" s="278" t="str">
        <f>Resumo!$R$7</f>
        <v>Despesa Direta</v>
      </c>
      <c r="G21356" s="286">
        <f>'Composições Desp. Diretas'!CR43</f>
        <v>0</v>
      </c>
    </row>
    <row r="21357" spans="1:7">
      <c r="A21357" s="283">
        <f>'Comp. Desp. Indiretas'!$CQ$7</f>
        <v>0</v>
      </c>
      <c r="B21357" s="278" t="str">
        <f>'Composições Desp. Diretas'!$A$44</f>
        <v>DG</v>
      </c>
      <c r="C21357" s="278" t="str">
        <f>EAP!$C$10</f>
        <v>PP02</v>
      </c>
      <c r="D21357" s="279" t="str">
        <f>'Composições Desp. Diretas'!$C$44</f>
        <v>EQUIPAMENTOS VEÍCULO (SENSOR DE FADIGA + TELEMETRIA)</v>
      </c>
      <c r="E21357" s="278" t="str">
        <f>Resumo!$R$5</f>
        <v>Despesa</v>
      </c>
      <c r="F21357" s="278" t="str">
        <f>Resumo!$R$7</f>
        <v>Despesa Direta</v>
      </c>
      <c r="G21357" s="286">
        <f>'Composições Desp. Diretas'!CR44</f>
        <v>0</v>
      </c>
    </row>
    <row r="21358" spans="1:7">
      <c r="A21358" s="283">
        <f>'Comp. Desp. Indiretas'!$CQ$7</f>
        <v>0</v>
      </c>
      <c r="B21358" s="278" t="str">
        <f>'Composições Desp. Diretas'!$A$45</f>
        <v>DG</v>
      </c>
      <c r="C21358" s="278" t="str">
        <f>EAP!$C$10</f>
        <v>PP02</v>
      </c>
      <c r="D21358" s="279" t="str">
        <f>'Composições Desp. Diretas'!$C$45</f>
        <v>INSTALAÇÃO SENSOR FADIGA</v>
      </c>
      <c r="E21358" s="278" t="str">
        <f>Resumo!$R$5</f>
        <v>Despesa</v>
      </c>
      <c r="F21358" s="278" t="str">
        <f>Resumo!$R$7</f>
        <v>Despesa Direta</v>
      </c>
      <c r="G21358" s="286">
        <f>'Composições Desp. Diretas'!CR45</f>
        <v>0</v>
      </c>
    </row>
    <row r="21359" spans="1:7">
      <c r="A21359" s="283">
        <f>'Comp. Desp. Indiretas'!$CQ$7</f>
        <v>0</v>
      </c>
      <c r="B21359" s="278" t="str">
        <f>'Composições Desp. Diretas'!$A$46</f>
        <v>DG</v>
      </c>
      <c r="C21359" s="278" t="str">
        <f>EAP!$C$10</f>
        <v>PP02</v>
      </c>
      <c r="D21359" s="279" t="str">
        <f>'Composições Desp. Diretas'!$C$46</f>
        <v>DESINSTALAÇÃO SENSOR FADIGA</v>
      </c>
      <c r="E21359" s="278" t="str">
        <f>Resumo!$R$5</f>
        <v>Despesa</v>
      </c>
      <c r="F21359" s="278" t="str">
        <f>Resumo!$R$7</f>
        <v>Despesa Direta</v>
      </c>
      <c r="G21359" s="286">
        <f>'Composições Desp. Diretas'!CR46</f>
        <v>0</v>
      </c>
    </row>
    <row r="21360" spans="1:7">
      <c r="A21360" s="283">
        <f>'Comp. Desp. Indiretas'!$CQ$7</f>
        <v>0</v>
      </c>
      <c r="B21360" s="278" t="str">
        <f>'Composições Desp. Diretas'!$A$47</f>
        <v>DG</v>
      </c>
      <c r="C21360" s="278" t="str">
        <f>EAP!$C$10</f>
        <v>PP02</v>
      </c>
      <c r="D21360" s="279" t="str">
        <f>'Composições Desp. Diretas'!$C$47</f>
        <v>INSTALAÇÃO TELEMETRIA</v>
      </c>
      <c r="E21360" s="278" t="str">
        <f>Resumo!$R$5</f>
        <v>Despesa</v>
      </c>
      <c r="F21360" s="278" t="str">
        <f>Resumo!$R$7</f>
        <v>Despesa Direta</v>
      </c>
      <c r="G21360" s="286">
        <f>'Composições Desp. Diretas'!CR47</f>
        <v>0</v>
      </c>
    </row>
    <row r="21361" spans="1:7">
      <c r="A21361" s="283">
        <f>'Comp. Desp. Indiretas'!$CQ$7</f>
        <v>0</v>
      </c>
      <c r="B21361" s="278" t="str">
        <f>'Composições Desp. Diretas'!$A$48</f>
        <v>DG</v>
      </c>
      <c r="C21361" s="278" t="str">
        <f>EAP!$C$10</f>
        <v>PP02</v>
      </c>
      <c r="D21361" s="279" t="str">
        <f>'Composições Desp. Diretas'!$C$48</f>
        <v>DESINSTALAÇÃO TELEMETRIA</v>
      </c>
      <c r="E21361" s="278" t="str">
        <f>Resumo!$R$5</f>
        <v>Despesa</v>
      </c>
      <c r="F21361" s="278" t="str">
        <f>Resumo!$R$7</f>
        <v>Despesa Direta</v>
      </c>
      <c r="G21361" s="286">
        <f>'Composições Desp. Diretas'!CR48</f>
        <v>0</v>
      </c>
    </row>
    <row r="21362" spans="1:7">
      <c r="A21362" s="283">
        <f>'Comp. Desp. Indiretas'!$CQ$7</f>
        <v>0</v>
      </c>
      <c r="B21362" s="278" t="str">
        <f>'Composições Desp. Diretas'!$A$49</f>
        <v>DG</v>
      </c>
      <c r="C21362" s="278" t="str">
        <f>EAP!$C$10</f>
        <v>PP02</v>
      </c>
      <c r="D21362" s="279" t="str">
        <f>'Composições Desp. Diretas'!$C$49</f>
        <v>INSTALAÇÃO E DESINSTALAÇÃO DE SIRENE DE RÉ</v>
      </c>
      <c r="E21362" s="278" t="str">
        <f>Resumo!$R$5</f>
        <v>Despesa</v>
      </c>
      <c r="F21362" s="278" t="str">
        <f>Resumo!$R$7</f>
        <v>Despesa Direta</v>
      </c>
      <c r="G21362" s="286">
        <f>'Composições Desp. Diretas'!CR49</f>
        <v>0</v>
      </c>
    </row>
    <row r="21363" spans="1:7">
      <c r="A21363" s="283">
        <f>'Comp. Desp. Indiretas'!$CQ$7</f>
        <v>0</v>
      </c>
      <c r="B21363" s="278" t="str">
        <f>'Composições Desp. Diretas'!$A$50</f>
        <v>DG</v>
      </c>
      <c r="C21363" s="278" t="str">
        <f>EAP!$C$10</f>
        <v>PP02</v>
      </c>
      <c r="D21363" s="279" t="str">
        <f>'Composições Desp. Diretas'!$C$50</f>
        <v>LAVAGEM DE VEÍCULO</v>
      </c>
      <c r="E21363" s="278" t="str">
        <f>Resumo!$R$5</f>
        <v>Despesa</v>
      </c>
      <c r="F21363" s="278" t="str">
        <f>Resumo!$R$7</f>
        <v>Despesa Direta</v>
      </c>
      <c r="G21363" s="286">
        <f>'Composições Desp. Diretas'!CR50</f>
        <v>0</v>
      </c>
    </row>
    <row r="21364" spans="1:7">
      <c r="A21364" s="283">
        <f>'Comp. Desp. Indiretas'!$CQ$7</f>
        <v>0</v>
      </c>
      <c r="B21364" s="278" t="str">
        <f>'Composições Desp. Diretas'!$A$51</f>
        <v>MA</v>
      </c>
      <c r="C21364" s="278" t="str">
        <f>EAP!$C$10</f>
        <v>PP02</v>
      </c>
      <c r="D21364" s="279" t="str">
        <f>'Composições Desp. Diretas'!$C$51</f>
        <v>MATERIAIS GRÁFICOS (CARTILHAS, FOLDERS, BANNER, CADERNO, OUTDOOR, PLACAS, E ETC)</v>
      </c>
      <c r="E21364" s="278" t="str">
        <f>Resumo!$R$5</f>
        <v>Despesa</v>
      </c>
      <c r="F21364" s="278" t="str">
        <f>Resumo!$R$7</f>
        <v>Despesa Direta</v>
      </c>
      <c r="G21364" s="286">
        <f>'Composições Desp. Diretas'!CR51</f>
        <v>0</v>
      </c>
    </row>
    <row r="21365" spans="1:7">
      <c r="A21365" s="283">
        <f>'Comp. Desp. Indiretas'!$CQ$7</f>
        <v>0</v>
      </c>
      <c r="B21365" s="278" t="str">
        <f>'Composições Desp. Diretas'!$A$52</f>
        <v>DG</v>
      </c>
      <c r="C21365" s="278" t="str">
        <f>EAP!$C$10</f>
        <v>PP02</v>
      </c>
      <c r="D21365" s="279" t="str">
        <f>'Composições Desp. Diretas'!$C$52</f>
        <v>LANCHES OFICINAS / EVENTOS / REUNIÕES</v>
      </c>
      <c r="E21365" s="278" t="str">
        <f>Resumo!$R$5</f>
        <v>Despesa</v>
      </c>
      <c r="F21365" s="278" t="str">
        <f>Resumo!$R$7</f>
        <v>Despesa Direta</v>
      </c>
      <c r="G21365" s="286">
        <f>'Composições Desp. Diretas'!CR52</f>
        <v>0</v>
      </c>
    </row>
    <row r="21366" spans="1:7">
      <c r="A21366" s="283">
        <f>'Comp. Desp. Indiretas'!$CQ$7</f>
        <v>0</v>
      </c>
      <c r="B21366" s="278" t="str">
        <f>'Composições Desp. Diretas'!$A$53</f>
        <v>DG</v>
      </c>
      <c r="C21366" s="278" t="str">
        <f>EAP!$C$10</f>
        <v>PP02</v>
      </c>
      <c r="D21366" s="279" t="str">
        <f>'Composições Desp. Diretas'!$C$53</f>
        <v>TRANSPORTE PARTICIPANTES</v>
      </c>
      <c r="E21366" s="278" t="str">
        <f>Resumo!$R$5</f>
        <v>Despesa</v>
      </c>
      <c r="F21366" s="278" t="str">
        <f>Resumo!$R$7</f>
        <v>Despesa Direta</v>
      </c>
      <c r="G21366" s="286">
        <f>'Composições Desp. Diretas'!CR53</f>
        <v>0</v>
      </c>
    </row>
    <row r="21367" spans="1:7">
      <c r="A21367" s="283">
        <f>'Comp. Desp. Indiretas'!$CQ$7</f>
        <v>0</v>
      </c>
      <c r="B21367" s="278" t="str">
        <f>'Composições Desp. Diretas'!$A$54</f>
        <v>MA</v>
      </c>
      <c r="C21367" s="278" t="str">
        <f>EAP!$C$10</f>
        <v>PP02</v>
      </c>
      <c r="D21367" s="279" t="str">
        <f>'Composições Desp. Diretas'!$C$54</f>
        <v>MATERIAIS DE ESCRITÓRIO (CARTOLINA, PAPEL, TESOURA, CANETA, LÁPIS, GRAMPEADOR, DUREX, FITA ADESIVA, E ETC.)</v>
      </c>
      <c r="E21367" s="278" t="str">
        <f>Resumo!$R$5</f>
        <v>Despesa</v>
      </c>
      <c r="F21367" s="278" t="str">
        <f>Resumo!$R$7</f>
        <v>Despesa Direta</v>
      </c>
      <c r="G21367" s="286">
        <f>'Composições Desp. Diretas'!CR54</f>
        <v>0</v>
      </c>
    </row>
    <row r="21368" spans="1:7">
      <c r="A21368" s="283">
        <f>'Comp. Desp. Indiretas'!$CQ$7</f>
        <v>0</v>
      </c>
      <c r="B21368" s="278" t="str">
        <f>'Composições Desp. Diretas'!$A$55</f>
        <v>MA</v>
      </c>
      <c r="C21368" s="278" t="str">
        <f>EAP!$C$10</f>
        <v>PP02</v>
      </c>
      <c r="D21368" s="279" t="str">
        <f>'Composições Desp. Diretas'!$C$55</f>
        <v>MATERIAIS ACESSÓRIOS PARA AS CAMPANHAS/OFICINAS (BRINDES, CAMISETAS, E ETC.)</v>
      </c>
      <c r="E21368" s="278" t="str">
        <f>Resumo!$R$5</f>
        <v>Despesa</v>
      </c>
      <c r="F21368" s="278" t="str">
        <f>Resumo!$R$7</f>
        <v>Despesa Direta</v>
      </c>
      <c r="G21368" s="286">
        <f>'Composições Desp. Diretas'!CR55</f>
        <v>0</v>
      </c>
    </row>
    <row r="21369" spans="1:7">
      <c r="A21369" s="283">
        <f>'Comp. Desp. Indiretas'!$CQ$7</f>
        <v>0</v>
      </c>
      <c r="B21369" s="278" t="str">
        <f>'Composições Desp. Diretas'!$A$56</f>
        <v>DG</v>
      </c>
      <c r="C21369" s="278" t="str">
        <f>EAP!$C$10</f>
        <v>PP02</v>
      </c>
      <c r="D21369" s="279" t="str">
        <f>'Composições Desp. Diretas'!$C$56</f>
        <v>HOSPEDAGEM VIAGEM</v>
      </c>
      <c r="E21369" s="278" t="str">
        <f>Resumo!$R$5</f>
        <v>Despesa</v>
      </c>
      <c r="F21369" s="278" t="str">
        <f>Resumo!$R$7</f>
        <v>Despesa Direta</v>
      </c>
      <c r="G21369" s="286">
        <f>'Composições Desp. Diretas'!CR56</f>
        <v>0</v>
      </c>
    </row>
    <row r="21370" spans="1:7">
      <c r="A21370" s="283">
        <f>'Comp. Desp. Indiretas'!$CQ$7</f>
        <v>0</v>
      </c>
      <c r="B21370" s="278" t="str">
        <f>'Composições Desp. Diretas'!$A$57</f>
        <v>DG</v>
      </c>
      <c r="C21370" s="278" t="str">
        <f>EAP!$C$10</f>
        <v>PP02</v>
      </c>
      <c r="D21370" s="279" t="str">
        <f>'Composições Desp. Diretas'!$C$57</f>
        <v>ALIMENTAÇÃO VIAGEM (CAFÉ / ALMOÇO OU JANTA)</v>
      </c>
      <c r="E21370" s="278" t="str">
        <f>Resumo!$R$5</f>
        <v>Despesa</v>
      </c>
      <c r="F21370" s="278" t="str">
        <f>Resumo!$R$7</f>
        <v>Despesa Direta</v>
      </c>
      <c r="G21370" s="286">
        <f>'Composições Desp. Diretas'!CR57</f>
        <v>0</v>
      </c>
    </row>
    <row r="21371" spans="1:7">
      <c r="A21371" s="283">
        <f>'Comp. Desp. Indiretas'!$CQ$7</f>
        <v>0</v>
      </c>
      <c r="B21371" s="278" t="str">
        <f>'Composições Desp. Diretas'!$A$58</f>
        <v>DG</v>
      </c>
      <c r="C21371" s="278" t="str">
        <f>EAP!$C$10</f>
        <v>PP02</v>
      </c>
      <c r="D21371" s="279" t="str">
        <f>'Composições Desp. Diretas'!$C$58</f>
        <v>PASSAGEM TERRESTRE / TRANSLADO</v>
      </c>
      <c r="E21371" s="278" t="str">
        <f>Resumo!$R$5</f>
        <v>Despesa</v>
      </c>
      <c r="F21371" s="278" t="str">
        <f>Resumo!$R$7</f>
        <v>Despesa Direta</v>
      </c>
      <c r="G21371" s="286">
        <f>'Composições Desp. Diretas'!CR58</f>
        <v>0</v>
      </c>
    </row>
    <row r="21372" spans="1:7">
      <c r="A21372" s="283">
        <f>'Comp. Desp. Indiretas'!$CQ$7</f>
        <v>0</v>
      </c>
      <c r="B21372" s="278">
        <f>'Composições Desp. Diretas'!$A$59</f>
        <v>0</v>
      </c>
      <c r="C21372" s="278" t="str">
        <f>EAP!$C$10</f>
        <v>PP02</v>
      </c>
      <c r="D21372" s="279">
        <f>'Composições Desp. Diretas'!$C$59</f>
        <v>0</v>
      </c>
      <c r="E21372" s="278" t="str">
        <f>Resumo!$R$5</f>
        <v>Despesa</v>
      </c>
      <c r="F21372" s="278" t="str">
        <f>Resumo!$R$7</f>
        <v>Despesa Direta</v>
      </c>
      <c r="G21372" s="286">
        <f>'Composições Desp. Diretas'!CR59</f>
        <v>0</v>
      </c>
    </row>
    <row r="21373" spans="1:7">
      <c r="A21373" s="283">
        <f>'Comp. Desp. Indiretas'!$CQ$7</f>
        <v>0</v>
      </c>
      <c r="B21373" s="278">
        <f>'Composições Desp. Diretas'!$A$60</f>
        <v>0</v>
      </c>
      <c r="C21373" s="278" t="str">
        <f>EAP!$C$10</f>
        <v>PP02</v>
      </c>
      <c r="D21373" s="279">
        <f>'Composições Desp. Diretas'!$C$60</f>
        <v>0</v>
      </c>
      <c r="E21373" s="278" t="str">
        <f>Resumo!$R$5</f>
        <v>Despesa</v>
      </c>
      <c r="F21373" s="278" t="str">
        <f>Resumo!$R$7</f>
        <v>Despesa Direta</v>
      </c>
      <c r="G21373" s="286">
        <f>'Composições Desp. Diretas'!CR60</f>
        <v>0</v>
      </c>
    </row>
    <row r="21374" spans="1:7">
      <c r="A21374" s="283">
        <f>'Comp. Desp. Indiretas'!$CQ$7</f>
        <v>0</v>
      </c>
      <c r="B21374" s="278">
        <f>'Composições Desp. Diretas'!$A$61</f>
        <v>0</v>
      </c>
      <c r="C21374" s="278" t="str">
        <f>EAP!$C$10</f>
        <v>PP02</v>
      </c>
      <c r="D21374" s="279">
        <f>'Composições Desp. Diretas'!$C$61</f>
        <v>0</v>
      </c>
      <c r="E21374" s="278" t="str">
        <f>Resumo!$R$5</f>
        <v>Despesa</v>
      </c>
      <c r="F21374" s="278" t="str">
        <f>Resumo!$R$7</f>
        <v>Despesa Direta</v>
      </c>
      <c r="G21374" s="286">
        <f>'Composições Desp. Diretas'!CR61</f>
        <v>0</v>
      </c>
    </row>
    <row r="21375" spans="1:7">
      <c r="A21375" s="283">
        <f>'Comp. Desp. Indiretas'!$CQ$7</f>
        <v>0</v>
      </c>
      <c r="B21375" s="278">
        <f>'Composições Desp. Diretas'!$A$62</f>
        <v>0</v>
      </c>
      <c r="C21375" s="278" t="str">
        <f>EAP!$C$10</f>
        <v>PP02</v>
      </c>
      <c r="D21375" s="279">
        <f>'Composições Desp. Diretas'!$C$62</f>
        <v>0</v>
      </c>
      <c r="E21375" s="278" t="str">
        <f>Resumo!$R$5</f>
        <v>Despesa</v>
      </c>
      <c r="F21375" s="278" t="str">
        <f>Resumo!$R$7</f>
        <v>Despesa Direta</v>
      </c>
      <c r="G21375" s="286">
        <f>'Composições Desp. Diretas'!CR62</f>
        <v>0</v>
      </c>
    </row>
    <row r="21376" spans="1:7">
      <c r="A21376" s="283">
        <f>'Comp. Desp. Indiretas'!$CQ$7</f>
        <v>0</v>
      </c>
      <c r="B21376" s="278">
        <f>'Composições Desp. Diretas'!$A$63</f>
        <v>0</v>
      </c>
      <c r="C21376" s="278" t="str">
        <f>EAP!$C$10</f>
        <v>PP02</v>
      </c>
      <c r="D21376" s="279">
        <f>'Composições Desp. Diretas'!$C$63</f>
        <v>0</v>
      </c>
      <c r="E21376" s="278" t="str">
        <f>Resumo!$R$5</f>
        <v>Despesa</v>
      </c>
      <c r="F21376" s="278" t="str">
        <f>Resumo!$R$7</f>
        <v>Despesa Direta</v>
      </c>
      <c r="G21376" s="286">
        <f>'Composições Desp. Diretas'!CR63</f>
        <v>0</v>
      </c>
    </row>
    <row r="21377" spans="1:7">
      <c r="A21377" s="283">
        <f>'Comp. Desp. Indiretas'!$CQ$7</f>
        <v>0</v>
      </c>
      <c r="B21377" s="278">
        <f>'Composições Desp. Diretas'!$A$64</f>
        <v>0</v>
      </c>
      <c r="C21377" s="278" t="str">
        <f>EAP!$C$10</f>
        <v>PP02</v>
      </c>
      <c r="D21377" s="279">
        <f>'Composições Desp. Diretas'!$C$64</f>
        <v>0</v>
      </c>
      <c r="E21377" s="278" t="str">
        <f>Resumo!$R$5</f>
        <v>Despesa</v>
      </c>
      <c r="F21377" s="278" t="str">
        <f>Resumo!$R$7</f>
        <v>Despesa Direta</v>
      </c>
      <c r="G21377" s="286">
        <f>'Composições Desp. Diretas'!CR64</f>
        <v>0</v>
      </c>
    </row>
    <row r="21378" spans="1:7">
      <c r="A21378" s="283">
        <f>'Comp. Desp. Indiretas'!$CQ$7</f>
        <v>0</v>
      </c>
      <c r="B21378" s="278">
        <f>'Composições Desp. Diretas'!$A$65</f>
        <v>0</v>
      </c>
      <c r="C21378" s="278" t="str">
        <f>EAP!$C$10</f>
        <v>PP02</v>
      </c>
      <c r="D21378" s="279">
        <f>'Composições Desp. Diretas'!$C$65</f>
        <v>0</v>
      </c>
      <c r="E21378" s="278" t="str">
        <f>Resumo!$R$5</f>
        <v>Despesa</v>
      </c>
      <c r="F21378" s="278" t="str">
        <f>Resumo!$R$7</f>
        <v>Despesa Direta</v>
      </c>
      <c r="G21378" s="286">
        <f>'Composições Desp. Diretas'!CR65</f>
        <v>0</v>
      </c>
    </row>
    <row r="21379" spans="1:7">
      <c r="A21379" s="283">
        <f>'Comp. Desp. Indiretas'!$CQ$7</f>
        <v>0</v>
      </c>
      <c r="B21379" s="278">
        <f>'Composições Desp. Diretas'!$A$66</f>
        <v>0</v>
      </c>
      <c r="C21379" s="278" t="str">
        <f>EAP!$C$10</f>
        <v>PP02</v>
      </c>
      <c r="D21379" s="279">
        <f>'Composições Desp. Diretas'!$C$66</f>
        <v>0</v>
      </c>
      <c r="E21379" s="278" t="str">
        <f>Resumo!$R$5</f>
        <v>Despesa</v>
      </c>
      <c r="F21379" s="278" t="str">
        <f>Resumo!$R$7</f>
        <v>Despesa Direta</v>
      </c>
      <c r="G21379" s="286">
        <f>'Composições Desp. Diretas'!CR66</f>
        <v>0</v>
      </c>
    </row>
    <row r="21380" spans="1:7">
      <c r="A21380" s="283">
        <f>'Comp. Desp. Indiretas'!$CQ$7</f>
        <v>0</v>
      </c>
      <c r="B21380" s="278">
        <f>'Composições Desp. Diretas'!$A$67</f>
        <v>0</v>
      </c>
      <c r="C21380" s="278" t="str">
        <f>EAP!$C$10</f>
        <v>PP02</v>
      </c>
      <c r="D21380" s="279">
        <f>'Composições Desp. Diretas'!$C$67</f>
        <v>0</v>
      </c>
      <c r="E21380" s="278" t="str">
        <f>Resumo!$R$5</f>
        <v>Despesa</v>
      </c>
      <c r="F21380" s="278" t="str">
        <f>Resumo!$R$7</f>
        <v>Despesa Direta</v>
      </c>
      <c r="G21380" s="286">
        <f>'Composições Desp. Diretas'!CR67</f>
        <v>0</v>
      </c>
    </row>
    <row r="21381" spans="1:7">
      <c r="A21381" s="283">
        <f>'Comp. Desp. Indiretas'!$CQ$7</f>
        <v>0</v>
      </c>
      <c r="B21381" s="278">
        <f>'Composições Desp. Diretas'!$A$68</f>
        <v>0</v>
      </c>
      <c r="C21381" s="278" t="str">
        <f>EAP!$C$10</f>
        <v>PP02</v>
      </c>
      <c r="D21381" s="279">
        <f>'Composições Desp. Diretas'!$C$68</f>
        <v>0</v>
      </c>
      <c r="E21381" s="278" t="str">
        <f>Resumo!$R$5</f>
        <v>Despesa</v>
      </c>
      <c r="F21381" s="278" t="str">
        <f>Resumo!$R$7</f>
        <v>Despesa Direta</v>
      </c>
      <c r="G21381" s="286">
        <f>'Composições Desp. Diretas'!CR68</f>
        <v>0</v>
      </c>
    </row>
    <row r="21382" spans="1:7">
      <c r="A21382" s="283">
        <f>'Comp. Desp. Indiretas'!$CQ$7</f>
        <v>0</v>
      </c>
      <c r="B21382" s="278">
        <f>'Composições Desp. Diretas'!$A$69</f>
        <v>0</v>
      </c>
      <c r="C21382" s="278" t="str">
        <f>EAP!$C$10</f>
        <v>PP02</v>
      </c>
      <c r="D21382" s="279">
        <f>'Composições Desp. Diretas'!$C$69</f>
        <v>0</v>
      </c>
      <c r="E21382" s="278" t="str">
        <f>Resumo!$R$5</f>
        <v>Despesa</v>
      </c>
      <c r="F21382" s="278" t="str">
        <f>Resumo!$R$7</f>
        <v>Despesa Direta</v>
      </c>
      <c r="G21382" s="286">
        <f>'Composições Desp. Diretas'!CR69</f>
        <v>0</v>
      </c>
    </row>
    <row r="21383" spans="1:7">
      <c r="A21383" s="283">
        <f>'Comp. Desp. Indiretas'!$CQ$7</f>
        <v>0</v>
      </c>
      <c r="B21383" s="278">
        <f>'Composições Desp. Diretas'!$A$70</f>
        <v>0</v>
      </c>
      <c r="C21383" s="278" t="str">
        <f>EAP!$C$10</f>
        <v>PP02</v>
      </c>
      <c r="D21383" s="279">
        <f>'Composições Desp. Diretas'!$C$70</f>
        <v>0</v>
      </c>
      <c r="E21383" s="278" t="str">
        <f>Resumo!$R$5</f>
        <v>Despesa</v>
      </c>
      <c r="F21383" s="278" t="str">
        <f>Resumo!$R$7</f>
        <v>Despesa Direta</v>
      </c>
      <c r="G21383" s="286">
        <f>'Composições Desp. Diretas'!CR70</f>
        <v>0</v>
      </c>
    </row>
    <row r="21384" spans="1:7">
      <c r="A21384" s="283">
        <f>'Comp. Desp. Indiretas'!$CQ$7</f>
        <v>0</v>
      </c>
      <c r="B21384" s="278">
        <f>'Composições Desp. Diretas'!$A$71</f>
        <v>0</v>
      </c>
      <c r="C21384" s="278" t="str">
        <f>EAP!$C$10</f>
        <v>PP02</v>
      </c>
      <c r="D21384" s="279">
        <f>'Composições Desp. Diretas'!$C$71</f>
        <v>0</v>
      </c>
      <c r="E21384" s="278" t="str">
        <f>Resumo!$R$5</f>
        <v>Despesa</v>
      </c>
      <c r="F21384" s="278" t="str">
        <f>Resumo!$R$7</f>
        <v>Despesa Direta</v>
      </c>
      <c r="G21384" s="286">
        <f>'Composições Desp. Diretas'!CR71</f>
        <v>0</v>
      </c>
    </row>
    <row r="21385" spans="1:7">
      <c r="A21385" s="283">
        <f>'Comp. Desp. Indiretas'!$CQ$7</f>
        <v>0</v>
      </c>
      <c r="B21385" s="278">
        <f>'Composições Desp. Diretas'!$A$72</f>
        <v>0</v>
      </c>
      <c r="C21385" s="278" t="str">
        <f>EAP!$C$10</f>
        <v>PP02</v>
      </c>
      <c r="D21385" s="279">
        <f>'Composições Desp. Diretas'!$C$72</f>
        <v>0</v>
      </c>
      <c r="E21385" s="278" t="str">
        <f>Resumo!$R$5</f>
        <v>Despesa</v>
      </c>
      <c r="F21385" s="278" t="str">
        <f>Resumo!$R$7</f>
        <v>Despesa Direta</v>
      </c>
      <c r="G21385" s="286">
        <f>'Composições Desp. Diretas'!CR72</f>
        <v>0</v>
      </c>
    </row>
    <row r="22254" spans="1:7">
      <c r="A22254" s="283">
        <f>'Comp. Desp. Indiretas'!$CQ$7</f>
        <v>0</v>
      </c>
      <c r="D22254" s="279" t="str">
        <f>'CRONOG. DE RECEBIMENTO'!$A$5</f>
        <v>SUBPROGRAMA DE EDUCAÇÃO AMBIENTAL PARA A COMUNIDADE (PEAC)</v>
      </c>
      <c r="E22254" s="278" t="str">
        <f>Resumo!$R$4</f>
        <v>Receita</v>
      </c>
      <c r="F22254" s="278" t="str">
        <f>Resumo!$R$4</f>
        <v>Receita</v>
      </c>
      <c r="G22254" s="286">
        <f>'CRONOG. DE RECEBIMENTO'!U5</f>
        <v>0</v>
      </c>
    </row>
    <row r="22255" spans="1:7">
      <c r="A22255" s="283">
        <f>'Comp. Desp. Indiretas'!$CQ$7</f>
        <v>0</v>
      </c>
      <c r="D22255" s="279" t="str">
        <f>'CRONOG. DE RECEBIMENTO'!$A$6</f>
        <v>Plano de Trabalho de Comunidade (PEAC)</v>
      </c>
      <c r="E22255" s="278" t="str">
        <f>Resumo!$R$4</f>
        <v>Receita</v>
      </c>
      <c r="F22255" s="278" t="str">
        <f>Resumo!$R$4</f>
        <v>Receita</v>
      </c>
      <c r="G22255" s="286">
        <f>'CRONOG. DE RECEBIMENTO'!U6</f>
        <v>0</v>
      </c>
    </row>
    <row r="22256" spans="1:7">
      <c r="A22256" s="283">
        <f>'Comp. Desp. Indiretas'!$CQ$7</f>
        <v>0</v>
      </c>
      <c r="D22256" s="279" t="str">
        <f>'CRONOG. DE RECEBIMENTO'!$A$7</f>
        <v>Formar Comitê de Educação Ambiental de Comunidade (PEAC)</v>
      </c>
      <c r="E22256" s="278" t="str">
        <f>Resumo!$R$4</f>
        <v>Receita</v>
      </c>
      <c r="F22256" s="278" t="str">
        <f>Resumo!$R$4</f>
        <v>Receita</v>
      </c>
      <c r="G22256" s="286">
        <f>'CRONOG. DE RECEBIMENTO'!U7</f>
        <v>0</v>
      </c>
    </row>
    <row r="22257" spans="1:7">
      <c r="A22257" s="283">
        <f>'Comp. Desp. Indiretas'!$CQ$7</f>
        <v>0</v>
      </c>
      <c r="D22257" s="279" t="str">
        <f>'CRONOG. DE RECEBIMENTO'!$A$8</f>
        <v>Manter Comitê de Educação Ambiental em comunidades (PEAC)</v>
      </c>
      <c r="E22257" s="278" t="str">
        <f>Resumo!$R$4</f>
        <v>Receita</v>
      </c>
      <c r="F22257" s="278" t="str">
        <f>Resumo!$R$4</f>
        <v>Receita</v>
      </c>
      <c r="G22257" s="286">
        <f>'CRONOG. DE RECEBIMENTO'!U8</f>
        <v>0</v>
      </c>
    </row>
    <row r="22258" spans="1:7">
      <c r="A22258" s="283">
        <f>'Comp. Desp. Indiretas'!$CQ$7</f>
        <v>0</v>
      </c>
      <c r="D22258" s="279" t="str">
        <f>'CRONOG. DE RECEBIMENTO'!$A$24</f>
        <v>Realizar análise técnica mensal das atividades de Educação Ambiental do PEAC</v>
      </c>
      <c r="E22258" s="278" t="str">
        <f>Resumo!$R$4</f>
        <v>Receita</v>
      </c>
      <c r="F22258" s="278" t="str">
        <f>Resumo!$R$4</f>
        <v>Receita</v>
      </c>
      <c r="G22258" s="286">
        <f>'CRONOG. DE RECEBIMENTO'!U24</f>
        <v>0</v>
      </c>
    </row>
    <row r="22259" spans="1:7">
      <c r="A22259" s="283">
        <f>'Comp. Desp. Indiretas'!$CQ$7</f>
        <v>0</v>
      </c>
      <c r="D22259" s="279" t="str">
        <f>'CRONOG. DE RECEBIMENTO'!$A$25</f>
        <v>Realizar Blitz Educativa sobre SSMA para Comunidades (PEAC)</v>
      </c>
      <c r="E22259" s="278" t="str">
        <f>Resumo!$R$4</f>
        <v>Receita</v>
      </c>
      <c r="F22259" s="278" t="str">
        <f>Resumo!$R$4</f>
        <v>Receita</v>
      </c>
      <c r="G22259" s="286">
        <f>'CRONOG. DE RECEBIMENTO'!U25</f>
        <v>0</v>
      </c>
    </row>
    <row r="22260" spans="1:7">
      <c r="A22260" s="283">
        <f>'Comp. Desp. Indiretas'!$CQ$7</f>
        <v>0</v>
      </c>
      <c r="D22260" s="279" t="str">
        <f>'CRONOG. DE RECEBIMENTO'!$A$26</f>
        <v>Despesas tributáveis do item 6.1.12</v>
      </c>
      <c r="E22260" s="278" t="str">
        <f>Resumo!$R$4</f>
        <v>Receita</v>
      </c>
      <c r="F22260" s="278" t="str">
        <f>Resumo!$R$4</f>
        <v>Receita</v>
      </c>
      <c r="G22260" s="286">
        <f>'CRONOG. DE RECEBIMENTO'!U26</f>
        <v>0</v>
      </c>
    </row>
    <row r="22261" spans="1:7">
      <c r="A22261" s="283">
        <f>'Comp. Desp. Indiretas'!$CQ$7</f>
        <v>0</v>
      </c>
      <c r="D22261" s="279" t="str">
        <f>'CRONOG. DE RECEBIMENTO'!$A$42</f>
        <v>Despesas tributáveis do item 6.1.21</v>
      </c>
      <c r="E22261" s="278" t="str">
        <f>Resumo!$R$4</f>
        <v>Receita</v>
      </c>
      <c r="F22261" s="278" t="str">
        <f>Resumo!$R$4</f>
        <v>Receita</v>
      </c>
      <c r="G22261" s="286">
        <f>'CRONOG. DE RECEBIMENTO'!U42</f>
        <v>0</v>
      </c>
    </row>
    <row r="22262" spans="1:7">
      <c r="A22262" s="283">
        <f>'Comp. Desp. Indiretas'!$CQ$7</f>
        <v>0</v>
      </c>
      <c r="D22262" s="279" t="str">
        <f>'CRONOG. DE RECEBIMENTO'!$A$43</f>
        <v>Monitorar atividade do Programa de Educação Ambiental do Trabalhador (PEAT)</v>
      </c>
      <c r="E22262" s="278" t="str">
        <f>Resumo!$R$4</f>
        <v>Receita</v>
      </c>
      <c r="F22262" s="278" t="str">
        <f>Resumo!$R$4</f>
        <v>Receita</v>
      </c>
      <c r="G22262" s="286">
        <f>'CRONOG. DE RECEBIMENTO'!U43</f>
        <v>0</v>
      </c>
    </row>
    <row r="22263" spans="1:7">
      <c r="A22263" s="283">
        <f>'Comp. Desp. Indiretas'!$CQ$7</f>
        <v>0</v>
      </c>
      <c r="D22263" s="279" t="str">
        <f>'CRONOG. DE RECEBIMENTO'!$A$44</f>
        <v>Despesas tributáveis do item 6.1.22</v>
      </c>
      <c r="E22263" s="278" t="str">
        <f>Resumo!$R$4</f>
        <v>Receita</v>
      </c>
      <c r="F22263" s="278" t="str">
        <f>Resumo!$R$4</f>
        <v>Receita</v>
      </c>
      <c r="G22263" s="286">
        <f>'CRONOG. DE RECEBIMENTO'!U44</f>
        <v>0</v>
      </c>
    </row>
    <row r="22264" spans="1:7">
      <c r="A22264" s="283">
        <f>'Comp. Desp. Indiretas'!$CQ$7</f>
        <v>0</v>
      </c>
      <c r="D22264" s="279" t="str">
        <f>'CRONOG. DE RECEBIMENTO'!$A$45</f>
        <v>Realizar análise técnica mensal das atividades de Educação Ambiental do PEAT</v>
      </c>
      <c r="E22264" s="278" t="str">
        <f>Resumo!$R$4</f>
        <v>Receita</v>
      </c>
      <c r="F22264" s="278" t="str">
        <f>Resumo!$R$4</f>
        <v>Receita</v>
      </c>
      <c r="G22264" s="286">
        <f>'CRONOG. DE RECEBIMENTO'!U45</f>
        <v>0</v>
      </c>
    </row>
    <row r="22265" spans="1:7">
      <c r="A22265" s="283">
        <f>'Comp. Desp. Indiretas'!$CQ$7</f>
        <v>0</v>
      </c>
      <c r="D22265" s="279" t="str">
        <f>'CRONOG. DE RECEBIMENTO'!$A$46</f>
        <v>Realizar Diagnóstico Socioambiental Participativo (DSAP) para empregados</v>
      </c>
      <c r="E22265" s="278" t="str">
        <f>Resumo!$R$4</f>
        <v>Receita</v>
      </c>
      <c r="F22265" s="278" t="str">
        <f>Resumo!$R$4</f>
        <v>Receita</v>
      </c>
      <c r="G22265" s="286">
        <f>'CRONOG. DE RECEBIMENTO'!U46</f>
        <v>0</v>
      </c>
    </row>
    <row r="22267" spans="1:7">
      <c r="A22267" s="283">
        <f>'Comp. Desp. Indiretas'!$CQ$7</f>
        <v>0</v>
      </c>
      <c r="D22267" s="279" t="str">
        <f>'CRONOG. DE RECEBIMENTO'!$A$47</f>
        <v>Despesas tributáveis do item 6.1.24</v>
      </c>
      <c r="E22267" s="278" t="str">
        <f>Resumo!$R$4</f>
        <v>Receita</v>
      </c>
      <c r="F22267" s="278" t="str">
        <f>Resumo!$R$4</f>
        <v>Receita</v>
      </c>
      <c r="G22267" s="286">
        <f>'CRONOG. DE RECEBIMENTO'!U47</f>
        <v>0</v>
      </c>
    </row>
    <row r="22268" spans="1:7">
      <c r="A22268" s="283">
        <f>'Comp. Desp. Indiretas'!$CQ$7</f>
        <v>0</v>
      </c>
      <c r="D22268" s="279" t="str">
        <f>'CRONOG. DE RECEBIMENTO'!$A$48</f>
        <v>PRODUÇÃO DE ARTES VISUAIS</v>
      </c>
      <c r="E22268" s="278" t="str">
        <f>Resumo!$R$4</f>
        <v>Receita</v>
      </c>
      <c r="F22268" s="278" t="str">
        <f>Resumo!$R$4</f>
        <v>Receita</v>
      </c>
      <c r="G22268" s="286">
        <f>'CRONOG. DE RECEBIMENTO'!U48</f>
        <v>0</v>
      </c>
    </row>
    <row r="22269" spans="1:7">
      <c r="A22269" s="283">
        <f>'Comp. Desp. Indiretas'!$CQ$7</f>
        <v>0</v>
      </c>
      <c r="D22269" s="279" t="str">
        <f>'CRONOG. DE RECEBIMENTO'!$A$49</f>
        <v>Produzir material gráfico como folder, convites, banner, lâmina, outdoor, apresentações e produtos diversos atinentes a educação ambiental e outras temáticas etc.</v>
      </c>
      <c r="E22269" s="278" t="str">
        <f>Resumo!$R$4</f>
        <v>Receita</v>
      </c>
      <c r="F22269" s="278" t="str">
        <f>Resumo!$R$4</f>
        <v>Receita</v>
      </c>
      <c r="G22269" s="286">
        <f>'CRONOG. DE RECEBIMENTO'!U49</f>
        <v>0</v>
      </c>
    </row>
    <row r="22270" spans="1:7">
      <c r="A22270" s="283">
        <f>'Comp. Desp. Indiretas'!$CQ$7</f>
        <v>0</v>
      </c>
      <c r="D22270" s="279" t="str">
        <f>'CRONOG. DE RECEBIMENTO'!$A$50</f>
        <v>Produzir Card Animado, Vídeos, Spot, Jogos interativos, Peça Multimídia, Identidade Visual, Plataformas digitais/interativas, Brindes, Cadernos de Campo/Quis/Guia etc.:</v>
      </c>
      <c r="E22270" s="278" t="str">
        <f>Resumo!$R$4</f>
        <v>Receita</v>
      </c>
      <c r="F22270" s="278" t="str">
        <f>Resumo!$R$4</f>
        <v>Receita</v>
      </c>
      <c r="G22270" s="286">
        <f>'CRONOG. DE RECEBIMENTO'!U50</f>
        <v>0</v>
      </c>
    </row>
    <row r="22284" spans="1:7">
      <c r="A22284" s="283">
        <f>'Comp. Desp. Indiretas'!$CQ$7</f>
        <v>0</v>
      </c>
      <c r="D22284" s="279" t="str">
        <f>Resumo!$R$8</f>
        <v>Imposto</v>
      </c>
      <c r="E22284" s="278" t="str">
        <f>Resumo!$R$5</f>
        <v>Despesa</v>
      </c>
      <c r="F22284" s="278" t="str">
        <f>Resumo!$R$8</f>
        <v>Imposto</v>
      </c>
      <c r="G22284" s="286">
        <f>'CRONOG. DE RECEBIMENTO'!U53</f>
        <v>0</v>
      </c>
    </row>
    <row r="22285" spans="1:7">
      <c r="A22285" s="283">
        <f>'Comp. Desp. Indiretas'!$CQ$7</f>
        <v>0</v>
      </c>
      <c r="D22285" s="279" t="str">
        <f>Resumo!$R$9</f>
        <v>Overhead</v>
      </c>
      <c r="E22285" s="278" t="str">
        <f>Resumo!$R$9</f>
        <v>Overhead</v>
      </c>
      <c r="F22285" s="278" t="str">
        <f>Resumo!$R$9</f>
        <v>Overhead</v>
      </c>
      <c r="G22285" s="286">
        <f>'CRONOG. DE RECEBIMENTO'!U58</f>
        <v>0</v>
      </c>
    </row>
    <row r="22286" spans="1:7">
      <c r="A22286" s="283">
        <f>'Comp. Desp. Indiretas'!$CQ$7</f>
        <v>0</v>
      </c>
      <c r="D22286" s="279" t="str">
        <f>Resumo!$R$10</f>
        <v>Margem</v>
      </c>
      <c r="E22286" s="278" t="str">
        <f>Resumo!$R$10</f>
        <v>Margem</v>
      </c>
      <c r="F22286" s="278" t="str">
        <f>Resumo!$R$10</f>
        <v>Margem</v>
      </c>
      <c r="G22286" s="286">
        <f>'CRONOG. DE RECEBIMENTO'!U60</f>
        <v>0</v>
      </c>
    </row>
    <row r="22287" spans="1:7">
      <c r="A22287" s="283">
        <f>'Comp. Desp. Indiretas'!$CQ$7</f>
        <v>0</v>
      </c>
      <c r="D22287" s="279" t="str">
        <f>Resumo!$R$11</f>
        <v>Risco</v>
      </c>
      <c r="E22287" s="278" t="str">
        <f>Resumo!$R$11</f>
        <v>Risco</v>
      </c>
      <c r="F22287" s="278" t="str">
        <f>Resumo!$R$11</f>
        <v>Risco</v>
      </c>
      <c r="G22287" s="286">
        <f>'CRONOG. DE RECEBIMENTO'!U59</f>
        <v>0</v>
      </c>
    </row>
    <row r="22288" spans="1:7">
      <c r="A22288" s="283">
        <f>'Comp. Desp. Indiretas'!$CQ$7</f>
        <v>0</v>
      </c>
      <c r="D22288" s="279" t="str">
        <f>'CRONOG. DE RECEBIMENTO'!$A$54</f>
        <v>TOTAL MENSAL - RECEITA LÍQUIDA</v>
      </c>
      <c r="E22288" s="278" t="str">
        <f>Resumo!$R$4</f>
        <v>Receita</v>
      </c>
      <c r="F22288" s="278" t="str">
        <f>'CRONOG. DE RECEBIMENTO'!$A$54</f>
        <v>TOTAL MENSAL - RECEITA LÍQUIDA</v>
      </c>
      <c r="G22288" s="286">
        <f>'CRONOG. DE RECEBIMENTO'!$U$54</f>
        <v>0</v>
      </c>
    </row>
    <row r="22289" spans="1:7">
      <c r="A22289" s="283">
        <f>'Comp. Desp. Indiretas'!$CQ$7</f>
        <v>0</v>
      </c>
      <c r="D22289" s="279" t="str">
        <f>'CRONOG. DE RECEBIMENTO'!$A$55</f>
        <v>TOTAL ACUMULADO - RECEITA LÍQUIDA</v>
      </c>
      <c r="E22289" s="278" t="str">
        <f>Resumo!$R$4</f>
        <v>Receita</v>
      </c>
      <c r="F22289" s="278" t="str">
        <f>'CRONOG. DE RECEBIMENTO'!$A$55</f>
        <v>TOTAL ACUMULADO - RECEITA LÍQUIDA</v>
      </c>
      <c r="G22289" s="286">
        <f>'CRONOG. DE RECEBIMENTO'!$U$55</f>
        <v>5856057.9680455765</v>
      </c>
    </row>
    <row r="22320" spans="1:7">
      <c r="A22320" s="283">
        <f>'Comp. Desp. Indiretas'!$CR$7</f>
        <v>0</v>
      </c>
      <c r="B22320" s="278" t="str">
        <f>'Comp. Desp. Indiretas'!$A$9</f>
        <v>MOC</v>
      </c>
      <c r="D22320" s="279" t="str">
        <f>'Comp. Desp. Indiretas'!$C$9</f>
        <v>DIRETOR TÉCNICO</v>
      </c>
      <c r="E22320" s="278" t="str">
        <f>Resumo!$R$5</f>
        <v>Despesa</v>
      </c>
      <c r="F22320" s="278" t="str">
        <f>Resumo!$R$6</f>
        <v>Despesa Indireta</v>
      </c>
      <c r="G22320" s="286">
        <f>'Comp. Desp. Indiretas'!CR9</f>
        <v>0</v>
      </c>
    </row>
    <row r="22321" spans="1:7">
      <c r="A22321" s="283">
        <f>'Comp. Desp. Indiretas'!$CR$7</f>
        <v>0</v>
      </c>
      <c r="B22321" s="278" t="str">
        <f>'Comp. Desp. Indiretas'!$A$10</f>
        <v>MOC</v>
      </c>
      <c r="D22321" s="279" t="str">
        <f>'Comp. Desp. Indiretas'!$C$10</f>
        <v>GERENTE DE PROJETO</v>
      </c>
      <c r="E22321" s="278" t="str">
        <f>Resumo!$R$5</f>
        <v>Despesa</v>
      </c>
      <c r="F22321" s="278" t="str">
        <f>Resumo!$R$6</f>
        <v>Despesa Indireta</v>
      </c>
      <c r="G22321" s="286">
        <f>'Comp. Desp. Indiretas'!CR10</f>
        <v>0</v>
      </c>
    </row>
    <row r="22322" spans="1:7">
      <c r="A22322" s="283">
        <f>'Comp. Desp. Indiretas'!$CR$7</f>
        <v>0</v>
      </c>
      <c r="B22322" s="278" t="str">
        <f>'Comp. Desp. Indiretas'!$A$11</f>
        <v>MOC</v>
      </c>
      <c r="D22322" s="279" t="str">
        <f>'Comp. Desp. Indiretas'!$C$11</f>
        <v>COORD. DE PROJETO</v>
      </c>
      <c r="E22322" s="278" t="str">
        <f>Resumo!$R$5</f>
        <v>Despesa</v>
      </c>
      <c r="F22322" s="278" t="str">
        <f>Resumo!$R$6</f>
        <v>Despesa Indireta</v>
      </c>
      <c r="G22322" s="286">
        <f>'Comp. Desp. Indiretas'!CR11</f>
        <v>0</v>
      </c>
    </row>
    <row r="22323" spans="1:7">
      <c r="A22323" s="283">
        <f>'Comp. Desp. Indiretas'!$CR$7</f>
        <v>0</v>
      </c>
      <c r="B22323" s="278" t="str">
        <f>'Comp. Desp. Indiretas'!$A$12</f>
        <v>MOC</v>
      </c>
      <c r="D22323" s="279" t="str">
        <f>'Comp. Desp. Indiretas'!$C$12</f>
        <v>COORD. OPERACIONAL</v>
      </c>
      <c r="E22323" s="278" t="str">
        <f>Resumo!$R$5</f>
        <v>Despesa</v>
      </c>
      <c r="F22323" s="278" t="str">
        <f>Resumo!$R$6</f>
        <v>Despesa Indireta</v>
      </c>
      <c r="G22323" s="286">
        <f>'Comp. Desp. Indiretas'!CR12</f>
        <v>0</v>
      </c>
    </row>
    <row r="22324" spans="1:7">
      <c r="A22324" s="283">
        <f>'Comp. Desp. Indiretas'!$CR$7</f>
        <v>0</v>
      </c>
      <c r="B22324" s="278" t="str">
        <f>'Comp. Desp. Indiretas'!$A$13</f>
        <v>MOC</v>
      </c>
      <c r="D22324" s="279" t="str">
        <f>'Comp. Desp. Indiretas'!$C$13</f>
        <v>ANALISTA DE PROJETOS SENIOR</v>
      </c>
      <c r="E22324" s="278" t="str">
        <f>Resumo!$R$5</f>
        <v>Despesa</v>
      </c>
      <c r="F22324" s="278" t="str">
        <f>Resumo!$R$6</f>
        <v>Despesa Indireta</v>
      </c>
      <c r="G22324" s="286">
        <f>'Comp. Desp. Indiretas'!CR13</f>
        <v>0</v>
      </c>
    </row>
    <row r="22325" spans="1:7">
      <c r="A22325" s="283">
        <f>'Comp. Desp. Indiretas'!$CR$7</f>
        <v>0</v>
      </c>
      <c r="B22325" s="278" t="str">
        <f>'Comp. Desp. Indiretas'!$A$14</f>
        <v>MOC</v>
      </c>
      <c r="D22325" s="279" t="str">
        <f>'Comp. Desp. Indiretas'!$C$14</f>
        <v>ANALISTA DE PROJETOS PLENO</v>
      </c>
      <c r="E22325" s="278" t="str">
        <f>Resumo!$R$5</f>
        <v>Despesa</v>
      </c>
      <c r="F22325" s="278" t="str">
        <f>Resumo!$R$6</f>
        <v>Despesa Indireta</v>
      </c>
      <c r="G22325" s="286">
        <f>'Comp. Desp. Indiretas'!CR14</f>
        <v>0</v>
      </c>
    </row>
    <row r="22326" spans="1:7">
      <c r="A22326" s="283">
        <f>'Comp. Desp. Indiretas'!$CR$7</f>
        <v>0</v>
      </c>
      <c r="B22326" s="278" t="str">
        <f>'Comp. Desp. Indiretas'!$A$15</f>
        <v>MOC</v>
      </c>
      <c r="D22326" s="279" t="str">
        <f>'Comp. Desp. Indiretas'!$C$15</f>
        <v>ANALISTA DE PROJETOS JUNIOR</v>
      </c>
      <c r="E22326" s="278" t="str">
        <f>Resumo!$R$5</f>
        <v>Despesa</v>
      </c>
      <c r="F22326" s="278" t="str">
        <f>Resumo!$R$6</f>
        <v>Despesa Indireta</v>
      </c>
      <c r="G22326" s="286">
        <f>'Comp. Desp. Indiretas'!CR15</f>
        <v>0</v>
      </c>
    </row>
    <row r="22327" spans="1:7">
      <c r="A22327" s="283">
        <f>'Comp. Desp. Indiretas'!$CR$7</f>
        <v>0</v>
      </c>
      <c r="B22327" s="278" t="str">
        <f>'Comp. Desp. Indiretas'!$A$16</f>
        <v>MOC</v>
      </c>
      <c r="D22327" s="279" t="str">
        <f>'Comp. Desp. Indiretas'!$C$16</f>
        <v>TÉCNICO OPERACIONAL</v>
      </c>
      <c r="E22327" s="278" t="str">
        <f>Resumo!$R$5</f>
        <v>Despesa</v>
      </c>
      <c r="F22327" s="278" t="str">
        <f>Resumo!$R$6</f>
        <v>Despesa Indireta</v>
      </c>
      <c r="G22327" s="286">
        <f>'Comp. Desp. Indiretas'!CR16</f>
        <v>0</v>
      </c>
    </row>
    <row r="22328" spans="1:7">
      <c r="A22328" s="283">
        <f>'Comp. Desp. Indiretas'!$CR$7</f>
        <v>0</v>
      </c>
      <c r="B22328" s="278" t="str">
        <f>'Comp. Desp. Indiretas'!$A$17</f>
        <v>MOC</v>
      </c>
      <c r="D22328" s="279" t="str">
        <f>'Comp. Desp. Indiretas'!$C$17</f>
        <v>TÉCNICO OPERACIONAL - C/ PERICULOSIDADE</v>
      </c>
      <c r="E22328" s="278" t="str">
        <f>Resumo!$R$5</f>
        <v>Despesa</v>
      </c>
      <c r="F22328" s="278" t="str">
        <f>Resumo!$R$6</f>
        <v>Despesa Indireta</v>
      </c>
      <c r="G22328" s="286">
        <f>'Comp. Desp. Indiretas'!CR17</f>
        <v>0</v>
      </c>
    </row>
    <row r="22329" spans="1:7">
      <c r="A22329" s="283">
        <f>'Comp. Desp. Indiretas'!$CR$7</f>
        <v>0</v>
      </c>
      <c r="B22329" s="278" t="str">
        <f>'Comp. Desp. Indiretas'!$A$18</f>
        <v>MOC</v>
      </c>
      <c r="D22329" s="279" t="str">
        <f>'Comp. Desp. Indiretas'!$C$18</f>
        <v>ANALISTA DE GEOPROCESSAMENTO</v>
      </c>
      <c r="E22329" s="278" t="str">
        <f>Resumo!$R$5</f>
        <v>Despesa</v>
      </c>
      <c r="F22329" s="278" t="str">
        <f>Resumo!$R$6</f>
        <v>Despesa Indireta</v>
      </c>
      <c r="G22329" s="286">
        <f>'Comp. Desp. Indiretas'!CR18</f>
        <v>0</v>
      </c>
    </row>
    <row r="22330" spans="1:7">
      <c r="A22330" s="283">
        <f>'Comp. Desp. Indiretas'!$CR$7</f>
        <v>0</v>
      </c>
      <c r="B22330" s="278" t="str">
        <f>'Comp. Desp. Indiretas'!$A$19</f>
        <v>MOC</v>
      </c>
      <c r="D22330" s="279" t="str">
        <f>'Comp. Desp. Indiretas'!$C$19</f>
        <v>ASSISTENTE DE PROJETOS</v>
      </c>
      <c r="E22330" s="278" t="str">
        <f>Resumo!$R$5</f>
        <v>Despesa</v>
      </c>
      <c r="F22330" s="278" t="str">
        <f>Resumo!$R$6</f>
        <v>Despesa Indireta</v>
      </c>
      <c r="G22330" s="286">
        <f>'Comp. Desp. Indiretas'!CR19</f>
        <v>0</v>
      </c>
    </row>
    <row r="22331" spans="1:7">
      <c r="A22331" s="283">
        <f>'Comp. Desp. Indiretas'!$CR$7</f>
        <v>0</v>
      </c>
      <c r="B22331" s="278" t="str">
        <f>'Comp. Desp. Indiretas'!$A$20</f>
        <v>MOC</v>
      </c>
      <c r="D22331" s="279" t="str">
        <f>'Comp. Desp. Indiretas'!$C$20</f>
        <v>ASSISTENTE ADMINISTRATIVO</v>
      </c>
      <c r="E22331" s="278" t="str">
        <f>Resumo!$R$5</f>
        <v>Despesa</v>
      </c>
      <c r="F22331" s="278" t="str">
        <f>Resumo!$R$6</f>
        <v>Despesa Indireta</v>
      </c>
      <c r="G22331" s="286">
        <f>'Comp. Desp. Indiretas'!CR20</f>
        <v>0</v>
      </c>
    </row>
    <row r="22332" spans="1:7">
      <c r="A22332" s="283">
        <f>'Comp. Desp. Indiretas'!$CR$7</f>
        <v>0</v>
      </c>
      <c r="B22332" s="278" t="str">
        <f>'Comp. Desp. Indiretas'!$A$21</f>
        <v>MOC</v>
      </c>
      <c r="D22332" s="279" t="str">
        <f>'Comp. Desp. Indiretas'!$C$21</f>
        <v>ESTAGIÁRIO TÉCNICO</v>
      </c>
      <c r="E22332" s="278" t="str">
        <f>Resumo!$R$5</f>
        <v>Despesa</v>
      </c>
      <c r="F22332" s="278" t="str">
        <f>Resumo!$R$6</f>
        <v>Despesa Indireta</v>
      </c>
      <c r="G22332" s="286">
        <f>'Comp. Desp. Indiretas'!CR21</f>
        <v>0</v>
      </c>
    </row>
    <row r="22333" spans="1:7">
      <c r="A22333" s="283">
        <f>'Comp. Desp. Indiretas'!$CR$7</f>
        <v>0</v>
      </c>
      <c r="B22333" s="278" t="str">
        <f>'Comp. Desp. Indiretas'!$A$22</f>
        <v>MOC</v>
      </c>
      <c r="D22333" s="279" t="str">
        <f>'Comp. Desp. Indiretas'!$C$22</f>
        <v>ANALISTA FINANCEIRO</v>
      </c>
      <c r="E22333" s="278" t="str">
        <f>Resumo!$R$5</f>
        <v>Despesa</v>
      </c>
      <c r="F22333" s="278" t="str">
        <f>Resumo!$R$6</f>
        <v>Despesa Indireta</v>
      </c>
      <c r="G22333" s="286">
        <f>'Comp. Desp. Indiretas'!CR22</f>
        <v>0</v>
      </c>
    </row>
    <row r="22334" spans="1:7">
      <c r="A22334" s="283">
        <f>'Comp. Desp. Indiretas'!$CR$7</f>
        <v>0</v>
      </c>
      <c r="B22334" s="278" t="str">
        <f>'Comp. Desp. Indiretas'!$A$23</f>
        <v>MOC</v>
      </c>
      <c r="D22334" s="279" t="str">
        <f>'Comp. Desp. Indiretas'!$C$23</f>
        <v>ANALISTA DE SUPRIMENTOS</v>
      </c>
      <c r="E22334" s="278" t="str">
        <f>Resumo!$R$5</f>
        <v>Despesa</v>
      </c>
      <c r="F22334" s="278" t="str">
        <f>Resumo!$R$6</f>
        <v>Despesa Indireta</v>
      </c>
      <c r="G22334" s="286">
        <f>'Comp. Desp. Indiretas'!CR23</f>
        <v>0</v>
      </c>
    </row>
    <row r="22335" spans="1:7">
      <c r="A22335" s="283">
        <f>'Comp. Desp. Indiretas'!$CR$7</f>
        <v>0</v>
      </c>
      <c r="B22335" s="278" t="str">
        <f>'Comp. Desp. Indiretas'!$A$24</f>
        <v>DG</v>
      </c>
      <c r="D22335" s="279" t="str">
        <f>'Comp. Desp. Indiretas'!$C$24</f>
        <v>HOSPEDAGEM VIAGEM</v>
      </c>
      <c r="E22335" s="278" t="str">
        <f>Resumo!$R$5</f>
        <v>Despesa</v>
      </c>
      <c r="F22335" s="278" t="str">
        <f>Resumo!$R$6</f>
        <v>Despesa Indireta</v>
      </c>
      <c r="G22335" s="286">
        <f>'Comp. Desp. Indiretas'!CR24</f>
        <v>0</v>
      </c>
    </row>
    <row r="22336" spans="1:7">
      <c r="A22336" s="283">
        <f>'Comp. Desp. Indiretas'!$CR$7</f>
        <v>0</v>
      </c>
      <c r="B22336" s="278" t="str">
        <f>'Comp. Desp. Indiretas'!$A$25</f>
        <v>DG</v>
      </c>
      <c r="D22336" s="279" t="str">
        <f>'Comp. Desp. Indiretas'!$C$25</f>
        <v>HOSPEDAGEM - NIVEL 2</v>
      </c>
      <c r="E22336" s="278" t="str">
        <f>Resumo!$R$5</f>
        <v>Despesa</v>
      </c>
      <c r="F22336" s="278" t="str">
        <f>Resumo!$R$6</f>
        <v>Despesa Indireta</v>
      </c>
      <c r="G22336" s="286">
        <f>'Comp. Desp. Indiretas'!CR25</f>
        <v>0</v>
      </c>
    </row>
    <row r="22337" spans="1:7">
      <c r="A22337" s="283">
        <f>'Comp. Desp. Indiretas'!$CR$7</f>
        <v>0</v>
      </c>
      <c r="B22337" s="278" t="str">
        <f>'Comp. Desp. Indiretas'!$A$26</f>
        <v>DG</v>
      </c>
      <c r="D22337" s="279" t="str">
        <f>'Comp. Desp. Indiretas'!$C$26</f>
        <v>HOSPEDAGEM - NIVEL 3</v>
      </c>
      <c r="E22337" s="278" t="str">
        <f>Resumo!$R$5</f>
        <v>Despesa</v>
      </c>
      <c r="F22337" s="278" t="str">
        <f>Resumo!$R$6</f>
        <v>Despesa Indireta</v>
      </c>
      <c r="G22337" s="286">
        <f>'Comp. Desp. Indiretas'!CR26</f>
        <v>0</v>
      </c>
    </row>
    <row r="22338" spans="1:7">
      <c r="A22338" s="283">
        <f>'Comp. Desp. Indiretas'!$CR$7</f>
        <v>0</v>
      </c>
      <c r="B22338" s="278" t="str">
        <f>'Comp. Desp. Indiretas'!$A$27</f>
        <v>DG</v>
      </c>
      <c r="D22338" s="279" t="str">
        <f>'Comp. Desp. Indiretas'!$C$27</f>
        <v>SALA COMERCIAL - PARAUAPEBAS/PA</v>
      </c>
      <c r="E22338" s="278" t="str">
        <f>Resumo!$R$5</f>
        <v>Despesa</v>
      </c>
      <c r="F22338" s="278" t="str">
        <f>Resumo!$R$6</f>
        <v>Despesa Indireta</v>
      </c>
      <c r="G22338" s="286">
        <f>'Comp. Desp. Indiretas'!CR27</f>
        <v>0</v>
      </c>
    </row>
    <row r="22339" spans="1:7">
      <c r="A22339" s="283">
        <f>'Comp. Desp. Indiretas'!$CR$7</f>
        <v>0</v>
      </c>
      <c r="B22339" s="278" t="str">
        <f>'Comp. Desp. Indiretas'!$A$28</f>
        <v>DG</v>
      </c>
      <c r="D22339" s="279" t="str">
        <f>'Comp. Desp. Indiretas'!$C$28</f>
        <v>CUSTOS FIXOS - SALA COMERCIAL (INTERNET, TELEFONIA, ENERGIA, LIMPEZA, E ETC)</v>
      </c>
      <c r="E22339" s="278" t="str">
        <f>Resumo!$R$5</f>
        <v>Despesa</v>
      </c>
      <c r="F22339" s="278" t="str">
        <f>Resumo!$R$6</f>
        <v>Despesa Indireta</v>
      </c>
      <c r="G22339" s="286">
        <f>'Comp. Desp. Indiretas'!CR28</f>
        <v>0</v>
      </c>
    </row>
    <row r="22340" spans="1:7">
      <c r="A22340" s="283">
        <f>'Comp. Desp. Indiretas'!$CR$7</f>
        <v>0</v>
      </c>
      <c r="B22340" s="278" t="str">
        <f>'Comp. Desp. Indiretas'!$A$29</f>
        <v>DG</v>
      </c>
      <c r="D22340" s="279" t="str">
        <f>'Comp. Desp. Indiretas'!$C$29</f>
        <v>MOBILIA/FRETE - SALA COMERCIAL</v>
      </c>
      <c r="E22340" s="278" t="str">
        <f>Resumo!$R$5</f>
        <v>Despesa</v>
      </c>
      <c r="F22340" s="278" t="str">
        <f>Resumo!$R$6</f>
        <v>Despesa Indireta</v>
      </c>
      <c r="G22340" s="286">
        <f>'Comp. Desp. Indiretas'!CR29</f>
        <v>0</v>
      </c>
    </row>
    <row r="22341" spans="1:7">
      <c r="A22341" s="283">
        <f>'Comp. Desp. Indiretas'!$CR$7</f>
        <v>0</v>
      </c>
      <c r="B22341" s="278" t="str">
        <f>'Comp. Desp. Indiretas'!$A$30</f>
        <v>DG</v>
      </c>
      <c r="D22341" s="279" t="str">
        <f>'Comp. Desp. Indiretas'!$C$30</f>
        <v>ALIMENTAÇÃO - NIVEL 3</v>
      </c>
      <c r="E22341" s="278" t="str">
        <f>Resumo!$R$5</f>
        <v>Despesa</v>
      </c>
      <c r="F22341" s="278" t="str">
        <f>Resumo!$R$6</f>
        <v>Despesa Indireta</v>
      </c>
      <c r="G22341" s="286">
        <f>'Comp. Desp. Indiretas'!CR30</f>
        <v>0</v>
      </c>
    </row>
    <row r="22342" spans="1:7">
      <c r="A22342" s="283">
        <f>'Comp. Desp. Indiretas'!$CR$7</f>
        <v>0</v>
      </c>
      <c r="B22342" s="278" t="str">
        <f>'Comp. Desp. Indiretas'!$A$31</f>
        <v>DG</v>
      </c>
      <c r="D22342" s="279" t="str">
        <f>'Comp. Desp. Indiretas'!$C$31</f>
        <v>TELEFONIA</v>
      </c>
      <c r="E22342" s="278" t="str">
        <f>Resumo!$R$5</f>
        <v>Despesa</v>
      </c>
      <c r="F22342" s="278" t="str">
        <f>Resumo!$R$6</f>
        <v>Despesa Indireta</v>
      </c>
      <c r="G22342" s="286">
        <f>'Comp. Desp. Indiretas'!CR31</f>
        <v>0</v>
      </c>
    </row>
    <row r="22343" spans="1:7">
      <c r="A22343" s="283">
        <f>'Comp. Desp. Indiretas'!$CR$7</f>
        <v>0</v>
      </c>
      <c r="B22343" s="278" t="str">
        <f>'Comp. Desp. Indiretas'!$A$32</f>
        <v>DG</v>
      </c>
      <c r="D22343" s="279" t="str">
        <f>'Comp. Desp. Indiretas'!$C$32</f>
        <v>ALUGUEL DE VEÍCULO SUV</v>
      </c>
      <c r="E22343" s="278" t="str">
        <f>Resumo!$R$5</f>
        <v>Despesa</v>
      </c>
      <c r="F22343" s="278" t="str">
        <f>Resumo!$R$6</f>
        <v>Despesa Indireta</v>
      </c>
      <c r="G22343" s="286">
        <f>'Comp. Desp. Indiretas'!CR32</f>
        <v>0</v>
      </c>
    </row>
    <row r="22344" spans="1:7">
      <c r="A22344" s="283">
        <f>'Comp. Desp. Indiretas'!$CR$7</f>
        <v>0</v>
      </c>
      <c r="B22344" s="278" t="str">
        <f>'Comp. Desp. Indiretas'!$A$33</f>
        <v>DG</v>
      </c>
      <c r="D22344" s="279" t="str">
        <f>'Comp. Desp. Indiretas'!$C$33</f>
        <v>ALUGUEL DE VEICULO LEVE</v>
      </c>
      <c r="E22344" s="278" t="str">
        <f>Resumo!$R$5</f>
        <v>Despesa</v>
      </c>
      <c r="F22344" s="278" t="str">
        <f>Resumo!$R$6</f>
        <v>Despesa Indireta</v>
      </c>
      <c r="G22344" s="286">
        <f>'Comp. Desp. Indiretas'!CR33</f>
        <v>0</v>
      </c>
    </row>
    <row r="22345" spans="1:7">
      <c r="A22345" s="283">
        <f>'Comp. Desp. Indiretas'!$CR$7</f>
        <v>0</v>
      </c>
      <c r="B22345" s="278" t="str">
        <f>'Comp. Desp. Indiretas'!$A$34</f>
        <v>DG</v>
      </c>
      <c r="D22345" s="279" t="str">
        <f>'Comp. Desp. Indiretas'!$C$34</f>
        <v>ALUGUEL CAMINHONTE</v>
      </c>
      <c r="E22345" s="278" t="str">
        <f>Resumo!$R$5</f>
        <v>Despesa</v>
      </c>
      <c r="F22345" s="278" t="str">
        <f>Resumo!$R$6</f>
        <v>Despesa Indireta</v>
      </c>
      <c r="G22345" s="286">
        <f>'Comp. Desp. Indiretas'!CR34</f>
        <v>0</v>
      </c>
    </row>
    <row r="22346" spans="1:7">
      <c r="A22346" s="283">
        <f>'Comp. Desp. Indiretas'!$CR$7</f>
        <v>0</v>
      </c>
      <c r="B22346" s="278" t="str">
        <f>'Comp. Desp. Indiretas'!$A$35</f>
        <v>DG</v>
      </c>
      <c r="D22346" s="279" t="str">
        <f>'Comp. Desp. Indiretas'!$C$35</f>
        <v>AQUISIÇÃO DE VEICULO</v>
      </c>
      <c r="E22346" s="278" t="str">
        <f>Resumo!$R$5</f>
        <v>Despesa</v>
      </c>
      <c r="F22346" s="278" t="str">
        <f>Resumo!$R$6</f>
        <v>Despesa Indireta</v>
      </c>
      <c r="G22346" s="286">
        <f>'Comp. Desp. Indiretas'!CR35</f>
        <v>0</v>
      </c>
    </row>
    <row r="22347" spans="1:7">
      <c r="A22347" s="283">
        <f>'Comp. Desp. Indiretas'!$CR$7</f>
        <v>0</v>
      </c>
      <c r="B22347" s="278" t="str">
        <f>'Comp. Desp. Indiretas'!$A$36</f>
        <v>DG</v>
      </c>
      <c r="D22347" s="279" t="str">
        <f>'Comp. Desp. Indiretas'!$C$36</f>
        <v>COMBUSTÍVEL - GASOLINA</v>
      </c>
      <c r="E22347" s="278" t="str">
        <f>Resumo!$R$5</f>
        <v>Despesa</v>
      </c>
      <c r="F22347" s="278" t="str">
        <f>Resumo!$R$6</f>
        <v>Despesa Indireta</v>
      </c>
      <c r="G22347" s="286">
        <f>'Comp. Desp. Indiretas'!CR36</f>
        <v>0</v>
      </c>
    </row>
    <row r="22348" spans="1:7">
      <c r="A22348" s="283">
        <f>'Comp. Desp. Indiretas'!$CR$7</f>
        <v>0</v>
      </c>
      <c r="B22348" s="278" t="str">
        <f>'Comp. Desp. Indiretas'!$A$37</f>
        <v>DG</v>
      </c>
      <c r="D22348" s="279" t="str">
        <f>'Comp. Desp. Indiretas'!$C$37</f>
        <v>COMBUSTÍVEL - DIESEL</v>
      </c>
      <c r="E22348" s="278" t="str">
        <f>Resumo!$R$5</f>
        <v>Despesa</v>
      </c>
      <c r="F22348" s="278" t="str">
        <f>Resumo!$R$6</f>
        <v>Despesa Indireta</v>
      </c>
      <c r="G22348" s="286">
        <f>'Comp. Desp. Indiretas'!CR37</f>
        <v>0</v>
      </c>
    </row>
    <row r="22349" spans="1:7">
      <c r="A22349" s="283">
        <f>'Comp. Desp. Indiretas'!$CR$7</f>
        <v>0</v>
      </c>
      <c r="B22349" s="278" t="str">
        <f>'Comp. Desp. Indiretas'!$A$38</f>
        <v>DG</v>
      </c>
      <c r="D22349" s="279" t="str">
        <f>'Comp. Desp. Indiretas'!$C$38</f>
        <v>PASSAGEM AÉREA</v>
      </c>
      <c r="E22349" s="278" t="str">
        <f>Resumo!$R$5</f>
        <v>Despesa</v>
      </c>
      <c r="F22349" s="278" t="str">
        <f>Resumo!$R$6</f>
        <v>Despesa Indireta</v>
      </c>
      <c r="G22349" s="286">
        <f>'Comp. Desp. Indiretas'!CR38</f>
        <v>0</v>
      </c>
    </row>
    <row r="22350" spans="1:7">
      <c r="A22350" s="283">
        <f>'Comp. Desp. Indiretas'!$CR$7</f>
        <v>0</v>
      </c>
      <c r="B22350" s="278" t="str">
        <f>'Comp. Desp. Indiretas'!$A$39</f>
        <v>ART</v>
      </c>
      <c r="D22350" s="279" t="str">
        <f>'Comp. Desp. Indiretas'!$C$39</f>
        <v>ART CREA - Nível 1</v>
      </c>
      <c r="E22350" s="278" t="str">
        <f>Resumo!$R$5</f>
        <v>Despesa</v>
      </c>
      <c r="F22350" s="278" t="str">
        <f>Resumo!$R$6</f>
        <v>Despesa Indireta</v>
      </c>
      <c r="G22350" s="286">
        <f>'Comp. Desp. Indiretas'!CR39</f>
        <v>0</v>
      </c>
    </row>
    <row r="22351" spans="1:7">
      <c r="A22351" s="283">
        <f>'Comp. Desp. Indiretas'!$CR$7</f>
        <v>0</v>
      </c>
      <c r="B22351" s="278" t="str">
        <f>'Comp. Desp. Indiretas'!$A$40</f>
        <v>ART</v>
      </c>
      <c r="D22351" s="279" t="str">
        <f>'Comp. Desp. Indiretas'!$C$40</f>
        <v>ART CREA - Nível 2</v>
      </c>
      <c r="E22351" s="278" t="str">
        <f>Resumo!$R$5</f>
        <v>Despesa</v>
      </c>
      <c r="F22351" s="278" t="str">
        <f>Resumo!$R$6</f>
        <v>Despesa Indireta</v>
      </c>
      <c r="G22351" s="286">
        <f>'Comp. Desp. Indiretas'!CR40</f>
        <v>0</v>
      </c>
    </row>
    <row r="22352" spans="1:7">
      <c r="A22352" s="283">
        <f>'Comp. Desp. Indiretas'!$CR$7</f>
        <v>0</v>
      </c>
      <c r="B22352" s="278" t="str">
        <f>'Comp. Desp. Indiretas'!$A$41</f>
        <v>ART</v>
      </c>
      <c r="D22352" s="279" t="str">
        <f>'Comp. Desp. Indiretas'!$C$41</f>
        <v>ART CREA - Nível 3</v>
      </c>
      <c r="E22352" s="278" t="str">
        <f>Resumo!$R$5</f>
        <v>Despesa</v>
      </c>
      <c r="F22352" s="278" t="str">
        <f>Resumo!$R$6</f>
        <v>Despesa Indireta</v>
      </c>
      <c r="G22352" s="286">
        <f>'Comp. Desp. Indiretas'!CR41</f>
        <v>0</v>
      </c>
    </row>
    <row r="22353" spans="1:7">
      <c r="A22353" s="283">
        <f>'Comp. Desp. Indiretas'!$CR$7</f>
        <v>0</v>
      </c>
      <c r="B22353" s="278" t="str">
        <f>'Comp. Desp. Indiretas'!$A$42</f>
        <v>ART</v>
      </c>
      <c r="D22353" s="279" t="str">
        <f>'Comp. Desp. Indiretas'!$C$42</f>
        <v>ACERVO CREA</v>
      </c>
      <c r="E22353" s="278" t="str">
        <f>Resumo!$R$5</f>
        <v>Despesa</v>
      </c>
      <c r="F22353" s="278" t="str">
        <f>Resumo!$R$6</f>
        <v>Despesa Indireta</v>
      </c>
      <c r="G22353" s="286">
        <f>'Comp. Desp. Indiretas'!CR42</f>
        <v>0</v>
      </c>
    </row>
    <row r="22354" spans="1:7">
      <c r="A22354" s="283">
        <f>'Comp. Desp. Indiretas'!$CR$7</f>
        <v>0</v>
      </c>
      <c r="B22354" s="278" t="str">
        <f>'Comp. Desp. Indiretas'!$A$43</f>
        <v>ART</v>
      </c>
      <c r="D22354" s="279" t="str">
        <f>'Comp. Desp. Indiretas'!$C$43</f>
        <v>ART CRBio</v>
      </c>
      <c r="E22354" s="278" t="str">
        <f>Resumo!$R$5</f>
        <v>Despesa</v>
      </c>
      <c r="F22354" s="278" t="str">
        <f>Resumo!$R$6</f>
        <v>Despesa Indireta</v>
      </c>
      <c r="G22354" s="286">
        <f>'Comp. Desp. Indiretas'!CR43</f>
        <v>0</v>
      </c>
    </row>
    <row r="22355" spans="1:7">
      <c r="A22355" s="283">
        <f>'Comp. Desp. Indiretas'!$CR$7</f>
        <v>0</v>
      </c>
      <c r="B22355" s="278" t="str">
        <f>'Comp. Desp. Indiretas'!$A$44</f>
        <v>ART</v>
      </c>
      <c r="D22355" s="279" t="str">
        <f>'Comp. Desp. Indiretas'!$C$44</f>
        <v>ACERVO CRBio</v>
      </c>
      <c r="E22355" s="278" t="str">
        <f>Resumo!$R$5</f>
        <v>Despesa</v>
      </c>
      <c r="F22355" s="278" t="str">
        <f>Resumo!$R$6</f>
        <v>Despesa Indireta</v>
      </c>
      <c r="G22355" s="286">
        <f>'Comp. Desp. Indiretas'!CR44</f>
        <v>0</v>
      </c>
    </row>
    <row r="22356" spans="1:7">
      <c r="A22356" s="283">
        <f>'Comp. Desp. Indiretas'!$CR$7</f>
        <v>0</v>
      </c>
      <c r="B22356" s="278" t="str">
        <f>'Comp. Desp. Indiretas'!$A$45</f>
        <v>ART</v>
      </c>
      <c r="D22356" s="279" t="str">
        <f>'Comp. Desp. Indiretas'!$C$45</f>
        <v>VISTO CREA PF</v>
      </c>
      <c r="E22356" s="278" t="str">
        <f>Resumo!$R$5</f>
        <v>Despesa</v>
      </c>
      <c r="F22356" s="278" t="str">
        <f>Resumo!$R$6</f>
        <v>Despesa Indireta</v>
      </c>
      <c r="G22356" s="286">
        <f>'Comp. Desp. Indiretas'!CR45</f>
        <v>0</v>
      </c>
    </row>
    <row r="22357" spans="1:7">
      <c r="A22357" s="283">
        <f>'Comp. Desp. Indiretas'!$CR$7</f>
        <v>0</v>
      </c>
      <c r="B22357" s="278" t="str">
        <f>'Comp. Desp. Indiretas'!$A$46</f>
        <v>ART</v>
      </c>
      <c r="D22357" s="279" t="str">
        <f>'Comp. Desp. Indiretas'!$C$46</f>
        <v>VISTO CREA PJ</v>
      </c>
      <c r="E22357" s="278" t="str">
        <f>Resumo!$R$5</f>
        <v>Despesa</v>
      </c>
      <c r="F22357" s="278" t="str">
        <f>Resumo!$R$6</f>
        <v>Despesa Indireta</v>
      </c>
      <c r="G22357" s="286">
        <f>'Comp. Desp. Indiretas'!CR46</f>
        <v>0</v>
      </c>
    </row>
    <row r="22358" spans="1:7">
      <c r="A22358" s="283">
        <f>'Comp. Desp. Indiretas'!$CR$7</f>
        <v>0</v>
      </c>
      <c r="B22358" s="278" t="str">
        <f>'Comp. Desp. Indiretas'!$A$47</f>
        <v>ART</v>
      </c>
      <c r="D22358" s="279" t="str">
        <f>'Comp. Desp. Indiretas'!$C$47</f>
        <v>ANUIDADE CREA PF</v>
      </c>
      <c r="E22358" s="278" t="str">
        <f>Resumo!$R$5</f>
        <v>Despesa</v>
      </c>
      <c r="F22358" s="278" t="str">
        <f>Resumo!$R$6</f>
        <v>Despesa Indireta</v>
      </c>
      <c r="G22358" s="286">
        <f>'Comp. Desp. Indiretas'!CR47</f>
        <v>0</v>
      </c>
    </row>
    <row r="22359" spans="1:7">
      <c r="A22359" s="283">
        <f>'Comp. Desp. Indiretas'!$CR$7</f>
        <v>0</v>
      </c>
      <c r="B22359" s="278" t="str">
        <f>'Comp. Desp. Indiretas'!$A$48</f>
        <v>ART</v>
      </c>
      <c r="D22359" s="279" t="str">
        <f>'Comp. Desp. Indiretas'!$C$48</f>
        <v>ANUIDADE CREA PJ</v>
      </c>
      <c r="E22359" s="278" t="str">
        <f>Resumo!$R$5</f>
        <v>Despesa</v>
      </c>
      <c r="F22359" s="278" t="str">
        <f>Resumo!$R$6</f>
        <v>Despesa Indireta</v>
      </c>
      <c r="G22359" s="286">
        <f>'Comp. Desp. Indiretas'!CR48</f>
        <v>0</v>
      </c>
    </row>
    <row r="22360" spans="1:7">
      <c r="A22360" s="283">
        <f>'Comp. Desp. Indiretas'!$CR$7</f>
        <v>0</v>
      </c>
      <c r="B22360" s="278" t="str">
        <f>'Comp. Desp. Indiretas'!$A$49</f>
        <v>ART</v>
      </c>
      <c r="D22360" s="279" t="str">
        <f>'Comp. Desp. Indiretas'!$C$49</f>
        <v>VISTO CRBio PF</v>
      </c>
      <c r="E22360" s="278" t="str">
        <f>Resumo!$R$5</f>
        <v>Despesa</v>
      </c>
      <c r="F22360" s="278" t="str">
        <f>Resumo!$R$6</f>
        <v>Despesa Indireta</v>
      </c>
      <c r="G22360" s="286">
        <f>'Comp. Desp. Indiretas'!CR49</f>
        <v>0</v>
      </c>
    </row>
    <row r="22361" spans="1:7">
      <c r="A22361" s="283">
        <f>'Comp. Desp. Indiretas'!$CR$7</f>
        <v>0</v>
      </c>
      <c r="B22361" s="278" t="str">
        <f>'Comp. Desp. Indiretas'!$A$50</f>
        <v>ART</v>
      </c>
      <c r="D22361" s="279" t="str">
        <f>'Comp. Desp. Indiretas'!$C$50</f>
        <v>VISTO CRBio PJ</v>
      </c>
      <c r="E22361" s="278" t="str">
        <f>Resumo!$R$5</f>
        <v>Despesa</v>
      </c>
      <c r="F22361" s="278" t="str">
        <f>Resumo!$R$6</f>
        <v>Despesa Indireta</v>
      </c>
      <c r="G22361" s="286">
        <f>'Comp. Desp. Indiretas'!CR50</f>
        <v>0</v>
      </c>
    </row>
    <row r="22362" spans="1:7">
      <c r="A22362" s="283">
        <f>'Comp. Desp. Indiretas'!$CR$7</f>
        <v>0</v>
      </c>
      <c r="B22362" s="278" t="str">
        <f>'Comp. Desp. Indiretas'!$A$51</f>
        <v>SMS</v>
      </c>
      <c r="D22362" s="279" t="str">
        <f>'Comp. Desp. Indiretas'!$C$51</f>
        <v>PPRA</v>
      </c>
      <c r="E22362" s="278" t="str">
        <f>Resumo!$R$5</f>
        <v>Despesa</v>
      </c>
      <c r="F22362" s="278" t="str">
        <f>Resumo!$R$6</f>
        <v>Despesa Indireta</v>
      </c>
      <c r="G22362" s="286">
        <f>'Comp. Desp. Indiretas'!CR51</f>
        <v>0</v>
      </c>
    </row>
    <row r="22363" spans="1:7">
      <c r="A22363" s="283">
        <f>'Comp. Desp. Indiretas'!$CR$7</f>
        <v>0</v>
      </c>
      <c r="B22363" s="278" t="str">
        <f>'Comp. Desp. Indiretas'!$A$52</f>
        <v>SMS</v>
      </c>
      <c r="D22363" s="279" t="str">
        <f>'Comp. Desp. Indiretas'!$C$52</f>
        <v>PCMSO</v>
      </c>
      <c r="E22363" s="278" t="str">
        <f>Resumo!$R$5</f>
        <v>Despesa</v>
      </c>
      <c r="F22363" s="278" t="str">
        <f>Resumo!$R$6</f>
        <v>Despesa Indireta</v>
      </c>
      <c r="G22363" s="286">
        <f>'Comp. Desp. Indiretas'!CR52</f>
        <v>0</v>
      </c>
    </row>
    <row r="22364" spans="1:7">
      <c r="A22364" s="283">
        <f>'Comp. Desp. Indiretas'!$CR$7</f>
        <v>0</v>
      </c>
      <c r="B22364" s="278" t="str">
        <f>'Comp. Desp. Indiretas'!$A$53</f>
        <v>SMS</v>
      </c>
      <c r="D22364" s="279" t="str">
        <f>'Comp. Desp. Indiretas'!$C$53</f>
        <v>PGR</v>
      </c>
      <c r="E22364" s="278" t="str">
        <f>Resumo!$R$5</f>
        <v>Despesa</v>
      </c>
      <c r="F22364" s="278" t="str">
        <f>Resumo!$R$6</f>
        <v>Despesa Indireta</v>
      </c>
      <c r="G22364" s="286">
        <f>'Comp. Desp. Indiretas'!CR53</f>
        <v>0</v>
      </c>
    </row>
    <row r="22365" spans="1:7">
      <c r="A22365" s="283">
        <f>'Comp. Desp. Indiretas'!$CR$7</f>
        <v>0</v>
      </c>
      <c r="B22365" s="278" t="str">
        <f>'Comp. Desp. Indiretas'!$A$55</f>
        <v>SMS</v>
      </c>
      <c r="D22365" s="279" t="str">
        <f>'Comp. Desp. Indiretas'!$C$55</f>
        <v>TREINAMENTO</v>
      </c>
      <c r="E22365" s="278" t="str">
        <f>Resumo!$R$5</f>
        <v>Despesa</v>
      </c>
      <c r="F22365" s="278" t="str">
        <f>Resumo!$R$6</f>
        <v>Despesa Indireta</v>
      </c>
      <c r="G22365" s="286">
        <f>'Comp. Desp. Indiretas'!CR55</f>
        <v>0</v>
      </c>
    </row>
    <row r="22366" spans="1:7">
      <c r="A22366" s="283">
        <f>'Comp. Desp. Indiretas'!$CR$7</f>
        <v>0</v>
      </c>
      <c r="B22366" s="278" t="str">
        <f>'Comp. Desp. Indiretas'!$A$56</f>
        <v>SMS</v>
      </c>
      <c r="D22366" s="279" t="str">
        <f>'Comp. Desp. Indiretas'!$C$56</f>
        <v>ASO</v>
      </c>
      <c r="E22366" s="278" t="str">
        <f>Resumo!$R$5</f>
        <v>Despesa</v>
      </c>
      <c r="F22366" s="278" t="str">
        <f>Resumo!$R$6</f>
        <v>Despesa Indireta</v>
      </c>
      <c r="G22366" s="286">
        <f>'Comp. Desp. Indiretas'!CR56</f>
        <v>0</v>
      </c>
    </row>
    <row r="22367" spans="1:7">
      <c r="A22367" s="283">
        <f>'Comp. Desp. Indiretas'!$CR$7</f>
        <v>0</v>
      </c>
      <c r="B22367" s="278">
        <f>'Comp. Desp. Indiretas'!$A$57</f>
        <v>0</v>
      </c>
      <c r="D22367" s="279" t="str">
        <f>'Comp. Desp. Indiretas'!$C$57</f>
        <v/>
      </c>
      <c r="E22367" s="278" t="str">
        <f>Resumo!$R$5</f>
        <v>Despesa</v>
      </c>
      <c r="F22367" s="278" t="str">
        <f>Resumo!$R$6</f>
        <v>Despesa Indireta</v>
      </c>
      <c r="G22367" s="286">
        <f>'Comp. Desp. Indiretas'!CR57</f>
        <v>0</v>
      </c>
    </row>
    <row r="22368" spans="1:7">
      <c r="A22368" s="283">
        <f>'Comp. Desp. Indiretas'!$CR$7</f>
        <v>0</v>
      </c>
      <c r="B22368" s="278">
        <f>'Comp. Desp. Indiretas'!$A$58</f>
        <v>0</v>
      </c>
      <c r="D22368" s="279" t="str">
        <f>'Comp. Desp. Indiretas'!$C$58</f>
        <v/>
      </c>
      <c r="E22368" s="278" t="str">
        <f>Resumo!$R$5</f>
        <v>Despesa</v>
      </c>
      <c r="F22368" s="278" t="str">
        <f>Resumo!$R$6</f>
        <v>Despesa Indireta</v>
      </c>
      <c r="G22368" s="286">
        <f>'Comp. Desp. Indiretas'!CR58</f>
        <v>0</v>
      </c>
    </row>
    <row r="22369" spans="1:7">
      <c r="A22369" s="283">
        <f>'Comp. Desp. Indiretas'!$CR$7</f>
        <v>0</v>
      </c>
      <c r="B22369" s="278">
        <f>'Comp. Desp. Indiretas'!$A$59</f>
        <v>0</v>
      </c>
      <c r="D22369" s="279" t="str">
        <f>'Comp. Desp. Indiretas'!$C$59</f>
        <v/>
      </c>
      <c r="E22369" s="278" t="str">
        <f>Resumo!$R$5</f>
        <v>Despesa</v>
      </c>
      <c r="F22369" s="278" t="str">
        <f>Resumo!$R$6</f>
        <v>Despesa Indireta</v>
      </c>
      <c r="G22369" s="286">
        <f>'Comp. Desp. Indiretas'!CR59</f>
        <v>0</v>
      </c>
    </row>
    <row r="22370" spans="1:7">
      <c r="A22370" s="283">
        <f>'Comp. Desp. Indiretas'!$CR$7</f>
        <v>0</v>
      </c>
      <c r="B22370" s="278">
        <f>'Comp. Desp. Indiretas'!$A$60</f>
        <v>0</v>
      </c>
      <c r="D22370" s="279" t="str">
        <f>'Comp. Desp. Indiretas'!$C$60</f>
        <v/>
      </c>
      <c r="E22370" s="278" t="str">
        <f>Resumo!$R$5</f>
        <v>Despesa</v>
      </c>
      <c r="F22370" s="278" t="str">
        <f>Resumo!$R$6</f>
        <v>Despesa Indireta</v>
      </c>
      <c r="G22370" s="286">
        <f>'Comp. Desp. Indiretas'!CR60</f>
        <v>0</v>
      </c>
    </row>
    <row r="22371" spans="1:7">
      <c r="A22371" s="283">
        <f>'Comp. Desp. Indiretas'!$CR$7</f>
        <v>0</v>
      </c>
      <c r="B22371" s="278" t="str">
        <f>'Comp. Desp. Indiretas'!$A$63</f>
        <v>MOC</v>
      </c>
      <c r="D22371" s="279" t="str">
        <f>'Comp. Desp. Indiretas'!$C$63</f>
        <v>DIRETOR TÉCNICO</v>
      </c>
      <c r="E22371" s="278" t="str">
        <f>Resumo!$R$5</f>
        <v>Despesa</v>
      </c>
      <c r="F22371" s="278" t="str">
        <f>Resumo!$R$6</f>
        <v>Despesa Indireta</v>
      </c>
      <c r="G22371" s="286">
        <f>'Comp. Desp. Indiretas'!CR63</f>
        <v>0</v>
      </c>
    </row>
    <row r="22372" spans="1:7">
      <c r="A22372" s="283">
        <f>'Comp. Desp. Indiretas'!$CR$7</f>
        <v>0</v>
      </c>
      <c r="B22372" s="278" t="str">
        <f>'Comp. Desp. Indiretas'!$A$64</f>
        <v>MOC</v>
      </c>
      <c r="D22372" s="279" t="str">
        <f>'Comp. Desp. Indiretas'!$C$64</f>
        <v>ANALISTA DE SUPRIMENTOS</v>
      </c>
      <c r="E22372" s="278" t="str">
        <f>Resumo!$R$5</f>
        <v>Despesa</v>
      </c>
      <c r="F22372" s="278" t="str">
        <f>Resumo!$R$6</f>
        <v>Despesa Indireta</v>
      </c>
      <c r="G22372" s="286">
        <f>'Comp. Desp. Indiretas'!CR64</f>
        <v>0</v>
      </c>
    </row>
    <row r="22373" spans="1:7">
      <c r="A22373" s="283">
        <f>'Comp. Desp. Indiretas'!$CR$7</f>
        <v>0</v>
      </c>
      <c r="B22373" s="278" t="str">
        <f>'Comp. Desp. Indiretas'!$A$65</f>
        <v>MOC</v>
      </c>
      <c r="D22373" s="279" t="str">
        <f>'Comp. Desp. Indiretas'!$C$65</f>
        <v>GERENTE DE PROJETO - PJ</v>
      </c>
      <c r="E22373" s="278" t="str">
        <f>Resumo!$R$5</f>
        <v>Despesa</v>
      </c>
      <c r="F22373" s="278" t="str">
        <f>Resumo!$R$6</f>
        <v>Despesa Indireta</v>
      </c>
      <c r="G22373" s="286">
        <f>'Comp. Desp. Indiretas'!CR65</f>
        <v>0</v>
      </c>
    </row>
    <row r="22374" spans="1:7">
      <c r="A22374" s="283">
        <f>'Comp. Desp. Indiretas'!$CR$7</f>
        <v>0</v>
      </c>
      <c r="B22374" s="278" t="str">
        <f>'Comp. Desp. Indiretas'!$A$66</f>
        <v>MOC</v>
      </c>
      <c r="D22374" s="279" t="str">
        <f>'Comp. Desp. Indiretas'!$C$66</f>
        <v>COORD. DE PROJETO - PJ</v>
      </c>
      <c r="E22374" s="278" t="str">
        <f>Resumo!$R$5</f>
        <v>Despesa</v>
      </c>
      <c r="F22374" s="278" t="str">
        <f>Resumo!$R$6</f>
        <v>Despesa Indireta</v>
      </c>
      <c r="G22374" s="286">
        <f>'Comp. Desp. Indiretas'!CR66</f>
        <v>0</v>
      </c>
    </row>
    <row r="22375" spans="1:7">
      <c r="A22375" s="283">
        <f>'Comp. Desp. Indiretas'!$CR$7</f>
        <v>0</v>
      </c>
      <c r="B22375" s="278" t="str">
        <f>'Comp. Desp. Indiretas'!$A$67</f>
        <v>MOC</v>
      </c>
      <c r="D22375" s="279" t="str">
        <f>'Comp. Desp. Indiretas'!$C$67</f>
        <v>COORD. OPERACIONAL - PJ</v>
      </c>
      <c r="E22375" s="278" t="str">
        <f>Resumo!$R$5</f>
        <v>Despesa</v>
      </c>
      <c r="F22375" s="278" t="str">
        <f>Resumo!$R$6</f>
        <v>Despesa Indireta</v>
      </c>
      <c r="G22375" s="286">
        <f>'Comp. Desp. Indiretas'!CR67</f>
        <v>0</v>
      </c>
    </row>
    <row r="22376" spans="1:7">
      <c r="A22376" s="283">
        <f>'Comp. Desp. Indiretas'!$CR$7</f>
        <v>0</v>
      </c>
      <c r="B22376" s="278" t="str">
        <f>'Comp. Desp. Indiretas'!$A$68</f>
        <v>MOC</v>
      </c>
      <c r="D22376" s="279" t="str">
        <f>'Comp. Desp. Indiretas'!$C$68</f>
        <v>ANALISTA DE PROJETOS SENIOR - PJ</v>
      </c>
      <c r="E22376" s="278" t="str">
        <f>Resumo!$R$5</f>
        <v>Despesa</v>
      </c>
      <c r="F22376" s="278" t="str">
        <f>Resumo!$R$6</f>
        <v>Despesa Indireta</v>
      </c>
      <c r="G22376" s="286">
        <f>'Comp. Desp. Indiretas'!CR68</f>
        <v>0</v>
      </c>
    </row>
    <row r="22377" spans="1:7">
      <c r="A22377" s="283">
        <f>'Comp. Desp. Indiretas'!$CR$7</f>
        <v>0</v>
      </c>
      <c r="B22377" s="278" t="str">
        <f>'Comp. Desp. Indiretas'!$A$69</f>
        <v>MOC</v>
      </c>
      <c r="D22377" s="279" t="str">
        <f>'Comp. Desp. Indiretas'!$C$69</f>
        <v>ANALISTA DE PROJETOS PLENO - PJ</v>
      </c>
      <c r="E22377" s="278" t="str">
        <f>Resumo!$R$5</f>
        <v>Despesa</v>
      </c>
      <c r="F22377" s="278" t="str">
        <f>Resumo!$R$6</f>
        <v>Despesa Indireta</v>
      </c>
      <c r="G22377" s="286">
        <f>'Comp. Desp. Indiretas'!CR69</f>
        <v>0</v>
      </c>
    </row>
    <row r="22378" spans="1:7">
      <c r="A22378" s="283">
        <f>'Comp. Desp. Indiretas'!$CR$7</f>
        <v>0</v>
      </c>
      <c r="B22378" s="278" t="str">
        <f>'Comp. Desp. Indiretas'!$A$70</f>
        <v>MOC</v>
      </c>
      <c r="D22378" s="279" t="str">
        <f>'Comp. Desp. Indiretas'!$C$70</f>
        <v>ANALISTA DE PROJETOS JUNIOR - PJ</v>
      </c>
      <c r="E22378" s="278" t="str">
        <f>Resumo!$R$5</f>
        <v>Despesa</v>
      </c>
      <c r="F22378" s="278" t="str">
        <f>Resumo!$R$6</f>
        <v>Despesa Indireta</v>
      </c>
      <c r="G22378" s="286">
        <f>'Comp. Desp. Indiretas'!CR70</f>
        <v>0</v>
      </c>
    </row>
    <row r="22379" spans="1:7">
      <c r="A22379" s="283">
        <f>'Comp. Desp. Indiretas'!$CR$7</f>
        <v>0</v>
      </c>
      <c r="B22379" s="278" t="str">
        <f>'Comp. Desp. Indiretas'!$A$71</f>
        <v>MOC</v>
      </c>
      <c r="D22379" s="279" t="str">
        <f>'Comp. Desp. Indiretas'!$C$71</f>
        <v>TÉCNICO OPERACIONAL - PJ</v>
      </c>
      <c r="E22379" s="278" t="str">
        <f>Resumo!$R$5</f>
        <v>Despesa</v>
      </c>
      <c r="F22379" s="278" t="str">
        <f>Resumo!$R$6</f>
        <v>Despesa Indireta</v>
      </c>
      <c r="G22379" s="286">
        <f>'Comp. Desp. Indiretas'!CR71</f>
        <v>0</v>
      </c>
    </row>
    <row r="22380" spans="1:7">
      <c r="A22380" s="283">
        <f>'Comp. Desp. Indiretas'!$CR$7</f>
        <v>0</v>
      </c>
      <c r="B22380" s="278" t="str">
        <f>'Comp. Desp. Indiretas'!$A$72</f>
        <v>MOC</v>
      </c>
      <c r="D22380" s="279" t="str">
        <f>'Comp. Desp. Indiretas'!$C$72</f>
        <v>AUXILIAR TÉCNICO - PJ</v>
      </c>
      <c r="E22380" s="278" t="str">
        <f>Resumo!$R$5</f>
        <v>Despesa</v>
      </c>
      <c r="F22380" s="278" t="str">
        <f>Resumo!$R$6</f>
        <v>Despesa Indireta</v>
      </c>
      <c r="G22380" s="286">
        <f>'Comp. Desp. Indiretas'!CR72</f>
        <v>0</v>
      </c>
    </row>
    <row r="22381" spans="1:7">
      <c r="A22381" s="283">
        <f>'Comp. Desp. Indiretas'!$CR$7</f>
        <v>0</v>
      </c>
      <c r="B22381" s="278" t="str">
        <f>'Comp. Desp. Indiretas'!$A$73</f>
        <v>MOC</v>
      </c>
      <c r="D22381" s="279" t="str">
        <f>'Comp. Desp. Indiretas'!$C$73</f>
        <v>ANALISTA FINANCEIRO</v>
      </c>
      <c r="E22381" s="278" t="str">
        <f>Resumo!$R$5</f>
        <v>Despesa</v>
      </c>
      <c r="F22381" s="278" t="str">
        <f>Resumo!$R$6</f>
        <v>Despesa Indireta</v>
      </c>
      <c r="G22381" s="286">
        <f>'Comp. Desp. Indiretas'!CR73</f>
        <v>0</v>
      </c>
    </row>
    <row r="22382" spans="1:7">
      <c r="A22382" s="283">
        <f>'Comp. Desp. Indiretas'!$CR$7</f>
        <v>0</v>
      </c>
      <c r="B22382" s="278" t="str">
        <f>'Comp. Desp. Indiretas'!$A$74</f>
        <v>MOC</v>
      </c>
      <c r="D22382" s="279" t="str">
        <f>'Comp. Desp. Indiretas'!$C$74</f>
        <v>ANALISTA DE SUPRIMENTOS</v>
      </c>
      <c r="E22382" s="278" t="str">
        <f>Resumo!$R$5</f>
        <v>Despesa</v>
      </c>
      <c r="F22382" s="278" t="str">
        <f>Resumo!$R$6</f>
        <v>Despesa Indireta</v>
      </c>
      <c r="G22382" s="286">
        <f>'Comp. Desp. Indiretas'!CR74</f>
        <v>0</v>
      </c>
    </row>
    <row r="22383" spans="1:7">
      <c r="A22383" s="283">
        <f>'Comp. Desp. Indiretas'!$CR$7</f>
        <v>0</v>
      </c>
      <c r="B22383" s="278" t="str">
        <f>'Comp. Desp. Indiretas'!$A$75</f>
        <v>DG</v>
      </c>
      <c r="D22383" s="279" t="str">
        <f>'Comp. Desp. Indiretas'!$C$75</f>
        <v>HOSPEDAGEM VIAGEM</v>
      </c>
      <c r="E22383" s="278" t="str">
        <f>Resumo!$R$5</f>
        <v>Despesa</v>
      </c>
      <c r="F22383" s="278" t="str">
        <f>Resumo!$R$6</f>
        <v>Despesa Indireta</v>
      </c>
      <c r="G22383" s="286">
        <f>'Comp. Desp. Indiretas'!CR75</f>
        <v>0</v>
      </c>
    </row>
    <row r="22384" spans="1:7">
      <c r="A22384" s="283">
        <f>'Comp. Desp. Indiretas'!$CR$7</f>
        <v>0</v>
      </c>
      <c r="B22384" s="278" t="str">
        <f>'Comp. Desp. Indiretas'!$A$76</f>
        <v>DG</v>
      </c>
      <c r="D22384" s="279" t="str">
        <f>'Comp. Desp. Indiretas'!$C$76</f>
        <v>ALIMENTAÇÃO VIAGEM (CAFÉ / ALMOÇO OU JANTA)</v>
      </c>
      <c r="E22384" s="278" t="str">
        <f>Resumo!$R$5</f>
        <v>Despesa</v>
      </c>
      <c r="F22384" s="278" t="str">
        <f>Resumo!$R$6</f>
        <v>Despesa Indireta</v>
      </c>
      <c r="G22384" s="286">
        <f>'Comp. Desp. Indiretas'!CR76</f>
        <v>0</v>
      </c>
    </row>
    <row r="22385" spans="1:7">
      <c r="A22385" s="283">
        <f>'Comp. Desp. Indiretas'!$CR$7</f>
        <v>0</v>
      </c>
      <c r="B22385" s="278" t="str">
        <f>'Comp. Desp. Indiretas'!$A$77</f>
        <v>DG</v>
      </c>
      <c r="D22385" s="279" t="str">
        <f>'Comp. Desp. Indiretas'!$C$77</f>
        <v>SALA COMERCIAL - PARAUAPEBAS/PA</v>
      </c>
      <c r="E22385" s="278" t="str">
        <f>Resumo!$R$5</f>
        <v>Despesa</v>
      </c>
      <c r="F22385" s="278" t="str">
        <f>Resumo!$R$6</f>
        <v>Despesa Indireta</v>
      </c>
      <c r="G22385" s="286">
        <f>'Comp. Desp. Indiretas'!CR77</f>
        <v>0</v>
      </c>
    </row>
    <row r="22386" spans="1:7">
      <c r="A22386" s="283">
        <f>'Comp. Desp. Indiretas'!$CR$7</f>
        <v>0</v>
      </c>
      <c r="B22386" s="278" t="str">
        <f>'Comp. Desp. Indiretas'!$A$78</f>
        <v>DG</v>
      </c>
      <c r="D22386" s="279" t="str">
        <f>'Comp. Desp. Indiretas'!$C$78</f>
        <v>ALIMENTAÇÃO VIAGEM (CAFÉ / ALMOÇO OU JANTA)</v>
      </c>
      <c r="E22386" s="278" t="str">
        <f>Resumo!$R$5</f>
        <v>Despesa</v>
      </c>
      <c r="F22386" s="278" t="str">
        <f>Resumo!$R$6</f>
        <v>Despesa Indireta</v>
      </c>
      <c r="G22386" s="286">
        <f>'Comp. Desp. Indiretas'!CR78</f>
        <v>0</v>
      </c>
    </row>
    <row r="22387" spans="1:7">
      <c r="A22387" s="283">
        <f>'Comp. Desp. Indiretas'!$CR$7</f>
        <v>0</v>
      </c>
      <c r="B22387" s="278" t="str">
        <f>'Comp. Desp. Indiretas'!$A$79</f>
        <v>DG</v>
      </c>
      <c r="D22387" s="279" t="str">
        <f>'Comp. Desp. Indiretas'!$C$79</f>
        <v>ALIMENTAÇÃO - NIVEL 2</v>
      </c>
      <c r="E22387" s="278" t="str">
        <f>Resumo!$R$5</f>
        <v>Despesa</v>
      </c>
      <c r="F22387" s="278" t="str">
        <f>Resumo!$R$6</f>
        <v>Despesa Indireta</v>
      </c>
      <c r="G22387" s="286">
        <f>'Comp. Desp. Indiretas'!CR79</f>
        <v>0</v>
      </c>
    </row>
    <row r="22388" spans="1:7">
      <c r="A22388" s="283">
        <f>'Comp. Desp. Indiretas'!$CR$7</f>
        <v>0</v>
      </c>
      <c r="B22388" s="278" t="str">
        <f>'Comp. Desp. Indiretas'!$A$80</f>
        <v>DG</v>
      </c>
      <c r="D22388" s="279" t="str">
        <f>'Comp. Desp. Indiretas'!$C$80</f>
        <v>ALIMENTAÇÃO - NIVEL 3</v>
      </c>
      <c r="E22388" s="278" t="str">
        <f>Resumo!$R$5</f>
        <v>Despesa</v>
      </c>
      <c r="F22388" s="278" t="str">
        <f>Resumo!$R$6</f>
        <v>Despesa Indireta</v>
      </c>
      <c r="G22388" s="286">
        <f>'Comp. Desp. Indiretas'!CR80</f>
        <v>0</v>
      </c>
    </row>
    <row r="22389" spans="1:7">
      <c r="A22389" s="283">
        <f>'Comp. Desp. Indiretas'!$CR$7</f>
        <v>0</v>
      </c>
      <c r="B22389" s="278" t="str">
        <f>'Comp. Desp. Indiretas'!$A$81</f>
        <v>DG</v>
      </c>
      <c r="D22389" s="279" t="str">
        <f>'Comp. Desp. Indiretas'!$C$81</f>
        <v>TELEFONIA</v>
      </c>
      <c r="E22389" s="278" t="str">
        <f>Resumo!$R$5</f>
        <v>Despesa</v>
      </c>
      <c r="F22389" s="278" t="str">
        <f>Resumo!$R$6</f>
        <v>Despesa Indireta</v>
      </c>
      <c r="G22389" s="286">
        <f>'Comp. Desp. Indiretas'!CR81</f>
        <v>0</v>
      </c>
    </row>
    <row r="22390" spans="1:7">
      <c r="A22390" s="283">
        <f>'Comp. Desp. Indiretas'!$CR$7</f>
        <v>0</v>
      </c>
      <c r="B22390" s="278" t="str">
        <f>'Comp. Desp. Indiretas'!$A$82</f>
        <v>DG</v>
      </c>
      <c r="D22390" s="279" t="str">
        <f>'Comp. Desp. Indiretas'!$C$82</f>
        <v>ALUGUEL DE VEÍCULO SUV</v>
      </c>
      <c r="E22390" s="278" t="str">
        <f>Resumo!$R$5</f>
        <v>Despesa</v>
      </c>
      <c r="F22390" s="278" t="str">
        <f>Resumo!$R$6</f>
        <v>Despesa Indireta</v>
      </c>
      <c r="G22390" s="286">
        <f>'Comp. Desp. Indiretas'!CR82</f>
        <v>0</v>
      </c>
    </row>
    <row r="22391" spans="1:7">
      <c r="A22391" s="283">
        <f>'Comp. Desp. Indiretas'!$CR$7</f>
        <v>0</v>
      </c>
      <c r="B22391" s="278" t="str">
        <f>'Comp. Desp. Indiretas'!$A$83</f>
        <v>DG</v>
      </c>
      <c r="D22391" s="279" t="str">
        <f>'Comp. Desp. Indiretas'!$C$83</f>
        <v>ALUGUEL DE VEICULO LEVE</v>
      </c>
      <c r="E22391" s="278" t="str">
        <f>Resumo!$R$5</f>
        <v>Despesa</v>
      </c>
      <c r="F22391" s="278" t="str">
        <f>Resumo!$R$6</f>
        <v>Despesa Indireta</v>
      </c>
      <c r="G22391" s="286">
        <f>'Comp. Desp. Indiretas'!CR83</f>
        <v>0</v>
      </c>
    </row>
    <row r="22392" spans="1:7">
      <c r="A22392" s="283">
        <f>'Comp. Desp. Indiretas'!$CR$7</f>
        <v>0</v>
      </c>
      <c r="B22392" s="278" t="str">
        <f>'Comp. Desp. Indiretas'!$A$84</f>
        <v>DG</v>
      </c>
      <c r="D22392" s="279" t="str">
        <f>'Comp. Desp. Indiretas'!$C$84</f>
        <v>ALUGUEL CAMINHONTE</v>
      </c>
      <c r="E22392" s="278" t="str">
        <f>Resumo!$R$5</f>
        <v>Despesa</v>
      </c>
      <c r="F22392" s="278" t="str">
        <f>Resumo!$R$6</f>
        <v>Despesa Indireta</v>
      </c>
      <c r="G22392" s="286">
        <f>'Comp. Desp. Indiretas'!CR84</f>
        <v>0</v>
      </c>
    </row>
    <row r="22393" spans="1:7">
      <c r="A22393" s="283">
        <f>'Comp. Desp. Indiretas'!$CR$7</f>
        <v>0</v>
      </c>
      <c r="B22393" s="278" t="str">
        <f>'Comp. Desp. Indiretas'!$A$85</f>
        <v>DG</v>
      </c>
      <c r="D22393" s="279" t="str">
        <f>'Comp. Desp. Indiretas'!$C$85</f>
        <v>AQUISIÇÃO DE VEICULO</v>
      </c>
      <c r="E22393" s="278" t="str">
        <f>Resumo!$R$5</f>
        <v>Despesa</v>
      </c>
      <c r="F22393" s="278" t="str">
        <f>Resumo!$R$6</f>
        <v>Despesa Indireta</v>
      </c>
      <c r="G22393" s="286">
        <f>'Comp. Desp. Indiretas'!CR85</f>
        <v>0</v>
      </c>
    </row>
    <row r="22394" spans="1:7">
      <c r="A22394" s="283">
        <f>'Comp. Desp. Indiretas'!$CR$7</f>
        <v>0</v>
      </c>
      <c r="B22394" s="278" t="str">
        <f>'Comp. Desp. Indiretas'!$A$86</f>
        <v>DG</v>
      </c>
      <c r="D22394" s="279" t="str">
        <f>'Comp. Desp. Indiretas'!$C$86</f>
        <v>COMBUSTÍVEL - GASOLINA</v>
      </c>
      <c r="E22394" s="278" t="str">
        <f>Resumo!$R$5</f>
        <v>Despesa</v>
      </c>
      <c r="F22394" s="278" t="str">
        <f>Resumo!$R$6</f>
        <v>Despesa Indireta</v>
      </c>
      <c r="G22394" s="286">
        <f>'Comp. Desp. Indiretas'!CR86</f>
        <v>0</v>
      </c>
    </row>
    <row r="22395" spans="1:7">
      <c r="A22395" s="283">
        <f>'Comp. Desp. Indiretas'!$CR$7</f>
        <v>0</v>
      </c>
      <c r="B22395" s="278" t="str">
        <f>'Comp. Desp. Indiretas'!$A$87</f>
        <v>DG</v>
      </c>
      <c r="D22395" s="279" t="str">
        <f>'Comp. Desp. Indiretas'!$C$87</f>
        <v>COMBUSTÍVEL - DIESEL</v>
      </c>
      <c r="E22395" s="278" t="str">
        <f>Resumo!$R$5</f>
        <v>Despesa</v>
      </c>
      <c r="F22395" s="278" t="str">
        <f>Resumo!$R$6</f>
        <v>Despesa Indireta</v>
      </c>
      <c r="G22395" s="286">
        <f>'Comp. Desp. Indiretas'!CR87</f>
        <v>0</v>
      </c>
    </row>
    <row r="22396" spans="1:7">
      <c r="A22396" s="283">
        <f>'Comp. Desp. Indiretas'!$CR$7</f>
        <v>0</v>
      </c>
      <c r="B22396" s="278" t="str">
        <f>'Comp. Desp. Indiretas'!$A$88</f>
        <v>DG</v>
      </c>
      <c r="D22396" s="279" t="str">
        <f>'Comp. Desp. Indiretas'!$C$88</f>
        <v>PASSAGEM AÉREA</v>
      </c>
      <c r="E22396" s="278" t="str">
        <f>Resumo!$R$5</f>
        <v>Despesa</v>
      </c>
      <c r="F22396" s="278" t="str">
        <f>Resumo!$R$6</f>
        <v>Despesa Indireta</v>
      </c>
      <c r="G22396" s="286">
        <f>'Comp. Desp. Indiretas'!CR88</f>
        <v>0</v>
      </c>
    </row>
    <row r="22397" spans="1:7">
      <c r="A22397" s="283">
        <f>'Comp. Desp. Indiretas'!$CR$7</f>
        <v>0</v>
      </c>
      <c r="B22397" s="278" t="str">
        <f>'Comp. Desp. Indiretas'!$A$89</f>
        <v>ART</v>
      </c>
      <c r="D22397" s="279" t="str">
        <f>'Comp. Desp. Indiretas'!$C$89</f>
        <v>ART CREA - Nível 1</v>
      </c>
      <c r="E22397" s="278" t="str">
        <f>Resumo!$R$5</f>
        <v>Despesa</v>
      </c>
      <c r="F22397" s="278" t="str">
        <f>Resumo!$R$6</f>
        <v>Despesa Indireta</v>
      </c>
      <c r="G22397" s="286">
        <f>'Comp. Desp. Indiretas'!CR89</f>
        <v>0</v>
      </c>
    </row>
    <row r="22398" spans="1:7">
      <c r="A22398" s="283">
        <f>'Comp. Desp. Indiretas'!$CR$7</f>
        <v>0</v>
      </c>
      <c r="B22398" s="278" t="str">
        <f>'Comp. Desp. Indiretas'!$A$90</f>
        <v>ART</v>
      </c>
      <c r="D22398" s="279" t="str">
        <f>'Comp. Desp. Indiretas'!$C$90</f>
        <v>ART CREA - Nível 2</v>
      </c>
      <c r="E22398" s="278" t="str">
        <f>Resumo!$R$5</f>
        <v>Despesa</v>
      </c>
      <c r="F22398" s="278" t="str">
        <f>Resumo!$R$6</f>
        <v>Despesa Indireta</v>
      </c>
      <c r="G22398" s="286">
        <f>'Comp. Desp. Indiretas'!CR90</f>
        <v>0</v>
      </c>
    </row>
    <row r="22399" spans="1:7">
      <c r="A22399" s="283">
        <f>'Comp. Desp. Indiretas'!$CR$7</f>
        <v>0</v>
      </c>
      <c r="B22399" s="278" t="str">
        <f>'Comp. Desp. Indiretas'!$A$91</f>
        <v>ART</v>
      </c>
      <c r="D22399" s="279" t="str">
        <f>'Comp. Desp. Indiretas'!$C$91</f>
        <v>ART CREA - Nível 3</v>
      </c>
      <c r="E22399" s="278" t="str">
        <f>Resumo!$R$5</f>
        <v>Despesa</v>
      </c>
      <c r="F22399" s="278" t="str">
        <f>Resumo!$R$6</f>
        <v>Despesa Indireta</v>
      </c>
      <c r="G22399" s="286">
        <f>'Comp. Desp. Indiretas'!CR91</f>
        <v>0</v>
      </c>
    </row>
    <row r="22400" spans="1:7">
      <c r="A22400" s="283">
        <f>'Comp. Desp. Indiretas'!$CR$7</f>
        <v>0</v>
      </c>
      <c r="B22400" s="278" t="str">
        <f>'Comp. Desp. Indiretas'!$A$92</f>
        <v>ART</v>
      </c>
      <c r="D22400" s="279" t="str">
        <f>'Comp. Desp. Indiretas'!$C$92</f>
        <v>ACERVO CREA</v>
      </c>
      <c r="E22400" s="278" t="str">
        <f>Resumo!$R$5</f>
        <v>Despesa</v>
      </c>
      <c r="F22400" s="278" t="str">
        <f>Resumo!$R$6</f>
        <v>Despesa Indireta</v>
      </c>
      <c r="G22400" s="286">
        <f>'Comp. Desp. Indiretas'!CR92</f>
        <v>0</v>
      </c>
    </row>
    <row r="22401" spans="1:7">
      <c r="A22401" s="283">
        <f>'Comp. Desp. Indiretas'!$CR$7</f>
        <v>0</v>
      </c>
      <c r="B22401" s="278" t="str">
        <f>'Comp. Desp. Indiretas'!$A$93</f>
        <v>ART</v>
      </c>
      <c r="D22401" s="279" t="str">
        <f>'Comp. Desp. Indiretas'!$C$93</f>
        <v>ART CRBio</v>
      </c>
      <c r="E22401" s="278" t="str">
        <f>Resumo!$R$5</f>
        <v>Despesa</v>
      </c>
      <c r="F22401" s="278" t="str">
        <f>Resumo!$R$6</f>
        <v>Despesa Indireta</v>
      </c>
      <c r="G22401" s="286">
        <f>'Comp. Desp. Indiretas'!CR93</f>
        <v>0</v>
      </c>
    </row>
    <row r="22402" spans="1:7">
      <c r="A22402" s="283">
        <f>'Comp. Desp. Indiretas'!$CR$7</f>
        <v>0</v>
      </c>
      <c r="B22402" s="278" t="str">
        <f>'Comp. Desp. Indiretas'!$A$94</f>
        <v>ART</v>
      </c>
      <c r="D22402" s="279" t="str">
        <f>'Comp. Desp. Indiretas'!$C$94</f>
        <v>ACERVO CRBio</v>
      </c>
      <c r="E22402" s="278" t="str">
        <f>Resumo!$R$5</f>
        <v>Despesa</v>
      </c>
      <c r="F22402" s="278" t="str">
        <f>Resumo!$R$6</f>
        <v>Despesa Indireta</v>
      </c>
      <c r="G22402" s="286">
        <f>'Comp. Desp. Indiretas'!CR94</f>
        <v>0</v>
      </c>
    </row>
    <row r="22403" spans="1:7">
      <c r="A22403" s="283">
        <f>'Comp. Desp. Indiretas'!$CR$7</f>
        <v>0</v>
      </c>
      <c r="B22403" s="278" t="str">
        <f>'Comp. Desp. Indiretas'!$A$95</f>
        <v>ART</v>
      </c>
      <c r="D22403" s="279" t="str">
        <f>'Comp. Desp. Indiretas'!$C$95</f>
        <v>VISTO CREA PF</v>
      </c>
      <c r="E22403" s="278" t="str">
        <f>Resumo!$R$5</f>
        <v>Despesa</v>
      </c>
      <c r="F22403" s="278" t="str">
        <f>Resumo!$R$6</f>
        <v>Despesa Indireta</v>
      </c>
      <c r="G22403" s="286">
        <f>'Comp. Desp. Indiretas'!CR95</f>
        <v>0</v>
      </c>
    </row>
    <row r="22404" spans="1:7">
      <c r="A22404" s="283">
        <f>'Comp. Desp. Indiretas'!$CR$7</f>
        <v>0</v>
      </c>
      <c r="B22404" s="278" t="str">
        <f>'Comp. Desp. Indiretas'!$A$96</f>
        <v>ART</v>
      </c>
      <c r="D22404" s="279" t="str">
        <f>'Comp. Desp. Indiretas'!$C$96</f>
        <v>VISTO CREA PJ</v>
      </c>
      <c r="E22404" s="278" t="str">
        <f>Resumo!$R$5</f>
        <v>Despesa</v>
      </c>
      <c r="F22404" s="278" t="str">
        <f>Resumo!$R$6</f>
        <v>Despesa Indireta</v>
      </c>
      <c r="G22404" s="286">
        <f>'Comp. Desp. Indiretas'!CR96</f>
        <v>0</v>
      </c>
    </row>
    <row r="22405" spans="1:7">
      <c r="A22405" s="283">
        <f>'Comp. Desp. Indiretas'!$CR$7</f>
        <v>0</v>
      </c>
      <c r="B22405" s="278" t="str">
        <f>'Comp. Desp. Indiretas'!$A$97</f>
        <v>ART</v>
      </c>
      <c r="D22405" s="279" t="str">
        <f>'Comp. Desp. Indiretas'!$C$97</f>
        <v>ANUIDADE CREA PF</v>
      </c>
      <c r="E22405" s="278" t="str">
        <f>Resumo!$R$5</f>
        <v>Despesa</v>
      </c>
      <c r="F22405" s="278" t="str">
        <f>Resumo!$R$6</f>
        <v>Despesa Indireta</v>
      </c>
      <c r="G22405" s="286">
        <f>'Comp. Desp. Indiretas'!CR97</f>
        <v>0</v>
      </c>
    </row>
    <row r="22406" spans="1:7">
      <c r="A22406" s="283">
        <f>'Comp. Desp. Indiretas'!$CR$7</f>
        <v>0</v>
      </c>
      <c r="B22406" s="278" t="str">
        <f>'Comp. Desp. Indiretas'!$A$98</f>
        <v>ART</v>
      </c>
      <c r="D22406" s="279" t="str">
        <f>'Comp. Desp. Indiretas'!$C$98</f>
        <v>ANUIDADE CREA PJ</v>
      </c>
      <c r="E22406" s="278" t="str">
        <f>Resumo!$R$5</f>
        <v>Despesa</v>
      </c>
      <c r="F22406" s="278" t="str">
        <f>Resumo!$R$6</f>
        <v>Despesa Indireta</v>
      </c>
      <c r="G22406" s="286">
        <f>'Comp. Desp. Indiretas'!CR98</f>
        <v>0</v>
      </c>
    </row>
    <row r="22407" spans="1:7">
      <c r="A22407" s="283">
        <f>'Comp. Desp. Indiretas'!$CR$7</f>
        <v>0</v>
      </c>
      <c r="B22407" s="278" t="str">
        <f>'Comp. Desp. Indiretas'!$A$99</f>
        <v>ART</v>
      </c>
      <c r="D22407" s="279" t="str">
        <f>'Comp. Desp. Indiretas'!$C$99</f>
        <v>VISTO CRBio PF</v>
      </c>
      <c r="E22407" s="278" t="str">
        <f>Resumo!$R$5</f>
        <v>Despesa</v>
      </c>
      <c r="F22407" s="278" t="str">
        <f>Resumo!$R$6</f>
        <v>Despesa Indireta</v>
      </c>
      <c r="G22407" s="286">
        <f>'Comp. Desp. Indiretas'!CR99</f>
        <v>0</v>
      </c>
    </row>
    <row r="22408" spans="1:7">
      <c r="A22408" s="283">
        <f>'Comp. Desp. Indiretas'!$CR$7</f>
        <v>0</v>
      </c>
      <c r="B22408" s="278" t="str">
        <f>'Comp. Desp. Indiretas'!$A$100</f>
        <v>ART</v>
      </c>
      <c r="D22408" s="279" t="str">
        <f>'Comp. Desp. Indiretas'!$C$100</f>
        <v>VISTO CRBio PJ</v>
      </c>
      <c r="E22408" s="278" t="str">
        <f>Resumo!$R$5</f>
        <v>Despesa</v>
      </c>
      <c r="F22408" s="278" t="str">
        <f>Resumo!$R$6</f>
        <v>Despesa Indireta</v>
      </c>
      <c r="G22408" s="286">
        <f>'Comp. Desp. Indiretas'!CR100</f>
        <v>0</v>
      </c>
    </row>
    <row r="22409" spans="1:7">
      <c r="A22409" s="283">
        <f>'Comp. Desp. Indiretas'!$CR$7</f>
        <v>0</v>
      </c>
      <c r="B22409" s="278" t="str">
        <f>'Comp. Desp. Indiretas'!$A$101</f>
        <v>SMS</v>
      </c>
      <c r="D22409" s="279" t="str">
        <f>'Comp. Desp. Indiretas'!$C$101</f>
        <v>PPRA</v>
      </c>
      <c r="E22409" s="278" t="str">
        <f>Resumo!$R$5</f>
        <v>Despesa</v>
      </c>
      <c r="F22409" s="278" t="str">
        <f>Resumo!$R$6</f>
        <v>Despesa Indireta</v>
      </c>
      <c r="G22409" s="286">
        <f>'Comp. Desp. Indiretas'!CR101</f>
        <v>0</v>
      </c>
    </row>
    <row r="22410" spans="1:7">
      <c r="A22410" s="283">
        <f>'Comp. Desp. Indiretas'!$CR$7</f>
        <v>0</v>
      </c>
      <c r="B22410" s="278" t="str">
        <f>'Comp. Desp. Indiretas'!$A$102</f>
        <v>SMS</v>
      </c>
      <c r="D22410" s="279" t="str">
        <f>'Comp. Desp. Indiretas'!$C$102</f>
        <v>PCMSO</v>
      </c>
      <c r="E22410" s="278" t="str">
        <f>Resumo!$R$5</f>
        <v>Despesa</v>
      </c>
      <c r="F22410" s="278" t="str">
        <f>Resumo!$R$6</f>
        <v>Despesa Indireta</v>
      </c>
      <c r="G22410" s="286">
        <f>'Comp. Desp. Indiretas'!CR102</f>
        <v>0</v>
      </c>
    </row>
    <row r="22411" spans="1:7">
      <c r="A22411" s="283">
        <f>'Comp. Desp. Indiretas'!$CR$7</f>
        <v>0</v>
      </c>
      <c r="B22411" s="278" t="str">
        <f>'Comp. Desp. Indiretas'!$A$103</f>
        <v>SMS</v>
      </c>
      <c r="D22411" s="279" t="str">
        <f>'Comp. Desp. Indiretas'!$C$103</f>
        <v>PGR</v>
      </c>
      <c r="E22411" s="278" t="str">
        <f>Resumo!$R$5</f>
        <v>Despesa</v>
      </c>
      <c r="F22411" s="278" t="str">
        <f>Resumo!$R$6</f>
        <v>Despesa Indireta</v>
      </c>
      <c r="G22411" s="286">
        <f>'Comp. Desp. Indiretas'!CR103</f>
        <v>0</v>
      </c>
    </row>
    <row r="22412" spans="1:7">
      <c r="A22412" s="283">
        <f>'Comp. Desp. Indiretas'!$CR$7</f>
        <v>0</v>
      </c>
      <c r="B22412" s="278" t="str">
        <f>'Comp. Desp. Indiretas'!$A$104</f>
        <v>SMS</v>
      </c>
      <c r="D22412" s="279" t="str">
        <f>'Comp. Desp. Indiretas'!$C$104</f>
        <v>PAE</v>
      </c>
      <c r="E22412" s="278" t="str">
        <f>Resumo!$R$5</f>
        <v>Despesa</v>
      </c>
      <c r="F22412" s="278" t="str">
        <f>Resumo!$R$6</f>
        <v>Despesa Indireta</v>
      </c>
      <c r="G22412" s="286">
        <f>'Comp. Desp. Indiretas'!CR104</f>
        <v>0</v>
      </c>
    </row>
    <row r="22413" spans="1:7">
      <c r="A22413" s="283">
        <f>'Comp. Desp. Indiretas'!$CR$7</f>
        <v>0</v>
      </c>
      <c r="B22413" s="278" t="str">
        <f>'Comp. Desp. Indiretas'!$A$105</f>
        <v>SMS</v>
      </c>
      <c r="D22413" s="279" t="str">
        <f>'Comp. Desp. Indiretas'!$C$105</f>
        <v>TREINAMENTO</v>
      </c>
      <c r="E22413" s="278" t="str">
        <f>Resumo!$R$5</f>
        <v>Despesa</v>
      </c>
      <c r="F22413" s="278" t="str">
        <f>Resumo!$R$6</f>
        <v>Despesa Indireta</v>
      </c>
      <c r="G22413" s="286">
        <f>'Comp. Desp. Indiretas'!CR105</f>
        <v>0</v>
      </c>
    </row>
    <row r="22414" spans="1:7">
      <c r="A22414" s="283">
        <f>'Comp. Desp. Indiretas'!$CR$7</f>
        <v>0</v>
      </c>
      <c r="B22414" s="278" t="str">
        <f>'Comp. Desp. Indiretas'!$A$106</f>
        <v>SMS</v>
      </c>
      <c r="D22414" s="279" t="str">
        <f>'Comp. Desp. Indiretas'!$C$106</f>
        <v>ASO</v>
      </c>
      <c r="E22414" s="278" t="str">
        <f>Resumo!$R$5</f>
        <v>Despesa</v>
      </c>
      <c r="F22414" s="278" t="str">
        <f>Resumo!$R$6</f>
        <v>Despesa Indireta</v>
      </c>
      <c r="G22414" s="286">
        <f>'Comp. Desp. Indiretas'!CR106</f>
        <v>0</v>
      </c>
    </row>
    <row r="22415" spans="1:7">
      <c r="A22415" s="283">
        <f>'Comp. Desp. Indiretas'!$CR$7</f>
        <v>0</v>
      </c>
      <c r="B22415" s="278">
        <f>'Comp. Desp. Indiretas'!$A$107</f>
        <v>0</v>
      </c>
      <c r="D22415" s="279" t="str">
        <f>'Comp. Desp. Indiretas'!$C$107</f>
        <v/>
      </c>
      <c r="E22415" s="278" t="str">
        <f>Resumo!$R$5</f>
        <v>Despesa</v>
      </c>
      <c r="F22415" s="278" t="str">
        <f>Resumo!$R$6</f>
        <v>Despesa Indireta</v>
      </c>
      <c r="G22415" s="286">
        <f>'Comp. Desp. Indiretas'!CR107</f>
        <v>0</v>
      </c>
    </row>
    <row r="22416" spans="1:7">
      <c r="A22416" s="283">
        <f>'Comp. Desp. Indiretas'!$CR$7</f>
        <v>0</v>
      </c>
      <c r="B22416" s="278">
        <f>'Comp. Desp. Indiretas'!$A$108</f>
        <v>0</v>
      </c>
      <c r="D22416" s="279" t="str">
        <f>'Comp. Desp. Indiretas'!$C$108</f>
        <v/>
      </c>
      <c r="E22416" s="278" t="str">
        <f>Resumo!$R$5</f>
        <v>Despesa</v>
      </c>
      <c r="F22416" s="278" t="str">
        <f>Resumo!$R$6</f>
        <v>Despesa Indireta</v>
      </c>
      <c r="G22416" s="286">
        <f>'Comp. Desp. Indiretas'!CR108</f>
        <v>0</v>
      </c>
    </row>
    <row r="22417" spans="1:7">
      <c r="A22417" s="283">
        <f>'Comp. Desp. Indiretas'!$CR$7</f>
        <v>0</v>
      </c>
      <c r="B22417" s="278">
        <f>'Comp. Desp. Indiretas'!$A$109</f>
        <v>0</v>
      </c>
      <c r="D22417" s="279" t="str">
        <f>'Comp. Desp. Indiretas'!$C$109</f>
        <v/>
      </c>
      <c r="E22417" s="278" t="str">
        <f>Resumo!$R$5</f>
        <v>Despesa</v>
      </c>
      <c r="F22417" s="278" t="str">
        <f>Resumo!$R$6</f>
        <v>Despesa Indireta</v>
      </c>
      <c r="G22417" s="286">
        <f>'Comp. Desp. Indiretas'!CR109</f>
        <v>0</v>
      </c>
    </row>
    <row r="22418" spans="1:7">
      <c r="A22418" s="283">
        <f>'Comp. Desp. Indiretas'!$CR$7</f>
        <v>0</v>
      </c>
      <c r="B22418" s="278">
        <f>'Comp. Desp. Indiretas'!$A$110</f>
        <v>0</v>
      </c>
      <c r="D22418" s="279" t="str">
        <f>'Comp. Desp. Indiretas'!$C$110</f>
        <v/>
      </c>
      <c r="E22418" s="278" t="str">
        <f>Resumo!$R$5</f>
        <v>Despesa</v>
      </c>
      <c r="F22418" s="278" t="str">
        <f>Resumo!$R$6</f>
        <v>Despesa Indireta</v>
      </c>
      <c r="G22418" s="286">
        <f>'Comp. Desp. Indiretas'!CR110</f>
        <v>0</v>
      </c>
    </row>
    <row r="22419" spans="1:7">
      <c r="A22419" s="283">
        <f>'Comp. Desp. Indiretas'!$CR$7</f>
        <v>0</v>
      </c>
      <c r="B22419" s="278">
        <f>'Comp. Desp. Indiretas'!$A$111</f>
        <v>0</v>
      </c>
      <c r="D22419" s="279" t="str">
        <f>'Comp. Desp. Indiretas'!$C$111</f>
        <v/>
      </c>
      <c r="E22419" s="278" t="str">
        <f>Resumo!$R$5</f>
        <v>Despesa</v>
      </c>
      <c r="F22419" s="278" t="str">
        <f>Resumo!$R$6</f>
        <v>Despesa Indireta</v>
      </c>
      <c r="G22419" s="286">
        <f>'Comp. Desp. Indiretas'!CR111</f>
        <v>0</v>
      </c>
    </row>
    <row r="22420" spans="1:7">
      <c r="A22420" s="283">
        <f>'Comp. Desp. Indiretas'!$CR$7</f>
        <v>0</v>
      </c>
      <c r="B22420" s="278">
        <f>'Comp. Desp. Indiretas'!$A$112</f>
        <v>0</v>
      </c>
      <c r="D22420" s="279" t="str">
        <f>'Comp. Desp. Indiretas'!$C$112</f>
        <v/>
      </c>
      <c r="E22420" s="278" t="str">
        <f>Resumo!$R$5</f>
        <v>Despesa</v>
      </c>
      <c r="F22420" s="278" t="str">
        <f>Resumo!$R$6</f>
        <v>Despesa Indireta</v>
      </c>
      <c r="G22420" s="286">
        <f>'Comp. Desp. Indiretas'!CR112</f>
        <v>0</v>
      </c>
    </row>
    <row r="22421" spans="1:7">
      <c r="A22421" s="283">
        <f>'Comp. Desp. Indiretas'!$CR$7</f>
        <v>0</v>
      </c>
      <c r="B22421" s="278" t="str">
        <f>'Composições Desp. Diretas'!$A$10</f>
        <v>MOD</v>
      </c>
      <c r="C22421" s="278" t="str">
        <f>EAP!$C$9</f>
        <v>PP01</v>
      </c>
      <c r="D22421" s="279" t="str">
        <f>'Composições Desp. Diretas'!$C$10</f>
        <v>ANALISTA TÉCNICO</v>
      </c>
      <c r="E22421" s="278" t="str">
        <f>Resumo!$R$5</f>
        <v>Despesa</v>
      </c>
      <c r="F22421" s="278" t="str">
        <f>Resumo!$R$7</f>
        <v>Despesa Direta</v>
      </c>
      <c r="G22421" s="286">
        <f>'Composições Desp. Diretas'!CS10</f>
        <v>0</v>
      </c>
    </row>
    <row r="22422" spans="1:7">
      <c r="A22422" s="283">
        <f>'Comp. Desp. Indiretas'!$CR$7</f>
        <v>0</v>
      </c>
      <c r="B22422" s="278" t="str">
        <f>'Composições Desp. Diretas'!$A$11</f>
        <v>MOD</v>
      </c>
      <c r="C22422" s="278" t="str">
        <f>EAP!$C$9</f>
        <v>PP01</v>
      </c>
      <c r="D22422" s="279" t="str">
        <f>'Composições Desp. Diretas'!$C$11</f>
        <v>ASSISTENTE ADMINISTRATIVO</v>
      </c>
      <c r="E22422" s="278" t="str">
        <f>Resumo!$R$5</f>
        <v>Despesa</v>
      </c>
      <c r="F22422" s="278" t="str">
        <f>Resumo!$R$7</f>
        <v>Despesa Direta</v>
      </c>
      <c r="G22422" s="286">
        <f>'Composições Desp. Diretas'!CS11</f>
        <v>0</v>
      </c>
    </row>
    <row r="22423" spans="1:7">
      <c r="A22423" s="283">
        <f>'Comp. Desp. Indiretas'!$CR$7</f>
        <v>0</v>
      </c>
      <c r="B22423" s="278" t="str">
        <f>'Composições Desp. Diretas'!$A$12</f>
        <v>MOD</v>
      </c>
      <c r="C22423" s="278" t="str">
        <f>EAP!$C$9</f>
        <v>PP01</v>
      </c>
      <c r="D22423" s="279" t="str">
        <f>'Composições Desp. Diretas'!$C$12</f>
        <v>TÉCNICO DE SEGURANÇA</v>
      </c>
      <c r="E22423" s="278" t="str">
        <f>Resumo!$R$5</f>
        <v>Despesa</v>
      </c>
      <c r="F22423" s="278" t="str">
        <f>Resumo!$R$7</f>
        <v>Despesa Direta</v>
      </c>
      <c r="G22423" s="286">
        <f>'Composições Desp. Diretas'!CS12</f>
        <v>0</v>
      </c>
    </row>
    <row r="22424" spans="1:7">
      <c r="A22424" s="283">
        <f>'Comp. Desp. Indiretas'!$CR$7</f>
        <v>0</v>
      </c>
      <c r="B22424" s="278" t="str">
        <f>'Composições Desp. Diretas'!$A$13</f>
        <v>MOD</v>
      </c>
      <c r="C22424" s="278" t="str">
        <f>EAP!$C$9</f>
        <v>PP01</v>
      </c>
      <c r="D22424" s="279" t="str">
        <f>'Composições Desp. Diretas'!$C$13</f>
        <v>PREPOSTO</v>
      </c>
      <c r="E22424" s="278" t="str">
        <f>Resumo!$R$5</f>
        <v>Despesa</v>
      </c>
      <c r="F22424" s="278" t="str">
        <f>Resumo!$R$7</f>
        <v>Despesa Direta</v>
      </c>
      <c r="G22424" s="286">
        <f>'Composições Desp. Diretas'!CS13</f>
        <v>0</v>
      </c>
    </row>
    <row r="22425" spans="1:7">
      <c r="A22425" s="283">
        <f>'Comp. Desp. Indiretas'!$CR$7</f>
        <v>0</v>
      </c>
      <c r="B22425" s="278" t="str">
        <f>'Composições Desp. Diretas'!$A$14</f>
        <v>MOD</v>
      </c>
      <c r="C22425" s="278" t="str">
        <f>EAP!$C$9</f>
        <v>PP01</v>
      </c>
      <c r="D22425" s="279" t="str">
        <f>'Composições Desp. Diretas'!$C$14</f>
        <v>COORDENADOR PEAC</v>
      </c>
      <c r="E22425" s="278" t="str">
        <f>Resumo!$R$5</f>
        <v>Despesa</v>
      </c>
      <c r="F22425" s="278" t="str">
        <f>Resumo!$R$7</f>
        <v>Despesa Direta</v>
      </c>
      <c r="G22425" s="286">
        <f>'Composições Desp. Diretas'!CS14</f>
        <v>0</v>
      </c>
    </row>
    <row r="22426" spans="1:7">
      <c r="A22426" s="283">
        <f>'Comp. Desp. Indiretas'!$CR$7</f>
        <v>0</v>
      </c>
      <c r="B22426" s="278" t="str">
        <f>'Composições Desp. Diretas'!$A$15</f>
        <v>MOD</v>
      </c>
      <c r="C22426" s="278" t="str">
        <f>EAP!$C$9</f>
        <v>PP01</v>
      </c>
      <c r="D22426" s="279" t="str">
        <f>'Composições Desp. Diretas'!$C$15</f>
        <v>COORDENADOR PEAC</v>
      </c>
      <c r="E22426" s="278" t="str">
        <f>Resumo!$R$5</f>
        <v>Despesa</v>
      </c>
      <c r="F22426" s="278" t="str">
        <f>Resumo!$R$7</f>
        <v>Despesa Direta</v>
      </c>
      <c r="G22426" s="286">
        <f>'Composições Desp. Diretas'!CS15</f>
        <v>0</v>
      </c>
    </row>
    <row r="22427" spans="1:7">
      <c r="A22427" s="283">
        <f>'Comp. Desp. Indiretas'!$CR$7</f>
        <v>0</v>
      </c>
      <c r="B22427" s="278" t="str">
        <f>'Composições Desp. Diretas'!$A$16</f>
        <v>MOD</v>
      </c>
      <c r="C22427" s="278" t="str">
        <f>EAP!$C$9</f>
        <v>PP01</v>
      </c>
      <c r="D22427" s="279" t="str">
        <f>'Composições Desp. Diretas'!$C$16</f>
        <v>PRODUÇÃO AUDIOVISUAL (DESIGNER GRÁFICO)</v>
      </c>
      <c r="E22427" s="278" t="str">
        <f>Resumo!$R$5</f>
        <v>Despesa</v>
      </c>
      <c r="F22427" s="278" t="str">
        <f>Resumo!$R$7</f>
        <v>Despesa Direta</v>
      </c>
      <c r="G22427" s="286">
        <f>'Composições Desp. Diretas'!CS16</f>
        <v>0</v>
      </c>
    </row>
    <row r="22428" spans="1:7">
      <c r="A22428" s="283">
        <f>'Comp. Desp. Indiretas'!$CR$7</f>
        <v>0</v>
      </c>
      <c r="B22428" s="278" t="str">
        <f>'Composições Desp. Diretas'!$A$17</f>
        <v>DG</v>
      </c>
      <c r="C22428" s="278" t="str">
        <f>EAP!$C$9</f>
        <v>PP01</v>
      </c>
      <c r="D22428" s="279" t="str">
        <f>'Composições Desp. Diretas'!$C$17</f>
        <v>AJUDA DE CUSTO - CAJU - NÍVEL 1</v>
      </c>
      <c r="E22428" s="278" t="str">
        <f>Resumo!$R$5</f>
        <v>Despesa</v>
      </c>
      <c r="F22428" s="278" t="str">
        <f>Resumo!$R$7</f>
        <v>Despesa Direta</v>
      </c>
      <c r="G22428" s="286">
        <f>'Composições Desp. Diretas'!CS17</f>
        <v>0</v>
      </c>
    </row>
    <row r="22429" spans="1:7">
      <c r="A22429" s="283">
        <f>'Comp. Desp. Indiretas'!$CR$7</f>
        <v>0</v>
      </c>
      <c r="B22429" s="278" t="str">
        <f>'Composições Desp. Diretas'!$A$18</f>
        <v>DG</v>
      </c>
      <c r="C22429" s="278" t="str">
        <f>EAP!$C$9</f>
        <v>PP01</v>
      </c>
      <c r="D22429" s="279" t="str">
        <f>'Composições Desp. Diretas'!$C$18</f>
        <v>AJUDA DE CUSTO - CAJU - NÍVEL 2</v>
      </c>
      <c r="E22429" s="278" t="str">
        <f>Resumo!$R$5</f>
        <v>Despesa</v>
      </c>
      <c r="F22429" s="278" t="str">
        <f>Resumo!$R$7</f>
        <v>Despesa Direta</v>
      </c>
      <c r="G22429" s="286">
        <f>'Composições Desp. Diretas'!CS18</f>
        <v>0</v>
      </c>
    </row>
    <row r="22430" spans="1:7">
      <c r="A22430" s="283">
        <f>'Comp. Desp. Indiretas'!$CR$7</f>
        <v>0</v>
      </c>
      <c r="B22430" s="278" t="str">
        <f>'Composições Desp. Diretas'!$A$19</f>
        <v>MA</v>
      </c>
      <c r="C22430" s="278" t="str">
        <f>EAP!$C$9</f>
        <v>PP01</v>
      </c>
      <c r="D22430" s="279" t="str">
        <f>'Composições Desp. Diretas'!$C$19</f>
        <v>UNIFORME/EPI</v>
      </c>
      <c r="E22430" s="278" t="str">
        <f>Resumo!$R$5</f>
        <v>Despesa</v>
      </c>
      <c r="F22430" s="278" t="str">
        <f>Resumo!$R$7</f>
        <v>Despesa Direta</v>
      </c>
      <c r="G22430" s="286">
        <f>'Composições Desp. Diretas'!CS19</f>
        <v>0</v>
      </c>
    </row>
    <row r="22431" spans="1:7">
      <c r="A22431" s="283">
        <f>'Comp. Desp. Indiretas'!$CR$7</f>
        <v>0</v>
      </c>
      <c r="B22431" s="278" t="str">
        <f>'Composições Desp. Diretas'!$A$20</f>
        <v>SMS</v>
      </c>
      <c r="C22431" s="278" t="str">
        <f>EAP!$C$9</f>
        <v>PP01</v>
      </c>
      <c r="D22431" s="279" t="str">
        <f>'Composições Desp. Diretas'!$C$20</f>
        <v>ASO</v>
      </c>
      <c r="E22431" s="278" t="str">
        <f>Resumo!$R$5</f>
        <v>Despesa</v>
      </c>
      <c r="F22431" s="278" t="str">
        <f>Resumo!$R$7</f>
        <v>Despesa Direta</v>
      </c>
      <c r="G22431" s="286">
        <f>'Composições Desp. Diretas'!CS20</f>
        <v>0</v>
      </c>
    </row>
    <row r="22432" spans="1:7">
      <c r="A22432" s="283">
        <f>'Comp. Desp. Indiretas'!$CR$7</f>
        <v>0</v>
      </c>
      <c r="B22432" s="278" t="str">
        <f>'Composições Desp. Diretas'!$A$21</f>
        <v>EQ</v>
      </c>
      <c r="C22432" s="278" t="str">
        <f>EAP!$C$9</f>
        <v>PP01</v>
      </c>
      <c r="D22432" s="279" t="str">
        <f>'Composições Desp. Diretas'!$C$21</f>
        <v>NOTEBOOK</v>
      </c>
      <c r="E22432" s="278" t="str">
        <f>Resumo!$R$5</f>
        <v>Despesa</v>
      </c>
      <c r="F22432" s="278" t="str">
        <f>Resumo!$R$7</f>
        <v>Despesa Direta</v>
      </c>
      <c r="G22432" s="286">
        <f>'Composições Desp. Diretas'!CS21</f>
        <v>0</v>
      </c>
    </row>
    <row r="22433" spans="1:7">
      <c r="A22433" s="283">
        <f>'Comp. Desp. Indiretas'!$CR$7</f>
        <v>0</v>
      </c>
      <c r="B22433" s="278" t="str">
        <f>'Composições Desp. Diretas'!$A$22</f>
        <v>EQ</v>
      </c>
      <c r="C22433" s="278" t="str">
        <f>EAP!$C$9</f>
        <v>PP01</v>
      </c>
      <c r="D22433" s="279" t="str">
        <f>'Composições Desp. Diretas'!$C$22</f>
        <v>KIT MULTIMÍDIA</v>
      </c>
      <c r="E22433" s="278" t="str">
        <f>Resumo!$R$5</f>
        <v>Despesa</v>
      </c>
      <c r="F22433" s="278" t="str">
        <f>Resumo!$R$7</f>
        <v>Despesa Direta</v>
      </c>
      <c r="G22433" s="286">
        <f>'Composições Desp. Diretas'!CS22</f>
        <v>0</v>
      </c>
    </row>
    <row r="22434" spans="1:7">
      <c r="A22434" s="283">
        <f>'Comp. Desp. Indiretas'!$CR$7</f>
        <v>0</v>
      </c>
      <c r="B22434" s="278" t="str">
        <f>'Composições Desp. Diretas'!$A$23</f>
        <v>SMS</v>
      </c>
      <c r="C22434" s="278" t="str">
        <f>EAP!$C$9</f>
        <v>PP01</v>
      </c>
      <c r="D22434" s="279" t="str">
        <f>'Composições Desp. Diretas'!$C$23</f>
        <v>TREINAMENTO RAC02 (VALE)</v>
      </c>
      <c r="E22434" s="278" t="str">
        <f>Resumo!$R$5</f>
        <v>Despesa</v>
      </c>
      <c r="F22434" s="278" t="str">
        <f>Resumo!$R$7</f>
        <v>Despesa Direta</v>
      </c>
      <c r="G22434" s="286">
        <f>'Composições Desp. Diretas'!CS23</f>
        <v>0</v>
      </c>
    </row>
    <row r="22435" spans="1:7">
      <c r="A22435" s="283">
        <f>'Comp. Desp. Indiretas'!$CR$7</f>
        <v>0</v>
      </c>
      <c r="B22435" s="278" t="str">
        <f>'Composições Desp. Diretas'!$A$24</f>
        <v>SE</v>
      </c>
      <c r="C22435" s="278" t="str">
        <f>EAP!$C$9</f>
        <v>PP01</v>
      </c>
      <c r="D22435" s="279" t="str">
        <f>'Composições Desp. Diretas'!$C$24</f>
        <v>ESPECIALISTA - 44h/MÊS</v>
      </c>
      <c r="E22435" s="278" t="str">
        <f>Resumo!$R$5</f>
        <v>Despesa</v>
      </c>
      <c r="F22435" s="278" t="str">
        <f>Resumo!$R$7</f>
        <v>Despesa Direta</v>
      </c>
      <c r="G22435" s="286">
        <f>'Composições Desp. Diretas'!CS24</f>
        <v>0</v>
      </c>
    </row>
    <row r="22436" spans="1:7">
      <c r="A22436" s="283">
        <f>'Comp. Desp. Indiretas'!$CR$7</f>
        <v>0</v>
      </c>
      <c r="B22436" s="278">
        <f>'Composições Desp. Diretas'!$A$25</f>
        <v>0</v>
      </c>
      <c r="C22436" s="278" t="str">
        <f>EAP!$C$9</f>
        <v>PP01</v>
      </c>
      <c r="D22436" s="279">
        <f>'Composições Desp. Diretas'!$C$25</f>
        <v>0</v>
      </c>
      <c r="E22436" s="278" t="str">
        <f>Resumo!$R$5</f>
        <v>Despesa</v>
      </c>
      <c r="F22436" s="278" t="str">
        <f>Resumo!$R$7</f>
        <v>Despesa Direta</v>
      </c>
      <c r="G22436" s="286">
        <f>'Composições Desp. Diretas'!CS25</f>
        <v>0</v>
      </c>
    </row>
    <row r="22437" spans="1:7">
      <c r="A22437" s="283">
        <f>'Comp. Desp. Indiretas'!$CR$7</f>
        <v>0</v>
      </c>
      <c r="B22437" s="278">
        <f>'Composições Desp. Diretas'!$A$26</f>
        <v>0</v>
      </c>
      <c r="C22437" s="278" t="str">
        <f>EAP!$C$9</f>
        <v>PP01</v>
      </c>
      <c r="D22437" s="279">
        <f>'Composições Desp. Diretas'!$C$26</f>
        <v>0</v>
      </c>
      <c r="E22437" s="278" t="str">
        <f>Resumo!$R$5</f>
        <v>Despesa</v>
      </c>
      <c r="F22437" s="278" t="str">
        <f>Resumo!$R$7</f>
        <v>Despesa Direta</v>
      </c>
      <c r="G22437" s="286">
        <f>'Composições Desp. Diretas'!CS26</f>
        <v>0</v>
      </c>
    </row>
    <row r="22438" spans="1:7">
      <c r="A22438" s="283">
        <f>'Comp. Desp. Indiretas'!$CR$7</f>
        <v>0</v>
      </c>
      <c r="B22438" s="278">
        <f>'Composições Desp. Diretas'!$A$27</f>
        <v>0</v>
      </c>
      <c r="C22438" s="278" t="str">
        <f>EAP!$C$9</f>
        <v>PP01</v>
      </c>
      <c r="D22438" s="279">
        <f>'Composições Desp. Diretas'!$C$27</f>
        <v>0</v>
      </c>
      <c r="E22438" s="278" t="str">
        <f>Resumo!$R$5</f>
        <v>Despesa</v>
      </c>
      <c r="F22438" s="278" t="str">
        <f>Resumo!$R$7</f>
        <v>Despesa Direta</v>
      </c>
      <c r="G22438" s="286">
        <f>'Composições Desp. Diretas'!CS27</f>
        <v>0</v>
      </c>
    </row>
    <row r="22439" spans="1:7">
      <c r="A22439" s="283">
        <f>'Comp. Desp. Indiretas'!$CR$7</f>
        <v>0</v>
      </c>
      <c r="B22439" s="278">
        <f>'Composições Desp. Diretas'!$A$28</f>
        <v>0</v>
      </c>
      <c r="C22439" s="278" t="str">
        <f>EAP!$C$9</f>
        <v>PP01</v>
      </c>
      <c r="D22439" s="279">
        <f>'Composições Desp. Diretas'!$C$28</f>
        <v>0</v>
      </c>
      <c r="E22439" s="278" t="str">
        <f>Resumo!$R$5</f>
        <v>Despesa</v>
      </c>
      <c r="F22439" s="278" t="str">
        <f>Resumo!$R$7</f>
        <v>Despesa Direta</v>
      </c>
      <c r="G22439" s="286">
        <f>'Composições Desp. Diretas'!CS28</f>
        <v>0</v>
      </c>
    </row>
    <row r="22440" spans="1:7">
      <c r="A22440" s="283">
        <f>'Comp. Desp. Indiretas'!$CR$7</f>
        <v>0</v>
      </c>
      <c r="B22440" s="278">
        <f>'Composições Desp. Diretas'!$A$29</f>
        <v>0</v>
      </c>
      <c r="C22440" s="278" t="str">
        <f>EAP!$C$9</f>
        <v>PP01</v>
      </c>
      <c r="D22440" s="279">
        <f>'Composições Desp. Diretas'!$C$29</f>
        <v>0</v>
      </c>
      <c r="E22440" s="278" t="str">
        <f>Resumo!$R$5</f>
        <v>Despesa</v>
      </c>
      <c r="F22440" s="278" t="str">
        <f>Resumo!$R$7</f>
        <v>Despesa Direta</v>
      </c>
      <c r="G22440" s="286">
        <f>'Composições Desp. Diretas'!CS29</f>
        <v>0</v>
      </c>
    </row>
    <row r="22441" spans="1:7">
      <c r="A22441" s="283">
        <f>'Comp. Desp. Indiretas'!$CR$7</f>
        <v>0</v>
      </c>
      <c r="B22441" s="278">
        <f>'Composições Desp. Diretas'!$A$30</f>
        <v>0</v>
      </c>
      <c r="C22441" s="278" t="str">
        <f>EAP!$C$9</f>
        <v>PP01</v>
      </c>
      <c r="D22441" s="279">
        <f>'Composições Desp. Diretas'!$C$30</f>
        <v>0</v>
      </c>
      <c r="E22441" s="278" t="str">
        <f>Resumo!$R$5</f>
        <v>Despesa</v>
      </c>
      <c r="F22441" s="278" t="str">
        <f>Resumo!$R$7</f>
        <v>Despesa Direta</v>
      </c>
      <c r="G22441" s="286">
        <f>'Composições Desp. Diretas'!CS30</f>
        <v>0</v>
      </c>
    </row>
    <row r="22442" spans="1:7">
      <c r="A22442" s="283">
        <f>'Comp. Desp. Indiretas'!$CR$7</f>
        <v>0</v>
      </c>
      <c r="B22442" s="278">
        <f>'Composições Desp. Diretas'!$A$31</f>
        <v>0</v>
      </c>
      <c r="C22442" s="278" t="str">
        <f>EAP!$C$9</f>
        <v>PP01</v>
      </c>
      <c r="D22442" s="279">
        <f>'Composições Desp. Diretas'!$C$31</f>
        <v>0</v>
      </c>
      <c r="E22442" s="278" t="str">
        <f>Resumo!$R$5</f>
        <v>Despesa</v>
      </c>
      <c r="F22442" s="278" t="str">
        <f>Resumo!$R$7</f>
        <v>Despesa Direta</v>
      </c>
      <c r="G22442" s="286">
        <f>'Composições Desp. Diretas'!CS31</f>
        <v>0</v>
      </c>
    </row>
    <row r="22443" spans="1:7">
      <c r="A22443" s="283">
        <f>'Comp. Desp. Indiretas'!$CR$7</f>
        <v>0</v>
      </c>
      <c r="B22443" s="278">
        <f>'Composições Desp. Diretas'!$A$32</f>
        <v>0</v>
      </c>
      <c r="C22443" s="278" t="str">
        <f>EAP!$C$9</f>
        <v>PP01</v>
      </c>
      <c r="D22443" s="279">
        <f>'Composições Desp. Diretas'!$C$32</f>
        <v>0</v>
      </c>
      <c r="E22443" s="278" t="str">
        <f>Resumo!$R$5</f>
        <v>Despesa</v>
      </c>
      <c r="F22443" s="278" t="str">
        <f>Resumo!$R$7</f>
        <v>Despesa Direta</v>
      </c>
      <c r="G22443" s="286">
        <f>'Composições Desp. Diretas'!CS32</f>
        <v>0</v>
      </c>
    </row>
    <row r="22444" spans="1:7">
      <c r="A22444" s="283">
        <f>'Comp. Desp. Indiretas'!$CR$7</f>
        <v>0</v>
      </c>
      <c r="B22444" s="278">
        <f>'Composições Desp. Diretas'!$A$33</f>
        <v>0</v>
      </c>
      <c r="C22444" s="278" t="str">
        <f>EAP!$C$9</f>
        <v>PP01</v>
      </c>
      <c r="D22444" s="279">
        <f>'Composições Desp. Diretas'!$C$33</f>
        <v>0</v>
      </c>
      <c r="E22444" s="278" t="str">
        <f>Resumo!$R$5</f>
        <v>Despesa</v>
      </c>
      <c r="F22444" s="278" t="str">
        <f>Resumo!$R$7</f>
        <v>Despesa Direta</v>
      </c>
      <c r="G22444" s="286">
        <f>'Composições Desp. Diretas'!CS33</f>
        <v>0</v>
      </c>
    </row>
    <row r="22445" spans="1:7">
      <c r="A22445" s="283">
        <f>'Comp. Desp. Indiretas'!$CR$7</f>
        <v>0</v>
      </c>
      <c r="B22445" s="278">
        <f>'Composições Desp. Diretas'!$A$34</f>
        <v>0</v>
      </c>
      <c r="C22445" s="278" t="str">
        <f>EAP!$C$9</f>
        <v>PP01</v>
      </c>
      <c r="D22445" s="279">
        <f>'Composições Desp. Diretas'!$C$34</f>
        <v>0</v>
      </c>
      <c r="E22445" s="278" t="str">
        <f>Resumo!$R$5</f>
        <v>Despesa</v>
      </c>
      <c r="F22445" s="278" t="str">
        <f>Resumo!$R$7</f>
        <v>Despesa Direta</v>
      </c>
      <c r="G22445" s="286">
        <f>'Composições Desp. Diretas'!CS34</f>
        <v>0</v>
      </c>
    </row>
    <row r="22446" spans="1:7">
      <c r="A22446" s="283">
        <f>'Comp. Desp. Indiretas'!$CR$7</f>
        <v>0</v>
      </c>
      <c r="B22446" s="278">
        <f>'Composições Desp. Diretas'!$A$35</f>
        <v>0</v>
      </c>
      <c r="C22446" s="278" t="str">
        <f>EAP!$C$9</f>
        <v>PP01</v>
      </c>
      <c r="D22446" s="279">
        <f>'Composições Desp. Diretas'!$C$35</f>
        <v>0</v>
      </c>
      <c r="E22446" s="278" t="str">
        <f>Resumo!$R$5</f>
        <v>Despesa</v>
      </c>
      <c r="F22446" s="278" t="str">
        <f>Resumo!$R$7</f>
        <v>Despesa Direta</v>
      </c>
      <c r="G22446" s="286">
        <f>'Composições Desp. Diretas'!CS35</f>
        <v>0</v>
      </c>
    </row>
    <row r="22447" spans="1:7">
      <c r="A22447" s="283">
        <f>'Comp. Desp. Indiretas'!$CR$7</f>
        <v>0</v>
      </c>
      <c r="B22447" s="278">
        <f>'Composições Desp. Diretas'!$A$36</f>
        <v>0</v>
      </c>
      <c r="C22447" s="278" t="str">
        <f>EAP!$C$9</f>
        <v>PP01</v>
      </c>
      <c r="D22447" s="279">
        <f>'Composições Desp. Diretas'!$C$36</f>
        <v>0</v>
      </c>
      <c r="E22447" s="278" t="str">
        <f>Resumo!$R$5</f>
        <v>Despesa</v>
      </c>
      <c r="F22447" s="278" t="str">
        <f>Resumo!$R$7</f>
        <v>Despesa Direta</v>
      </c>
      <c r="G22447" s="286">
        <f>'Composições Desp. Diretas'!CS36</f>
        <v>0</v>
      </c>
    </row>
    <row r="22448" spans="1:7">
      <c r="A22448" s="283">
        <f>'Comp. Desp. Indiretas'!$CR$7</f>
        <v>0</v>
      </c>
      <c r="B22448" s="278">
        <f>'Composições Desp. Diretas'!$A$37</f>
        <v>0</v>
      </c>
      <c r="C22448" s="278" t="str">
        <f>EAP!$C$9</f>
        <v>PP01</v>
      </c>
      <c r="D22448" s="279">
        <f>'Composições Desp. Diretas'!$C$37</f>
        <v>0</v>
      </c>
      <c r="E22448" s="278" t="str">
        <f>Resumo!$R$5</f>
        <v>Despesa</v>
      </c>
      <c r="F22448" s="278" t="str">
        <f>Resumo!$R$7</f>
        <v>Despesa Direta</v>
      </c>
      <c r="G22448" s="286">
        <f>'Composições Desp. Diretas'!CS37</f>
        <v>0</v>
      </c>
    </row>
    <row r="22449" spans="1:7">
      <c r="A22449" s="283">
        <f>'Comp. Desp. Indiretas'!$CR$7</f>
        <v>0</v>
      </c>
      <c r="B22449" s="278">
        <f>'Composições Desp. Diretas'!$A$38</f>
        <v>0</v>
      </c>
      <c r="C22449" s="278" t="str">
        <f>EAP!$C$9</f>
        <v>PP01</v>
      </c>
      <c r="D22449" s="279">
        <f>'Composições Desp. Diretas'!$C$38</f>
        <v>0</v>
      </c>
      <c r="E22449" s="278" t="str">
        <f>Resumo!$R$5</f>
        <v>Despesa</v>
      </c>
      <c r="F22449" s="278" t="str">
        <f>Resumo!$R$7</f>
        <v>Despesa Direta</v>
      </c>
      <c r="G22449" s="286">
        <f>'Composições Desp. Diretas'!CS38</f>
        <v>0</v>
      </c>
    </row>
    <row r="22450" spans="1:7">
      <c r="A22450" s="283">
        <f>'Comp. Desp. Indiretas'!$CR$7</f>
        <v>0</v>
      </c>
      <c r="B22450" s="278">
        <f>'Composições Desp. Diretas'!$A$39</f>
        <v>0</v>
      </c>
      <c r="C22450" s="278" t="str">
        <f>EAP!$C$9</f>
        <v>PP01</v>
      </c>
      <c r="D22450" s="279">
        <f>'Composições Desp. Diretas'!$C$39</f>
        <v>0</v>
      </c>
      <c r="E22450" s="278" t="str">
        <f>Resumo!$R$5</f>
        <v>Despesa</v>
      </c>
      <c r="F22450" s="278" t="str">
        <f>Resumo!$R$7</f>
        <v>Despesa Direta</v>
      </c>
      <c r="G22450" s="286">
        <f>'Composições Desp. Diretas'!CS39</f>
        <v>0</v>
      </c>
    </row>
    <row r="22451" spans="1:7">
      <c r="A22451" s="283">
        <f>'Comp. Desp. Indiretas'!$CR$7</f>
        <v>0</v>
      </c>
      <c r="B22451" s="278">
        <f>'Composições Desp. Diretas'!$A$40</f>
        <v>0</v>
      </c>
      <c r="C22451" s="278" t="str">
        <f>EAP!$C$9</f>
        <v>PP01</v>
      </c>
      <c r="D22451" s="279">
        <f>'Composições Desp. Diretas'!$C$40</f>
        <v>0</v>
      </c>
      <c r="E22451" s="278" t="str">
        <f>Resumo!$R$5</f>
        <v>Despesa</v>
      </c>
      <c r="F22451" s="278" t="str">
        <f>Resumo!$R$7</f>
        <v>Despesa Direta</v>
      </c>
      <c r="G22451" s="286">
        <f>'Composições Desp. Diretas'!CS40</f>
        <v>0</v>
      </c>
    </row>
    <row r="22452" spans="1:7">
      <c r="A22452" s="283">
        <f>'Comp. Desp. Indiretas'!$CR$7</f>
        <v>0</v>
      </c>
      <c r="B22452" s="278" t="str">
        <f>'Composições Desp. Diretas'!$A$42</f>
        <v>DG</v>
      </c>
      <c r="C22452" s="278" t="str">
        <f>EAP!$C$10</f>
        <v>PP02</v>
      </c>
      <c r="D22452" s="279" t="str">
        <f>'Composições Desp. Diretas'!$C$42</f>
        <v>ALUGUEL DE VEÍCULO SUV</v>
      </c>
      <c r="E22452" s="278" t="str">
        <f>Resumo!$R$5</f>
        <v>Despesa</v>
      </c>
      <c r="F22452" s="278" t="str">
        <f>Resumo!$R$7</f>
        <v>Despesa Direta</v>
      </c>
      <c r="G22452" s="286">
        <f>'Composições Desp. Diretas'!CS42</f>
        <v>0</v>
      </c>
    </row>
    <row r="22453" spans="1:7">
      <c r="A22453" s="283">
        <f>'Comp. Desp. Indiretas'!$CR$7</f>
        <v>0</v>
      </c>
      <c r="B22453" s="278" t="str">
        <f>'Composições Desp. Diretas'!$A$43</f>
        <v>DG</v>
      </c>
      <c r="C22453" s="278" t="str">
        <f>EAP!$C$10</f>
        <v>PP02</v>
      </c>
      <c r="D22453" s="279" t="str">
        <f>'Composições Desp. Diretas'!$C$43</f>
        <v>COMBUSTÍVEL - GASOLINA</v>
      </c>
      <c r="E22453" s="278" t="str">
        <f>Resumo!$R$5</f>
        <v>Despesa</v>
      </c>
      <c r="F22453" s="278" t="str">
        <f>Resumo!$R$7</f>
        <v>Despesa Direta</v>
      </c>
      <c r="G22453" s="286">
        <f>'Composições Desp. Diretas'!CS43</f>
        <v>0</v>
      </c>
    </row>
    <row r="22454" spans="1:7">
      <c r="A22454" s="283">
        <f>'Comp. Desp. Indiretas'!$CR$7</f>
        <v>0</v>
      </c>
      <c r="B22454" s="278" t="str">
        <f>'Composições Desp. Diretas'!$A$44</f>
        <v>DG</v>
      </c>
      <c r="C22454" s="278" t="str">
        <f>EAP!$C$10</f>
        <v>PP02</v>
      </c>
      <c r="D22454" s="279" t="str">
        <f>'Composições Desp. Diretas'!$C$44</f>
        <v>EQUIPAMENTOS VEÍCULO (SENSOR DE FADIGA + TELEMETRIA)</v>
      </c>
      <c r="E22454" s="278" t="str">
        <f>Resumo!$R$5</f>
        <v>Despesa</v>
      </c>
      <c r="F22454" s="278" t="str">
        <f>Resumo!$R$7</f>
        <v>Despesa Direta</v>
      </c>
      <c r="G22454" s="286">
        <f>'Composições Desp. Diretas'!CS44</f>
        <v>0</v>
      </c>
    </row>
    <row r="22455" spans="1:7">
      <c r="A22455" s="283">
        <f>'Comp. Desp. Indiretas'!$CR$7</f>
        <v>0</v>
      </c>
      <c r="B22455" s="278" t="str">
        <f>'Composições Desp. Diretas'!$A$45</f>
        <v>DG</v>
      </c>
      <c r="C22455" s="278" t="str">
        <f>EAP!$C$10</f>
        <v>PP02</v>
      </c>
      <c r="D22455" s="279" t="str">
        <f>'Composições Desp. Diretas'!$C$45</f>
        <v>INSTALAÇÃO SENSOR FADIGA</v>
      </c>
      <c r="E22455" s="278" t="str">
        <f>Resumo!$R$5</f>
        <v>Despesa</v>
      </c>
      <c r="F22455" s="278" t="str">
        <f>Resumo!$R$7</f>
        <v>Despesa Direta</v>
      </c>
      <c r="G22455" s="286">
        <f>'Composições Desp. Diretas'!CS45</f>
        <v>0</v>
      </c>
    </row>
    <row r="22456" spans="1:7">
      <c r="A22456" s="283">
        <f>'Comp. Desp. Indiretas'!$CR$7</f>
        <v>0</v>
      </c>
      <c r="B22456" s="278" t="str">
        <f>'Composições Desp. Diretas'!$A$46</f>
        <v>DG</v>
      </c>
      <c r="C22456" s="278" t="str">
        <f>EAP!$C$10</f>
        <v>PP02</v>
      </c>
      <c r="D22456" s="279" t="str">
        <f>'Composições Desp. Diretas'!$C$46</f>
        <v>DESINSTALAÇÃO SENSOR FADIGA</v>
      </c>
      <c r="E22456" s="278" t="str">
        <f>Resumo!$R$5</f>
        <v>Despesa</v>
      </c>
      <c r="F22456" s="278" t="str">
        <f>Resumo!$R$7</f>
        <v>Despesa Direta</v>
      </c>
      <c r="G22456" s="286">
        <f>'Composições Desp. Diretas'!CS46</f>
        <v>0</v>
      </c>
    </row>
    <row r="22457" spans="1:7">
      <c r="A22457" s="283">
        <f>'Comp. Desp. Indiretas'!$CR$7</f>
        <v>0</v>
      </c>
      <c r="B22457" s="278" t="str">
        <f>'Composições Desp. Diretas'!$A$47</f>
        <v>DG</v>
      </c>
      <c r="C22457" s="278" t="str">
        <f>EAP!$C$10</f>
        <v>PP02</v>
      </c>
      <c r="D22457" s="279" t="str">
        <f>'Composições Desp. Diretas'!$C$47</f>
        <v>INSTALAÇÃO TELEMETRIA</v>
      </c>
      <c r="E22457" s="278" t="str">
        <f>Resumo!$R$5</f>
        <v>Despesa</v>
      </c>
      <c r="F22457" s="278" t="str">
        <f>Resumo!$R$7</f>
        <v>Despesa Direta</v>
      </c>
      <c r="G22457" s="286">
        <f>'Composições Desp. Diretas'!CS47</f>
        <v>0</v>
      </c>
    </row>
    <row r="22458" spans="1:7">
      <c r="A22458" s="283">
        <f>'Comp. Desp. Indiretas'!$CR$7</f>
        <v>0</v>
      </c>
      <c r="B22458" s="278" t="str">
        <f>'Composições Desp. Diretas'!$A$48</f>
        <v>DG</v>
      </c>
      <c r="C22458" s="278" t="str">
        <f>EAP!$C$10</f>
        <v>PP02</v>
      </c>
      <c r="D22458" s="279" t="str">
        <f>'Composições Desp. Diretas'!$C$48</f>
        <v>DESINSTALAÇÃO TELEMETRIA</v>
      </c>
      <c r="E22458" s="278" t="str">
        <f>Resumo!$R$5</f>
        <v>Despesa</v>
      </c>
      <c r="F22458" s="278" t="str">
        <f>Resumo!$R$7</f>
        <v>Despesa Direta</v>
      </c>
      <c r="G22458" s="286">
        <f>'Composições Desp. Diretas'!CS48</f>
        <v>0</v>
      </c>
    </row>
    <row r="22459" spans="1:7">
      <c r="A22459" s="283">
        <f>'Comp. Desp. Indiretas'!$CR$7</f>
        <v>0</v>
      </c>
      <c r="B22459" s="278" t="str">
        <f>'Composições Desp. Diretas'!$A$49</f>
        <v>DG</v>
      </c>
      <c r="C22459" s="278" t="str">
        <f>EAP!$C$10</f>
        <v>PP02</v>
      </c>
      <c r="D22459" s="279" t="str">
        <f>'Composições Desp. Diretas'!$C$49</f>
        <v>INSTALAÇÃO E DESINSTALAÇÃO DE SIRENE DE RÉ</v>
      </c>
      <c r="E22459" s="278" t="str">
        <f>Resumo!$R$5</f>
        <v>Despesa</v>
      </c>
      <c r="F22459" s="278" t="str">
        <f>Resumo!$R$7</f>
        <v>Despesa Direta</v>
      </c>
      <c r="G22459" s="286">
        <f>'Composições Desp. Diretas'!CS49</f>
        <v>0</v>
      </c>
    </row>
    <row r="22460" spans="1:7">
      <c r="A22460" s="283">
        <f>'Comp. Desp. Indiretas'!$CR$7</f>
        <v>0</v>
      </c>
      <c r="B22460" s="278" t="str">
        <f>'Composições Desp. Diretas'!$A$50</f>
        <v>DG</v>
      </c>
      <c r="C22460" s="278" t="str">
        <f>EAP!$C$10</f>
        <v>PP02</v>
      </c>
      <c r="D22460" s="279" t="str">
        <f>'Composições Desp. Diretas'!$C$50</f>
        <v>LAVAGEM DE VEÍCULO</v>
      </c>
      <c r="E22460" s="278" t="str">
        <f>Resumo!$R$5</f>
        <v>Despesa</v>
      </c>
      <c r="F22460" s="278" t="str">
        <f>Resumo!$R$7</f>
        <v>Despesa Direta</v>
      </c>
      <c r="G22460" s="286">
        <f>'Composições Desp. Diretas'!CS50</f>
        <v>0</v>
      </c>
    </row>
    <row r="22461" spans="1:7">
      <c r="A22461" s="283">
        <f>'Comp. Desp. Indiretas'!$CR$7</f>
        <v>0</v>
      </c>
      <c r="B22461" s="278" t="str">
        <f>'Composições Desp. Diretas'!$A$51</f>
        <v>MA</v>
      </c>
      <c r="C22461" s="278" t="str">
        <f>EAP!$C$10</f>
        <v>PP02</v>
      </c>
      <c r="D22461" s="279" t="str">
        <f>'Composições Desp. Diretas'!$C$51</f>
        <v>MATERIAIS GRÁFICOS (CARTILHAS, FOLDERS, BANNER, CADERNO, OUTDOOR, PLACAS, E ETC)</v>
      </c>
      <c r="E22461" s="278" t="str">
        <f>Resumo!$R$5</f>
        <v>Despesa</v>
      </c>
      <c r="F22461" s="278" t="str">
        <f>Resumo!$R$7</f>
        <v>Despesa Direta</v>
      </c>
      <c r="G22461" s="286">
        <f>'Composições Desp. Diretas'!CS51</f>
        <v>0</v>
      </c>
    </row>
    <row r="22462" spans="1:7">
      <c r="A22462" s="283">
        <f>'Comp. Desp. Indiretas'!$CR$7</f>
        <v>0</v>
      </c>
      <c r="B22462" s="278" t="str">
        <f>'Composições Desp. Diretas'!$A$52</f>
        <v>DG</v>
      </c>
      <c r="C22462" s="278" t="str">
        <f>EAP!$C$10</f>
        <v>PP02</v>
      </c>
      <c r="D22462" s="279" t="str">
        <f>'Composições Desp. Diretas'!$C$52</f>
        <v>LANCHES OFICINAS / EVENTOS / REUNIÕES</v>
      </c>
      <c r="E22462" s="278" t="str">
        <f>Resumo!$R$5</f>
        <v>Despesa</v>
      </c>
      <c r="F22462" s="278" t="str">
        <f>Resumo!$R$7</f>
        <v>Despesa Direta</v>
      </c>
      <c r="G22462" s="286">
        <f>'Composições Desp. Diretas'!CS52</f>
        <v>0</v>
      </c>
    </row>
    <row r="22463" spans="1:7">
      <c r="A22463" s="283">
        <f>'Comp. Desp. Indiretas'!$CR$7</f>
        <v>0</v>
      </c>
      <c r="B22463" s="278" t="str">
        <f>'Composições Desp. Diretas'!$A$53</f>
        <v>DG</v>
      </c>
      <c r="C22463" s="278" t="str">
        <f>EAP!$C$10</f>
        <v>PP02</v>
      </c>
      <c r="D22463" s="279" t="str">
        <f>'Composições Desp. Diretas'!$C$53</f>
        <v>TRANSPORTE PARTICIPANTES</v>
      </c>
      <c r="E22463" s="278" t="str">
        <f>Resumo!$R$5</f>
        <v>Despesa</v>
      </c>
      <c r="F22463" s="278" t="str">
        <f>Resumo!$R$7</f>
        <v>Despesa Direta</v>
      </c>
      <c r="G22463" s="286">
        <f>'Composições Desp. Diretas'!CS53</f>
        <v>0</v>
      </c>
    </row>
    <row r="22464" spans="1:7">
      <c r="A22464" s="283">
        <f>'Comp. Desp. Indiretas'!$CR$7</f>
        <v>0</v>
      </c>
      <c r="B22464" s="278" t="str">
        <f>'Composições Desp. Diretas'!$A$54</f>
        <v>MA</v>
      </c>
      <c r="C22464" s="278" t="str">
        <f>EAP!$C$10</f>
        <v>PP02</v>
      </c>
      <c r="D22464" s="279" t="str">
        <f>'Composições Desp. Diretas'!$C$54</f>
        <v>MATERIAIS DE ESCRITÓRIO (CARTOLINA, PAPEL, TESOURA, CANETA, LÁPIS, GRAMPEADOR, DUREX, FITA ADESIVA, E ETC.)</v>
      </c>
      <c r="E22464" s="278" t="str">
        <f>Resumo!$R$5</f>
        <v>Despesa</v>
      </c>
      <c r="F22464" s="278" t="str">
        <f>Resumo!$R$7</f>
        <v>Despesa Direta</v>
      </c>
      <c r="G22464" s="286">
        <f>'Composições Desp. Diretas'!CS54</f>
        <v>0</v>
      </c>
    </row>
    <row r="22465" spans="1:7">
      <c r="A22465" s="283">
        <f>'Comp. Desp. Indiretas'!$CR$7</f>
        <v>0</v>
      </c>
      <c r="B22465" s="278" t="str">
        <f>'Composições Desp. Diretas'!$A$55</f>
        <v>MA</v>
      </c>
      <c r="C22465" s="278" t="str">
        <f>EAP!$C$10</f>
        <v>PP02</v>
      </c>
      <c r="D22465" s="279" t="str">
        <f>'Composições Desp. Diretas'!$C$55</f>
        <v>MATERIAIS ACESSÓRIOS PARA AS CAMPANHAS/OFICINAS (BRINDES, CAMISETAS, E ETC.)</v>
      </c>
      <c r="E22465" s="278" t="str">
        <f>Resumo!$R$5</f>
        <v>Despesa</v>
      </c>
      <c r="F22465" s="278" t="str">
        <f>Resumo!$R$7</f>
        <v>Despesa Direta</v>
      </c>
      <c r="G22465" s="286">
        <f>'Composições Desp. Diretas'!CS55</f>
        <v>0</v>
      </c>
    </row>
    <row r="22466" spans="1:7">
      <c r="A22466" s="283">
        <f>'Comp. Desp. Indiretas'!$CR$7</f>
        <v>0</v>
      </c>
      <c r="B22466" s="278" t="str">
        <f>'Composições Desp. Diretas'!$A$56</f>
        <v>DG</v>
      </c>
      <c r="C22466" s="278" t="str">
        <f>EAP!$C$10</f>
        <v>PP02</v>
      </c>
      <c r="D22466" s="279" t="str">
        <f>'Composições Desp. Diretas'!$C$56</f>
        <v>HOSPEDAGEM VIAGEM</v>
      </c>
      <c r="E22466" s="278" t="str">
        <f>Resumo!$R$5</f>
        <v>Despesa</v>
      </c>
      <c r="F22466" s="278" t="str">
        <f>Resumo!$R$7</f>
        <v>Despesa Direta</v>
      </c>
      <c r="G22466" s="286">
        <f>'Composições Desp. Diretas'!CS56</f>
        <v>0</v>
      </c>
    </row>
    <row r="22467" spans="1:7">
      <c r="A22467" s="283">
        <f>'Comp. Desp. Indiretas'!$CR$7</f>
        <v>0</v>
      </c>
      <c r="B22467" s="278" t="str">
        <f>'Composições Desp. Diretas'!$A$57</f>
        <v>DG</v>
      </c>
      <c r="C22467" s="278" t="str">
        <f>EAP!$C$10</f>
        <v>PP02</v>
      </c>
      <c r="D22467" s="279" t="str">
        <f>'Composições Desp. Diretas'!$C$57</f>
        <v>ALIMENTAÇÃO VIAGEM (CAFÉ / ALMOÇO OU JANTA)</v>
      </c>
      <c r="E22467" s="278" t="str">
        <f>Resumo!$R$5</f>
        <v>Despesa</v>
      </c>
      <c r="F22467" s="278" t="str">
        <f>Resumo!$R$7</f>
        <v>Despesa Direta</v>
      </c>
      <c r="G22467" s="286">
        <f>'Composições Desp. Diretas'!CS57</f>
        <v>0</v>
      </c>
    </row>
    <row r="22468" spans="1:7">
      <c r="A22468" s="283">
        <f>'Comp. Desp. Indiretas'!$CR$7</f>
        <v>0</v>
      </c>
      <c r="B22468" s="278" t="str">
        <f>'Composições Desp. Diretas'!$A$58</f>
        <v>DG</v>
      </c>
      <c r="C22468" s="278" t="str">
        <f>EAP!$C$10</f>
        <v>PP02</v>
      </c>
      <c r="D22468" s="279" t="str">
        <f>'Composições Desp. Diretas'!$C$58</f>
        <v>PASSAGEM TERRESTRE / TRANSLADO</v>
      </c>
      <c r="E22468" s="278" t="str">
        <f>Resumo!$R$5</f>
        <v>Despesa</v>
      </c>
      <c r="F22468" s="278" t="str">
        <f>Resumo!$R$7</f>
        <v>Despesa Direta</v>
      </c>
      <c r="G22468" s="286">
        <f>'Composições Desp. Diretas'!CS58</f>
        <v>0</v>
      </c>
    </row>
    <row r="22469" spans="1:7">
      <c r="A22469" s="283">
        <f>'Comp. Desp. Indiretas'!$CR$7</f>
        <v>0</v>
      </c>
      <c r="B22469" s="278">
        <f>'Composições Desp. Diretas'!$A$59</f>
        <v>0</v>
      </c>
      <c r="C22469" s="278" t="str">
        <f>EAP!$C$10</f>
        <v>PP02</v>
      </c>
      <c r="D22469" s="279">
        <f>'Composições Desp. Diretas'!$C$59</f>
        <v>0</v>
      </c>
      <c r="E22469" s="278" t="str">
        <f>Resumo!$R$5</f>
        <v>Despesa</v>
      </c>
      <c r="F22469" s="278" t="str">
        <f>Resumo!$R$7</f>
        <v>Despesa Direta</v>
      </c>
      <c r="G22469" s="286">
        <f>'Composições Desp. Diretas'!CS59</f>
        <v>0</v>
      </c>
    </row>
    <row r="22470" spans="1:7">
      <c r="A22470" s="283">
        <f>'Comp. Desp. Indiretas'!$CR$7</f>
        <v>0</v>
      </c>
      <c r="B22470" s="278">
        <f>'Composições Desp. Diretas'!$A$60</f>
        <v>0</v>
      </c>
      <c r="C22470" s="278" t="str">
        <f>EAP!$C$10</f>
        <v>PP02</v>
      </c>
      <c r="D22470" s="279">
        <f>'Composições Desp. Diretas'!$C$60</f>
        <v>0</v>
      </c>
      <c r="E22470" s="278" t="str">
        <f>Resumo!$R$5</f>
        <v>Despesa</v>
      </c>
      <c r="F22470" s="278" t="str">
        <f>Resumo!$R$7</f>
        <v>Despesa Direta</v>
      </c>
      <c r="G22470" s="286">
        <f>'Composições Desp. Diretas'!CS60</f>
        <v>0</v>
      </c>
    </row>
    <row r="22471" spans="1:7">
      <c r="A22471" s="283">
        <f>'Comp. Desp. Indiretas'!$CR$7</f>
        <v>0</v>
      </c>
      <c r="B22471" s="278">
        <f>'Composições Desp. Diretas'!$A$61</f>
        <v>0</v>
      </c>
      <c r="C22471" s="278" t="str">
        <f>EAP!$C$10</f>
        <v>PP02</v>
      </c>
      <c r="D22471" s="279">
        <f>'Composições Desp. Diretas'!$C$61</f>
        <v>0</v>
      </c>
      <c r="E22471" s="278" t="str">
        <f>Resumo!$R$5</f>
        <v>Despesa</v>
      </c>
      <c r="F22471" s="278" t="str">
        <f>Resumo!$R$7</f>
        <v>Despesa Direta</v>
      </c>
      <c r="G22471" s="286">
        <f>'Composições Desp. Diretas'!CS61</f>
        <v>0</v>
      </c>
    </row>
    <row r="22472" spans="1:7">
      <c r="A22472" s="283">
        <f>'Comp. Desp. Indiretas'!$CR$7</f>
        <v>0</v>
      </c>
      <c r="B22472" s="278">
        <f>'Composições Desp. Diretas'!$A$62</f>
        <v>0</v>
      </c>
      <c r="C22472" s="278" t="str">
        <f>EAP!$C$10</f>
        <v>PP02</v>
      </c>
      <c r="D22472" s="279">
        <f>'Composições Desp. Diretas'!$C$62</f>
        <v>0</v>
      </c>
      <c r="E22472" s="278" t="str">
        <f>Resumo!$R$5</f>
        <v>Despesa</v>
      </c>
      <c r="F22472" s="278" t="str">
        <f>Resumo!$R$7</f>
        <v>Despesa Direta</v>
      </c>
      <c r="G22472" s="286">
        <f>'Composições Desp. Diretas'!CS62</f>
        <v>0</v>
      </c>
    </row>
    <row r="22473" spans="1:7">
      <c r="A22473" s="283">
        <f>'Comp. Desp. Indiretas'!$CR$7</f>
        <v>0</v>
      </c>
      <c r="B22473" s="278">
        <f>'Composições Desp. Diretas'!$A$63</f>
        <v>0</v>
      </c>
      <c r="C22473" s="278" t="str">
        <f>EAP!$C$10</f>
        <v>PP02</v>
      </c>
      <c r="D22473" s="279">
        <f>'Composições Desp. Diretas'!$C$63</f>
        <v>0</v>
      </c>
      <c r="E22473" s="278" t="str">
        <f>Resumo!$R$5</f>
        <v>Despesa</v>
      </c>
      <c r="F22473" s="278" t="str">
        <f>Resumo!$R$7</f>
        <v>Despesa Direta</v>
      </c>
      <c r="G22473" s="286">
        <f>'Composições Desp. Diretas'!CS63</f>
        <v>0</v>
      </c>
    </row>
    <row r="22474" spans="1:7">
      <c r="A22474" s="283">
        <f>'Comp. Desp. Indiretas'!$CR$7</f>
        <v>0</v>
      </c>
      <c r="B22474" s="278">
        <f>'Composições Desp. Diretas'!$A$64</f>
        <v>0</v>
      </c>
      <c r="C22474" s="278" t="str">
        <f>EAP!$C$10</f>
        <v>PP02</v>
      </c>
      <c r="D22474" s="279">
        <f>'Composições Desp. Diretas'!$C$64</f>
        <v>0</v>
      </c>
      <c r="E22474" s="278" t="str">
        <f>Resumo!$R$5</f>
        <v>Despesa</v>
      </c>
      <c r="F22474" s="278" t="str">
        <f>Resumo!$R$7</f>
        <v>Despesa Direta</v>
      </c>
      <c r="G22474" s="286">
        <f>'Composições Desp. Diretas'!CS64</f>
        <v>0</v>
      </c>
    </row>
    <row r="22475" spans="1:7">
      <c r="A22475" s="283">
        <f>'Comp. Desp. Indiretas'!$CR$7</f>
        <v>0</v>
      </c>
      <c r="B22475" s="278">
        <f>'Composições Desp. Diretas'!$A$65</f>
        <v>0</v>
      </c>
      <c r="C22475" s="278" t="str">
        <f>EAP!$C$10</f>
        <v>PP02</v>
      </c>
      <c r="D22475" s="279">
        <f>'Composições Desp. Diretas'!$C$65</f>
        <v>0</v>
      </c>
      <c r="E22475" s="278" t="str">
        <f>Resumo!$R$5</f>
        <v>Despesa</v>
      </c>
      <c r="F22475" s="278" t="str">
        <f>Resumo!$R$7</f>
        <v>Despesa Direta</v>
      </c>
      <c r="G22475" s="286">
        <f>'Composições Desp. Diretas'!CS65</f>
        <v>0</v>
      </c>
    </row>
    <row r="22476" spans="1:7">
      <c r="A22476" s="283">
        <f>'Comp. Desp. Indiretas'!$CR$7</f>
        <v>0</v>
      </c>
      <c r="B22476" s="278">
        <f>'Composições Desp. Diretas'!$A$66</f>
        <v>0</v>
      </c>
      <c r="C22476" s="278" t="str">
        <f>EAP!$C$10</f>
        <v>PP02</v>
      </c>
      <c r="D22476" s="279">
        <f>'Composições Desp. Diretas'!$C$66</f>
        <v>0</v>
      </c>
      <c r="E22476" s="278" t="str">
        <f>Resumo!$R$5</f>
        <v>Despesa</v>
      </c>
      <c r="F22476" s="278" t="str">
        <f>Resumo!$R$7</f>
        <v>Despesa Direta</v>
      </c>
      <c r="G22476" s="286">
        <f>'Composições Desp. Diretas'!CS66</f>
        <v>0</v>
      </c>
    </row>
    <row r="22477" spans="1:7">
      <c r="A22477" s="283">
        <f>'Comp. Desp. Indiretas'!$CR$7</f>
        <v>0</v>
      </c>
      <c r="B22477" s="278">
        <f>'Composições Desp. Diretas'!$A$67</f>
        <v>0</v>
      </c>
      <c r="C22477" s="278" t="str">
        <f>EAP!$C$10</f>
        <v>PP02</v>
      </c>
      <c r="D22477" s="279">
        <f>'Composições Desp. Diretas'!$C$67</f>
        <v>0</v>
      </c>
      <c r="E22477" s="278" t="str">
        <f>Resumo!$R$5</f>
        <v>Despesa</v>
      </c>
      <c r="F22477" s="278" t="str">
        <f>Resumo!$R$7</f>
        <v>Despesa Direta</v>
      </c>
      <c r="G22477" s="286">
        <f>'Composições Desp. Diretas'!CS67</f>
        <v>0</v>
      </c>
    </row>
    <row r="22478" spans="1:7">
      <c r="A22478" s="283">
        <f>'Comp. Desp. Indiretas'!$CR$7</f>
        <v>0</v>
      </c>
      <c r="B22478" s="278">
        <f>'Composições Desp. Diretas'!$A$68</f>
        <v>0</v>
      </c>
      <c r="C22478" s="278" t="str">
        <f>EAP!$C$10</f>
        <v>PP02</v>
      </c>
      <c r="D22478" s="279">
        <f>'Composições Desp. Diretas'!$C$68</f>
        <v>0</v>
      </c>
      <c r="E22478" s="278" t="str">
        <f>Resumo!$R$5</f>
        <v>Despesa</v>
      </c>
      <c r="F22478" s="278" t="str">
        <f>Resumo!$R$7</f>
        <v>Despesa Direta</v>
      </c>
      <c r="G22478" s="286">
        <f>'Composições Desp. Diretas'!CS68</f>
        <v>0</v>
      </c>
    </row>
    <row r="22479" spans="1:7">
      <c r="A22479" s="283">
        <f>'Comp. Desp. Indiretas'!$CR$7</f>
        <v>0</v>
      </c>
      <c r="B22479" s="278">
        <f>'Composições Desp. Diretas'!$A$69</f>
        <v>0</v>
      </c>
      <c r="C22479" s="278" t="str">
        <f>EAP!$C$10</f>
        <v>PP02</v>
      </c>
      <c r="D22479" s="279">
        <f>'Composições Desp. Diretas'!$C$69</f>
        <v>0</v>
      </c>
      <c r="E22479" s="278" t="str">
        <f>Resumo!$R$5</f>
        <v>Despesa</v>
      </c>
      <c r="F22479" s="278" t="str">
        <f>Resumo!$R$7</f>
        <v>Despesa Direta</v>
      </c>
      <c r="G22479" s="286">
        <f>'Composições Desp. Diretas'!CS69</f>
        <v>0</v>
      </c>
    </row>
    <row r="22480" spans="1:7">
      <c r="A22480" s="283">
        <f>'Comp. Desp. Indiretas'!$CR$7</f>
        <v>0</v>
      </c>
      <c r="B22480" s="278">
        <f>'Composições Desp. Diretas'!$A$70</f>
        <v>0</v>
      </c>
      <c r="C22480" s="278" t="str">
        <f>EAP!$C$10</f>
        <v>PP02</v>
      </c>
      <c r="D22480" s="279">
        <f>'Composições Desp. Diretas'!$C$70</f>
        <v>0</v>
      </c>
      <c r="E22480" s="278" t="str">
        <f>Resumo!$R$5</f>
        <v>Despesa</v>
      </c>
      <c r="F22480" s="278" t="str">
        <f>Resumo!$R$7</f>
        <v>Despesa Direta</v>
      </c>
      <c r="G22480" s="286">
        <f>'Composições Desp. Diretas'!CS70</f>
        <v>0</v>
      </c>
    </row>
    <row r="22481" spans="1:7">
      <c r="A22481" s="283">
        <f>'Comp. Desp. Indiretas'!$CR$7</f>
        <v>0</v>
      </c>
      <c r="B22481" s="278">
        <f>'Composições Desp. Diretas'!$A$71</f>
        <v>0</v>
      </c>
      <c r="C22481" s="278" t="str">
        <f>EAP!$C$10</f>
        <v>PP02</v>
      </c>
      <c r="D22481" s="279">
        <f>'Composições Desp. Diretas'!$C$71</f>
        <v>0</v>
      </c>
      <c r="E22481" s="278" t="str">
        <f>Resumo!$R$5</f>
        <v>Despesa</v>
      </c>
      <c r="F22481" s="278" t="str">
        <f>Resumo!$R$7</f>
        <v>Despesa Direta</v>
      </c>
      <c r="G22481" s="286">
        <f>'Composições Desp. Diretas'!CS71</f>
        <v>0</v>
      </c>
    </row>
    <row r="22482" spans="1:7">
      <c r="A22482" s="283">
        <f>'Comp. Desp. Indiretas'!$CR$7</f>
        <v>0</v>
      </c>
      <c r="B22482" s="278">
        <f>'Composições Desp. Diretas'!$A$72</f>
        <v>0</v>
      </c>
      <c r="C22482" s="278" t="str">
        <f>EAP!$C$10</f>
        <v>PP02</v>
      </c>
      <c r="D22482" s="279">
        <f>'Composições Desp. Diretas'!$C$72</f>
        <v>0</v>
      </c>
      <c r="E22482" s="278" t="str">
        <f>Resumo!$R$5</f>
        <v>Despesa</v>
      </c>
      <c r="F22482" s="278" t="str">
        <f>Resumo!$R$7</f>
        <v>Despesa Direta</v>
      </c>
      <c r="G22482" s="286">
        <f>'Composições Desp. Diretas'!CS72</f>
        <v>0</v>
      </c>
    </row>
    <row r="23351" spans="1:7">
      <c r="A23351" s="283">
        <f>'Comp. Desp. Indiretas'!$CR$7</f>
        <v>0</v>
      </c>
      <c r="D23351" s="279" t="str">
        <f>'CRONOG. DE RECEBIMENTO'!$A$5</f>
        <v>SUBPROGRAMA DE EDUCAÇÃO AMBIENTAL PARA A COMUNIDADE (PEAC)</v>
      </c>
      <c r="E23351" s="278" t="str">
        <f>Resumo!$R$4</f>
        <v>Receita</v>
      </c>
      <c r="F23351" s="278" t="str">
        <f>Resumo!$R$4</f>
        <v>Receita</v>
      </c>
      <c r="G23351" s="286">
        <f>'CRONOG. DE RECEBIMENTO'!V5</f>
        <v>0</v>
      </c>
    </row>
    <row r="23352" spans="1:7">
      <c r="A23352" s="283">
        <f>'Comp. Desp. Indiretas'!$CR$7</f>
        <v>0</v>
      </c>
      <c r="D23352" s="279" t="str">
        <f>'CRONOG. DE RECEBIMENTO'!$A$6</f>
        <v>Plano de Trabalho de Comunidade (PEAC)</v>
      </c>
      <c r="E23352" s="278" t="str">
        <f>Resumo!$R$4</f>
        <v>Receita</v>
      </c>
      <c r="F23352" s="278" t="str">
        <f>Resumo!$R$4</f>
        <v>Receita</v>
      </c>
      <c r="G23352" s="286">
        <f>'CRONOG. DE RECEBIMENTO'!V6</f>
        <v>0</v>
      </c>
    </row>
    <row r="23353" spans="1:7">
      <c r="A23353" s="283">
        <f>'Comp. Desp. Indiretas'!$CR$7</f>
        <v>0</v>
      </c>
      <c r="D23353" s="279" t="str">
        <f>'CRONOG. DE RECEBIMENTO'!$A$7</f>
        <v>Formar Comitê de Educação Ambiental de Comunidade (PEAC)</v>
      </c>
      <c r="E23353" s="278" t="str">
        <f>Resumo!$R$4</f>
        <v>Receita</v>
      </c>
      <c r="F23353" s="278" t="str">
        <f>Resumo!$R$4</f>
        <v>Receita</v>
      </c>
      <c r="G23353" s="286">
        <f>'CRONOG. DE RECEBIMENTO'!V7</f>
        <v>0</v>
      </c>
    </row>
    <row r="23354" spans="1:7">
      <c r="A23354" s="283">
        <f>'Comp. Desp. Indiretas'!$CR$7</f>
        <v>0</v>
      </c>
      <c r="D23354" s="279" t="str">
        <f>'CRONOG. DE RECEBIMENTO'!$A$8</f>
        <v>Manter Comitê de Educação Ambiental em comunidades (PEAC)</v>
      </c>
      <c r="E23354" s="278" t="str">
        <f>Resumo!$R$4</f>
        <v>Receita</v>
      </c>
      <c r="F23354" s="278" t="str">
        <f>Resumo!$R$4</f>
        <v>Receita</v>
      </c>
      <c r="G23354" s="286">
        <f>'CRONOG. DE RECEBIMENTO'!V8</f>
        <v>0</v>
      </c>
    </row>
    <row r="23355" spans="1:7">
      <c r="A23355" s="283">
        <f>'Comp. Desp. Indiretas'!$CR$7</f>
        <v>0</v>
      </c>
      <c r="D23355" s="279" t="str">
        <f>'CRONOG. DE RECEBIMENTO'!$A$24</f>
        <v>Realizar análise técnica mensal das atividades de Educação Ambiental do PEAC</v>
      </c>
      <c r="E23355" s="278" t="str">
        <f>Resumo!$R$4</f>
        <v>Receita</v>
      </c>
      <c r="F23355" s="278" t="str">
        <f>Resumo!$R$4</f>
        <v>Receita</v>
      </c>
      <c r="G23355" s="286">
        <f>'CRONOG. DE RECEBIMENTO'!V24</f>
        <v>0</v>
      </c>
    </row>
    <row r="23356" spans="1:7">
      <c r="A23356" s="283">
        <f>'Comp. Desp. Indiretas'!$CR$7</f>
        <v>0</v>
      </c>
      <c r="D23356" s="279" t="str">
        <f>'CRONOG. DE RECEBIMENTO'!$A$25</f>
        <v>Realizar Blitz Educativa sobre SSMA para Comunidades (PEAC)</v>
      </c>
      <c r="E23356" s="278" t="str">
        <f>Resumo!$R$4</f>
        <v>Receita</v>
      </c>
      <c r="F23356" s="278" t="str">
        <f>Resumo!$R$4</f>
        <v>Receita</v>
      </c>
      <c r="G23356" s="286">
        <f>'CRONOG. DE RECEBIMENTO'!V25</f>
        <v>0</v>
      </c>
    </row>
    <row r="23357" spans="1:7">
      <c r="A23357" s="283">
        <f>'Comp. Desp. Indiretas'!$CR$7</f>
        <v>0</v>
      </c>
      <c r="D23357" s="279" t="str">
        <f>'CRONOG. DE RECEBIMENTO'!$A$26</f>
        <v>Despesas tributáveis do item 6.1.12</v>
      </c>
      <c r="E23357" s="278" t="str">
        <f>Resumo!$R$4</f>
        <v>Receita</v>
      </c>
      <c r="F23357" s="278" t="str">
        <f>Resumo!$R$4</f>
        <v>Receita</v>
      </c>
      <c r="G23357" s="286">
        <f>'CRONOG. DE RECEBIMENTO'!V26</f>
        <v>0</v>
      </c>
    </row>
    <row r="23358" spans="1:7">
      <c r="A23358" s="283">
        <f>'Comp. Desp. Indiretas'!$CR$7</f>
        <v>0</v>
      </c>
      <c r="D23358" s="279" t="str">
        <f>'CRONOG. DE RECEBIMENTO'!$A$42</f>
        <v>Despesas tributáveis do item 6.1.21</v>
      </c>
      <c r="E23358" s="278" t="str">
        <f>Resumo!$R$4</f>
        <v>Receita</v>
      </c>
      <c r="F23358" s="278" t="str">
        <f>Resumo!$R$4</f>
        <v>Receita</v>
      </c>
      <c r="G23358" s="286">
        <f>'CRONOG. DE RECEBIMENTO'!V42</f>
        <v>0</v>
      </c>
    </row>
    <row r="23359" spans="1:7">
      <c r="A23359" s="283">
        <f>'Comp. Desp. Indiretas'!$CR$7</f>
        <v>0</v>
      </c>
      <c r="D23359" s="279" t="str">
        <f>'CRONOG. DE RECEBIMENTO'!$A$43</f>
        <v>Monitorar atividade do Programa de Educação Ambiental do Trabalhador (PEAT)</v>
      </c>
      <c r="E23359" s="278" t="str">
        <f>Resumo!$R$4</f>
        <v>Receita</v>
      </c>
      <c r="F23359" s="278" t="str">
        <f>Resumo!$R$4</f>
        <v>Receita</v>
      </c>
      <c r="G23359" s="286">
        <f>'CRONOG. DE RECEBIMENTO'!V43</f>
        <v>0</v>
      </c>
    </row>
    <row r="23360" spans="1:7">
      <c r="A23360" s="283">
        <f>'Comp. Desp. Indiretas'!$CR$7</f>
        <v>0</v>
      </c>
      <c r="D23360" s="279" t="str">
        <f>'CRONOG. DE RECEBIMENTO'!$A$44</f>
        <v>Despesas tributáveis do item 6.1.22</v>
      </c>
      <c r="E23360" s="278" t="str">
        <f>Resumo!$R$4</f>
        <v>Receita</v>
      </c>
      <c r="F23360" s="278" t="str">
        <f>Resumo!$R$4</f>
        <v>Receita</v>
      </c>
      <c r="G23360" s="286">
        <f>'CRONOG. DE RECEBIMENTO'!V44</f>
        <v>0</v>
      </c>
    </row>
    <row r="23361" spans="1:7">
      <c r="A23361" s="283">
        <f>'Comp. Desp. Indiretas'!$CR$7</f>
        <v>0</v>
      </c>
      <c r="D23361" s="279" t="str">
        <f>'CRONOG. DE RECEBIMENTO'!$A$45</f>
        <v>Realizar análise técnica mensal das atividades de Educação Ambiental do PEAT</v>
      </c>
      <c r="E23361" s="278" t="str">
        <f>Resumo!$R$4</f>
        <v>Receita</v>
      </c>
      <c r="F23361" s="278" t="str">
        <f>Resumo!$R$4</f>
        <v>Receita</v>
      </c>
      <c r="G23361" s="286">
        <f>'CRONOG. DE RECEBIMENTO'!V45</f>
        <v>0</v>
      </c>
    </row>
    <row r="23362" spans="1:7">
      <c r="A23362" s="283">
        <f>'Comp. Desp. Indiretas'!$CR$7</f>
        <v>0</v>
      </c>
      <c r="D23362" s="279" t="str">
        <f>'CRONOG. DE RECEBIMENTO'!$A$46</f>
        <v>Realizar Diagnóstico Socioambiental Participativo (DSAP) para empregados</v>
      </c>
      <c r="E23362" s="278" t="str">
        <f>Resumo!$R$4</f>
        <v>Receita</v>
      </c>
      <c r="F23362" s="278" t="str">
        <f>Resumo!$R$4</f>
        <v>Receita</v>
      </c>
      <c r="G23362" s="286">
        <f>'CRONOG. DE RECEBIMENTO'!V46</f>
        <v>0</v>
      </c>
    </row>
    <row r="23364" spans="1:7">
      <c r="A23364" s="283">
        <f>'Comp. Desp. Indiretas'!$CR$7</f>
        <v>0</v>
      </c>
      <c r="D23364" s="279" t="str">
        <f>'CRONOG. DE RECEBIMENTO'!$A$47</f>
        <v>Despesas tributáveis do item 6.1.24</v>
      </c>
      <c r="E23364" s="278" t="str">
        <f>Resumo!$R$4</f>
        <v>Receita</v>
      </c>
      <c r="F23364" s="278" t="str">
        <f>Resumo!$R$4</f>
        <v>Receita</v>
      </c>
      <c r="G23364" s="286">
        <f>'CRONOG. DE RECEBIMENTO'!V47</f>
        <v>0</v>
      </c>
    </row>
    <row r="23365" spans="1:7">
      <c r="A23365" s="283">
        <f>'Comp. Desp. Indiretas'!$CR$7</f>
        <v>0</v>
      </c>
      <c r="D23365" s="279" t="str">
        <f>'CRONOG. DE RECEBIMENTO'!$A$48</f>
        <v>PRODUÇÃO DE ARTES VISUAIS</v>
      </c>
      <c r="E23365" s="278" t="str">
        <f>Resumo!$R$4</f>
        <v>Receita</v>
      </c>
      <c r="F23365" s="278" t="str">
        <f>Resumo!$R$4</f>
        <v>Receita</v>
      </c>
      <c r="G23365" s="286">
        <f>'CRONOG. DE RECEBIMENTO'!V48</f>
        <v>0</v>
      </c>
    </row>
    <row r="23366" spans="1:7">
      <c r="A23366" s="283">
        <f>'Comp. Desp. Indiretas'!$CR$7</f>
        <v>0</v>
      </c>
      <c r="D23366" s="279" t="str">
        <f>'CRONOG. DE RECEBIMENTO'!$A$49</f>
        <v>Produzir material gráfico como folder, convites, banner, lâmina, outdoor, apresentações e produtos diversos atinentes a educação ambiental e outras temáticas etc.</v>
      </c>
      <c r="E23366" s="278" t="str">
        <f>Resumo!$R$4</f>
        <v>Receita</v>
      </c>
      <c r="F23366" s="278" t="str">
        <f>Resumo!$R$4</f>
        <v>Receita</v>
      </c>
      <c r="G23366" s="286">
        <f>'CRONOG. DE RECEBIMENTO'!V49</f>
        <v>0</v>
      </c>
    </row>
    <row r="23367" spans="1:7">
      <c r="A23367" s="283">
        <f>'Comp. Desp. Indiretas'!$CR$7</f>
        <v>0</v>
      </c>
      <c r="D23367" s="279" t="str">
        <f>'CRONOG. DE RECEBIMENTO'!$A$50</f>
        <v>Produzir Card Animado, Vídeos, Spot, Jogos interativos, Peça Multimídia, Identidade Visual, Plataformas digitais/interativas, Brindes, Cadernos de Campo/Quis/Guia etc.:</v>
      </c>
      <c r="E23367" s="278" t="str">
        <f>Resumo!$R$4</f>
        <v>Receita</v>
      </c>
      <c r="F23367" s="278" t="str">
        <f>Resumo!$R$4</f>
        <v>Receita</v>
      </c>
      <c r="G23367" s="286">
        <f>'CRONOG. DE RECEBIMENTO'!V50</f>
        <v>0</v>
      </c>
    </row>
    <row r="23381" spans="1:7">
      <c r="A23381" s="283">
        <f>'Comp. Desp. Indiretas'!$CR$7</f>
        <v>0</v>
      </c>
      <c r="D23381" s="279" t="str">
        <f>Resumo!$R$8</f>
        <v>Imposto</v>
      </c>
      <c r="E23381" s="278" t="str">
        <f>Resumo!$R$5</f>
        <v>Despesa</v>
      </c>
      <c r="F23381" s="278" t="str">
        <f>Resumo!$R$8</f>
        <v>Imposto</v>
      </c>
      <c r="G23381" s="286">
        <f>'CRONOG. DE RECEBIMENTO'!V53</f>
        <v>0</v>
      </c>
    </row>
    <row r="23382" spans="1:7">
      <c r="A23382" s="283">
        <f>'Comp. Desp. Indiretas'!$CR$7</f>
        <v>0</v>
      </c>
      <c r="D23382" s="279" t="str">
        <f>Resumo!$R$9</f>
        <v>Overhead</v>
      </c>
      <c r="E23382" s="278" t="str">
        <f>Resumo!$R$9</f>
        <v>Overhead</v>
      </c>
      <c r="F23382" s="278" t="str">
        <f>Resumo!$R$9</f>
        <v>Overhead</v>
      </c>
      <c r="G23382" s="286">
        <f>'CRONOG. DE RECEBIMENTO'!V58</f>
        <v>0</v>
      </c>
    </row>
    <row r="23383" spans="1:7">
      <c r="A23383" s="283">
        <f>'Comp. Desp. Indiretas'!$CR$7</f>
        <v>0</v>
      </c>
      <c r="D23383" s="279" t="str">
        <f>Resumo!$R$10</f>
        <v>Margem</v>
      </c>
      <c r="E23383" s="278" t="str">
        <f>Resumo!$R$10</f>
        <v>Margem</v>
      </c>
      <c r="F23383" s="278" t="str">
        <f>Resumo!$R$10</f>
        <v>Margem</v>
      </c>
      <c r="G23383" s="286">
        <f>'CRONOG. DE RECEBIMENTO'!V60</f>
        <v>0</v>
      </c>
    </row>
    <row r="23384" spans="1:7">
      <c r="A23384" s="283">
        <f>'Comp. Desp. Indiretas'!$CR$7</f>
        <v>0</v>
      </c>
      <c r="D23384" s="279" t="str">
        <f>Resumo!$R$11</f>
        <v>Risco</v>
      </c>
      <c r="E23384" s="278" t="str">
        <f>Resumo!$R$11</f>
        <v>Risco</v>
      </c>
      <c r="F23384" s="278" t="str">
        <f>Resumo!$R$11</f>
        <v>Risco</v>
      </c>
      <c r="G23384" s="286">
        <f>'CRONOG. DE RECEBIMENTO'!V59</f>
        <v>0</v>
      </c>
    </row>
    <row r="23385" spans="1:7">
      <c r="A23385" s="283">
        <f>'Comp. Desp. Indiretas'!$CR$7</f>
        <v>0</v>
      </c>
      <c r="D23385" s="279" t="str">
        <f>'CRONOG. DE RECEBIMENTO'!$A$54</f>
        <v>TOTAL MENSAL - RECEITA LÍQUIDA</v>
      </c>
      <c r="E23385" s="278" t="str">
        <f>Resumo!$R$4</f>
        <v>Receita</v>
      </c>
      <c r="F23385" s="278" t="str">
        <f>'CRONOG. DE RECEBIMENTO'!$A$54</f>
        <v>TOTAL MENSAL - RECEITA LÍQUIDA</v>
      </c>
      <c r="G23385" s="286">
        <f>'CRONOG. DE RECEBIMENTO'!$V$54</f>
        <v>0</v>
      </c>
    </row>
    <row r="23386" spans="1:7">
      <c r="A23386" s="283">
        <f>'Comp. Desp. Indiretas'!$CR$7</f>
        <v>0</v>
      </c>
      <c r="D23386" s="279" t="str">
        <f>'CRONOG. DE RECEBIMENTO'!$A$55</f>
        <v>TOTAL ACUMULADO - RECEITA LÍQUIDA</v>
      </c>
      <c r="E23386" s="278" t="str">
        <f>Resumo!$R$4</f>
        <v>Receita</v>
      </c>
      <c r="F23386" s="278" t="str">
        <f>'CRONOG. DE RECEBIMENTO'!$A$55</f>
        <v>TOTAL ACUMULADO - RECEITA LÍQUIDA</v>
      </c>
      <c r="G23386" s="286">
        <f>'CRONOG. DE RECEBIMENTO'!$V$55</f>
        <v>5856057.9680455765</v>
      </c>
    </row>
    <row r="23417" spans="1:7">
      <c r="A23417" s="283">
        <f>'Comp. Desp. Indiretas'!$CS$7</f>
        <v>0</v>
      </c>
      <c r="B23417" s="278" t="str">
        <f>'Comp. Desp. Indiretas'!$A$9</f>
        <v>MOC</v>
      </c>
      <c r="D23417" s="279" t="str">
        <f>'Comp. Desp. Indiretas'!$C$9</f>
        <v>DIRETOR TÉCNICO</v>
      </c>
      <c r="E23417" s="278" t="str">
        <f>Resumo!$R$5</f>
        <v>Despesa</v>
      </c>
      <c r="F23417" s="278" t="str">
        <f>Resumo!$R$6</f>
        <v>Despesa Indireta</v>
      </c>
      <c r="G23417" s="286">
        <f>'Comp. Desp. Indiretas'!CS9</f>
        <v>0</v>
      </c>
    </row>
    <row r="23418" spans="1:7">
      <c r="A23418" s="283">
        <f>'Comp. Desp. Indiretas'!$CS$7</f>
        <v>0</v>
      </c>
      <c r="B23418" s="278" t="str">
        <f>'Comp. Desp. Indiretas'!$A$10</f>
        <v>MOC</v>
      </c>
      <c r="D23418" s="279" t="str">
        <f>'Comp. Desp. Indiretas'!$C$10</f>
        <v>GERENTE DE PROJETO</v>
      </c>
      <c r="E23418" s="278" t="str">
        <f>Resumo!$R$5</f>
        <v>Despesa</v>
      </c>
      <c r="F23418" s="278" t="str">
        <f>Resumo!$R$6</f>
        <v>Despesa Indireta</v>
      </c>
      <c r="G23418" s="286">
        <f>'Comp. Desp. Indiretas'!CS10</f>
        <v>0</v>
      </c>
    </row>
    <row r="23419" spans="1:7">
      <c r="A23419" s="283">
        <f>'Comp. Desp. Indiretas'!$CS$7</f>
        <v>0</v>
      </c>
      <c r="B23419" s="278" t="str">
        <f>'Comp. Desp. Indiretas'!$A$11</f>
        <v>MOC</v>
      </c>
      <c r="D23419" s="279" t="str">
        <f>'Comp. Desp. Indiretas'!$C$11</f>
        <v>COORD. DE PROJETO</v>
      </c>
      <c r="E23419" s="278" t="str">
        <f>Resumo!$R$5</f>
        <v>Despesa</v>
      </c>
      <c r="F23419" s="278" t="str">
        <f>Resumo!$R$6</f>
        <v>Despesa Indireta</v>
      </c>
      <c r="G23419" s="286">
        <f>'Comp. Desp. Indiretas'!CS11</f>
        <v>0</v>
      </c>
    </row>
    <row r="23420" spans="1:7">
      <c r="A23420" s="283">
        <f>'Comp. Desp. Indiretas'!$CS$7</f>
        <v>0</v>
      </c>
      <c r="B23420" s="278" t="str">
        <f>'Comp. Desp. Indiretas'!$A$12</f>
        <v>MOC</v>
      </c>
      <c r="D23420" s="279" t="str">
        <f>'Comp. Desp. Indiretas'!$C$12</f>
        <v>COORD. OPERACIONAL</v>
      </c>
      <c r="E23420" s="278" t="str">
        <f>Resumo!$R$5</f>
        <v>Despesa</v>
      </c>
      <c r="F23420" s="278" t="str">
        <f>Resumo!$R$6</f>
        <v>Despesa Indireta</v>
      </c>
      <c r="G23420" s="286">
        <f>'Comp. Desp. Indiretas'!CS12</f>
        <v>0</v>
      </c>
    </row>
    <row r="23421" spans="1:7">
      <c r="A23421" s="283">
        <f>'Comp. Desp. Indiretas'!$CS$7</f>
        <v>0</v>
      </c>
      <c r="B23421" s="278" t="str">
        <f>'Comp. Desp. Indiretas'!$A$13</f>
        <v>MOC</v>
      </c>
      <c r="D23421" s="279" t="str">
        <f>'Comp. Desp. Indiretas'!$C$13</f>
        <v>ANALISTA DE PROJETOS SENIOR</v>
      </c>
      <c r="E23421" s="278" t="str">
        <f>Resumo!$R$5</f>
        <v>Despesa</v>
      </c>
      <c r="F23421" s="278" t="str">
        <f>Resumo!$R$6</f>
        <v>Despesa Indireta</v>
      </c>
      <c r="G23421" s="286">
        <f>'Comp. Desp. Indiretas'!CS13</f>
        <v>0</v>
      </c>
    </row>
    <row r="23422" spans="1:7">
      <c r="A23422" s="283">
        <f>'Comp. Desp. Indiretas'!$CS$7</f>
        <v>0</v>
      </c>
      <c r="B23422" s="278" t="str">
        <f>'Comp. Desp. Indiretas'!$A$14</f>
        <v>MOC</v>
      </c>
      <c r="D23422" s="279" t="str">
        <f>'Comp. Desp. Indiretas'!$C$14</f>
        <v>ANALISTA DE PROJETOS PLENO</v>
      </c>
      <c r="E23422" s="278" t="str">
        <f>Resumo!$R$5</f>
        <v>Despesa</v>
      </c>
      <c r="F23422" s="278" t="str">
        <f>Resumo!$R$6</f>
        <v>Despesa Indireta</v>
      </c>
      <c r="G23422" s="286">
        <f>'Comp. Desp. Indiretas'!CS14</f>
        <v>0</v>
      </c>
    </row>
    <row r="23423" spans="1:7">
      <c r="A23423" s="283">
        <f>'Comp. Desp. Indiretas'!$CS$7</f>
        <v>0</v>
      </c>
      <c r="B23423" s="278" t="str">
        <f>'Comp. Desp. Indiretas'!$A$15</f>
        <v>MOC</v>
      </c>
      <c r="D23423" s="279" t="str">
        <f>'Comp. Desp. Indiretas'!$C$15</f>
        <v>ANALISTA DE PROJETOS JUNIOR</v>
      </c>
      <c r="E23423" s="278" t="str">
        <f>Resumo!$R$5</f>
        <v>Despesa</v>
      </c>
      <c r="F23423" s="278" t="str">
        <f>Resumo!$R$6</f>
        <v>Despesa Indireta</v>
      </c>
      <c r="G23423" s="286">
        <f>'Comp. Desp. Indiretas'!CS15</f>
        <v>0</v>
      </c>
    </row>
    <row r="23424" spans="1:7">
      <c r="A23424" s="283">
        <f>'Comp. Desp. Indiretas'!$CS$7</f>
        <v>0</v>
      </c>
      <c r="B23424" s="278" t="str">
        <f>'Comp. Desp. Indiretas'!$A$16</f>
        <v>MOC</v>
      </c>
      <c r="D23424" s="279" t="str">
        <f>'Comp. Desp. Indiretas'!$C$16</f>
        <v>TÉCNICO OPERACIONAL</v>
      </c>
      <c r="E23424" s="278" t="str">
        <f>Resumo!$R$5</f>
        <v>Despesa</v>
      </c>
      <c r="F23424" s="278" t="str">
        <f>Resumo!$R$6</f>
        <v>Despesa Indireta</v>
      </c>
      <c r="G23424" s="286">
        <f>'Comp. Desp. Indiretas'!CS16</f>
        <v>0</v>
      </c>
    </row>
    <row r="23425" spans="1:7">
      <c r="A23425" s="283">
        <f>'Comp. Desp. Indiretas'!$CS$7</f>
        <v>0</v>
      </c>
      <c r="B23425" s="278" t="str">
        <f>'Comp. Desp. Indiretas'!$A$17</f>
        <v>MOC</v>
      </c>
      <c r="D23425" s="279" t="str">
        <f>'Comp. Desp. Indiretas'!$C$17</f>
        <v>TÉCNICO OPERACIONAL - C/ PERICULOSIDADE</v>
      </c>
      <c r="E23425" s="278" t="str">
        <f>Resumo!$R$5</f>
        <v>Despesa</v>
      </c>
      <c r="F23425" s="278" t="str">
        <f>Resumo!$R$6</f>
        <v>Despesa Indireta</v>
      </c>
      <c r="G23425" s="286">
        <f>'Comp. Desp. Indiretas'!CS17</f>
        <v>0</v>
      </c>
    </row>
    <row r="23426" spans="1:7">
      <c r="A23426" s="283">
        <f>'Comp. Desp. Indiretas'!$CS$7</f>
        <v>0</v>
      </c>
      <c r="B23426" s="278" t="str">
        <f>'Comp. Desp. Indiretas'!$A$18</f>
        <v>MOC</v>
      </c>
      <c r="D23426" s="279" t="str">
        <f>'Comp. Desp. Indiretas'!$C$18</f>
        <v>ANALISTA DE GEOPROCESSAMENTO</v>
      </c>
      <c r="E23426" s="278" t="str">
        <f>Resumo!$R$5</f>
        <v>Despesa</v>
      </c>
      <c r="F23426" s="278" t="str">
        <f>Resumo!$R$6</f>
        <v>Despesa Indireta</v>
      </c>
      <c r="G23426" s="286">
        <f>'Comp. Desp. Indiretas'!CS18</f>
        <v>0</v>
      </c>
    </row>
    <row r="23427" spans="1:7">
      <c r="A23427" s="283">
        <f>'Comp. Desp. Indiretas'!$CS$7</f>
        <v>0</v>
      </c>
      <c r="B23427" s="278" t="str">
        <f>'Comp. Desp. Indiretas'!$A$19</f>
        <v>MOC</v>
      </c>
      <c r="D23427" s="279" t="str">
        <f>'Comp. Desp. Indiretas'!$C$19</f>
        <v>ASSISTENTE DE PROJETOS</v>
      </c>
      <c r="E23427" s="278" t="str">
        <f>Resumo!$R$5</f>
        <v>Despesa</v>
      </c>
      <c r="F23427" s="278" t="str">
        <f>Resumo!$R$6</f>
        <v>Despesa Indireta</v>
      </c>
      <c r="G23427" s="286">
        <f>'Comp. Desp. Indiretas'!CS19</f>
        <v>0</v>
      </c>
    </row>
    <row r="23428" spans="1:7">
      <c r="A23428" s="283">
        <f>'Comp. Desp. Indiretas'!$CS$7</f>
        <v>0</v>
      </c>
      <c r="B23428" s="278" t="str">
        <f>'Comp. Desp. Indiretas'!$A$20</f>
        <v>MOC</v>
      </c>
      <c r="D23428" s="279" t="str">
        <f>'Comp. Desp. Indiretas'!$C$20</f>
        <v>ASSISTENTE ADMINISTRATIVO</v>
      </c>
      <c r="E23428" s="278" t="str">
        <f>Resumo!$R$5</f>
        <v>Despesa</v>
      </c>
      <c r="F23428" s="278" t="str">
        <f>Resumo!$R$6</f>
        <v>Despesa Indireta</v>
      </c>
      <c r="G23428" s="286">
        <f>'Comp. Desp. Indiretas'!CS20</f>
        <v>0</v>
      </c>
    </row>
    <row r="23429" spans="1:7">
      <c r="A23429" s="283">
        <f>'Comp. Desp. Indiretas'!$CS$7</f>
        <v>0</v>
      </c>
      <c r="B23429" s="278" t="str">
        <f>'Comp. Desp. Indiretas'!$A$21</f>
        <v>MOC</v>
      </c>
      <c r="D23429" s="279" t="str">
        <f>'Comp. Desp. Indiretas'!$C$21</f>
        <v>ESTAGIÁRIO TÉCNICO</v>
      </c>
      <c r="E23429" s="278" t="str">
        <f>Resumo!$R$5</f>
        <v>Despesa</v>
      </c>
      <c r="F23429" s="278" t="str">
        <f>Resumo!$R$6</f>
        <v>Despesa Indireta</v>
      </c>
      <c r="G23429" s="286">
        <f>'Comp. Desp. Indiretas'!CS21</f>
        <v>0</v>
      </c>
    </row>
    <row r="23430" spans="1:7">
      <c r="A23430" s="283">
        <f>'Comp. Desp. Indiretas'!$CS$7</f>
        <v>0</v>
      </c>
      <c r="B23430" s="278" t="str">
        <f>'Comp. Desp. Indiretas'!$A$22</f>
        <v>MOC</v>
      </c>
      <c r="D23430" s="279" t="str">
        <f>'Comp. Desp. Indiretas'!$C$22</f>
        <v>ANALISTA FINANCEIRO</v>
      </c>
      <c r="E23430" s="278" t="str">
        <f>Resumo!$R$5</f>
        <v>Despesa</v>
      </c>
      <c r="F23430" s="278" t="str">
        <f>Resumo!$R$6</f>
        <v>Despesa Indireta</v>
      </c>
      <c r="G23430" s="286">
        <f>'Comp. Desp. Indiretas'!CS22</f>
        <v>0</v>
      </c>
    </row>
    <row r="23431" spans="1:7">
      <c r="A23431" s="283">
        <f>'Comp. Desp. Indiretas'!$CS$7</f>
        <v>0</v>
      </c>
      <c r="B23431" s="278" t="str">
        <f>'Comp. Desp. Indiretas'!$A$23</f>
        <v>MOC</v>
      </c>
      <c r="D23431" s="279" t="str">
        <f>'Comp. Desp. Indiretas'!$C$23</f>
        <v>ANALISTA DE SUPRIMENTOS</v>
      </c>
      <c r="E23431" s="278" t="str">
        <f>Resumo!$R$5</f>
        <v>Despesa</v>
      </c>
      <c r="F23431" s="278" t="str">
        <f>Resumo!$R$6</f>
        <v>Despesa Indireta</v>
      </c>
      <c r="G23431" s="286">
        <f>'Comp. Desp. Indiretas'!CS23</f>
        <v>0</v>
      </c>
    </row>
    <row r="23432" spans="1:7">
      <c r="A23432" s="283">
        <f>'Comp. Desp. Indiretas'!$CS$7</f>
        <v>0</v>
      </c>
      <c r="B23432" s="278" t="str">
        <f>'Comp. Desp. Indiretas'!$A$24</f>
        <v>DG</v>
      </c>
      <c r="D23432" s="279" t="str">
        <f>'Comp. Desp. Indiretas'!$C$24</f>
        <v>HOSPEDAGEM VIAGEM</v>
      </c>
      <c r="E23432" s="278" t="str">
        <f>Resumo!$R$5</f>
        <v>Despesa</v>
      </c>
      <c r="F23432" s="278" t="str">
        <f>Resumo!$R$6</f>
        <v>Despesa Indireta</v>
      </c>
      <c r="G23432" s="286">
        <f>'Comp. Desp. Indiretas'!CS24</f>
        <v>0</v>
      </c>
    </row>
    <row r="23433" spans="1:7">
      <c r="A23433" s="283">
        <f>'Comp. Desp. Indiretas'!$CS$7</f>
        <v>0</v>
      </c>
      <c r="B23433" s="278" t="str">
        <f>'Comp. Desp. Indiretas'!$A$25</f>
        <v>DG</v>
      </c>
      <c r="D23433" s="279" t="str">
        <f>'Comp. Desp. Indiretas'!$C$25</f>
        <v>HOSPEDAGEM - NIVEL 2</v>
      </c>
      <c r="E23433" s="278" t="str">
        <f>Resumo!$R$5</f>
        <v>Despesa</v>
      </c>
      <c r="F23433" s="278" t="str">
        <f>Resumo!$R$6</f>
        <v>Despesa Indireta</v>
      </c>
      <c r="G23433" s="286">
        <f>'Comp. Desp. Indiretas'!CS25</f>
        <v>0</v>
      </c>
    </row>
    <row r="23434" spans="1:7">
      <c r="A23434" s="283">
        <f>'Comp. Desp. Indiretas'!$CS$7</f>
        <v>0</v>
      </c>
      <c r="B23434" s="278" t="str">
        <f>'Comp. Desp. Indiretas'!$A$26</f>
        <v>DG</v>
      </c>
      <c r="D23434" s="279" t="str">
        <f>'Comp. Desp. Indiretas'!$C$26</f>
        <v>HOSPEDAGEM - NIVEL 3</v>
      </c>
      <c r="E23434" s="278" t="str">
        <f>Resumo!$R$5</f>
        <v>Despesa</v>
      </c>
      <c r="F23434" s="278" t="str">
        <f>Resumo!$R$6</f>
        <v>Despesa Indireta</v>
      </c>
      <c r="G23434" s="286">
        <f>'Comp. Desp. Indiretas'!CS26</f>
        <v>0</v>
      </c>
    </row>
    <row r="23435" spans="1:7">
      <c r="A23435" s="283">
        <f>'Comp. Desp. Indiretas'!$CS$7</f>
        <v>0</v>
      </c>
      <c r="B23435" s="278" t="str">
        <f>'Comp. Desp. Indiretas'!$A$27</f>
        <v>DG</v>
      </c>
      <c r="D23435" s="279" t="str">
        <f>'Comp. Desp. Indiretas'!$C$27</f>
        <v>SALA COMERCIAL - PARAUAPEBAS/PA</v>
      </c>
      <c r="E23435" s="278" t="str">
        <f>Resumo!$R$5</f>
        <v>Despesa</v>
      </c>
      <c r="F23435" s="278" t="str">
        <f>Resumo!$R$6</f>
        <v>Despesa Indireta</v>
      </c>
      <c r="G23435" s="286">
        <f>'Comp. Desp. Indiretas'!CS27</f>
        <v>0</v>
      </c>
    </row>
    <row r="23436" spans="1:7">
      <c r="A23436" s="283">
        <f>'Comp. Desp. Indiretas'!$CS$7</f>
        <v>0</v>
      </c>
      <c r="B23436" s="278" t="str">
        <f>'Comp. Desp. Indiretas'!$A$28</f>
        <v>DG</v>
      </c>
      <c r="D23436" s="279" t="str">
        <f>'Comp. Desp. Indiretas'!$C$28</f>
        <v>CUSTOS FIXOS - SALA COMERCIAL (INTERNET, TELEFONIA, ENERGIA, LIMPEZA, E ETC)</v>
      </c>
      <c r="E23436" s="278" t="str">
        <f>Resumo!$R$5</f>
        <v>Despesa</v>
      </c>
      <c r="F23436" s="278" t="str">
        <f>Resumo!$R$6</f>
        <v>Despesa Indireta</v>
      </c>
      <c r="G23436" s="286">
        <f>'Comp. Desp. Indiretas'!CS28</f>
        <v>0</v>
      </c>
    </row>
    <row r="23437" spans="1:7">
      <c r="A23437" s="283">
        <f>'Comp. Desp. Indiretas'!$CS$7</f>
        <v>0</v>
      </c>
      <c r="B23437" s="278" t="str">
        <f>'Comp. Desp. Indiretas'!$A$29</f>
        <v>DG</v>
      </c>
      <c r="D23437" s="279" t="str">
        <f>'Comp. Desp. Indiretas'!$C$29</f>
        <v>MOBILIA/FRETE - SALA COMERCIAL</v>
      </c>
      <c r="E23437" s="278" t="str">
        <f>Resumo!$R$5</f>
        <v>Despesa</v>
      </c>
      <c r="F23437" s="278" t="str">
        <f>Resumo!$R$6</f>
        <v>Despesa Indireta</v>
      </c>
      <c r="G23437" s="286">
        <f>'Comp. Desp. Indiretas'!CS29</f>
        <v>0</v>
      </c>
    </row>
    <row r="23438" spans="1:7">
      <c r="A23438" s="283">
        <f>'Comp. Desp. Indiretas'!$CS$7</f>
        <v>0</v>
      </c>
      <c r="B23438" s="278" t="str">
        <f>'Comp. Desp. Indiretas'!$A$30</f>
        <v>DG</v>
      </c>
      <c r="D23438" s="279" t="str">
        <f>'Comp. Desp. Indiretas'!$C$30</f>
        <v>ALIMENTAÇÃO - NIVEL 3</v>
      </c>
      <c r="E23438" s="278" t="str">
        <f>Resumo!$R$5</f>
        <v>Despesa</v>
      </c>
      <c r="F23438" s="278" t="str">
        <f>Resumo!$R$6</f>
        <v>Despesa Indireta</v>
      </c>
      <c r="G23438" s="286">
        <f>'Comp. Desp. Indiretas'!CS30</f>
        <v>0</v>
      </c>
    </row>
    <row r="23439" spans="1:7">
      <c r="A23439" s="283">
        <f>'Comp. Desp. Indiretas'!$CS$7</f>
        <v>0</v>
      </c>
      <c r="B23439" s="278" t="str">
        <f>'Comp. Desp. Indiretas'!$A$31</f>
        <v>DG</v>
      </c>
      <c r="D23439" s="279" t="str">
        <f>'Comp. Desp. Indiretas'!$C$31</f>
        <v>TELEFONIA</v>
      </c>
      <c r="E23439" s="278" t="str">
        <f>Resumo!$R$5</f>
        <v>Despesa</v>
      </c>
      <c r="F23439" s="278" t="str">
        <f>Resumo!$R$6</f>
        <v>Despesa Indireta</v>
      </c>
      <c r="G23439" s="286">
        <f>'Comp. Desp. Indiretas'!CS31</f>
        <v>0</v>
      </c>
    </row>
    <row r="23440" spans="1:7">
      <c r="A23440" s="283">
        <f>'Comp. Desp. Indiretas'!$CS$7</f>
        <v>0</v>
      </c>
      <c r="B23440" s="278" t="str">
        <f>'Comp. Desp. Indiretas'!$A$32</f>
        <v>DG</v>
      </c>
      <c r="D23440" s="279" t="str">
        <f>'Comp. Desp. Indiretas'!$C$32</f>
        <v>ALUGUEL DE VEÍCULO SUV</v>
      </c>
      <c r="E23440" s="278" t="str">
        <f>Resumo!$R$5</f>
        <v>Despesa</v>
      </c>
      <c r="F23440" s="278" t="str">
        <f>Resumo!$R$6</f>
        <v>Despesa Indireta</v>
      </c>
      <c r="G23440" s="286">
        <f>'Comp. Desp. Indiretas'!CS32</f>
        <v>0</v>
      </c>
    </row>
    <row r="23441" spans="1:7">
      <c r="A23441" s="283">
        <f>'Comp. Desp. Indiretas'!$CS$7</f>
        <v>0</v>
      </c>
      <c r="B23441" s="278" t="str">
        <f>'Comp. Desp. Indiretas'!$A$33</f>
        <v>DG</v>
      </c>
      <c r="D23441" s="279" t="str">
        <f>'Comp. Desp. Indiretas'!$C$33</f>
        <v>ALUGUEL DE VEICULO LEVE</v>
      </c>
      <c r="E23441" s="278" t="str">
        <f>Resumo!$R$5</f>
        <v>Despesa</v>
      </c>
      <c r="F23441" s="278" t="str">
        <f>Resumo!$R$6</f>
        <v>Despesa Indireta</v>
      </c>
      <c r="G23441" s="286">
        <f>'Comp. Desp. Indiretas'!CS33</f>
        <v>0</v>
      </c>
    </row>
    <row r="23442" spans="1:7">
      <c r="A23442" s="283">
        <f>'Comp. Desp. Indiretas'!$CS$7</f>
        <v>0</v>
      </c>
      <c r="B23442" s="278" t="str">
        <f>'Comp. Desp. Indiretas'!$A$34</f>
        <v>DG</v>
      </c>
      <c r="D23442" s="279" t="str">
        <f>'Comp. Desp. Indiretas'!$C$34</f>
        <v>ALUGUEL CAMINHONTE</v>
      </c>
      <c r="E23442" s="278" t="str">
        <f>Resumo!$R$5</f>
        <v>Despesa</v>
      </c>
      <c r="F23442" s="278" t="str">
        <f>Resumo!$R$6</f>
        <v>Despesa Indireta</v>
      </c>
      <c r="G23442" s="286">
        <f>'Comp. Desp. Indiretas'!CS34</f>
        <v>0</v>
      </c>
    </row>
    <row r="23443" spans="1:7">
      <c r="A23443" s="283">
        <f>'Comp. Desp. Indiretas'!$CS$7</f>
        <v>0</v>
      </c>
      <c r="B23443" s="278" t="str">
        <f>'Comp. Desp. Indiretas'!$A$35</f>
        <v>DG</v>
      </c>
      <c r="D23443" s="279" t="str">
        <f>'Comp. Desp. Indiretas'!$C$35</f>
        <v>AQUISIÇÃO DE VEICULO</v>
      </c>
      <c r="E23443" s="278" t="str">
        <f>Resumo!$R$5</f>
        <v>Despesa</v>
      </c>
      <c r="F23443" s="278" t="str">
        <f>Resumo!$R$6</f>
        <v>Despesa Indireta</v>
      </c>
      <c r="G23443" s="286">
        <f>'Comp. Desp. Indiretas'!CS35</f>
        <v>0</v>
      </c>
    </row>
    <row r="23444" spans="1:7">
      <c r="A23444" s="283">
        <f>'Comp. Desp. Indiretas'!$CS$7</f>
        <v>0</v>
      </c>
      <c r="B23444" s="278" t="str">
        <f>'Comp. Desp. Indiretas'!$A$36</f>
        <v>DG</v>
      </c>
      <c r="D23444" s="279" t="str">
        <f>'Comp. Desp. Indiretas'!$C$36</f>
        <v>COMBUSTÍVEL - GASOLINA</v>
      </c>
      <c r="E23444" s="278" t="str">
        <f>Resumo!$R$5</f>
        <v>Despesa</v>
      </c>
      <c r="F23444" s="278" t="str">
        <f>Resumo!$R$6</f>
        <v>Despesa Indireta</v>
      </c>
      <c r="G23444" s="286">
        <f>'Comp. Desp. Indiretas'!CS36</f>
        <v>0</v>
      </c>
    </row>
    <row r="23445" spans="1:7">
      <c r="A23445" s="283">
        <f>'Comp. Desp. Indiretas'!$CS$7</f>
        <v>0</v>
      </c>
      <c r="B23445" s="278" t="str">
        <f>'Comp. Desp. Indiretas'!$A$37</f>
        <v>DG</v>
      </c>
      <c r="D23445" s="279" t="str">
        <f>'Comp. Desp. Indiretas'!$C$37</f>
        <v>COMBUSTÍVEL - DIESEL</v>
      </c>
      <c r="E23445" s="278" t="str">
        <f>Resumo!$R$5</f>
        <v>Despesa</v>
      </c>
      <c r="F23445" s="278" t="str">
        <f>Resumo!$R$6</f>
        <v>Despesa Indireta</v>
      </c>
      <c r="G23445" s="286">
        <f>'Comp. Desp. Indiretas'!CS37</f>
        <v>0</v>
      </c>
    </row>
    <row r="23446" spans="1:7">
      <c r="A23446" s="283">
        <f>'Comp. Desp. Indiretas'!$CS$7</f>
        <v>0</v>
      </c>
      <c r="B23446" s="278" t="str">
        <f>'Comp. Desp. Indiretas'!$A$38</f>
        <v>DG</v>
      </c>
      <c r="D23446" s="279" t="str">
        <f>'Comp. Desp. Indiretas'!$C$38</f>
        <v>PASSAGEM AÉREA</v>
      </c>
      <c r="E23446" s="278" t="str">
        <f>Resumo!$R$5</f>
        <v>Despesa</v>
      </c>
      <c r="F23446" s="278" t="str">
        <f>Resumo!$R$6</f>
        <v>Despesa Indireta</v>
      </c>
      <c r="G23446" s="286">
        <f>'Comp. Desp. Indiretas'!CS38</f>
        <v>0</v>
      </c>
    </row>
    <row r="23447" spans="1:7">
      <c r="A23447" s="283">
        <f>'Comp. Desp. Indiretas'!$CS$7</f>
        <v>0</v>
      </c>
      <c r="B23447" s="278" t="str">
        <f>'Comp. Desp. Indiretas'!$A$39</f>
        <v>ART</v>
      </c>
      <c r="D23447" s="279" t="str">
        <f>'Comp. Desp. Indiretas'!$C$39</f>
        <v>ART CREA - Nível 1</v>
      </c>
      <c r="E23447" s="278" t="str">
        <f>Resumo!$R$5</f>
        <v>Despesa</v>
      </c>
      <c r="F23447" s="278" t="str">
        <f>Resumo!$R$6</f>
        <v>Despesa Indireta</v>
      </c>
      <c r="G23447" s="286">
        <f>'Comp. Desp. Indiretas'!CS39</f>
        <v>0</v>
      </c>
    </row>
    <row r="23448" spans="1:7">
      <c r="A23448" s="283">
        <f>'Comp. Desp. Indiretas'!$CS$7</f>
        <v>0</v>
      </c>
      <c r="B23448" s="278" t="str">
        <f>'Comp. Desp. Indiretas'!$A$40</f>
        <v>ART</v>
      </c>
      <c r="D23448" s="279" t="str">
        <f>'Comp. Desp. Indiretas'!$C$40</f>
        <v>ART CREA - Nível 2</v>
      </c>
      <c r="E23448" s="278" t="str">
        <f>Resumo!$R$5</f>
        <v>Despesa</v>
      </c>
      <c r="F23448" s="278" t="str">
        <f>Resumo!$R$6</f>
        <v>Despesa Indireta</v>
      </c>
      <c r="G23448" s="286">
        <f>'Comp. Desp. Indiretas'!CS40</f>
        <v>0</v>
      </c>
    </row>
    <row r="23449" spans="1:7">
      <c r="A23449" s="283">
        <f>'Comp. Desp. Indiretas'!$CS$7</f>
        <v>0</v>
      </c>
      <c r="B23449" s="278" t="str">
        <f>'Comp. Desp. Indiretas'!$A$41</f>
        <v>ART</v>
      </c>
      <c r="D23449" s="279" t="str">
        <f>'Comp. Desp. Indiretas'!$C$41</f>
        <v>ART CREA - Nível 3</v>
      </c>
      <c r="E23449" s="278" t="str">
        <f>Resumo!$R$5</f>
        <v>Despesa</v>
      </c>
      <c r="F23449" s="278" t="str">
        <f>Resumo!$R$6</f>
        <v>Despesa Indireta</v>
      </c>
      <c r="G23449" s="286">
        <f>'Comp. Desp. Indiretas'!CS41</f>
        <v>0</v>
      </c>
    </row>
    <row r="23450" spans="1:7">
      <c r="A23450" s="283">
        <f>'Comp. Desp. Indiretas'!$CS$7</f>
        <v>0</v>
      </c>
      <c r="B23450" s="278" t="str">
        <f>'Comp. Desp. Indiretas'!$A$42</f>
        <v>ART</v>
      </c>
      <c r="D23450" s="279" t="str">
        <f>'Comp. Desp. Indiretas'!$C$42</f>
        <v>ACERVO CREA</v>
      </c>
      <c r="E23450" s="278" t="str">
        <f>Resumo!$R$5</f>
        <v>Despesa</v>
      </c>
      <c r="F23450" s="278" t="str">
        <f>Resumo!$R$6</f>
        <v>Despesa Indireta</v>
      </c>
      <c r="G23450" s="286">
        <f>'Comp. Desp. Indiretas'!CS42</f>
        <v>0</v>
      </c>
    </row>
    <row r="23451" spans="1:7">
      <c r="A23451" s="283">
        <f>'Comp. Desp. Indiretas'!$CS$7</f>
        <v>0</v>
      </c>
      <c r="B23451" s="278" t="str">
        <f>'Comp. Desp. Indiretas'!$A$43</f>
        <v>ART</v>
      </c>
      <c r="D23451" s="279" t="str">
        <f>'Comp. Desp. Indiretas'!$C$43</f>
        <v>ART CRBio</v>
      </c>
      <c r="E23451" s="278" t="str">
        <f>Resumo!$R$5</f>
        <v>Despesa</v>
      </c>
      <c r="F23451" s="278" t="str">
        <f>Resumo!$R$6</f>
        <v>Despesa Indireta</v>
      </c>
      <c r="G23451" s="286">
        <f>'Comp. Desp. Indiretas'!CS43</f>
        <v>0</v>
      </c>
    </row>
    <row r="23452" spans="1:7">
      <c r="A23452" s="283">
        <f>'Comp. Desp. Indiretas'!$CS$7</f>
        <v>0</v>
      </c>
      <c r="B23452" s="278" t="str">
        <f>'Comp. Desp. Indiretas'!$A$44</f>
        <v>ART</v>
      </c>
      <c r="D23452" s="279" t="str">
        <f>'Comp. Desp. Indiretas'!$C$44</f>
        <v>ACERVO CRBio</v>
      </c>
      <c r="E23452" s="278" t="str">
        <f>Resumo!$R$5</f>
        <v>Despesa</v>
      </c>
      <c r="F23452" s="278" t="str">
        <f>Resumo!$R$6</f>
        <v>Despesa Indireta</v>
      </c>
      <c r="G23452" s="286">
        <f>'Comp. Desp. Indiretas'!CS44</f>
        <v>0</v>
      </c>
    </row>
    <row r="23453" spans="1:7">
      <c r="A23453" s="283">
        <f>'Comp. Desp. Indiretas'!$CS$7</f>
        <v>0</v>
      </c>
      <c r="B23453" s="278" t="str">
        <f>'Comp. Desp. Indiretas'!$A$45</f>
        <v>ART</v>
      </c>
      <c r="D23453" s="279" t="str">
        <f>'Comp. Desp. Indiretas'!$C$45</f>
        <v>VISTO CREA PF</v>
      </c>
      <c r="E23453" s="278" t="str">
        <f>Resumo!$R$5</f>
        <v>Despesa</v>
      </c>
      <c r="F23453" s="278" t="str">
        <f>Resumo!$R$6</f>
        <v>Despesa Indireta</v>
      </c>
      <c r="G23453" s="286">
        <f>'Comp. Desp. Indiretas'!CS45</f>
        <v>0</v>
      </c>
    </row>
    <row r="23454" spans="1:7">
      <c r="A23454" s="283">
        <f>'Comp. Desp. Indiretas'!$CS$7</f>
        <v>0</v>
      </c>
      <c r="B23454" s="278" t="str">
        <f>'Comp. Desp. Indiretas'!$A$46</f>
        <v>ART</v>
      </c>
      <c r="D23454" s="279" t="str">
        <f>'Comp. Desp. Indiretas'!$C$46</f>
        <v>VISTO CREA PJ</v>
      </c>
      <c r="E23454" s="278" t="str">
        <f>Resumo!$R$5</f>
        <v>Despesa</v>
      </c>
      <c r="F23454" s="278" t="str">
        <f>Resumo!$R$6</f>
        <v>Despesa Indireta</v>
      </c>
      <c r="G23454" s="286">
        <f>'Comp. Desp. Indiretas'!CS46</f>
        <v>0</v>
      </c>
    </row>
    <row r="23455" spans="1:7">
      <c r="A23455" s="283">
        <f>'Comp. Desp. Indiretas'!$CS$7</f>
        <v>0</v>
      </c>
      <c r="B23455" s="278" t="str">
        <f>'Comp. Desp. Indiretas'!$A$47</f>
        <v>ART</v>
      </c>
      <c r="D23455" s="279" t="str">
        <f>'Comp. Desp. Indiretas'!$C$47</f>
        <v>ANUIDADE CREA PF</v>
      </c>
      <c r="E23455" s="278" t="str">
        <f>Resumo!$R$5</f>
        <v>Despesa</v>
      </c>
      <c r="F23455" s="278" t="str">
        <f>Resumo!$R$6</f>
        <v>Despesa Indireta</v>
      </c>
      <c r="G23455" s="286">
        <f>'Comp. Desp. Indiretas'!CS47</f>
        <v>0</v>
      </c>
    </row>
    <row r="23456" spans="1:7">
      <c r="A23456" s="283">
        <f>'Comp. Desp. Indiretas'!$CS$7</f>
        <v>0</v>
      </c>
      <c r="B23456" s="278" t="str">
        <f>'Comp. Desp. Indiretas'!$A$48</f>
        <v>ART</v>
      </c>
      <c r="D23456" s="279" t="str">
        <f>'Comp. Desp. Indiretas'!$C$48</f>
        <v>ANUIDADE CREA PJ</v>
      </c>
      <c r="E23456" s="278" t="str">
        <f>Resumo!$R$5</f>
        <v>Despesa</v>
      </c>
      <c r="F23456" s="278" t="str">
        <f>Resumo!$R$6</f>
        <v>Despesa Indireta</v>
      </c>
      <c r="G23456" s="286">
        <f>'Comp. Desp. Indiretas'!CS48</f>
        <v>0</v>
      </c>
    </row>
    <row r="23457" spans="1:7">
      <c r="A23457" s="283">
        <f>'Comp. Desp. Indiretas'!$CS$7</f>
        <v>0</v>
      </c>
      <c r="B23457" s="278" t="str">
        <f>'Comp. Desp. Indiretas'!$A$49</f>
        <v>ART</v>
      </c>
      <c r="D23457" s="279" t="str">
        <f>'Comp. Desp. Indiretas'!$C$49</f>
        <v>VISTO CRBio PF</v>
      </c>
      <c r="E23457" s="278" t="str">
        <f>Resumo!$R$5</f>
        <v>Despesa</v>
      </c>
      <c r="F23457" s="278" t="str">
        <f>Resumo!$R$6</f>
        <v>Despesa Indireta</v>
      </c>
      <c r="G23457" s="286">
        <f>'Comp. Desp. Indiretas'!CS49</f>
        <v>0</v>
      </c>
    </row>
    <row r="23458" spans="1:7">
      <c r="A23458" s="283">
        <f>'Comp. Desp. Indiretas'!$CS$7</f>
        <v>0</v>
      </c>
      <c r="B23458" s="278" t="str">
        <f>'Comp. Desp. Indiretas'!$A$50</f>
        <v>ART</v>
      </c>
      <c r="D23458" s="279" t="str">
        <f>'Comp. Desp. Indiretas'!$C$50</f>
        <v>VISTO CRBio PJ</v>
      </c>
      <c r="E23458" s="278" t="str">
        <f>Resumo!$R$5</f>
        <v>Despesa</v>
      </c>
      <c r="F23458" s="278" t="str">
        <f>Resumo!$R$6</f>
        <v>Despesa Indireta</v>
      </c>
      <c r="G23458" s="286">
        <f>'Comp. Desp. Indiretas'!CS50</f>
        <v>0</v>
      </c>
    </row>
    <row r="23459" spans="1:7">
      <c r="A23459" s="283">
        <f>'Comp. Desp. Indiretas'!$CS$7</f>
        <v>0</v>
      </c>
      <c r="B23459" s="278" t="str">
        <f>'Comp. Desp. Indiretas'!$A$51</f>
        <v>SMS</v>
      </c>
      <c r="D23459" s="279" t="str">
        <f>'Comp. Desp. Indiretas'!$C$51</f>
        <v>PPRA</v>
      </c>
      <c r="E23459" s="278" t="str">
        <f>Resumo!$R$5</f>
        <v>Despesa</v>
      </c>
      <c r="F23459" s="278" t="str">
        <f>Resumo!$R$6</f>
        <v>Despesa Indireta</v>
      </c>
      <c r="G23459" s="286">
        <f>'Comp. Desp. Indiretas'!CS51</f>
        <v>0</v>
      </c>
    </row>
    <row r="23460" spans="1:7">
      <c r="A23460" s="283">
        <f>'Comp. Desp. Indiretas'!$CS$7</f>
        <v>0</v>
      </c>
      <c r="B23460" s="278" t="str">
        <f>'Comp. Desp. Indiretas'!$A$52</f>
        <v>SMS</v>
      </c>
      <c r="D23460" s="279" t="str">
        <f>'Comp. Desp. Indiretas'!$C$52</f>
        <v>PCMSO</v>
      </c>
      <c r="E23460" s="278" t="str">
        <f>Resumo!$R$5</f>
        <v>Despesa</v>
      </c>
      <c r="F23460" s="278" t="str">
        <f>Resumo!$R$6</f>
        <v>Despesa Indireta</v>
      </c>
      <c r="G23460" s="286">
        <f>'Comp. Desp. Indiretas'!CS52</f>
        <v>0</v>
      </c>
    </row>
    <row r="23461" spans="1:7">
      <c r="A23461" s="283">
        <f>'Comp. Desp. Indiretas'!$CS$7</f>
        <v>0</v>
      </c>
      <c r="B23461" s="278" t="str">
        <f>'Comp. Desp. Indiretas'!$A$53</f>
        <v>SMS</v>
      </c>
      <c r="D23461" s="279" t="str">
        <f>'Comp. Desp. Indiretas'!$C$53</f>
        <v>PGR</v>
      </c>
      <c r="E23461" s="278" t="str">
        <f>Resumo!$R$5</f>
        <v>Despesa</v>
      </c>
      <c r="F23461" s="278" t="str">
        <f>Resumo!$R$6</f>
        <v>Despesa Indireta</v>
      </c>
      <c r="G23461" s="286">
        <f>'Comp. Desp. Indiretas'!CS53</f>
        <v>0</v>
      </c>
    </row>
    <row r="23462" spans="1:7">
      <c r="A23462" s="283">
        <f>'Comp. Desp. Indiretas'!$CS$7</f>
        <v>0</v>
      </c>
      <c r="B23462" s="278" t="str">
        <f>'Comp. Desp. Indiretas'!$A$55</f>
        <v>SMS</v>
      </c>
      <c r="D23462" s="279" t="str">
        <f>'Comp. Desp. Indiretas'!$C$55</f>
        <v>TREINAMENTO</v>
      </c>
      <c r="E23462" s="278" t="str">
        <f>Resumo!$R$5</f>
        <v>Despesa</v>
      </c>
      <c r="F23462" s="278" t="str">
        <f>Resumo!$R$6</f>
        <v>Despesa Indireta</v>
      </c>
      <c r="G23462" s="286">
        <f>'Comp. Desp. Indiretas'!CS55</f>
        <v>0</v>
      </c>
    </row>
    <row r="23463" spans="1:7">
      <c r="A23463" s="283">
        <f>'Comp. Desp. Indiretas'!$CS$7</f>
        <v>0</v>
      </c>
      <c r="B23463" s="278" t="str">
        <f>'Comp. Desp. Indiretas'!$A$56</f>
        <v>SMS</v>
      </c>
      <c r="D23463" s="279" t="str">
        <f>'Comp. Desp. Indiretas'!$C$56</f>
        <v>ASO</v>
      </c>
      <c r="E23463" s="278" t="str">
        <f>Resumo!$R$5</f>
        <v>Despesa</v>
      </c>
      <c r="F23463" s="278" t="str">
        <f>Resumo!$R$6</f>
        <v>Despesa Indireta</v>
      </c>
      <c r="G23463" s="286">
        <f>'Comp. Desp. Indiretas'!CS56</f>
        <v>0</v>
      </c>
    </row>
    <row r="23464" spans="1:7">
      <c r="A23464" s="283">
        <f>'Comp. Desp. Indiretas'!$CS$7</f>
        <v>0</v>
      </c>
      <c r="B23464" s="278">
        <f>'Comp. Desp. Indiretas'!$A$57</f>
        <v>0</v>
      </c>
      <c r="D23464" s="279" t="str">
        <f>'Comp. Desp. Indiretas'!$C$57</f>
        <v/>
      </c>
      <c r="E23464" s="278" t="str">
        <f>Resumo!$R$5</f>
        <v>Despesa</v>
      </c>
      <c r="F23464" s="278" t="str">
        <f>Resumo!$R$6</f>
        <v>Despesa Indireta</v>
      </c>
      <c r="G23464" s="286">
        <f>'Comp. Desp. Indiretas'!CS57</f>
        <v>0</v>
      </c>
    </row>
    <row r="23465" spans="1:7">
      <c r="A23465" s="283">
        <f>'Comp. Desp. Indiretas'!$CS$7</f>
        <v>0</v>
      </c>
      <c r="B23465" s="278">
        <f>'Comp. Desp. Indiretas'!$A$58</f>
        <v>0</v>
      </c>
      <c r="D23465" s="279" t="str">
        <f>'Comp. Desp. Indiretas'!$C$58</f>
        <v/>
      </c>
      <c r="E23465" s="278" t="str">
        <f>Resumo!$R$5</f>
        <v>Despesa</v>
      </c>
      <c r="F23465" s="278" t="str">
        <f>Resumo!$R$6</f>
        <v>Despesa Indireta</v>
      </c>
      <c r="G23465" s="286">
        <f>'Comp. Desp. Indiretas'!CS58</f>
        <v>0</v>
      </c>
    </row>
    <row r="23466" spans="1:7">
      <c r="A23466" s="283">
        <f>'Comp. Desp. Indiretas'!$CS$7</f>
        <v>0</v>
      </c>
      <c r="B23466" s="278">
        <f>'Comp. Desp. Indiretas'!$A$59</f>
        <v>0</v>
      </c>
      <c r="D23466" s="279" t="str">
        <f>'Comp. Desp. Indiretas'!$C$59</f>
        <v/>
      </c>
      <c r="E23466" s="278" t="str">
        <f>Resumo!$R$5</f>
        <v>Despesa</v>
      </c>
      <c r="F23466" s="278" t="str">
        <f>Resumo!$R$6</f>
        <v>Despesa Indireta</v>
      </c>
      <c r="G23466" s="286">
        <f>'Comp. Desp. Indiretas'!CS59</f>
        <v>0</v>
      </c>
    </row>
    <row r="23467" spans="1:7">
      <c r="A23467" s="283">
        <f>'Comp. Desp. Indiretas'!$CS$7</f>
        <v>0</v>
      </c>
      <c r="B23467" s="278">
        <f>'Comp. Desp. Indiretas'!$A$60</f>
        <v>0</v>
      </c>
      <c r="D23467" s="279" t="str">
        <f>'Comp. Desp. Indiretas'!$C$60</f>
        <v/>
      </c>
      <c r="E23467" s="278" t="str">
        <f>Resumo!$R$5</f>
        <v>Despesa</v>
      </c>
      <c r="F23467" s="278" t="str">
        <f>Resumo!$R$6</f>
        <v>Despesa Indireta</v>
      </c>
      <c r="G23467" s="286">
        <f>'Comp. Desp. Indiretas'!CS60</f>
        <v>0</v>
      </c>
    </row>
    <row r="23468" spans="1:7">
      <c r="A23468" s="283">
        <f>'Comp. Desp. Indiretas'!$CS$7</f>
        <v>0</v>
      </c>
      <c r="B23468" s="278" t="str">
        <f>'Comp. Desp. Indiretas'!$A$63</f>
        <v>MOC</v>
      </c>
      <c r="D23468" s="279" t="str">
        <f>'Comp. Desp. Indiretas'!$C$63</f>
        <v>DIRETOR TÉCNICO</v>
      </c>
      <c r="E23468" s="278" t="str">
        <f>Resumo!$R$5</f>
        <v>Despesa</v>
      </c>
      <c r="F23468" s="278" t="str">
        <f>Resumo!$R$6</f>
        <v>Despesa Indireta</v>
      </c>
      <c r="G23468" s="286">
        <f>'Comp. Desp. Indiretas'!CS63</f>
        <v>0</v>
      </c>
    </row>
    <row r="23469" spans="1:7">
      <c r="A23469" s="283">
        <f>'Comp. Desp. Indiretas'!$CS$7</f>
        <v>0</v>
      </c>
      <c r="B23469" s="278" t="str">
        <f>'Comp. Desp. Indiretas'!$A$64</f>
        <v>MOC</v>
      </c>
      <c r="D23469" s="279" t="str">
        <f>'Comp. Desp. Indiretas'!$C$64</f>
        <v>ANALISTA DE SUPRIMENTOS</v>
      </c>
      <c r="E23469" s="278" t="str">
        <f>Resumo!$R$5</f>
        <v>Despesa</v>
      </c>
      <c r="F23469" s="278" t="str">
        <f>Resumo!$R$6</f>
        <v>Despesa Indireta</v>
      </c>
      <c r="G23469" s="286">
        <f>'Comp. Desp. Indiretas'!CS64</f>
        <v>0</v>
      </c>
    </row>
    <row r="23470" spans="1:7">
      <c r="A23470" s="283">
        <f>'Comp. Desp. Indiretas'!$CS$7</f>
        <v>0</v>
      </c>
      <c r="B23470" s="278" t="str">
        <f>'Comp. Desp. Indiretas'!$A$65</f>
        <v>MOC</v>
      </c>
      <c r="D23470" s="279" t="str">
        <f>'Comp. Desp. Indiretas'!$C$65</f>
        <v>GERENTE DE PROJETO - PJ</v>
      </c>
      <c r="E23470" s="278" t="str">
        <f>Resumo!$R$5</f>
        <v>Despesa</v>
      </c>
      <c r="F23470" s="278" t="str">
        <f>Resumo!$R$6</f>
        <v>Despesa Indireta</v>
      </c>
      <c r="G23470" s="286">
        <f>'Comp. Desp. Indiretas'!CS65</f>
        <v>0</v>
      </c>
    </row>
    <row r="23471" spans="1:7">
      <c r="A23471" s="283">
        <f>'Comp. Desp. Indiretas'!$CS$7</f>
        <v>0</v>
      </c>
      <c r="B23471" s="278" t="str">
        <f>'Comp. Desp. Indiretas'!$A$66</f>
        <v>MOC</v>
      </c>
      <c r="D23471" s="279" t="str">
        <f>'Comp. Desp. Indiretas'!$C$66</f>
        <v>COORD. DE PROJETO - PJ</v>
      </c>
      <c r="E23471" s="278" t="str">
        <f>Resumo!$R$5</f>
        <v>Despesa</v>
      </c>
      <c r="F23471" s="278" t="str">
        <f>Resumo!$R$6</f>
        <v>Despesa Indireta</v>
      </c>
      <c r="G23471" s="286">
        <f>'Comp. Desp. Indiretas'!CS66</f>
        <v>0</v>
      </c>
    </row>
    <row r="23472" spans="1:7">
      <c r="A23472" s="283">
        <f>'Comp. Desp. Indiretas'!$CS$7</f>
        <v>0</v>
      </c>
      <c r="B23472" s="278" t="str">
        <f>'Comp. Desp. Indiretas'!$A$67</f>
        <v>MOC</v>
      </c>
      <c r="D23472" s="279" t="str">
        <f>'Comp. Desp. Indiretas'!$C$67</f>
        <v>COORD. OPERACIONAL - PJ</v>
      </c>
      <c r="E23472" s="278" t="str">
        <f>Resumo!$R$5</f>
        <v>Despesa</v>
      </c>
      <c r="F23472" s="278" t="str">
        <f>Resumo!$R$6</f>
        <v>Despesa Indireta</v>
      </c>
      <c r="G23472" s="286">
        <f>'Comp. Desp. Indiretas'!CS67</f>
        <v>0</v>
      </c>
    </row>
    <row r="23473" spans="1:7">
      <c r="A23473" s="283">
        <f>'Comp. Desp. Indiretas'!$CS$7</f>
        <v>0</v>
      </c>
      <c r="B23473" s="278" t="str">
        <f>'Comp. Desp. Indiretas'!$A$68</f>
        <v>MOC</v>
      </c>
      <c r="D23473" s="279" t="str">
        <f>'Comp. Desp. Indiretas'!$C$68</f>
        <v>ANALISTA DE PROJETOS SENIOR - PJ</v>
      </c>
      <c r="E23473" s="278" t="str">
        <f>Resumo!$R$5</f>
        <v>Despesa</v>
      </c>
      <c r="F23473" s="278" t="str">
        <f>Resumo!$R$6</f>
        <v>Despesa Indireta</v>
      </c>
      <c r="G23473" s="286">
        <f>'Comp. Desp. Indiretas'!CS68</f>
        <v>0</v>
      </c>
    </row>
    <row r="23474" spans="1:7">
      <c r="A23474" s="283">
        <f>'Comp. Desp. Indiretas'!$CS$7</f>
        <v>0</v>
      </c>
      <c r="B23474" s="278" t="str">
        <f>'Comp. Desp. Indiretas'!$A$69</f>
        <v>MOC</v>
      </c>
      <c r="D23474" s="279" t="str">
        <f>'Comp. Desp. Indiretas'!$C$69</f>
        <v>ANALISTA DE PROJETOS PLENO - PJ</v>
      </c>
      <c r="E23474" s="278" t="str">
        <f>Resumo!$R$5</f>
        <v>Despesa</v>
      </c>
      <c r="F23474" s="278" t="str">
        <f>Resumo!$R$6</f>
        <v>Despesa Indireta</v>
      </c>
      <c r="G23474" s="286">
        <f>'Comp. Desp. Indiretas'!CS69</f>
        <v>0</v>
      </c>
    </row>
    <row r="23475" spans="1:7">
      <c r="A23475" s="283">
        <f>'Comp. Desp. Indiretas'!$CS$7</f>
        <v>0</v>
      </c>
      <c r="B23475" s="278" t="str">
        <f>'Comp. Desp. Indiretas'!$A$70</f>
        <v>MOC</v>
      </c>
      <c r="D23475" s="279" t="str">
        <f>'Comp. Desp. Indiretas'!$C$70</f>
        <v>ANALISTA DE PROJETOS JUNIOR - PJ</v>
      </c>
      <c r="E23475" s="278" t="str">
        <f>Resumo!$R$5</f>
        <v>Despesa</v>
      </c>
      <c r="F23475" s="278" t="str">
        <f>Resumo!$R$6</f>
        <v>Despesa Indireta</v>
      </c>
      <c r="G23475" s="286">
        <f>'Comp. Desp. Indiretas'!CS70</f>
        <v>0</v>
      </c>
    </row>
    <row r="23476" spans="1:7">
      <c r="A23476" s="283">
        <f>'Comp. Desp. Indiretas'!$CS$7</f>
        <v>0</v>
      </c>
      <c r="B23476" s="278" t="str">
        <f>'Comp. Desp. Indiretas'!$A$71</f>
        <v>MOC</v>
      </c>
      <c r="D23476" s="279" t="str">
        <f>'Comp. Desp. Indiretas'!$C$71</f>
        <v>TÉCNICO OPERACIONAL - PJ</v>
      </c>
      <c r="E23476" s="278" t="str">
        <f>Resumo!$R$5</f>
        <v>Despesa</v>
      </c>
      <c r="F23476" s="278" t="str">
        <f>Resumo!$R$6</f>
        <v>Despesa Indireta</v>
      </c>
      <c r="G23476" s="286">
        <f>'Comp. Desp. Indiretas'!CS71</f>
        <v>0</v>
      </c>
    </row>
    <row r="23477" spans="1:7">
      <c r="A23477" s="283">
        <f>'Comp. Desp. Indiretas'!$CS$7</f>
        <v>0</v>
      </c>
      <c r="B23477" s="278" t="str">
        <f>'Comp. Desp. Indiretas'!$A$72</f>
        <v>MOC</v>
      </c>
      <c r="D23477" s="279" t="str">
        <f>'Comp. Desp. Indiretas'!$C$72</f>
        <v>AUXILIAR TÉCNICO - PJ</v>
      </c>
      <c r="E23477" s="278" t="str">
        <f>Resumo!$R$5</f>
        <v>Despesa</v>
      </c>
      <c r="F23477" s="278" t="str">
        <f>Resumo!$R$6</f>
        <v>Despesa Indireta</v>
      </c>
      <c r="G23477" s="286">
        <f>'Comp. Desp. Indiretas'!CS72</f>
        <v>0</v>
      </c>
    </row>
    <row r="23478" spans="1:7">
      <c r="A23478" s="283">
        <f>'Comp. Desp. Indiretas'!$CS$7</f>
        <v>0</v>
      </c>
      <c r="B23478" s="278" t="str">
        <f>'Comp. Desp. Indiretas'!$A$73</f>
        <v>MOC</v>
      </c>
      <c r="D23478" s="279" t="str">
        <f>'Comp. Desp. Indiretas'!$C$73</f>
        <v>ANALISTA FINANCEIRO</v>
      </c>
      <c r="E23478" s="278" t="str">
        <f>Resumo!$R$5</f>
        <v>Despesa</v>
      </c>
      <c r="F23478" s="278" t="str">
        <f>Resumo!$R$6</f>
        <v>Despesa Indireta</v>
      </c>
      <c r="G23478" s="286">
        <f>'Comp. Desp. Indiretas'!CS73</f>
        <v>0</v>
      </c>
    </row>
    <row r="23479" spans="1:7">
      <c r="A23479" s="283">
        <f>'Comp. Desp. Indiretas'!$CS$7</f>
        <v>0</v>
      </c>
      <c r="B23479" s="278" t="str">
        <f>'Comp. Desp. Indiretas'!$A$74</f>
        <v>MOC</v>
      </c>
      <c r="D23479" s="279" t="str">
        <f>'Comp. Desp. Indiretas'!$C$74</f>
        <v>ANALISTA DE SUPRIMENTOS</v>
      </c>
      <c r="E23479" s="278" t="str">
        <f>Resumo!$R$5</f>
        <v>Despesa</v>
      </c>
      <c r="F23479" s="278" t="str">
        <f>Resumo!$R$6</f>
        <v>Despesa Indireta</v>
      </c>
      <c r="G23479" s="286">
        <f>'Comp. Desp. Indiretas'!CS74</f>
        <v>0</v>
      </c>
    </row>
    <row r="23480" spans="1:7">
      <c r="A23480" s="283">
        <f>'Comp. Desp. Indiretas'!$CS$7</f>
        <v>0</v>
      </c>
      <c r="B23480" s="278" t="str">
        <f>'Comp. Desp. Indiretas'!$A$75</f>
        <v>DG</v>
      </c>
      <c r="D23480" s="279" t="str">
        <f>'Comp. Desp. Indiretas'!$C$75</f>
        <v>HOSPEDAGEM VIAGEM</v>
      </c>
      <c r="E23480" s="278" t="str">
        <f>Resumo!$R$5</f>
        <v>Despesa</v>
      </c>
      <c r="F23480" s="278" t="str">
        <f>Resumo!$R$6</f>
        <v>Despesa Indireta</v>
      </c>
      <c r="G23480" s="286">
        <f>'Comp. Desp. Indiretas'!CS75</f>
        <v>0</v>
      </c>
    </row>
    <row r="23481" spans="1:7">
      <c r="A23481" s="283">
        <f>'Comp. Desp. Indiretas'!$CS$7</f>
        <v>0</v>
      </c>
      <c r="B23481" s="278" t="str">
        <f>'Comp. Desp. Indiretas'!$A$76</f>
        <v>DG</v>
      </c>
      <c r="D23481" s="279" t="str">
        <f>'Comp. Desp. Indiretas'!$C$76</f>
        <v>ALIMENTAÇÃO VIAGEM (CAFÉ / ALMOÇO OU JANTA)</v>
      </c>
      <c r="E23481" s="278" t="str">
        <f>Resumo!$R$5</f>
        <v>Despesa</v>
      </c>
      <c r="F23481" s="278" t="str">
        <f>Resumo!$R$6</f>
        <v>Despesa Indireta</v>
      </c>
      <c r="G23481" s="286">
        <f>'Comp. Desp. Indiretas'!CS76</f>
        <v>0</v>
      </c>
    </row>
    <row r="23482" spans="1:7">
      <c r="A23482" s="283">
        <f>'Comp. Desp. Indiretas'!$CS$7</f>
        <v>0</v>
      </c>
      <c r="B23482" s="278" t="str">
        <f>'Comp. Desp. Indiretas'!$A$77</f>
        <v>DG</v>
      </c>
      <c r="D23482" s="279" t="str">
        <f>'Comp. Desp. Indiretas'!$C$77</f>
        <v>SALA COMERCIAL - PARAUAPEBAS/PA</v>
      </c>
      <c r="E23482" s="278" t="str">
        <f>Resumo!$R$5</f>
        <v>Despesa</v>
      </c>
      <c r="F23482" s="278" t="str">
        <f>Resumo!$R$6</f>
        <v>Despesa Indireta</v>
      </c>
      <c r="G23482" s="286">
        <f>'Comp. Desp. Indiretas'!CS77</f>
        <v>0</v>
      </c>
    </row>
    <row r="23483" spans="1:7">
      <c r="A23483" s="283">
        <f>'Comp. Desp. Indiretas'!$CS$7</f>
        <v>0</v>
      </c>
      <c r="B23483" s="278" t="str">
        <f>'Comp. Desp. Indiretas'!$A$78</f>
        <v>DG</v>
      </c>
      <c r="D23483" s="279" t="str">
        <f>'Comp. Desp. Indiretas'!$C$78</f>
        <v>ALIMENTAÇÃO VIAGEM (CAFÉ / ALMOÇO OU JANTA)</v>
      </c>
      <c r="E23483" s="278" t="str">
        <f>Resumo!$R$5</f>
        <v>Despesa</v>
      </c>
      <c r="F23483" s="278" t="str">
        <f>Resumo!$R$6</f>
        <v>Despesa Indireta</v>
      </c>
      <c r="G23483" s="286">
        <f>'Comp. Desp. Indiretas'!CS78</f>
        <v>0</v>
      </c>
    </row>
    <row r="23484" spans="1:7">
      <c r="A23484" s="283">
        <f>'Comp. Desp. Indiretas'!$CS$7</f>
        <v>0</v>
      </c>
      <c r="B23484" s="278" t="str">
        <f>'Comp. Desp. Indiretas'!$A$79</f>
        <v>DG</v>
      </c>
      <c r="D23484" s="279" t="str">
        <f>'Comp. Desp. Indiretas'!$C$79</f>
        <v>ALIMENTAÇÃO - NIVEL 2</v>
      </c>
      <c r="E23484" s="278" t="str">
        <f>Resumo!$R$5</f>
        <v>Despesa</v>
      </c>
      <c r="F23484" s="278" t="str">
        <f>Resumo!$R$6</f>
        <v>Despesa Indireta</v>
      </c>
      <c r="G23484" s="286">
        <f>'Comp. Desp. Indiretas'!CS79</f>
        <v>0</v>
      </c>
    </row>
    <row r="23485" spans="1:7">
      <c r="A23485" s="283">
        <f>'Comp. Desp. Indiretas'!$CS$7</f>
        <v>0</v>
      </c>
      <c r="B23485" s="278" t="str">
        <f>'Comp. Desp. Indiretas'!$A$80</f>
        <v>DG</v>
      </c>
      <c r="D23485" s="279" t="str">
        <f>'Comp. Desp. Indiretas'!$C$80</f>
        <v>ALIMENTAÇÃO - NIVEL 3</v>
      </c>
      <c r="E23485" s="278" t="str">
        <f>Resumo!$R$5</f>
        <v>Despesa</v>
      </c>
      <c r="F23485" s="278" t="str">
        <f>Resumo!$R$6</f>
        <v>Despesa Indireta</v>
      </c>
      <c r="G23485" s="286">
        <f>'Comp. Desp. Indiretas'!CS80</f>
        <v>0</v>
      </c>
    </row>
    <row r="23486" spans="1:7">
      <c r="A23486" s="283">
        <f>'Comp. Desp. Indiretas'!$CS$7</f>
        <v>0</v>
      </c>
      <c r="B23486" s="278" t="str">
        <f>'Comp. Desp. Indiretas'!$A$81</f>
        <v>DG</v>
      </c>
      <c r="D23486" s="279" t="str">
        <f>'Comp. Desp. Indiretas'!$C$81</f>
        <v>TELEFONIA</v>
      </c>
      <c r="E23486" s="278" t="str">
        <f>Resumo!$R$5</f>
        <v>Despesa</v>
      </c>
      <c r="F23486" s="278" t="str">
        <f>Resumo!$R$6</f>
        <v>Despesa Indireta</v>
      </c>
      <c r="G23486" s="286">
        <f>'Comp. Desp. Indiretas'!CS81</f>
        <v>0</v>
      </c>
    </row>
    <row r="23487" spans="1:7">
      <c r="A23487" s="283">
        <f>'Comp. Desp. Indiretas'!$CS$7</f>
        <v>0</v>
      </c>
      <c r="B23487" s="278" t="str">
        <f>'Comp. Desp. Indiretas'!$A$82</f>
        <v>DG</v>
      </c>
      <c r="D23487" s="279" t="str">
        <f>'Comp. Desp. Indiretas'!$C$82</f>
        <v>ALUGUEL DE VEÍCULO SUV</v>
      </c>
      <c r="E23487" s="278" t="str">
        <f>Resumo!$R$5</f>
        <v>Despesa</v>
      </c>
      <c r="F23487" s="278" t="str">
        <f>Resumo!$R$6</f>
        <v>Despesa Indireta</v>
      </c>
      <c r="G23487" s="286">
        <f>'Comp. Desp. Indiretas'!CS82</f>
        <v>0</v>
      </c>
    </row>
    <row r="23488" spans="1:7">
      <c r="A23488" s="283">
        <f>'Comp. Desp. Indiretas'!$CS$7</f>
        <v>0</v>
      </c>
      <c r="B23488" s="278" t="str">
        <f>'Comp. Desp. Indiretas'!$A$83</f>
        <v>DG</v>
      </c>
      <c r="D23488" s="279" t="str">
        <f>'Comp. Desp. Indiretas'!$C$83</f>
        <v>ALUGUEL DE VEICULO LEVE</v>
      </c>
      <c r="E23488" s="278" t="str">
        <f>Resumo!$R$5</f>
        <v>Despesa</v>
      </c>
      <c r="F23488" s="278" t="str">
        <f>Resumo!$R$6</f>
        <v>Despesa Indireta</v>
      </c>
      <c r="G23488" s="286">
        <f>'Comp. Desp. Indiretas'!CS83</f>
        <v>0</v>
      </c>
    </row>
    <row r="23489" spans="1:7">
      <c r="A23489" s="283">
        <f>'Comp. Desp. Indiretas'!$CS$7</f>
        <v>0</v>
      </c>
      <c r="B23489" s="278" t="str">
        <f>'Comp. Desp. Indiretas'!$A$84</f>
        <v>DG</v>
      </c>
      <c r="D23489" s="279" t="str">
        <f>'Comp. Desp. Indiretas'!$C$84</f>
        <v>ALUGUEL CAMINHONTE</v>
      </c>
      <c r="E23489" s="278" t="str">
        <f>Resumo!$R$5</f>
        <v>Despesa</v>
      </c>
      <c r="F23489" s="278" t="str">
        <f>Resumo!$R$6</f>
        <v>Despesa Indireta</v>
      </c>
      <c r="G23489" s="286">
        <f>'Comp. Desp. Indiretas'!CS84</f>
        <v>0</v>
      </c>
    </row>
    <row r="23490" spans="1:7">
      <c r="A23490" s="283">
        <f>'Comp. Desp. Indiretas'!$CS$7</f>
        <v>0</v>
      </c>
      <c r="B23490" s="278" t="str">
        <f>'Comp. Desp. Indiretas'!$A$85</f>
        <v>DG</v>
      </c>
      <c r="D23490" s="279" t="str">
        <f>'Comp. Desp. Indiretas'!$C$85</f>
        <v>AQUISIÇÃO DE VEICULO</v>
      </c>
      <c r="E23490" s="278" t="str">
        <f>Resumo!$R$5</f>
        <v>Despesa</v>
      </c>
      <c r="F23490" s="278" t="str">
        <f>Resumo!$R$6</f>
        <v>Despesa Indireta</v>
      </c>
      <c r="G23490" s="286">
        <f>'Comp. Desp. Indiretas'!CS85</f>
        <v>0</v>
      </c>
    </row>
    <row r="23491" spans="1:7">
      <c r="A23491" s="283">
        <f>'Comp. Desp. Indiretas'!$CS$7</f>
        <v>0</v>
      </c>
      <c r="B23491" s="278" t="str">
        <f>'Comp. Desp. Indiretas'!$A$86</f>
        <v>DG</v>
      </c>
      <c r="D23491" s="279" t="str">
        <f>'Comp. Desp. Indiretas'!$C$86</f>
        <v>COMBUSTÍVEL - GASOLINA</v>
      </c>
      <c r="E23491" s="278" t="str">
        <f>Resumo!$R$5</f>
        <v>Despesa</v>
      </c>
      <c r="F23491" s="278" t="str">
        <f>Resumo!$R$6</f>
        <v>Despesa Indireta</v>
      </c>
      <c r="G23491" s="286">
        <f>'Comp. Desp. Indiretas'!CS86</f>
        <v>0</v>
      </c>
    </row>
    <row r="23492" spans="1:7">
      <c r="A23492" s="283">
        <f>'Comp. Desp. Indiretas'!$CS$7</f>
        <v>0</v>
      </c>
      <c r="B23492" s="278" t="str">
        <f>'Comp. Desp. Indiretas'!$A$87</f>
        <v>DG</v>
      </c>
      <c r="D23492" s="279" t="str">
        <f>'Comp. Desp. Indiretas'!$C$87</f>
        <v>COMBUSTÍVEL - DIESEL</v>
      </c>
      <c r="E23492" s="278" t="str">
        <f>Resumo!$R$5</f>
        <v>Despesa</v>
      </c>
      <c r="F23492" s="278" t="str">
        <f>Resumo!$R$6</f>
        <v>Despesa Indireta</v>
      </c>
      <c r="G23492" s="286">
        <f>'Comp. Desp. Indiretas'!CS87</f>
        <v>0</v>
      </c>
    </row>
    <row r="23493" spans="1:7">
      <c r="A23493" s="283">
        <f>'Comp. Desp. Indiretas'!$CS$7</f>
        <v>0</v>
      </c>
      <c r="B23493" s="278" t="str">
        <f>'Comp. Desp. Indiretas'!$A$88</f>
        <v>DG</v>
      </c>
      <c r="D23493" s="279" t="str">
        <f>'Comp. Desp. Indiretas'!$C$88</f>
        <v>PASSAGEM AÉREA</v>
      </c>
      <c r="E23493" s="278" t="str">
        <f>Resumo!$R$5</f>
        <v>Despesa</v>
      </c>
      <c r="F23493" s="278" t="str">
        <f>Resumo!$R$6</f>
        <v>Despesa Indireta</v>
      </c>
      <c r="G23493" s="286">
        <f>'Comp. Desp. Indiretas'!CS88</f>
        <v>0</v>
      </c>
    </row>
    <row r="23494" spans="1:7">
      <c r="A23494" s="283">
        <f>'Comp. Desp. Indiretas'!$CS$7</f>
        <v>0</v>
      </c>
      <c r="B23494" s="278" t="str">
        <f>'Comp. Desp. Indiretas'!$A$89</f>
        <v>ART</v>
      </c>
      <c r="D23494" s="279" t="str">
        <f>'Comp. Desp. Indiretas'!$C$89</f>
        <v>ART CREA - Nível 1</v>
      </c>
      <c r="E23494" s="278" t="str">
        <f>Resumo!$R$5</f>
        <v>Despesa</v>
      </c>
      <c r="F23494" s="278" t="str">
        <f>Resumo!$R$6</f>
        <v>Despesa Indireta</v>
      </c>
      <c r="G23494" s="286">
        <f>'Comp. Desp. Indiretas'!CS89</f>
        <v>0</v>
      </c>
    </row>
    <row r="23495" spans="1:7">
      <c r="A23495" s="283">
        <f>'Comp. Desp. Indiretas'!$CS$7</f>
        <v>0</v>
      </c>
      <c r="B23495" s="278" t="str">
        <f>'Comp. Desp. Indiretas'!$A$90</f>
        <v>ART</v>
      </c>
      <c r="D23495" s="279" t="str">
        <f>'Comp. Desp. Indiretas'!$C$90</f>
        <v>ART CREA - Nível 2</v>
      </c>
      <c r="E23495" s="278" t="str">
        <f>Resumo!$R$5</f>
        <v>Despesa</v>
      </c>
      <c r="F23495" s="278" t="str">
        <f>Resumo!$R$6</f>
        <v>Despesa Indireta</v>
      </c>
      <c r="G23495" s="286">
        <f>'Comp. Desp. Indiretas'!CS90</f>
        <v>0</v>
      </c>
    </row>
    <row r="23496" spans="1:7">
      <c r="A23496" s="283">
        <f>'Comp. Desp. Indiretas'!$CS$7</f>
        <v>0</v>
      </c>
      <c r="B23496" s="278" t="str">
        <f>'Comp. Desp. Indiretas'!$A$91</f>
        <v>ART</v>
      </c>
      <c r="D23496" s="279" t="str">
        <f>'Comp. Desp. Indiretas'!$C$91</f>
        <v>ART CREA - Nível 3</v>
      </c>
      <c r="E23496" s="278" t="str">
        <f>Resumo!$R$5</f>
        <v>Despesa</v>
      </c>
      <c r="F23496" s="278" t="str">
        <f>Resumo!$R$6</f>
        <v>Despesa Indireta</v>
      </c>
      <c r="G23496" s="286">
        <f>'Comp. Desp. Indiretas'!CS91</f>
        <v>0</v>
      </c>
    </row>
    <row r="23497" spans="1:7">
      <c r="A23497" s="283">
        <f>'Comp. Desp. Indiretas'!$CS$7</f>
        <v>0</v>
      </c>
      <c r="B23497" s="278" t="str">
        <f>'Comp. Desp. Indiretas'!$A$92</f>
        <v>ART</v>
      </c>
      <c r="D23497" s="279" t="str">
        <f>'Comp. Desp. Indiretas'!$C$92</f>
        <v>ACERVO CREA</v>
      </c>
      <c r="E23497" s="278" t="str">
        <f>Resumo!$R$5</f>
        <v>Despesa</v>
      </c>
      <c r="F23497" s="278" t="str">
        <f>Resumo!$R$6</f>
        <v>Despesa Indireta</v>
      </c>
      <c r="G23497" s="286">
        <f>'Comp. Desp. Indiretas'!CS92</f>
        <v>0</v>
      </c>
    </row>
    <row r="23498" spans="1:7">
      <c r="A23498" s="283">
        <f>'Comp. Desp. Indiretas'!$CS$7</f>
        <v>0</v>
      </c>
      <c r="B23498" s="278" t="str">
        <f>'Comp. Desp. Indiretas'!$A$93</f>
        <v>ART</v>
      </c>
      <c r="D23498" s="279" t="str">
        <f>'Comp. Desp. Indiretas'!$C$93</f>
        <v>ART CRBio</v>
      </c>
      <c r="E23498" s="278" t="str">
        <f>Resumo!$R$5</f>
        <v>Despesa</v>
      </c>
      <c r="F23498" s="278" t="str">
        <f>Resumo!$R$6</f>
        <v>Despesa Indireta</v>
      </c>
      <c r="G23498" s="286">
        <f>'Comp. Desp. Indiretas'!CS93</f>
        <v>0</v>
      </c>
    </row>
    <row r="23499" spans="1:7">
      <c r="A23499" s="283">
        <f>'Comp. Desp. Indiretas'!$CS$7</f>
        <v>0</v>
      </c>
      <c r="B23499" s="278" t="str">
        <f>'Comp. Desp. Indiretas'!$A$94</f>
        <v>ART</v>
      </c>
      <c r="D23499" s="279" t="str">
        <f>'Comp. Desp. Indiretas'!$C$94</f>
        <v>ACERVO CRBio</v>
      </c>
      <c r="E23499" s="278" t="str">
        <f>Resumo!$R$5</f>
        <v>Despesa</v>
      </c>
      <c r="F23499" s="278" t="str">
        <f>Resumo!$R$6</f>
        <v>Despesa Indireta</v>
      </c>
      <c r="G23499" s="286">
        <f>'Comp. Desp. Indiretas'!CS94</f>
        <v>0</v>
      </c>
    </row>
    <row r="23500" spans="1:7">
      <c r="A23500" s="283">
        <f>'Comp. Desp. Indiretas'!$CS$7</f>
        <v>0</v>
      </c>
      <c r="B23500" s="278" t="str">
        <f>'Comp. Desp. Indiretas'!$A$95</f>
        <v>ART</v>
      </c>
      <c r="D23500" s="279" t="str">
        <f>'Comp. Desp. Indiretas'!$C$95</f>
        <v>VISTO CREA PF</v>
      </c>
      <c r="E23500" s="278" t="str">
        <f>Resumo!$R$5</f>
        <v>Despesa</v>
      </c>
      <c r="F23500" s="278" t="str">
        <f>Resumo!$R$6</f>
        <v>Despesa Indireta</v>
      </c>
      <c r="G23500" s="286">
        <f>'Comp. Desp. Indiretas'!CS95</f>
        <v>0</v>
      </c>
    </row>
    <row r="23501" spans="1:7">
      <c r="A23501" s="283">
        <f>'Comp. Desp. Indiretas'!$CS$7</f>
        <v>0</v>
      </c>
      <c r="B23501" s="278" t="str">
        <f>'Comp. Desp. Indiretas'!$A$96</f>
        <v>ART</v>
      </c>
      <c r="D23501" s="279" t="str">
        <f>'Comp. Desp. Indiretas'!$C$96</f>
        <v>VISTO CREA PJ</v>
      </c>
      <c r="E23501" s="278" t="str">
        <f>Resumo!$R$5</f>
        <v>Despesa</v>
      </c>
      <c r="F23501" s="278" t="str">
        <f>Resumo!$R$6</f>
        <v>Despesa Indireta</v>
      </c>
      <c r="G23501" s="286">
        <f>'Comp. Desp. Indiretas'!CS96</f>
        <v>0</v>
      </c>
    </row>
    <row r="23502" spans="1:7">
      <c r="A23502" s="283">
        <f>'Comp. Desp. Indiretas'!$CS$7</f>
        <v>0</v>
      </c>
      <c r="B23502" s="278" t="str">
        <f>'Comp. Desp. Indiretas'!$A$97</f>
        <v>ART</v>
      </c>
      <c r="D23502" s="279" t="str">
        <f>'Comp. Desp. Indiretas'!$C$97</f>
        <v>ANUIDADE CREA PF</v>
      </c>
      <c r="E23502" s="278" t="str">
        <f>Resumo!$R$5</f>
        <v>Despesa</v>
      </c>
      <c r="F23502" s="278" t="str">
        <f>Resumo!$R$6</f>
        <v>Despesa Indireta</v>
      </c>
      <c r="G23502" s="286">
        <f>'Comp. Desp. Indiretas'!CS97</f>
        <v>0</v>
      </c>
    </row>
    <row r="23503" spans="1:7">
      <c r="A23503" s="283">
        <f>'Comp. Desp. Indiretas'!$CS$7</f>
        <v>0</v>
      </c>
      <c r="B23503" s="278" t="str">
        <f>'Comp. Desp. Indiretas'!$A$98</f>
        <v>ART</v>
      </c>
      <c r="D23503" s="279" t="str">
        <f>'Comp. Desp. Indiretas'!$C$98</f>
        <v>ANUIDADE CREA PJ</v>
      </c>
      <c r="E23503" s="278" t="str">
        <f>Resumo!$R$5</f>
        <v>Despesa</v>
      </c>
      <c r="F23503" s="278" t="str">
        <f>Resumo!$R$6</f>
        <v>Despesa Indireta</v>
      </c>
      <c r="G23503" s="286">
        <f>'Comp. Desp. Indiretas'!CS98</f>
        <v>0</v>
      </c>
    </row>
    <row r="23504" spans="1:7">
      <c r="A23504" s="283">
        <f>'Comp. Desp. Indiretas'!$CS$7</f>
        <v>0</v>
      </c>
      <c r="B23504" s="278" t="str">
        <f>'Comp. Desp. Indiretas'!$A$99</f>
        <v>ART</v>
      </c>
      <c r="D23504" s="279" t="str">
        <f>'Comp. Desp. Indiretas'!$C$99</f>
        <v>VISTO CRBio PF</v>
      </c>
      <c r="E23504" s="278" t="str">
        <f>Resumo!$R$5</f>
        <v>Despesa</v>
      </c>
      <c r="F23504" s="278" t="str">
        <f>Resumo!$R$6</f>
        <v>Despesa Indireta</v>
      </c>
      <c r="G23504" s="286">
        <f>'Comp. Desp. Indiretas'!CS99</f>
        <v>0</v>
      </c>
    </row>
    <row r="23505" spans="1:7">
      <c r="A23505" s="283">
        <f>'Comp. Desp. Indiretas'!$CS$7</f>
        <v>0</v>
      </c>
      <c r="B23505" s="278" t="str">
        <f>'Comp. Desp. Indiretas'!$A$100</f>
        <v>ART</v>
      </c>
      <c r="D23505" s="279" t="str">
        <f>'Comp. Desp. Indiretas'!$C$100</f>
        <v>VISTO CRBio PJ</v>
      </c>
      <c r="E23505" s="278" t="str">
        <f>Resumo!$R$5</f>
        <v>Despesa</v>
      </c>
      <c r="F23505" s="278" t="str">
        <f>Resumo!$R$6</f>
        <v>Despesa Indireta</v>
      </c>
      <c r="G23505" s="286">
        <f>'Comp. Desp. Indiretas'!CS100</f>
        <v>0</v>
      </c>
    </row>
    <row r="23506" spans="1:7">
      <c r="A23506" s="283">
        <f>'Comp. Desp. Indiretas'!$CS$7</f>
        <v>0</v>
      </c>
      <c r="B23506" s="278" t="str">
        <f>'Comp. Desp. Indiretas'!$A$101</f>
        <v>SMS</v>
      </c>
      <c r="D23506" s="279" t="str">
        <f>'Comp. Desp. Indiretas'!$C$101</f>
        <v>PPRA</v>
      </c>
      <c r="E23506" s="278" t="str">
        <f>Resumo!$R$5</f>
        <v>Despesa</v>
      </c>
      <c r="F23506" s="278" t="str">
        <f>Resumo!$R$6</f>
        <v>Despesa Indireta</v>
      </c>
      <c r="G23506" s="286">
        <f>'Comp. Desp. Indiretas'!CS101</f>
        <v>0</v>
      </c>
    </row>
    <row r="23507" spans="1:7">
      <c r="A23507" s="283">
        <f>'Comp. Desp. Indiretas'!$CS$7</f>
        <v>0</v>
      </c>
      <c r="B23507" s="278" t="str">
        <f>'Comp. Desp. Indiretas'!$A$102</f>
        <v>SMS</v>
      </c>
      <c r="D23507" s="279" t="str">
        <f>'Comp. Desp. Indiretas'!$C$102</f>
        <v>PCMSO</v>
      </c>
      <c r="E23507" s="278" t="str">
        <f>Resumo!$R$5</f>
        <v>Despesa</v>
      </c>
      <c r="F23507" s="278" t="str">
        <f>Resumo!$R$6</f>
        <v>Despesa Indireta</v>
      </c>
      <c r="G23507" s="286">
        <f>'Comp. Desp. Indiretas'!CS102</f>
        <v>0</v>
      </c>
    </row>
    <row r="23508" spans="1:7">
      <c r="A23508" s="283">
        <f>'Comp. Desp. Indiretas'!$CS$7</f>
        <v>0</v>
      </c>
      <c r="B23508" s="278" t="str">
        <f>'Comp. Desp. Indiretas'!$A$103</f>
        <v>SMS</v>
      </c>
      <c r="D23508" s="279" t="str">
        <f>'Comp. Desp. Indiretas'!$C$103</f>
        <v>PGR</v>
      </c>
      <c r="E23508" s="278" t="str">
        <f>Resumo!$R$5</f>
        <v>Despesa</v>
      </c>
      <c r="F23508" s="278" t="str">
        <f>Resumo!$R$6</f>
        <v>Despesa Indireta</v>
      </c>
      <c r="G23508" s="286">
        <f>'Comp. Desp. Indiretas'!CS103</f>
        <v>0</v>
      </c>
    </row>
    <row r="23509" spans="1:7">
      <c r="A23509" s="283">
        <f>'Comp. Desp. Indiretas'!$CS$7</f>
        <v>0</v>
      </c>
      <c r="B23509" s="278" t="str">
        <f>'Comp. Desp. Indiretas'!$A$104</f>
        <v>SMS</v>
      </c>
      <c r="D23509" s="279" t="str">
        <f>'Comp. Desp. Indiretas'!$C$104</f>
        <v>PAE</v>
      </c>
      <c r="E23509" s="278" t="str">
        <f>Resumo!$R$5</f>
        <v>Despesa</v>
      </c>
      <c r="F23509" s="278" t="str">
        <f>Resumo!$R$6</f>
        <v>Despesa Indireta</v>
      </c>
      <c r="G23509" s="286">
        <f>'Comp. Desp. Indiretas'!CS104</f>
        <v>0</v>
      </c>
    </row>
    <row r="23510" spans="1:7">
      <c r="A23510" s="283">
        <f>'Comp. Desp. Indiretas'!$CS$7</f>
        <v>0</v>
      </c>
      <c r="B23510" s="278" t="str">
        <f>'Comp. Desp. Indiretas'!$A$105</f>
        <v>SMS</v>
      </c>
      <c r="D23510" s="279" t="str">
        <f>'Comp. Desp. Indiretas'!$C$105</f>
        <v>TREINAMENTO</v>
      </c>
      <c r="E23510" s="278" t="str">
        <f>Resumo!$R$5</f>
        <v>Despesa</v>
      </c>
      <c r="F23510" s="278" t="str">
        <f>Resumo!$R$6</f>
        <v>Despesa Indireta</v>
      </c>
      <c r="G23510" s="286">
        <f>'Comp. Desp. Indiretas'!CS105</f>
        <v>0</v>
      </c>
    </row>
    <row r="23511" spans="1:7">
      <c r="A23511" s="283">
        <f>'Comp. Desp. Indiretas'!$CS$7</f>
        <v>0</v>
      </c>
      <c r="B23511" s="278" t="str">
        <f>'Comp. Desp. Indiretas'!$A$106</f>
        <v>SMS</v>
      </c>
      <c r="D23511" s="279" t="str">
        <f>'Comp. Desp. Indiretas'!$C$106</f>
        <v>ASO</v>
      </c>
      <c r="E23511" s="278" t="str">
        <f>Resumo!$R$5</f>
        <v>Despesa</v>
      </c>
      <c r="F23511" s="278" t="str">
        <f>Resumo!$R$6</f>
        <v>Despesa Indireta</v>
      </c>
      <c r="G23511" s="286">
        <f>'Comp. Desp. Indiretas'!CS106</f>
        <v>0</v>
      </c>
    </row>
    <row r="23512" spans="1:7">
      <c r="A23512" s="283">
        <f>'Comp. Desp. Indiretas'!$CS$7</f>
        <v>0</v>
      </c>
      <c r="B23512" s="278">
        <f>'Comp. Desp. Indiretas'!$A$107</f>
        <v>0</v>
      </c>
      <c r="D23512" s="279" t="str">
        <f>'Comp. Desp. Indiretas'!$C$107</f>
        <v/>
      </c>
      <c r="E23512" s="278" t="str">
        <f>Resumo!$R$5</f>
        <v>Despesa</v>
      </c>
      <c r="F23512" s="278" t="str">
        <f>Resumo!$R$6</f>
        <v>Despesa Indireta</v>
      </c>
      <c r="G23512" s="286">
        <f>'Comp. Desp. Indiretas'!CS107</f>
        <v>0</v>
      </c>
    </row>
    <row r="23513" spans="1:7">
      <c r="A23513" s="283">
        <f>'Comp. Desp. Indiretas'!$CS$7</f>
        <v>0</v>
      </c>
      <c r="B23513" s="278">
        <f>'Comp. Desp. Indiretas'!$A$108</f>
        <v>0</v>
      </c>
      <c r="D23513" s="279" t="str">
        <f>'Comp. Desp. Indiretas'!$C$108</f>
        <v/>
      </c>
      <c r="E23513" s="278" t="str">
        <f>Resumo!$R$5</f>
        <v>Despesa</v>
      </c>
      <c r="F23513" s="278" t="str">
        <f>Resumo!$R$6</f>
        <v>Despesa Indireta</v>
      </c>
      <c r="G23513" s="286">
        <f>'Comp. Desp. Indiretas'!CS108</f>
        <v>0</v>
      </c>
    </row>
    <row r="23514" spans="1:7">
      <c r="A23514" s="283">
        <f>'Comp. Desp. Indiretas'!$CS$7</f>
        <v>0</v>
      </c>
      <c r="B23514" s="278">
        <f>'Comp. Desp. Indiretas'!$A$109</f>
        <v>0</v>
      </c>
      <c r="D23514" s="279" t="str">
        <f>'Comp. Desp. Indiretas'!$C$109</f>
        <v/>
      </c>
      <c r="E23514" s="278" t="str">
        <f>Resumo!$R$5</f>
        <v>Despesa</v>
      </c>
      <c r="F23514" s="278" t="str">
        <f>Resumo!$R$6</f>
        <v>Despesa Indireta</v>
      </c>
      <c r="G23514" s="286">
        <f>'Comp. Desp. Indiretas'!CS109</f>
        <v>0</v>
      </c>
    </row>
    <row r="23515" spans="1:7">
      <c r="A23515" s="283">
        <f>'Comp. Desp. Indiretas'!$CS$7</f>
        <v>0</v>
      </c>
      <c r="B23515" s="278">
        <f>'Comp. Desp. Indiretas'!$A$110</f>
        <v>0</v>
      </c>
      <c r="D23515" s="279" t="str">
        <f>'Comp. Desp. Indiretas'!$C$110</f>
        <v/>
      </c>
      <c r="E23515" s="278" t="str">
        <f>Resumo!$R$5</f>
        <v>Despesa</v>
      </c>
      <c r="F23515" s="278" t="str">
        <f>Resumo!$R$6</f>
        <v>Despesa Indireta</v>
      </c>
      <c r="G23515" s="286">
        <f>'Comp. Desp. Indiretas'!CS110</f>
        <v>0</v>
      </c>
    </row>
    <row r="23516" spans="1:7">
      <c r="A23516" s="283">
        <f>'Comp. Desp. Indiretas'!$CS$7</f>
        <v>0</v>
      </c>
      <c r="B23516" s="278">
        <f>'Comp. Desp. Indiretas'!$A$111</f>
        <v>0</v>
      </c>
      <c r="D23516" s="279" t="str">
        <f>'Comp. Desp. Indiretas'!$C$111</f>
        <v/>
      </c>
      <c r="E23516" s="278" t="str">
        <f>Resumo!$R$5</f>
        <v>Despesa</v>
      </c>
      <c r="F23516" s="278" t="str">
        <f>Resumo!$R$6</f>
        <v>Despesa Indireta</v>
      </c>
      <c r="G23516" s="286">
        <f>'Comp. Desp. Indiretas'!CS111</f>
        <v>0</v>
      </c>
    </row>
    <row r="23517" spans="1:7">
      <c r="A23517" s="283">
        <f>'Comp. Desp. Indiretas'!$CS$7</f>
        <v>0</v>
      </c>
      <c r="B23517" s="278">
        <f>'Comp. Desp. Indiretas'!$A$112</f>
        <v>0</v>
      </c>
      <c r="D23517" s="279" t="str">
        <f>'Comp. Desp. Indiretas'!$C$112</f>
        <v/>
      </c>
      <c r="E23517" s="278" t="str">
        <f>Resumo!$R$5</f>
        <v>Despesa</v>
      </c>
      <c r="F23517" s="278" t="str">
        <f>Resumo!$R$6</f>
        <v>Despesa Indireta</v>
      </c>
      <c r="G23517" s="286">
        <f>'Comp. Desp. Indiretas'!CS112</f>
        <v>0</v>
      </c>
    </row>
    <row r="23518" spans="1:7">
      <c r="A23518" s="283">
        <f>'Comp. Desp. Indiretas'!$CS$7</f>
        <v>0</v>
      </c>
      <c r="B23518" s="278" t="str">
        <f>'Composições Desp. Diretas'!$A$10</f>
        <v>MOD</v>
      </c>
      <c r="C23518" s="278" t="str">
        <f>EAP!$C$9</f>
        <v>PP01</v>
      </c>
      <c r="D23518" s="279" t="str">
        <f>'Composições Desp. Diretas'!$C$10</f>
        <v>ANALISTA TÉCNICO</v>
      </c>
      <c r="E23518" s="278" t="str">
        <f>Resumo!$R$5</f>
        <v>Despesa</v>
      </c>
      <c r="F23518" s="278" t="str">
        <f>Resumo!$R$7</f>
        <v>Despesa Direta</v>
      </c>
      <c r="G23518" s="286">
        <f>'Composições Desp. Diretas'!CT10</f>
        <v>0</v>
      </c>
    </row>
    <row r="23519" spans="1:7">
      <c r="A23519" s="283">
        <f>'Comp. Desp. Indiretas'!$CS$7</f>
        <v>0</v>
      </c>
      <c r="B23519" s="278" t="str">
        <f>'Composições Desp. Diretas'!$A$11</f>
        <v>MOD</v>
      </c>
      <c r="C23519" s="278" t="str">
        <f>EAP!$C$9</f>
        <v>PP01</v>
      </c>
      <c r="D23519" s="279" t="str">
        <f>'Composições Desp. Diretas'!$C$11</f>
        <v>ASSISTENTE ADMINISTRATIVO</v>
      </c>
      <c r="E23519" s="278" t="str">
        <f>Resumo!$R$5</f>
        <v>Despesa</v>
      </c>
      <c r="F23519" s="278" t="str">
        <f>Resumo!$R$7</f>
        <v>Despesa Direta</v>
      </c>
      <c r="G23519" s="286">
        <f>'Composições Desp. Diretas'!CT11</f>
        <v>0</v>
      </c>
    </row>
    <row r="23520" spans="1:7">
      <c r="A23520" s="283">
        <f>'Comp. Desp. Indiretas'!$CS$7</f>
        <v>0</v>
      </c>
      <c r="B23520" s="278" t="str">
        <f>'Composições Desp. Diretas'!$A$12</f>
        <v>MOD</v>
      </c>
      <c r="C23520" s="278" t="str">
        <f>EAP!$C$9</f>
        <v>PP01</v>
      </c>
      <c r="D23520" s="279" t="str">
        <f>'Composições Desp. Diretas'!$C$12</f>
        <v>TÉCNICO DE SEGURANÇA</v>
      </c>
      <c r="E23520" s="278" t="str">
        <f>Resumo!$R$5</f>
        <v>Despesa</v>
      </c>
      <c r="F23520" s="278" t="str">
        <f>Resumo!$R$7</f>
        <v>Despesa Direta</v>
      </c>
      <c r="G23520" s="286">
        <f>'Composições Desp. Diretas'!CT12</f>
        <v>0</v>
      </c>
    </row>
    <row r="23521" spans="1:7">
      <c r="A23521" s="283">
        <f>'Comp. Desp. Indiretas'!$CS$7</f>
        <v>0</v>
      </c>
      <c r="B23521" s="278" t="str">
        <f>'Composições Desp. Diretas'!$A$13</f>
        <v>MOD</v>
      </c>
      <c r="C23521" s="278" t="str">
        <f>EAP!$C$9</f>
        <v>PP01</v>
      </c>
      <c r="D23521" s="279" t="str">
        <f>'Composições Desp. Diretas'!$C$13</f>
        <v>PREPOSTO</v>
      </c>
      <c r="E23521" s="278" t="str">
        <f>Resumo!$R$5</f>
        <v>Despesa</v>
      </c>
      <c r="F23521" s="278" t="str">
        <f>Resumo!$R$7</f>
        <v>Despesa Direta</v>
      </c>
      <c r="G23521" s="286">
        <f>'Composições Desp. Diretas'!CT13</f>
        <v>0</v>
      </c>
    </row>
    <row r="23522" spans="1:7">
      <c r="A23522" s="283">
        <f>'Comp. Desp. Indiretas'!$CS$7</f>
        <v>0</v>
      </c>
      <c r="B23522" s="278" t="str">
        <f>'Composições Desp. Diretas'!$A$14</f>
        <v>MOD</v>
      </c>
      <c r="C23522" s="278" t="str">
        <f>EAP!$C$9</f>
        <v>PP01</v>
      </c>
      <c r="D23522" s="279" t="str">
        <f>'Composições Desp. Diretas'!$C$14</f>
        <v>COORDENADOR PEAC</v>
      </c>
      <c r="E23522" s="278" t="str">
        <f>Resumo!$R$5</f>
        <v>Despesa</v>
      </c>
      <c r="F23522" s="278" t="str">
        <f>Resumo!$R$7</f>
        <v>Despesa Direta</v>
      </c>
      <c r="G23522" s="286">
        <f>'Composições Desp. Diretas'!CT14</f>
        <v>0</v>
      </c>
    </row>
    <row r="23523" spans="1:7">
      <c r="A23523" s="283">
        <f>'Comp. Desp. Indiretas'!$CS$7</f>
        <v>0</v>
      </c>
      <c r="B23523" s="278" t="str">
        <f>'Composições Desp. Diretas'!$A$15</f>
        <v>MOD</v>
      </c>
      <c r="C23523" s="278" t="str">
        <f>EAP!$C$9</f>
        <v>PP01</v>
      </c>
      <c r="D23523" s="279" t="str">
        <f>'Composições Desp. Diretas'!$C$15</f>
        <v>COORDENADOR PEAC</v>
      </c>
      <c r="E23523" s="278" t="str">
        <f>Resumo!$R$5</f>
        <v>Despesa</v>
      </c>
      <c r="F23523" s="278" t="str">
        <f>Resumo!$R$7</f>
        <v>Despesa Direta</v>
      </c>
      <c r="G23523" s="286">
        <f>'Composições Desp. Diretas'!CT15</f>
        <v>0</v>
      </c>
    </row>
    <row r="23524" spans="1:7">
      <c r="A23524" s="283">
        <f>'Comp. Desp. Indiretas'!$CS$7</f>
        <v>0</v>
      </c>
      <c r="B23524" s="278" t="str">
        <f>'Composições Desp. Diretas'!$A$16</f>
        <v>MOD</v>
      </c>
      <c r="C23524" s="278" t="str">
        <f>EAP!$C$9</f>
        <v>PP01</v>
      </c>
      <c r="D23524" s="279" t="str">
        <f>'Composições Desp. Diretas'!$C$16</f>
        <v>PRODUÇÃO AUDIOVISUAL (DESIGNER GRÁFICO)</v>
      </c>
      <c r="E23524" s="278" t="str">
        <f>Resumo!$R$5</f>
        <v>Despesa</v>
      </c>
      <c r="F23524" s="278" t="str">
        <f>Resumo!$R$7</f>
        <v>Despesa Direta</v>
      </c>
      <c r="G23524" s="286">
        <f>'Composições Desp. Diretas'!CT16</f>
        <v>0</v>
      </c>
    </row>
    <row r="23525" spans="1:7">
      <c r="A23525" s="283">
        <f>'Comp. Desp. Indiretas'!$CS$7</f>
        <v>0</v>
      </c>
      <c r="B23525" s="278" t="str">
        <f>'Composições Desp. Diretas'!$A$17</f>
        <v>DG</v>
      </c>
      <c r="C23525" s="278" t="str">
        <f>EAP!$C$9</f>
        <v>PP01</v>
      </c>
      <c r="D23525" s="279" t="str">
        <f>'Composições Desp. Diretas'!$C$17</f>
        <v>AJUDA DE CUSTO - CAJU - NÍVEL 1</v>
      </c>
      <c r="E23525" s="278" t="str">
        <f>Resumo!$R$5</f>
        <v>Despesa</v>
      </c>
      <c r="F23525" s="278" t="str">
        <f>Resumo!$R$7</f>
        <v>Despesa Direta</v>
      </c>
      <c r="G23525" s="286">
        <f>'Composições Desp. Diretas'!CT17</f>
        <v>0</v>
      </c>
    </row>
    <row r="23526" spans="1:7">
      <c r="A23526" s="283">
        <f>'Comp. Desp. Indiretas'!$CS$7</f>
        <v>0</v>
      </c>
      <c r="B23526" s="278" t="str">
        <f>'Composições Desp. Diretas'!$A$18</f>
        <v>DG</v>
      </c>
      <c r="C23526" s="278" t="str">
        <f>EAP!$C$9</f>
        <v>PP01</v>
      </c>
      <c r="D23526" s="279" t="str">
        <f>'Composições Desp. Diretas'!$C$18</f>
        <v>AJUDA DE CUSTO - CAJU - NÍVEL 2</v>
      </c>
      <c r="E23526" s="278" t="str">
        <f>Resumo!$R$5</f>
        <v>Despesa</v>
      </c>
      <c r="F23526" s="278" t="str">
        <f>Resumo!$R$7</f>
        <v>Despesa Direta</v>
      </c>
      <c r="G23526" s="286">
        <f>'Composições Desp. Diretas'!CT18</f>
        <v>0</v>
      </c>
    </row>
    <row r="23527" spans="1:7">
      <c r="A23527" s="283">
        <f>'Comp. Desp. Indiretas'!$CS$7</f>
        <v>0</v>
      </c>
      <c r="B23527" s="278" t="str">
        <f>'Composições Desp. Diretas'!$A$19</f>
        <v>MA</v>
      </c>
      <c r="C23527" s="278" t="str">
        <f>EAP!$C$9</f>
        <v>PP01</v>
      </c>
      <c r="D23527" s="279" t="str">
        <f>'Composições Desp. Diretas'!$C$19</f>
        <v>UNIFORME/EPI</v>
      </c>
      <c r="E23527" s="278" t="str">
        <f>Resumo!$R$5</f>
        <v>Despesa</v>
      </c>
      <c r="F23527" s="278" t="str">
        <f>Resumo!$R$7</f>
        <v>Despesa Direta</v>
      </c>
      <c r="G23527" s="286">
        <f>'Composições Desp. Diretas'!CT19</f>
        <v>0</v>
      </c>
    </row>
    <row r="23528" spans="1:7">
      <c r="A23528" s="283">
        <f>'Comp. Desp. Indiretas'!$CS$7</f>
        <v>0</v>
      </c>
      <c r="B23528" s="278" t="str">
        <f>'Composições Desp. Diretas'!$A$20</f>
        <v>SMS</v>
      </c>
      <c r="C23528" s="278" t="str">
        <f>EAP!$C$9</f>
        <v>PP01</v>
      </c>
      <c r="D23528" s="279" t="str">
        <f>'Composições Desp. Diretas'!$C$20</f>
        <v>ASO</v>
      </c>
      <c r="E23528" s="278" t="str">
        <f>Resumo!$R$5</f>
        <v>Despesa</v>
      </c>
      <c r="F23528" s="278" t="str">
        <f>Resumo!$R$7</f>
        <v>Despesa Direta</v>
      </c>
      <c r="G23528" s="286">
        <f>'Composições Desp. Diretas'!CT20</f>
        <v>0</v>
      </c>
    </row>
    <row r="23529" spans="1:7">
      <c r="A23529" s="283">
        <f>'Comp. Desp. Indiretas'!$CS$7</f>
        <v>0</v>
      </c>
      <c r="B23529" s="278" t="str">
        <f>'Composições Desp. Diretas'!$A$21</f>
        <v>EQ</v>
      </c>
      <c r="C23529" s="278" t="str">
        <f>EAP!$C$9</f>
        <v>PP01</v>
      </c>
      <c r="D23529" s="279" t="str">
        <f>'Composições Desp. Diretas'!$C$21</f>
        <v>NOTEBOOK</v>
      </c>
      <c r="E23529" s="278" t="str">
        <f>Resumo!$R$5</f>
        <v>Despesa</v>
      </c>
      <c r="F23529" s="278" t="str">
        <f>Resumo!$R$7</f>
        <v>Despesa Direta</v>
      </c>
      <c r="G23529" s="286">
        <f>'Composições Desp. Diretas'!CT21</f>
        <v>0</v>
      </c>
    </row>
    <row r="23530" spans="1:7">
      <c r="A23530" s="283">
        <f>'Comp. Desp. Indiretas'!$CS$7</f>
        <v>0</v>
      </c>
      <c r="B23530" s="278" t="str">
        <f>'Composições Desp. Diretas'!$A$22</f>
        <v>EQ</v>
      </c>
      <c r="C23530" s="278" t="str">
        <f>EAP!$C$9</f>
        <v>PP01</v>
      </c>
      <c r="D23530" s="279" t="str">
        <f>'Composições Desp. Diretas'!$C$22</f>
        <v>KIT MULTIMÍDIA</v>
      </c>
      <c r="E23530" s="278" t="str">
        <f>Resumo!$R$5</f>
        <v>Despesa</v>
      </c>
      <c r="F23530" s="278" t="str">
        <f>Resumo!$R$7</f>
        <v>Despesa Direta</v>
      </c>
      <c r="G23530" s="286">
        <f>'Composições Desp. Diretas'!CT22</f>
        <v>0</v>
      </c>
    </row>
    <row r="23531" spans="1:7">
      <c r="A23531" s="283">
        <f>'Comp. Desp. Indiretas'!$CS$7</f>
        <v>0</v>
      </c>
      <c r="B23531" s="278" t="str">
        <f>'Composições Desp. Diretas'!$A$23</f>
        <v>SMS</v>
      </c>
      <c r="C23531" s="278" t="str">
        <f>EAP!$C$9</f>
        <v>PP01</v>
      </c>
      <c r="D23531" s="279" t="str">
        <f>'Composições Desp. Diretas'!$C$23</f>
        <v>TREINAMENTO RAC02 (VALE)</v>
      </c>
      <c r="E23531" s="278" t="str">
        <f>Resumo!$R$5</f>
        <v>Despesa</v>
      </c>
      <c r="F23531" s="278" t="str">
        <f>Resumo!$R$7</f>
        <v>Despesa Direta</v>
      </c>
      <c r="G23531" s="286">
        <f>'Composições Desp. Diretas'!CT23</f>
        <v>0</v>
      </c>
    </row>
    <row r="23532" spans="1:7">
      <c r="A23532" s="283">
        <f>'Comp. Desp. Indiretas'!$CS$7</f>
        <v>0</v>
      </c>
      <c r="B23532" s="278" t="str">
        <f>'Composições Desp. Diretas'!$A$24</f>
        <v>SE</v>
      </c>
      <c r="C23532" s="278" t="str">
        <f>EAP!$C$9</f>
        <v>PP01</v>
      </c>
      <c r="D23532" s="279" t="str">
        <f>'Composições Desp. Diretas'!$C$24</f>
        <v>ESPECIALISTA - 44h/MÊS</v>
      </c>
      <c r="E23532" s="278" t="str">
        <f>Resumo!$R$5</f>
        <v>Despesa</v>
      </c>
      <c r="F23532" s="278" t="str">
        <f>Resumo!$R$7</f>
        <v>Despesa Direta</v>
      </c>
      <c r="G23532" s="286">
        <f>'Composições Desp. Diretas'!CT24</f>
        <v>0</v>
      </c>
    </row>
    <row r="23533" spans="1:7">
      <c r="A23533" s="283">
        <f>'Comp. Desp. Indiretas'!$CS$7</f>
        <v>0</v>
      </c>
      <c r="B23533" s="278">
        <f>'Composições Desp. Diretas'!$A$25</f>
        <v>0</v>
      </c>
      <c r="C23533" s="278" t="str">
        <f>EAP!$C$9</f>
        <v>PP01</v>
      </c>
      <c r="D23533" s="279">
        <f>'Composições Desp. Diretas'!$C$25</f>
        <v>0</v>
      </c>
      <c r="E23533" s="278" t="str">
        <f>Resumo!$R$5</f>
        <v>Despesa</v>
      </c>
      <c r="F23533" s="278" t="str">
        <f>Resumo!$R$7</f>
        <v>Despesa Direta</v>
      </c>
      <c r="G23533" s="286">
        <f>'Composições Desp. Diretas'!CT25</f>
        <v>0</v>
      </c>
    </row>
    <row r="23534" spans="1:7">
      <c r="A23534" s="283">
        <f>'Comp. Desp. Indiretas'!$CS$7</f>
        <v>0</v>
      </c>
      <c r="B23534" s="278">
        <f>'Composições Desp. Diretas'!$A$26</f>
        <v>0</v>
      </c>
      <c r="C23534" s="278" t="str">
        <f>EAP!$C$9</f>
        <v>PP01</v>
      </c>
      <c r="D23534" s="279">
        <f>'Composições Desp. Diretas'!$C$26</f>
        <v>0</v>
      </c>
      <c r="E23534" s="278" t="str">
        <f>Resumo!$R$5</f>
        <v>Despesa</v>
      </c>
      <c r="F23534" s="278" t="str">
        <f>Resumo!$R$7</f>
        <v>Despesa Direta</v>
      </c>
      <c r="G23534" s="286">
        <f>'Composições Desp. Diretas'!CT26</f>
        <v>0</v>
      </c>
    </row>
    <row r="23535" spans="1:7">
      <c r="A23535" s="283">
        <f>'Comp. Desp. Indiretas'!$CS$7</f>
        <v>0</v>
      </c>
      <c r="B23535" s="278">
        <f>'Composições Desp. Diretas'!$A$27</f>
        <v>0</v>
      </c>
      <c r="C23535" s="278" t="str">
        <f>EAP!$C$9</f>
        <v>PP01</v>
      </c>
      <c r="D23535" s="279">
        <f>'Composições Desp. Diretas'!$C$27</f>
        <v>0</v>
      </c>
      <c r="E23535" s="278" t="str">
        <f>Resumo!$R$5</f>
        <v>Despesa</v>
      </c>
      <c r="F23535" s="278" t="str">
        <f>Resumo!$R$7</f>
        <v>Despesa Direta</v>
      </c>
      <c r="G23535" s="286">
        <f>'Composições Desp. Diretas'!CT27</f>
        <v>0</v>
      </c>
    </row>
    <row r="23536" spans="1:7">
      <c r="A23536" s="283">
        <f>'Comp. Desp. Indiretas'!$CS$7</f>
        <v>0</v>
      </c>
      <c r="B23536" s="278">
        <f>'Composições Desp. Diretas'!$A$28</f>
        <v>0</v>
      </c>
      <c r="C23536" s="278" t="str">
        <f>EAP!$C$9</f>
        <v>PP01</v>
      </c>
      <c r="D23536" s="279">
        <f>'Composições Desp. Diretas'!$C$28</f>
        <v>0</v>
      </c>
      <c r="E23536" s="278" t="str">
        <f>Resumo!$R$5</f>
        <v>Despesa</v>
      </c>
      <c r="F23536" s="278" t="str">
        <f>Resumo!$R$7</f>
        <v>Despesa Direta</v>
      </c>
      <c r="G23536" s="286">
        <f>'Composições Desp. Diretas'!CT28</f>
        <v>0</v>
      </c>
    </row>
    <row r="23537" spans="1:7">
      <c r="A23537" s="283">
        <f>'Comp. Desp. Indiretas'!$CS$7</f>
        <v>0</v>
      </c>
      <c r="B23537" s="278">
        <f>'Composições Desp. Diretas'!$A$29</f>
        <v>0</v>
      </c>
      <c r="C23537" s="278" t="str">
        <f>EAP!$C$9</f>
        <v>PP01</v>
      </c>
      <c r="D23537" s="279">
        <f>'Composições Desp. Diretas'!$C$29</f>
        <v>0</v>
      </c>
      <c r="E23537" s="278" t="str">
        <f>Resumo!$R$5</f>
        <v>Despesa</v>
      </c>
      <c r="F23537" s="278" t="str">
        <f>Resumo!$R$7</f>
        <v>Despesa Direta</v>
      </c>
      <c r="G23537" s="286">
        <f>'Composições Desp. Diretas'!CT29</f>
        <v>0</v>
      </c>
    </row>
    <row r="23538" spans="1:7">
      <c r="A23538" s="283">
        <f>'Comp. Desp. Indiretas'!$CS$7</f>
        <v>0</v>
      </c>
      <c r="B23538" s="278">
        <f>'Composições Desp. Diretas'!$A$30</f>
        <v>0</v>
      </c>
      <c r="C23538" s="278" t="str">
        <f>EAP!$C$9</f>
        <v>PP01</v>
      </c>
      <c r="D23538" s="279">
        <f>'Composições Desp. Diretas'!$C$30</f>
        <v>0</v>
      </c>
      <c r="E23538" s="278" t="str">
        <f>Resumo!$R$5</f>
        <v>Despesa</v>
      </c>
      <c r="F23538" s="278" t="str">
        <f>Resumo!$R$7</f>
        <v>Despesa Direta</v>
      </c>
      <c r="G23538" s="286">
        <f>'Composições Desp. Diretas'!CT30</f>
        <v>0</v>
      </c>
    </row>
    <row r="23539" spans="1:7">
      <c r="A23539" s="283">
        <f>'Comp. Desp. Indiretas'!$CS$7</f>
        <v>0</v>
      </c>
      <c r="B23539" s="278">
        <f>'Composições Desp. Diretas'!$A$31</f>
        <v>0</v>
      </c>
      <c r="C23539" s="278" t="str">
        <f>EAP!$C$9</f>
        <v>PP01</v>
      </c>
      <c r="D23539" s="279">
        <f>'Composições Desp. Diretas'!$C$31</f>
        <v>0</v>
      </c>
      <c r="E23539" s="278" t="str">
        <f>Resumo!$R$5</f>
        <v>Despesa</v>
      </c>
      <c r="F23539" s="278" t="str">
        <f>Resumo!$R$7</f>
        <v>Despesa Direta</v>
      </c>
      <c r="G23539" s="286">
        <f>'Composições Desp. Diretas'!CT31</f>
        <v>0</v>
      </c>
    </row>
    <row r="23540" spans="1:7">
      <c r="A23540" s="283">
        <f>'Comp. Desp. Indiretas'!$CS$7</f>
        <v>0</v>
      </c>
      <c r="B23540" s="278">
        <f>'Composições Desp. Diretas'!$A$32</f>
        <v>0</v>
      </c>
      <c r="C23540" s="278" t="str">
        <f>EAP!$C$9</f>
        <v>PP01</v>
      </c>
      <c r="D23540" s="279">
        <f>'Composições Desp. Diretas'!$C$32</f>
        <v>0</v>
      </c>
      <c r="E23540" s="278" t="str">
        <f>Resumo!$R$5</f>
        <v>Despesa</v>
      </c>
      <c r="F23540" s="278" t="str">
        <f>Resumo!$R$7</f>
        <v>Despesa Direta</v>
      </c>
      <c r="G23540" s="286">
        <f>'Composições Desp. Diretas'!CT32</f>
        <v>0</v>
      </c>
    </row>
    <row r="23541" spans="1:7">
      <c r="A23541" s="283">
        <f>'Comp. Desp. Indiretas'!$CS$7</f>
        <v>0</v>
      </c>
      <c r="B23541" s="278">
        <f>'Composições Desp. Diretas'!$A$33</f>
        <v>0</v>
      </c>
      <c r="C23541" s="278" t="str">
        <f>EAP!$C$9</f>
        <v>PP01</v>
      </c>
      <c r="D23541" s="279">
        <f>'Composições Desp. Diretas'!$C$33</f>
        <v>0</v>
      </c>
      <c r="E23541" s="278" t="str">
        <f>Resumo!$R$5</f>
        <v>Despesa</v>
      </c>
      <c r="F23541" s="278" t="str">
        <f>Resumo!$R$7</f>
        <v>Despesa Direta</v>
      </c>
      <c r="G23541" s="286">
        <f>'Composições Desp. Diretas'!CT33</f>
        <v>0</v>
      </c>
    </row>
    <row r="23542" spans="1:7">
      <c r="A23542" s="283">
        <f>'Comp. Desp. Indiretas'!$CS$7</f>
        <v>0</v>
      </c>
      <c r="B23542" s="278">
        <f>'Composições Desp. Diretas'!$A$34</f>
        <v>0</v>
      </c>
      <c r="C23542" s="278" t="str">
        <f>EAP!$C$9</f>
        <v>PP01</v>
      </c>
      <c r="D23542" s="279">
        <f>'Composições Desp. Diretas'!$C$34</f>
        <v>0</v>
      </c>
      <c r="E23542" s="278" t="str">
        <f>Resumo!$R$5</f>
        <v>Despesa</v>
      </c>
      <c r="F23542" s="278" t="str">
        <f>Resumo!$R$7</f>
        <v>Despesa Direta</v>
      </c>
      <c r="G23542" s="286">
        <f>'Composições Desp. Diretas'!CT34</f>
        <v>0</v>
      </c>
    </row>
    <row r="23543" spans="1:7">
      <c r="A23543" s="283">
        <f>'Comp. Desp. Indiretas'!$CS$7</f>
        <v>0</v>
      </c>
      <c r="B23543" s="278">
        <f>'Composições Desp. Diretas'!$A$35</f>
        <v>0</v>
      </c>
      <c r="C23543" s="278" t="str">
        <f>EAP!$C$9</f>
        <v>PP01</v>
      </c>
      <c r="D23543" s="279">
        <f>'Composições Desp. Diretas'!$C$35</f>
        <v>0</v>
      </c>
      <c r="E23543" s="278" t="str">
        <f>Resumo!$R$5</f>
        <v>Despesa</v>
      </c>
      <c r="F23543" s="278" t="str">
        <f>Resumo!$R$7</f>
        <v>Despesa Direta</v>
      </c>
      <c r="G23543" s="286">
        <f>'Composições Desp. Diretas'!CT35</f>
        <v>0</v>
      </c>
    </row>
    <row r="23544" spans="1:7">
      <c r="A23544" s="283">
        <f>'Comp. Desp. Indiretas'!$CS$7</f>
        <v>0</v>
      </c>
      <c r="B23544" s="278">
        <f>'Composições Desp. Diretas'!$A$36</f>
        <v>0</v>
      </c>
      <c r="C23544" s="278" t="str">
        <f>EAP!$C$9</f>
        <v>PP01</v>
      </c>
      <c r="D23544" s="279">
        <f>'Composições Desp. Diretas'!$C$36</f>
        <v>0</v>
      </c>
      <c r="E23544" s="278" t="str">
        <f>Resumo!$R$5</f>
        <v>Despesa</v>
      </c>
      <c r="F23544" s="278" t="str">
        <f>Resumo!$R$7</f>
        <v>Despesa Direta</v>
      </c>
      <c r="G23544" s="286">
        <f>'Composições Desp. Diretas'!CT36</f>
        <v>0</v>
      </c>
    </row>
    <row r="23545" spans="1:7">
      <c r="A23545" s="283">
        <f>'Comp. Desp. Indiretas'!$CS$7</f>
        <v>0</v>
      </c>
      <c r="B23545" s="278">
        <f>'Composições Desp. Diretas'!$A$37</f>
        <v>0</v>
      </c>
      <c r="C23545" s="278" t="str">
        <f>EAP!$C$9</f>
        <v>PP01</v>
      </c>
      <c r="D23545" s="279">
        <f>'Composições Desp. Diretas'!$C$37</f>
        <v>0</v>
      </c>
      <c r="E23545" s="278" t="str">
        <f>Resumo!$R$5</f>
        <v>Despesa</v>
      </c>
      <c r="F23545" s="278" t="str">
        <f>Resumo!$R$7</f>
        <v>Despesa Direta</v>
      </c>
      <c r="G23545" s="286">
        <f>'Composições Desp. Diretas'!CT37</f>
        <v>0</v>
      </c>
    </row>
    <row r="23546" spans="1:7">
      <c r="A23546" s="283">
        <f>'Comp. Desp. Indiretas'!$CS$7</f>
        <v>0</v>
      </c>
      <c r="B23546" s="278">
        <f>'Composições Desp. Diretas'!$A$38</f>
        <v>0</v>
      </c>
      <c r="C23546" s="278" t="str">
        <f>EAP!$C$9</f>
        <v>PP01</v>
      </c>
      <c r="D23546" s="279">
        <f>'Composições Desp. Diretas'!$C$38</f>
        <v>0</v>
      </c>
      <c r="E23546" s="278" t="str">
        <f>Resumo!$R$5</f>
        <v>Despesa</v>
      </c>
      <c r="F23546" s="278" t="str">
        <f>Resumo!$R$7</f>
        <v>Despesa Direta</v>
      </c>
      <c r="G23546" s="286">
        <f>'Composições Desp. Diretas'!CT38</f>
        <v>0</v>
      </c>
    </row>
    <row r="23547" spans="1:7">
      <c r="A23547" s="283">
        <f>'Comp. Desp. Indiretas'!$CS$7</f>
        <v>0</v>
      </c>
      <c r="B23547" s="278">
        <f>'Composições Desp. Diretas'!$A$39</f>
        <v>0</v>
      </c>
      <c r="C23547" s="278" t="str">
        <f>EAP!$C$9</f>
        <v>PP01</v>
      </c>
      <c r="D23547" s="279">
        <f>'Composições Desp. Diretas'!$C$39</f>
        <v>0</v>
      </c>
      <c r="E23547" s="278" t="str">
        <f>Resumo!$R$5</f>
        <v>Despesa</v>
      </c>
      <c r="F23547" s="278" t="str">
        <f>Resumo!$R$7</f>
        <v>Despesa Direta</v>
      </c>
      <c r="G23547" s="286">
        <f>'Composições Desp. Diretas'!CT39</f>
        <v>0</v>
      </c>
    </row>
    <row r="23548" spans="1:7">
      <c r="A23548" s="283">
        <f>'Comp. Desp. Indiretas'!$CS$7</f>
        <v>0</v>
      </c>
      <c r="B23548" s="278">
        <f>'Composições Desp. Diretas'!$A$40</f>
        <v>0</v>
      </c>
      <c r="C23548" s="278" t="str">
        <f>EAP!$C$9</f>
        <v>PP01</v>
      </c>
      <c r="D23548" s="279">
        <f>'Composições Desp. Diretas'!$C$40</f>
        <v>0</v>
      </c>
      <c r="E23548" s="278" t="str">
        <f>Resumo!$R$5</f>
        <v>Despesa</v>
      </c>
      <c r="F23548" s="278" t="str">
        <f>Resumo!$R$7</f>
        <v>Despesa Direta</v>
      </c>
      <c r="G23548" s="286">
        <f>'Composições Desp. Diretas'!CT40</f>
        <v>0</v>
      </c>
    </row>
    <row r="23549" spans="1:7">
      <c r="A23549" s="283">
        <f>'Comp. Desp. Indiretas'!$CS$7</f>
        <v>0</v>
      </c>
      <c r="B23549" s="278" t="str">
        <f>'Composições Desp. Diretas'!$A$42</f>
        <v>DG</v>
      </c>
      <c r="C23549" s="278" t="str">
        <f>EAP!$C$10</f>
        <v>PP02</v>
      </c>
      <c r="D23549" s="279" t="str">
        <f>'Composições Desp. Diretas'!$C$42</f>
        <v>ALUGUEL DE VEÍCULO SUV</v>
      </c>
      <c r="E23549" s="278" t="str">
        <f>Resumo!$R$5</f>
        <v>Despesa</v>
      </c>
      <c r="F23549" s="278" t="str">
        <f>Resumo!$R$7</f>
        <v>Despesa Direta</v>
      </c>
      <c r="G23549" s="286">
        <f>'Composições Desp. Diretas'!CT42</f>
        <v>0</v>
      </c>
    </row>
    <row r="23550" spans="1:7">
      <c r="A23550" s="283">
        <f>'Comp. Desp. Indiretas'!$CS$7</f>
        <v>0</v>
      </c>
      <c r="B23550" s="278" t="str">
        <f>'Composições Desp. Diretas'!$A$43</f>
        <v>DG</v>
      </c>
      <c r="C23550" s="278" t="str">
        <f>EAP!$C$10</f>
        <v>PP02</v>
      </c>
      <c r="D23550" s="279" t="str">
        <f>'Composições Desp. Diretas'!$C$43</f>
        <v>COMBUSTÍVEL - GASOLINA</v>
      </c>
      <c r="E23550" s="278" t="str">
        <f>Resumo!$R$5</f>
        <v>Despesa</v>
      </c>
      <c r="F23550" s="278" t="str">
        <f>Resumo!$R$7</f>
        <v>Despesa Direta</v>
      </c>
      <c r="G23550" s="286">
        <f>'Composições Desp. Diretas'!CT43</f>
        <v>0</v>
      </c>
    </row>
    <row r="23551" spans="1:7">
      <c r="A23551" s="283">
        <f>'Comp. Desp. Indiretas'!$CS$7</f>
        <v>0</v>
      </c>
      <c r="B23551" s="278" t="str">
        <f>'Composições Desp. Diretas'!$A$44</f>
        <v>DG</v>
      </c>
      <c r="C23551" s="278" t="str">
        <f>EAP!$C$10</f>
        <v>PP02</v>
      </c>
      <c r="D23551" s="279" t="str">
        <f>'Composições Desp. Diretas'!$C$44</f>
        <v>EQUIPAMENTOS VEÍCULO (SENSOR DE FADIGA + TELEMETRIA)</v>
      </c>
      <c r="E23551" s="278" t="str">
        <f>Resumo!$R$5</f>
        <v>Despesa</v>
      </c>
      <c r="F23551" s="278" t="str">
        <f>Resumo!$R$7</f>
        <v>Despesa Direta</v>
      </c>
      <c r="G23551" s="286">
        <f>'Composições Desp. Diretas'!CT44</f>
        <v>0</v>
      </c>
    </row>
    <row r="23552" spans="1:7">
      <c r="A23552" s="283">
        <f>'Comp. Desp. Indiretas'!$CS$7</f>
        <v>0</v>
      </c>
      <c r="B23552" s="278" t="str">
        <f>'Composições Desp. Diretas'!$A$45</f>
        <v>DG</v>
      </c>
      <c r="C23552" s="278" t="str">
        <f>EAP!$C$10</f>
        <v>PP02</v>
      </c>
      <c r="D23552" s="279" t="str">
        <f>'Composições Desp. Diretas'!$C$45</f>
        <v>INSTALAÇÃO SENSOR FADIGA</v>
      </c>
      <c r="E23552" s="278" t="str">
        <f>Resumo!$R$5</f>
        <v>Despesa</v>
      </c>
      <c r="F23552" s="278" t="str">
        <f>Resumo!$R$7</f>
        <v>Despesa Direta</v>
      </c>
      <c r="G23552" s="286">
        <f>'Composições Desp. Diretas'!CT45</f>
        <v>0</v>
      </c>
    </row>
    <row r="23553" spans="1:7">
      <c r="A23553" s="283">
        <f>'Comp. Desp. Indiretas'!$CS$7</f>
        <v>0</v>
      </c>
      <c r="B23553" s="278" t="str">
        <f>'Composições Desp. Diretas'!$A$46</f>
        <v>DG</v>
      </c>
      <c r="C23553" s="278" t="str">
        <f>EAP!$C$10</f>
        <v>PP02</v>
      </c>
      <c r="D23553" s="279" t="str">
        <f>'Composições Desp. Diretas'!$C$46</f>
        <v>DESINSTALAÇÃO SENSOR FADIGA</v>
      </c>
      <c r="E23553" s="278" t="str">
        <f>Resumo!$R$5</f>
        <v>Despesa</v>
      </c>
      <c r="F23553" s="278" t="str">
        <f>Resumo!$R$7</f>
        <v>Despesa Direta</v>
      </c>
      <c r="G23553" s="286">
        <f>'Composições Desp. Diretas'!CT46</f>
        <v>0</v>
      </c>
    </row>
    <row r="23554" spans="1:7">
      <c r="A23554" s="283">
        <f>'Comp. Desp. Indiretas'!$CS$7</f>
        <v>0</v>
      </c>
      <c r="B23554" s="278" t="str">
        <f>'Composições Desp. Diretas'!$A$47</f>
        <v>DG</v>
      </c>
      <c r="C23554" s="278" t="str">
        <f>EAP!$C$10</f>
        <v>PP02</v>
      </c>
      <c r="D23554" s="279" t="str">
        <f>'Composições Desp. Diretas'!$C$47</f>
        <v>INSTALAÇÃO TELEMETRIA</v>
      </c>
      <c r="E23554" s="278" t="str">
        <f>Resumo!$R$5</f>
        <v>Despesa</v>
      </c>
      <c r="F23554" s="278" t="str">
        <f>Resumo!$R$7</f>
        <v>Despesa Direta</v>
      </c>
      <c r="G23554" s="286">
        <f>'Composições Desp. Diretas'!CT47</f>
        <v>0</v>
      </c>
    </row>
    <row r="23555" spans="1:7">
      <c r="A23555" s="283">
        <f>'Comp. Desp. Indiretas'!$CS$7</f>
        <v>0</v>
      </c>
      <c r="B23555" s="278" t="str">
        <f>'Composições Desp. Diretas'!$A$48</f>
        <v>DG</v>
      </c>
      <c r="C23555" s="278" t="str">
        <f>EAP!$C$10</f>
        <v>PP02</v>
      </c>
      <c r="D23555" s="279" t="str">
        <f>'Composições Desp. Diretas'!$C$48</f>
        <v>DESINSTALAÇÃO TELEMETRIA</v>
      </c>
      <c r="E23555" s="278" t="str">
        <f>Resumo!$R$5</f>
        <v>Despesa</v>
      </c>
      <c r="F23555" s="278" t="str">
        <f>Resumo!$R$7</f>
        <v>Despesa Direta</v>
      </c>
      <c r="G23555" s="286">
        <f>'Composições Desp. Diretas'!CT48</f>
        <v>0</v>
      </c>
    </row>
    <row r="23556" spans="1:7">
      <c r="A23556" s="283">
        <f>'Comp. Desp. Indiretas'!$CS$7</f>
        <v>0</v>
      </c>
      <c r="B23556" s="278" t="str">
        <f>'Composições Desp. Diretas'!$A$49</f>
        <v>DG</v>
      </c>
      <c r="C23556" s="278" t="str">
        <f>EAP!$C$10</f>
        <v>PP02</v>
      </c>
      <c r="D23556" s="279" t="str">
        <f>'Composições Desp. Diretas'!$C$49</f>
        <v>INSTALAÇÃO E DESINSTALAÇÃO DE SIRENE DE RÉ</v>
      </c>
      <c r="E23556" s="278" t="str">
        <f>Resumo!$R$5</f>
        <v>Despesa</v>
      </c>
      <c r="F23556" s="278" t="str">
        <f>Resumo!$R$7</f>
        <v>Despesa Direta</v>
      </c>
      <c r="G23556" s="286">
        <f>'Composições Desp. Diretas'!CT49</f>
        <v>0</v>
      </c>
    </row>
    <row r="23557" spans="1:7">
      <c r="A23557" s="283">
        <f>'Comp. Desp. Indiretas'!$CS$7</f>
        <v>0</v>
      </c>
      <c r="B23557" s="278" t="str">
        <f>'Composições Desp. Diretas'!$A$50</f>
        <v>DG</v>
      </c>
      <c r="C23557" s="278" t="str">
        <f>EAP!$C$10</f>
        <v>PP02</v>
      </c>
      <c r="D23557" s="279" t="str">
        <f>'Composições Desp. Diretas'!$C$50</f>
        <v>LAVAGEM DE VEÍCULO</v>
      </c>
      <c r="E23557" s="278" t="str">
        <f>Resumo!$R$5</f>
        <v>Despesa</v>
      </c>
      <c r="F23557" s="278" t="str">
        <f>Resumo!$R$7</f>
        <v>Despesa Direta</v>
      </c>
      <c r="G23557" s="286">
        <f>'Composições Desp. Diretas'!CT50</f>
        <v>0</v>
      </c>
    </row>
    <row r="23558" spans="1:7">
      <c r="A23558" s="283">
        <f>'Comp. Desp. Indiretas'!$CS$7</f>
        <v>0</v>
      </c>
      <c r="B23558" s="278" t="str">
        <f>'Composições Desp. Diretas'!$A$51</f>
        <v>MA</v>
      </c>
      <c r="C23558" s="278" t="str">
        <f>EAP!$C$10</f>
        <v>PP02</v>
      </c>
      <c r="D23558" s="279" t="str">
        <f>'Composições Desp. Diretas'!$C$51</f>
        <v>MATERIAIS GRÁFICOS (CARTILHAS, FOLDERS, BANNER, CADERNO, OUTDOOR, PLACAS, E ETC)</v>
      </c>
      <c r="E23558" s="278" t="str">
        <f>Resumo!$R$5</f>
        <v>Despesa</v>
      </c>
      <c r="F23558" s="278" t="str">
        <f>Resumo!$R$7</f>
        <v>Despesa Direta</v>
      </c>
      <c r="G23558" s="286">
        <f>'Composições Desp. Diretas'!CT51</f>
        <v>0</v>
      </c>
    </row>
    <row r="23559" spans="1:7">
      <c r="A23559" s="283">
        <f>'Comp. Desp. Indiretas'!$CS$7</f>
        <v>0</v>
      </c>
      <c r="B23559" s="278" t="str">
        <f>'Composições Desp. Diretas'!$A$52</f>
        <v>DG</v>
      </c>
      <c r="C23559" s="278" t="str">
        <f>EAP!$C$10</f>
        <v>PP02</v>
      </c>
      <c r="D23559" s="279" t="str">
        <f>'Composições Desp. Diretas'!$C$52</f>
        <v>LANCHES OFICINAS / EVENTOS / REUNIÕES</v>
      </c>
      <c r="E23559" s="278" t="str">
        <f>Resumo!$R$5</f>
        <v>Despesa</v>
      </c>
      <c r="F23559" s="278" t="str">
        <f>Resumo!$R$7</f>
        <v>Despesa Direta</v>
      </c>
      <c r="G23559" s="286">
        <f>'Composições Desp. Diretas'!CT52</f>
        <v>0</v>
      </c>
    </row>
    <row r="23560" spans="1:7">
      <c r="A23560" s="283">
        <f>'Comp. Desp. Indiretas'!$CS$7</f>
        <v>0</v>
      </c>
      <c r="B23560" s="278" t="str">
        <f>'Composições Desp. Diretas'!$A$53</f>
        <v>DG</v>
      </c>
      <c r="C23560" s="278" t="str">
        <f>EAP!$C$10</f>
        <v>PP02</v>
      </c>
      <c r="D23560" s="279" t="str">
        <f>'Composições Desp. Diretas'!$C$53</f>
        <v>TRANSPORTE PARTICIPANTES</v>
      </c>
      <c r="E23560" s="278" t="str">
        <f>Resumo!$R$5</f>
        <v>Despesa</v>
      </c>
      <c r="F23560" s="278" t="str">
        <f>Resumo!$R$7</f>
        <v>Despesa Direta</v>
      </c>
      <c r="G23560" s="286">
        <f>'Composições Desp. Diretas'!CT53</f>
        <v>0</v>
      </c>
    </row>
    <row r="23561" spans="1:7">
      <c r="A23561" s="283">
        <f>'Comp. Desp. Indiretas'!$CS$7</f>
        <v>0</v>
      </c>
      <c r="B23561" s="278" t="str">
        <f>'Composições Desp. Diretas'!$A$54</f>
        <v>MA</v>
      </c>
      <c r="C23561" s="278" t="str">
        <f>EAP!$C$10</f>
        <v>PP02</v>
      </c>
      <c r="D23561" s="279" t="str">
        <f>'Composições Desp. Diretas'!$C$54</f>
        <v>MATERIAIS DE ESCRITÓRIO (CARTOLINA, PAPEL, TESOURA, CANETA, LÁPIS, GRAMPEADOR, DUREX, FITA ADESIVA, E ETC.)</v>
      </c>
      <c r="E23561" s="278" t="str">
        <f>Resumo!$R$5</f>
        <v>Despesa</v>
      </c>
      <c r="F23561" s="278" t="str">
        <f>Resumo!$R$7</f>
        <v>Despesa Direta</v>
      </c>
      <c r="G23561" s="286">
        <f>'Composições Desp. Diretas'!CT54</f>
        <v>0</v>
      </c>
    </row>
    <row r="23562" spans="1:7">
      <c r="A23562" s="283">
        <f>'Comp. Desp. Indiretas'!$CS$7</f>
        <v>0</v>
      </c>
      <c r="B23562" s="278" t="str">
        <f>'Composições Desp. Diretas'!$A$55</f>
        <v>MA</v>
      </c>
      <c r="C23562" s="278" t="str">
        <f>EAP!$C$10</f>
        <v>PP02</v>
      </c>
      <c r="D23562" s="279" t="str">
        <f>'Composições Desp. Diretas'!$C$55</f>
        <v>MATERIAIS ACESSÓRIOS PARA AS CAMPANHAS/OFICINAS (BRINDES, CAMISETAS, E ETC.)</v>
      </c>
      <c r="E23562" s="278" t="str">
        <f>Resumo!$R$5</f>
        <v>Despesa</v>
      </c>
      <c r="F23562" s="278" t="str">
        <f>Resumo!$R$7</f>
        <v>Despesa Direta</v>
      </c>
      <c r="G23562" s="286">
        <f>'Composições Desp. Diretas'!CT55</f>
        <v>0</v>
      </c>
    </row>
    <row r="23563" spans="1:7">
      <c r="A23563" s="283">
        <f>'Comp. Desp. Indiretas'!$CS$7</f>
        <v>0</v>
      </c>
      <c r="B23563" s="278" t="str">
        <f>'Composições Desp. Diretas'!$A$56</f>
        <v>DG</v>
      </c>
      <c r="C23563" s="278" t="str">
        <f>EAP!$C$10</f>
        <v>PP02</v>
      </c>
      <c r="D23563" s="279" t="str">
        <f>'Composições Desp. Diretas'!$C$56</f>
        <v>HOSPEDAGEM VIAGEM</v>
      </c>
      <c r="E23563" s="278" t="str">
        <f>Resumo!$R$5</f>
        <v>Despesa</v>
      </c>
      <c r="F23563" s="278" t="str">
        <f>Resumo!$R$7</f>
        <v>Despesa Direta</v>
      </c>
      <c r="G23563" s="286">
        <f>'Composições Desp. Diretas'!CT56</f>
        <v>0</v>
      </c>
    </row>
    <row r="23564" spans="1:7">
      <c r="A23564" s="283">
        <f>'Comp. Desp. Indiretas'!$CS$7</f>
        <v>0</v>
      </c>
      <c r="B23564" s="278" t="str">
        <f>'Composições Desp. Diretas'!$A$57</f>
        <v>DG</v>
      </c>
      <c r="C23564" s="278" t="str">
        <f>EAP!$C$10</f>
        <v>PP02</v>
      </c>
      <c r="D23564" s="279" t="str">
        <f>'Composições Desp. Diretas'!$C$57</f>
        <v>ALIMENTAÇÃO VIAGEM (CAFÉ / ALMOÇO OU JANTA)</v>
      </c>
      <c r="E23564" s="278" t="str">
        <f>Resumo!$R$5</f>
        <v>Despesa</v>
      </c>
      <c r="F23564" s="278" t="str">
        <f>Resumo!$R$7</f>
        <v>Despesa Direta</v>
      </c>
      <c r="G23564" s="286">
        <f>'Composições Desp. Diretas'!CT57</f>
        <v>0</v>
      </c>
    </row>
    <row r="23565" spans="1:7">
      <c r="A23565" s="283">
        <f>'Comp. Desp. Indiretas'!$CS$7</f>
        <v>0</v>
      </c>
      <c r="B23565" s="278" t="str">
        <f>'Composições Desp. Diretas'!$A$58</f>
        <v>DG</v>
      </c>
      <c r="C23565" s="278" t="str">
        <f>EAP!$C$10</f>
        <v>PP02</v>
      </c>
      <c r="D23565" s="279" t="str">
        <f>'Composições Desp. Diretas'!$C$58</f>
        <v>PASSAGEM TERRESTRE / TRANSLADO</v>
      </c>
      <c r="E23565" s="278" t="str">
        <f>Resumo!$R$5</f>
        <v>Despesa</v>
      </c>
      <c r="F23565" s="278" t="str">
        <f>Resumo!$R$7</f>
        <v>Despesa Direta</v>
      </c>
      <c r="G23565" s="286">
        <f>'Composições Desp. Diretas'!CT58</f>
        <v>0</v>
      </c>
    </row>
    <row r="23566" spans="1:7">
      <c r="A23566" s="283">
        <f>'Comp. Desp. Indiretas'!$CS$7</f>
        <v>0</v>
      </c>
      <c r="B23566" s="278">
        <f>'Composições Desp. Diretas'!$A$59</f>
        <v>0</v>
      </c>
      <c r="C23566" s="278" t="str">
        <f>EAP!$C$10</f>
        <v>PP02</v>
      </c>
      <c r="D23566" s="279">
        <f>'Composições Desp. Diretas'!$C$59</f>
        <v>0</v>
      </c>
      <c r="E23566" s="278" t="str">
        <f>Resumo!$R$5</f>
        <v>Despesa</v>
      </c>
      <c r="F23566" s="278" t="str">
        <f>Resumo!$R$7</f>
        <v>Despesa Direta</v>
      </c>
      <c r="G23566" s="286">
        <f>'Composições Desp. Diretas'!CT59</f>
        <v>0</v>
      </c>
    </row>
    <row r="23567" spans="1:7">
      <c r="A23567" s="283">
        <f>'Comp. Desp. Indiretas'!$CS$7</f>
        <v>0</v>
      </c>
      <c r="B23567" s="278">
        <f>'Composições Desp. Diretas'!$A$60</f>
        <v>0</v>
      </c>
      <c r="C23567" s="278" t="str">
        <f>EAP!$C$10</f>
        <v>PP02</v>
      </c>
      <c r="D23567" s="279">
        <f>'Composições Desp. Diretas'!$C$60</f>
        <v>0</v>
      </c>
      <c r="E23567" s="278" t="str">
        <f>Resumo!$R$5</f>
        <v>Despesa</v>
      </c>
      <c r="F23567" s="278" t="str">
        <f>Resumo!$R$7</f>
        <v>Despesa Direta</v>
      </c>
      <c r="G23567" s="286">
        <f>'Composições Desp. Diretas'!CT60</f>
        <v>0</v>
      </c>
    </row>
    <row r="23568" spans="1:7">
      <c r="A23568" s="283">
        <f>'Comp. Desp. Indiretas'!$CS$7</f>
        <v>0</v>
      </c>
      <c r="B23568" s="278">
        <f>'Composições Desp. Diretas'!$A$61</f>
        <v>0</v>
      </c>
      <c r="C23568" s="278" t="str">
        <f>EAP!$C$10</f>
        <v>PP02</v>
      </c>
      <c r="D23568" s="279">
        <f>'Composições Desp. Diretas'!$C$61</f>
        <v>0</v>
      </c>
      <c r="E23568" s="278" t="str">
        <f>Resumo!$R$5</f>
        <v>Despesa</v>
      </c>
      <c r="F23568" s="278" t="str">
        <f>Resumo!$R$7</f>
        <v>Despesa Direta</v>
      </c>
      <c r="G23568" s="286">
        <f>'Composições Desp. Diretas'!CT61</f>
        <v>0</v>
      </c>
    </row>
    <row r="23569" spans="1:7">
      <c r="A23569" s="283">
        <f>'Comp. Desp. Indiretas'!$CS$7</f>
        <v>0</v>
      </c>
      <c r="B23569" s="278">
        <f>'Composições Desp. Diretas'!$A$62</f>
        <v>0</v>
      </c>
      <c r="C23569" s="278" t="str">
        <f>EAP!$C$10</f>
        <v>PP02</v>
      </c>
      <c r="D23569" s="279">
        <f>'Composições Desp. Diretas'!$C$62</f>
        <v>0</v>
      </c>
      <c r="E23569" s="278" t="str">
        <f>Resumo!$R$5</f>
        <v>Despesa</v>
      </c>
      <c r="F23569" s="278" t="str">
        <f>Resumo!$R$7</f>
        <v>Despesa Direta</v>
      </c>
      <c r="G23569" s="286">
        <f>'Composições Desp. Diretas'!CT62</f>
        <v>0</v>
      </c>
    </row>
    <row r="23570" spans="1:7">
      <c r="A23570" s="283">
        <f>'Comp. Desp. Indiretas'!$CS$7</f>
        <v>0</v>
      </c>
      <c r="B23570" s="278">
        <f>'Composições Desp. Diretas'!$A$63</f>
        <v>0</v>
      </c>
      <c r="C23570" s="278" t="str">
        <f>EAP!$C$10</f>
        <v>PP02</v>
      </c>
      <c r="D23570" s="279">
        <f>'Composições Desp. Diretas'!$C$63</f>
        <v>0</v>
      </c>
      <c r="E23570" s="278" t="str">
        <f>Resumo!$R$5</f>
        <v>Despesa</v>
      </c>
      <c r="F23570" s="278" t="str">
        <f>Resumo!$R$7</f>
        <v>Despesa Direta</v>
      </c>
      <c r="G23570" s="286">
        <f>'Composições Desp. Diretas'!CT63</f>
        <v>0</v>
      </c>
    </row>
    <row r="23571" spans="1:7">
      <c r="A23571" s="283">
        <f>'Comp. Desp. Indiretas'!$CS$7</f>
        <v>0</v>
      </c>
      <c r="B23571" s="278">
        <f>'Composições Desp. Diretas'!$A$64</f>
        <v>0</v>
      </c>
      <c r="C23571" s="278" t="str">
        <f>EAP!$C$10</f>
        <v>PP02</v>
      </c>
      <c r="D23571" s="279">
        <f>'Composições Desp. Diretas'!$C$64</f>
        <v>0</v>
      </c>
      <c r="E23571" s="278" t="str">
        <f>Resumo!$R$5</f>
        <v>Despesa</v>
      </c>
      <c r="F23571" s="278" t="str">
        <f>Resumo!$R$7</f>
        <v>Despesa Direta</v>
      </c>
      <c r="G23571" s="286">
        <f>'Composições Desp. Diretas'!CT64</f>
        <v>0</v>
      </c>
    </row>
    <row r="23572" spans="1:7">
      <c r="A23572" s="283">
        <f>'Comp. Desp. Indiretas'!$CS$7</f>
        <v>0</v>
      </c>
      <c r="B23572" s="278">
        <f>'Composições Desp. Diretas'!$A$65</f>
        <v>0</v>
      </c>
      <c r="C23572" s="278" t="str">
        <f>EAP!$C$10</f>
        <v>PP02</v>
      </c>
      <c r="D23572" s="279">
        <f>'Composições Desp. Diretas'!$C$65</f>
        <v>0</v>
      </c>
      <c r="E23572" s="278" t="str">
        <f>Resumo!$R$5</f>
        <v>Despesa</v>
      </c>
      <c r="F23572" s="278" t="str">
        <f>Resumo!$R$7</f>
        <v>Despesa Direta</v>
      </c>
      <c r="G23572" s="286">
        <f>'Composições Desp. Diretas'!CT65</f>
        <v>0</v>
      </c>
    </row>
    <row r="23573" spans="1:7">
      <c r="A23573" s="283">
        <f>'Comp. Desp. Indiretas'!$CS$7</f>
        <v>0</v>
      </c>
      <c r="B23573" s="278">
        <f>'Composições Desp. Diretas'!$A$66</f>
        <v>0</v>
      </c>
      <c r="C23573" s="278" t="str">
        <f>EAP!$C$10</f>
        <v>PP02</v>
      </c>
      <c r="D23573" s="279">
        <f>'Composições Desp. Diretas'!$C$66</f>
        <v>0</v>
      </c>
      <c r="E23573" s="278" t="str">
        <f>Resumo!$R$5</f>
        <v>Despesa</v>
      </c>
      <c r="F23573" s="278" t="str">
        <f>Resumo!$R$7</f>
        <v>Despesa Direta</v>
      </c>
      <c r="G23573" s="286">
        <f>'Composições Desp. Diretas'!CT66</f>
        <v>0</v>
      </c>
    </row>
    <row r="23574" spans="1:7">
      <c r="A23574" s="283">
        <f>'Comp. Desp. Indiretas'!$CS$7</f>
        <v>0</v>
      </c>
      <c r="B23574" s="278">
        <f>'Composições Desp. Diretas'!$A$67</f>
        <v>0</v>
      </c>
      <c r="C23574" s="278" t="str">
        <f>EAP!$C$10</f>
        <v>PP02</v>
      </c>
      <c r="D23574" s="279">
        <f>'Composições Desp. Diretas'!$C$67</f>
        <v>0</v>
      </c>
      <c r="E23574" s="278" t="str">
        <f>Resumo!$R$5</f>
        <v>Despesa</v>
      </c>
      <c r="F23574" s="278" t="str">
        <f>Resumo!$R$7</f>
        <v>Despesa Direta</v>
      </c>
      <c r="G23574" s="286">
        <f>'Composições Desp. Diretas'!CT67</f>
        <v>0</v>
      </c>
    </row>
    <row r="23575" spans="1:7">
      <c r="A23575" s="283">
        <f>'Comp. Desp. Indiretas'!$CS$7</f>
        <v>0</v>
      </c>
      <c r="B23575" s="278">
        <f>'Composições Desp. Diretas'!$A$68</f>
        <v>0</v>
      </c>
      <c r="C23575" s="278" t="str">
        <f>EAP!$C$10</f>
        <v>PP02</v>
      </c>
      <c r="D23575" s="279">
        <f>'Composições Desp. Diretas'!$C$68</f>
        <v>0</v>
      </c>
      <c r="E23575" s="278" t="str">
        <f>Resumo!$R$5</f>
        <v>Despesa</v>
      </c>
      <c r="F23575" s="278" t="str">
        <f>Resumo!$R$7</f>
        <v>Despesa Direta</v>
      </c>
      <c r="G23575" s="286">
        <f>'Composições Desp. Diretas'!CT68</f>
        <v>0</v>
      </c>
    </row>
    <row r="23576" spans="1:7">
      <c r="A23576" s="283">
        <f>'Comp. Desp. Indiretas'!$CS$7</f>
        <v>0</v>
      </c>
      <c r="B23576" s="278">
        <f>'Composições Desp. Diretas'!$A$69</f>
        <v>0</v>
      </c>
      <c r="C23576" s="278" t="str">
        <f>EAP!$C$10</f>
        <v>PP02</v>
      </c>
      <c r="D23576" s="279">
        <f>'Composições Desp. Diretas'!$C$69</f>
        <v>0</v>
      </c>
      <c r="E23576" s="278" t="str">
        <f>Resumo!$R$5</f>
        <v>Despesa</v>
      </c>
      <c r="F23576" s="278" t="str">
        <f>Resumo!$R$7</f>
        <v>Despesa Direta</v>
      </c>
      <c r="G23576" s="286">
        <f>'Composições Desp. Diretas'!CT69</f>
        <v>0</v>
      </c>
    </row>
    <row r="23577" spans="1:7">
      <c r="A23577" s="283">
        <f>'Comp. Desp. Indiretas'!$CS$7</f>
        <v>0</v>
      </c>
      <c r="B23577" s="278">
        <f>'Composições Desp. Diretas'!$A$70</f>
        <v>0</v>
      </c>
      <c r="C23577" s="278" t="str">
        <f>EAP!$C$10</f>
        <v>PP02</v>
      </c>
      <c r="D23577" s="279">
        <f>'Composições Desp. Diretas'!$C$70</f>
        <v>0</v>
      </c>
      <c r="E23577" s="278" t="str">
        <f>Resumo!$R$5</f>
        <v>Despesa</v>
      </c>
      <c r="F23577" s="278" t="str">
        <f>Resumo!$R$7</f>
        <v>Despesa Direta</v>
      </c>
      <c r="G23577" s="286">
        <f>'Composições Desp. Diretas'!CT70</f>
        <v>0</v>
      </c>
    </row>
    <row r="23578" spans="1:7">
      <c r="A23578" s="283">
        <f>'Comp. Desp. Indiretas'!$CS$7</f>
        <v>0</v>
      </c>
      <c r="B23578" s="278">
        <f>'Composições Desp. Diretas'!$A$71</f>
        <v>0</v>
      </c>
      <c r="C23578" s="278" t="str">
        <f>EAP!$C$10</f>
        <v>PP02</v>
      </c>
      <c r="D23578" s="279">
        <f>'Composições Desp. Diretas'!$C$71</f>
        <v>0</v>
      </c>
      <c r="E23578" s="278" t="str">
        <f>Resumo!$R$5</f>
        <v>Despesa</v>
      </c>
      <c r="F23578" s="278" t="str">
        <f>Resumo!$R$7</f>
        <v>Despesa Direta</v>
      </c>
      <c r="G23578" s="286">
        <f>'Composições Desp. Diretas'!CT71</f>
        <v>0</v>
      </c>
    </row>
    <row r="23579" spans="1:7">
      <c r="A23579" s="283">
        <f>'Comp. Desp. Indiretas'!$CS$7</f>
        <v>0</v>
      </c>
      <c r="B23579" s="278">
        <f>'Composições Desp. Diretas'!$A$72</f>
        <v>0</v>
      </c>
      <c r="C23579" s="278" t="str">
        <f>EAP!$C$10</f>
        <v>PP02</v>
      </c>
      <c r="D23579" s="279">
        <f>'Composições Desp. Diretas'!$C$72</f>
        <v>0</v>
      </c>
      <c r="E23579" s="278" t="str">
        <f>Resumo!$R$5</f>
        <v>Despesa</v>
      </c>
      <c r="F23579" s="278" t="str">
        <f>Resumo!$R$7</f>
        <v>Despesa Direta</v>
      </c>
      <c r="G23579" s="286">
        <f>'Composições Desp. Diretas'!CT72</f>
        <v>0</v>
      </c>
    </row>
    <row r="24448" spans="1:7">
      <c r="A24448" s="283">
        <f>'Comp. Desp. Indiretas'!$CS$7</f>
        <v>0</v>
      </c>
      <c r="D24448" s="279" t="str">
        <f>'CRONOG. DE RECEBIMENTO'!$A$5</f>
        <v>SUBPROGRAMA DE EDUCAÇÃO AMBIENTAL PARA A COMUNIDADE (PEAC)</v>
      </c>
      <c r="E24448" s="278" t="str">
        <f>Resumo!$R$4</f>
        <v>Receita</v>
      </c>
      <c r="F24448" s="278" t="str">
        <f>Resumo!$R$4</f>
        <v>Receita</v>
      </c>
      <c r="G24448" s="286">
        <f>'CRONOG. DE RECEBIMENTO'!W5</f>
        <v>0</v>
      </c>
    </row>
    <row r="24449" spans="1:7">
      <c r="A24449" s="283">
        <f>'Comp. Desp. Indiretas'!$CS$7</f>
        <v>0</v>
      </c>
      <c r="D24449" s="279" t="str">
        <f>'CRONOG. DE RECEBIMENTO'!$A$6</f>
        <v>Plano de Trabalho de Comunidade (PEAC)</v>
      </c>
      <c r="E24449" s="278" t="str">
        <f>Resumo!$R$4</f>
        <v>Receita</v>
      </c>
      <c r="F24449" s="278" t="str">
        <f>Resumo!$R$4</f>
        <v>Receita</v>
      </c>
      <c r="G24449" s="286">
        <f>'CRONOG. DE RECEBIMENTO'!W6</f>
        <v>0</v>
      </c>
    </row>
    <row r="24450" spans="1:7">
      <c r="A24450" s="283">
        <f>'Comp. Desp. Indiretas'!$CS$7</f>
        <v>0</v>
      </c>
      <c r="D24450" s="279" t="str">
        <f>'CRONOG. DE RECEBIMENTO'!$A$7</f>
        <v>Formar Comitê de Educação Ambiental de Comunidade (PEAC)</v>
      </c>
      <c r="E24450" s="278" t="str">
        <f>Resumo!$R$4</f>
        <v>Receita</v>
      </c>
      <c r="F24450" s="278" t="str">
        <f>Resumo!$R$4</f>
        <v>Receita</v>
      </c>
      <c r="G24450" s="286">
        <f>'CRONOG. DE RECEBIMENTO'!W7</f>
        <v>0</v>
      </c>
    </row>
    <row r="24451" spans="1:7">
      <c r="A24451" s="283">
        <f>'Comp. Desp. Indiretas'!$CS$7</f>
        <v>0</v>
      </c>
      <c r="D24451" s="279" t="str">
        <f>'CRONOG. DE RECEBIMENTO'!$A$8</f>
        <v>Manter Comitê de Educação Ambiental em comunidades (PEAC)</v>
      </c>
      <c r="E24451" s="278" t="str">
        <f>Resumo!$R$4</f>
        <v>Receita</v>
      </c>
      <c r="F24451" s="278" t="str">
        <f>Resumo!$R$4</f>
        <v>Receita</v>
      </c>
      <c r="G24451" s="286">
        <f>'CRONOG. DE RECEBIMENTO'!W8</f>
        <v>0</v>
      </c>
    </row>
    <row r="24452" spans="1:7">
      <c r="A24452" s="283">
        <f>'Comp. Desp. Indiretas'!$CS$7</f>
        <v>0</v>
      </c>
      <c r="D24452" s="279" t="str">
        <f>'CRONOG. DE RECEBIMENTO'!$A$24</f>
        <v>Realizar análise técnica mensal das atividades de Educação Ambiental do PEAC</v>
      </c>
      <c r="E24452" s="278" t="str">
        <f>Resumo!$R$4</f>
        <v>Receita</v>
      </c>
      <c r="F24452" s="278" t="str">
        <f>Resumo!$R$4</f>
        <v>Receita</v>
      </c>
      <c r="G24452" s="286">
        <f>'CRONOG. DE RECEBIMENTO'!W24</f>
        <v>0</v>
      </c>
    </row>
    <row r="24453" spans="1:7">
      <c r="A24453" s="283">
        <f>'Comp. Desp. Indiretas'!$CS$7</f>
        <v>0</v>
      </c>
      <c r="D24453" s="279" t="str">
        <f>'CRONOG. DE RECEBIMENTO'!$A$25</f>
        <v>Realizar Blitz Educativa sobre SSMA para Comunidades (PEAC)</v>
      </c>
      <c r="E24453" s="278" t="str">
        <f>Resumo!$R$4</f>
        <v>Receita</v>
      </c>
      <c r="F24453" s="278" t="str">
        <f>Resumo!$R$4</f>
        <v>Receita</v>
      </c>
      <c r="G24453" s="286">
        <f>'CRONOG. DE RECEBIMENTO'!W25</f>
        <v>0</v>
      </c>
    </row>
    <row r="24454" spans="1:7">
      <c r="A24454" s="283">
        <f>'Comp. Desp. Indiretas'!$CS$7</f>
        <v>0</v>
      </c>
      <c r="D24454" s="279" t="str">
        <f>'CRONOG. DE RECEBIMENTO'!$A$26</f>
        <v>Despesas tributáveis do item 6.1.12</v>
      </c>
      <c r="E24454" s="278" t="str">
        <f>Resumo!$R$4</f>
        <v>Receita</v>
      </c>
      <c r="F24454" s="278" t="str">
        <f>Resumo!$R$4</f>
        <v>Receita</v>
      </c>
      <c r="G24454" s="286">
        <f>'CRONOG. DE RECEBIMENTO'!W26</f>
        <v>0</v>
      </c>
    </row>
    <row r="24455" spans="1:7">
      <c r="A24455" s="283">
        <f>'Comp. Desp. Indiretas'!$CS$7</f>
        <v>0</v>
      </c>
      <c r="D24455" s="279" t="str">
        <f>'CRONOG. DE RECEBIMENTO'!$A$42</f>
        <v>Despesas tributáveis do item 6.1.21</v>
      </c>
      <c r="E24455" s="278" t="str">
        <f>Resumo!$R$4</f>
        <v>Receita</v>
      </c>
      <c r="F24455" s="278" t="str">
        <f>Resumo!$R$4</f>
        <v>Receita</v>
      </c>
      <c r="G24455" s="286">
        <f>'CRONOG. DE RECEBIMENTO'!W42</f>
        <v>0</v>
      </c>
    </row>
    <row r="24456" spans="1:7">
      <c r="A24456" s="283">
        <f>'Comp. Desp. Indiretas'!$CS$7</f>
        <v>0</v>
      </c>
      <c r="D24456" s="279" t="str">
        <f>'CRONOG. DE RECEBIMENTO'!$A$43</f>
        <v>Monitorar atividade do Programa de Educação Ambiental do Trabalhador (PEAT)</v>
      </c>
      <c r="E24456" s="278" t="str">
        <f>Resumo!$R$4</f>
        <v>Receita</v>
      </c>
      <c r="F24456" s="278" t="str">
        <f>Resumo!$R$4</f>
        <v>Receita</v>
      </c>
      <c r="G24456" s="286">
        <f>'CRONOG. DE RECEBIMENTO'!W43</f>
        <v>0</v>
      </c>
    </row>
    <row r="24457" spans="1:7">
      <c r="A24457" s="283">
        <f>'Comp. Desp. Indiretas'!$CS$7</f>
        <v>0</v>
      </c>
      <c r="D24457" s="279" t="str">
        <f>'CRONOG. DE RECEBIMENTO'!$A$44</f>
        <v>Despesas tributáveis do item 6.1.22</v>
      </c>
      <c r="E24457" s="278" t="str">
        <f>Resumo!$R$4</f>
        <v>Receita</v>
      </c>
      <c r="F24457" s="278" t="str">
        <f>Resumo!$R$4</f>
        <v>Receita</v>
      </c>
      <c r="G24457" s="286">
        <f>'CRONOG. DE RECEBIMENTO'!W44</f>
        <v>0</v>
      </c>
    </row>
    <row r="24458" spans="1:7">
      <c r="A24458" s="283">
        <f>'Comp. Desp. Indiretas'!$CS$7</f>
        <v>0</v>
      </c>
      <c r="D24458" s="279" t="str">
        <f>'CRONOG. DE RECEBIMENTO'!$A$45</f>
        <v>Realizar análise técnica mensal das atividades de Educação Ambiental do PEAT</v>
      </c>
      <c r="E24458" s="278" t="str">
        <f>Resumo!$R$4</f>
        <v>Receita</v>
      </c>
      <c r="F24458" s="278" t="str">
        <f>Resumo!$R$4</f>
        <v>Receita</v>
      </c>
      <c r="G24458" s="286">
        <f>'CRONOG. DE RECEBIMENTO'!W45</f>
        <v>0</v>
      </c>
    </row>
    <row r="24459" spans="1:7">
      <c r="A24459" s="283">
        <f>'Comp. Desp. Indiretas'!$CS$7</f>
        <v>0</v>
      </c>
      <c r="D24459" s="279" t="str">
        <f>'CRONOG. DE RECEBIMENTO'!$A$46</f>
        <v>Realizar Diagnóstico Socioambiental Participativo (DSAP) para empregados</v>
      </c>
      <c r="E24459" s="278" t="str">
        <f>Resumo!$R$4</f>
        <v>Receita</v>
      </c>
      <c r="F24459" s="278" t="str">
        <f>Resumo!$R$4</f>
        <v>Receita</v>
      </c>
      <c r="G24459" s="286">
        <f>'CRONOG. DE RECEBIMENTO'!W46</f>
        <v>0</v>
      </c>
    </row>
    <row r="24461" spans="1:7">
      <c r="A24461" s="283">
        <f>'Comp. Desp. Indiretas'!$CS$7</f>
        <v>0</v>
      </c>
      <c r="D24461" s="279" t="str">
        <f>'CRONOG. DE RECEBIMENTO'!$A$47</f>
        <v>Despesas tributáveis do item 6.1.24</v>
      </c>
      <c r="E24461" s="278" t="str">
        <f>Resumo!$R$4</f>
        <v>Receita</v>
      </c>
      <c r="F24461" s="278" t="str">
        <f>Resumo!$R$4</f>
        <v>Receita</v>
      </c>
      <c r="G24461" s="286">
        <f>'CRONOG. DE RECEBIMENTO'!W47</f>
        <v>0</v>
      </c>
    </row>
    <row r="24462" spans="1:7">
      <c r="A24462" s="283">
        <f>'Comp. Desp. Indiretas'!$CS$7</f>
        <v>0</v>
      </c>
      <c r="D24462" s="279" t="str">
        <f>'CRONOG. DE RECEBIMENTO'!$A$48</f>
        <v>PRODUÇÃO DE ARTES VISUAIS</v>
      </c>
      <c r="E24462" s="278" t="str">
        <f>Resumo!$R$4</f>
        <v>Receita</v>
      </c>
      <c r="F24462" s="278" t="str">
        <f>Resumo!$R$4</f>
        <v>Receita</v>
      </c>
      <c r="G24462" s="286">
        <f>'CRONOG. DE RECEBIMENTO'!W48</f>
        <v>0</v>
      </c>
    </row>
    <row r="24463" spans="1:7">
      <c r="A24463" s="283">
        <f>'Comp. Desp. Indiretas'!$CS$7</f>
        <v>0</v>
      </c>
      <c r="D24463" s="279" t="str">
        <f>'CRONOG. DE RECEBIMENTO'!$A$49</f>
        <v>Produzir material gráfico como folder, convites, banner, lâmina, outdoor, apresentações e produtos diversos atinentes a educação ambiental e outras temáticas etc.</v>
      </c>
      <c r="E24463" s="278" t="str">
        <f>Resumo!$R$4</f>
        <v>Receita</v>
      </c>
      <c r="F24463" s="278" t="str">
        <f>Resumo!$R$4</f>
        <v>Receita</v>
      </c>
      <c r="G24463" s="286">
        <f>'CRONOG. DE RECEBIMENTO'!W49</f>
        <v>0</v>
      </c>
    </row>
    <row r="24464" spans="1:7">
      <c r="A24464" s="283">
        <f>'Comp. Desp. Indiretas'!$CS$7</f>
        <v>0</v>
      </c>
      <c r="D24464" s="279" t="str">
        <f>'CRONOG. DE RECEBIMENTO'!$A$50</f>
        <v>Produzir Card Animado, Vídeos, Spot, Jogos interativos, Peça Multimídia, Identidade Visual, Plataformas digitais/interativas, Brindes, Cadernos de Campo/Quis/Guia etc.:</v>
      </c>
      <c r="E24464" s="278" t="str">
        <f>Resumo!$R$4</f>
        <v>Receita</v>
      </c>
      <c r="F24464" s="278" t="str">
        <f>Resumo!$R$4</f>
        <v>Receita</v>
      </c>
      <c r="G24464" s="286">
        <f>'CRONOG. DE RECEBIMENTO'!W50</f>
        <v>0</v>
      </c>
    </row>
    <row r="24478" spans="1:7">
      <c r="A24478" s="283">
        <f>'Comp. Desp. Indiretas'!$CS$7</f>
        <v>0</v>
      </c>
      <c r="D24478" s="279" t="str">
        <f>Resumo!$R$8</f>
        <v>Imposto</v>
      </c>
      <c r="E24478" s="278" t="str">
        <f>Resumo!$R$5</f>
        <v>Despesa</v>
      </c>
      <c r="F24478" s="278" t="str">
        <f>Resumo!$R$8</f>
        <v>Imposto</v>
      </c>
      <c r="G24478" s="286">
        <f>'CRONOG. DE RECEBIMENTO'!W53</f>
        <v>0</v>
      </c>
    </row>
    <row r="24479" spans="1:7">
      <c r="A24479" s="283">
        <f>'Comp. Desp. Indiretas'!$CS$7</f>
        <v>0</v>
      </c>
      <c r="D24479" s="279" t="str">
        <f>Resumo!$R$9</f>
        <v>Overhead</v>
      </c>
      <c r="E24479" s="278" t="str">
        <f>Resumo!$R$9</f>
        <v>Overhead</v>
      </c>
      <c r="F24479" s="278" t="str">
        <f>Resumo!$R$9</f>
        <v>Overhead</v>
      </c>
      <c r="G24479" s="286">
        <f>'CRONOG. DE RECEBIMENTO'!W58</f>
        <v>0</v>
      </c>
    </row>
    <row r="24480" spans="1:7">
      <c r="A24480" s="283">
        <f>'Comp. Desp. Indiretas'!$CS$7</f>
        <v>0</v>
      </c>
      <c r="D24480" s="279" t="str">
        <f>Resumo!$R$10</f>
        <v>Margem</v>
      </c>
      <c r="E24480" s="278" t="str">
        <f>Resumo!$R$10</f>
        <v>Margem</v>
      </c>
      <c r="F24480" s="278" t="str">
        <f>Resumo!$R$10</f>
        <v>Margem</v>
      </c>
      <c r="G24480" s="286">
        <f>'CRONOG. DE RECEBIMENTO'!W60</f>
        <v>0</v>
      </c>
    </row>
    <row r="24481" spans="1:7">
      <c r="A24481" s="283">
        <f>'Comp. Desp. Indiretas'!$CS$7</f>
        <v>0</v>
      </c>
      <c r="D24481" s="279" t="str">
        <f>Resumo!$R$11</f>
        <v>Risco</v>
      </c>
      <c r="E24481" s="278" t="str">
        <f>Resumo!$R$11</f>
        <v>Risco</v>
      </c>
      <c r="F24481" s="278" t="str">
        <f>Resumo!$R$11</f>
        <v>Risco</v>
      </c>
      <c r="G24481" s="286">
        <f>'CRONOG. DE RECEBIMENTO'!W59</f>
        <v>0</v>
      </c>
    </row>
    <row r="24482" spans="1:7">
      <c r="A24482" s="283">
        <f>'Comp. Desp. Indiretas'!$CS$7</f>
        <v>0</v>
      </c>
      <c r="D24482" s="279" t="str">
        <f>'CRONOG. DE RECEBIMENTO'!$A$54</f>
        <v>TOTAL MENSAL - RECEITA LÍQUIDA</v>
      </c>
      <c r="E24482" s="278" t="str">
        <f>Resumo!$R$4</f>
        <v>Receita</v>
      </c>
      <c r="F24482" s="278" t="str">
        <f>'CRONOG. DE RECEBIMENTO'!$A$54</f>
        <v>TOTAL MENSAL - RECEITA LÍQUIDA</v>
      </c>
      <c r="G24482" s="286">
        <f>'CRONOG. DE RECEBIMENTO'!$W$54</f>
        <v>0</v>
      </c>
    </row>
    <row r="24483" spans="1:7">
      <c r="A24483" s="283">
        <f>'Comp. Desp. Indiretas'!$CS$7</f>
        <v>0</v>
      </c>
      <c r="D24483" s="279" t="str">
        <f>'CRONOG. DE RECEBIMENTO'!$A$55</f>
        <v>TOTAL ACUMULADO - RECEITA LÍQUIDA</v>
      </c>
      <c r="E24483" s="278" t="str">
        <f>Resumo!$R$4</f>
        <v>Receita</v>
      </c>
      <c r="F24483" s="278" t="str">
        <f>'CRONOG. DE RECEBIMENTO'!$A$55</f>
        <v>TOTAL ACUMULADO - RECEITA LÍQUIDA</v>
      </c>
      <c r="G24483" s="286">
        <f>'CRONOG. DE RECEBIMENTO'!$W$55</f>
        <v>5856057.9680455765</v>
      </c>
    </row>
    <row r="24514" spans="1:7">
      <c r="A24514" s="283">
        <f>'Comp. Desp. Indiretas'!$CT$7</f>
        <v>0</v>
      </c>
      <c r="B24514" s="278" t="str">
        <f>'Comp. Desp. Indiretas'!$A$9</f>
        <v>MOC</v>
      </c>
      <c r="D24514" s="279" t="str">
        <f>'Comp. Desp. Indiretas'!$C$9</f>
        <v>DIRETOR TÉCNICO</v>
      </c>
      <c r="E24514" s="278" t="str">
        <f>Resumo!$R$5</f>
        <v>Despesa</v>
      </c>
      <c r="F24514" s="278" t="str">
        <f>Resumo!$R$6</f>
        <v>Despesa Indireta</v>
      </c>
      <c r="G24514" s="286">
        <f>'Comp. Desp. Indiretas'!CT9</f>
        <v>0</v>
      </c>
    </row>
    <row r="24515" spans="1:7">
      <c r="A24515" s="283">
        <f>'Comp. Desp. Indiretas'!$CT$7</f>
        <v>0</v>
      </c>
      <c r="B24515" s="278" t="str">
        <f>'Comp. Desp. Indiretas'!$A$10</f>
        <v>MOC</v>
      </c>
      <c r="D24515" s="279" t="str">
        <f>'Comp. Desp. Indiretas'!$C$10</f>
        <v>GERENTE DE PROJETO</v>
      </c>
      <c r="E24515" s="278" t="str">
        <f>Resumo!$R$5</f>
        <v>Despesa</v>
      </c>
      <c r="F24515" s="278" t="str">
        <f>Resumo!$R$6</f>
        <v>Despesa Indireta</v>
      </c>
      <c r="G24515" s="286">
        <f>'Comp. Desp. Indiretas'!CT10</f>
        <v>0</v>
      </c>
    </row>
    <row r="24516" spans="1:7">
      <c r="A24516" s="283">
        <f>'Comp. Desp. Indiretas'!$CT$7</f>
        <v>0</v>
      </c>
      <c r="B24516" s="278" t="str">
        <f>'Comp. Desp. Indiretas'!$A$11</f>
        <v>MOC</v>
      </c>
      <c r="D24516" s="279" t="str">
        <f>'Comp. Desp. Indiretas'!$C$11</f>
        <v>COORD. DE PROJETO</v>
      </c>
      <c r="E24516" s="278" t="str">
        <f>Resumo!$R$5</f>
        <v>Despesa</v>
      </c>
      <c r="F24516" s="278" t="str">
        <f>Resumo!$R$6</f>
        <v>Despesa Indireta</v>
      </c>
      <c r="G24516" s="286">
        <f>'Comp. Desp. Indiretas'!CT11</f>
        <v>0</v>
      </c>
    </row>
    <row r="24517" spans="1:7">
      <c r="A24517" s="283">
        <f>'Comp. Desp. Indiretas'!$CT$7</f>
        <v>0</v>
      </c>
      <c r="B24517" s="278" t="str">
        <f>'Comp. Desp. Indiretas'!$A$12</f>
        <v>MOC</v>
      </c>
      <c r="D24517" s="279" t="str">
        <f>'Comp. Desp. Indiretas'!$C$12</f>
        <v>COORD. OPERACIONAL</v>
      </c>
      <c r="E24517" s="278" t="str">
        <f>Resumo!$R$5</f>
        <v>Despesa</v>
      </c>
      <c r="F24517" s="278" t="str">
        <f>Resumo!$R$6</f>
        <v>Despesa Indireta</v>
      </c>
      <c r="G24517" s="286">
        <f>'Comp. Desp. Indiretas'!CT12</f>
        <v>0</v>
      </c>
    </row>
    <row r="24518" spans="1:7">
      <c r="A24518" s="283">
        <f>'Comp. Desp. Indiretas'!$CT$7</f>
        <v>0</v>
      </c>
      <c r="B24518" s="278" t="str">
        <f>'Comp. Desp. Indiretas'!$A$13</f>
        <v>MOC</v>
      </c>
      <c r="D24518" s="279" t="str">
        <f>'Comp. Desp. Indiretas'!$C$13</f>
        <v>ANALISTA DE PROJETOS SENIOR</v>
      </c>
      <c r="E24518" s="278" t="str">
        <f>Resumo!$R$5</f>
        <v>Despesa</v>
      </c>
      <c r="F24518" s="278" t="str">
        <f>Resumo!$R$6</f>
        <v>Despesa Indireta</v>
      </c>
      <c r="G24518" s="286">
        <f>'Comp. Desp. Indiretas'!CT13</f>
        <v>0</v>
      </c>
    </row>
    <row r="24519" spans="1:7">
      <c r="A24519" s="283">
        <f>'Comp. Desp. Indiretas'!$CT$7</f>
        <v>0</v>
      </c>
      <c r="B24519" s="278" t="str">
        <f>'Comp. Desp. Indiretas'!$A$14</f>
        <v>MOC</v>
      </c>
      <c r="D24519" s="279" t="str">
        <f>'Comp. Desp. Indiretas'!$C$14</f>
        <v>ANALISTA DE PROJETOS PLENO</v>
      </c>
      <c r="E24519" s="278" t="str">
        <f>Resumo!$R$5</f>
        <v>Despesa</v>
      </c>
      <c r="F24519" s="278" t="str">
        <f>Resumo!$R$6</f>
        <v>Despesa Indireta</v>
      </c>
      <c r="G24519" s="286">
        <f>'Comp. Desp. Indiretas'!CT14</f>
        <v>0</v>
      </c>
    </row>
    <row r="24520" spans="1:7">
      <c r="A24520" s="283">
        <f>'Comp. Desp. Indiretas'!$CT$7</f>
        <v>0</v>
      </c>
      <c r="B24520" s="278" t="str">
        <f>'Comp. Desp. Indiretas'!$A$15</f>
        <v>MOC</v>
      </c>
      <c r="D24520" s="279" t="str">
        <f>'Comp. Desp. Indiretas'!$C$15</f>
        <v>ANALISTA DE PROJETOS JUNIOR</v>
      </c>
      <c r="E24520" s="278" t="str">
        <f>Resumo!$R$5</f>
        <v>Despesa</v>
      </c>
      <c r="F24520" s="278" t="str">
        <f>Resumo!$R$6</f>
        <v>Despesa Indireta</v>
      </c>
      <c r="G24520" s="286">
        <f>'Comp. Desp. Indiretas'!CT15</f>
        <v>0</v>
      </c>
    </row>
    <row r="24521" spans="1:7">
      <c r="A24521" s="283">
        <f>'Comp. Desp. Indiretas'!$CT$7</f>
        <v>0</v>
      </c>
      <c r="B24521" s="278" t="str">
        <f>'Comp. Desp. Indiretas'!$A$16</f>
        <v>MOC</v>
      </c>
      <c r="D24521" s="279" t="str">
        <f>'Comp. Desp. Indiretas'!$C$16</f>
        <v>TÉCNICO OPERACIONAL</v>
      </c>
      <c r="E24521" s="278" t="str">
        <f>Resumo!$R$5</f>
        <v>Despesa</v>
      </c>
      <c r="F24521" s="278" t="str">
        <f>Resumo!$R$6</f>
        <v>Despesa Indireta</v>
      </c>
      <c r="G24521" s="286">
        <f>'Comp. Desp. Indiretas'!CT16</f>
        <v>0</v>
      </c>
    </row>
    <row r="24522" spans="1:7">
      <c r="A24522" s="283">
        <f>'Comp. Desp. Indiretas'!$CT$7</f>
        <v>0</v>
      </c>
      <c r="B24522" s="278" t="str">
        <f>'Comp. Desp. Indiretas'!$A$17</f>
        <v>MOC</v>
      </c>
      <c r="D24522" s="279" t="str">
        <f>'Comp. Desp. Indiretas'!$C$17</f>
        <v>TÉCNICO OPERACIONAL - C/ PERICULOSIDADE</v>
      </c>
      <c r="E24522" s="278" t="str">
        <f>Resumo!$R$5</f>
        <v>Despesa</v>
      </c>
      <c r="F24522" s="278" t="str">
        <f>Resumo!$R$6</f>
        <v>Despesa Indireta</v>
      </c>
      <c r="G24522" s="286">
        <f>'Comp. Desp. Indiretas'!CT17</f>
        <v>0</v>
      </c>
    </row>
    <row r="24523" spans="1:7">
      <c r="A24523" s="283">
        <f>'Comp. Desp. Indiretas'!$CT$7</f>
        <v>0</v>
      </c>
      <c r="B24523" s="278" t="str">
        <f>'Comp. Desp. Indiretas'!$A$18</f>
        <v>MOC</v>
      </c>
      <c r="D24523" s="279" t="str">
        <f>'Comp. Desp. Indiretas'!$C$18</f>
        <v>ANALISTA DE GEOPROCESSAMENTO</v>
      </c>
      <c r="E24523" s="278" t="str">
        <f>Resumo!$R$5</f>
        <v>Despesa</v>
      </c>
      <c r="F24523" s="278" t="str">
        <f>Resumo!$R$6</f>
        <v>Despesa Indireta</v>
      </c>
      <c r="G24523" s="286">
        <f>'Comp. Desp. Indiretas'!CT18</f>
        <v>0</v>
      </c>
    </row>
    <row r="24524" spans="1:7">
      <c r="A24524" s="283">
        <f>'Comp. Desp. Indiretas'!$CT$7</f>
        <v>0</v>
      </c>
      <c r="B24524" s="278" t="str">
        <f>'Comp. Desp. Indiretas'!$A$19</f>
        <v>MOC</v>
      </c>
      <c r="D24524" s="279" t="str">
        <f>'Comp. Desp. Indiretas'!$C$19</f>
        <v>ASSISTENTE DE PROJETOS</v>
      </c>
      <c r="E24524" s="278" t="str">
        <f>Resumo!$R$5</f>
        <v>Despesa</v>
      </c>
      <c r="F24524" s="278" t="str">
        <f>Resumo!$R$6</f>
        <v>Despesa Indireta</v>
      </c>
      <c r="G24524" s="286">
        <f>'Comp. Desp. Indiretas'!CT19</f>
        <v>0</v>
      </c>
    </row>
    <row r="24525" spans="1:7">
      <c r="A24525" s="283">
        <f>'Comp. Desp. Indiretas'!$CT$7</f>
        <v>0</v>
      </c>
      <c r="B24525" s="278" t="str">
        <f>'Comp. Desp. Indiretas'!$A$20</f>
        <v>MOC</v>
      </c>
      <c r="D24525" s="279" t="str">
        <f>'Comp. Desp. Indiretas'!$C$20</f>
        <v>ASSISTENTE ADMINISTRATIVO</v>
      </c>
      <c r="E24525" s="278" t="str">
        <f>Resumo!$R$5</f>
        <v>Despesa</v>
      </c>
      <c r="F24525" s="278" t="str">
        <f>Resumo!$R$6</f>
        <v>Despesa Indireta</v>
      </c>
      <c r="G24525" s="286">
        <f>'Comp. Desp. Indiretas'!CT20</f>
        <v>0</v>
      </c>
    </row>
    <row r="24526" spans="1:7">
      <c r="A24526" s="283">
        <f>'Comp. Desp. Indiretas'!$CT$7</f>
        <v>0</v>
      </c>
      <c r="B24526" s="278" t="str">
        <f>'Comp. Desp. Indiretas'!$A$21</f>
        <v>MOC</v>
      </c>
      <c r="D24526" s="279" t="str">
        <f>'Comp. Desp. Indiretas'!$C$21</f>
        <v>ESTAGIÁRIO TÉCNICO</v>
      </c>
      <c r="E24526" s="278" t="str">
        <f>Resumo!$R$5</f>
        <v>Despesa</v>
      </c>
      <c r="F24526" s="278" t="str">
        <f>Resumo!$R$6</f>
        <v>Despesa Indireta</v>
      </c>
      <c r="G24526" s="286">
        <f>'Comp. Desp. Indiretas'!CT21</f>
        <v>0</v>
      </c>
    </row>
    <row r="24527" spans="1:7">
      <c r="A24527" s="283">
        <f>'Comp. Desp. Indiretas'!$CT$7</f>
        <v>0</v>
      </c>
      <c r="B24527" s="278" t="str">
        <f>'Comp. Desp. Indiretas'!$A$22</f>
        <v>MOC</v>
      </c>
      <c r="D24527" s="279" t="str">
        <f>'Comp. Desp. Indiretas'!$C$22</f>
        <v>ANALISTA FINANCEIRO</v>
      </c>
      <c r="E24527" s="278" t="str">
        <f>Resumo!$R$5</f>
        <v>Despesa</v>
      </c>
      <c r="F24527" s="278" t="str">
        <f>Resumo!$R$6</f>
        <v>Despesa Indireta</v>
      </c>
      <c r="G24527" s="286">
        <f>'Comp. Desp. Indiretas'!CT22</f>
        <v>0</v>
      </c>
    </row>
    <row r="24528" spans="1:7">
      <c r="A24528" s="283">
        <f>'Comp. Desp. Indiretas'!$CT$7</f>
        <v>0</v>
      </c>
      <c r="B24528" s="278" t="str">
        <f>'Comp. Desp. Indiretas'!$A$23</f>
        <v>MOC</v>
      </c>
      <c r="D24528" s="279" t="str">
        <f>'Comp. Desp. Indiretas'!$C$23</f>
        <v>ANALISTA DE SUPRIMENTOS</v>
      </c>
      <c r="E24528" s="278" t="str">
        <f>Resumo!$R$5</f>
        <v>Despesa</v>
      </c>
      <c r="F24528" s="278" t="str">
        <f>Resumo!$R$6</f>
        <v>Despesa Indireta</v>
      </c>
      <c r="G24528" s="286">
        <f>'Comp. Desp. Indiretas'!CT23</f>
        <v>0</v>
      </c>
    </row>
    <row r="24529" spans="1:7">
      <c r="A24529" s="283">
        <f>'Comp. Desp. Indiretas'!$CT$7</f>
        <v>0</v>
      </c>
      <c r="B24529" s="278" t="str">
        <f>'Comp. Desp. Indiretas'!$A$24</f>
        <v>DG</v>
      </c>
      <c r="D24529" s="279" t="str">
        <f>'Comp. Desp. Indiretas'!$C$24</f>
        <v>HOSPEDAGEM VIAGEM</v>
      </c>
      <c r="E24529" s="278" t="str">
        <f>Resumo!$R$5</f>
        <v>Despesa</v>
      </c>
      <c r="F24529" s="278" t="str">
        <f>Resumo!$R$6</f>
        <v>Despesa Indireta</v>
      </c>
      <c r="G24529" s="286">
        <f>'Comp. Desp. Indiretas'!CT24</f>
        <v>0</v>
      </c>
    </row>
    <row r="24530" spans="1:7">
      <c r="A24530" s="283">
        <f>'Comp. Desp. Indiretas'!$CT$7</f>
        <v>0</v>
      </c>
      <c r="B24530" s="278" t="str">
        <f>'Comp. Desp. Indiretas'!$A$25</f>
        <v>DG</v>
      </c>
      <c r="D24530" s="279" t="str">
        <f>'Comp. Desp. Indiretas'!$C$25</f>
        <v>HOSPEDAGEM - NIVEL 2</v>
      </c>
      <c r="E24530" s="278" t="str">
        <f>Resumo!$R$5</f>
        <v>Despesa</v>
      </c>
      <c r="F24530" s="278" t="str">
        <f>Resumo!$R$6</f>
        <v>Despesa Indireta</v>
      </c>
      <c r="G24530" s="286">
        <f>'Comp. Desp. Indiretas'!CT25</f>
        <v>0</v>
      </c>
    </row>
    <row r="24531" spans="1:7">
      <c r="A24531" s="283">
        <f>'Comp. Desp. Indiretas'!$CT$7</f>
        <v>0</v>
      </c>
      <c r="B24531" s="278" t="str">
        <f>'Comp. Desp. Indiretas'!$A$26</f>
        <v>DG</v>
      </c>
      <c r="D24531" s="279" t="str">
        <f>'Comp. Desp. Indiretas'!$C$26</f>
        <v>HOSPEDAGEM - NIVEL 3</v>
      </c>
      <c r="E24531" s="278" t="str">
        <f>Resumo!$R$5</f>
        <v>Despesa</v>
      </c>
      <c r="F24531" s="278" t="str">
        <f>Resumo!$R$6</f>
        <v>Despesa Indireta</v>
      </c>
      <c r="G24531" s="286">
        <f>'Comp. Desp. Indiretas'!CT26</f>
        <v>0</v>
      </c>
    </row>
    <row r="24532" spans="1:7">
      <c r="A24532" s="283">
        <f>'Comp. Desp. Indiretas'!$CT$7</f>
        <v>0</v>
      </c>
      <c r="B24532" s="278" t="str">
        <f>'Comp. Desp. Indiretas'!$A$27</f>
        <v>DG</v>
      </c>
      <c r="D24532" s="279" t="str">
        <f>'Comp. Desp. Indiretas'!$C$27</f>
        <v>SALA COMERCIAL - PARAUAPEBAS/PA</v>
      </c>
      <c r="E24532" s="278" t="str">
        <f>Resumo!$R$5</f>
        <v>Despesa</v>
      </c>
      <c r="F24532" s="278" t="str">
        <f>Resumo!$R$6</f>
        <v>Despesa Indireta</v>
      </c>
      <c r="G24532" s="286">
        <f>'Comp. Desp. Indiretas'!CT27</f>
        <v>0</v>
      </c>
    </row>
    <row r="24533" spans="1:7">
      <c r="A24533" s="283">
        <f>'Comp. Desp. Indiretas'!$CT$7</f>
        <v>0</v>
      </c>
      <c r="B24533" s="278" t="str">
        <f>'Comp. Desp. Indiretas'!$A$28</f>
        <v>DG</v>
      </c>
      <c r="D24533" s="279" t="str">
        <f>'Comp. Desp. Indiretas'!$C$28</f>
        <v>CUSTOS FIXOS - SALA COMERCIAL (INTERNET, TELEFONIA, ENERGIA, LIMPEZA, E ETC)</v>
      </c>
      <c r="E24533" s="278" t="str">
        <f>Resumo!$R$5</f>
        <v>Despesa</v>
      </c>
      <c r="F24533" s="278" t="str">
        <f>Resumo!$R$6</f>
        <v>Despesa Indireta</v>
      </c>
      <c r="G24533" s="286">
        <f>'Comp. Desp. Indiretas'!CT28</f>
        <v>0</v>
      </c>
    </row>
    <row r="24534" spans="1:7">
      <c r="A24534" s="283">
        <f>'Comp. Desp. Indiretas'!$CT$7</f>
        <v>0</v>
      </c>
      <c r="B24534" s="278" t="str">
        <f>'Comp. Desp. Indiretas'!$A$29</f>
        <v>DG</v>
      </c>
      <c r="D24534" s="279" t="str">
        <f>'Comp. Desp. Indiretas'!$C$29</f>
        <v>MOBILIA/FRETE - SALA COMERCIAL</v>
      </c>
      <c r="E24534" s="278" t="str">
        <f>Resumo!$R$5</f>
        <v>Despesa</v>
      </c>
      <c r="F24534" s="278" t="str">
        <f>Resumo!$R$6</f>
        <v>Despesa Indireta</v>
      </c>
      <c r="G24534" s="286">
        <f>'Comp. Desp. Indiretas'!CT29</f>
        <v>0</v>
      </c>
    </row>
    <row r="24535" spans="1:7">
      <c r="A24535" s="283">
        <f>'Comp. Desp. Indiretas'!$CT$7</f>
        <v>0</v>
      </c>
      <c r="B24535" s="278" t="str">
        <f>'Comp. Desp. Indiretas'!$A$30</f>
        <v>DG</v>
      </c>
      <c r="D24535" s="279" t="str">
        <f>'Comp. Desp. Indiretas'!$C$30</f>
        <v>ALIMENTAÇÃO - NIVEL 3</v>
      </c>
      <c r="E24535" s="278" t="str">
        <f>Resumo!$R$5</f>
        <v>Despesa</v>
      </c>
      <c r="F24535" s="278" t="str">
        <f>Resumo!$R$6</f>
        <v>Despesa Indireta</v>
      </c>
      <c r="G24535" s="286">
        <f>'Comp. Desp. Indiretas'!CT30</f>
        <v>0</v>
      </c>
    </row>
    <row r="24536" spans="1:7">
      <c r="A24536" s="283">
        <f>'Comp. Desp. Indiretas'!$CT$7</f>
        <v>0</v>
      </c>
      <c r="B24536" s="278" t="str">
        <f>'Comp. Desp. Indiretas'!$A$31</f>
        <v>DG</v>
      </c>
      <c r="D24536" s="279" t="str">
        <f>'Comp. Desp. Indiretas'!$C$31</f>
        <v>TELEFONIA</v>
      </c>
      <c r="E24536" s="278" t="str">
        <f>Resumo!$R$5</f>
        <v>Despesa</v>
      </c>
      <c r="F24536" s="278" t="str">
        <f>Resumo!$R$6</f>
        <v>Despesa Indireta</v>
      </c>
      <c r="G24536" s="286">
        <f>'Comp. Desp. Indiretas'!CT31</f>
        <v>0</v>
      </c>
    </row>
    <row r="24537" spans="1:7">
      <c r="A24537" s="283">
        <f>'Comp. Desp. Indiretas'!$CT$7</f>
        <v>0</v>
      </c>
      <c r="B24537" s="278" t="str">
        <f>'Comp. Desp. Indiretas'!$A$32</f>
        <v>DG</v>
      </c>
      <c r="D24537" s="279" t="str">
        <f>'Comp. Desp. Indiretas'!$C$32</f>
        <v>ALUGUEL DE VEÍCULO SUV</v>
      </c>
      <c r="E24537" s="278" t="str">
        <f>Resumo!$R$5</f>
        <v>Despesa</v>
      </c>
      <c r="F24537" s="278" t="str">
        <f>Resumo!$R$6</f>
        <v>Despesa Indireta</v>
      </c>
      <c r="G24537" s="286">
        <f>'Comp. Desp. Indiretas'!CT32</f>
        <v>0</v>
      </c>
    </row>
    <row r="24538" spans="1:7">
      <c r="A24538" s="283">
        <f>'Comp. Desp. Indiretas'!$CT$7</f>
        <v>0</v>
      </c>
      <c r="B24538" s="278" t="str">
        <f>'Comp. Desp. Indiretas'!$A$33</f>
        <v>DG</v>
      </c>
      <c r="D24538" s="279" t="str">
        <f>'Comp. Desp. Indiretas'!$C$33</f>
        <v>ALUGUEL DE VEICULO LEVE</v>
      </c>
      <c r="E24538" s="278" t="str">
        <f>Resumo!$R$5</f>
        <v>Despesa</v>
      </c>
      <c r="F24538" s="278" t="str">
        <f>Resumo!$R$6</f>
        <v>Despesa Indireta</v>
      </c>
      <c r="G24538" s="286">
        <f>'Comp. Desp. Indiretas'!CT33</f>
        <v>0</v>
      </c>
    </row>
    <row r="24539" spans="1:7">
      <c r="A24539" s="283">
        <f>'Comp. Desp. Indiretas'!$CT$7</f>
        <v>0</v>
      </c>
      <c r="B24539" s="278" t="str">
        <f>'Comp. Desp. Indiretas'!$A$34</f>
        <v>DG</v>
      </c>
      <c r="D24539" s="279" t="str">
        <f>'Comp. Desp. Indiretas'!$C$34</f>
        <v>ALUGUEL CAMINHONTE</v>
      </c>
      <c r="E24539" s="278" t="str">
        <f>Resumo!$R$5</f>
        <v>Despesa</v>
      </c>
      <c r="F24539" s="278" t="str">
        <f>Resumo!$R$6</f>
        <v>Despesa Indireta</v>
      </c>
      <c r="G24539" s="286">
        <f>'Comp. Desp. Indiretas'!CT34</f>
        <v>0</v>
      </c>
    </row>
    <row r="24540" spans="1:7">
      <c r="A24540" s="283">
        <f>'Comp. Desp. Indiretas'!$CT$7</f>
        <v>0</v>
      </c>
      <c r="B24540" s="278" t="str">
        <f>'Comp. Desp. Indiretas'!$A$35</f>
        <v>DG</v>
      </c>
      <c r="D24540" s="279" t="str">
        <f>'Comp. Desp. Indiretas'!$C$35</f>
        <v>AQUISIÇÃO DE VEICULO</v>
      </c>
      <c r="E24540" s="278" t="str">
        <f>Resumo!$R$5</f>
        <v>Despesa</v>
      </c>
      <c r="F24540" s="278" t="str">
        <f>Resumo!$R$6</f>
        <v>Despesa Indireta</v>
      </c>
      <c r="G24540" s="286">
        <f>'Comp. Desp. Indiretas'!CT35</f>
        <v>0</v>
      </c>
    </row>
    <row r="24541" spans="1:7">
      <c r="A24541" s="283">
        <f>'Comp. Desp. Indiretas'!$CT$7</f>
        <v>0</v>
      </c>
      <c r="B24541" s="278" t="str">
        <f>'Comp. Desp. Indiretas'!$A$36</f>
        <v>DG</v>
      </c>
      <c r="D24541" s="279" t="str">
        <f>'Comp. Desp. Indiretas'!$C$36</f>
        <v>COMBUSTÍVEL - GASOLINA</v>
      </c>
      <c r="E24541" s="278" t="str">
        <f>Resumo!$R$5</f>
        <v>Despesa</v>
      </c>
      <c r="F24541" s="278" t="str">
        <f>Resumo!$R$6</f>
        <v>Despesa Indireta</v>
      </c>
      <c r="G24541" s="286">
        <f>'Comp. Desp. Indiretas'!CT36</f>
        <v>0</v>
      </c>
    </row>
    <row r="24542" spans="1:7">
      <c r="A24542" s="283">
        <f>'Comp. Desp. Indiretas'!$CT$7</f>
        <v>0</v>
      </c>
      <c r="B24542" s="278" t="str">
        <f>'Comp. Desp. Indiretas'!$A$37</f>
        <v>DG</v>
      </c>
      <c r="D24542" s="279" t="str">
        <f>'Comp. Desp. Indiretas'!$C$37</f>
        <v>COMBUSTÍVEL - DIESEL</v>
      </c>
      <c r="E24542" s="278" t="str">
        <f>Resumo!$R$5</f>
        <v>Despesa</v>
      </c>
      <c r="F24542" s="278" t="str">
        <f>Resumo!$R$6</f>
        <v>Despesa Indireta</v>
      </c>
      <c r="G24542" s="286">
        <f>'Comp. Desp. Indiretas'!CT37</f>
        <v>0</v>
      </c>
    </row>
    <row r="24543" spans="1:7">
      <c r="A24543" s="283">
        <f>'Comp. Desp. Indiretas'!$CT$7</f>
        <v>0</v>
      </c>
      <c r="B24543" s="278" t="str">
        <f>'Comp. Desp. Indiretas'!$A$38</f>
        <v>DG</v>
      </c>
      <c r="D24543" s="279" t="str">
        <f>'Comp. Desp. Indiretas'!$C$38</f>
        <v>PASSAGEM AÉREA</v>
      </c>
      <c r="E24543" s="278" t="str">
        <f>Resumo!$R$5</f>
        <v>Despesa</v>
      </c>
      <c r="F24543" s="278" t="str">
        <f>Resumo!$R$6</f>
        <v>Despesa Indireta</v>
      </c>
      <c r="G24543" s="286">
        <f>'Comp. Desp. Indiretas'!CT38</f>
        <v>0</v>
      </c>
    </row>
    <row r="24544" spans="1:7">
      <c r="A24544" s="283">
        <f>'Comp. Desp. Indiretas'!$CT$7</f>
        <v>0</v>
      </c>
      <c r="B24544" s="278" t="str">
        <f>'Comp. Desp. Indiretas'!$A$39</f>
        <v>ART</v>
      </c>
      <c r="D24544" s="279" t="str">
        <f>'Comp. Desp. Indiretas'!$C$39</f>
        <v>ART CREA - Nível 1</v>
      </c>
      <c r="E24544" s="278" t="str">
        <f>Resumo!$R$5</f>
        <v>Despesa</v>
      </c>
      <c r="F24544" s="278" t="str">
        <f>Resumo!$R$6</f>
        <v>Despesa Indireta</v>
      </c>
      <c r="G24544" s="286">
        <f>'Comp. Desp. Indiretas'!CT39</f>
        <v>0</v>
      </c>
    </row>
    <row r="24545" spans="1:7">
      <c r="A24545" s="283">
        <f>'Comp. Desp. Indiretas'!$CT$7</f>
        <v>0</v>
      </c>
      <c r="B24545" s="278" t="str">
        <f>'Comp. Desp. Indiretas'!$A$40</f>
        <v>ART</v>
      </c>
      <c r="D24545" s="279" t="str">
        <f>'Comp. Desp. Indiretas'!$C$40</f>
        <v>ART CREA - Nível 2</v>
      </c>
      <c r="E24545" s="278" t="str">
        <f>Resumo!$R$5</f>
        <v>Despesa</v>
      </c>
      <c r="F24545" s="278" t="str">
        <f>Resumo!$R$6</f>
        <v>Despesa Indireta</v>
      </c>
      <c r="G24545" s="286">
        <f>'Comp. Desp. Indiretas'!CT40</f>
        <v>0</v>
      </c>
    </row>
    <row r="24546" spans="1:7">
      <c r="A24546" s="283">
        <f>'Comp. Desp. Indiretas'!$CT$7</f>
        <v>0</v>
      </c>
      <c r="B24546" s="278" t="str">
        <f>'Comp. Desp. Indiretas'!$A$41</f>
        <v>ART</v>
      </c>
      <c r="D24546" s="279" t="str">
        <f>'Comp. Desp. Indiretas'!$C$41</f>
        <v>ART CREA - Nível 3</v>
      </c>
      <c r="E24546" s="278" t="str">
        <f>Resumo!$R$5</f>
        <v>Despesa</v>
      </c>
      <c r="F24546" s="278" t="str">
        <f>Resumo!$R$6</f>
        <v>Despesa Indireta</v>
      </c>
      <c r="G24546" s="286">
        <f>'Comp. Desp. Indiretas'!CT41</f>
        <v>0</v>
      </c>
    </row>
    <row r="24547" spans="1:7">
      <c r="A24547" s="283">
        <f>'Comp. Desp. Indiretas'!$CT$7</f>
        <v>0</v>
      </c>
      <c r="B24547" s="278" t="str">
        <f>'Comp. Desp. Indiretas'!$A$42</f>
        <v>ART</v>
      </c>
      <c r="D24547" s="279" t="str">
        <f>'Comp. Desp. Indiretas'!$C$42</f>
        <v>ACERVO CREA</v>
      </c>
      <c r="E24547" s="278" t="str">
        <f>Resumo!$R$5</f>
        <v>Despesa</v>
      </c>
      <c r="F24547" s="278" t="str">
        <f>Resumo!$R$6</f>
        <v>Despesa Indireta</v>
      </c>
      <c r="G24547" s="286">
        <f>'Comp. Desp. Indiretas'!CT42</f>
        <v>0</v>
      </c>
    </row>
    <row r="24548" spans="1:7">
      <c r="A24548" s="283">
        <f>'Comp. Desp. Indiretas'!$CT$7</f>
        <v>0</v>
      </c>
      <c r="B24548" s="278" t="str">
        <f>'Comp. Desp. Indiretas'!$A$43</f>
        <v>ART</v>
      </c>
      <c r="D24548" s="279" t="str">
        <f>'Comp. Desp. Indiretas'!$C$43</f>
        <v>ART CRBio</v>
      </c>
      <c r="E24548" s="278" t="str">
        <f>Resumo!$R$5</f>
        <v>Despesa</v>
      </c>
      <c r="F24548" s="278" t="str">
        <f>Resumo!$R$6</f>
        <v>Despesa Indireta</v>
      </c>
      <c r="G24548" s="286">
        <f>'Comp. Desp. Indiretas'!CT43</f>
        <v>0</v>
      </c>
    </row>
    <row r="24549" spans="1:7">
      <c r="A24549" s="283">
        <f>'Comp. Desp. Indiretas'!$CT$7</f>
        <v>0</v>
      </c>
      <c r="B24549" s="278" t="str">
        <f>'Comp. Desp. Indiretas'!$A$44</f>
        <v>ART</v>
      </c>
      <c r="D24549" s="279" t="str">
        <f>'Comp. Desp. Indiretas'!$C$44</f>
        <v>ACERVO CRBio</v>
      </c>
      <c r="E24549" s="278" t="str">
        <f>Resumo!$R$5</f>
        <v>Despesa</v>
      </c>
      <c r="F24549" s="278" t="str">
        <f>Resumo!$R$6</f>
        <v>Despesa Indireta</v>
      </c>
      <c r="G24549" s="286">
        <f>'Comp. Desp. Indiretas'!CT44</f>
        <v>0</v>
      </c>
    </row>
    <row r="24550" spans="1:7">
      <c r="A24550" s="283">
        <f>'Comp. Desp. Indiretas'!$CT$7</f>
        <v>0</v>
      </c>
      <c r="B24550" s="278" t="str">
        <f>'Comp. Desp. Indiretas'!$A$45</f>
        <v>ART</v>
      </c>
      <c r="D24550" s="279" t="str">
        <f>'Comp. Desp. Indiretas'!$C$45</f>
        <v>VISTO CREA PF</v>
      </c>
      <c r="E24550" s="278" t="str">
        <f>Resumo!$R$5</f>
        <v>Despesa</v>
      </c>
      <c r="F24550" s="278" t="str">
        <f>Resumo!$R$6</f>
        <v>Despesa Indireta</v>
      </c>
      <c r="G24550" s="286">
        <f>'Comp. Desp. Indiretas'!CT45</f>
        <v>0</v>
      </c>
    </row>
    <row r="24551" spans="1:7">
      <c r="A24551" s="283">
        <f>'Comp. Desp. Indiretas'!$CT$7</f>
        <v>0</v>
      </c>
      <c r="B24551" s="278" t="str">
        <f>'Comp. Desp. Indiretas'!$A$46</f>
        <v>ART</v>
      </c>
      <c r="D24551" s="279" t="str">
        <f>'Comp. Desp. Indiretas'!$C$46</f>
        <v>VISTO CREA PJ</v>
      </c>
      <c r="E24551" s="278" t="str">
        <f>Resumo!$R$5</f>
        <v>Despesa</v>
      </c>
      <c r="F24551" s="278" t="str">
        <f>Resumo!$R$6</f>
        <v>Despesa Indireta</v>
      </c>
      <c r="G24551" s="286">
        <f>'Comp. Desp. Indiretas'!CT46</f>
        <v>0</v>
      </c>
    </row>
    <row r="24552" spans="1:7">
      <c r="A24552" s="283">
        <f>'Comp. Desp. Indiretas'!$CT$7</f>
        <v>0</v>
      </c>
      <c r="B24552" s="278" t="str">
        <f>'Comp. Desp. Indiretas'!$A$47</f>
        <v>ART</v>
      </c>
      <c r="D24552" s="279" t="str">
        <f>'Comp. Desp. Indiretas'!$C$47</f>
        <v>ANUIDADE CREA PF</v>
      </c>
      <c r="E24552" s="278" t="str">
        <f>Resumo!$R$5</f>
        <v>Despesa</v>
      </c>
      <c r="F24552" s="278" t="str">
        <f>Resumo!$R$6</f>
        <v>Despesa Indireta</v>
      </c>
      <c r="G24552" s="286">
        <f>'Comp. Desp. Indiretas'!CT47</f>
        <v>0</v>
      </c>
    </row>
    <row r="24553" spans="1:7">
      <c r="A24553" s="283">
        <f>'Comp. Desp. Indiretas'!$CT$7</f>
        <v>0</v>
      </c>
      <c r="B24553" s="278" t="str">
        <f>'Comp. Desp. Indiretas'!$A$48</f>
        <v>ART</v>
      </c>
      <c r="D24553" s="279" t="str">
        <f>'Comp. Desp. Indiretas'!$C$48</f>
        <v>ANUIDADE CREA PJ</v>
      </c>
      <c r="E24553" s="278" t="str">
        <f>Resumo!$R$5</f>
        <v>Despesa</v>
      </c>
      <c r="F24553" s="278" t="str">
        <f>Resumo!$R$6</f>
        <v>Despesa Indireta</v>
      </c>
      <c r="G24553" s="286">
        <f>'Comp. Desp. Indiretas'!CT48</f>
        <v>0</v>
      </c>
    </row>
    <row r="24554" spans="1:7">
      <c r="A24554" s="283">
        <f>'Comp. Desp. Indiretas'!$CT$7</f>
        <v>0</v>
      </c>
      <c r="B24554" s="278" t="str">
        <f>'Comp. Desp. Indiretas'!$A$49</f>
        <v>ART</v>
      </c>
      <c r="D24554" s="279" t="str">
        <f>'Comp. Desp. Indiretas'!$C$49</f>
        <v>VISTO CRBio PF</v>
      </c>
      <c r="E24554" s="278" t="str">
        <f>Resumo!$R$5</f>
        <v>Despesa</v>
      </c>
      <c r="F24554" s="278" t="str">
        <f>Resumo!$R$6</f>
        <v>Despesa Indireta</v>
      </c>
      <c r="G24554" s="286">
        <f>'Comp. Desp. Indiretas'!CT49</f>
        <v>0</v>
      </c>
    </row>
    <row r="24555" spans="1:7">
      <c r="A24555" s="283">
        <f>'Comp. Desp. Indiretas'!$CT$7</f>
        <v>0</v>
      </c>
      <c r="B24555" s="278" t="str">
        <f>'Comp. Desp. Indiretas'!$A$50</f>
        <v>ART</v>
      </c>
      <c r="D24555" s="279" t="str">
        <f>'Comp. Desp. Indiretas'!$C$50</f>
        <v>VISTO CRBio PJ</v>
      </c>
      <c r="E24555" s="278" t="str">
        <f>Resumo!$R$5</f>
        <v>Despesa</v>
      </c>
      <c r="F24555" s="278" t="str">
        <f>Resumo!$R$6</f>
        <v>Despesa Indireta</v>
      </c>
      <c r="G24555" s="286">
        <f>'Comp. Desp. Indiretas'!CT50</f>
        <v>0</v>
      </c>
    </row>
    <row r="24556" spans="1:7">
      <c r="A24556" s="283">
        <f>'Comp. Desp. Indiretas'!$CT$7</f>
        <v>0</v>
      </c>
      <c r="B24556" s="278" t="str">
        <f>'Comp. Desp. Indiretas'!$A$51</f>
        <v>SMS</v>
      </c>
      <c r="D24556" s="279" t="str">
        <f>'Comp. Desp. Indiretas'!$C$51</f>
        <v>PPRA</v>
      </c>
      <c r="E24556" s="278" t="str">
        <f>Resumo!$R$5</f>
        <v>Despesa</v>
      </c>
      <c r="F24556" s="278" t="str">
        <f>Resumo!$R$6</f>
        <v>Despesa Indireta</v>
      </c>
      <c r="G24556" s="286">
        <f>'Comp. Desp. Indiretas'!CT51</f>
        <v>0</v>
      </c>
    </row>
    <row r="24557" spans="1:7">
      <c r="A24557" s="283">
        <f>'Comp. Desp. Indiretas'!$CT$7</f>
        <v>0</v>
      </c>
      <c r="B24557" s="278" t="str">
        <f>'Comp. Desp. Indiretas'!$A$52</f>
        <v>SMS</v>
      </c>
      <c r="D24557" s="279" t="str">
        <f>'Comp. Desp. Indiretas'!$C$52</f>
        <v>PCMSO</v>
      </c>
      <c r="E24557" s="278" t="str">
        <f>Resumo!$R$5</f>
        <v>Despesa</v>
      </c>
      <c r="F24557" s="278" t="str">
        <f>Resumo!$R$6</f>
        <v>Despesa Indireta</v>
      </c>
      <c r="G24557" s="286">
        <f>'Comp. Desp. Indiretas'!CT52</f>
        <v>0</v>
      </c>
    </row>
    <row r="24558" spans="1:7">
      <c r="A24558" s="283">
        <f>'Comp. Desp. Indiretas'!$CT$7</f>
        <v>0</v>
      </c>
      <c r="B24558" s="278" t="str">
        <f>'Comp. Desp. Indiretas'!$A$53</f>
        <v>SMS</v>
      </c>
      <c r="D24558" s="279" t="str">
        <f>'Comp. Desp. Indiretas'!$C$53</f>
        <v>PGR</v>
      </c>
      <c r="E24558" s="278" t="str">
        <f>Resumo!$R$5</f>
        <v>Despesa</v>
      </c>
      <c r="F24558" s="278" t="str">
        <f>Resumo!$R$6</f>
        <v>Despesa Indireta</v>
      </c>
      <c r="G24558" s="286">
        <f>'Comp. Desp. Indiretas'!CT53</f>
        <v>0</v>
      </c>
    </row>
    <row r="24559" spans="1:7">
      <c r="A24559" s="283">
        <f>'Comp. Desp. Indiretas'!$CT$7</f>
        <v>0</v>
      </c>
      <c r="B24559" s="278" t="str">
        <f>'Comp. Desp. Indiretas'!$A$55</f>
        <v>SMS</v>
      </c>
      <c r="D24559" s="279" t="str">
        <f>'Comp. Desp. Indiretas'!$C$55</f>
        <v>TREINAMENTO</v>
      </c>
      <c r="E24559" s="278" t="str">
        <f>Resumo!$R$5</f>
        <v>Despesa</v>
      </c>
      <c r="F24559" s="278" t="str">
        <f>Resumo!$R$6</f>
        <v>Despesa Indireta</v>
      </c>
      <c r="G24559" s="286">
        <f>'Comp. Desp. Indiretas'!CT55</f>
        <v>0</v>
      </c>
    </row>
    <row r="24560" spans="1:7">
      <c r="A24560" s="283">
        <f>'Comp. Desp. Indiretas'!$CT$7</f>
        <v>0</v>
      </c>
      <c r="B24560" s="278" t="str">
        <f>'Comp. Desp. Indiretas'!$A$56</f>
        <v>SMS</v>
      </c>
      <c r="D24560" s="279" t="str">
        <f>'Comp. Desp. Indiretas'!$C$56</f>
        <v>ASO</v>
      </c>
      <c r="E24560" s="278" t="str">
        <f>Resumo!$R$5</f>
        <v>Despesa</v>
      </c>
      <c r="F24560" s="278" t="str">
        <f>Resumo!$R$6</f>
        <v>Despesa Indireta</v>
      </c>
      <c r="G24560" s="286">
        <f>'Comp. Desp. Indiretas'!CT56</f>
        <v>0</v>
      </c>
    </row>
    <row r="24561" spans="1:7">
      <c r="A24561" s="283">
        <f>'Comp. Desp. Indiretas'!$CT$7</f>
        <v>0</v>
      </c>
      <c r="B24561" s="278">
        <f>'Comp. Desp. Indiretas'!$A$57</f>
        <v>0</v>
      </c>
      <c r="D24561" s="279" t="str">
        <f>'Comp. Desp. Indiretas'!$C$57</f>
        <v/>
      </c>
      <c r="E24561" s="278" t="str">
        <f>Resumo!$R$5</f>
        <v>Despesa</v>
      </c>
      <c r="F24561" s="278" t="str">
        <f>Resumo!$R$6</f>
        <v>Despesa Indireta</v>
      </c>
      <c r="G24561" s="286">
        <f>'Comp. Desp. Indiretas'!CT57</f>
        <v>0</v>
      </c>
    </row>
    <row r="24562" spans="1:7">
      <c r="A24562" s="283">
        <f>'Comp. Desp. Indiretas'!$CT$7</f>
        <v>0</v>
      </c>
      <c r="B24562" s="278">
        <f>'Comp. Desp. Indiretas'!$A$58</f>
        <v>0</v>
      </c>
      <c r="D24562" s="279" t="str">
        <f>'Comp. Desp. Indiretas'!$C$58</f>
        <v/>
      </c>
      <c r="E24562" s="278" t="str">
        <f>Resumo!$R$5</f>
        <v>Despesa</v>
      </c>
      <c r="F24562" s="278" t="str">
        <f>Resumo!$R$6</f>
        <v>Despesa Indireta</v>
      </c>
      <c r="G24562" s="286">
        <f>'Comp. Desp. Indiretas'!CT58</f>
        <v>0</v>
      </c>
    </row>
    <row r="24563" spans="1:7">
      <c r="A24563" s="283">
        <f>'Comp. Desp. Indiretas'!$CT$7</f>
        <v>0</v>
      </c>
      <c r="B24563" s="278">
        <f>'Comp. Desp. Indiretas'!$A$59</f>
        <v>0</v>
      </c>
      <c r="D24563" s="279" t="str">
        <f>'Comp. Desp. Indiretas'!$C$59</f>
        <v/>
      </c>
      <c r="E24563" s="278" t="str">
        <f>Resumo!$R$5</f>
        <v>Despesa</v>
      </c>
      <c r="F24563" s="278" t="str">
        <f>Resumo!$R$6</f>
        <v>Despesa Indireta</v>
      </c>
      <c r="G24563" s="286">
        <f>'Comp. Desp. Indiretas'!CT59</f>
        <v>0</v>
      </c>
    </row>
    <row r="24564" spans="1:7">
      <c r="A24564" s="283">
        <f>'Comp. Desp. Indiretas'!$CT$7</f>
        <v>0</v>
      </c>
      <c r="B24564" s="278">
        <f>'Comp. Desp. Indiretas'!$A$60</f>
        <v>0</v>
      </c>
      <c r="D24564" s="279" t="str">
        <f>'Comp. Desp. Indiretas'!$C$60</f>
        <v/>
      </c>
      <c r="E24564" s="278" t="str">
        <f>Resumo!$R$5</f>
        <v>Despesa</v>
      </c>
      <c r="F24564" s="278" t="str">
        <f>Resumo!$R$6</f>
        <v>Despesa Indireta</v>
      </c>
      <c r="G24564" s="286">
        <f>'Comp. Desp. Indiretas'!CT60</f>
        <v>0</v>
      </c>
    </row>
    <row r="24565" spans="1:7">
      <c r="A24565" s="283">
        <f>'Comp. Desp. Indiretas'!$CT$7</f>
        <v>0</v>
      </c>
      <c r="B24565" s="278" t="str">
        <f>'Comp. Desp. Indiretas'!$A$63</f>
        <v>MOC</v>
      </c>
      <c r="D24565" s="279" t="str">
        <f>'Comp. Desp. Indiretas'!$C$63</f>
        <v>DIRETOR TÉCNICO</v>
      </c>
      <c r="E24565" s="278" t="str">
        <f>Resumo!$R$5</f>
        <v>Despesa</v>
      </c>
      <c r="F24565" s="278" t="str">
        <f>Resumo!$R$6</f>
        <v>Despesa Indireta</v>
      </c>
      <c r="G24565" s="286">
        <f>'Comp. Desp. Indiretas'!CT63</f>
        <v>0</v>
      </c>
    </row>
    <row r="24566" spans="1:7">
      <c r="A24566" s="283">
        <f>'Comp. Desp. Indiretas'!$CT$7</f>
        <v>0</v>
      </c>
      <c r="B24566" s="278" t="str">
        <f>'Comp. Desp. Indiretas'!$A$64</f>
        <v>MOC</v>
      </c>
      <c r="D24566" s="279" t="str">
        <f>'Comp. Desp. Indiretas'!$C$64</f>
        <v>ANALISTA DE SUPRIMENTOS</v>
      </c>
      <c r="E24566" s="278" t="str">
        <f>Resumo!$R$5</f>
        <v>Despesa</v>
      </c>
      <c r="F24566" s="278" t="str">
        <f>Resumo!$R$6</f>
        <v>Despesa Indireta</v>
      </c>
      <c r="G24566" s="286">
        <f>'Comp. Desp. Indiretas'!CT64</f>
        <v>0</v>
      </c>
    </row>
    <row r="24567" spans="1:7">
      <c r="A24567" s="283">
        <f>'Comp. Desp. Indiretas'!$CT$7</f>
        <v>0</v>
      </c>
      <c r="B24567" s="278" t="str">
        <f>'Comp. Desp. Indiretas'!$A$65</f>
        <v>MOC</v>
      </c>
      <c r="D24567" s="279" t="str">
        <f>'Comp. Desp. Indiretas'!$C$65</f>
        <v>GERENTE DE PROJETO - PJ</v>
      </c>
      <c r="E24567" s="278" t="str">
        <f>Resumo!$R$5</f>
        <v>Despesa</v>
      </c>
      <c r="F24567" s="278" t="str">
        <f>Resumo!$R$6</f>
        <v>Despesa Indireta</v>
      </c>
      <c r="G24567" s="286">
        <f>'Comp. Desp. Indiretas'!CT65</f>
        <v>0</v>
      </c>
    </row>
    <row r="24568" spans="1:7">
      <c r="A24568" s="283">
        <f>'Comp. Desp. Indiretas'!$CT$7</f>
        <v>0</v>
      </c>
      <c r="B24568" s="278" t="str">
        <f>'Comp. Desp. Indiretas'!$A$66</f>
        <v>MOC</v>
      </c>
      <c r="D24568" s="279" t="str">
        <f>'Comp. Desp. Indiretas'!$C$66</f>
        <v>COORD. DE PROJETO - PJ</v>
      </c>
      <c r="E24568" s="278" t="str">
        <f>Resumo!$R$5</f>
        <v>Despesa</v>
      </c>
      <c r="F24568" s="278" t="str">
        <f>Resumo!$R$6</f>
        <v>Despesa Indireta</v>
      </c>
      <c r="G24568" s="286">
        <f>'Comp. Desp. Indiretas'!CT66</f>
        <v>0</v>
      </c>
    </row>
    <row r="24569" spans="1:7">
      <c r="A24569" s="283">
        <f>'Comp. Desp. Indiretas'!$CT$7</f>
        <v>0</v>
      </c>
      <c r="B24569" s="278" t="str">
        <f>'Comp. Desp. Indiretas'!$A$67</f>
        <v>MOC</v>
      </c>
      <c r="D24569" s="279" t="str">
        <f>'Comp. Desp. Indiretas'!$C$67</f>
        <v>COORD. OPERACIONAL - PJ</v>
      </c>
      <c r="E24569" s="278" t="str">
        <f>Resumo!$R$5</f>
        <v>Despesa</v>
      </c>
      <c r="F24569" s="278" t="str">
        <f>Resumo!$R$6</f>
        <v>Despesa Indireta</v>
      </c>
      <c r="G24569" s="286">
        <f>'Comp. Desp. Indiretas'!CT67</f>
        <v>0</v>
      </c>
    </row>
    <row r="24570" spans="1:7">
      <c r="A24570" s="283">
        <f>'Comp. Desp. Indiretas'!$CT$7</f>
        <v>0</v>
      </c>
      <c r="B24570" s="278" t="str">
        <f>'Comp. Desp. Indiretas'!$A$68</f>
        <v>MOC</v>
      </c>
      <c r="D24570" s="279" t="str">
        <f>'Comp. Desp. Indiretas'!$C$68</f>
        <v>ANALISTA DE PROJETOS SENIOR - PJ</v>
      </c>
      <c r="E24570" s="278" t="str">
        <f>Resumo!$R$5</f>
        <v>Despesa</v>
      </c>
      <c r="F24570" s="278" t="str">
        <f>Resumo!$R$6</f>
        <v>Despesa Indireta</v>
      </c>
      <c r="G24570" s="286">
        <f>'Comp. Desp. Indiretas'!CT68</f>
        <v>0</v>
      </c>
    </row>
    <row r="24571" spans="1:7">
      <c r="A24571" s="283">
        <f>'Comp. Desp. Indiretas'!$CT$7</f>
        <v>0</v>
      </c>
      <c r="B24571" s="278" t="str">
        <f>'Comp. Desp. Indiretas'!$A$69</f>
        <v>MOC</v>
      </c>
      <c r="D24571" s="279" t="str">
        <f>'Comp. Desp. Indiretas'!$C$69</f>
        <v>ANALISTA DE PROJETOS PLENO - PJ</v>
      </c>
      <c r="E24571" s="278" t="str">
        <f>Resumo!$R$5</f>
        <v>Despesa</v>
      </c>
      <c r="F24571" s="278" t="str">
        <f>Resumo!$R$6</f>
        <v>Despesa Indireta</v>
      </c>
      <c r="G24571" s="286">
        <f>'Comp. Desp. Indiretas'!CT69</f>
        <v>0</v>
      </c>
    </row>
    <row r="24572" spans="1:7">
      <c r="A24572" s="283">
        <f>'Comp. Desp. Indiretas'!$CT$7</f>
        <v>0</v>
      </c>
      <c r="B24572" s="278" t="str">
        <f>'Comp. Desp. Indiretas'!$A$70</f>
        <v>MOC</v>
      </c>
      <c r="D24572" s="279" t="str">
        <f>'Comp. Desp. Indiretas'!$C$70</f>
        <v>ANALISTA DE PROJETOS JUNIOR - PJ</v>
      </c>
      <c r="E24572" s="278" t="str">
        <f>Resumo!$R$5</f>
        <v>Despesa</v>
      </c>
      <c r="F24572" s="278" t="str">
        <f>Resumo!$R$6</f>
        <v>Despesa Indireta</v>
      </c>
      <c r="G24572" s="286">
        <f>'Comp. Desp. Indiretas'!CT70</f>
        <v>0</v>
      </c>
    </row>
    <row r="24573" spans="1:7">
      <c r="A24573" s="283">
        <f>'Comp. Desp. Indiretas'!$CT$7</f>
        <v>0</v>
      </c>
      <c r="B24573" s="278" t="str">
        <f>'Comp. Desp. Indiretas'!$A$71</f>
        <v>MOC</v>
      </c>
      <c r="D24573" s="279" t="str">
        <f>'Comp. Desp. Indiretas'!$C$71</f>
        <v>TÉCNICO OPERACIONAL - PJ</v>
      </c>
      <c r="E24573" s="278" t="str">
        <f>Resumo!$R$5</f>
        <v>Despesa</v>
      </c>
      <c r="F24573" s="278" t="str">
        <f>Resumo!$R$6</f>
        <v>Despesa Indireta</v>
      </c>
      <c r="G24573" s="286">
        <f>'Comp. Desp. Indiretas'!CT71</f>
        <v>0</v>
      </c>
    </row>
    <row r="24574" spans="1:7">
      <c r="A24574" s="283">
        <f>'Comp. Desp. Indiretas'!$CT$7</f>
        <v>0</v>
      </c>
      <c r="B24574" s="278" t="str">
        <f>'Comp. Desp. Indiretas'!$A$72</f>
        <v>MOC</v>
      </c>
      <c r="D24574" s="279" t="str">
        <f>'Comp. Desp. Indiretas'!$C$72</f>
        <v>AUXILIAR TÉCNICO - PJ</v>
      </c>
      <c r="E24574" s="278" t="str">
        <f>Resumo!$R$5</f>
        <v>Despesa</v>
      </c>
      <c r="F24574" s="278" t="str">
        <f>Resumo!$R$6</f>
        <v>Despesa Indireta</v>
      </c>
      <c r="G24574" s="286">
        <f>'Comp. Desp. Indiretas'!CT72</f>
        <v>0</v>
      </c>
    </row>
    <row r="24575" spans="1:7">
      <c r="A24575" s="283">
        <f>'Comp. Desp. Indiretas'!$CT$7</f>
        <v>0</v>
      </c>
      <c r="B24575" s="278" t="str">
        <f>'Comp. Desp. Indiretas'!$A$73</f>
        <v>MOC</v>
      </c>
      <c r="D24575" s="279" t="str">
        <f>'Comp. Desp. Indiretas'!$C$73</f>
        <v>ANALISTA FINANCEIRO</v>
      </c>
      <c r="E24575" s="278" t="str">
        <f>Resumo!$R$5</f>
        <v>Despesa</v>
      </c>
      <c r="F24575" s="278" t="str">
        <f>Resumo!$R$6</f>
        <v>Despesa Indireta</v>
      </c>
      <c r="G24575" s="286">
        <f>'Comp. Desp. Indiretas'!CT73</f>
        <v>0</v>
      </c>
    </row>
    <row r="24576" spans="1:7">
      <c r="A24576" s="283">
        <f>'Comp. Desp. Indiretas'!$CT$7</f>
        <v>0</v>
      </c>
      <c r="B24576" s="278" t="str">
        <f>'Comp. Desp. Indiretas'!$A$74</f>
        <v>MOC</v>
      </c>
      <c r="D24576" s="279" t="str">
        <f>'Comp. Desp. Indiretas'!$C$74</f>
        <v>ANALISTA DE SUPRIMENTOS</v>
      </c>
      <c r="E24576" s="278" t="str">
        <f>Resumo!$R$5</f>
        <v>Despesa</v>
      </c>
      <c r="F24576" s="278" t="str">
        <f>Resumo!$R$6</f>
        <v>Despesa Indireta</v>
      </c>
      <c r="G24576" s="286">
        <f>'Comp. Desp. Indiretas'!CT74</f>
        <v>0</v>
      </c>
    </row>
    <row r="24577" spans="1:7">
      <c r="A24577" s="283">
        <f>'Comp. Desp. Indiretas'!$CT$7</f>
        <v>0</v>
      </c>
      <c r="B24577" s="278" t="str">
        <f>'Comp. Desp. Indiretas'!$A$75</f>
        <v>DG</v>
      </c>
      <c r="D24577" s="279" t="str">
        <f>'Comp. Desp. Indiretas'!$C$75</f>
        <v>HOSPEDAGEM VIAGEM</v>
      </c>
      <c r="E24577" s="278" t="str">
        <f>Resumo!$R$5</f>
        <v>Despesa</v>
      </c>
      <c r="F24577" s="278" t="str">
        <f>Resumo!$R$6</f>
        <v>Despesa Indireta</v>
      </c>
      <c r="G24577" s="286">
        <f>'Comp. Desp. Indiretas'!CT75</f>
        <v>0</v>
      </c>
    </row>
    <row r="24578" spans="1:7">
      <c r="A24578" s="283">
        <f>'Comp. Desp. Indiretas'!$CT$7</f>
        <v>0</v>
      </c>
      <c r="B24578" s="278" t="str">
        <f>'Comp. Desp. Indiretas'!$A$76</f>
        <v>DG</v>
      </c>
      <c r="D24578" s="279" t="str">
        <f>'Comp. Desp. Indiretas'!$C$76</f>
        <v>ALIMENTAÇÃO VIAGEM (CAFÉ / ALMOÇO OU JANTA)</v>
      </c>
      <c r="E24578" s="278" t="str">
        <f>Resumo!$R$5</f>
        <v>Despesa</v>
      </c>
      <c r="F24578" s="278" t="str">
        <f>Resumo!$R$6</f>
        <v>Despesa Indireta</v>
      </c>
      <c r="G24578" s="286">
        <f>'Comp. Desp. Indiretas'!CT76</f>
        <v>0</v>
      </c>
    </row>
    <row r="24579" spans="1:7">
      <c r="A24579" s="283">
        <f>'Comp. Desp. Indiretas'!$CT$7</f>
        <v>0</v>
      </c>
      <c r="B24579" s="278" t="str">
        <f>'Comp. Desp. Indiretas'!$A$77</f>
        <v>DG</v>
      </c>
      <c r="D24579" s="279" t="str">
        <f>'Comp. Desp. Indiretas'!$C$77</f>
        <v>SALA COMERCIAL - PARAUAPEBAS/PA</v>
      </c>
      <c r="E24579" s="278" t="str">
        <f>Resumo!$R$5</f>
        <v>Despesa</v>
      </c>
      <c r="F24579" s="278" t="str">
        <f>Resumo!$R$6</f>
        <v>Despesa Indireta</v>
      </c>
      <c r="G24579" s="286">
        <f>'Comp. Desp. Indiretas'!CT77</f>
        <v>0</v>
      </c>
    </row>
    <row r="24580" spans="1:7">
      <c r="A24580" s="283">
        <f>'Comp. Desp. Indiretas'!$CT$7</f>
        <v>0</v>
      </c>
      <c r="B24580" s="278" t="str">
        <f>'Comp. Desp. Indiretas'!$A$78</f>
        <v>DG</v>
      </c>
      <c r="D24580" s="279" t="str">
        <f>'Comp. Desp. Indiretas'!$C$78</f>
        <v>ALIMENTAÇÃO VIAGEM (CAFÉ / ALMOÇO OU JANTA)</v>
      </c>
      <c r="E24580" s="278" t="str">
        <f>Resumo!$R$5</f>
        <v>Despesa</v>
      </c>
      <c r="F24580" s="278" t="str">
        <f>Resumo!$R$6</f>
        <v>Despesa Indireta</v>
      </c>
      <c r="G24580" s="286">
        <f>'Comp. Desp. Indiretas'!CT78</f>
        <v>0</v>
      </c>
    </row>
    <row r="24581" spans="1:7">
      <c r="A24581" s="283">
        <f>'Comp. Desp. Indiretas'!$CT$7</f>
        <v>0</v>
      </c>
      <c r="B24581" s="278" t="str">
        <f>'Comp. Desp. Indiretas'!$A$79</f>
        <v>DG</v>
      </c>
      <c r="D24581" s="279" t="str">
        <f>'Comp. Desp. Indiretas'!$C$79</f>
        <v>ALIMENTAÇÃO - NIVEL 2</v>
      </c>
      <c r="E24581" s="278" t="str">
        <f>Resumo!$R$5</f>
        <v>Despesa</v>
      </c>
      <c r="F24581" s="278" t="str">
        <f>Resumo!$R$6</f>
        <v>Despesa Indireta</v>
      </c>
      <c r="G24581" s="286">
        <f>'Comp. Desp. Indiretas'!CT79</f>
        <v>0</v>
      </c>
    </row>
    <row r="24582" spans="1:7">
      <c r="A24582" s="283">
        <f>'Comp. Desp. Indiretas'!$CT$7</f>
        <v>0</v>
      </c>
      <c r="B24582" s="278" t="str">
        <f>'Comp. Desp. Indiretas'!$A$80</f>
        <v>DG</v>
      </c>
      <c r="D24582" s="279" t="str">
        <f>'Comp. Desp. Indiretas'!$C$80</f>
        <v>ALIMENTAÇÃO - NIVEL 3</v>
      </c>
      <c r="E24582" s="278" t="str">
        <f>Resumo!$R$5</f>
        <v>Despesa</v>
      </c>
      <c r="F24582" s="278" t="str">
        <f>Resumo!$R$6</f>
        <v>Despesa Indireta</v>
      </c>
      <c r="G24582" s="286">
        <f>'Comp. Desp. Indiretas'!CT80</f>
        <v>0</v>
      </c>
    </row>
    <row r="24583" spans="1:7">
      <c r="A24583" s="283">
        <f>'Comp. Desp. Indiretas'!$CT$7</f>
        <v>0</v>
      </c>
      <c r="B24583" s="278" t="str">
        <f>'Comp. Desp. Indiretas'!$A$81</f>
        <v>DG</v>
      </c>
      <c r="D24583" s="279" t="str">
        <f>'Comp. Desp. Indiretas'!$C$81</f>
        <v>TELEFONIA</v>
      </c>
      <c r="E24583" s="278" t="str">
        <f>Resumo!$R$5</f>
        <v>Despesa</v>
      </c>
      <c r="F24583" s="278" t="str">
        <f>Resumo!$R$6</f>
        <v>Despesa Indireta</v>
      </c>
      <c r="G24583" s="286">
        <f>'Comp. Desp. Indiretas'!CT81</f>
        <v>0</v>
      </c>
    </row>
    <row r="24584" spans="1:7">
      <c r="A24584" s="283">
        <f>'Comp. Desp. Indiretas'!$CT$7</f>
        <v>0</v>
      </c>
      <c r="B24584" s="278" t="str">
        <f>'Comp. Desp. Indiretas'!$A$82</f>
        <v>DG</v>
      </c>
      <c r="D24584" s="279" t="str">
        <f>'Comp. Desp. Indiretas'!$C$82</f>
        <v>ALUGUEL DE VEÍCULO SUV</v>
      </c>
      <c r="E24584" s="278" t="str">
        <f>Resumo!$R$5</f>
        <v>Despesa</v>
      </c>
      <c r="F24584" s="278" t="str">
        <f>Resumo!$R$6</f>
        <v>Despesa Indireta</v>
      </c>
      <c r="G24584" s="286">
        <f>'Comp. Desp. Indiretas'!CT82</f>
        <v>0</v>
      </c>
    </row>
    <row r="24585" spans="1:7">
      <c r="A24585" s="283">
        <f>'Comp. Desp. Indiretas'!$CT$7</f>
        <v>0</v>
      </c>
      <c r="B24585" s="278" t="str">
        <f>'Comp. Desp. Indiretas'!$A$83</f>
        <v>DG</v>
      </c>
      <c r="D24585" s="279" t="str">
        <f>'Comp. Desp. Indiretas'!$C$83</f>
        <v>ALUGUEL DE VEICULO LEVE</v>
      </c>
      <c r="E24585" s="278" t="str">
        <f>Resumo!$R$5</f>
        <v>Despesa</v>
      </c>
      <c r="F24585" s="278" t="str">
        <f>Resumo!$R$6</f>
        <v>Despesa Indireta</v>
      </c>
      <c r="G24585" s="286">
        <f>'Comp. Desp. Indiretas'!CT83</f>
        <v>0</v>
      </c>
    </row>
    <row r="24586" spans="1:7">
      <c r="A24586" s="283">
        <f>'Comp. Desp. Indiretas'!$CT$7</f>
        <v>0</v>
      </c>
      <c r="B24586" s="278" t="str">
        <f>'Comp. Desp. Indiretas'!$A$84</f>
        <v>DG</v>
      </c>
      <c r="D24586" s="279" t="str">
        <f>'Comp. Desp. Indiretas'!$C$84</f>
        <v>ALUGUEL CAMINHONTE</v>
      </c>
      <c r="E24586" s="278" t="str">
        <f>Resumo!$R$5</f>
        <v>Despesa</v>
      </c>
      <c r="F24586" s="278" t="str">
        <f>Resumo!$R$6</f>
        <v>Despesa Indireta</v>
      </c>
      <c r="G24586" s="286">
        <f>'Comp. Desp. Indiretas'!CT84</f>
        <v>0</v>
      </c>
    </row>
    <row r="24587" spans="1:7">
      <c r="A24587" s="283">
        <f>'Comp. Desp. Indiretas'!$CT$7</f>
        <v>0</v>
      </c>
      <c r="B24587" s="278" t="str">
        <f>'Comp. Desp. Indiretas'!$A$85</f>
        <v>DG</v>
      </c>
      <c r="D24587" s="279" t="str">
        <f>'Comp. Desp. Indiretas'!$C$85</f>
        <v>AQUISIÇÃO DE VEICULO</v>
      </c>
      <c r="E24587" s="278" t="str">
        <f>Resumo!$R$5</f>
        <v>Despesa</v>
      </c>
      <c r="F24587" s="278" t="str">
        <f>Resumo!$R$6</f>
        <v>Despesa Indireta</v>
      </c>
      <c r="G24587" s="286">
        <f>'Comp. Desp. Indiretas'!CT85</f>
        <v>0</v>
      </c>
    </row>
    <row r="24588" spans="1:7">
      <c r="A24588" s="283">
        <f>'Comp. Desp. Indiretas'!$CT$7</f>
        <v>0</v>
      </c>
      <c r="B24588" s="278" t="str">
        <f>'Comp. Desp. Indiretas'!$A$86</f>
        <v>DG</v>
      </c>
      <c r="D24588" s="279" t="str">
        <f>'Comp. Desp. Indiretas'!$C$86</f>
        <v>COMBUSTÍVEL - GASOLINA</v>
      </c>
      <c r="E24588" s="278" t="str">
        <f>Resumo!$R$5</f>
        <v>Despesa</v>
      </c>
      <c r="F24588" s="278" t="str">
        <f>Resumo!$R$6</f>
        <v>Despesa Indireta</v>
      </c>
      <c r="G24588" s="286">
        <f>'Comp. Desp. Indiretas'!CT86</f>
        <v>0</v>
      </c>
    </row>
    <row r="24589" spans="1:7">
      <c r="A24589" s="283">
        <f>'Comp. Desp. Indiretas'!$CT$7</f>
        <v>0</v>
      </c>
      <c r="B24589" s="278" t="str">
        <f>'Comp. Desp. Indiretas'!$A$87</f>
        <v>DG</v>
      </c>
      <c r="D24589" s="279" t="str">
        <f>'Comp. Desp. Indiretas'!$C$87</f>
        <v>COMBUSTÍVEL - DIESEL</v>
      </c>
      <c r="E24589" s="278" t="str">
        <f>Resumo!$R$5</f>
        <v>Despesa</v>
      </c>
      <c r="F24589" s="278" t="str">
        <f>Resumo!$R$6</f>
        <v>Despesa Indireta</v>
      </c>
      <c r="G24589" s="286">
        <f>'Comp. Desp. Indiretas'!CT87</f>
        <v>0</v>
      </c>
    </row>
    <row r="24590" spans="1:7">
      <c r="A24590" s="283">
        <f>'Comp. Desp. Indiretas'!$CT$7</f>
        <v>0</v>
      </c>
      <c r="B24590" s="278" t="str">
        <f>'Comp. Desp. Indiretas'!$A$88</f>
        <v>DG</v>
      </c>
      <c r="D24590" s="279" t="str">
        <f>'Comp. Desp. Indiretas'!$C$88</f>
        <v>PASSAGEM AÉREA</v>
      </c>
      <c r="E24590" s="278" t="str">
        <f>Resumo!$R$5</f>
        <v>Despesa</v>
      </c>
      <c r="F24590" s="278" t="str">
        <f>Resumo!$R$6</f>
        <v>Despesa Indireta</v>
      </c>
      <c r="G24590" s="286">
        <f>'Comp. Desp. Indiretas'!CT88</f>
        <v>0</v>
      </c>
    </row>
    <row r="24591" spans="1:7">
      <c r="A24591" s="283">
        <f>'Comp. Desp. Indiretas'!$CT$7</f>
        <v>0</v>
      </c>
      <c r="B24591" s="278" t="str">
        <f>'Comp. Desp. Indiretas'!$A$89</f>
        <v>ART</v>
      </c>
      <c r="D24591" s="279" t="str">
        <f>'Comp. Desp. Indiretas'!$C$89</f>
        <v>ART CREA - Nível 1</v>
      </c>
      <c r="E24591" s="278" t="str">
        <f>Resumo!$R$5</f>
        <v>Despesa</v>
      </c>
      <c r="F24591" s="278" t="str">
        <f>Resumo!$R$6</f>
        <v>Despesa Indireta</v>
      </c>
      <c r="G24591" s="286">
        <f>'Comp. Desp. Indiretas'!CT89</f>
        <v>0</v>
      </c>
    </row>
    <row r="24592" spans="1:7">
      <c r="A24592" s="283">
        <f>'Comp. Desp. Indiretas'!$CT$7</f>
        <v>0</v>
      </c>
      <c r="B24592" s="278" t="str">
        <f>'Comp. Desp. Indiretas'!$A$90</f>
        <v>ART</v>
      </c>
      <c r="D24592" s="279" t="str">
        <f>'Comp. Desp. Indiretas'!$C$90</f>
        <v>ART CREA - Nível 2</v>
      </c>
      <c r="E24592" s="278" t="str">
        <f>Resumo!$R$5</f>
        <v>Despesa</v>
      </c>
      <c r="F24592" s="278" t="str">
        <f>Resumo!$R$6</f>
        <v>Despesa Indireta</v>
      </c>
      <c r="G24592" s="286">
        <f>'Comp. Desp. Indiretas'!CT90</f>
        <v>0</v>
      </c>
    </row>
    <row r="24593" spans="1:7">
      <c r="A24593" s="283">
        <f>'Comp. Desp. Indiretas'!$CT$7</f>
        <v>0</v>
      </c>
      <c r="B24593" s="278" t="str">
        <f>'Comp. Desp. Indiretas'!$A$91</f>
        <v>ART</v>
      </c>
      <c r="D24593" s="279" t="str">
        <f>'Comp. Desp. Indiretas'!$C$91</f>
        <v>ART CREA - Nível 3</v>
      </c>
      <c r="E24593" s="278" t="str">
        <f>Resumo!$R$5</f>
        <v>Despesa</v>
      </c>
      <c r="F24593" s="278" t="str">
        <f>Resumo!$R$6</f>
        <v>Despesa Indireta</v>
      </c>
      <c r="G24593" s="286">
        <f>'Comp. Desp. Indiretas'!CT91</f>
        <v>0</v>
      </c>
    </row>
    <row r="24594" spans="1:7">
      <c r="A24594" s="283">
        <f>'Comp. Desp. Indiretas'!$CT$7</f>
        <v>0</v>
      </c>
      <c r="B24594" s="278" t="str">
        <f>'Comp. Desp. Indiretas'!$A$92</f>
        <v>ART</v>
      </c>
      <c r="D24594" s="279" t="str">
        <f>'Comp. Desp. Indiretas'!$C$92</f>
        <v>ACERVO CREA</v>
      </c>
      <c r="E24594" s="278" t="str">
        <f>Resumo!$R$5</f>
        <v>Despesa</v>
      </c>
      <c r="F24594" s="278" t="str">
        <f>Resumo!$R$6</f>
        <v>Despesa Indireta</v>
      </c>
      <c r="G24594" s="286">
        <f>'Comp. Desp. Indiretas'!CT92</f>
        <v>0</v>
      </c>
    </row>
    <row r="24595" spans="1:7">
      <c r="A24595" s="283">
        <f>'Comp. Desp. Indiretas'!$CT$7</f>
        <v>0</v>
      </c>
      <c r="B24595" s="278" t="str">
        <f>'Comp. Desp. Indiretas'!$A$93</f>
        <v>ART</v>
      </c>
      <c r="D24595" s="279" t="str">
        <f>'Comp. Desp. Indiretas'!$C$93</f>
        <v>ART CRBio</v>
      </c>
      <c r="E24595" s="278" t="str">
        <f>Resumo!$R$5</f>
        <v>Despesa</v>
      </c>
      <c r="F24595" s="278" t="str">
        <f>Resumo!$R$6</f>
        <v>Despesa Indireta</v>
      </c>
      <c r="G24595" s="286">
        <f>'Comp. Desp. Indiretas'!CT93</f>
        <v>0</v>
      </c>
    </row>
    <row r="24596" spans="1:7">
      <c r="A24596" s="283">
        <f>'Comp. Desp. Indiretas'!$CT$7</f>
        <v>0</v>
      </c>
      <c r="B24596" s="278" t="str">
        <f>'Comp. Desp. Indiretas'!$A$94</f>
        <v>ART</v>
      </c>
      <c r="D24596" s="279" t="str">
        <f>'Comp. Desp. Indiretas'!$C$94</f>
        <v>ACERVO CRBio</v>
      </c>
      <c r="E24596" s="278" t="str">
        <f>Resumo!$R$5</f>
        <v>Despesa</v>
      </c>
      <c r="F24596" s="278" t="str">
        <f>Resumo!$R$6</f>
        <v>Despesa Indireta</v>
      </c>
      <c r="G24596" s="286">
        <f>'Comp. Desp. Indiretas'!CT94</f>
        <v>0</v>
      </c>
    </row>
    <row r="24597" spans="1:7">
      <c r="A24597" s="283">
        <f>'Comp. Desp. Indiretas'!$CT$7</f>
        <v>0</v>
      </c>
      <c r="B24597" s="278" t="str">
        <f>'Comp. Desp. Indiretas'!$A$95</f>
        <v>ART</v>
      </c>
      <c r="D24597" s="279" t="str">
        <f>'Comp. Desp. Indiretas'!$C$95</f>
        <v>VISTO CREA PF</v>
      </c>
      <c r="E24597" s="278" t="str">
        <f>Resumo!$R$5</f>
        <v>Despesa</v>
      </c>
      <c r="F24597" s="278" t="str">
        <f>Resumo!$R$6</f>
        <v>Despesa Indireta</v>
      </c>
      <c r="G24597" s="286">
        <f>'Comp. Desp. Indiretas'!CT95</f>
        <v>0</v>
      </c>
    </row>
    <row r="24598" spans="1:7">
      <c r="A24598" s="283">
        <f>'Comp. Desp. Indiretas'!$CT$7</f>
        <v>0</v>
      </c>
      <c r="B24598" s="278" t="str">
        <f>'Comp. Desp. Indiretas'!$A$96</f>
        <v>ART</v>
      </c>
      <c r="D24598" s="279" t="str">
        <f>'Comp. Desp. Indiretas'!$C$96</f>
        <v>VISTO CREA PJ</v>
      </c>
      <c r="E24598" s="278" t="str">
        <f>Resumo!$R$5</f>
        <v>Despesa</v>
      </c>
      <c r="F24598" s="278" t="str">
        <f>Resumo!$R$6</f>
        <v>Despesa Indireta</v>
      </c>
      <c r="G24598" s="286">
        <f>'Comp. Desp. Indiretas'!CT96</f>
        <v>0</v>
      </c>
    </row>
    <row r="24599" spans="1:7">
      <c r="A24599" s="283">
        <f>'Comp. Desp. Indiretas'!$CT$7</f>
        <v>0</v>
      </c>
      <c r="B24599" s="278" t="str">
        <f>'Comp. Desp. Indiretas'!$A$97</f>
        <v>ART</v>
      </c>
      <c r="D24599" s="279" t="str">
        <f>'Comp. Desp. Indiretas'!$C$97</f>
        <v>ANUIDADE CREA PF</v>
      </c>
      <c r="E24599" s="278" t="str">
        <f>Resumo!$R$5</f>
        <v>Despesa</v>
      </c>
      <c r="F24599" s="278" t="str">
        <f>Resumo!$R$6</f>
        <v>Despesa Indireta</v>
      </c>
      <c r="G24599" s="286">
        <f>'Comp. Desp. Indiretas'!CT97</f>
        <v>0</v>
      </c>
    </row>
    <row r="24600" spans="1:7">
      <c r="A24600" s="283">
        <f>'Comp. Desp. Indiretas'!$CT$7</f>
        <v>0</v>
      </c>
      <c r="B24600" s="278" t="str">
        <f>'Comp. Desp. Indiretas'!$A$98</f>
        <v>ART</v>
      </c>
      <c r="D24600" s="279" t="str">
        <f>'Comp. Desp. Indiretas'!$C$98</f>
        <v>ANUIDADE CREA PJ</v>
      </c>
      <c r="E24600" s="278" t="str">
        <f>Resumo!$R$5</f>
        <v>Despesa</v>
      </c>
      <c r="F24600" s="278" t="str">
        <f>Resumo!$R$6</f>
        <v>Despesa Indireta</v>
      </c>
      <c r="G24600" s="286">
        <f>'Comp. Desp. Indiretas'!CT98</f>
        <v>0</v>
      </c>
    </row>
    <row r="24601" spans="1:7">
      <c r="A24601" s="283">
        <f>'Comp. Desp. Indiretas'!$CT$7</f>
        <v>0</v>
      </c>
      <c r="B24601" s="278" t="str">
        <f>'Comp. Desp. Indiretas'!$A$99</f>
        <v>ART</v>
      </c>
      <c r="D24601" s="279" t="str">
        <f>'Comp. Desp. Indiretas'!$C$99</f>
        <v>VISTO CRBio PF</v>
      </c>
      <c r="E24601" s="278" t="str">
        <f>Resumo!$R$5</f>
        <v>Despesa</v>
      </c>
      <c r="F24601" s="278" t="str">
        <f>Resumo!$R$6</f>
        <v>Despesa Indireta</v>
      </c>
      <c r="G24601" s="286">
        <f>'Comp. Desp. Indiretas'!CT99</f>
        <v>0</v>
      </c>
    </row>
    <row r="24602" spans="1:7">
      <c r="A24602" s="283">
        <f>'Comp. Desp. Indiretas'!$CT$7</f>
        <v>0</v>
      </c>
      <c r="B24602" s="278" t="str">
        <f>'Comp. Desp. Indiretas'!$A$100</f>
        <v>ART</v>
      </c>
      <c r="D24602" s="279" t="str">
        <f>'Comp. Desp. Indiretas'!$C$100</f>
        <v>VISTO CRBio PJ</v>
      </c>
      <c r="E24602" s="278" t="str">
        <f>Resumo!$R$5</f>
        <v>Despesa</v>
      </c>
      <c r="F24602" s="278" t="str">
        <f>Resumo!$R$6</f>
        <v>Despesa Indireta</v>
      </c>
      <c r="G24602" s="286">
        <f>'Comp. Desp. Indiretas'!CT100</f>
        <v>0</v>
      </c>
    </row>
    <row r="24603" spans="1:7">
      <c r="A24603" s="283">
        <f>'Comp. Desp. Indiretas'!$CT$7</f>
        <v>0</v>
      </c>
      <c r="B24603" s="278" t="str">
        <f>'Comp. Desp. Indiretas'!$A$101</f>
        <v>SMS</v>
      </c>
      <c r="D24603" s="279" t="str">
        <f>'Comp. Desp. Indiretas'!$C$101</f>
        <v>PPRA</v>
      </c>
      <c r="E24603" s="278" t="str">
        <f>Resumo!$R$5</f>
        <v>Despesa</v>
      </c>
      <c r="F24603" s="278" t="str">
        <f>Resumo!$R$6</f>
        <v>Despesa Indireta</v>
      </c>
      <c r="G24603" s="286">
        <f>'Comp. Desp. Indiretas'!CT101</f>
        <v>0</v>
      </c>
    </row>
    <row r="24604" spans="1:7">
      <c r="A24604" s="283">
        <f>'Comp. Desp. Indiretas'!$CT$7</f>
        <v>0</v>
      </c>
      <c r="B24604" s="278" t="str">
        <f>'Comp. Desp. Indiretas'!$A$102</f>
        <v>SMS</v>
      </c>
      <c r="D24604" s="279" t="str">
        <f>'Comp. Desp. Indiretas'!$C$102</f>
        <v>PCMSO</v>
      </c>
      <c r="E24604" s="278" t="str">
        <f>Resumo!$R$5</f>
        <v>Despesa</v>
      </c>
      <c r="F24604" s="278" t="str">
        <f>Resumo!$R$6</f>
        <v>Despesa Indireta</v>
      </c>
      <c r="G24604" s="286">
        <f>'Comp. Desp. Indiretas'!CT102</f>
        <v>0</v>
      </c>
    </row>
    <row r="24605" spans="1:7">
      <c r="A24605" s="283">
        <f>'Comp. Desp. Indiretas'!$CT$7</f>
        <v>0</v>
      </c>
      <c r="B24605" s="278" t="str">
        <f>'Comp. Desp. Indiretas'!$A$103</f>
        <v>SMS</v>
      </c>
      <c r="D24605" s="279" t="str">
        <f>'Comp. Desp. Indiretas'!$C$103</f>
        <v>PGR</v>
      </c>
      <c r="E24605" s="278" t="str">
        <f>Resumo!$R$5</f>
        <v>Despesa</v>
      </c>
      <c r="F24605" s="278" t="str">
        <f>Resumo!$R$6</f>
        <v>Despesa Indireta</v>
      </c>
      <c r="G24605" s="286">
        <f>'Comp. Desp. Indiretas'!CT103</f>
        <v>0</v>
      </c>
    </row>
    <row r="24606" spans="1:7">
      <c r="A24606" s="283">
        <f>'Comp. Desp. Indiretas'!$CT$7</f>
        <v>0</v>
      </c>
      <c r="B24606" s="278" t="str">
        <f>'Comp. Desp. Indiretas'!$A$104</f>
        <v>SMS</v>
      </c>
      <c r="D24606" s="279" t="str">
        <f>'Comp. Desp. Indiretas'!$C$104</f>
        <v>PAE</v>
      </c>
      <c r="E24606" s="278" t="str">
        <f>Resumo!$R$5</f>
        <v>Despesa</v>
      </c>
      <c r="F24606" s="278" t="str">
        <f>Resumo!$R$6</f>
        <v>Despesa Indireta</v>
      </c>
      <c r="G24606" s="286">
        <f>'Comp. Desp. Indiretas'!CT104</f>
        <v>0</v>
      </c>
    </row>
    <row r="24607" spans="1:7">
      <c r="A24607" s="283">
        <f>'Comp. Desp. Indiretas'!$CT$7</f>
        <v>0</v>
      </c>
      <c r="B24607" s="278" t="str">
        <f>'Comp. Desp. Indiretas'!$A$105</f>
        <v>SMS</v>
      </c>
      <c r="D24607" s="279" t="str">
        <f>'Comp. Desp. Indiretas'!$C$105</f>
        <v>TREINAMENTO</v>
      </c>
      <c r="E24607" s="278" t="str">
        <f>Resumo!$R$5</f>
        <v>Despesa</v>
      </c>
      <c r="F24607" s="278" t="str">
        <f>Resumo!$R$6</f>
        <v>Despesa Indireta</v>
      </c>
      <c r="G24607" s="286">
        <f>'Comp. Desp. Indiretas'!CT105</f>
        <v>0</v>
      </c>
    </row>
    <row r="24608" spans="1:7">
      <c r="A24608" s="283">
        <f>'Comp. Desp. Indiretas'!$CT$7</f>
        <v>0</v>
      </c>
      <c r="B24608" s="278" t="str">
        <f>'Comp. Desp. Indiretas'!$A$106</f>
        <v>SMS</v>
      </c>
      <c r="D24608" s="279" t="str">
        <f>'Comp. Desp. Indiretas'!$C$106</f>
        <v>ASO</v>
      </c>
      <c r="E24608" s="278" t="str">
        <f>Resumo!$R$5</f>
        <v>Despesa</v>
      </c>
      <c r="F24608" s="278" t="str">
        <f>Resumo!$R$6</f>
        <v>Despesa Indireta</v>
      </c>
      <c r="G24608" s="286">
        <f>'Comp. Desp. Indiretas'!CT106</f>
        <v>0</v>
      </c>
    </row>
    <row r="24609" spans="1:7">
      <c r="A24609" s="283">
        <f>'Comp. Desp. Indiretas'!$CT$7</f>
        <v>0</v>
      </c>
      <c r="B24609" s="278">
        <f>'Comp. Desp. Indiretas'!$A$107</f>
        <v>0</v>
      </c>
      <c r="D24609" s="279" t="str">
        <f>'Comp. Desp. Indiretas'!$C$107</f>
        <v/>
      </c>
      <c r="E24609" s="278" t="str">
        <f>Resumo!$R$5</f>
        <v>Despesa</v>
      </c>
      <c r="F24609" s="278" t="str">
        <f>Resumo!$R$6</f>
        <v>Despesa Indireta</v>
      </c>
      <c r="G24609" s="286">
        <f>'Comp. Desp. Indiretas'!CT107</f>
        <v>0</v>
      </c>
    </row>
    <row r="24610" spans="1:7">
      <c r="A24610" s="283">
        <f>'Comp. Desp. Indiretas'!$CT$7</f>
        <v>0</v>
      </c>
      <c r="B24610" s="278">
        <f>'Comp. Desp. Indiretas'!$A$108</f>
        <v>0</v>
      </c>
      <c r="D24610" s="279" t="str">
        <f>'Comp. Desp. Indiretas'!$C$108</f>
        <v/>
      </c>
      <c r="E24610" s="278" t="str">
        <f>Resumo!$R$5</f>
        <v>Despesa</v>
      </c>
      <c r="F24610" s="278" t="str">
        <f>Resumo!$R$6</f>
        <v>Despesa Indireta</v>
      </c>
      <c r="G24610" s="286">
        <f>'Comp. Desp. Indiretas'!CT108</f>
        <v>0</v>
      </c>
    </row>
    <row r="24611" spans="1:7">
      <c r="A24611" s="283">
        <f>'Comp. Desp. Indiretas'!$CT$7</f>
        <v>0</v>
      </c>
      <c r="B24611" s="278">
        <f>'Comp. Desp. Indiretas'!$A$109</f>
        <v>0</v>
      </c>
      <c r="D24611" s="279" t="str">
        <f>'Comp. Desp. Indiretas'!$C$109</f>
        <v/>
      </c>
      <c r="E24611" s="278" t="str">
        <f>Resumo!$R$5</f>
        <v>Despesa</v>
      </c>
      <c r="F24611" s="278" t="str">
        <f>Resumo!$R$6</f>
        <v>Despesa Indireta</v>
      </c>
      <c r="G24611" s="286">
        <f>'Comp. Desp. Indiretas'!CT109</f>
        <v>0</v>
      </c>
    </row>
    <row r="24612" spans="1:7">
      <c r="A24612" s="283">
        <f>'Comp. Desp. Indiretas'!$CT$7</f>
        <v>0</v>
      </c>
      <c r="B24612" s="278">
        <f>'Comp. Desp. Indiretas'!$A$110</f>
        <v>0</v>
      </c>
      <c r="D24612" s="279" t="str">
        <f>'Comp. Desp. Indiretas'!$C$110</f>
        <v/>
      </c>
      <c r="E24612" s="278" t="str">
        <f>Resumo!$R$5</f>
        <v>Despesa</v>
      </c>
      <c r="F24612" s="278" t="str">
        <f>Resumo!$R$6</f>
        <v>Despesa Indireta</v>
      </c>
      <c r="G24612" s="286">
        <f>'Comp. Desp. Indiretas'!CT110</f>
        <v>0</v>
      </c>
    </row>
    <row r="24613" spans="1:7">
      <c r="A24613" s="283">
        <f>'Comp. Desp. Indiretas'!$CT$7</f>
        <v>0</v>
      </c>
      <c r="B24613" s="278">
        <f>'Comp. Desp. Indiretas'!$A$111</f>
        <v>0</v>
      </c>
      <c r="D24613" s="279" t="str">
        <f>'Comp. Desp. Indiretas'!$C$111</f>
        <v/>
      </c>
      <c r="E24613" s="278" t="str">
        <f>Resumo!$R$5</f>
        <v>Despesa</v>
      </c>
      <c r="F24613" s="278" t="str">
        <f>Resumo!$R$6</f>
        <v>Despesa Indireta</v>
      </c>
      <c r="G24613" s="286">
        <f>'Comp. Desp. Indiretas'!CT111</f>
        <v>0</v>
      </c>
    </row>
    <row r="24614" spans="1:7">
      <c r="A24614" s="283">
        <f>'Comp. Desp. Indiretas'!$CT$7</f>
        <v>0</v>
      </c>
      <c r="B24614" s="278">
        <f>'Comp. Desp. Indiretas'!$A$112</f>
        <v>0</v>
      </c>
      <c r="D24614" s="279" t="str">
        <f>'Comp. Desp. Indiretas'!$C$112</f>
        <v/>
      </c>
      <c r="E24614" s="278" t="str">
        <f>Resumo!$R$5</f>
        <v>Despesa</v>
      </c>
      <c r="F24614" s="278" t="str">
        <f>Resumo!$R$6</f>
        <v>Despesa Indireta</v>
      </c>
      <c r="G24614" s="286">
        <f>'Comp. Desp. Indiretas'!CT112</f>
        <v>0</v>
      </c>
    </row>
    <row r="24615" spans="1:7">
      <c r="A24615" s="283">
        <f>'Comp. Desp. Indiretas'!$CT$7</f>
        <v>0</v>
      </c>
      <c r="B24615" s="278" t="str">
        <f>'Composições Desp. Diretas'!$A$10</f>
        <v>MOD</v>
      </c>
      <c r="C24615" s="278" t="str">
        <f>EAP!$C$9</f>
        <v>PP01</v>
      </c>
      <c r="D24615" s="279" t="str">
        <f>'Composições Desp. Diretas'!$C$10</f>
        <v>ANALISTA TÉCNICO</v>
      </c>
      <c r="E24615" s="278" t="str">
        <f>Resumo!$R$5</f>
        <v>Despesa</v>
      </c>
      <c r="F24615" s="278" t="str">
        <f>Resumo!$R$7</f>
        <v>Despesa Direta</v>
      </c>
      <c r="G24615" s="286">
        <f>'Composições Desp. Diretas'!CU10</f>
        <v>0</v>
      </c>
    </row>
    <row r="24616" spans="1:7">
      <c r="A24616" s="283">
        <f>'Comp. Desp. Indiretas'!$CT$7</f>
        <v>0</v>
      </c>
      <c r="B24616" s="278" t="str">
        <f>'Composições Desp. Diretas'!$A$11</f>
        <v>MOD</v>
      </c>
      <c r="C24616" s="278" t="str">
        <f>EAP!$C$9</f>
        <v>PP01</v>
      </c>
      <c r="D24616" s="279" t="str">
        <f>'Composições Desp. Diretas'!$C$11</f>
        <v>ASSISTENTE ADMINISTRATIVO</v>
      </c>
      <c r="E24616" s="278" t="str">
        <f>Resumo!$R$5</f>
        <v>Despesa</v>
      </c>
      <c r="F24616" s="278" t="str">
        <f>Resumo!$R$7</f>
        <v>Despesa Direta</v>
      </c>
      <c r="G24616" s="286">
        <f>'Composições Desp. Diretas'!CU11</f>
        <v>0</v>
      </c>
    </row>
    <row r="24617" spans="1:7">
      <c r="A24617" s="283">
        <f>'Comp. Desp. Indiretas'!$CT$7</f>
        <v>0</v>
      </c>
      <c r="B24617" s="278" t="str">
        <f>'Composições Desp. Diretas'!$A$12</f>
        <v>MOD</v>
      </c>
      <c r="C24617" s="278" t="str">
        <f>EAP!$C$9</f>
        <v>PP01</v>
      </c>
      <c r="D24617" s="279" t="str">
        <f>'Composições Desp. Diretas'!$C$12</f>
        <v>TÉCNICO DE SEGURANÇA</v>
      </c>
      <c r="E24617" s="278" t="str">
        <f>Resumo!$R$5</f>
        <v>Despesa</v>
      </c>
      <c r="F24617" s="278" t="str">
        <f>Resumo!$R$7</f>
        <v>Despesa Direta</v>
      </c>
      <c r="G24617" s="286">
        <f>'Composições Desp. Diretas'!CU12</f>
        <v>0</v>
      </c>
    </row>
    <row r="24618" spans="1:7">
      <c r="A24618" s="283">
        <f>'Comp. Desp. Indiretas'!$CT$7</f>
        <v>0</v>
      </c>
      <c r="B24618" s="278" t="str">
        <f>'Composições Desp. Diretas'!$A$13</f>
        <v>MOD</v>
      </c>
      <c r="C24618" s="278" t="str">
        <f>EAP!$C$9</f>
        <v>PP01</v>
      </c>
      <c r="D24618" s="279" t="str">
        <f>'Composições Desp. Diretas'!$C$13</f>
        <v>PREPOSTO</v>
      </c>
      <c r="E24618" s="278" t="str">
        <f>Resumo!$R$5</f>
        <v>Despesa</v>
      </c>
      <c r="F24618" s="278" t="str">
        <f>Resumo!$R$7</f>
        <v>Despesa Direta</v>
      </c>
      <c r="G24618" s="286">
        <f>'Composições Desp. Diretas'!CU13</f>
        <v>0</v>
      </c>
    </row>
    <row r="24619" spans="1:7">
      <c r="A24619" s="283">
        <f>'Comp. Desp. Indiretas'!$CT$7</f>
        <v>0</v>
      </c>
      <c r="B24619" s="278" t="str">
        <f>'Composições Desp. Diretas'!$A$14</f>
        <v>MOD</v>
      </c>
      <c r="C24619" s="278" t="str">
        <f>EAP!$C$9</f>
        <v>PP01</v>
      </c>
      <c r="D24619" s="279" t="str">
        <f>'Composições Desp. Diretas'!$C$14</f>
        <v>COORDENADOR PEAC</v>
      </c>
      <c r="E24619" s="278" t="str">
        <f>Resumo!$R$5</f>
        <v>Despesa</v>
      </c>
      <c r="F24619" s="278" t="str">
        <f>Resumo!$R$7</f>
        <v>Despesa Direta</v>
      </c>
      <c r="G24619" s="286">
        <f>'Composições Desp. Diretas'!CU14</f>
        <v>0</v>
      </c>
    </row>
    <row r="24620" spans="1:7">
      <c r="A24620" s="283">
        <f>'Comp. Desp. Indiretas'!$CT$7</f>
        <v>0</v>
      </c>
      <c r="B24620" s="278" t="str">
        <f>'Composições Desp. Diretas'!$A$15</f>
        <v>MOD</v>
      </c>
      <c r="C24620" s="278" t="str">
        <f>EAP!$C$9</f>
        <v>PP01</v>
      </c>
      <c r="D24620" s="279" t="str">
        <f>'Composições Desp. Diretas'!$C$15</f>
        <v>COORDENADOR PEAC</v>
      </c>
      <c r="E24620" s="278" t="str">
        <f>Resumo!$R$5</f>
        <v>Despesa</v>
      </c>
      <c r="F24620" s="278" t="str">
        <f>Resumo!$R$7</f>
        <v>Despesa Direta</v>
      </c>
      <c r="G24620" s="286">
        <f>'Composições Desp. Diretas'!CU15</f>
        <v>0</v>
      </c>
    </row>
    <row r="24621" spans="1:7">
      <c r="A24621" s="283">
        <f>'Comp. Desp. Indiretas'!$CT$7</f>
        <v>0</v>
      </c>
      <c r="B24621" s="278" t="str">
        <f>'Composições Desp. Diretas'!$A$16</f>
        <v>MOD</v>
      </c>
      <c r="C24621" s="278" t="str">
        <f>EAP!$C$9</f>
        <v>PP01</v>
      </c>
      <c r="D24621" s="279" t="str">
        <f>'Composições Desp. Diretas'!$C$16</f>
        <v>PRODUÇÃO AUDIOVISUAL (DESIGNER GRÁFICO)</v>
      </c>
      <c r="E24621" s="278" t="str">
        <f>Resumo!$R$5</f>
        <v>Despesa</v>
      </c>
      <c r="F24621" s="278" t="str">
        <f>Resumo!$R$7</f>
        <v>Despesa Direta</v>
      </c>
      <c r="G24621" s="286">
        <f>'Composições Desp. Diretas'!CU16</f>
        <v>0</v>
      </c>
    </row>
    <row r="24622" spans="1:7">
      <c r="A24622" s="283">
        <f>'Comp. Desp. Indiretas'!$CT$7</f>
        <v>0</v>
      </c>
      <c r="B24622" s="278" t="str">
        <f>'Composições Desp. Diretas'!$A$17</f>
        <v>DG</v>
      </c>
      <c r="C24622" s="278" t="str">
        <f>EAP!$C$9</f>
        <v>PP01</v>
      </c>
      <c r="D24622" s="279" t="str">
        <f>'Composições Desp. Diretas'!$C$17</f>
        <v>AJUDA DE CUSTO - CAJU - NÍVEL 1</v>
      </c>
      <c r="E24622" s="278" t="str">
        <f>Resumo!$R$5</f>
        <v>Despesa</v>
      </c>
      <c r="F24622" s="278" t="str">
        <f>Resumo!$R$7</f>
        <v>Despesa Direta</v>
      </c>
      <c r="G24622" s="286">
        <f>'Composições Desp. Diretas'!CU17</f>
        <v>0</v>
      </c>
    </row>
    <row r="24623" spans="1:7">
      <c r="A24623" s="283">
        <f>'Comp. Desp. Indiretas'!$CT$7</f>
        <v>0</v>
      </c>
      <c r="B24623" s="278" t="str">
        <f>'Composições Desp. Diretas'!$A$18</f>
        <v>DG</v>
      </c>
      <c r="C24623" s="278" t="str">
        <f>EAP!$C$9</f>
        <v>PP01</v>
      </c>
      <c r="D24623" s="279" t="str">
        <f>'Composições Desp. Diretas'!$C$18</f>
        <v>AJUDA DE CUSTO - CAJU - NÍVEL 2</v>
      </c>
      <c r="E24623" s="278" t="str">
        <f>Resumo!$R$5</f>
        <v>Despesa</v>
      </c>
      <c r="F24623" s="278" t="str">
        <f>Resumo!$R$7</f>
        <v>Despesa Direta</v>
      </c>
      <c r="G24623" s="286">
        <f>'Composições Desp. Diretas'!CU18</f>
        <v>0</v>
      </c>
    </row>
    <row r="24624" spans="1:7">
      <c r="A24624" s="283">
        <f>'Comp. Desp. Indiretas'!$CT$7</f>
        <v>0</v>
      </c>
      <c r="B24624" s="278" t="str">
        <f>'Composições Desp. Diretas'!$A$19</f>
        <v>MA</v>
      </c>
      <c r="C24624" s="278" t="str">
        <f>EAP!$C$9</f>
        <v>PP01</v>
      </c>
      <c r="D24624" s="279" t="str">
        <f>'Composições Desp. Diretas'!$C$19</f>
        <v>UNIFORME/EPI</v>
      </c>
      <c r="E24624" s="278" t="str">
        <f>Resumo!$R$5</f>
        <v>Despesa</v>
      </c>
      <c r="F24624" s="278" t="str">
        <f>Resumo!$R$7</f>
        <v>Despesa Direta</v>
      </c>
      <c r="G24624" s="286">
        <f>'Composições Desp. Diretas'!CU19</f>
        <v>0</v>
      </c>
    </row>
    <row r="24625" spans="1:7">
      <c r="A24625" s="283">
        <f>'Comp. Desp. Indiretas'!$CT$7</f>
        <v>0</v>
      </c>
      <c r="B24625" s="278" t="str">
        <f>'Composições Desp. Diretas'!$A$20</f>
        <v>SMS</v>
      </c>
      <c r="C24625" s="278" t="str">
        <f>EAP!$C$9</f>
        <v>PP01</v>
      </c>
      <c r="D24625" s="279" t="str">
        <f>'Composições Desp. Diretas'!$C$20</f>
        <v>ASO</v>
      </c>
      <c r="E24625" s="278" t="str">
        <f>Resumo!$R$5</f>
        <v>Despesa</v>
      </c>
      <c r="F24625" s="278" t="str">
        <f>Resumo!$R$7</f>
        <v>Despesa Direta</v>
      </c>
      <c r="G24625" s="286">
        <f>'Composições Desp. Diretas'!CU20</f>
        <v>0</v>
      </c>
    </row>
    <row r="24626" spans="1:7">
      <c r="A24626" s="283">
        <f>'Comp. Desp. Indiretas'!$CT$7</f>
        <v>0</v>
      </c>
      <c r="B24626" s="278" t="str">
        <f>'Composições Desp. Diretas'!$A$21</f>
        <v>EQ</v>
      </c>
      <c r="C24626" s="278" t="str">
        <f>EAP!$C$9</f>
        <v>PP01</v>
      </c>
      <c r="D24626" s="279" t="str">
        <f>'Composições Desp. Diretas'!$C$21</f>
        <v>NOTEBOOK</v>
      </c>
      <c r="E24626" s="278" t="str">
        <f>Resumo!$R$5</f>
        <v>Despesa</v>
      </c>
      <c r="F24626" s="278" t="str">
        <f>Resumo!$R$7</f>
        <v>Despesa Direta</v>
      </c>
      <c r="G24626" s="286">
        <f>'Composições Desp. Diretas'!CU21</f>
        <v>0</v>
      </c>
    </row>
    <row r="24627" spans="1:7">
      <c r="A24627" s="283">
        <f>'Comp. Desp. Indiretas'!$CT$7</f>
        <v>0</v>
      </c>
      <c r="B24627" s="278" t="str">
        <f>'Composições Desp. Diretas'!$A$22</f>
        <v>EQ</v>
      </c>
      <c r="C24627" s="278" t="str">
        <f>EAP!$C$9</f>
        <v>PP01</v>
      </c>
      <c r="D24627" s="279" t="str">
        <f>'Composições Desp. Diretas'!$C$22</f>
        <v>KIT MULTIMÍDIA</v>
      </c>
      <c r="E24627" s="278" t="str">
        <f>Resumo!$R$5</f>
        <v>Despesa</v>
      </c>
      <c r="F24627" s="278" t="str">
        <f>Resumo!$R$7</f>
        <v>Despesa Direta</v>
      </c>
      <c r="G24627" s="286">
        <f>'Composições Desp. Diretas'!CU22</f>
        <v>0</v>
      </c>
    </row>
    <row r="24628" spans="1:7">
      <c r="A24628" s="283">
        <f>'Comp. Desp. Indiretas'!$CT$7</f>
        <v>0</v>
      </c>
      <c r="B24628" s="278" t="str">
        <f>'Composições Desp. Diretas'!$A$23</f>
        <v>SMS</v>
      </c>
      <c r="C24628" s="278" t="str">
        <f>EAP!$C$9</f>
        <v>PP01</v>
      </c>
      <c r="D24628" s="279" t="str">
        <f>'Composições Desp. Diretas'!$C$23</f>
        <v>TREINAMENTO RAC02 (VALE)</v>
      </c>
      <c r="E24628" s="278" t="str">
        <f>Resumo!$R$5</f>
        <v>Despesa</v>
      </c>
      <c r="F24628" s="278" t="str">
        <f>Resumo!$R$7</f>
        <v>Despesa Direta</v>
      </c>
      <c r="G24628" s="286">
        <f>'Composições Desp. Diretas'!CU23</f>
        <v>0</v>
      </c>
    </row>
    <row r="24629" spans="1:7">
      <c r="A24629" s="283">
        <f>'Comp. Desp. Indiretas'!$CT$7</f>
        <v>0</v>
      </c>
      <c r="B24629" s="278" t="str">
        <f>'Composições Desp. Diretas'!$A$24</f>
        <v>SE</v>
      </c>
      <c r="C24629" s="278" t="str">
        <f>EAP!$C$9</f>
        <v>PP01</v>
      </c>
      <c r="D24629" s="279" t="str">
        <f>'Composições Desp. Diretas'!$C$24</f>
        <v>ESPECIALISTA - 44h/MÊS</v>
      </c>
      <c r="E24629" s="278" t="str">
        <f>Resumo!$R$5</f>
        <v>Despesa</v>
      </c>
      <c r="F24629" s="278" t="str">
        <f>Resumo!$R$7</f>
        <v>Despesa Direta</v>
      </c>
      <c r="G24629" s="286">
        <f>'Composições Desp. Diretas'!CU24</f>
        <v>0</v>
      </c>
    </row>
    <row r="24630" spans="1:7">
      <c r="A24630" s="283">
        <f>'Comp. Desp. Indiretas'!$CT$7</f>
        <v>0</v>
      </c>
      <c r="B24630" s="278">
        <f>'Composições Desp. Diretas'!$A$25</f>
        <v>0</v>
      </c>
      <c r="C24630" s="278" t="str">
        <f>EAP!$C$9</f>
        <v>PP01</v>
      </c>
      <c r="D24630" s="279">
        <f>'Composições Desp. Diretas'!$C$25</f>
        <v>0</v>
      </c>
      <c r="E24630" s="278" t="str">
        <f>Resumo!$R$5</f>
        <v>Despesa</v>
      </c>
      <c r="F24630" s="278" t="str">
        <f>Resumo!$R$7</f>
        <v>Despesa Direta</v>
      </c>
      <c r="G24630" s="286">
        <f>'Composições Desp. Diretas'!CU25</f>
        <v>0</v>
      </c>
    </row>
    <row r="24631" spans="1:7">
      <c r="A24631" s="283">
        <f>'Comp. Desp. Indiretas'!$CT$7</f>
        <v>0</v>
      </c>
      <c r="B24631" s="278">
        <f>'Composições Desp. Diretas'!$A$26</f>
        <v>0</v>
      </c>
      <c r="C24631" s="278" t="str">
        <f>EAP!$C$9</f>
        <v>PP01</v>
      </c>
      <c r="D24631" s="279">
        <f>'Composições Desp. Diretas'!$C$26</f>
        <v>0</v>
      </c>
      <c r="E24631" s="278" t="str">
        <f>Resumo!$R$5</f>
        <v>Despesa</v>
      </c>
      <c r="F24631" s="278" t="str">
        <f>Resumo!$R$7</f>
        <v>Despesa Direta</v>
      </c>
      <c r="G24631" s="286">
        <f>'Composições Desp. Diretas'!CU26</f>
        <v>0</v>
      </c>
    </row>
    <row r="24632" spans="1:7">
      <c r="A24632" s="283">
        <f>'Comp. Desp. Indiretas'!$CT$7</f>
        <v>0</v>
      </c>
      <c r="B24632" s="278">
        <f>'Composições Desp. Diretas'!$A$27</f>
        <v>0</v>
      </c>
      <c r="C24632" s="278" t="str">
        <f>EAP!$C$9</f>
        <v>PP01</v>
      </c>
      <c r="D24632" s="279">
        <f>'Composições Desp. Diretas'!$C$27</f>
        <v>0</v>
      </c>
      <c r="E24632" s="278" t="str">
        <f>Resumo!$R$5</f>
        <v>Despesa</v>
      </c>
      <c r="F24632" s="278" t="str">
        <f>Resumo!$R$7</f>
        <v>Despesa Direta</v>
      </c>
      <c r="G24632" s="286">
        <f>'Composições Desp. Diretas'!CU27</f>
        <v>0</v>
      </c>
    </row>
    <row r="24633" spans="1:7">
      <c r="A24633" s="283">
        <f>'Comp. Desp. Indiretas'!$CT$7</f>
        <v>0</v>
      </c>
      <c r="B24633" s="278">
        <f>'Composições Desp. Diretas'!$A$28</f>
        <v>0</v>
      </c>
      <c r="C24633" s="278" t="str">
        <f>EAP!$C$9</f>
        <v>PP01</v>
      </c>
      <c r="D24633" s="279">
        <f>'Composições Desp. Diretas'!$C$28</f>
        <v>0</v>
      </c>
      <c r="E24633" s="278" t="str">
        <f>Resumo!$R$5</f>
        <v>Despesa</v>
      </c>
      <c r="F24633" s="278" t="str">
        <f>Resumo!$R$7</f>
        <v>Despesa Direta</v>
      </c>
      <c r="G24633" s="286">
        <f>'Composições Desp. Diretas'!CU28</f>
        <v>0</v>
      </c>
    </row>
    <row r="24634" spans="1:7">
      <c r="A24634" s="283">
        <f>'Comp. Desp. Indiretas'!$CT$7</f>
        <v>0</v>
      </c>
      <c r="B24634" s="278">
        <f>'Composições Desp. Diretas'!$A$29</f>
        <v>0</v>
      </c>
      <c r="C24634" s="278" t="str">
        <f>EAP!$C$9</f>
        <v>PP01</v>
      </c>
      <c r="D24634" s="279">
        <f>'Composições Desp. Diretas'!$C$29</f>
        <v>0</v>
      </c>
      <c r="E24634" s="278" t="str">
        <f>Resumo!$R$5</f>
        <v>Despesa</v>
      </c>
      <c r="F24634" s="278" t="str">
        <f>Resumo!$R$7</f>
        <v>Despesa Direta</v>
      </c>
      <c r="G24634" s="286">
        <f>'Composições Desp. Diretas'!CU29</f>
        <v>0</v>
      </c>
    </row>
    <row r="24635" spans="1:7">
      <c r="A24635" s="283">
        <f>'Comp. Desp. Indiretas'!$CT$7</f>
        <v>0</v>
      </c>
      <c r="B24635" s="278">
        <f>'Composições Desp. Diretas'!$A$30</f>
        <v>0</v>
      </c>
      <c r="C24635" s="278" t="str">
        <f>EAP!$C$9</f>
        <v>PP01</v>
      </c>
      <c r="D24635" s="279">
        <f>'Composições Desp. Diretas'!$C$30</f>
        <v>0</v>
      </c>
      <c r="E24635" s="278" t="str">
        <f>Resumo!$R$5</f>
        <v>Despesa</v>
      </c>
      <c r="F24635" s="278" t="str">
        <f>Resumo!$R$7</f>
        <v>Despesa Direta</v>
      </c>
      <c r="G24635" s="286">
        <f>'Composições Desp. Diretas'!CU30</f>
        <v>0</v>
      </c>
    </row>
    <row r="24636" spans="1:7">
      <c r="A24636" s="283">
        <f>'Comp. Desp. Indiretas'!$CT$7</f>
        <v>0</v>
      </c>
      <c r="B24636" s="278">
        <f>'Composições Desp. Diretas'!$A$31</f>
        <v>0</v>
      </c>
      <c r="C24636" s="278" t="str">
        <f>EAP!$C$9</f>
        <v>PP01</v>
      </c>
      <c r="D24636" s="279">
        <f>'Composições Desp. Diretas'!$C$31</f>
        <v>0</v>
      </c>
      <c r="E24636" s="278" t="str">
        <f>Resumo!$R$5</f>
        <v>Despesa</v>
      </c>
      <c r="F24636" s="278" t="str">
        <f>Resumo!$R$7</f>
        <v>Despesa Direta</v>
      </c>
      <c r="G24636" s="286">
        <f>'Composições Desp. Diretas'!CU31</f>
        <v>0</v>
      </c>
    </row>
    <row r="24637" spans="1:7">
      <c r="A24637" s="283">
        <f>'Comp. Desp. Indiretas'!$CT$7</f>
        <v>0</v>
      </c>
      <c r="B24637" s="278">
        <f>'Composições Desp. Diretas'!$A$32</f>
        <v>0</v>
      </c>
      <c r="C24637" s="278" t="str">
        <f>EAP!$C$9</f>
        <v>PP01</v>
      </c>
      <c r="D24637" s="279">
        <f>'Composições Desp. Diretas'!$C$32</f>
        <v>0</v>
      </c>
      <c r="E24637" s="278" t="str">
        <f>Resumo!$R$5</f>
        <v>Despesa</v>
      </c>
      <c r="F24637" s="278" t="str">
        <f>Resumo!$R$7</f>
        <v>Despesa Direta</v>
      </c>
      <c r="G24637" s="286">
        <f>'Composições Desp. Diretas'!CU32</f>
        <v>0</v>
      </c>
    </row>
    <row r="24638" spans="1:7">
      <c r="A24638" s="283">
        <f>'Comp. Desp. Indiretas'!$CT$7</f>
        <v>0</v>
      </c>
      <c r="B24638" s="278">
        <f>'Composições Desp. Diretas'!$A$33</f>
        <v>0</v>
      </c>
      <c r="C24638" s="278" t="str">
        <f>EAP!$C$9</f>
        <v>PP01</v>
      </c>
      <c r="D24638" s="279">
        <f>'Composições Desp. Diretas'!$C$33</f>
        <v>0</v>
      </c>
      <c r="E24638" s="278" t="str">
        <f>Resumo!$R$5</f>
        <v>Despesa</v>
      </c>
      <c r="F24638" s="278" t="str">
        <f>Resumo!$R$7</f>
        <v>Despesa Direta</v>
      </c>
      <c r="G24638" s="286">
        <f>'Composições Desp. Diretas'!CU33</f>
        <v>0</v>
      </c>
    </row>
    <row r="24639" spans="1:7">
      <c r="A24639" s="283">
        <f>'Comp. Desp. Indiretas'!$CT$7</f>
        <v>0</v>
      </c>
      <c r="B24639" s="278">
        <f>'Composições Desp. Diretas'!$A$34</f>
        <v>0</v>
      </c>
      <c r="C24639" s="278" t="str">
        <f>EAP!$C$9</f>
        <v>PP01</v>
      </c>
      <c r="D24639" s="279">
        <f>'Composições Desp. Diretas'!$C$34</f>
        <v>0</v>
      </c>
      <c r="E24639" s="278" t="str">
        <f>Resumo!$R$5</f>
        <v>Despesa</v>
      </c>
      <c r="F24639" s="278" t="str">
        <f>Resumo!$R$7</f>
        <v>Despesa Direta</v>
      </c>
      <c r="G24639" s="286">
        <f>'Composições Desp. Diretas'!CU34</f>
        <v>0</v>
      </c>
    </row>
    <row r="24640" spans="1:7">
      <c r="A24640" s="283">
        <f>'Comp. Desp. Indiretas'!$CT$7</f>
        <v>0</v>
      </c>
      <c r="B24640" s="278">
        <f>'Composições Desp. Diretas'!$A$35</f>
        <v>0</v>
      </c>
      <c r="C24640" s="278" t="str">
        <f>EAP!$C$9</f>
        <v>PP01</v>
      </c>
      <c r="D24640" s="279">
        <f>'Composições Desp. Diretas'!$C$35</f>
        <v>0</v>
      </c>
      <c r="E24640" s="278" t="str">
        <f>Resumo!$R$5</f>
        <v>Despesa</v>
      </c>
      <c r="F24640" s="278" t="str">
        <f>Resumo!$R$7</f>
        <v>Despesa Direta</v>
      </c>
      <c r="G24640" s="286">
        <f>'Composições Desp. Diretas'!CU35</f>
        <v>0</v>
      </c>
    </row>
    <row r="24641" spans="1:7">
      <c r="A24641" s="283">
        <f>'Comp. Desp. Indiretas'!$CT$7</f>
        <v>0</v>
      </c>
      <c r="B24641" s="278">
        <f>'Composições Desp. Diretas'!$A$36</f>
        <v>0</v>
      </c>
      <c r="C24641" s="278" t="str">
        <f>EAP!$C$9</f>
        <v>PP01</v>
      </c>
      <c r="D24641" s="279">
        <f>'Composições Desp. Diretas'!$C$36</f>
        <v>0</v>
      </c>
      <c r="E24641" s="278" t="str">
        <f>Resumo!$R$5</f>
        <v>Despesa</v>
      </c>
      <c r="F24641" s="278" t="str">
        <f>Resumo!$R$7</f>
        <v>Despesa Direta</v>
      </c>
      <c r="G24641" s="286">
        <f>'Composições Desp. Diretas'!CU36</f>
        <v>0</v>
      </c>
    </row>
    <row r="24642" spans="1:7">
      <c r="A24642" s="283">
        <f>'Comp. Desp. Indiretas'!$CT$7</f>
        <v>0</v>
      </c>
      <c r="B24642" s="278">
        <f>'Composições Desp. Diretas'!$A$37</f>
        <v>0</v>
      </c>
      <c r="C24642" s="278" t="str">
        <f>EAP!$C$9</f>
        <v>PP01</v>
      </c>
      <c r="D24642" s="279">
        <f>'Composições Desp. Diretas'!$C$37</f>
        <v>0</v>
      </c>
      <c r="E24642" s="278" t="str">
        <f>Resumo!$R$5</f>
        <v>Despesa</v>
      </c>
      <c r="F24642" s="278" t="str">
        <f>Resumo!$R$7</f>
        <v>Despesa Direta</v>
      </c>
      <c r="G24642" s="286">
        <f>'Composições Desp. Diretas'!CU37</f>
        <v>0</v>
      </c>
    </row>
    <row r="24643" spans="1:7">
      <c r="A24643" s="283">
        <f>'Comp. Desp. Indiretas'!$CT$7</f>
        <v>0</v>
      </c>
      <c r="B24643" s="278">
        <f>'Composições Desp. Diretas'!$A$38</f>
        <v>0</v>
      </c>
      <c r="C24643" s="278" t="str">
        <f>EAP!$C$9</f>
        <v>PP01</v>
      </c>
      <c r="D24643" s="279">
        <f>'Composições Desp. Diretas'!$C$38</f>
        <v>0</v>
      </c>
      <c r="E24643" s="278" t="str">
        <f>Resumo!$R$5</f>
        <v>Despesa</v>
      </c>
      <c r="F24643" s="278" t="str">
        <f>Resumo!$R$7</f>
        <v>Despesa Direta</v>
      </c>
      <c r="G24643" s="286">
        <f>'Composições Desp. Diretas'!CU38</f>
        <v>0</v>
      </c>
    </row>
    <row r="24644" spans="1:7">
      <c r="A24644" s="283">
        <f>'Comp. Desp. Indiretas'!$CT$7</f>
        <v>0</v>
      </c>
      <c r="B24644" s="278">
        <f>'Composições Desp. Diretas'!$A$39</f>
        <v>0</v>
      </c>
      <c r="C24644" s="278" t="str">
        <f>EAP!$C$9</f>
        <v>PP01</v>
      </c>
      <c r="D24644" s="279">
        <f>'Composições Desp. Diretas'!$C$39</f>
        <v>0</v>
      </c>
      <c r="E24644" s="278" t="str">
        <f>Resumo!$R$5</f>
        <v>Despesa</v>
      </c>
      <c r="F24644" s="278" t="str">
        <f>Resumo!$R$7</f>
        <v>Despesa Direta</v>
      </c>
      <c r="G24644" s="286">
        <f>'Composições Desp. Diretas'!CU39</f>
        <v>0</v>
      </c>
    </row>
    <row r="24645" spans="1:7">
      <c r="A24645" s="283">
        <f>'Comp. Desp. Indiretas'!$CT$7</f>
        <v>0</v>
      </c>
      <c r="B24645" s="278">
        <f>'Composições Desp. Diretas'!$A$40</f>
        <v>0</v>
      </c>
      <c r="C24645" s="278" t="str">
        <f>EAP!$C$9</f>
        <v>PP01</v>
      </c>
      <c r="D24645" s="279">
        <f>'Composições Desp. Diretas'!$C$40</f>
        <v>0</v>
      </c>
      <c r="E24645" s="278" t="str">
        <f>Resumo!$R$5</f>
        <v>Despesa</v>
      </c>
      <c r="F24645" s="278" t="str">
        <f>Resumo!$R$7</f>
        <v>Despesa Direta</v>
      </c>
      <c r="G24645" s="286">
        <f>'Composições Desp. Diretas'!CU40</f>
        <v>0</v>
      </c>
    </row>
    <row r="24646" spans="1:7">
      <c r="A24646" s="283">
        <f>'Comp. Desp. Indiretas'!$CT$7</f>
        <v>0</v>
      </c>
      <c r="B24646" s="278" t="str">
        <f>'Composições Desp. Diretas'!$A$42</f>
        <v>DG</v>
      </c>
      <c r="C24646" s="278" t="str">
        <f>EAP!$C$10</f>
        <v>PP02</v>
      </c>
      <c r="D24646" s="279" t="str">
        <f>'Composições Desp. Diretas'!$C$42</f>
        <v>ALUGUEL DE VEÍCULO SUV</v>
      </c>
      <c r="E24646" s="278" t="str">
        <f>Resumo!$R$5</f>
        <v>Despesa</v>
      </c>
      <c r="F24646" s="278" t="str">
        <f>Resumo!$R$7</f>
        <v>Despesa Direta</v>
      </c>
      <c r="G24646" s="286">
        <f>'Composições Desp. Diretas'!CU42</f>
        <v>0</v>
      </c>
    </row>
    <row r="24647" spans="1:7">
      <c r="A24647" s="283">
        <f>'Comp. Desp. Indiretas'!$CT$7</f>
        <v>0</v>
      </c>
      <c r="B24647" s="278" t="str">
        <f>'Composições Desp. Diretas'!$A$43</f>
        <v>DG</v>
      </c>
      <c r="C24647" s="278" t="str">
        <f>EAP!$C$10</f>
        <v>PP02</v>
      </c>
      <c r="D24647" s="279" t="str">
        <f>'Composições Desp. Diretas'!$C$43</f>
        <v>COMBUSTÍVEL - GASOLINA</v>
      </c>
      <c r="E24647" s="278" t="str">
        <f>Resumo!$R$5</f>
        <v>Despesa</v>
      </c>
      <c r="F24647" s="278" t="str">
        <f>Resumo!$R$7</f>
        <v>Despesa Direta</v>
      </c>
      <c r="G24647" s="286">
        <f>'Composições Desp. Diretas'!CU43</f>
        <v>0</v>
      </c>
    </row>
    <row r="24648" spans="1:7">
      <c r="A24648" s="283">
        <f>'Comp. Desp. Indiretas'!$CT$7</f>
        <v>0</v>
      </c>
      <c r="B24648" s="278" t="str">
        <f>'Composições Desp. Diretas'!$A$44</f>
        <v>DG</v>
      </c>
      <c r="C24648" s="278" t="str">
        <f>EAP!$C$10</f>
        <v>PP02</v>
      </c>
      <c r="D24648" s="279" t="str">
        <f>'Composições Desp. Diretas'!$C$44</f>
        <v>EQUIPAMENTOS VEÍCULO (SENSOR DE FADIGA + TELEMETRIA)</v>
      </c>
      <c r="E24648" s="278" t="str">
        <f>Resumo!$R$5</f>
        <v>Despesa</v>
      </c>
      <c r="F24648" s="278" t="str">
        <f>Resumo!$R$7</f>
        <v>Despesa Direta</v>
      </c>
      <c r="G24648" s="286">
        <f>'Composições Desp. Diretas'!CU44</f>
        <v>0</v>
      </c>
    </row>
    <row r="24649" spans="1:7">
      <c r="A24649" s="283">
        <f>'Comp. Desp. Indiretas'!$CT$7</f>
        <v>0</v>
      </c>
      <c r="B24649" s="278" t="str">
        <f>'Composições Desp. Diretas'!$A$45</f>
        <v>DG</v>
      </c>
      <c r="C24649" s="278" t="str">
        <f>EAP!$C$10</f>
        <v>PP02</v>
      </c>
      <c r="D24649" s="279" t="str">
        <f>'Composições Desp. Diretas'!$C$45</f>
        <v>INSTALAÇÃO SENSOR FADIGA</v>
      </c>
      <c r="E24649" s="278" t="str">
        <f>Resumo!$R$5</f>
        <v>Despesa</v>
      </c>
      <c r="F24649" s="278" t="str">
        <f>Resumo!$R$7</f>
        <v>Despesa Direta</v>
      </c>
      <c r="G24649" s="286">
        <f>'Composições Desp. Diretas'!CU45</f>
        <v>0</v>
      </c>
    </row>
    <row r="24650" spans="1:7">
      <c r="A24650" s="283">
        <f>'Comp. Desp. Indiretas'!$CT$7</f>
        <v>0</v>
      </c>
      <c r="B24650" s="278" t="str">
        <f>'Composições Desp. Diretas'!$A$46</f>
        <v>DG</v>
      </c>
      <c r="C24650" s="278" t="str">
        <f>EAP!$C$10</f>
        <v>PP02</v>
      </c>
      <c r="D24650" s="279" t="str">
        <f>'Composições Desp. Diretas'!$C$46</f>
        <v>DESINSTALAÇÃO SENSOR FADIGA</v>
      </c>
      <c r="E24650" s="278" t="str">
        <f>Resumo!$R$5</f>
        <v>Despesa</v>
      </c>
      <c r="F24650" s="278" t="str">
        <f>Resumo!$R$7</f>
        <v>Despesa Direta</v>
      </c>
      <c r="G24650" s="286">
        <f>'Composições Desp. Diretas'!CU46</f>
        <v>0</v>
      </c>
    </row>
    <row r="24651" spans="1:7">
      <c r="A24651" s="283">
        <f>'Comp. Desp. Indiretas'!$CT$7</f>
        <v>0</v>
      </c>
      <c r="B24651" s="278" t="str">
        <f>'Composições Desp. Diretas'!$A$47</f>
        <v>DG</v>
      </c>
      <c r="C24651" s="278" t="str">
        <f>EAP!$C$10</f>
        <v>PP02</v>
      </c>
      <c r="D24651" s="279" t="str">
        <f>'Composições Desp. Diretas'!$C$47</f>
        <v>INSTALAÇÃO TELEMETRIA</v>
      </c>
      <c r="E24651" s="278" t="str">
        <f>Resumo!$R$5</f>
        <v>Despesa</v>
      </c>
      <c r="F24651" s="278" t="str">
        <f>Resumo!$R$7</f>
        <v>Despesa Direta</v>
      </c>
      <c r="G24651" s="286">
        <f>'Composições Desp. Diretas'!CU47</f>
        <v>0</v>
      </c>
    </row>
    <row r="24652" spans="1:7">
      <c r="A24652" s="283">
        <f>'Comp. Desp. Indiretas'!$CT$7</f>
        <v>0</v>
      </c>
      <c r="B24652" s="278" t="str">
        <f>'Composições Desp. Diretas'!$A$48</f>
        <v>DG</v>
      </c>
      <c r="C24652" s="278" t="str">
        <f>EAP!$C$10</f>
        <v>PP02</v>
      </c>
      <c r="D24652" s="279" t="str">
        <f>'Composições Desp. Diretas'!$C$48</f>
        <v>DESINSTALAÇÃO TELEMETRIA</v>
      </c>
      <c r="E24652" s="278" t="str">
        <f>Resumo!$R$5</f>
        <v>Despesa</v>
      </c>
      <c r="F24652" s="278" t="str">
        <f>Resumo!$R$7</f>
        <v>Despesa Direta</v>
      </c>
      <c r="G24652" s="286">
        <f>'Composições Desp. Diretas'!CU48</f>
        <v>0</v>
      </c>
    </row>
    <row r="24653" spans="1:7">
      <c r="A24653" s="283">
        <f>'Comp. Desp. Indiretas'!$CT$7</f>
        <v>0</v>
      </c>
      <c r="B24653" s="278" t="str">
        <f>'Composições Desp. Diretas'!$A$49</f>
        <v>DG</v>
      </c>
      <c r="C24653" s="278" t="str">
        <f>EAP!$C$10</f>
        <v>PP02</v>
      </c>
      <c r="D24653" s="279" t="str">
        <f>'Composições Desp. Diretas'!$C$49</f>
        <v>INSTALAÇÃO E DESINSTALAÇÃO DE SIRENE DE RÉ</v>
      </c>
      <c r="E24653" s="278" t="str">
        <f>Resumo!$R$5</f>
        <v>Despesa</v>
      </c>
      <c r="F24653" s="278" t="str">
        <f>Resumo!$R$7</f>
        <v>Despesa Direta</v>
      </c>
      <c r="G24653" s="286">
        <f>'Composições Desp. Diretas'!CU49</f>
        <v>0</v>
      </c>
    </row>
    <row r="24654" spans="1:7">
      <c r="A24654" s="283">
        <f>'Comp. Desp. Indiretas'!$CT$7</f>
        <v>0</v>
      </c>
      <c r="B24654" s="278" t="str">
        <f>'Composições Desp. Diretas'!$A$50</f>
        <v>DG</v>
      </c>
      <c r="C24654" s="278" t="str">
        <f>EAP!$C$10</f>
        <v>PP02</v>
      </c>
      <c r="D24654" s="279" t="str">
        <f>'Composições Desp. Diretas'!$C$50</f>
        <v>LAVAGEM DE VEÍCULO</v>
      </c>
      <c r="E24654" s="278" t="str">
        <f>Resumo!$R$5</f>
        <v>Despesa</v>
      </c>
      <c r="F24654" s="278" t="str">
        <f>Resumo!$R$7</f>
        <v>Despesa Direta</v>
      </c>
      <c r="G24654" s="286">
        <f>'Composições Desp. Diretas'!CU50</f>
        <v>0</v>
      </c>
    </row>
    <row r="24655" spans="1:7">
      <c r="A24655" s="283">
        <f>'Comp. Desp. Indiretas'!$CT$7</f>
        <v>0</v>
      </c>
      <c r="B24655" s="278" t="str">
        <f>'Composições Desp. Diretas'!$A$51</f>
        <v>MA</v>
      </c>
      <c r="C24655" s="278" t="str">
        <f>EAP!$C$10</f>
        <v>PP02</v>
      </c>
      <c r="D24655" s="279" t="str">
        <f>'Composições Desp. Diretas'!$C$51</f>
        <v>MATERIAIS GRÁFICOS (CARTILHAS, FOLDERS, BANNER, CADERNO, OUTDOOR, PLACAS, E ETC)</v>
      </c>
      <c r="E24655" s="278" t="str">
        <f>Resumo!$R$5</f>
        <v>Despesa</v>
      </c>
      <c r="F24655" s="278" t="str">
        <f>Resumo!$R$7</f>
        <v>Despesa Direta</v>
      </c>
      <c r="G24655" s="286">
        <f>'Composições Desp. Diretas'!CU51</f>
        <v>0</v>
      </c>
    </row>
    <row r="24656" spans="1:7">
      <c r="A24656" s="283">
        <f>'Comp. Desp. Indiretas'!$CT$7</f>
        <v>0</v>
      </c>
      <c r="B24656" s="278" t="str">
        <f>'Composições Desp. Diretas'!$A$52</f>
        <v>DG</v>
      </c>
      <c r="C24656" s="278" t="str">
        <f>EAP!$C$10</f>
        <v>PP02</v>
      </c>
      <c r="D24656" s="279" t="str">
        <f>'Composições Desp. Diretas'!$C$52</f>
        <v>LANCHES OFICINAS / EVENTOS / REUNIÕES</v>
      </c>
      <c r="E24656" s="278" t="str">
        <f>Resumo!$R$5</f>
        <v>Despesa</v>
      </c>
      <c r="F24656" s="278" t="str">
        <f>Resumo!$R$7</f>
        <v>Despesa Direta</v>
      </c>
      <c r="G24656" s="286">
        <f>'Composições Desp. Diretas'!CU52</f>
        <v>0</v>
      </c>
    </row>
    <row r="24657" spans="1:7">
      <c r="A24657" s="283">
        <f>'Comp. Desp. Indiretas'!$CT$7</f>
        <v>0</v>
      </c>
      <c r="B24657" s="278" t="str">
        <f>'Composições Desp. Diretas'!$A$53</f>
        <v>DG</v>
      </c>
      <c r="C24657" s="278" t="str">
        <f>EAP!$C$10</f>
        <v>PP02</v>
      </c>
      <c r="D24657" s="279" t="str">
        <f>'Composições Desp. Diretas'!$C$53</f>
        <v>TRANSPORTE PARTICIPANTES</v>
      </c>
      <c r="E24657" s="278" t="str">
        <f>Resumo!$R$5</f>
        <v>Despesa</v>
      </c>
      <c r="F24657" s="278" t="str">
        <f>Resumo!$R$7</f>
        <v>Despesa Direta</v>
      </c>
      <c r="G24657" s="286">
        <f>'Composições Desp. Diretas'!CU53</f>
        <v>0</v>
      </c>
    </row>
    <row r="24658" spans="1:7">
      <c r="A24658" s="283">
        <f>'Comp. Desp. Indiretas'!$CT$7</f>
        <v>0</v>
      </c>
      <c r="B24658" s="278" t="str">
        <f>'Composições Desp. Diretas'!$A$54</f>
        <v>MA</v>
      </c>
      <c r="C24658" s="278" t="str">
        <f>EAP!$C$10</f>
        <v>PP02</v>
      </c>
      <c r="D24658" s="279" t="str">
        <f>'Composições Desp. Diretas'!$C$54</f>
        <v>MATERIAIS DE ESCRITÓRIO (CARTOLINA, PAPEL, TESOURA, CANETA, LÁPIS, GRAMPEADOR, DUREX, FITA ADESIVA, E ETC.)</v>
      </c>
      <c r="E24658" s="278" t="str">
        <f>Resumo!$R$5</f>
        <v>Despesa</v>
      </c>
      <c r="F24658" s="278" t="str">
        <f>Resumo!$R$7</f>
        <v>Despesa Direta</v>
      </c>
      <c r="G24658" s="286">
        <f>'Composições Desp. Diretas'!CU54</f>
        <v>0</v>
      </c>
    </row>
    <row r="24659" spans="1:7">
      <c r="A24659" s="283">
        <f>'Comp. Desp. Indiretas'!$CT$7</f>
        <v>0</v>
      </c>
      <c r="B24659" s="278" t="str">
        <f>'Composições Desp. Diretas'!$A$55</f>
        <v>MA</v>
      </c>
      <c r="C24659" s="278" t="str">
        <f>EAP!$C$10</f>
        <v>PP02</v>
      </c>
      <c r="D24659" s="279" t="str">
        <f>'Composições Desp. Diretas'!$C$55</f>
        <v>MATERIAIS ACESSÓRIOS PARA AS CAMPANHAS/OFICINAS (BRINDES, CAMISETAS, E ETC.)</v>
      </c>
      <c r="E24659" s="278" t="str">
        <f>Resumo!$R$5</f>
        <v>Despesa</v>
      </c>
      <c r="F24659" s="278" t="str">
        <f>Resumo!$R$7</f>
        <v>Despesa Direta</v>
      </c>
      <c r="G24659" s="286">
        <f>'Composições Desp. Diretas'!CU55</f>
        <v>0</v>
      </c>
    </row>
    <row r="24660" spans="1:7">
      <c r="A24660" s="283">
        <f>'Comp. Desp. Indiretas'!$CT$7</f>
        <v>0</v>
      </c>
      <c r="B24660" s="278" t="str">
        <f>'Composições Desp. Diretas'!$A$56</f>
        <v>DG</v>
      </c>
      <c r="C24660" s="278" t="str">
        <f>EAP!$C$10</f>
        <v>PP02</v>
      </c>
      <c r="D24660" s="279" t="str">
        <f>'Composições Desp. Diretas'!$C$56</f>
        <v>HOSPEDAGEM VIAGEM</v>
      </c>
      <c r="E24660" s="278" t="str">
        <f>Resumo!$R$5</f>
        <v>Despesa</v>
      </c>
      <c r="F24660" s="278" t="str">
        <f>Resumo!$R$7</f>
        <v>Despesa Direta</v>
      </c>
      <c r="G24660" s="286">
        <f>'Composições Desp. Diretas'!CU56</f>
        <v>0</v>
      </c>
    </row>
    <row r="24661" spans="1:7">
      <c r="A24661" s="283">
        <f>'Comp. Desp. Indiretas'!$CT$7</f>
        <v>0</v>
      </c>
      <c r="B24661" s="278" t="str">
        <f>'Composições Desp. Diretas'!$A$57</f>
        <v>DG</v>
      </c>
      <c r="C24661" s="278" t="str">
        <f>EAP!$C$10</f>
        <v>PP02</v>
      </c>
      <c r="D24661" s="279" t="str">
        <f>'Composições Desp. Diretas'!$C$57</f>
        <v>ALIMENTAÇÃO VIAGEM (CAFÉ / ALMOÇO OU JANTA)</v>
      </c>
      <c r="E24661" s="278" t="str">
        <f>Resumo!$R$5</f>
        <v>Despesa</v>
      </c>
      <c r="F24661" s="278" t="str">
        <f>Resumo!$R$7</f>
        <v>Despesa Direta</v>
      </c>
      <c r="G24661" s="286">
        <f>'Composições Desp. Diretas'!CU57</f>
        <v>0</v>
      </c>
    </row>
    <row r="24662" spans="1:7">
      <c r="A24662" s="283">
        <f>'Comp. Desp. Indiretas'!$CT$7</f>
        <v>0</v>
      </c>
      <c r="B24662" s="278" t="str">
        <f>'Composições Desp. Diretas'!$A$58</f>
        <v>DG</v>
      </c>
      <c r="C24662" s="278" t="str">
        <f>EAP!$C$10</f>
        <v>PP02</v>
      </c>
      <c r="D24662" s="279" t="str">
        <f>'Composições Desp. Diretas'!$C$58</f>
        <v>PASSAGEM TERRESTRE / TRANSLADO</v>
      </c>
      <c r="E24662" s="278" t="str">
        <f>Resumo!$R$5</f>
        <v>Despesa</v>
      </c>
      <c r="F24662" s="278" t="str">
        <f>Resumo!$R$7</f>
        <v>Despesa Direta</v>
      </c>
      <c r="G24662" s="286">
        <f>'Composições Desp. Diretas'!CU58</f>
        <v>0</v>
      </c>
    </row>
    <row r="24663" spans="1:7">
      <c r="A24663" s="283">
        <f>'Comp. Desp. Indiretas'!$CT$7</f>
        <v>0</v>
      </c>
      <c r="B24663" s="278">
        <f>'Composições Desp. Diretas'!$A$59</f>
        <v>0</v>
      </c>
      <c r="C24663" s="278" t="str">
        <f>EAP!$C$10</f>
        <v>PP02</v>
      </c>
      <c r="D24663" s="279">
        <f>'Composições Desp. Diretas'!$C$59</f>
        <v>0</v>
      </c>
      <c r="E24663" s="278" t="str">
        <f>Resumo!$R$5</f>
        <v>Despesa</v>
      </c>
      <c r="F24663" s="278" t="str">
        <f>Resumo!$R$7</f>
        <v>Despesa Direta</v>
      </c>
      <c r="G24663" s="286">
        <f>'Composições Desp. Diretas'!CU59</f>
        <v>0</v>
      </c>
    </row>
    <row r="24664" spans="1:7">
      <c r="A24664" s="283">
        <f>'Comp. Desp. Indiretas'!$CT$7</f>
        <v>0</v>
      </c>
      <c r="B24664" s="278">
        <f>'Composições Desp. Diretas'!$A$60</f>
        <v>0</v>
      </c>
      <c r="C24664" s="278" t="str">
        <f>EAP!$C$10</f>
        <v>PP02</v>
      </c>
      <c r="D24664" s="279">
        <f>'Composições Desp. Diretas'!$C$60</f>
        <v>0</v>
      </c>
      <c r="E24664" s="278" t="str">
        <f>Resumo!$R$5</f>
        <v>Despesa</v>
      </c>
      <c r="F24664" s="278" t="str">
        <f>Resumo!$R$7</f>
        <v>Despesa Direta</v>
      </c>
      <c r="G24664" s="286">
        <f>'Composições Desp. Diretas'!CU60</f>
        <v>0</v>
      </c>
    </row>
    <row r="24665" spans="1:7">
      <c r="A24665" s="283">
        <f>'Comp. Desp. Indiretas'!$CT$7</f>
        <v>0</v>
      </c>
      <c r="B24665" s="278">
        <f>'Composições Desp. Diretas'!$A$61</f>
        <v>0</v>
      </c>
      <c r="C24665" s="278" t="str">
        <f>EAP!$C$10</f>
        <v>PP02</v>
      </c>
      <c r="D24665" s="279">
        <f>'Composições Desp. Diretas'!$C$61</f>
        <v>0</v>
      </c>
      <c r="E24665" s="278" t="str">
        <f>Resumo!$R$5</f>
        <v>Despesa</v>
      </c>
      <c r="F24665" s="278" t="str">
        <f>Resumo!$R$7</f>
        <v>Despesa Direta</v>
      </c>
      <c r="G24665" s="286">
        <f>'Composições Desp. Diretas'!CU61</f>
        <v>0</v>
      </c>
    </row>
    <row r="24666" spans="1:7">
      <c r="A24666" s="283">
        <f>'Comp. Desp. Indiretas'!$CT$7</f>
        <v>0</v>
      </c>
      <c r="B24666" s="278">
        <f>'Composições Desp. Diretas'!$A$62</f>
        <v>0</v>
      </c>
      <c r="C24666" s="278" t="str">
        <f>EAP!$C$10</f>
        <v>PP02</v>
      </c>
      <c r="D24666" s="279">
        <f>'Composições Desp. Diretas'!$C$62</f>
        <v>0</v>
      </c>
      <c r="E24666" s="278" t="str">
        <f>Resumo!$R$5</f>
        <v>Despesa</v>
      </c>
      <c r="F24666" s="278" t="str">
        <f>Resumo!$R$7</f>
        <v>Despesa Direta</v>
      </c>
      <c r="G24666" s="286">
        <f>'Composições Desp. Diretas'!CU62</f>
        <v>0</v>
      </c>
    </row>
    <row r="24667" spans="1:7">
      <c r="A24667" s="283">
        <f>'Comp. Desp. Indiretas'!$CT$7</f>
        <v>0</v>
      </c>
      <c r="B24667" s="278">
        <f>'Composições Desp. Diretas'!$A$63</f>
        <v>0</v>
      </c>
      <c r="C24667" s="278" t="str">
        <f>EAP!$C$10</f>
        <v>PP02</v>
      </c>
      <c r="D24667" s="279">
        <f>'Composições Desp. Diretas'!$C$63</f>
        <v>0</v>
      </c>
      <c r="E24667" s="278" t="str">
        <f>Resumo!$R$5</f>
        <v>Despesa</v>
      </c>
      <c r="F24667" s="278" t="str">
        <f>Resumo!$R$7</f>
        <v>Despesa Direta</v>
      </c>
      <c r="G24667" s="286">
        <f>'Composições Desp. Diretas'!CU63</f>
        <v>0</v>
      </c>
    </row>
    <row r="24668" spans="1:7">
      <c r="A24668" s="283">
        <f>'Comp. Desp. Indiretas'!$CT$7</f>
        <v>0</v>
      </c>
      <c r="B24668" s="278">
        <f>'Composições Desp. Diretas'!$A$64</f>
        <v>0</v>
      </c>
      <c r="C24668" s="278" t="str">
        <f>EAP!$C$10</f>
        <v>PP02</v>
      </c>
      <c r="D24668" s="279">
        <f>'Composições Desp. Diretas'!$C$64</f>
        <v>0</v>
      </c>
      <c r="E24668" s="278" t="str">
        <f>Resumo!$R$5</f>
        <v>Despesa</v>
      </c>
      <c r="F24668" s="278" t="str">
        <f>Resumo!$R$7</f>
        <v>Despesa Direta</v>
      </c>
      <c r="G24668" s="286">
        <f>'Composições Desp. Diretas'!CU64</f>
        <v>0</v>
      </c>
    </row>
    <row r="24669" spans="1:7">
      <c r="A24669" s="283">
        <f>'Comp. Desp. Indiretas'!$CT$7</f>
        <v>0</v>
      </c>
      <c r="B24669" s="278">
        <f>'Composições Desp. Diretas'!$A$65</f>
        <v>0</v>
      </c>
      <c r="C24669" s="278" t="str">
        <f>EAP!$C$10</f>
        <v>PP02</v>
      </c>
      <c r="D24669" s="279">
        <f>'Composições Desp. Diretas'!$C$65</f>
        <v>0</v>
      </c>
      <c r="E24669" s="278" t="str">
        <f>Resumo!$R$5</f>
        <v>Despesa</v>
      </c>
      <c r="F24669" s="278" t="str">
        <f>Resumo!$R$7</f>
        <v>Despesa Direta</v>
      </c>
      <c r="G24669" s="286">
        <f>'Composições Desp. Diretas'!CU65</f>
        <v>0</v>
      </c>
    </row>
    <row r="24670" spans="1:7">
      <c r="A24670" s="283">
        <f>'Comp. Desp. Indiretas'!$CT$7</f>
        <v>0</v>
      </c>
      <c r="B24670" s="278">
        <f>'Composições Desp. Diretas'!$A$66</f>
        <v>0</v>
      </c>
      <c r="C24670" s="278" t="str">
        <f>EAP!$C$10</f>
        <v>PP02</v>
      </c>
      <c r="D24670" s="279">
        <f>'Composições Desp. Diretas'!$C$66</f>
        <v>0</v>
      </c>
      <c r="E24670" s="278" t="str">
        <f>Resumo!$R$5</f>
        <v>Despesa</v>
      </c>
      <c r="F24670" s="278" t="str">
        <f>Resumo!$R$7</f>
        <v>Despesa Direta</v>
      </c>
      <c r="G24670" s="286">
        <f>'Composições Desp. Diretas'!CU66</f>
        <v>0</v>
      </c>
    </row>
    <row r="24671" spans="1:7">
      <c r="A24671" s="283">
        <f>'Comp. Desp. Indiretas'!$CT$7</f>
        <v>0</v>
      </c>
      <c r="B24671" s="278">
        <f>'Composições Desp. Diretas'!$A$67</f>
        <v>0</v>
      </c>
      <c r="C24671" s="278" t="str">
        <f>EAP!$C$10</f>
        <v>PP02</v>
      </c>
      <c r="D24671" s="279">
        <f>'Composições Desp. Diretas'!$C$67</f>
        <v>0</v>
      </c>
      <c r="E24671" s="278" t="str">
        <f>Resumo!$R$5</f>
        <v>Despesa</v>
      </c>
      <c r="F24671" s="278" t="str">
        <f>Resumo!$R$7</f>
        <v>Despesa Direta</v>
      </c>
      <c r="G24671" s="286">
        <f>'Composições Desp. Diretas'!CU67</f>
        <v>0</v>
      </c>
    </row>
    <row r="24672" spans="1:7">
      <c r="A24672" s="283">
        <f>'Comp. Desp. Indiretas'!$CT$7</f>
        <v>0</v>
      </c>
      <c r="B24672" s="278">
        <f>'Composições Desp. Diretas'!$A$68</f>
        <v>0</v>
      </c>
      <c r="C24672" s="278" t="str">
        <f>EAP!$C$10</f>
        <v>PP02</v>
      </c>
      <c r="D24672" s="279">
        <f>'Composições Desp. Diretas'!$C$68</f>
        <v>0</v>
      </c>
      <c r="E24672" s="278" t="str">
        <f>Resumo!$R$5</f>
        <v>Despesa</v>
      </c>
      <c r="F24672" s="278" t="str">
        <f>Resumo!$R$7</f>
        <v>Despesa Direta</v>
      </c>
      <c r="G24672" s="286">
        <f>'Composições Desp. Diretas'!CU68</f>
        <v>0</v>
      </c>
    </row>
    <row r="24673" spans="1:7">
      <c r="A24673" s="283">
        <f>'Comp. Desp. Indiretas'!$CT$7</f>
        <v>0</v>
      </c>
      <c r="B24673" s="278">
        <f>'Composições Desp. Diretas'!$A$69</f>
        <v>0</v>
      </c>
      <c r="C24673" s="278" t="str">
        <f>EAP!$C$10</f>
        <v>PP02</v>
      </c>
      <c r="D24673" s="279">
        <f>'Composições Desp. Diretas'!$C$69</f>
        <v>0</v>
      </c>
      <c r="E24673" s="278" t="str">
        <f>Resumo!$R$5</f>
        <v>Despesa</v>
      </c>
      <c r="F24673" s="278" t="str">
        <f>Resumo!$R$7</f>
        <v>Despesa Direta</v>
      </c>
      <c r="G24673" s="286">
        <f>'Composições Desp. Diretas'!CU69</f>
        <v>0</v>
      </c>
    </row>
    <row r="24674" spans="1:7">
      <c r="A24674" s="283">
        <f>'Comp. Desp. Indiretas'!$CT$7</f>
        <v>0</v>
      </c>
      <c r="B24674" s="278">
        <f>'Composições Desp. Diretas'!$A$70</f>
        <v>0</v>
      </c>
      <c r="C24674" s="278" t="str">
        <f>EAP!$C$10</f>
        <v>PP02</v>
      </c>
      <c r="D24674" s="279">
        <f>'Composições Desp. Diretas'!$C$70</f>
        <v>0</v>
      </c>
      <c r="E24674" s="278" t="str">
        <f>Resumo!$R$5</f>
        <v>Despesa</v>
      </c>
      <c r="F24674" s="278" t="str">
        <f>Resumo!$R$7</f>
        <v>Despesa Direta</v>
      </c>
      <c r="G24674" s="286">
        <f>'Composições Desp. Diretas'!CU70</f>
        <v>0</v>
      </c>
    </row>
    <row r="24675" spans="1:7">
      <c r="A24675" s="283">
        <f>'Comp. Desp. Indiretas'!$CT$7</f>
        <v>0</v>
      </c>
      <c r="B24675" s="278">
        <f>'Composições Desp. Diretas'!$A$71</f>
        <v>0</v>
      </c>
      <c r="C24675" s="278" t="str">
        <f>EAP!$C$10</f>
        <v>PP02</v>
      </c>
      <c r="D24675" s="279">
        <f>'Composições Desp. Diretas'!$C$71</f>
        <v>0</v>
      </c>
      <c r="E24675" s="278" t="str">
        <f>Resumo!$R$5</f>
        <v>Despesa</v>
      </c>
      <c r="F24675" s="278" t="str">
        <f>Resumo!$R$7</f>
        <v>Despesa Direta</v>
      </c>
      <c r="G24675" s="286">
        <f>'Composições Desp. Diretas'!CU71</f>
        <v>0</v>
      </c>
    </row>
    <row r="24676" spans="1:7">
      <c r="A24676" s="283">
        <f>'Comp. Desp. Indiretas'!$CT$7</f>
        <v>0</v>
      </c>
      <c r="B24676" s="278">
        <f>'Composições Desp. Diretas'!$A$72</f>
        <v>0</v>
      </c>
      <c r="C24676" s="278" t="str">
        <f>EAP!$C$10</f>
        <v>PP02</v>
      </c>
      <c r="D24676" s="279">
        <f>'Composições Desp. Diretas'!$C$72</f>
        <v>0</v>
      </c>
      <c r="E24676" s="278" t="str">
        <f>Resumo!$R$5</f>
        <v>Despesa</v>
      </c>
      <c r="F24676" s="278" t="str">
        <f>Resumo!$R$7</f>
        <v>Despesa Direta</v>
      </c>
      <c r="G24676" s="286">
        <f>'Composições Desp. Diretas'!CU72</f>
        <v>0</v>
      </c>
    </row>
    <row r="25545" spans="1:7">
      <c r="A25545" s="283">
        <f>'Comp. Desp. Indiretas'!$CT$7</f>
        <v>0</v>
      </c>
      <c r="D25545" s="279" t="str">
        <f>'CRONOG. DE RECEBIMENTO'!$A$5</f>
        <v>SUBPROGRAMA DE EDUCAÇÃO AMBIENTAL PARA A COMUNIDADE (PEAC)</v>
      </c>
      <c r="E25545" s="278" t="str">
        <f>Resumo!$R$4</f>
        <v>Receita</v>
      </c>
      <c r="F25545" s="278" t="str">
        <f>Resumo!$R$4</f>
        <v>Receita</v>
      </c>
      <c r="G25545" s="286">
        <f>'CRONOG. DE RECEBIMENTO'!X5</f>
        <v>0</v>
      </c>
    </row>
    <row r="25546" spans="1:7">
      <c r="A25546" s="283">
        <f>'Comp. Desp. Indiretas'!$CT$7</f>
        <v>0</v>
      </c>
      <c r="D25546" s="279" t="str">
        <f>'CRONOG. DE RECEBIMENTO'!$A$6</f>
        <v>Plano de Trabalho de Comunidade (PEAC)</v>
      </c>
      <c r="E25546" s="278" t="str">
        <f>Resumo!$R$4</f>
        <v>Receita</v>
      </c>
      <c r="F25546" s="278" t="str">
        <f>Resumo!$R$4</f>
        <v>Receita</v>
      </c>
      <c r="G25546" s="286">
        <f>'CRONOG. DE RECEBIMENTO'!X6</f>
        <v>0</v>
      </c>
    </row>
    <row r="25547" spans="1:7">
      <c r="A25547" s="283">
        <f>'Comp. Desp. Indiretas'!$CT$7</f>
        <v>0</v>
      </c>
      <c r="D25547" s="279" t="str">
        <f>'CRONOG. DE RECEBIMENTO'!$A$7</f>
        <v>Formar Comitê de Educação Ambiental de Comunidade (PEAC)</v>
      </c>
      <c r="E25547" s="278" t="str">
        <f>Resumo!$R$4</f>
        <v>Receita</v>
      </c>
      <c r="F25547" s="278" t="str">
        <f>Resumo!$R$4</f>
        <v>Receita</v>
      </c>
      <c r="G25547" s="286">
        <f>'CRONOG. DE RECEBIMENTO'!X7</f>
        <v>0</v>
      </c>
    </row>
    <row r="25548" spans="1:7">
      <c r="A25548" s="283">
        <f>'Comp. Desp. Indiretas'!$CT$7</f>
        <v>0</v>
      </c>
      <c r="D25548" s="279" t="str">
        <f>'CRONOG. DE RECEBIMENTO'!$A$8</f>
        <v>Manter Comitê de Educação Ambiental em comunidades (PEAC)</v>
      </c>
      <c r="E25548" s="278" t="str">
        <f>Resumo!$R$4</f>
        <v>Receita</v>
      </c>
      <c r="F25548" s="278" t="str">
        <f>Resumo!$R$4</f>
        <v>Receita</v>
      </c>
      <c r="G25548" s="286">
        <f>'CRONOG. DE RECEBIMENTO'!X8</f>
        <v>0</v>
      </c>
    </row>
    <row r="25549" spans="1:7">
      <c r="A25549" s="283">
        <f>'Comp. Desp. Indiretas'!$CT$7</f>
        <v>0</v>
      </c>
      <c r="D25549" s="279" t="str">
        <f>'CRONOG. DE RECEBIMENTO'!$A$24</f>
        <v>Realizar análise técnica mensal das atividades de Educação Ambiental do PEAC</v>
      </c>
      <c r="E25549" s="278" t="str">
        <f>Resumo!$R$4</f>
        <v>Receita</v>
      </c>
      <c r="F25549" s="278" t="str">
        <f>Resumo!$R$4</f>
        <v>Receita</v>
      </c>
      <c r="G25549" s="286">
        <f>'CRONOG. DE RECEBIMENTO'!X24</f>
        <v>0</v>
      </c>
    </row>
    <row r="25550" spans="1:7">
      <c r="A25550" s="283">
        <f>'Comp. Desp. Indiretas'!$CT$7</f>
        <v>0</v>
      </c>
      <c r="D25550" s="279" t="str">
        <f>'CRONOG. DE RECEBIMENTO'!$A$25</f>
        <v>Realizar Blitz Educativa sobre SSMA para Comunidades (PEAC)</v>
      </c>
      <c r="E25550" s="278" t="str">
        <f>Resumo!$R$4</f>
        <v>Receita</v>
      </c>
      <c r="F25550" s="278" t="str">
        <f>Resumo!$R$4</f>
        <v>Receita</v>
      </c>
      <c r="G25550" s="286">
        <f>'CRONOG. DE RECEBIMENTO'!X25</f>
        <v>0</v>
      </c>
    </row>
    <row r="25551" spans="1:7">
      <c r="A25551" s="283">
        <f>'Comp. Desp. Indiretas'!$CT$7</f>
        <v>0</v>
      </c>
      <c r="D25551" s="279" t="str">
        <f>'CRONOG. DE RECEBIMENTO'!$A$26</f>
        <v>Despesas tributáveis do item 6.1.12</v>
      </c>
      <c r="E25551" s="278" t="str">
        <f>Resumo!$R$4</f>
        <v>Receita</v>
      </c>
      <c r="F25551" s="278" t="str">
        <f>Resumo!$R$4</f>
        <v>Receita</v>
      </c>
      <c r="G25551" s="286">
        <f>'CRONOG. DE RECEBIMENTO'!X26</f>
        <v>0</v>
      </c>
    </row>
    <row r="25552" spans="1:7">
      <c r="A25552" s="283">
        <f>'Comp. Desp. Indiretas'!$CT$7</f>
        <v>0</v>
      </c>
      <c r="D25552" s="279" t="str">
        <f>'CRONOG. DE RECEBIMENTO'!$A$42</f>
        <v>Despesas tributáveis do item 6.1.21</v>
      </c>
      <c r="E25552" s="278" t="str">
        <f>Resumo!$R$4</f>
        <v>Receita</v>
      </c>
      <c r="F25552" s="278" t="str">
        <f>Resumo!$R$4</f>
        <v>Receita</v>
      </c>
      <c r="G25552" s="286">
        <f>'CRONOG. DE RECEBIMENTO'!X42</f>
        <v>0</v>
      </c>
    </row>
    <row r="25553" spans="1:7">
      <c r="A25553" s="283">
        <f>'Comp. Desp. Indiretas'!$CT$7</f>
        <v>0</v>
      </c>
      <c r="D25553" s="279" t="str">
        <f>'CRONOG. DE RECEBIMENTO'!$A$43</f>
        <v>Monitorar atividade do Programa de Educação Ambiental do Trabalhador (PEAT)</v>
      </c>
      <c r="E25553" s="278" t="str">
        <f>Resumo!$R$4</f>
        <v>Receita</v>
      </c>
      <c r="F25553" s="278" t="str">
        <f>Resumo!$R$4</f>
        <v>Receita</v>
      </c>
      <c r="G25553" s="286">
        <f>'CRONOG. DE RECEBIMENTO'!X43</f>
        <v>0</v>
      </c>
    </row>
    <row r="25554" spans="1:7">
      <c r="A25554" s="283">
        <f>'Comp. Desp. Indiretas'!$CT$7</f>
        <v>0</v>
      </c>
      <c r="D25554" s="279" t="str">
        <f>'CRONOG. DE RECEBIMENTO'!$A$44</f>
        <v>Despesas tributáveis do item 6.1.22</v>
      </c>
      <c r="E25554" s="278" t="str">
        <f>Resumo!$R$4</f>
        <v>Receita</v>
      </c>
      <c r="F25554" s="278" t="str">
        <f>Resumo!$R$4</f>
        <v>Receita</v>
      </c>
      <c r="G25554" s="286">
        <f>'CRONOG. DE RECEBIMENTO'!X44</f>
        <v>0</v>
      </c>
    </row>
    <row r="25555" spans="1:7">
      <c r="A25555" s="283">
        <f>'Comp. Desp. Indiretas'!$CT$7</f>
        <v>0</v>
      </c>
      <c r="D25555" s="279" t="str">
        <f>'CRONOG. DE RECEBIMENTO'!$A$45</f>
        <v>Realizar análise técnica mensal das atividades de Educação Ambiental do PEAT</v>
      </c>
      <c r="E25555" s="278" t="str">
        <f>Resumo!$R$4</f>
        <v>Receita</v>
      </c>
      <c r="F25555" s="278" t="str">
        <f>Resumo!$R$4</f>
        <v>Receita</v>
      </c>
      <c r="G25555" s="286">
        <f>'CRONOG. DE RECEBIMENTO'!X45</f>
        <v>0</v>
      </c>
    </row>
    <row r="25556" spans="1:7">
      <c r="A25556" s="283">
        <f>'Comp. Desp. Indiretas'!$CT$7</f>
        <v>0</v>
      </c>
      <c r="D25556" s="279" t="str">
        <f>'CRONOG. DE RECEBIMENTO'!$A$46</f>
        <v>Realizar Diagnóstico Socioambiental Participativo (DSAP) para empregados</v>
      </c>
      <c r="E25556" s="278" t="str">
        <f>Resumo!$R$4</f>
        <v>Receita</v>
      </c>
      <c r="F25556" s="278" t="str">
        <f>Resumo!$R$4</f>
        <v>Receita</v>
      </c>
      <c r="G25556" s="286">
        <f>'CRONOG. DE RECEBIMENTO'!X46</f>
        <v>0</v>
      </c>
    </row>
    <row r="25558" spans="1:7">
      <c r="A25558" s="283">
        <f>'Comp. Desp. Indiretas'!$CT$7</f>
        <v>0</v>
      </c>
      <c r="D25558" s="279" t="str">
        <f>'CRONOG. DE RECEBIMENTO'!$A$47</f>
        <v>Despesas tributáveis do item 6.1.24</v>
      </c>
      <c r="E25558" s="278" t="str">
        <f>Resumo!$R$4</f>
        <v>Receita</v>
      </c>
      <c r="F25558" s="278" t="str">
        <f>Resumo!$R$4</f>
        <v>Receita</v>
      </c>
      <c r="G25558" s="286">
        <f>'CRONOG. DE RECEBIMENTO'!X47</f>
        <v>0</v>
      </c>
    </row>
    <row r="25559" spans="1:7">
      <c r="A25559" s="283">
        <f>'Comp. Desp. Indiretas'!$CT$7</f>
        <v>0</v>
      </c>
      <c r="D25559" s="279" t="str">
        <f>'CRONOG. DE RECEBIMENTO'!$A$48</f>
        <v>PRODUÇÃO DE ARTES VISUAIS</v>
      </c>
      <c r="E25559" s="278" t="str">
        <f>Resumo!$R$4</f>
        <v>Receita</v>
      </c>
      <c r="F25559" s="278" t="str">
        <f>Resumo!$R$4</f>
        <v>Receita</v>
      </c>
      <c r="G25559" s="286">
        <f>'CRONOG. DE RECEBIMENTO'!X48</f>
        <v>0</v>
      </c>
    </row>
    <row r="25560" spans="1:7">
      <c r="A25560" s="283">
        <f>'Comp. Desp. Indiretas'!$CT$7</f>
        <v>0</v>
      </c>
      <c r="D25560" s="279" t="str">
        <f>'CRONOG. DE RECEBIMENTO'!$A$49</f>
        <v>Produzir material gráfico como folder, convites, banner, lâmina, outdoor, apresentações e produtos diversos atinentes a educação ambiental e outras temáticas etc.</v>
      </c>
      <c r="E25560" s="278" t="str">
        <f>Resumo!$R$4</f>
        <v>Receita</v>
      </c>
      <c r="F25560" s="278" t="str">
        <f>Resumo!$R$4</f>
        <v>Receita</v>
      </c>
      <c r="G25560" s="286">
        <f>'CRONOG. DE RECEBIMENTO'!X49</f>
        <v>0</v>
      </c>
    </row>
    <row r="25561" spans="1:7">
      <c r="A25561" s="283">
        <f>'Comp. Desp. Indiretas'!$CT$7</f>
        <v>0</v>
      </c>
      <c r="D25561" s="279" t="str">
        <f>'CRONOG. DE RECEBIMENTO'!$A$50</f>
        <v>Produzir Card Animado, Vídeos, Spot, Jogos interativos, Peça Multimídia, Identidade Visual, Plataformas digitais/interativas, Brindes, Cadernos de Campo/Quis/Guia etc.:</v>
      </c>
      <c r="E25561" s="278" t="str">
        <f>Resumo!$R$4</f>
        <v>Receita</v>
      </c>
      <c r="F25561" s="278" t="str">
        <f>Resumo!$R$4</f>
        <v>Receita</v>
      </c>
      <c r="G25561" s="286">
        <f>'CRONOG. DE RECEBIMENTO'!X50</f>
        <v>0</v>
      </c>
    </row>
    <row r="25575" spans="1:7">
      <c r="A25575" s="283">
        <f>'Comp. Desp. Indiretas'!$CT$7</f>
        <v>0</v>
      </c>
      <c r="D25575" s="279" t="str">
        <f>Resumo!$R$8</f>
        <v>Imposto</v>
      </c>
      <c r="E25575" s="278" t="str">
        <f>Resumo!$R$5</f>
        <v>Despesa</v>
      </c>
      <c r="F25575" s="278" t="str">
        <f>Resumo!$R$8</f>
        <v>Imposto</v>
      </c>
      <c r="G25575" s="286">
        <f>'CRONOG. DE RECEBIMENTO'!X53</f>
        <v>0</v>
      </c>
    </row>
    <row r="25576" spans="1:7">
      <c r="A25576" s="283">
        <f>'Comp. Desp. Indiretas'!$CT$7</f>
        <v>0</v>
      </c>
      <c r="D25576" s="279" t="str">
        <f>Resumo!$R$9</f>
        <v>Overhead</v>
      </c>
      <c r="E25576" s="278" t="str">
        <f>Resumo!$R$9</f>
        <v>Overhead</v>
      </c>
      <c r="F25576" s="278" t="str">
        <f>Resumo!$R$9</f>
        <v>Overhead</v>
      </c>
      <c r="G25576" s="286">
        <f>'CRONOG. DE RECEBIMENTO'!X58</f>
        <v>0</v>
      </c>
    </row>
    <row r="25577" spans="1:7">
      <c r="A25577" s="283">
        <f>'Comp. Desp. Indiretas'!$CT$7</f>
        <v>0</v>
      </c>
      <c r="D25577" s="279" t="str">
        <f>Resumo!$R$10</f>
        <v>Margem</v>
      </c>
      <c r="E25577" s="278" t="str">
        <f>Resumo!$R$10</f>
        <v>Margem</v>
      </c>
      <c r="F25577" s="278" t="str">
        <f>Resumo!$R$10</f>
        <v>Margem</v>
      </c>
      <c r="G25577" s="286">
        <f>'CRONOG. DE RECEBIMENTO'!X60</f>
        <v>0</v>
      </c>
    </row>
    <row r="25578" spans="1:7">
      <c r="A25578" s="283">
        <f>'Comp. Desp. Indiretas'!$CT$7</f>
        <v>0</v>
      </c>
      <c r="D25578" s="279" t="str">
        <f>Resumo!$R$11</f>
        <v>Risco</v>
      </c>
      <c r="E25578" s="278" t="str">
        <f>Resumo!$R$11</f>
        <v>Risco</v>
      </c>
      <c r="F25578" s="278" t="str">
        <f>Resumo!$R$11</f>
        <v>Risco</v>
      </c>
      <c r="G25578" s="286">
        <f>'CRONOG. DE RECEBIMENTO'!X59</f>
        <v>0</v>
      </c>
    </row>
    <row r="25579" spans="1:7">
      <c r="A25579" s="283">
        <f>'Comp. Desp. Indiretas'!$CT$7</f>
        <v>0</v>
      </c>
      <c r="D25579" s="279" t="str">
        <f>'CRONOG. DE RECEBIMENTO'!$A$54</f>
        <v>TOTAL MENSAL - RECEITA LÍQUIDA</v>
      </c>
      <c r="E25579" s="278" t="str">
        <f>Resumo!$R$4</f>
        <v>Receita</v>
      </c>
      <c r="F25579" s="278" t="str">
        <f>'CRONOG. DE RECEBIMENTO'!$A$54</f>
        <v>TOTAL MENSAL - RECEITA LÍQUIDA</v>
      </c>
      <c r="G25579" s="286">
        <f>'CRONOG. DE RECEBIMENTO'!$X$54</f>
        <v>0</v>
      </c>
    </row>
    <row r="25580" spans="1:7">
      <c r="A25580" s="283">
        <f>'Comp. Desp. Indiretas'!$CT$7</f>
        <v>0</v>
      </c>
      <c r="D25580" s="279" t="str">
        <f>'CRONOG. DE RECEBIMENTO'!$A$55</f>
        <v>TOTAL ACUMULADO - RECEITA LÍQUIDA</v>
      </c>
      <c r="E25580" s="278" t="str">
        <f>Resumo!$R$4</f>
        <v>Receita</v>
      </c>
      <c r="F25580" s="278" t="str">
        <f>'CRONOG. DE RECEBIMENTO'!$A$55</f>
        <v>TOTAL ACUMULADO - RECEITA LÍQUIDA</v>
      </c>
      <c r="G25580" s="286">
        <f>'CRONOG. DE RECEBIMENTO'!$X$55</f>
        <v>5856057.9680455765</v>
      </c>
    </row>
    <row r="25611" spans="1:7">
      <c r="A25611" s="283">
        <f>'Comp. Desp. Indiretas'!$CU$7</f>
        <v>0</v>
      </c>
      <c r="B25611" s="278" t="str">
        <f>'Comp. Desp. Indiretas'!$A$9</f>
        <v>MOC</v>
      </c>
      <c r="D25611" s="279" t="str">
        <f>'Comp. Desp. Indiretas'!$C$9</f>
        <v>DIRETOR TÉCNICO</v>
      </c>
      <c r="E25611" s="278" t="str">
        <f>Resumo!$R$5</f>
        <v>Despesa</v>
      </c>
      <c r="F25611" s="278" t="str">
        <f>Resumo!$R$6</f>
        <v>Despesa Indireta</v>
      </c>
      <c r="G25611" s="286">
        <f>'Comp. Desp. Indiretas'!CU9</f>
        <v>0</v>
      </c>
    </row>
    <row r="25612" spans="1:7">
      <c r="A25612" s="283">
        <f>'Comp. Desp. Indiretas'!$CU$7</f>
        <v>0</v>
      </c>
      <c r="B25612" s="278" t="str">
        <f>'Comp. Desp. Indiretas'!$A$10</f>
        <v>MOC</v>
      </c>
      <c r="D25612" s="279" t="str">
        <f>'Comp. Desp. Indiretas'!$C$10</f>
        <v>GERENTE DE PROJETO</v>
      </c>
      <c r="E25612" s="278" t="str">
        <f>Resumo!$R$5</f>
        <v>Despesa</v>
      </c>
      <c r="F25612" s="278" t="str">
        <f>Resumo!$R$6</f>
        <v>Despesa Indireta</v>
      </c>
      <c r="G25612" s="286">
        <f>'Comp. Desp. Indiretas'!CU10</f>
        <v>0</v>
      </c>
    </row>
    <row r="25613" spans="1:7">
      <c r="A25613" s="283">
        <f>'Comp. Desp. Indiretas'!$CU$7</f>
        <v>0</v>
      </c>
      <c r="B25613" s="278" t="str">
        <f>'Comp. Desp. Indiretas'!$A$11</f>
        <v>MOC</v>
      </c>
      <c r="D25613" s="279" t="str">
        <f>'Comp. Desp. Indiretas'!$C$11</f>
        <v>COORD. DE PROJETO</v>
      </c>
      <c r="E25613" s="278" t="str">
        <f>Resumo!$R$5</f>
        <v>Despesa</v>
      </c>
      <c r="F25613" s="278" t="str">
        <f>Resumo!$R$6</f>
        <v>Despesa Indireta</v>
      </c>
      <c r="G25613" s="286">
        <f>'Comp. Desp. Indiretas'!CU11</f>
        <v>0</v>
      </c>
    </row>
    <row r="25614" spans="1:7">
      <c r="A25614" s="283">
        <f>'Comp. Desp. Indiretas'!$CU$7</f>
        <v>0</v>
      </c>
      <c r="B25614" s="278" t="str">
        <f>'Comp. Desp. Indiretas'!$A$12</f>
        <v>MOC</v>
      </c>
      <c r="D25614" s="279" t="str">
        <f>'Comp. Desp. Indiretas'!$C$12</f>
        <v>COORD. OPERACIONAL</v>
      </c>
      <c r="E25614" s="278" t="str">
        <f>Resumo!$R$5</f>
        <v>Despesa</v>
      </c>
      <c r="F25614" s="278" t="str">
        <f>Resumo!$R$6</f>
        <v>Despesa Indireta</v>
      </c>
      <c r="G25614" s="286">
        <f>'Comp. Desp. Indiretas'!CU12</f>
        <v>0</v>
      </c>
    </row>
    <row r="25615" spans="1:7">
      <c r="A25615" s="283">
        <f>'Comp. Desp. Indiretas'!$CU$7</f>
        <v>0</v>
      </c>
      <c r="B25615" s="278" t="str">
        <f>'Comp. Desp. Indiretas'!$A$13</f>
        <v>MOC</v>
      </c>
      <c r="D25615" s="279" t="str">
        <f>'Comp. Desp. Indiretas'!$C$13</f>
        <v>ANALISTA DE PROJETOS SENIOR</v>
      </c>
      <c r="E25615" s="278" t="str">
        <f>Resumo!$R$5</f>
        <v>Despesa</v>
      </c>
      <c r="F25615" s="278" t="str">
        <f>Resumo!$R$6</f>
        <v>Despesa Indireta</v>
      </c>
      <c r="G25615" s="286">
        <f>'Comp. Desp. Indiretas'!CU13</f>
        <v>0</v>
      </c>
    </row>
    <row r="25616" spans="1:7">
      <c r="A25616" s="283">
        <f>'Comp. Desp. Indiretas'!$CU$7</f>
        <v>0</v>
      </c>
      <c r="B25616" s="278" t="str">
        <f>'Comp. Desp. Indiretas'!$A$14</f>
        <v>MOC</v>
      </c>
      <c r="D25616" s="279" t="str">
        <f>'Comp. Desp. Indiretas'!$C$14</f>
        <v>ANALISTA DE PROJETOS PLENO</v>
      </c>
      <c r="E25616" s="278" t="str">
        <f>Resumo!$R$5</f>
        <v>Despesa</v>
      </c>
      <c r="F25616" s="278" t="str">
        <f>Resumo!$R$6</f>
        <v>Despesa Indireta</v>
      </c>
      <c r="G25616" s="286">
        <f>'Comp. Desp. Indiretas'!CU14</f>
        <v>0</v>
      </c>
    </row>
    <row r="25617" spans="1:7">
      <c r="A25617" s="283">
        <f>'Comp. Desp. Indiretas'!$CU$7</f>
        <v>0</v>
      </c>
      <c r="B25617" s="278" t="str">
        <f>'Comp. Desp. Indiretas'!$A$15</f>
        <v>MOC</v>
      </c>
      <c r="D25617" s="279" t="str">
        <f>'Comp. Desp. Indiretas'!$C$15</f>
        <v>ANALISTA DE PROJETOS JUNIOR</v>
      </c>
      <c r="E25617" s="278" t="str">
        <f>Resumo!$R$5</f>
        <v>Despesa</v>
      </c>
      <c r="F25617" s="278" t="str">
        <f>Resumo!$R$6</f>
        <v>Despesa Indireta</v>
      </c>
      <c r="G25617" s="286">
        <f>'Comp. Desp. Indiretas'!CU15</f>
        <v>0</v>
      </c>
    </row>
    <row r="25618" spans="1:7">
      <c r="A25618" s="283">
        <f>'Comp. Desp. Indiretas'!$CU$7</f>
        <v>0</v>
      </c>
      <c r="B25618" s="278" t="str">
        <f>'Comp. Desp. Indiretas'!$A$16</f>
        <v>MOC</v>
      </c>
      <c r="D25618" s="279" t="str">
        <f>'Comp. Desp. Indiretas'!$C$16</f>
        <v>TÉCNICO OPERACIONAL</v>
      </c>
      <c r="E25618" s="278" t="str">
        <f>Resumo!$R$5</f>
        <v>Despesa</v>
      </c>
      <c r="F25618" s="278" t="str">
        <f>Resumo!$R$6</f>
        <v>Despesa Indireta</v>
      </c>
      <c r="G25618" s="286">
        <f>'Comp. Desp. Indiretas'!CU16</f>
        <v>0</v>
      </c>
    </row>
    <row r="25619" spans="1:7">
      <c r="A25619" s="283">
        <f>'Comp. Desp. Indiretas'!$CU$7</f>
        <v>0</v>
      </c>
      <c r="B25619" s="278" t="str">
        <f>'Comp. Desp. Indiretas'!$A$17</f>
        <v>MOC</v>
      </c>
      <c r="D25619" s="279" t="str">
        <f>'Comp. Desp. Indiretas'!$C$17</f>
        <v>TÉCNICO OPERACIONAL - C/ PERICULOSIDADE</v>
      </c>
      <c r="E25619" s="278" t="str">
        <f>Resumo!$R$5</f>
        <v>Despesa</v>
      </c>
      <c r="F25619" s="278" t="str">
        <f>Resumo!$R$6</f>
        <v>Despesa Indireta</v>
      </c>
      <c r="G25619" s="286">
        <f>'Comp. Desp. Indiretas'!CU17</f>
        <v>0</v>
      </c>
    </row>
    <row r="25620" spans="1:7">
      <c r="A25620" s="283">
        <f>'Comp. Desp. Indiretas'!$CU$7</f>
        <v>0</v>
      </c>
      <c r="B25620" s="278" t="str">
        <f>'Comp. Desp. Indiretas'!$A$18</f>
        <v>MOC</v>
      </c>
      <c r="D25620" s="279" t="str">
        <f>'Comp. Desp. Indiretas'!$C$18</f>
        <v>ANALISTA DE GEOPROCESSAMENTO</v>
      </c>
      <c r="E25620" s="278" t="str">
        <f>Resumo!$R$5</f>
        <v>Despesa</v>
      </c>
      <c r="F25620" s="278" t="str">
        <f>Resumo!$R$6</f>
        <v>Despesa Indireta</v>
      </c>
      <c r="G25620" s="286">
        <f>'Comp. Desp. Indiretas'!CU18</f>
        <v>0</v>
      </c>
    </row>
    <row r="25621" spans="1:7">
      <c r="A25621" s="283">
        <f>'Comp. Desp. Indiretas'!$CU$7</f>
        <v>0</v>
      </c>
      <c r="B25621" s="278" t="str">
        <f>'Comp. Desp. Indiretas'!$A$19</f>
        <v>MOC</v>
      </c>
      <c r="D25621" s="279" t="str">
        <f>'Comp. Desp. Indiretas'!$C$19</f>
        <v>ASSISTENTE DE PROJETOS</v>
      </c>
      <c r="E25621" s="278" t="str">
        <f>Resumo!$R$5</f>
        <v>Despesa</v>
      </c>
      <c r="F25621" s="278" t="str">
        <f>Resumo!$R$6</f>
        <v>Despesa Indireta</v>
      </c>
      <c r="G25621" s="286">
        <f>'Comp. Desp. Indiretas'!CU19</f>
        <v>0</v>
      </c>
    </row>
    <row r="25622" spans="1:7">
      <c r="A25622" s="283">
        <f>'Comp. Desp. Indiretas'!$CU$7</f>
        <v>0</v>
      </c>
      <c r="B25622" s="278" t="str">
        <f>'Comp. Desp. Indiretas'!$A$20</f>
        <v>MOC</v>
      </c>
      <c r="D25622" s="279" t="str">
        <f>'Comp. Desp. Indiretas'!$C$20</f>
        <v>ASSISTENTE ADMINISTRATIVO</v>
      </c>
      <c r="E25622" s="278" t="str">
        <f>Resumo!$R$5</f>
        <v>Despesa</v>
      </c>
      <c r="F25622" s="278" t="str">
        <f>Resumo!$R$6</f>
        <v>Despesa Indireta</v>
      </c>
      <c r="G25622" s="286">
        <f>'Comp. Desp. Indiretas'!CU20</f>
        <v>0</v>
      </c>
    </row>
    <row r="25623" spans="1:7">
      <c r="A25623" s="283">
        <f>'Comp. Desp. Indiretas'!$CU$7</f>
        <v>0</v>
      </c>
      <c r="B25623" s="278" t="str">
        <f>'Comp. Desp. Indiretas'!$A$21</f>
        <v>MOC</v>
      </c>
      <c r="D25623" s="279" t="str">
        <f>'Comp. Desp. Indiretas'!$C$21</f>
        <v>ESTAGIÁRIO TÉCNICO</v>
      </c>
      <c r="E25623" s="278" t="str">
        <f>Resumo!$R$5</f>
        <v>Despesa</v>
      </c>
      <c r="F25623" s="278" t="str">
        <f>Resumo!$R$6</f>
        <v>Despesa Indireta</v>
      </c>
      <c r="G25623" s="286">
        <f>'Comp. Desp. Indiretas'!CU21</f>
        <v>0</v>
      </c>
    </row>
    <row r="25624" spans="1:7">
      <c r="A25624" s="283">
        <f>'Comp. Desp. Indiretas'!$CU$7</f>
        <v>0</v>
      </c>
      <c r="B25624" s="278" t="str">
        <f>'Comp. Desp. Indiretas'!$A$22</f>
        <v>MOC</v>
      </c>
      <c r="D25624" s="279" t="str">
        <f>'Comp. Desp. Indiretas'!$C$22</f>
        <v>ANALISTA FINANCEIRO</v>
      </c>
      <c r="E25624" s="278" t="str">
        <f>Resumo!$R$5</f>
        <v>Despesa</v>
      </c>
      <c r="F25624" s="278" t="str">
        <f>Resumo!$R$6</f>
        <v>Despesa Indireta</v>
      </c>
      <c r="G25624" s="286">
        <f>'Comp. Desp. Indiretas'!CU22</f>
        <v>0</v>
      </c>
    </row>
    <row r="25625" spans="1:7">
      <c r="A25625" s="283">
        <f>'Comp. Desp. Indiretas'!$CU$7</f>
        <v>0</v>
      </c>
      <c r="B25625" s="278" t="str">
        <f>'Comp. Desp. Indiretas'!$A$23</f>
        <v>MOC</v>
      </c>
      <c r="D25625" s="279" t="str">
        <f>'Comp. Desp. Indiretas'!$C$23</f>
        <v>ANALISTA DE SUPRIMENTOS</v>
      </c>
      <c r="E25625" s="278" t="str">
        <f>Resumo!$R$5</f>
        <v>Despesa</v>
      </c>
      <c r="F25625" s="278" t="str">
        <f>Resumo!$R$6</f>
        <v>Despesa Indireta</v>
      </c>
      <c r="G25625" s="286">
        <f>'Comp. Desp. Indiretas'!CU23</f>
        <v>0</v>
      </c>
    </row>
    <row r="25626" spans="1:7">
      <c r="A25626" s="283">
        <f>'Comp. Desp. Indiretas'!$CU$7</f>
        <v>0</v>
      </c>
      <c r="B25626" s="278" t="str">
        <f>'Comp. Desp. Indiretas'!$A$24</f>
        <v>DG</v>
      </c>
      <c r="D25626" s="279" t="str">
        <f>'Comp. Desp. Indiretas'!$C$24</f>
        <v>HOSPEDAGEM VIAGEM</v>
      </c>
      <c r="E25626" s="278" t="str">
        <f>Resumo!$R$5</f>
        <v>Despesa</v>
      </c>
      <c r="F25626" s="278" t="str">
        <f>Resumo!$R$6</f>
        <v>Despesa Indireta</v>
      </c>
      <c r="G25626" s="286">
        <f>'Comp. Desp. Indiretas'!CU24</f>
        <v>0</v>
      </c>
    </row>
    <row r="25627" spans="1:7">
      <c r="A25627" s="283">
        <f>'Comp. Desp. Indiretas'!$CU$7</f>
        <v>0</v>
      </c>
      <c r="B25627" s="278" t="str">
        <f>'Comp. Desp. Indiretas'!$A$25</f>
        <v>DG</v>
      </c>
      <c r="D25627" s="279" t="str">
        <f>'Comp. Desp. Indiretas'!$C$25</f>
        <v>HOSPEDAGEM - NIVEL 2</v>
      </c>
      <c r="E25627" s="278" t="str">
        <f>Resumo!$R$5</f>
        <v>Despesa</v>
      </c>
      <c r="F25627" s="278" t="str">
        <f>Resumo!$R$6</f>
        <v>Despesa Indireta</v>
      </c>
      <c r="G25627" s="286">
        <f>'Comp. Desp. Indiretas'!CU25</f>
        <v>0</v>
      </c>
    </row>
    <row r="25628" spans="1:7">
      <c r="A25628" s="283">
        <f>'Comp. Desp. Indiretas'!$CU$7</f>
        <v>0</v>
      </c>
      <c r="B25628" s="278" t="str">
        <f>'Comp. Desp. Indiretas'!$A$26</f>
        <v>DG</v>
      </c>
      <c r="D25628" s="279" t="str">
        <f>'Comp. Desp. Indiretas'!$C$26</f>
        <v>HOSPEDAGEM - NIVEL 3</v>
      </c>
      <c r="E25628" s="278" t="str">
        <f>Resumo!$R$5</f>
        <v>Despesa</v>
      </c>
      <c r="F25628" s="278" t="str">
        <f>Resumo!$R$6</f>
        <v>Despesa Indireta</v>
      </c>
      <c r="G25628" s="286">
        <f>'Comp. Desp. Indiretas'!CU26</f>
        <v>0</v>
      </c>
    </row>
    <row r="25629" spans="1:7">
      <c r="A25629" s="283">
        <f>'Comp. Desp. Indiretas'!$CU$7</f>
        <v>0</v>
      </c>
      <c r="B25629" s="278" t="str">
        <f>'Comp. Desp. Indiretas'!$A$27</f>
        <v>DG</v>
      </c>
      <c r="D25629" s="279" t="str">
        <f>'Comp. Desp. Indiretas'!$C$27</f>
        <v>SALA COMERCIAL - PARAUAPEBAS/PA</v>
      </c>
      <c r="E25629" s="278" t="str">
        <f>Resumo!$R$5</f>
        <v>Despesa</v>
      </c>
      <c r="F25629" s="278" t="str">
        <f>Resumo!$R$6</f>
        <v>Despesa Indireta</v>
      </c>
      <c r="G25629" s="286">
        <f>'Comp. Desp. Indiretas'!CU27</f>
        <v>0</v>
      </c>
    </row>
    <row r="25630" spans="1:7">
      <c r="A25630" s="283">
        <f>'Comp. Desp. Indiretas'!$CU$7</f>
        <v>0</v>
      </c>
      <c r="B25630" s="278" t="str">
        <f>'Comp. Desp. Indiretas'!$A$28</f>
        <v>DG</v>
      </c>
      <c r="D25630" s="279" t="str">
        <f>'Comp. Desp. Indiretas'!$C$28</f>
        <v>CUSTOS FIXOS - SALA COMERCIAL (INTERNET, TELEFONIA, ENERGIA, LIMPEZA, E ETC)</v>
      </c>
      <c r="E25630" s="278" t="str">
        <f>Resumo!$R$5</f>
        <v>Despesa</v>
      </c>
      <c r="F25630" s="278" t="str">
        <f>Resumo!$R$6</f>
        <v>Despesa Indireta</v>
      </c>
      <c r="G25630" s="286">
        <f>'Comp. Desp. Indiretas'!CU28</f>
        <v>0</v>
      </c>
    </row>
    <row r="25631" spans="1:7">
      <c r="A25631" s="283">
        <f>'Comp. Desp. Indiretas'!$CU$7</f>
        <v>0</v>
      </c>
      <c r="B25631" s="278" t="str">
        <f>'Comp. Desp. Indiretas'!$A$29</f>
        <v>DG</v>
      </c>
      <c r="D25631" s="279" t="str">
        <f>'Comp. Desp. Indiretas'!$C$29</f>
        <v>MOBILIA/FRETE - SALA COMERCIAL</v>
      </c>
      <c r="E25631" s="278" t="str">
        <f>Resumo!$R$5</f>
        <v>Despesa</v>
      </c>
      <c r="F25631" s="278" t="str">
        <f>Resumo!$R$6</f>
        <v>Despesa Indireta</v>
      </c>
      <c r="G25631" s="286">
        <f>'Comp. Desp. Indiretas'!CU29</f>
        <v>0</v>
      </c>
    </row>
    <row r="25632" spans="1:7">
      <c r="A25632" s="283">
        <f>'Comp. Desp. Indiretas'!$CU$7</f>
        <v>0</v>
      </c>
      <c r="B25632" s="278" t="str">
        <f>'Comp. Desp. Indiretas'!$A$30</f>
        <v>DG</v>
      </c>
      <c r="D25632" s="279" t="str">
        <f>'Comp. Desp. Indiretas'!$C$30</f>
        <v>ALIMENTAÇÃO - NIVEL 3</v>
      </c>
      <c r="E25632" s="278" t="str">
        <f>Resumo!$R$5</f>
        <v>Despesa</v>
      </c>
      <c r="F25632" s="278" t="str">
        <f>Resumo!$R$6</f>
        <v>Despesa Indireta</v>
      </c>
      <c r="G25632" s="286">
        <f>'Comp. Desp. Indiretas'!CU30</f>
        <v>0</v>
      </c>
    </row>
    <row r="25633" spans="1:7">
      <c r="A25633" s="283">
        <f>'Comp. Desp. Indiretas'!$CU$7</f>
        <v>0</v>
      </c>
      <c r="B25633" s="278" t="str">
        <f>'Comp. Desp. Indiretas'!$A$31</f>
        <v>DG</v>
      </c>
      <c r="D25633" s="279" t="str">
        <f>'Comp. Desp. Indiretas'!$C$31</f>
        <v>TELEFONIA</v>
      </c>
      <c r="E25633" s="278" t="str">
        <f>Resumo!$R$5</f>
        <v>Despesa</v>
      </c>
      <c r="F25633" s="278" t="str">
        <f>Resumo!$R$6</f>
        <v>Despesa Indireta</v>
      </c>
      <c r="G25633" s="286">
        <f>'Comp. Desp. Indiretas'!CU31</f>
        <v>0</v>
      </c>
    </row>
    <row r="25634" spans="1:7">
      <c r="A25634" s="283">
        <f>'Comp. Desp. Indiretas'!$CU$7</f>
        <v>0</v>
      </c>
      <c r="B25634" s="278" t="str">
        <f>'Comp. Desp. Indiretas'!$A$32</f>
        <v>DG</v>
      </c>
      <c r="D25634" s="279" t="str">
        <f>'Comp. Desp. Indiretas'!$C$32</f>
        <v>ALUGUEL DE VEÍCULO SUV</v>
      </c>
      <c r="E25634" s="278" t="str">
        <f>Resumo!$R$5</f>
        <v>Despesa</v>
      </c>
      <c r="F25634" s="278" t="str">
        <f>Resumo!$R$6</f>
        <v>Despesa Indireta</v>
      </c>
      <c r="G25634" s="286">
        <f>'Comp. Desp. Indiretas'!CU32</f>
        <v>0</v>
      </c>
    </row>
    <row r="25635" spans="1:7">
      <c r="A25635" s="283">
        <f>'Comp. Desp. Indiretas'!$CU$7</f>
        <v>0</v>
      </c>
      <c r="B25635" s="278" t="str">
        <f>'Comp. Desp. Indiretas'!$A$33</f>
        <v>DG</v>
      </c>
      <c r="D25635" s="279" t="str">
        <f>'Comp. Desp. Indiretas'!$C$33</f>
        <v>ALUGUEL DE VEICULO LEVE</v>
      </c>
      <c r="E25635" s="278" t="str">
        <f>Resumo!$R$5</f>
        <v>Despesa</v>
      </c>
      <c r="F25635" s="278" t="str">
        <f>Resumo!$R$6</f>
        <v>Despesa Indireta</v>
      </c>
      <c r="G25635" s="286">
        <f>'Comp. Desp. Indiretas'!CU33</f>
        <v>0</v>
      </c>
    </row>
    <row r="25636" spans="1:7">
      <c r="A25636" s="283">
        <f>'Comp. Desp. Indiretas'!$CU$7</f>
        <v>0</v>
      </c>
      <c r="B25636" s="278" t="str">
        <f>'Comp. Desp. Indiretas'!$A$34</f>
        <v>DG</v>
      </c>
      <c r="D25636" s="279" t="str">
        <f>'Comp. Desp. Indiretas'!$C$34</f>
        <v>ALUGUEL CAMINHONTE</v>
      </c>
      <c r="E25636" s="278" t="str">
        <f>Resumo!$R$5</f>
        <v>Despesa</v>
      </c>
      <c r="F25636" s="278" t="str">
        <f>Resumo!$R$6</f>
        <v>Despesa Indireta</v>
      </c>
      <c r="G25636" s="286">
        <f>'Comp. Desp. Indiretas'!CU34</f>
        <v>0</v>
      </c>
    </row>
    <row r="25637" spans="1:7">
      <c r="A25637" s="283">
        <f>'Comp. Desp. Indiretas'!$CU$7</f>
        <v>0</v>
      </c>
      <c r="B25637" s="278" t="str">
        <f>'Comp. Desp. Indiretas'!$A$35</f>
        <v>DG</v>
      </c>
      <c r="D25637" s="279" t="str">
        <f>'Comp. Desp. Indiretas'!$C$35</f>
        <v>AQUISIÇÃO DE VEICULO</v>
      </c>
      <c r="E25637" s="278" t="str">
        <f>Resumo!$R$5</f>
        <v>Despesa</v>
      </c>
      <c r="F25637" s="278" t="str">
        <f>Resumo!$R$6</f>
        <v>Despesa Indireta</v>
      </c>
      <c r="G25637" s="286">
        <f>'Comp. Desp. Indiretas'!CU35</f>
        <v>0</v>
      </c>
    </row>
    <row r="25638" spans="1:7">
      <c r="A25638" s="283">
        <f>'Comp. Desp. Indiretas'!$CU$7</f>
        <v>0</v>
      </c>
      <c r="B25638" s="278" t="str">
        <f>'Comp. Desp. Indiretas'!$A$36</f>
        <v>DG</v>
      </c>
      <c r="D25638" s="279" t="str">
        <f>'Comp. Desp. Indiretas'!$C$36</f>
        <v>COMBUSTÍVEL - GASOLINA</v>
      </c>
      <c r="E25638" s="278" t="str">
        <f>Resumo!$R$5</f>
        <v>Despesa</v>
      </c>
      <c r="F25638" s="278" t="str">
        <f>Resumo!$R$6</f>
        <v>Despesa Indireta</v>
      </c>
      <c r="G25638" s="286">
        <f>'Comp. Desp. Indiretas'!CU36</f>
        <v>0</v>
      </c>
    </row>
    <row r="25639" spans="1:7">
      <c r="A25639" s="283">
        <f>'Comp. Desp. Indiretas'!$CU$7</f>
        <v>0</v>
      </c>
      <c r="B25639" s="278" t="str">
        <f>'Comp. Desp. Indiretas'!$A$37</f>
        <v>DG</v>
      </c>
      <c r="D25639" s="279" t="str">
        <f>'Comp. Desp. Indiretas'!$C$37</f>
        <v>COMBUSTÍVEL - DIESEL</v>
      </c>
      <c r="E25639" s="278" t="str">
        <f>Resumo!$R$5</f>
        <v>Despesa</v>
      </c>
      <c r="F25639" s="278" t="str">
        <f>Resumo!$R$6</f>
        <v>Despesa Indireta</v>
      </c>
      <c r="G25639" s="286">
        <f>'Comp. Desp. Indiretas'!CU37</f>
        <v>0</v>
      </c>
    </row>
    <row r="25640" spans="1:7">
      <c r="A25640" s="283">
        <f>'Comp. Desp. Indiretas'!$CU$7</f>
        <v>0</v>
      </c>
      <c r="B25640" s="278" t="str">
        <f>'Comp. Desp. Indiretas'!$A$38</f>
        <v>DG</v>
      </c>
      <c r="D25640" s="279" t="str">
        <f>'Comp. Desp. Indiretas'!$C$38</f>
        <v>PASSAGEM AÉREA</v>
      </c>
      <c r="E25640" s="278" t="str">
        <f>Resumo!$R$5</f>
        <v>Despesa</v>
      </c>
      <c r="F25640" s="278" t="str">
        <f>Resumo!$R$6</f>
        <v>Despesa Indireta</v>
      </c>
      <c r="G25640" s="286">
        <f>'Comp. Desp. Indiretas'!CU38</f>
        <v>0</v>
      </c>
    </row>
    <row r="25641" spans="1:7">
      <c r="A25641" s="283">
        <f>'Comp. Desp. Indiretas'!$CU$7</f>
        <v>0</v>
      </c>
      <c r="B25641" s="278" t="str">
        <f>'Comp. Desp. Indiretas'!$A$39</f>
        <v>ART</v>
      </c>
      <c r="D25641" s="279" t="str">
        <f>'Comp. Desp. Indiretas'!$C$39</f>
        <v>ART CREA - Nível 1</v>
      </c>
      <c r="E25641" s="278" t="str">
        <f>Resumo!$R$5</f>
        <v>Despesa</v>
      </c>
      <c r="F25641" s="278" t="str">
        <f>Resumo!$R$6</f>
        <v>Despesa Indireta</v>
      </c>
      <c r="G25641" s="286">
        <f>'Comp. Desp. Indiretas'!CU39</f>
        <v>0</v>
      </c>
    </row>
    <row r="25642" spans="1:7">
      <c r="A25642" s="283">
        <f>'Comp. Desp. Indiretas'!$CU$7</f>
        <v>0</v>
      </c>
      <c r="B25642" s="278" t="str">
        <f>'Comp. Desp. Indiretas'!$A$40</f>
        <v>ART</v>
      </c>
      <c r="D25642" s="279" t="str">
        <f>'Comp. Desp. Indiretas'!$C$40</f>
        <v>ART CREA - Nível 2</v>
      </c>
      <c r="E25642" s="278" t="str">
        <f>Resumo!$R$5</f>
        <v>Despesa</v>
      </c>
      <c r="F25642" s="278" t="str">
        <f>Resumo!$R$6</f>
        <v>Despesa Indireta</v>
      </c>
      <c r="G25642" s="286">
        <f>'Comp. Desp. Indiretas'!CU40</f>
        <v>0</v>
      </c>
    </row>
    <row r="25643" spans="1:7">
      <c r="A25643" s="283">
        <f>'Comp. Desp. Indiretas'!$CU$7</f>
        <v>0</v>
      </c>
      <c r="B25643" s="278" t="str">
        <f>'Comp. Desp. Indiretas'!$A$41</f>
        <v>ART</v>
      </c>
      <c r="D25643" s="279" t="str">
        <f>'Comp. Desp. Indiretas'!$C$41</f>
        <v>ART CREA - Nível 3</v>
      </c>
      <c r="E25643" s="278" t="str">
        <f>Resumo!$R$5</f>
        <v>Despesa</v>
      </c>
      <c r="F25643" s="278" t="str">
        <f>Resumo!$R$6</f>
        <v>Despesa Indireta</v>
      </c>
      <c r="G25643" s="286">
        <f>'Comp. Desp. Indiretas'!CU41</f>
        <v>0</v>
      </c>
    </row>
    <row r="25644" spans="1:7">
      <c r="A25644" s="283">
        <f>'Comp. Desp. Indiretas'!$CU$7</f>
        <v>0</v>
      </c>
      <c r="B25644" s="278" t="str">
        <f>'Comp. Desp. Indiretas'!$A$42</f>
        <v>ART</v>
      </c>
      <c r="D25644" s="279" t="str">
        <f>'Comp. Desp. Indiretas'!$C$42</f>
        <v>ACERVO CREA</v>
      </c>
      <c r="E25644" s="278" t="str">
        <f>Resumo!$R$5</f>
        <v>Despesa</v>
      </c>
      <c r="F25644" s="278" t="str">
        <f>Resumo!$R$6</f>
        <v>Despesa Indireta</v>
      </c>
      <c r="G25644" s="286">
        <f>'Comp. Desp. Indiretas'!CU42</f>
        <v>0</v>
      </c>
    </row>
    <row r="25645" spans="1:7">
      <c r="A25645" s="283">
        <f>'Comp. Desp. Indiretas'!$CU$7</f>
        <v>0</v>
      </c>
      <c r="B25645" s="278" t="str">
        <f>'Comp. Desp. Indiretas'!$A$43</f>
        <v>ART</v>
      </c>
      <c r="D25645" s="279" t="str">
        <f>'Comp. Desp. Indiretas'!$C$43</f>
        <v>ART CRBio</v>
      </c>
      <c r="E25645" s="278" t="str">
        <f>Resumo!$R$5</f>
        <v>Despesa</v>
      </c>
      <c r="F25645" s="278" t="str">
        <f>Resumo!$R$6</f>
        <v>Despesa Indireta</v>
      </c>
      <c r="G25645" s="286">
        <f>'Comp. Desp. Indiretas'!CU43</f>
        <v>0</v>
      </c>
    </row>
    <row r="25646" spans="1:7">
      <c r="A25646" s="283">
        <f>'Comp. Desp. Indiretas'!$CU$7</f>
        <v>0</v>
      </c>
      <c r="B25646" s="278" t="str">
        <f>'Comp. Desp. Indiretas'!$A$44</f>
        <v>ART</v>
      </c>
      <c r="D25646" s="279" t="str">
        <f>'Comp. Desp. Indiretas'!$C$44</f>
        <v>ACERVO CRBio</v>
      </c>
      <c r="E25646" s="278" t="str">
        <f>Resumo!$R$5</f>
        <v>Despesa</v>
      </c>
      <c r="F25646" s="278" t="str">
        <f>Resumo!$R$6</f>
        <v>Despesa Indireta</v>
      </c>
      <c r="G25646" s="286">
        <f>'Comp. Desp. Indiretas'!CU44</f>
        <v>0</v>
      </c>
    </row>
    <row r="25647" spans="1:7">
      <c r="A25647" s="283">
        <f>'Comp. Desp. Indiretas'!$CU$7</f>
        <v>0</v>
      </c>
      <c r="B25647" s="278" t="str">
        <f>'Comp. Desp. Indiretas'!$A$45</f>
        <v>ART</v>
      </c>
      <c r="D25647" s="279" t="str">
        <f>'Comp. Desp. Indiretas'!$C$45</f>
        <v>VISTO CREA PF</v>
      </c>
      <c r="E25647" s="278" t="str">
        <f>Resumo!$R$5</f>
        <v>Despesa</v>
      </c>
      <c r="F25647" s="278" t="str">
        <f>Resumo!$R$6</f>
        <v>Despesa Indireta</v>
      </c>
      <c r="G25647" s="286">
        <f>'Comp. Desp. Indiretas'!CU45</f>
        <v>0</v>
      </c>
    </row>
    <row r="25648" spans="1:7">
      <c r="A25648" s="283">
        <f>'Comp. Desp. Indiretas'!$CU$7</f>
        <v>0</v>
      </c>
      <c r="B25648" s="278" t="str">
        <f>'Comp. Desp. Indiretas'!$A$46</f>
        <v>ART</v>
      </c>
      <c r="D25648" s="279" t="str">
        <f>'Comp. Desp. Indiretas'!$C$46</f>
        <v>VISTO CREA PJ</v>
      </c>
      <c r="E25648" s="278" t="str">
        <f>Resumo!$R$5</f>
        <v>Despesa</v>
      </c>
      <c r="F25648" s="278" t="str">
        <f>Resumo!$R$6</f>
        <v>Despesa Indireta</v>
      </c>
      <c r="G25648" s="286">
        <f>'Comp. Desp. Indiretas'!CU46</f>
        <v>0</v>
      </c>
    </row>
    <row r="25649" spans="1:7">
      <c r="A25649" s="283">
        <f>'Comp. Desp. Indiretas'!$CU$7</f>
        <v>0</v>
      </c>
      <c r="B25649" s="278" t="str">
        <f>'Comp. Desp. Indiretas'!$A$47</f>
        <v>ART</v>
      </c>
      <c r="D25649" s="279" t="str">
        <f>'Comp. Desp. Indiretas'!$C$47</f>
        <v>ANUIDADE CREA PF</v>
      </c>
      <c r="E25649" s="278" t="str">
        <f>Resumo!$R$5</f>
        <v>Despesa</v>
      </c>
      <c r="F25649" s="278" t="str">
        <f>Resumo!$R$6</f>
        <v>Despesa Indireta</v>
      </c>
      <c r="G25649" s="286">
        <f>'Comp. Desp. Indiretas'!CU47</f>
        <v>0</v>
      </c>
    </row>
    <row r="25650" spans="1:7">
      <c r="A25650" s="283">
        <f>'Comp. Desp. Indiretas'!$CU$7</f>
        <v>0</v>
      </c>
      <c r="B25650" s="278" t="str">
        <f>'Comp. Desp. Indiretas'!$A$48</f>
        <v>ART</v>
      </c>
      <c r="D25650" s="279" t="str">
        <f>'Comp. Desp. Indiretas'!$C$48</f>
        <v>ANUIDADE CREA PJ</v>
      </c>
      <c r="E25650" s="278" t="str">
        <f>Resumo!$R$5</f>
        <v>Despesa</v>
      </c>
      <c r="F25650" s="278" t="str">
        <f>Resumo!$R$6</f>
        <v>Despesa Indireta</v>
      </c>
      <c r="G25650" s="286">
        <f>'Comp. Desp. Indiretas'!CU48</f>
        <v>0</v>
      </c>
    </row>
    <row r="25651" spans="1:7">
      <c r="A25651" s="283">
        <f>'Comp. Desp. Indiretas'!$CU$7</f>
        <v>0</v>
      </c>
      <c r="B25651" s="278" t="str">
        <f>'Comp. Desp. Indiretas'!$A$49</f>
        <v>ART</v>
      </c>
      <c r="D25651" s="279" t="str">
        <f>'Comp. Desp. Indiretas'!$C$49</f>
        <v>VISTO CRBio PF</v>
      </c>
      <c r="E25651" s="278" t="str">
        <f>Resumo!$R$5</f>
        <v>Despesa</v>
      </c>
      <c r="F25651" s="278" t="str">
        <f>Resumo!$R$6</f>
        <v>Despesa Indireta</v>
      </c>
      <c r="G25651" s="286">
        <f>'Comp. Desp. Indiretas'!CU49</f>
        <v>0</v>
      </c>
    </row>
    <row r="25652" spans="1:7">
      <c r="A25652" s="283">
        <f>'Comp. Desp. Indiretas'!$CU$7</f>
        <v>0</v>
      </c>
      <c r="B25652" s="278" t="str">
        <f>'Comp. Desp. Indiretas'!$A$50</f>
        <v>ART</v>
      </c>
      <c r="D25652" s="279" t="str">
        <f>'Comp. Desp. Indiretas'!$C$50</f>
        <v>VISTO CRBio PJ</v>
      </c>
      <c r="E25652" s="278" t="str">
        <f>Resumo!$R$5</f>
        <v>Despesa</v>
      </c>
      <c r="F25652" s="278" t="str">
        <f>Resumo!$R$6</f>
        <v>Despesa Indireta</v>
      </c>
      <c r="G25652" s="286">
        <f>'Comp. Desp. Indiretas'!CU50</f>
        <v>0</v>
      </c>
    </row>
    <row r="25653" spans="1:7">
      <c r="A25653" s="283">
        <f>'Comp. Desp. Indiretas'!$CU$7</f>
        <v>0</v>
      </c>
      <c r="B25653" s="278" t="str">
        <f>'Comp. Desp. Indiretas'!$A$51</f>
        <v>SMS</v>
      </c>
      <c r="D25653" s="279" t="str">
        <f>'Comp. Desp. Indiretas'!$C$51</f>
        <v>PPRA</v>
      </c>
      <c r="E25653" s="278" t="str">
        <f>Resumo!$R$5</f>
        <v>Despesa</v>
      </c>
      <c r="F25653" s="278" t="str">
        <f>Resumo!$R$6</f>
        <v>Despesa Indireta</v>
      </c>
      <c r="G25653" s="286">
        <f>'Comp. Desp. Indiretas'!CU51</f>
        <v>0</v>
      </c>
    </row>
    <row r="25654" spans="1:7">
      <c r="A25654" s="283">
        <f>'Comp. Desp. Indiretas'!$CU$7</f>
        <v>0</v>
      </c>
      <c r="B25654" s="278" t="str">
        <f>'Comp. Desp. Indiretas'!$A$52</f>
        <v>SMS</v>
      </c>
      <c r="D25654" s="279" t="str">
        <f>'Comp. Desp. Indiretas'!$C$52</f>
        <v>PCMSO</v>
      </c>
      <c r="E25654" s="278" t="str">
        <f>Resumo!$R$5</f>
        <v>Despesa</v>
      </c>
      <c r="F25654" s="278" t="str">
        <f>Resumo!$R$6</f>
        <v>Despesa Indireta</v>
      </c>
      <c r="G25654" s="286">
        <f>'Comp. Desp. Indiretas'!CU52</f>
        <v>0</v>
      </c>
    </row>
    <row r="25655" spans="1:7">
      <c r="A25655" s="283">
        <f>'Comp. Desp. Indiretas'!$CU$7</f>
        <v>0</v>
      </c>
      <c r="B25655" s="278" t="str">
        <f>'Comp. Desp. Indiretas'!$A$53</f>
        <v>SMS</v>
      </c>
      <c r="D25655" s="279" t="str">
        <f>'Comp. Desp. Indiretas'!$C$53</f>
        <v>PGR</v>
      </c>
      <c r="E25655" s="278" t="str">
        <f>Resumo!$R$5</f>
        <v>Despesa</v>
      </c>
      <c r="F25655" s="278" t="str">
        <f>Resumo!$R$6</f>
        <v>Despesa Indireta</v>
      </c>
      <c r="G25655" s="286">
        <f>'Comp. Desp. Indiretas'!CU53</f>
        <v>0</v>
      </c>
    </row>
    <row r="25656" spans="1:7">
      <c r="A25656" s="283">
        <f>'Comp. Desp. Indiretas'!$CU$7</f>
        <v>0</v>
      </c>
      <c r="B25656" s="278" t="str">
        <f>'Comp. Desp. Indiretas'!$A$55</f>
        <v>SMS</v>
      </c>
      <c r="D25656" s="279" t="str">
        <f>'Comp. Desp. Indiretas'!$C$55</f>
        <v>TREINAMENTO</v>
      </c>
      <c r="E25656" s="278" t="str">
        <f>Resumo!$R$5</f>
        <v>Despesa</v>
      </c>
      <c r="F25656" s="278" t="str">
        <f>Resumo!$R$6</f>
        <v>Despesa Indireta</v>
      </c>
      <c r="G25656" s="286">
        <f>'Comp. Desp. Indiretas'!CU55</f>
        <v>0</v>
      </c>
    </row>
    <row r="25657" spans="1:7">
      <c r="A25657" s="283">
        <f>'Comp. Desp. Indiretas'!$CU$7</f>
        <v>0</v>
      </c>
      <c r="B25657" s="278" t="str">
        <f>'Comp. Desp. Indiretas'!$A$56</f>
        <v>SMS</v>
      </c>
      <c r="D25657" s="279" t="str">
        <f>'Comp. Desp. Indiretas'!$C$56</f>
        <v>ASO</v>
      </c>
      <c r="E25657" s="278" t="str">
        <f>Resumo!$R$5</f>
        <v>Despesa</v>
      </c>
      <c r="F25657" s="278" t="str">
        <f>Resumo!$R$6</f>
        <v>Despesa Indireta</v>
      </c>
      <c r="G25657" s="286">
        <f>'Comp. Desp. Indiretas'!CU56</f>
        <v>0</v>
      </c>
    </row>
    <row r="25658" spans="1:7">
      <c r="A25658" s="283">
        <f>'Comp. Desp. Indiretas'!$CU$7</f>
        <v>0</v>
      </c>
      <c r="B25658" s="278">
        <f>'Comp. Desp. Indiretas'!$A$57</f>
        <v>0</v>
      </c>
      <c r="D25658" s="279" t="str">
        <f>'Comp. Desp. Indiretas'!$C$57</f>
        <v/>
      </c>
      <c r="E25658" s="278" t="str">
        <f>Resumo!$R$5</f>
        <v>Despesa</v>
      </c>
      <c r="F25658" s="278" t="str">
        <f>Resumo!$R$6</f>
        <v>Despesa Indireta</v>
      </c>
      <c r="G25658" s="286">
        <f>'Comp. Desp. Indiretas'!CU57</f>
        <v>0</v>
      </c>
    </row>
    <row r="25659" spans="1:7">
      <c r="A25659" s="283">
        <f>'Comp. Desp. Indiretas'!$CU$7</f>
        <v>0</v>
      </c>
      <c r="B25659" s="278">
        <f>'Comp. Desp. Indiretas'!$A$58</f>
        <v>0</v>
      </c>
      <c r="D25659" s="279" t="str">
        <f>'Comp. Desp. Indiretas'!$C$58</f>
        <v/>
      </c>
      <c r="E25659" s="278" t="str">
        <f>Resumo!$R$5</f>
        <v>Despesa</v>
      </c>
      <c r="F25659" s="278" t="str">
        <f>Resumo!$R$6</f>
        <v>Despesa Indireta</v>
      </c>
      <c r="G25659" s="286">
        <f>'Comp. Desp. Indiretas'!CU58</f>
        <v>0</v>
      </c>
    </row>
    <row r="25660" spans="1:7">
      <c r="A25660" s="283">
        <f>'Comp. Desp. Indiretas'!$CU$7</f>
        <v>0</v>
      </c>
      <c r="B25660" s="278">
        <f>'Comp. Desp. Indiretas'!$A$59</f>
        <v>0</v>
      </c>
      <c r="D25660" s="279" t="str">
        <f>'Comp. Desp. Indiretas'!$C$59</f>
        <v/>
      </c>
      <c r="E25660" s="278" t="str">
        <f>Resumo!$R$5</f>
        <v>Despesa</v>
      </c>
      <c r="F25660" s="278" t="str">
        <f>Resumo!$R$6</f>
        <v>Despesa Indireta</v>
      </c>
      <c r="G25660" s="286">
        <f>'Comp. Desp. Indiretas'!CU59</f>
        <v>0</v>
      </c>
    </row>
    <row r="25661" spans="1:7">
      <c r="A25661" s="283">
        <f>'Comp. Desp. Indiretas'!$CU$7</f>
        <v>0</v>
      </c>
      <c r="B25661" s="278">
        <f>'Comp. Desp. Indiretas'!$A$60</f>
        <v>0</v>
      </c>
      <c r="D25661" s="279" t="str">
        <f>'Comp. Desp. Indiretas'!$C$60</f>
        <v/>
      </c>
      <c r="E25661" s="278" t="str">
        <f>Resumo!$R$5</f>
        <v>Despesa</v>
      </c>
      <c r="F25661" s="278" t="str">
        <f>Resumo!$R$6</f>
        <v>Despesa Indireta</v>
      </c>
      <c r="G25661" s="286">
        <f>'Comp. Desp. Indiretas'!CU60</f>
        <v>0</v>
      </c>
    </row>
    <row r="25662" spans="1:7">
      <c r="A25662" s="283">
        <f>'Comp. Desp. Indiretas'!$CU$7</f>
        <v>0</v>
      </c>
      <c r="B25662" s="278" t="str">
        <f>'Comp. Desp. Indiretas'!$A$63</f>
        <v>MOC</v>
      </c>
      <c r="D25662" s="279" t="str">
        <f>'Comp. Desp. Indiretas'!$C$63</f>
        <v>DIRETOR TÉCNICO</v>
      </c>
      <c r="E25662" s="278" t="str">
        <f>Resumo!$R$5</f>
        <v>Despesa</v>
      </c>
      <c r="F25662" s="278" t="str">
        <f>Resumo!$R$6</f>
        <v>Despesa Indireta</v>
      </c>
      <c r="G25662" s="286">
        <f>'Comp. Desp. Indiretas'!CU63</f>
        <v>0</v>
      </c>
    </row>
    <row r="25663" spans="1:7">
      <c r="A25663" s="283">
        <f>'Comp. Desp. Indiretas'!$CU$7</f>
        <v>0</v>
      </c>
      <c r="B25663" s="278" t="str">
        <f>'Comp. Desp. Indiretas'!$A$64</f>
        <v>MOC</v>
      </c>
      <c r="D25663" s="279" t="str">
        <f>'Comp. Desp. Indiretas'!$C$64</f>
        <v>ANALISTA DE SUPRIMENTOS</v>
      </c>
      <c r="E25663" s="278" t="str">
        <f>Resumo!$R$5</f>
        <v>Despesa</v>
      </c>
      <c r="F25663" s="278" t="str">
        <f>Resumo!$R$6</f>
        <v>Despesa Indireta</v>
      </c>
      <c r="G25663" s="286">
        <f>'Comp. Desp. Indiretas'!CU64</f>
        <v>0</v>
      </c>
    </row>
    <row r="25664" spans="1:7">
      <c r="A25664" s="283">
        <f>'Comp. Desp. Indiretas'!$CU$7</f>
        <v>0</v>
      </c>
      <c r="B25664" s="278" t="str">
        <f>'Comp. Desp. Indiretas'!$A$65</f>
        <v>MOC</v>
      </c>
      <c r="D25664" s="279" t="str">
        <f>'Comp. Desp. Indiretas'!$C$65</f>
        <v>GERENTE DE PROJETO - PJ</v>
      </c>
      <c r="E25664" s="278" t="str">
        <f>Resumo!$R$5</f>
        <v>Despesa</v>
      </c>
      <c r="F25664" s="278" t="str">
        <f>Resumo!$R$6</f>
        <v>Despesa Indireta</v>
      </c>
      <c r="G25664" s="286">
        <f>'Comp. Desp. Indiretas'!CU65</f>
        <v>0</v>
      </c>
    </row>
    <row r="25665" spans="1:7">
      <c r="A25665" s="283">
        <f>'Comp. Desp. Indiretas'!$CU$7</f>
        <v>0</v>
      </c>
      <c r="B25665" s="278" t="str">
        <f>'Comp. Desp. Indiretas'!$A$66</f>
        <v>MOC</v>
      </c>
      <c r="D25665" s="279" t="str">
        <f>'Comp. Desp. Indiretas'!$C$66</f>
        <v>COORD. DE PROJETO - PJ</v>
      </c>
      <c r="E25665" s="278" t="str">
        <f>Resumo!$R$5</f>
        <v>Despesa</v>
      </c>
      <c r="F25665" s="278" t="str">
        <f>Resumo!$R$6</f>
        <v>Despesa Indireta</v>
      </c>
      <c r="G25665" s="286">
        <f>'Comp. Desp. Indiretas'!CU66</f>
        <v>0</v>
      </c>
    </row>
    <row r="25666" spans="1:7">
      <c r="A25666" s="283">
        <f>'Comp. Desp. Indiretas'!$CU$7</f>
        <v>0</v>
      </c>
      <c r="B25666" s="278" t="str">
        <f>'Comp. Desp. Indiretas'!$A$67</f>
        <v>MOC</v>
      </c>
      <c r="D25666" s="279" t="str">
        <f>'Comp. Desp. Indiretas'!$C$67</f>
        <v>COORD. OPERACIONAL - PJ</v>
      </c>
      <c r="E25666" s="278" t="str">
        <f>Resumo!$R$5</f>
        <v>Despesa</v>
      </c>
      <c r="F25666" s="278" t="str">
        <f>Resumo!$R$6</f>
        <v>Despesa Indireta</v>
      </c>
      <c r="G25666" s="286">
        <f>'Comp. Desp. Indiretas'!CU67</f>
        <v>0</v>
      </c>
    </row>
    <row r="25667" spans="1:7">
      <c r="A25667" s="283">
        <f>'Comp. Desp. Indiretas'!$CU$7</f>
        <v>0</v>
      </c>
      <c r="B25667" s="278" t="str">
        <f>'Comp. Desp. Indiretas'!$A$68</f>
        <v>MOC</v>
      </c>
      <c r="D25667" s="279" t="str">
        <f>'Comp. Desp. Indiretas'!$C$68</f>
        <v>ANALISTA DE PROJETOS SENIOR - PJ</v>
      </c>
      <c r="E25667" s="278" t="str">
        <f>Resumo!$R$5</f>
        <v>Despesa</v>
      </c>
      <c r="F25667" s="278" t="str">
        <f>Resumo!$R$6</f>
        <v>Despesa Indireta</v>
      </c>
      <c r="G25667" s="286">
        <f>'Comp. Desp. Indiretas'!CU68</f>
        <v>0</v>
      </c>
    </row>
    <row r="25668" spans="1:7">
      <c r="A25668" s="283">
        <f>'Comp. Desp. Indiretas'!$CU$7</f>
        <v>0</v>
      </c>
      <c r="B25668" s="278" t="str">
        <f>'Comp. Desp. Indiretas'!$A$69</f>
        <v>MOC</v>
      </c>
      <c r="D25668" s="279" t="str">
        <f>'Comp. Desp. Indiretas'!$C$69</f>
        <v>ANALISTA DE PROJETOS PLENO - PJ</v>
      </c>
      <c r="E25668" s="278" t="str">
        <f>Resumo!$R$5</f>
        <v>Despesa</v>
      </c>
      <c r="F25668" s="278" t="str">
        <f>Resumo!$R$6</f>
        <v>Despesa Indireta</v>
      </c>
      <c r="G25668" s="286">
        <f>'Comp. Desp. Indiretas'!CU69</f>
        <v>0</v>
      </c>
    </row>
    <row r="25669" spans="1:7">
      <c r="A25669" s="283">
        <f>'Comp. Desp. Indiretas'!$CU$7</f>
        <v>0</v>
      </c>
      <c r="B25669" s="278" t="str">
        <f>'Comp. Desp. Indiretas'!$A$70</f>
        <v>MOC</v>
      </c>
      <c r="D25669" s="279" t="str">
        <f>'Comp. Desp. Indiretas'!$C$70</f>
        <v>ANALISTA DE PROJETOS JUNIOR - PJ</v>
      </c>
      <c r="E25669" s="278" t="str">
        <f>Resumo!$R$5</f>
        <v>Despesa</v>
      </c>
      <c r="F25669" s="278" t="str">
        <f>Resumo!$R$6</f>
        <v>Despesa Indireta</v>
      </c>
      <c r="G25669" s="286">
        <f>'Comp. Desp. Indiretas'!CU70</f>
        <v>0</v>
      </c>
    </row>
    <row r="25670" spans="1:7">
      <c r="A25670" s="283">
        <f>'Comp. Desp. Indiretas'!$CU$7</f>
        <v>0</v>
      </c>
      <c r="B25670" s="278" t="str">
        <f>'Comp. Desp. Indiretas'!$A$71</f>
        <v>MOC</v>
      </c>
      <c r="D25670" s="279" t="str">
        <f>'Comp. Desp. Indiretas'!$C$71</f>
        <v>TÉCNICO OPERACIONAL - PJ</v>
      </c>
      <c r="E25670" s="278" t="str">
        <f>Resumo!$R$5</f>
        <v>Despesa</v>
      </c>
      <c r="F25670" s="278" t="str">
        <f>Resumo!$R$6</f>
        <v>Despesa Indireta</v>
      </c>
      <c r="G25670" s="286">
        <f>'Comp. Desp. Indiretas'!CU71</f>
        <v>0</v>
      </c>
    </row>
    <row r="25671" spans="1:7">
      <c r="A25671" s="283">
        <f>'Comp. Desp. Indiretas'!$CU$7</f>
        <v>0</v>
      </c>
      <c r="B25671" s="278" t="str">
        <f>'Comp. Desp. Indiretas'!$A$72</f>
        <v>MOC</v>
      </c>
      <c r="D25671" s="279" t="str">
        <f>'Comp. Desp. Indiretas'!$C$72</f>
        <v>AUXILIAR TÉCNICO - PJ</v>
      </c>
      <c r="E25671" s="278" t="str">
        <f>Resumo!$R$5</f>
        <v>Despesa</v>
      </c>
      <c r="F25671" s="278" t="str">
        <f>Resumo!$R$6</f>
        <v>Despesa Indireta</v>
      </c>
      <c r="G25671" s="286">
        <f>'Comp. Desp. Indiretas'!CU72</f>
        <v>0</v>
      </c>
    </row>
    <row r="25672" spans="1:7">
      <c r="A25672" s="283">
        <f>'Comp. Desp. Indiretas'!$CU$7</f>
        <v>0</v>
      </c>
      <c r="B25672" s="278" t="str">
        <f>'Comp. Desp. Indiretas'!$A$73</f>
        <v>MOC</v>
      </c>
      <c r="D25672" s="279" t="str">
        <f>'Comp. Desp. Indiretas'!$C$73</f>
        <v>ANALISTA FINANCEIRO</v>
      </c>
      <c r="E25672" s="278" t="str">
        <f>Resumo!$R$5</f>
        <v>Despesa</v>
      </c>
      <c r="F25672" s="278" t="str">
        <f>Resumo!$R$6</f>
        <v>Despesa Indireta</v>
      </c>
      <c r="G25672" s="286">
        <f>'Comp. Desp. Indiretas'!CU73</f>
        <v>0</v>
      </c>
    </row>
    <row r="25673" spans="1:7">
      <c r="A25673" s="283">
        <f>'Comp. Desp. Indiretas'!$CU$7</f>
        <v>0</v>
      </c>
      <c r="B25673" s="278" t="str">
        <f>'Comp. Desp. Indiretas'!$A$74</f>
        <v>MOC</v>
      </c>
      <c r="D25673" s="279" t="str">
        <f>'Comp. Desp. Indiretas'!$C$74</f>
        <v>ANALISTA DE SUPRIMENTOS</v>
      </c>
      <c r="E25673" s="278" t="str">
        <f>Resumo!$R$5</f>
        <v>Despesa</v>
      </c>
      <c r="F25673" s="278" t="str">
        <f>Resumo!$R$6</f>
        <v>Despesa Indireta</v>
      </c>
      <c r="G25673" s="286">
        <f>'Comp. Desp. Indiretas'!CU74</f>
        <v>0</v>
      </c>
    </row>
    <row r="25674" spans="1:7">
      <c r="A25674" s="283">
        <f>'Comp. Desp. Indiretas'!$CU$7</f>
        <v>0</v>
      </c>
      <c r="B25674" s="278" t="str">
        <f>'Comp. Desp. Indiretas'!$A$75</f>
        <v>DG</v>
      </c>
      <c r="D25674" s="279" t="str">
        <f>'Comp. Desp. Indiretas'!$C$75</f>
        <v>HOSPEDAGEM VIAGEM</v>
      </c>
      <c r="E25674" s="278" t="str">
        <f>Resumo!$R$5</f>
        <v>Despesa</v>
      </c>
      <c r="F25674" s="278" t="str">
        <f>Resumo!$R$6</f>
        <v>Despesa Indireta</v>
      </c>
      <c r="G25674" s="286">
        <f>'Comp. Desp. Indiretas'!CU75</f>
        <v>0</v>
      </c>
    </row>
    <row r="25675" spans="1:7">
      <c r="A25675" s="283">
        <f>'Comp. Desp. Indiretas'!$CU$7</f>
        <v>0</v>
      </c>
      <c r="B25675" s="278" t="str">
        <f>'Comp. Desp. Indiretas'!$A$76</f>
        <v>DG</v>
      </c>
      <c r="D25675" s="279" t="str">
        <f>'Comp. Desp. Indiretas'!$C$76</f>
        <v>ALIMENTAÇÃO VIAGEM (CAFÉ / ALMOÇO OU JANTA)</v>
      </c>
      <c r="E25675" s="278" t="str">
        <f>Resumo!$R$5</f>
        <v>Despesa</v>
      </c>
      <c r="F25675" s="278" t="str">
        <f>Resumo!$R$6</f>
        <v>Despesa Indireta</v>
      </c>
      <c r="G25675" s="286">
        <f>'Comp. Desp. Indiretas'!CU76</f>
        <v>0</v>
      </c>
    </row>
    <row r="25676" spans="1:7">
      <c r="A25676" s="283">
        <f>'Comp. Desp. Indiretas'!$CU$7</f>
        <v>0</v>
      </c>
      <c r="B25676" s="278" t="str">
        <f>'Comp. Desp. Indiretas'!$A$77</f>
        <v>DG</v>
      </c>
      <c r="D25676" s="279" t="str">
        <f>'Comp. Desp. Indiretas'!$C$77</f>
        <v>SALA COMERCIAL - PARAUAPEBAS/PA</v>
      </c>
      <c r="E25676" s="278" t="str">
        <f>Resumo!$R$5</f>
        <v>Despesa</v>
      </c>
      <c r="F25676" s="278" t="str">
        <f>Resumo!$R$6</f>
        <v>Despesa Indireta</v>
      </c>
      <c r="G25676" s="286">
        <f>'Comp. Desp. Indiretas'!CU77</f>
        <v>0</v>
      </c>
    </row>
    <row r="25677" spans="1:7">
      <c r="A25677" s="283">
        <f>'Comp. Desp. Indiretas'!$CU$7</f>
        <v>0</v>
      </c>
      <c r="B25677" s="278" t="str">
        <f>'Comp. Desp. Indiretas'!$A$78</f>
        <v>DG</v>
      </c>
      <c r="D25677" s="279" t="str">
        <f>'Comp. Desp. Indiretas'!$C$78</f>
        <v>ALIMENTAÇÃO VIAGEM (CAFÉ / ALMOÇO OU JANTA)</v>
      </c>
      <c r="E25677" s="278" t="str">
        <f>Resumo!$R$5</f>
        <v>Despesa</v>
      </c>
      <c r="F25677" s="278" t="str">
        <f>Resumo!$R$6</f>
        <v>Despesa Indireta</v>
      </c>
      <c r="G25677" s="286">
        <f>'Comp. Desp. Indiretas'!CU78</f>
        <v>0</v>
      </c>
    </row>
    <row r="25678" spans="1:7">
      <c r="A25678" s="283">
        <f>'Comp. Desp. Indiretas'!$CU$7</f>
        <v>0</v>
      </c>
      <c r="B25678" s="278" t="str">
        <f>'Comp. Desp. Indiretas'!$A$79</f>
        <v>DG</v>
      </c>
      <c r="D25678" s="279" t="str">
        <f>'Comp. Desp. Indiretas'!$C$79</f>
        <v>ALIMENTAÇÃO - NIVEL 2</v>
      </c>
      <c r="E25678" s="278" t="str">
        <f>Resumo!$R$5</f>
        <v>Despesa</v>
      </c>
      <c r="F25678" s="278" t="str">
        <f>Resumo!$R$6</f>
        <v>Despesa Indireta</v>
      </c>
      <c r="G25678" s="286">
        <f>'Comp. Desp. Indiretas'!CU79</f>
        <v>0</v>
      </c>
    </row>
    <row r="25679" spans="1:7">
      <c r="A25679" s="283">
        <f>'Comp. Desp. Indiretas'!$CU$7</f>
        <v>0</v>
      </c>
      <c r="B25679" s="278" t="str">
        <f>'Comp. Desp. Indiretas'!$A$80</f>
        <v>DG</v>
      </c>
      <c r="D25679" s="279" t="str">
        <f>'Comp. Desp. Indiretas'!$C$80</f>
        <v>ALIMENTAÇÃO - NIVEL 3</v>
      </c>
      <c r="E25679" s="278" t="str">
        <f>Resumo!$R$5</f>
        <v>Despesa</v>
      </c>
      <c r="F25679" s="278" t="str">
        <f>Resumo!$R$6</f>
        <v>Despesa Indireta</v>
      </c>
      <c r="G25679" s="286">
        <f>'Comp. Desp. Indiretas'!CU80</f>
        <v>0</v>
      </c>
    </row>
    <row r="25680" spans="1:7">
      <c r="A25680" s="283">
        <f>'Comp. Desp. Indiretas'!$CU$7</f>
        <v>0</v>
      </c>
      <c r="B25680" s="278" t="str">
        <f>'Comp. Desp. Indiretas'!$A$81</f>
        <v>DG</v>
      </c>
      <c r="D25680" s="279" t="str">
        <f>'Comp. Desp. Indiretas'!$C$81</f>
        <v>TELEFONIA</v>
      </c>
      <c r="E25680" s="278" t="str">
        <f>Resumo!$R$5</f>
        <v>Despesa</v>
      </c>
      <c r="F25680" s="278" t="str">
        <f>Resumo!$R$6</f>
        <v>Despesa Indireta</v>
      </c>
      <c r="G25680" s="286">
        <f>'Comp. Desp. Indiretas'!CU81</f>
        <v>0</v>
      </c>
    </row>
    <row r="25681" spans="1:7">
      <c r="A25681" s="283">
        <f>'Comp. Desp. Indiretas'!$CU$7</f>
        <v>0</v>
      </c>
      <c r="B25681" s="278" t="str">
        <f>'Comp. Desp. Indiretas'!$A$82</f>
        <v>DG</v>
      </c>
      <c r="D25681" s="279" t="str">
        <f>'Comp. Desp. Indiretas'!$C$82</f>
        <v>ALUGUEL DE VEÍCULO SUV</v>
      </c>
      <c r="E25681" s="278" t="str">
        <f>Resumo!$R$5</f>
        <v>Despesa</v>
      </c>
      <c r="F25681" s="278" t="str">
        <f>Resumo!$R$6</f>
        <v>Despesa Indireta</v>
      </c>
      <c r="G25681" s="286">
        <f>'Comp. Desp. Indiretas'!CU82</f>
        <v>0</v>
      </c>
    </row>
    <row r="25682" spans="1:7">
      <c r="A25682" s="283">
        <f>'Comp. Desp. Indiretas'!$CU$7</f>
        <v>0</v>
      </c>
      <c r="B25682" s="278" t="str">
        <f>'Comp. Desp. Indiretas'!$A$83</f>
        <v>DG</v>
      </c>
      <c r="D25682" s="279" t="str">
        <f>'Comp. Desp. Indiretas'!$C$83</f>
        <v>ALUGUEL DE VEICULO LEVE</v>
      </c>
      <c r="E25682" s="278" t="str">
        <f>Resumo!$R$5</f>
        <v>Despesa</v>
      </c>
      <c r="F25682" s="278" t="str">
        <f>Resumo!$R$6</f>
        <v>Despesa Indireta</v>
      </c>
      <c r="G25682" s="286">
        <f>'Comp. Desp. Indiretas'!CU83</f>
        <v>0</v>
      </c>
    </row>
    <row r="25683" spans="1:7">
      <c r="A25683" s="283">
        <f>'Comp. Desp. Indiretas'!$CU$7</f>
        <v>0</v>
      </c>
      <c r="B25683" s="278" t="str">
        <f>'Comp. Desp. Indiretas'!$A$84</f>
        <v>DG</v>
      </c>
      <c r="D25683" s="279" t="str">
        <f>'Comp. Desp. Indiretas'!$C$84</f>
        <v>ALUGUEL CAMINHONTE</v>
      </c>
      <c r="E25683" s="278" t="str">
        <f>Resumo!$R$5</f>
        <v>Despesa</v>
      </c>
      <c r="F25683" s="278" t="str">
        <f>Resumo!$R$6</f>
        <v>Despesa Indireta</v>
      </c>
      <c r="G25683" s="286">
        <f>'Comp. Desp. Indiretas'!CU84</f>
        <v>0</v>
      </c>
    </row>
    <row r="25684" spans="1:7">
      <c r="A25684" s="283">
        <f>'Comp. Desp. Indiretas'!$CU$7</f>
        <v>0</v>
      </c>
      <c r="B25684" s="278" t="str">
        <f>'Comp. Desp. Indiretas'!$A$85</f>
        <v>DG</v>
      </c>
      <c r="D25684" s="279" t="str">
        <f>'Comp. Desp. Indiretas'!$C$85</f>
        <v>AQUISIÇÃO DE VEICULO</v>
      </c>
      <c r="E25684" s="278" t="str">
        <f>Resumo!$R$5</f>
        <v>Despesa</v>
      </c>
      <c r="F25684" s="278" t="str">
        <f>Resumo!$R$6</f>
        <v>Despesa Indireta</v>
      </c>
      <c r="G25684" s="286">
        <f>'Comp. Desp. Indiretas'!CU85</f>
        <v>0</v>
      </c>
    </row>
    <row r="25685" spans="1:7">
      <c r="A25685" s="283">
        <f>'Comp. Desp. Indiretas'!$CU$7</f>
        <v>0</v>
      </c>
      <c r="B25685" s="278" t="str">
        <f>'Comp. Desp. Indiretas'!$A$86</f>
        <v>DG</v>
      </c>
      <c r="D25685" s="279" t="str">
        <f>'Comp. Desp. Indiretas'!$C$86</f>
        <v>COMBUSTÍVEL - GASOLINA</v>
      </c>
      <c r="E25685" s="278" t="str">
        <f>Resumo!$R$5</f>
        <v>Despesa</v>
      </c>
      <c r="F25685" s="278" t="str">
        <f>Resumo!$R$6</f>
        <v>Despesa Indireta</v>
      </c>
      <c r="G25685" s="286">
        <f>'Comp. Desp. Indiretas'!CU86</f>
        <v>0</v>
      </c>
    </row>
    <row r="25686" spans="1:7">
      <c r="A25686" s="283">
        <f>'Comp. Desp. Indiretas'!$CU$7</f>
        <v>0</v>
      </c>
      <c r="B25686" s="278" t="str">
        <f>'Comp. Desp. Indiretas'!$A$87</f>
        <v>DG</v>
      </c>
      <c r="D25686" s="279" t="str">
        <f>'Comp. Desp. Indiretas'!$C$87</f>
        <v>COMBUSTÍVEL - DIESEL</v>
      </c>
      <c r="E25686" s="278" t="str">
        <f>Resumo!$R$5</f>
        <v>Despesa</v>
      </c>
      <c r="F25686" s="278" t="str">
        <f>Resumo!$R$6</f>
        <v>Despesa Indireta</v>
      </c>
      <c r="G25686" s="286">
        <f>'Comp. Desp. Indiretas'!CU87</f>
        <v>0</v>
      </c>
    </row>
    <row r="25687" spans="1:7">
      <c r="A25687" s="283">
        <f>'Comp. Desp. Indiretas'!$CU$7</f>
        <v>0</v>
      </c>
      <c r="B25687" s="278" t="str">
        <f>'Comp. Desp. Indiretas'!$A$88</f>
        <v>DG</v>
      </c>
      <c r="D25687" s="279" t="str">
        <f>'Comp. Desp. Indiretas'!$C$88</f>
        <v>PASSAGEM AÉREA</v>
      </c>
      <c r="E25687" s="278" t="str">
        <f>Resumo!$R$5</f>
        <v>Despesa</v>
      </c>
      <c r="F25687" s="278" t="str">
        <f>Resumo!$R$6</f>
        <v>Despesa Indireta</v>
      </c>
      <c r="G25687" s="286">
        <f>'Comp. Desp. Indiretas'!CU88</f>
        <v>0</v>
      </c>
    </row>
    <row r="25688" spans="1:7">
      <c r="A25688" s="283">
        <f>'Comp. Desp. Indiretas'!$CU$7</f>
        <v>0</v>
      </c>
      <c r="B25688" s="278" t="str">
        <f>'Comp. Desp. Indiretas'!$A$89</f>
        <v>ART</v>
      </c>
      <c r="D25688" s="279" t="str">
        <f>'Comp. Desp. Indiretas'!$C$89</f>
        <v>ART CREA - Nível 1</v>
      </c>
      <c r="E25688" s="278" t="str">
        <f>Resumo!$R$5</f>
        <v>Despesa</v>
      </c>
      <c r="F25688" s="278" t="str">
        <f>Resumo!$R$6</f>
        <v>Despesa Indireta</v>
      </c>
      <c r="G25688" s="286">
        <f>'Comp. Desp. Indiretas'!CU89</f>
        <v>0</v>
      </c>
    </row>
    <row r="25689" spans="1:7">
      <c r="A25689" s="283">
        <f>'Comp. Desp. Indiretas'!$CU$7</f>
        <v>0</v>
      </c>
      <c r="B25689" s="278" t="str">
        <f>'Comp. Desp. Indiretas'!$A$90</f>
        <v>ART</v>
      </c>
      <c r="D25689" s="279" t="str">
        <f>'Comp. Desp. Indiretas'!$C$90</f>
        <v>ART CREA - Nível 2</v>
      </c>
      <c r="E25689" s="278" t="str">
        <f>Resumo!$R$5</f>
        <v>Despesa</v>
      </c>
      <c r="F25689" s="278" t="str">
        <f>Resumo!$R$6</f>
        <v>Despesa Indireta</v>
      </c>
      <c r="G25689" s="286">
        <f>'Comp. Desp. Indiretas'!CU90</f>
        <v>0</v>
      </c>
    </row>
    <row r="25690" spans="1:7">
      <c r="A25690" s="283">
        <f>'Comp. Desp. Indiretas'!$CU$7</f>
        <v>0</v>
      </c>
      <c r="B25690" s="278" t="str">
        <f>'Comp. Desp. Indiretas'!$A$91</f>
        <v>ART</v>
      </c>
      <c r="D25690" s="279" t="str">
        <f>'Comp. Desp. Indiretas'!$C$91</f>
        <v>ART CREA - Nível 3</v>
      </c>
      <c r="E25690" s="278" t="str">
        <f>Resumo!$R$5</f>
        <v>Despesa</v>
      </c>
      <c r="F25690" s="278" t="str">
        <f>Resumo!$R$6</f>
        <v>Despesa Indireta</v>
      </c>
      <c r="G25690" s="286">
        <f>'Comp. Desp. Indiretas'!CU91</f>
        <v>0</v>
      </c>
    </row>
    <row r="25691" spans="1:7">
      <c r="A25691" s="283">
        <f>'Comp. Desp. Indiretas'!$CU$7</f>
        <v>0</v>
      </c>
      <c r="B25691" s="278" t="str">
        <f>'Comp. Desp. Indiretas'!$A$92</f>
        <v>ART</v>
      </c>
      <c r="D25691" s="279" t="str">
        <f>'Comp. Desp. Indiretas'!$C$92</f>
        <v>ACERVO CREA</v>
      </c>
      <c r="E25691" s="278" t="str">
        <f>Resumo!$R$5</f>
        <v>Despesa</v>
      </c>
      <c r="F25691" s="278" t="str">
        <f>Resumo!$R$6</f>
        <v>Despesa Indireta</v>
      </c>
      <c r="G25691" s="286">
        <f>'Comp. Desp. Indiretas'!CU92</f>
        <v>0</v>
      </c>
    </row>
    <row r="25692" spans="1:7">
      <c r="A25692" s="283">
        <f>'Comp. Desp. Indiretas'!$CU$7</f>
        <v>0</v>
      </c>
      <c r="B25692" s="278" t="str">
        <f>'Comp. Desp. Indiretas'!$A$93</f>
        <v>ART</v>
      </c>
      <c r="D25692" s="279" t="str">
        <f>'Comp. Desp. Indiretas'!$C$93</f>
        <v>ART CRBio</v>
      </c>
      <c r="E25692" s="278" t="str">
        <f>Resumo!$R$5</f>
        <v>Despesa</v>
      </c>
      <c r="F25692" s="278" t="str">
        <f>Resumo!$R$6</f>
        <v>Despesa Indireta</v>
      </c>
      <c r="G25692" s="286">
        <f>'Comp. Desp. Indiretas'!CU93</f>
        <v>0</v>
      </c>
    </row>
    <row r="25693" spans="1:7">
      <c r="A25693" s="283">
        <f>'Comp. Desp. Indiretas'!$CU$7</f>
        <v>0</v>
      </c>
      <c r="B25693" s="278" t="str">
        <f>'Comp. Desp. Indiretas'!$A$94</f>
        <v>ART</v>
      </c>
      <c r="D25693" s="279" t="str">
        <f>'Comp. Desp. Indiretas'!$C$94</f>
        <v>ACERVO CRBio</v>
      </c>
      <c r="E25693" s="278" t="str">
        <f>Resumo!$R$5</f>
        <v>Despesa</v>
      </c>
      <c r="F25693" s="278" t="str">
        <f>Resumo!$R$6</f>
        <v>Despesa Indireta</v>
      </c>
      <c r="G25693" s="286">
        <f>'Comp. Desp. Indiretas'!CU94</f>
        <v>0</v>
      </c>
    </row>
    <row r="25694" spans="1:7">
      <c r="A25694" s="283">
        <f>'Comp. Desp. Indiretas'!$CU$7</f>
        <v>0</v>
      </c>
      <c r="B25694" s="278" t="str">
        <f>'Comp. Desp. Indiretas'!$A$95</f>
        <v>ART</v>
      </c>
      <c r="D25694" s="279" t="str">
        <f>'Comp. Desp. Indiretas'!$C$95</f>
        <v>VISTO CREA PF</v>
      </c>
      <c r="E25694" s="278" t="str">
        <f>Resumo!$R$5</f>
        <v>Despesa</v>
      </c>
      <c r="F25694" s="278" t="str">
        <f>Resumo!$R$6</f>
        <v>Despesa Indireta</v>
      </c>
      <c r="G25694" s="286">
        <f>'Comp. Desp. Indiretas'!CU95</f>
        <v>0</v>
      </c>
    </row>
    <row r="25695" spans="1:7">
      <c r="A25695" s="283">
        <f>'Comp. Desp. Indiretas'!$CU$7</f>
        <v>0</v>
      </c>
      <c r="B25695" s="278" t="str">
        <f>'Comp. Desp. Indiretas'!$A$96</f>
        <v>ART</v>
      </c>
      <c r="D25695" s="279" t="str">
        <f>'Comp. Desp. Indiretas'!$C$96</f>
        <v>VISTO CREA PJ</v>
      </c>
      <c r="E25695" s="278" t="str">
        <f>Resumo!$R$5</f>
        <v>Despesa</v>
      </c>
      <c r="F25695" s="278" t="str">
        <f>Resumo!$R$6</f>
        <v>Despesa Indireta</v>
      </c>
      <c r="G25695" s="286">
        <f>'Comp. Desp. Indiretas'!CU96</f>
        <v>0</v>
      </c>
    </row>
    <row r="25696" spans="1:7">
      <c r="A25696" s="283">
        <f>'Comp. Desp. Indiretas'!$CU$7</f>
        <v>0</v>
      </c>
      <c r="B25696" s="278" t="str">
        <f>'Comp. Desp. Indiretas'!$A$97</f>
        <v>ART</v>
      </c>
      <c r="D25696" s="279" t="str">
        <f>'Comp. Desp. Indiretas'!$C$97</f>
        <v>ANUIDADE CREA PF</v>
      </c>
      <c r="E25696" s="278" t="str">
        <f>Resumo!$R$5</f>
        <v>Despesa</v>
      </c>
      <c r="F25696" s="278" t="str">
        <f>Resumo!$R$6</f>
        <v>Despesa Indireta</v>
      </c>
      <c r="G25696" s="286">
        <f>'Comp. Desp. Indiretas'!CU97</f>
        <v>0</v>
      </c>
    </row>
    <row r="25697" spans="1:7">
      <c r="A25697" s="283">
        <f>'Comp. Desp. Indiretas'!$CU$7</f>
        <v>0</v>
      </c>
      <c r="B25697" s="278" t="str">
        <f>'Comp. Desp. Indiretas'!$A$98</f>
        <v>ART</v>
      </c>
      <c r="D25697" s="279" t="str">
        <f>'Comp. Desp. Indiretas'!$C$98</f>
        <v>ANUIDADE CREA PJ</v>
      </c>
      <c r="E25697" s="278" t="str">
        <f>Resumo!$R$5</f>
        <v>Despesa</v>
      </c>
      <c r="F25697" s="278" t="str">
        <f>Resumo!$R$6</f>
        <v>Despesa Indireta</v>
      </c>
      <c r="G25697" s="286">
        <f>'Comp. Desp. Indiretas'!CU98</f>
        <v>0</v>
      </c>
    </row>
    <row r="25698" spans="1:7">
      <c r="A25698" s="283">
        <f>'Comp. Desp. Indiretas'!$CU$7</f>
        <v>0</v>
      </c>
      <c r="B25698" s="278" t="str">
        <f>'Comp. Desp. Indiretas'!$A$99</f>
        <v>ART</v>
      </c>
      <c r="D25698" s="279" t="str">
        <f>'Comp. Desp. Indiretas'!$C$99</f>
        <v>VISTO CRBio PF</v>
      </c>
      <c r="E25698" s="278" t="str">
        <f>Resumo!$R$5</f>
        <v>Despesa</v>
      </c>
      <c r="F25698" s="278" t="str">
        <f>Resumo!$R$6</f>
        <v>Despesa Indireta</v>
      </c>
      <c r="G25698" s="286">
        <f>'Comp. Desp. Indiretas'!CU99</f>
        <v>0</v>
      </c>
    </row>
    <row r="25699" spans="1:7">
      <c r="A25699" s="283">
        <f>'Comp. Desp. Indiretas'!$CU$7</f>
        <v>0</v>
      </c>
      <c r="B25699" s="278" t="str">
        <f>'Comp. Desp. Indiretas'!$A$100</f>
        <v>ART</v>
      </c>
      <c r="D25699" s="279" t="str">
        <f>'Comp. Desp. Indiretas'!$C$100</f>
        <v>VISTO CRBio PJ</v>
      </c>
      <c r="E25699" s="278" t="str">
        <f>Resumo!$R$5</f>
        <v>Despesa</v>
      </c>
      <c r="F25699" s="278" t="str">
        <f>Resumo!$R$6</f>
        <v>Despesa Indireta</v>
      </c>
      <c r="G25699" s="286">
        <f>'Comp. Desp. Indiretas'!CU100</f>
        <v>0</v>
      </c>
    </row>
    <row r="25700" spans="1:7">
      <c r="A25700" s="283">
        <f>'Comp. Desp. Indiretas'!$CU$7</f>
        <v>0</v>
      </c>
      <c r="B25700" s="278" t="str">
        <f>'Comp. Desp. Indiretas'!$A$101</f>
        <v>SMS</v>
      </c>
      <c r="D25700" s="279" t="str">
        <f>'Comp. Desp. Indiretas'!$C$101</f>
        <v>PPRA</v>
      </c>
      <c r="E25700" s="278" t="str">
        <f>Resumo!$R$5</f>
        <v>Despesa</v>
      </c>
      <c r="F25700" s="278" t="str">
        <f>Resumo!$R$6</f>
        <v>Despesa Indireta</v>
      </c>
      <c r="G25700" s="286">
        <f>'Comp. Desp. Indiretas'!CU101</f>
        <v>0</v>
      </c>
    </row>
    <row r="25701" spans="1:7">
      <c r="A25701" s="283">
        <f>'Comp. Desp. Indiretas'!$CU$7</f>
        <v>0</v>
      </c>
      <c r="B25701" s="278" t="str">
        <f>'Comp. Desp. Indiretas'!$A$102</f>
        <v>SMS</v>
      </c>
      <c r="D25701" s="279" t="str">
        <f>'Comp. Desp. Indiretas'!$C$102</f>
        <v>PCMSO</v>
      </c>
      <c r="E25701" s="278" t="str">
        <f>Resumo!$R$5</f>
        <v>Despesa</v>
      </c>
      <c r="F25701" s="278" t="str">
        <f>Resumo!$R$6</f>
        <v>Despesa Indireta</v>
      </c>
      <c r="G25701" s="286">
        <f>'Comp. Desp. Indiretas'!CU102</f>
        <v>0</v>
      </c>
    </row>
    <row r="25702" spans="1:7">
      <c r="A25702" s="283">
        <f>'Comp. Desp. Indiretas'!$CU$7</f>
        <v>0</v>
      </c>
      <c r="B25702" s="278" t="str">
        <f>'Comp. Desp. Indiretas'!$A$103</f>
        <v>SMS</v>
      </c>
      <c r="D25702" s="279" t="str">
        <f>'Comp. Desp. Indiretas'!$C$103</f>
        <v>PGR</v>
      </c>
      <c r="E25702" s="278" t="str">
        <f>Resumo!$R$5</f>
        <v>Despesa</v>
      </c>
      <c r="F25702" s="278" t="str">
        <f>Resumo!$R$6</f>
        <v>Despesa Indireta</v>
      </c>
      <c r="G25702" s="286">
        <f>'Comp. Desp. Indiretas'!CU103</f>
        <v>0</v>
      </c>
    </row>
    <row r="25703" spans="1:7">
      <c r="A25703" s="283">
        <f>'Comp. Desp. Indiretas'!$CU$7</f>
        <v>0</v>
      </c>
      <c r="B25703" s="278" t="str">
        <f>'Comp. Desp. Indiretas'!$A$104</f>
        <v>SMS</v>
      </c>
      <c r="D25703" s="279" t="str">
        <f>'Comp. Desp. Indiretas'!$C$104</f>
        <v>PAE</v>
      </c>
      <c r="E25703" s="278" t="str">
        <f>Resumo!$R$5</f>
        <v>Despesa</v>
      </c>
      <c r="F25703" s="278" t="str">
        <f>Resumo!$R$6</f>
        <v>Despesa Indireta</v>
      </c>
      <c r="G25703" s="286">
        <f>'Comp. Desp. Indiretas'!CU104</f>
        <v>0</v>
      </c>
    </row>
    <row r="25704" spans="1:7">
      <c r="A25704" s="283">
        <f>'Comp. Desp. Indiretas'!$CU$7</f>
        <v>0</v>
      </c>
      <c r="B25704" s="278" t="str">
        <f>'Comp. Desp. Indiretas'!$A$105</f>
        <v>SMS</v>
      </c>
      <c r="D25704" s="279" t="str">
        <f>'Comp. Desp. Indiretas'!$C$105</f>
        <v>TREINAMENTO</v>
      </c>
      <c r="E25704" s="278" t="str">
        <f>Resumo!$R$5</f>
        <v>Despesa</v>
      </c>
      <c r="F25704" s="278" t="str">
        <f>Resumo!$R$6</f>
        <v>Despesa Indireta</v>
      </c>
      <c r="G25704" s="286">
        <f>'Comp. Desp. Indiretas'!CU105</f>
        <v>0</v>
      </c>
    </row>
    <row r="25705" spans="1:7">
      <c r="A25705" s="283">
        <f>'Comp. Desp. Indiretas'!$CU$7</f>
        <v>0</v>
      </c>
      <c r="B25705" s="278" t="str">
        <f>'Comp. Desp. Indiretas'!$A$106</f>
        <v>SMS</v>
      </c>
      <c r="D25705" s="279" t="str">
        <f>'Comp. Desp. Indiretas'!$C$106</f>
        <v>ASO</v>
      </c>
      <c r="E25705" s="278" t="str">
        <f>Resumo!$R$5</f>
        <v>Despesa</v>
      </c>
      <c r="F25705" s="278" t="str">
        <f>Resumo!$R$6</f>
        <v>Despesa Indireta</v>
      </c>
      <c r="G25705" s="286">
        <f>'Comp. Desp. Indiretas'!CU106</f>
        <v>0</v>
      </c>
    </row>
    <row r="25706" spans="1:7">
      <c r="A25706" s="283">
        <f>'Comp. Desp. Indiretas'!$CU$7</f>
        <v>0</v>
      </c>
      <c r="B25706" s="278">
        <f>'Comp. Desp. Indiretas'!$A$107</f>
        <v>0</v>
      </c>
      <c r="D25706" s="279" t="str">
        <f>'Comp. Desp. Indiretas'!$C$107</f>
        <v/>
      </c>
      <c r="E25706" s="278" t="str">
        <f>Resumo!$R$5</f>
        <v>Despesa</v>
      </c>
      <c r="F25706" s="278" t="str">
        <f>Resumo!$R$6</f>
        <v>Despesa Indireta</v>
      </c>
      <c r="G25706" s="286">
        <f>'Comp. Desp. Indiretas'!CU107</f>
        <v>0</v>
      </c>
    </row>
    <row r="25707" spans="1:7">
      <c r="A25707" s="283">
        <f>'Comp. Desp. Indiretas'!$CU$7</f>
        <v>0</v>
      </c>
      <c r="B25707" s="278">
        <f>'Comp. Desp. Indiretas'!$A$108</f>
        <v>0</v>
      </c>
      <c r="D25707" s="279" t="str">
        <f>'Comp. Desp. Indiretas'!$C$108</f>
        <v/>
      </c>
      <c r="E25707" s="278" t="str">
        <f>Resumo!$R$5</f>
        <v>Despesa</v>
      </c>
      <c r="F25707" s="278" t="str">
        <f>Resumo!$R$6</f>
        <v>Despesa Indireta</v>
      </c>
      <c r="G25707" s="286">
        <f>'Comp. Desp. Indiretas'!CU108</f>
        <v>0</v>
      </c>
    </row>
    <row r="25708" spans="1:7">
      <c r="A25708" s="283">
        <f>'Comp. Desp. Indiretas'!$CU$7</f>
        <v>0</v>
      </c>
      <c r="B25708" s="278">
        <f>'Comp. Desp. Indiretas'!$A$109</f>
        <v>0</v>
      </c>
      <c r="D25708" s="279" t="str">
        <f>'Comp. Desp. Indiretas'!$C$109</f>
        <v/>
      </c>
      <c r="E25708" s="278" t="str">
        <f>Resumo!$R$5</f>
        <v>Despesa</v>
      </c>
      <c r="F25708" s="278" t="str">
        <f>Resumo!$R$6</f>
        <v>Despesa Indireta</v>
      </c>
      <c r="G25708" s="286">
        <f>'Comp. Desp. Indiretas'!CU109</f>
        <v>0</v>
      </c>
    </row>
    <row r="25709" spans="1:7">
      <c r="A25709" s="283">
        <f>'Comp. Desp. Indiretas'!$CU$7</f>
        <v>0</v>
      </c>
      <c r="B25709" s="278">
        <f>'Comp. Desp. Indiretas'!$A$110</f>
        <v>0</v>
      </c>
      <c r="D25709" s="279" t="str">
        <f>'Comp. Desp. Indiretas'!$C$110</f>
        <v/>
      </c>
      <c r="E25709" s="278" t="str">
        <f>Resumo!$R$5</f>
        <v>Despesa</v>
      </c>
      <c r="F25709" s="278" t="str">
        <f>Resumo!$R$6</f>
        <v>Despesa Indireta</v>
      </c>
      <c r="G25709" s="286">
        <f>'Comp. Desp. Indiretas'!CU110</f>
        <v>0</v>
      </c>
    </row>
    <row r="25710" spans="1:7">
      <c r="A25710" s="283">
        <f>'Comp. Desp. Indiretas'!$CU$7</f>
        <v>0</v>
      </c>
      <c r="B25710" s="278">
        <f>'Comp. Desp. Indiretas'!$A$111</f>
        <v>0</v>
      </c>
      <c r="D25710" s="279" t="str">
        <f>'Comp. Desp. Indiretas'!$C$111</f>
        <v/>
      </c>
      <c r="E25710" s="278" t="str">
        <f>Resumo!$R$5</f>
        <v>Despesa</v>
      </c>
      <c r="F25710" s="278" t="str">
        <f>Resumo!$R$6</f>
        <v>Despesa Indireta</v>
      </c>
      <c r="G25710" s="286">
        <f>'Comp. Desp. Indiretas'!CU111</f>
        <v>0</v>
      </c>
    </row>
    <row r="25711" spans="1:7">
      <c r="A25711" s="283">
        <f>'Comp. Desp. Indiretas'!$CU$7</f>
        <v>0</v>
      </c>
      <c r="B25711" s="278">
        <f>'Comp. Desp. Indiretas'!$A$112</f>
        <v>0</v>
      </c>
      <c r="D25711" s="279" t="str">
        <f>'Comp. Desp. Indiretas'!$C$112</f>
        <v/>
      </c>
      <c r="E25711" s="278" t="str">
        <f>Resumo!$R$5</f>
        <v>Despesa</v>
      </c>
      <c r="F25711" s="278" t="str">
        <f>Resumo!$R$6</f>
        <v>Despesa Indireta</v>
      </c>
      <c r="G25711" s="286">
        <f>'Comp. Desp. Indiretas'!CU112</f>
        <v>0</v>
      </c>
    </row>
    <row r="25712" spans="1:7">
      <c r="A25712" s="283">
        <f>'Comp. Desp. Indiretas'!$CU$7</f>
        <v>0</v>
      </c>
      <c r="B25712" s="278" t="str">
        <f>'Composições Desp. Diretas'!$A$10</f>
        <v>MOD</v>
      </c>
      <c r="C25712" s="278" t="str">
        <f>EAP!$C$9</f>
        <v>PP01</v>
      </c>
      <c r="D25712" s="279" t="str">
        <f>'Composições Desp. Diretas'!$C$10</f>
        <v>ANALISTA TÉCNICO</v>
      </c>
      <c r="E25712" s="278" t="str">
        <f>Resumo!$R$5</f>
        <v>Despesa</v>
      </c>
      <c r="F25712" s="278" t="str">
        <f>Resumo!$R$7</f>
        <v>Despesa Direta</v>
      </c>
      <c r="G25712" s="286">
        <f>'Composições Desp. Diretas'!CV10</f>
        <v>0</v>
      </c>
    </row>
    <row r="25713" spans="1:7">
      <c r="A25713" s="283">
        <f>'Comp. Desp. Indiretas'!$CU$7</f>
        <v>0</v>
      </c>
      <c r="B25713" s="278" t="str">
        <f>'Composições Desp. Diretas'!$A$11</f>
        <v>MOD</v>
      </c>
      <c r="C25713" s="278" t="str">
        <f>EAP!$C$9</f>
        <v>PP01</v>
      </c>
      <c r="D25713" s="279" t="str">
        <f>'Composições Desp. Diretas'!$C$11</f>
        <v>ASSISTENTE ADMINISTRATIVO</v>
      </c>
      <c r="E25713" s="278" t="str">
        <f>Resumo!$R$5</f>
        <v>Despesa</v>
      </c>
      <c r="F25713" s="278" t="str">
        <f>Resumo!$R$7</f>
        <v>Despesa Direta</v>
      </c>
      <c r="G25713" s="286">
        <f>'Composições Desp. Diretas'!CV11</f>
        <v>0</v>
      </c>
    </row>
    <row r="25714" spans="1:7">
      <c r="A25714" s="283">
        <f>'Comp. Desp. Indiretas'!$CU$7</f>
        <v>0</v>
      </c>
      <c r="B25714" s="278" t="str">
        <f>'Composições Desp. Diretas'!$A$12</f>
        <v>MOD</v>
      </c>
      <c r="C25714" s="278" t="str">
        <f>EAP!$C$9</f>
        <v>PP01</v>
      </c>
      <c r="D25714" s="279" t="str">
        <f>'Composições Desp. Diretas'!$C$12</f>
        <v>TÉCNICO DE SEGURANÇA</v>
      </c>
      <c r="E25714" s="278" t="str">
        <f>Resumo!$R$5</f>
        <v>Despesa</v>
      </c>
      <c r="F25714" s="278" t="str">
        <f>Resumo!$R$7</f>
        <v>Despesa Direta</v>
      </c>
      <c r="G25714" s="286">
        <f>'Composições Desp. Diretas'!CV12</f>
        <v>0</v>
      </c>
    </row>
    <row r="25715" spans="1:7">
      <c r="A25715" s="283">
        <f>'Comp. Desp. Indiretas'!$CU$7</f>
        <v>0</v>
      </c>
      <c r="B25715" s="278" t="str">
        <f>'Composições Desp. Diretas'!$A$13</f>
        <v>MOD</v>
      </c>
      <c r="C25715" s="278" t="str">
        <f>EAP!$C$9</f>
        <v>PP01</v>
      </c>
      <c r="D25715" s="279" t="str">
        <f>'Composições Desp. Diretas'!$C$13</f>
        <v>PREPOSTO</v>
      </c>
      <c r="E25715" s="278" t="str">
        <f>Resumo!$R$5</f>
        <v>Despesa</v>
      </c>
      <c r="F25715" s="278" t="str">
        <f>Resumo!$R$7</f>
        <v>Despesa Direta</v>
      </c>
      <c r="G25715" s="286">
        <f>'Composições Desp. Diretas'!CV13</f>
        <v>0</v>
      </c>
    </row>
    <row r="25716" spans="1:7">
      <c r="A25716" s="283">
        <f>'Comp. Desp. Indiretas'!$CU$7</f>
        <v>0</v>
      </c>
      <c r="B25716" s="278" t="str">
        <f>'Composições Desp. Diretas'!$A$14</f>
        <v>MOD</v>
      </c>
      <c r="C25716" s="278" t="str">
        <f>EAP!$C$9</f>
        <v>PP01</v>
      </c>
      <c r="D25716" s="279" t="str">
        <f>'Composições Desp. Diretas'!$C$14</f>
        <v>COORDENADOR PEAC</v>
      </c>
      <c r="E25716" s="278" t="str">
        <f>Resumo!$R$5</f>
        <v>Despesa</v>
      </c>
      <c r="F25716" s="278" t="str">
        <f>Resumo!$R$7</f>
        <v>Despesa Direta</v>
      </c>
      <c r="G25716" s="286">
        <f>'Composições Desp. Diretas'!CV14</f>
        <v>0</v>
      </c>
    </row>
    <row r="25717" spans="1:7">
      <c r="A25717" s="283">
        <f>'Comp. Desp. Indiretas'!$CU$7</f>
        <v>0</v>
      </c>
      <c r="B25717" s="278" t="str">
        <f>'Composições Desp. Diretas'!$A$15</f>
        <v>MOD</v>
      </c>
      <c r="C25717" s="278" t="str">
        <f>EAP!$C$9</f>
        <v>PP01</v>
      </c>
      <c r="D25717" s="279" t="str">
        <f>'Composições Desp. Diretas'!$C$15</f>
        <v>COORDENADOR PEAC</v>
      </c>
      <c r="E25717" s="278" t="str">
        <f>Resumo!$R$5</f>
        <v>Despesa</v>
      </c>
      <c r="F25717" s="278" t="str">
        <f>Resumo!$R$7</f>
        <v>Despesa Direta</v>
      </c>
      <c r="G25717" s="286">
        <f>'Composições Desp. Diretas'!CV15</f>
        <v>0</v>
      </c>
    </row>
    <row r="25718" spans="1:7">
      <c r="A25718" s="283">
        <f>'Comp. Desp. Indiretas'!$CU$7</f>
        <v>0</v>
      </c>
      <c r="B25718" s="278" t="str">
        <f>'Composições Desp. Diretas'!$A$16</f>
        <v>MOD</v>
      </c>
      <c r="C25718" s="278" t="str">
        <f>EAP!$C$9</f>
        <v>PP01</v>
      </c>
      <c r="D25718" s="279" t="str">
        <f>'Composições Desp. Diretas'!$C$16</f>
        <v>PRODUÇÃO AUDIOVISUAL (DESIGNER GRÁFICO)</v>
      </c>
      <c r="E25718" s="278" t="str">
        <f>Resumo!$R$5</f>
        <v>Despesa</v>
      </c>
      <c r="F25718" s="278" t="str">
        <f>Resumo!$R$7</f>
        <v>Despesa Direta</v>
      </c>
      <c r="G25718" s="286">
        <f>'Composições Desp. Diretas'!CV16</f>
        <v>0</v>
      </c>
    </row>
    <row r="25719" spans="1:7">
      <c r="A25719" s="283">
        <f>'Comp. Desp. Indiretas'!$CU$7</f>
        <v>0</v>
      </c>
      <c r="B25719" s="278" t="str">
        <f>'Composições Desp. Diretas'!$A$17</f>
        <v>DG</v>
      </c>
      <c r="C25719" s="278" t="str">
        <f>EAP!$C$9</f>
        <v>PP01</v>
      </c>
      <c r="D25719" s="279" t="str">
        <f>'Composições Desp. Diretas'!$C$17</f>
        <v>AJUDA DE CUSTO - CAJU - NÍVEL 1</v>
      </c>
      <c r="E25719" s="278" t="str">
        <f>Resumo!$R$5</f>
        <v>Despesa</v>
      </c>
      <c r="F25719" s="278" t="str">
        <f>Resumo!$R$7</f>
        <v>Despesa Direta</v>
      </c>
      <c r="G25719" s="286">
        <f>'Composições Desp. Diretas'!CV17</f>
        <v>0</v>
      </c>
    </row>
    <row r="25720" spans="1:7">
      <c r="A25720" s="283">
        <f>'Comp. Desp. Indiretas'!$CU$7</f>
        <v>0</v>
      </c>
      <c r="B25720" s="278" t="str">
        <f>'Composições Desp. Diretas'!$A$18</f>
        <v>DG</v>
      </c>
      <c r="C25720" s="278" t="str">
        <f>EAP!$C$9</f>
        <v>PP01</v>
      </c>
      <c r="D25720" s="279" t="str">
        <f>'Composições Desp. Diretas'!$C$18</f>
        <v>AJUDA DE CUSTO - CAJU - NÍVEL 2</v>
      </c>
      <c r="E25720" s="278" t="str">
        <f>Resumo!$R$5</f>
        <v>Despesa</v>
      </c>
      <c r="F25720" s="278" t="str">
        <f>Resumo!$R$7</f>
        <v>Despesa Direta</v>
      </c>
      <c r="G25720" s="286">
        <f>'Composições Desp. Diretas'!CV18</f>
        <v>0</v>
      </c>
    </row>
    <row r="25721" spans="1:7">
      <c r="A25721" s="283">
        <f>'Comp. Desp. Indiretas'!$CU$7</f>
        <v>0</v>
      </c>
      <c r="B25721" s="278" t="str">
        <f>'Composições Desp. Diretas'!$A$19</f>
        <v>MA</v>
      </c>
      <c r="C25721" s="278" t="str">
        <f>EAP!$C$9</f>
        <v>PP01</v>
      </c>
      <c r="D25721" s="279" t="str">
        <f>'Composições Desp. Diretas'!$C$19</f>
        <v>UNIFORME/EPI</v>
      </c>
      <c r="E25721" s="278" t="str">
        <f>Resumo!$R$5</f>
        <v>Despesa</v>
      </c>
      <c r="F25721" s="278" t="str">
        <f>Resumo!$R$7</f>
        <v>Despesa Direta</v>
      </c>
      <c r="G25721" s="286">
        <f>'Composições Desp. Diretas'!CV19</f>
        <v>0</v>
      </c>
    </row>
    <row r="25722" spans="1:7">
      <c r="A25722" s="283">
        <f>'Comp. Desp. Indiretas'!$CU$7</f>
        <v>0</v>
      </c>
      <c r="B25722" s="278" t="str">
        <f>'Composições Desp. Diretas'!$A$20</f>
        <v>SMS</v>
      </c>
      <c r="C25722" s="278" t="str">
        <f>EAP!$C$9</f>
        <v>PP01</v>
      </c>
      <c r="D25722" s="279" t="str">
        <f>'Composições Desp. Diretas'!$C$20</f>
        <v>ASO</v>
      </c>
      <c r="E25722" s="278" t="str">
        <f>Resumo!$R$5</f>
        <v>Despesa</v>
      </c>
      <c r="F25722" s="278" t="str">
        <f>Resumo!$R$7</f>
        <v>Despesa Direta</v>
      </c>
      <c r="G25722" s="286">
        <f>'Composições Desp. Diretas'!CV20</f>
        <v>0</v>
      </c>
    </row>
    <row r="25723" spans="1:7">
      <c r="A25723" s="283">
        <f>'Comp. Desp. Indiretas'!$CU$7</f>
        <v>0</v>
      </c>
      <c r="B25723" s="278" t="str">
        <f>'Composições Desp. Diretas'!$A$21</f>
        <v>EQ</v>
      </c>
      <c r="C25723" s="278" t="str">
        <f>EAP!$C$9</f>
        <v>PP01</v>
      </c>
      <c r="D25723" s="279" t="str">
        <f>'Composições Desp. Diretas'!$C$21</f>
        <v>NOTEBOOK</v>
      </c>
      <c r="E25723" s="278" t="str">
        <f>Resumo!$R$5</f>
        <v>Despesa</v>
      </c>
      <c r="F25723" s="278" t="str">
        <f>Resumo!$R$7</f>
        <v>Despesa Direta</v>
      </c>
      <c r="G25723" s="286">
        <f>'Composições Desp. Diretas'!CV21</f>
        <v>0</v>
      </c>
    </row>
    <row r="25724" spans="1:7">
      <c r="A25724" s="283">
        <f>'Comp. Desp. Indiretas'!$CU$7</f>
        <v>0</v>
      </c>
      <c r="B25724" s="278" t="str">
        <f>'Composições Desp. Diretas'!$A$22</f>
        <v>EQ</v>
      </c>
      <c r="C25724" s="278" t="str">
        <f>EAP!$C$9</f>
        <v>PP01</v>
      </c>
      <c r="D25724" s="279" t="str">
        <f>'Composições Desp. Diretas'!$C$22</f>
        <v>KIT MULTIMÍDIA</v>
      </c>
      <c r="E25724" s="278" t="str">
        <f>Resumo!$R$5</f>
        <v>Despesa</v>
      </c>
      <c r="F25724" s="278" t="str">
        <f>Resumo!$R$7</f>
        <v>Despesa Direta</v>
      </c>
      <c r="G25724" s="286">
        <f>'Composições Desp. Diretas'!CV22</f>
        <v>0</v>
      </c>
    </row>
    <row r="25725" spans="1:7">
      <c r="A25725" s="283">
        <f>'Comp. Desp. Indiretas'!$CU$7</f>
        <v>0</v>
      </c>
      <c r="B25725" s="278" t="str">
        <f>'Composições Desp. Diretas'!$A$23</f>
        <v>SMS</v>
      </c>
      <c r="C25725" s="278" t="str">
        <f>EAP!$C$9</f>
        <v>PP01</v>
      </c>
      <c r="D25725" s="279" t="str">
        <f>'Composições Desp. Diretas'!$C$23</f>
        <v>TREINAMENTO RAC02 (VALE)</v>
      </c>
      <c r="E25725" s="278" t="str">
        <f>Resumo!$R$5</f>
        <v>Despesa</v>
      </c>
      <c r="F25725" s="278" t="str">
        <f>Resumo!$R$7</f>
        <v>Despesa Direta</v>
      </c>
      <c r="G25725" s="286">
        <f>'Composições Desp. Diretas'!CV23</f>
        <v>0</v>
      </c>
    </row>
    <row r="25726" spans="1:7">
      <c r="A25726" s="283">
        <f>'Comp. Desp. Indiretas'!$CU$7</f>
        <v>0</v>
      </c>
      <c r="B25726" s="278" t="str">
        <f>'Composições Desp. Diretas'!$A$24</f>
        <v>SE</v>
      </c>
      <c r="C25726" s="278" t="str">
        <f>EAP!$C$9</f>
        <v>PP01</v>
      </c>
      <c r="D25726" s="279" t="str">
        <f>'Composições Desp. Diretas'!$C$24</f>
        <v>ESPECIALISTA - 44h/MÊS</v>
      </c>
      <c r="E25726" s="278" t="str">
        <f>Resumo!$R$5</f>
        <v>Despesa</v>
      </c>
      <c r="F25726" s="278" t="str">
        <f>Resumo!$R$7</f>
        <v>Despesa Direta</v>
      </c>
      <c r="G25726" s="286">
        <f>'Composições Desp. Diretas'!CV24</f>
        <v>0</v>
      </c>
    </row>
    <row r="25727" spans="1:7">
      <c r="A25727" s="283">
        <f>'Comp. Desp. Indiretas'!$CU$7</f>
        <v>0</v>
      </c>
      <c r="B25727" s="278">
        <f>'Composições Desp. Diretas'!$A$25</f>
        <v>0</v>
      </c>
      <c r="C25727" s="278" t="str">
        <f>EAP!$C$9</f>
        <v>PP01</v>
      </c>
      <c r="D25727" s="279">
        <f>'Composições Desp. Diretas'!$C$25</f>
        <v>0</v>
      </c>
      <c r="E25727" s="278" t="str">
        <f>Resumo!$R$5</f>
        <v>Despesa</v>
      </c>
      <c r="F25727" s="278" t="str">
        <f>Resumo!$R$7</f>
        <v>Despesa Direta</v>
      </c>
      <c r="G25727" s="286">
        <f>'Composições Desp. Diretas'!CV25</f>
        <v>0</v>
      </c>
    </row>
    <row r="25728" spans="1:7">
      <c r="A25728" s="283">
        <f>'Comp. Desp. Indiretas'!$CU$7</f>
        <v>0</v>
      </c>
      <c r="B25728" s="278">
        <f>'Composições Desp. Diretas'!$A$26</f>
        <v>0</v>
      </c>
      <c r="C25728" s="278" t="str">
        <f>EAP!$C$9</f>
        <v>PP01</v>
      </c>
      <c r="D25728" s="279">
        <f>'Composições Desp. Diretas'!$C$26</f>
        <v>0</v>
      </c>
      <c r="E25728" s="278" t="str">
        <f>Resumo!$R$5</f>
        <v>Despesa</v>
      </c>
      <c r="F25728" s="278" t="str">
        <f>Resumo!$R$7</f>
        <v>Despesa Direta</v>
      </c>
      <c r="G25728" s="286">
        <f>'Composições Desp. Diretas'!CV26</f>
        <v>0</v>
      </c>
    </row>
    <row r="25729" spans="1:7">
      <c r="A25729" s="283">
        <f>'Comp. Desp. Indiretas'!$CU$7</f>
        <v>0</v>
      </c>
      <c r="B25729" s="278">
        <f>'Composições Desp. Diretas'!$A$27</f>
        <v>0</v>
      </c>
      <c r="C25729" s="278" t="str">
        <f>EAP!$C$9</f>
        <v>PP01</v>
      </c>
      <c r="D25729" s="279">
        <f>'Composições Desp. Diretas'!$C$27</f>
        <v>0</v>
      </c>
      <c r="E25729" s="278" t="str">
        <f>Resumo!$R$5</f>
        <v>Despesa</v>
      </c>
      <c r="F25729" s="278" t="str">
        <f>Resumo!$R$7</f>
        <v>Despesa Direta</v>
      </c>
      <c r="G25729" s="286">
        <f>'Composições Desp. Diretas'!CV27</f>
        <v>0</v>
      </c>
    </row>
    <row r="25730" spans="1:7">
      <c r="A25730" s="283">
        <f>'Comp. Desp. Indiretas'!$CU$7</f>
        <v>0</v>
      </c>
      <c r="B25730" s="278">
        <f>'Composições Desp. Diretas'!$A$28</f>
        <v>0</v>
      </c>
      <c r="C25730" s="278" t="str">
        <f>EAP!$C$9</f>
        <v>PP01</v>
      </c>
      <c r="D25730" s="279">
        <f>'Composições Desp. Diretas'!$C$28</f>
        <v>0</v>
      </c>
      <c r="E25730" s="278" t="str">
        <f>Resumo!$R$5</f>
        <v>Despesa</v>
      </c>
      <c r="F25730" s="278" t="str">
        <f>Resumo!$R$7</f>
        <v>Despesa Direta</v>
      </c>
      <c r="G25730" s="286">
        <f>'Composições Desp. Diretas'!CV28</f>
        <v>0</v>
      </c>
    </row>
    <row r="25731" spans="1:7">
      <c r="A25731" s="283">
        <f>'Comp. Desp. Indiretas'!$CU$7</f>
        <v>0</v>
      </c>
      <c r="B25731" s="278">
        <f>'Composições Desp. Diretas'!$A$29</f>
        <v>0</v>
      </c>
      <c r="C25731" s="278" t="str">
        <f>EAP!$C$9</f>
        <v>PP01</v>
      </c>
      <c r="D25731" s="279">
        <f>'Composições Desp. Diretas'!$C$29</f>
        <v>0</v>
      </c>
      <c r="E25731" s="278" t="str">
        <f>Resumo!$R$5</f>
        <v>Despesa</v>
      </c>
      <c r="F25731" s="278" t="str">
        <f>Resumo!$R$7</f>
        <v>Despesa Direta</v>
      </c>
      <c r="G25731" s="286">
        <f>'Composições Desp. Diretas'!CV29</f>
        <v>0</v>
      </c>
    </row>
    <row r="25732" spans="1:7">
      <c r="A25732" s="283">
        <f>'Comp. Desp. Indiretas'!$CU$7</f>
        <v>0</v>
      </c>
      <c r="B25732" s="278">
        <f>'Composições Desp. Diretas'!$A$30</f>
        <v>0</v>
      </c>
      <c r="C25732" s="278" t="str">
        <f>EAP!$C$9</f>
        <v>PP01</v>
      </c>
      <c r="D25732" s="279">
        <f>'Composições Desp. Diretas'!$C$30</f>
        <v>0</v>
      </c>
      <c r="E25732" s="278" t="str">
        <f>Resumo!$R$5</f>
        <v>Despesa</v>
      </c>
      <c r="F25732" s="278" t="str">
        <f>Resumo!$R$7</f>
        <v>Despesa Direta</v>
      </c>
      <c r="G25732" s="286">
        <f>'Composições Desp. Diretas'!CV30</f>
        <v>0</v>
      </c>
    </row>
    <row r="25733" spans="1:7">
      <c r="A25733" s="283">
        <f>'Comp. Desp. Indiretas'!$CU$7</f>
        <v>0</v>
      </c>
      <c r="B25733" s="278">
        <f>'Composições Desp. Diretas'!$A$31</f>
        <v>0</v>
      </c>
      <c r="C25733" s="278" t="str">
        <f>EAP!$C$9</f>
        <v>PP01</v>
      </c>
      <c r="D25733" s="279">
        <f>'Composições Desp. Diretas'!$C$31</f>
        <v>0</v>
      </c>
      <c r="E25733" s="278" t="str">
        <f>Resumo!$R$5</f>
        <v>Despesa</v>
      </c>
      <c r="F25733" s="278" t="str">
        <f>Resumo!$R$7</f>
        <v>Despesa Direta</v>
      </c>
      <c r="G25733" s="286">
        <f>'Composições Desp. Diretas'!CV31</f>
        <v>0</v>
      </c>
    </row>
    <row r="25734" spans="1:7">
      <c r="A25734" s="283">
        <f>'Comp. Desp. Indiretas'!$CU$7</f>
        <v>0</v>
      </c>
      <c r="B25734" s="278">
        <f>'Composições Desp. Diretas'!$A$32</f>
        <v>0</v>
      </c>
      <c r="C25734" s="278" t="str">
        <f>EAP!$C$9</f>
        <v>PP01</v>
      </c>
      <c r="D25734" s="279">
        <f>'Composições Desp. Diretas'!$C$32</f>
        <v>0</v>
      </c>
      <c r="E25734" s="278" t="str">
        <f>Resumo!$R$5</f>
        <v>Despesa</v>
      </c>
      <c r="F25734" s="278" t="str">
        <f>Resumo!$R$7</f>
        <v>Despesa Direta</v>
      </c>
      <c r="G25734" s="286">
        <f>'Composições Desp. Diretas'!CV32</f>
        <v>0</v>
      </c>
    </row>
    <row r="25735" spans="1:7">
      <c r="A25735" s="283">
        <f>'Comp. Desp. Indiretas'!$CU$7</f>
        <v>0</v>
      </c>
      <c r="B25735" s="278">
        <f>'Composições Desp. Diretas'!$A$33</f>
        <v>0</v>
      </c>
      <c r="C25735" s="278" t="str">
        <f>EAP!$C$9</f>
        <v>PP01</v>
      </c>
      <c r="D25735" s="279">
        <f>'Composições Desp. Diretas'!$C$33</f>
        <v>0</v>
      </c>
      <c r="E25735" s="278" t="str">
        <f>Resumo!$R$5</f>
        <v>Despesa</v>
      </c>
      <c r="F25735" s="278" t="str">
        <f>Resumo!$R$7</f>
        <v>Despesa Direta</v>
      </c>
      <c r="G25735" s="286">
        <f>'Composições Desp. Diretas'!CV33</f>
        <v>0</v>
      </c>
    </row>
    <row r="25736" spans="1:7">
      <c r="A25736" s="283">
        <f>'Comp. Desp. Indiretas'!$CU$7</f>
        <v>0</v>
      </c>
      <c r="B25736" s="278">
        <f>'Composições Desp. Diretas'!$A$34</f>
        <v>0</v>
      </c>
      <c r="C25736" s="278" t="str">
        <f>EAP!$C$9</f>
        <v>PP01</v>
      </c>
      <c r="D25736" s="279">
        <f>'Composições Desp. Diretas'!$C$34</f>
        <v>0</v>
      </c>
      <c r="E25736" s="278" t="str">
        <f>Resumo!$R$5</f>
        <v>Despesa</v>
      </c>
      <c r="F25736" s="278" t="str">
        <f>Resumo!$R$7</f>
        <v>Despesa Direta</v>
      </c>
      <c r="G25736" s="286">
        <f>'Composições Desp. Diretas'!CV34</f>
        <v>0</v>
      </c>
    </row>
    <row r="25737" spans="1:7">
      <c r="A25737" s="283">
        <f>'Comp. Desp. Indiretas'!$CU$7</f>
        <v>0</v>
      </c>
      <c r="B25737" s="278">
        <f>'Composições Desp. Diretas'!$A$35</f>
        <v>0</v>
      </c>
      <c r="C25737" s="278" t="str">
        <f>EAP!$C$9</f>
        <v>PP01</v>
      </c>
      <c r="D25737" s="279">
        <f>'Composições Desp. Diretas'!$C$35</f>
        <v>0</v>
      </c>
      <c r="E25737" s="278" t="str">
        <f>Resumo!$R$5</f>
        <v>Despesa</v>
      </c>
      <c r="F25737" s="278" t="str">
        <f>Resumo!$R$7</f>
        <v>Despesa Direta</v>
      </c>
      <c r="G25737" s="286">
        <f>'Composições Desp. Diretas'!CV35</f>
        <v>0</v>
      </c>
    </row>
    <row r="25738" spans="1:7">
      <c r="A25738" s="283">
        <f>'Comp. Desp. Indiretas'!$CU$7</f>
        <v>0</v>
      </c>
      <c r="B25738" s="278">
        <f>'Composições Desp. Diretas'!$A$36</f>
        <v>0</v>
      </c>
      <c r="C25738" s="278" t="str">
        <f>EAP!$C$9</f>
        <v>PP01</v>
      </c>
      <c r="D25738" s="279">
        <f>'Composições Desp. Diretas'!$C$36</f>
        <v>0</v>
      </c>
      <c r="E25738" s="278" t="str">
        <f>Resumo!$R$5</f>
        <v>Despesa</v>
      </c>
      <c r="F25738" s="278" t="str">
        <f>Resumo!$R$7</f>
        <v>Despesa Direta</v>
      </c>
      <c r="G25738" s="286">
        <f>'Composições Desp. Diretas'!CV36</f>
        <v>0</v>
      </c>
    </row>
    <row r="25739" spans="1:7">
      <c r="A25739" s="283">
        <f>'Comp. Desp. Indiretas'!$CU$7</f>
        <v>0</v>
      </c>
      <c r="B25739" s="278">
        <f>'Composições Desp. Diretas'!$A$37</f>
        <v>0</v>
      </c>
      <c r="C25739" s="278" t="str">
        <f>EAP!$C$9</f>
        <v>PP01</v>
      </c>
      <c r="D25739" s="279">
        <f>'Composições Desp. Diretas'!$C$37</f>
        <v>0</v>
      </c>
      <c r="E25739" s="278" t="str">
        <f>Resumo!$R$5</f>
        <v>Despesa</v>
      </c>
      <c r="F25739" s="278" t="str">
        <f>Resumo!$R$7</f>
        <v>Despesa Direta</v>
      </c>
      <c r="G25739" s="286">
        <f>'Composições Desp. Diretas'!CV37</f>
        <v>0</v>
      </c>
    </row>
    <row r="25740" spans="1:7">
      <c r="A25740" s="283">
        <f>'Comp. Desp. Indiretas'!$CU$7</f>
        <v>0</v>
      </c>
      <c r="B25740" s="278">
        <f>'Composições Desp. Diretas'!$A$38</f>
        <v>0</v>
      </c>
      <c r="C25740" s="278" t="str">
        <f>EAP!$C$9</f>
        <v>PP01</v>
      </c>
      <c r="D25740" s="279">
        <f>'Composições Desp. Diretas'!$C$38</f>
        <v>0</v>
      </c>
      <c r="E25740" s="278" t="str">
        <f>Resumo!$R$5</f>
        <v>Despesa</v>
      </c>
      <c r="F25740" s="278" t="str">
        <f>Resumo!$R$7</f>
        <v>Despesa Direta</v>
      </c>
      <c r="G25740" s="286">
        <f>'Composições Desp. Diretas'!CV38</f>
        <v>0</v>
      </c>
    </row>
    <row r="25741" spans="1:7">
      <c r="A25741" s="283">
        <f>'Comp. Desp. Indiretas'!$CU$7</f>
        <v>0</v>
      </c>
      <c r="B25741" s="278">
        <f>'Composições Desp. Diretas'!$A$39</f>
        <v>0</v>
      </c>
      <c r="C25741" s="278" t="str">
        <f>EAP!$C$9</f>
        <v>PP01</v>
      </c>
      <c r="D25741" s="279">
        <f>'Composições Desp. Diretas'!$C$39</f>
        <v>0</v>
      </c>
      <c r="E25741" s="278" t="str">
        <f>Resumo!$R$5</f>
        <v>Despesa</v>
      </c>
      <c r="F25741" s="278" t="str">
        <f>Resumo!$R$7</f>
        <v>Despesa Direta</v>
      </c>
      <c r="G25741" s="286">
        <f>'Composições Desp. Diretas'!CV39</f>
        <v>0</v>
      </c>
    </row>
    <row r="25742" spans="1:7">
      <c r="A25742" s="283">
        <f>'Comp. Desp. Indiretas'!$CU$7</f>
        <v>0</v>
      </c>
      <c r="B25742" s="278">
        <f>'Composições Desp. Diretas'!$A$40</f>
        <v>0</v>
      </c>
      <c r="C25742" s="278" t="str">
        <f>EAP!$C$9</f>
        <v>PP01</v>
      </c>
      <c r="D25742" s="279">
        <f>'Composições Desp. Diretas'!$C$40</f>
        <v>0</v>
      </c>
      <c r="E25742" s="278" t="str">
        <f>Resumo!$R$5</f>
        <v>Despesa</v>
      </c>
      <c r="F25742" s="278" t="str">
        <f>Resumo!$R$7</f>
        <v>Despesa Direta</v>
      </c>
      <c r="G25742" s="286">
        <f>'Composições Desp. Diretas'!CV40</f>
        <v>0</v>
      </c>
    </row>
    <row r="25743" spans="1:7">
      <c r="A25743" s="283">
        <f>'Comp. Desp. Indiretas'!$CU$7</f>
        <v>0</v>
      </c>
      <c r="B25743" s="278" t="str">
        <f>'Composições Desp. Diretas'!$A$42</f>
        <v>DG</v>
      </c>
      <c r="C25743" s="278" t="str">
        <f>EAP!$C$10</f>
        <v>PP02</v>
      </c>
      <c r="D25743" s="279" t="str">
        <f>'Composições Desp. Diretas'!$C$42</f>
        <v>ALUGUEL DE VEÍCULO SUV</v>
      </c>
      <c r="E25743" s="278" t="str">
        <f>Resumo!$R$5</f>
        <v>Despesa</v>
      </c>
      <c r="F25743" s="278" t="str">
        <f>Resumo!$R$7</f>
        <v>Despesa Direta</v>
      </c>
      <c r="G25743" s="286">
        <f>'Composições Desp. Diretas'!CV42</f>
        <v>0</v>
      </c>
    </row>
    <row r="25744" spans="1:7">
      <c r="A25744" s="283">
        <f>'Comp. Desp. Indiretas'!$CU$7</f>
        <v>0</v>
      </c>
      <c r="B25744" s="278" t="str">
        <f>'Composições Desp. Diretas'!$A$43</f>
        <v>DG</v>
      </c>
      <c r="C25744" s="278" t="str">
        <f>EAP!$C$10</f>
        <v>PP02</v>
      </c>
      <c r="D25744" s="279" t="str">
        <f>'Composições Desp. Diretas'!$C$43</f>
        <v>COMBUSTÍVEL - GASOLINA</v>
      </c>
      <c r="E25744" s="278" t="str">
        <f>Resumo!$R$5</f>
        <v>Despesa</v>
      </c>
      <c r="F25744" s="278" t="str">
        <f>Resumo!$R$7</f>
        <v>Despesa Direta</v>
      </c>
      <c r="G25744" s="286">
        <f>'Composições Desp. Diretas'!CV43</f>
        <v>0</v>
      </c>
    </row>
    <row r="25745" spans="1:7">
      <c r="A25745" s="283">
        <f>'Comp. Desp. Indiretas'!$CU$7</f>
        <v>0</v>
      </c>
      <c r="B25745" s="278" t="str">
        <f>'Composições Desp. Diretas'!$A$44</f>
        <v>DG</v>
      </c>
      <c r="C25745" s="278" t="str">
        <f>EAP!$C$10</f>
        <v>PP02</v>
      </c>
      <c r="D25745" s="279" t="str">
        <f>'Composições Desp. Diretas'!$C$44</f>
        <v>EQUIPAMENTOS VEÍCULO (SENSOR DE FADIGA + TELEMETRIA)</v>
      </c>
      <c r="E25745" s="278" t="str">
        <f>Resumo!$R$5</f>
        <v>Despesa</v>
      </c>
      <c r="F25745" s="278" t="str">
        <f>Resumo!$R$7</f>
        <v>Despesa Direta</v>
      </c>
      <c r="G25745" s="286">
        <f>'Composições Desp. Diretas'!CV44</f>
        <v>0</v>
      </c>
    </row>
    <row r="25746" spans="1:7">
      <c r="A25746" s="283">
        <f>'Comp. Desp. Indiretas'!$CU$7</f>
        <v>0</v>
      </c>
      <c r="B25746" s="278" t="str">
        <f>'Composições Desp. Diretas'!$A$45</f>
        <v>DG</v>
      </c>
      <c r="C25746" s="278" t="str">
        <f>EAP!$C$10</f>
        <v>PP02</v>
      </c>
      <c r="D25746" s="279" t="str">
        <f>'Composições Desp. Diretas'!$C$45</f>
        <v>INSTALAÇÃO SENSOR FADIGA</v>
      </c>
      <c r="E25746" s="278" t="str">
        <f>Resumo!$R$5</f>
        <v>Despesa</v>
      </c>
      <c r="F25746" s="278" t="str">
        <f>Resumo!$R$7</f>
        <v>Despesa Direta</v>
      </c>
      <c r="G25746" s="286">
        <f>'Composições Desp. Diretas'!CV45</f>
        <v>0</v>
      </c>
    </row>
    <row r="25747" spans="1:7">
      <c r="A25747" s="283">
        <f>'Comp. Desp. Indiretas'!$CU$7</f>
        <v>0</v>
      </c>
      <c r="B25747" s="278" t="str">
        <f>'Composições Desp. Diretas'!$A$46</f>
        <v>DG</v>
      </c>
      <c r="C25747" s="278" t="str">
        <f>EAP!$C$10</f>
        <v>PP02</v>
      </c>
      <c r="D25747" s="279" t="str">
        <f>'Composições Desp. Diretas'!$C$46</f>
        <v>DESINSTALAÇÃO SENSOR FADIGA</v>
      </c>
      <c r="E25747" s="278" t="str">
        <f>Resumo!$R$5</f>
        <v>Despesa</v>
      </c>
      <c r="F25747" s="278" t="str">
        <f>Resumo!$R$7</f>
        <v>Despesa Direta</v>
      </c>
      <c r="G25747" s="286">
        <f>'Composições Desp. Diretas'!CV46</f>
        <v>0</v>
      </c>
    </row>
    <row r="25748" spans="1:7">
      <c r="A25748" s="283">
        <f>'Comp. Desp. Indiretas'!$CU$7</f>
        <v>0</v>
      </c>
      <c r="B25748" s="278" t="str">
        <f>'Composições Desp. Diretas'!$A$47</f>
        <v>DG</v>
      </c>
      <c r="C25748" s="278" t="str">
        <f>EAP!$C$10</f>
        <v>PP02</v>
      </c>
      <c r="D25748" s="279" t="str">
        <f>'Composições Desp. Diretas'!$C$47</f>
        <v>INSTALAÇÃO TELEMETRIA</v>
      </c>
      <c r="E25748" s="278" t="str">
        <f>Resumo!$R$5</f>
        <v>Despesa</v>
      </c>
      <c r="F25748" s="278" t="str">
        <f>Resumo!$R$7</f>
        <v>Despesa Direta</v>
      </c>
      <c r="G25748" s="286">
        <f>'Composições Desp. Diretas'!CV47</f>
        <v>0</v>
      </c>
    </row>
    <row r="25749" spans="1:7">
      <c r="A25749" s="283">
        <f>'Comp. Desp. Indiretas'!$CU$7</f>
        <v>0</v>
      </c>
      <c r="B25749" s="278" t="str">
        <f>'Composições Desp. Diretas'!$A$48</f>
        <v>DG</v>
      </c>
      <c r="C25749" s="278" t="str">
        <f>EAP!$C$10</f>
        <v>PP02</v>
      </c>
      <c r="D25749" s="279" t="str">
        <f>'Composições Desp. Diretas'!$C$48</f>
        <v>DESINSTALAÇÃO TELEMETRIA</v>
      </c>
      <c r="E25749" s="278" t="str">
        <f>Resumo!$R$5</f>
        <v>Despesa</v>
      </c>
      <c r="F25749" s="278" t="str">
        <f>Resumo!$R$7</f>
        <v>Despesa Direta</v>
      </c>
      <c r="G25749" s="286">
        <f>'Composições Desp. Diretas'!CV48</f>
        <v>0</v>
      </c>
    </row>
    <row r="25750" spans="1:7">
      <c r="A25750" s="283">
        <f>'Comp. Desp. Indiretas'!$CU$7</f>
        <v>0</v>
      </c>
      <c r="B25750" s="278" t="str">
        <f>'Composições Desp. Diretas'!$A$49</f>
        <v>DG</v>
      </c>
      <c r="C25750" s="278" t="str">
        <f>EAP!$C$10</f>
        <v>PP02</v>
      </c>
      <c r="D25750" s="279" t="str">
        <f>'Composições Desp. Diretas'!$C$49</f>
        <v>INSTALAÇÃO E DESINSTALAÇÃO DE SIRENE DE RÉ</v>
      </c>
      <c r="E25750" s="278" t="str">
        <f>Resumo!$R$5</f>
        <v>Despesa</v>
      </c>
      <c r="F25750" s="278" t="str">
        <f>Resumo!$R$7</f>
        <v>Despesa Direta</v>
      </c>
      <c r="G25750" s="286">
        <f>'Composições Desp. Diretas'!CV49</f>
        <v>0</v>
      </c>
    </row>
    <row r="25751" spans="1:7">
      <c r="A25751" s="283">
        <f>'Comp. Desp. Indiretas'!$CU$7</f>
        <v>0</v>
      </c>
      <c r="B25751" s="278" t="str">
        <f>'Composições Desp. Diretas'!$A$50</f>
        <v>DG</v>
      </c>
      <c r="C25751" s="278" t="str">
        <f>EAP!$C$10</f>
        <v>PP02</v>
      </c>
      <c r="D25751" s="279" t="str">
        <f>'Composições Desp. Diretas'!$C$50</f>
        <v>LAVAGEM DE VEÍCULO</v>
      </c>
      <c r="E25751" s="278" t="str">
        <f>Resumo!$R$5</f>
        <v>Despesa</v>
      </c>
      <c r="F25751" s="278" t="str">
        <f>Resumo!$R$7</f>
        <v>Despesa Direta</v>
      </c>
      <c r="G25751" s="286">
        <f>'Composições Desp. Diretas'!CV50</f>
        <v>0</v>
      </c>
    </row>
    <row r="25752" spans="1:7">
      <c r="A25752" s="283">
        <f>'Comp. Desp. Indiretas'!$CU$7</f>
        <v>0</v>
      </c>
      <c r="B25752" s="278" t="str">
        <f>'Composições Desp. Diretas'!$A$51</f>
        <v>MA</v>
      </c>
      <c r="C25752" s="278" t="str">
        <f>EAP!$C$10</f>
        <v>PP02</v>
      </c>
      <c r="D25752" s="279" t="str">
        <f>'Composições Desp. Diretas'!$C$51</f>
        <v>MATERIAIS GRÁFICOS (CARTILHAS, FOLDERS, BANNER, CADERNO, OUTDOOR, PLACAS, E ETC)</v>
      </c>
      <c r="E25752" s="278" t="str">
        <f>Resumo!$R$5</f>
        <v>Despesa</v>
      </c>
      <c r="F25752" s="278" t="str">
        <f>Resumo!$R$7</f>
        <v>Despesa Direta</v>
      </c>
      <c r="G25752" s="286">
        <f>'Composições Desp. Diretas'!CV51</f>
        <v>0</v>
      </c>
    </row>
    <row r="25753" spans="1:7">
      <c r="A25753" s="283">
        <f>'Comp. Desp. Indiretas'!$CU$7</f>
        <v>0</v>
      </c>
      <c r="B25753" s="278" t="str">
        <f>'Composições Desp. Diretas'!$A$52</f>
        <v>DG</v>
      </c>
      <c r="C25753" s="278" t="str">
        <f>EAP!$C$10</f>
        <v>PP02</v>
      </c>
      <c r="D25753" s="279" t="str">
        <f>'Composições Desp. Diretas'!$C$52</f>
        <v>LANCHES OFICINAS / EVENTOS / REUNIÕES</v>
      </c>
      <c r="E25753" s="278" t="str">
        <f>Resumo!$R$5</f>
        <v>Despesa</v>
      </c>
      <c r="F25753" s="278" t="str">
        <f>Resumo!$R$7</f>
        <v>Despesa Direta</v>
      </c>
      <c r="G25753" s="286">
        <f>'Composições Desp. Diretas'!CV52</f>
        <v>0</v>
      </c>
    </row>
    <row r="25754" spans="1:7">
      <c r="A25754" s="283">
        <f>'Comp. Desp. Indiretas'!$CU$7</f>
        <v>0</v>
      </c>
      <c r="B25754" s="278" t="str">
        <f>'Composições Desp. Diretas'!$A$53</f>
        <v>DG</v>
      </c>
      <c r="C25754" s="278" t="str">
        <f>EAP!$C$10</f>
        <v>PP02</v>
      </c>
      <c r="D25754" s="279" t="str">
        <f>'Composições Desp. Diretas'!$C$53</f>
        <v>TRANSPORTE PARTICIPANTES</v>
      </c>
      <c r="E25754" s="278" t="str">
        <f>Resumo!$R$5</f>
        <v>Despesa</v>
      </c>
      <c r="F25754" s="278" t="str">
        <f>Resumo!$R$7</f>
        <v>Despesa Direta</v>
      </c>
      <c r="G25754" s="286">
        <f>'Composições Desp. Diretas'!CV53</f>
        <v>0</v>
      </c>
    </row>
    <row r="25755" spans="1:7">
      <c r="A25755" s="283">
        <f>'Comp. Desp. Indiretas'!$CU$7</f>
        <v>0</v>
      </c>
      <c r="B25755" s="278" t="str">
        <f>'Composições Desp. Diretas'!$A$54</f>
        <v>MA</v>
      </c>
      <c r="C25755" s="278" t="str">
        <f>EAP!$C$10</f>
        <v>PP02</v>
      </c>
      <c r="D25755" s="279" t="str">
        <f>'Composições Desp. Diretas'!$C$54</f>
        <v>MATERIAIS DE ESCRITÓRIO (CARTOLINA, PAPEL, TESOURA, CANETA, LÁPIS, GRAMPEADOR, DUREX, FITA ADESIVA, E ETC.)</v>
      </c>
      <c r="E25755" s="278" t="str">
        <f>Resumo!$R$5</f>
        <v>Despesa</v>
      </c>
      <c r="F25755" s="278" t="str">
        <f>Resumo!$R$7</f>
        <v>Despesa Direta</v>
      </c>
      <c r="G25755" s="286">
        <f>'Composições Desp. Diretas'!CV54</f>
        <v>0</v>
      </c>
    </row>
    <row r="25756" spans="1:7">
      <c r="A25756" s="283">
        <f>'Comp. Desp. Indiretas'!$CU$7</f>
        <v>0</v>
      </c>
      <c r="B25756" s="278" t="str">
        <f>'Composições Desp. Diretas'!$A$55</f>
        <v>MA</v>
      </c>
      <c r="C25756" s="278" t="str">
        <f>EAP!$C$10</f>
        <v>PP02</v>
      </c>
      <c r="D25756" s="279" t="str">
        <f>'Composições Desp. Diretas'!$C$55</f>
        <v>MATERIAIS ACESSÓRIOS PARA AS CAMPANHAS/OFICINAS (BRINDES, CAMISETAS, E ETC.)</v>
      </c>
      <c r="E25756" s="278" t="str">
        <f>Resumo!$R$5</f>
        <v>Despesa</v>
      </c>
      <c r="F25756" s="278" t="str">
        <f>Resumo!$R$7</f>
        <v>Despesa Direta</v>
      </c>
      <c r="G25756" s="286">
        <f>'Composições Desp. Diretas'!CV55</f>
        <v>0</v>
      </c>
    </row>
    <row r="25757" spans="1:7">
      <c r="A25757" s="283">
        <f>'Comp. Desp. Indiretas'!$CU$7</f>
        <v>0</v>
      </c>
      <c r="B25757" s="278" t="str">
        <f>'Composições Desp. Diretas'!$A$56</f>
        <v>DG</v>
      </c>
      <c r="C25757" s="278" t="str">
        <f>EAP!$C$10</f>
        <v>PP02</v>
      </c>
      <c r="D25757" s="279" t="str">
        <f>'Composições Desp. Diretas'!$C$56</f>
        <v>HOSPEDAGEM VIAGEM</v>
      </c>
      <c r="E25757" s="278" t="str">
        <f>Resumo!$R$5</f>
        <v>Despesa</v>
      </c>
      <c r="F25757" s="278" t="str">
        <f>Resumo!$R$7</f>
        <v>Despesa Direta</v>
      </c>
      <c r="G25757" s="286">
        <f>'Composições Desp. Diretas'!CV56</f>
        <v>0</v>
      </c>
    </row>
    <row r="25758" spans="1:7">
      <c r="A25758" s="283">
        <f>'Comp. Desp. Indiretas'!$CU$7</f>
        <v>0</v>
      </c>
      <c r="B25758" s="278" t="str">
        <f>'Composições Desp. Diretas'!$A$57</f>
        <v>DG</v>
      </c>
      <c r="C25758" s="278" t="str">
        <f>EAP!$C$10</f>
        <v>PP02</v>
      </c>
      <c r="D25758" s="279" t="str">
        <f>'Composições Desp. Diretas'!$C$57</f>
        <v>ALIMENTAÇÃO VIAGEM (CAFÉ / ALMOÇO OU JANTA)</v>
      </c>
      <c r="E25758" s="278" t="str">
        <f>Resumo!$R$5</f>
        <v>Despesa</v>
      </c>
      <c r="F25758" s="278" t="str">
        <f>Resumo!$R$7</f>
        <v>Despesa Direta</v>
      </c>
      <c r="G25758" s="286">
        <f>'Composições Desp. Diretas'!CV57</f>
        <v>0</v>
      </c>
    </row>
    <row r="25759" spans="1:7">
      <c r="A25759" s="283">
        <f>'Comp. Desp. Indiretas'!$CU$7</f>
        <v>0</v>
      </c>
      <c r="B25759" s="278" t="str">
        <f>'Composições Desp. Diretas'!$A$58</f>
        <v>DG</v>
      </c>
      <c r="C25759" s="278" t="str">
        <f>EAP!$C$10</f>
        <v>PP02</v>
      </c>
      <c r="D25759" s="279" t="str">
        <f>'Composições Desp. Diretas'!$C$58</f>
        <v>PASSAGEM TERRESTRE / TRANSLADO</v>
      </c>
      <c r="E25759" s="278" t="str">
        <f>Resumo!$R$5</f>
        <v>Despesa</v>
      </c>
      <c r="F25759" s="278" t="str">
        <f>Resumo!$R$7</f>
        <v>Despesa Direta</v>
      </c>
      <c r="G25759" s="286">
        <f>'Composições Desp. Diretas'!CV58</f>
        <v>0</v>
      </c>
    </row>
    <row r="25760" spans="1:7">
      <c r="A25760" s="283">
        <f>'Comp. Desp. Indiretas'!$CU$7</f>
        <v>0</v>
      </c>
      <c r="B25760" s="278">
        <f>'Composições Desp. Diretas'!$A$59</f>
        <v>0</v>
      </c>
      <c r="C25760" s="278" t="str">
        <f>EAP!$C$10</f>
        <v>PP02</v>
      </c>
      <c r="D25760" s="279">
        <f>'Composições Desp. Diretas'!$C$59</f>
        <v>0</v>
      </c>
      <c r="E25760" s="278" t="str">
        <f>Resumo!$R$5</f>
        <v>Despesa</v>
      </c>
      <c r="F25760" s="278" t="str">
        <f>Resumo!$R$7</f>
        <v>Despesa Direta</v>
      </c>
      <c r="G25760" s="286">
        <f>'Composições Desp. Diretas'!CV59</f>
        <v>0</v>
      </c>
    </row>
    <row r="25761" spans="1:7">
      <c r="A25761" s="283">
        <f>'Comp. Desp. Indiretas'!$CU$7</f>
        <v>0</v>
      </c>
      <c r="B25761" s="278">
        <f>'Composições Desp. Diretas'!$A$60</f>
        <v>0</v>
      </c>
      <c r="C25761" s="278" t="str">
        <f>EAP!$C$10</f>
        <v>PP02</v>
      </c>
      <c r="D25761" s="279">
        <f>'Composições Desp. Diretas'!$C$60</f>
        <v>0</v>
      </c>
      <c r="E25761" s="278" t="str">
        <f>Resumo!$R$5</f>
        <v>Despesa</v>
      </c>
      <c r="F25761" s="278" t="str">
        <f>Resumo!$R$7</f>
        <v>Despesa Direta</v>
      </c>
      <c r="G25761" s="286">
        <f>'Composições Desp. Diretas'!CV60</f>
        <v>0</v>
      </c>
    </row>
    <row r="25762" spans="1:7">
      <c r="A25762" s="283">
        <f>'Comp. Desp. Indiretas'!$CU$7</f>
        <v>0</v>
      </c>
      <c r="B25762" s="278">
        <f>'Composições Desp. Diretas'!$A$61</f>
        <v>0</v>
      </c>
      <c r="C25762" s="278" t="str">
        <f>EAP!$C$10</f>
        <v>PP02</v>
      </c>
      <c r="D25762" s="279">
        <f>'Composições Desp. Diretas'!$C$61</f>
        <v>0</v>
      </c>
      <c r="E25762" s="278" t="str">
        <f>Resumo!$R$5</f>
        <v>Despesa</v>
      </c>
      <c r="F25762" s="278" t="str">
        <f>Resumo!$R$7</f>
        <v>Despesa Direta</v>
      </c>
      <c r="G25762" s="286">
        <f>'Composições Desp. Diretas'!CV61</f>
        <v>0</v>
      </c>
    </row>
    <row r="25763" spans="1:7">
      <c r="A25763" s="283">
        <f>'Comp. Desp. Indiretas'!$CU$7</f>
        <v>0</v>
      </c>
      <c r="B25763" s="278">
        <f>'Composições Desp. Diretas'!$A$62</f>
        <v>0</v>
      </c>
      <c r="C25763" s="278" t="str">
        <f>EAP!$C$10</f>
        <v>PP02</v>
      </c>
      <c r="D25763" s="279">
        <f>'Composições Desp. Diretas'!$C$62</f>
        <v>0</v>
      </c>
      <c r="E25763" s="278" t="str">
        <f>Resumo!$R$5</f>
        <v>Despesa</v>
      </c>
      <c r="F25763" s="278" t="str">
        <f>Resumo!$R$7</f>
        <v>Despesa Direta</v>
      </c>
      <c r="G25763" s="286">
        <f>'Composições Desp. Diretas'!CV62</f>
        <v>0</v>
      </c>
    </row>
    <row r="25764" spans="1:7">
      <c r="A25764" s="283">
        <f>'Comp. Desp. Indiretas'!$CU$7</f>
        <v>0</v>
      </c>
      <c r="B25764" s="278">
        <f>'Composições Desp. Diretas'!$A$63</f>
        <v>0</v>
      </c>
      <c r="C25764" s="278" t="str">
        <f>EAP!$C$10</f>
        <v>PP02</v>
      </c>
      <c r="D25764" s="279">
        <f>'Composições Desp. Diretas'!$C$63</f>
        <v>0</v>
      </c>
      <c r="E25764" s="278" t="str">
        <f>Resumo!$R$5</f>
        <v>Despesa</v>
      </c>
      <c r="F25764" s="278" t="str">
        <f>Resumo!$R$7</f>
        <v>Despesa Direta</v>
      </c>
      <c r="G25764" s="286">
        <f>'Composições Desp. Diretas'!CV63</f>
        <v>0</v>
      </c>
    </row>
    <row r="25765" spans="1:7">
      <c r="A25765" s="283">
        <f>'Comp. Desp. Indiretas'!$CU$7</f>
        <v>0</v>
      </c>
      <c r="B25765" s="278">
        <f>'Composições Desp. Diretas'!$A$64</f>
        <v>0</v>
      </c>
      <c r="C25765" s="278" t="str">
        <f>EAP!$C$10</f>
        <v>PP02</v>
      </c>
      <c r="D25765" s="279">
        <f>'Composições Desp. Diretas'!$C$64</f>
        <v>0</v>
      </c>
      <c r="E25765" s="278" t="str">
        <f>Resumo!$R$5</f>
        <v>Despesa</v>
      </c>
      <c r="F25765" s="278" t="str">
        <f>Resumo!$R$7</f>
        <v>Despesa Direta</v>
      </c>
      <c r="G25765" s="286">
        <f>'Composições Desp. Diretas'!CV64</f>
        <v>0</v>
      </c>
    </row>
    <row r="25766" spans="1:7">
      <c r="A25766" s="283">
        <f>'Comp. Desp. Indiretas'!$CU$7</f>
        <v>0</v>
      </c>
      <c r="B25766" s="278">
        <f>'Composições Desp. Diretas'!$A$65</f>
        <v>0</v>
      </c>
      <c r="C25766" s="278" t="str">
        <f>EAP!$C$10</f>
        <v>PP02</v>
      </c>
      <c r="D25766" s="279">
        <f>'Composições Desp. Diretas'!$C$65</f>
        <v>0</v>
      </c>
      <c r="E25766" s="278" t="str">
        <f>Resumo!$R$5</f>
        <v>Despesa</v>
      </c>
      <c r="F25766" s="278" t="str">
        <f>Resumo!$R$7</f>
        <v>Despesa Direta</v>
      </c>
      <c r="G25766" s="286">
        <f>'Composições Desp. Diretas'!CV65</f>
        <v>0</v>
      </c>
    </row>
    <row r="25767" spans="1:7">
      <c r="A25767" s="283">
        <f>'Comp. Desp. Indiretas'!$CU$7</f>
        <v>0</v>
      </c>
      <c r="B25767" s="278">
        <f>'Composições Desp. Diretas'!$A$66</f>
        <v>0</v>
      </c>
      <c r="C25767" s="278" t="str">
        <f>EAP!$C$10</f>
        <v>PP02</v>
      </c>
      <c r="D25767" s="279">
        <f>'Composições Desp. Diretas'!$C$66</f>
        <v>0</v>
      </c>
      <c r="E25767" s="278" t="str">
        <f>Resumo!$R$5</f>
        <v>Despesa</v>
      </c>
      <c r="F25767" s="278" t="str">
        <f>Resumo!$R$7</f>
        <v>Despesa Direta</v>
      </c>
      <c r="G25767" s="286">
        <f>'Composições Desp. Diretas'!CV66</f>
        <v>0</v>
      </c>
    </row>
    <row r="25768" spans="1:7">
      <c r="A25768" s="283">
        <f>'Comp. Desp. Indiretas'!$CU$7</f>
        <v>0</v>
      </c>
      <c r="B25768" s="278">
        <f>'Composições Desp. Diretas'!$A$67</f>
        <v>0</v>
      </c>
      <c r="C25768" s="278" t="str">
        <f>EAP!$C$10</f>
        <v>PP02</v>
      </c>
      <c r="D25768" s="279">
        <f>'Composições Desp. Diretas'!$C$67</f>
        <v>0</v>
      </c>
      <c r="E25768" s="278" t="str">
        <f>Resumo!$R$5</f>
        <v>Despesa</v>
      </c>
      <c r="F25768" s="278" t="str">
        <f>Resumo!$R$7</f>
        <v>Despesa Direta</v>
      </c>
      <c r="G25768" s="286">
        <f>'Composições Desp. Diretas'!CV67</f>
        <v>0</v>
      </c>
    </row>
    <row r="25769" spans="1:7">
      <c r="A25769" s="283">
        <f>'Comp. Desp. Indiretas'!$CU$7</f>
        <v>0</v>
      </c>
      <c r="B25769" s="278">
        <f>'Composições Desp. Diretas'!$A$68</f>
        <v>0</v>
      </c>
      <c r="C25769" s="278" t="str">
        <f>EAP!$C$10</f>
        <v>PP02</v>
      </c>
      <c r="D25769" s="279">
        <f>'Composições Desp. Diretas'!$C$68</f>
        <v>0</v>
      </c>
      <c r="E25769" s="278" t="str">
        <f>Resumo!$R$5</f>
        <v>Despesa</v>
      </c>
      <c r="F25769" s="278" t="str">
        <f>Resumo!$R$7</f>
        <v>Despesa Direta</v>
      </c>
      <c r="G25769" s="286">
        <f>'Composições Desp. Diretas'!CV68</f>
        <v>0</v>
      </c>
    </row>
    <row r="25770" spans="1:7">
      <c r="A25770" s="283">
        <f>'Comp. Desp. Indiretas'!$CU$7</f>
        <v>0</v>
      </c>
      <c r="B25770" s="278">
        <f>'Composições Desp. Diretas'!$A$69</f>
        <v>0</v>
      </c>
      <c r="C25770" s="278" t="str">
        <f>EAP!$C$10</f>
        <v>PP02</v>
      </c>
      <c r="D25770" s="279">
        <f>'Composições Desp. Diretas'!$C$69</f>
        <v>0</v>
      </c>
      <c r="E25770" s="278" t="str">
        <f>Resumo!$R$5</f>
        <v>Despesa</v>
      </c>
      <c r="F25770" s="278" t="str">
        <f>Resumo!$R$7</f>
        <v>Despesa Direta</v>
      </c>
      <c r="G25770" s="286">
        <f>'Composições Desp. Diretas'!CV69</f>
        <v>0</v>
      </c>
    </row>
    <row r="25771" spans="1:7">
      <c r="A25771" s="283">
        <f>'Comp. Desp. Indiretas'!$CU$7</f>
        <v>0</v>
      </c>
      <c r="B25771" s="278">
        <f>'Composições Desp. Diretas'!$A$70</f>
        <v>0</v>
      </c>
      <c r="C25771" s="278" t="str">
        <f>EAP!$C$10</f>
        <v>PP02</v>
      </c>
      <c r="D25771" s="279">
        <f>'Composições Desp. Diretas'!$C$70</f>
        <v>0</v>
      </c>
      <c r="E25771" s="278" t="str">
        <f>Resumo!$R$5</f>
        <v>Despesa</v>
      </c>
      <c r="F25771" s="278" t="str">
        <f>Resumo!$R$7</f>
        <v>Despesa Direta</v>
      </c>
      <c r="G25771" s="286">
        <f>'Composições Desp. Diretas'!CV70</f>
        <v>0</v>
      </c>
    </row>
    <row r="25772" spans="1:7">
      <c r="A25772" s="283">
        <f>'Comp. Desp. Indiretas'!$CU$7</f>
        <v>0</v>
      </c>
      <c r="B25772" s="278">
        <f>'Composições Desp. Diretas'!$A$71</f>
        <v>0</v>
      </c>
      <c r="C25772" s="278" t="str">
        <f>EAP!$C$10</f>
        <v>PP02</v>
      </c>
      <c r="D25772" s="279">
        <f>'Composições Desp. Diretas'!$C$71</f>
        <v>0</v>
      </c>
      <c r="E25772" s="278" t="str">
        <f>Resumo!$R$5</f>
        <v>Despesa</v>
      </c>
      <c r="F25772" s="278" t="str">
        <f>Resumo!$R$7</f>
        <v>Despesa Direta</v>
      </c>
      <c r="G25772" s="286">
        <f>'Composições Desp. Diretas'!CV71</f>
        <v>0</v>
      </c>
    </row>
    <row r="25773" spans="1:7">
      <c r="A25773" s="283">
        <f>'Comp. Desp. Indiretas'!$CU$7</f>
        <v>0</v>
      </c>
      <c r="B25773" s="278">
        <f>'Composições Desp. Diretas'!$A$72</f>
        <v>0</v>
      </c>
      <c r="C25773" s="278" t="str">
        <f>EAP!$C$10</f>
        <v>PP02</v>
      </c>
      <c r="D25773" s="279">
        <f>'Composições Desp. Diretas'!$C$72</f>
        <v>0</v>
      </c>
      <c r="E25773" s="278" t="str">
        <f>Resumo!$R$5</f>
        <v>Despesa</v>
      </c>
      <c r="F25773" s="278" t="str">
        <f>Resumo!$R$7</f>
        <v>Despesa Direta</v>
      </c>
      <c r="G25773" s="286">
        <f>'Composições Desp. Diretas'!CV72</f>
        <v>0</v>
      </c>
    </row>
    <row r="26642" spans="1:7">
      <c r="A26642" s="283">
        <f>'Comp. Desp. Indiretas'!$CU$7</f>
        <v>0</v>
      </c>
      <c r="D26642" s="279" t="str">
        <f>'CRONOG. DE RECEBIMENTO'!$A$5</f>
        <v>SUBPROGRAMA DE EDUCAÇÃO AMBIENTAL PARA A COMUNIDADE (PEAC)</v>
      </c>
      <c r="E26642" s="278" t="str">
        <f>Resumo!$R$4</f>
        <v>Receita</v>
      </c>
      <c r="F26642" s="278" t="str">
        <f>Resumo!$R$4</f>
        <v>Receita</v>
      </c>
      <c r="G26642" s="286">
        <f>'CRONOG. DE RECEBIMENTO'!Y5</f>
        <v>0</v>
      </c>
    </row>
    <row r="26643" spans="1:7">
      <c r="A26643" s="283">
        <f>'Comp. Desp. Indiretas'!$CU$7</f>
        <v>0</v>
      </c>
      <c r="D26643" s="279" t="str">
        <f>'CRONOG. DE RECEBIMENTO'!$A$6</f>
        <v>Plano de Trabalho de Comunidade (PEAC)</v>
      </c>
      <c r="E26643" s="278" t="str">
        <f>Resumo!$R$4</f>
        <v>Receita</v>
      </c>
      <c r="F26643" s="278" t="str">
        <f>Resumo!$R$4</f>
        <v>Receita</v>
      </c>
      <c r="G26643" s="286">
        <f>'CRONOG. DE RECEBIMENTO'!Y6</f>
        <v>0</v>
      </c>
    </row>
    <row r="26644" spans="1:7">
      <c r="A26644" s="283">
        <f>'Comp. Desp. Indiretas'!$CU$7</f>
        <v>0</v>
      </c>
      <c r="D26644" s="279" t="str">
        <f>'CRONOG. DE RECEBIMENTO'!$A$7</f>
        <v>Formar Comitê de Educação Ambiental de Comunidade (PEAC)</v>
      </c>
      <c r="E26644" s="278" t="str">
        <f>Resumo!$R$4</f>
        <v>Receita</v>
      </c>
      <c r="F26644" s="278" t="str">
        <f>Resumo!$R$4</f>
        <v>Receita</v>
      </c>
      <c r="G26644" s="286">
        <f>'CRONOG. DE RECEBIMENTO'!Y7</f>
        <v>0</v>
      </c>
    </row>
    <row r="26645" spans="1:7">
      <c r="A26645" s="283">
        <f>'Comp. Desp. Indiretas'!$CU$7</f>
        <v>0</v>
      </c>
      <c r="D26645" s="279" t="str">
        <f>'CRONOG. DE RECEBIMENTO'!$A$8</f>
        <v>Manter Comitê de Educação Ambiental em comunidades (PEAC)</v>
      </c>
      <c r="E26645" s="278" t="str">
        <f>Resumo!$R$4</f>
        <v>Receita</v>
      </c>
      <c r="F26645" s="278" t="str">
        <f>Resumo!$R$4</f>
        <v>Receita</v>
      </c>
      <c r="G26645" s="286">
        <f>'CRONOG. DE RECEBIMENTO'!Y8</f>
        <v>0</v>
      </c>
    </row>
    <row r="26646" spans="1:7">
      <c r="A26646" s="283">
        <f>'Comp. Desp. Indiretas'!$CU$7</f>
        <v>0</v>
      </c>
      <c r="D26646" s="279" t="str">
        <f>'CRONOG. DE RECEBIMENTO'!$A$24</f>
        <v>Realizar análise técnica mensal das atividades de Educação Ambiental do PEAC</v>
      </c>
      <c r="E26646" s="278" t="str">
        <f>Resumo!$R$4</f>
        <v>Receita</v>
      </c>
      <c r="F26646" s="278" t="str">
        <f>Resumo!$R$4</f>
        <v>Receita</v>
      </c>
      <c r="G26646" s="286">
        <f>'CRONOG. DE RECEBIMENTO'!Y24</f>
        <v>0</v>
      </c>
    </row>
    <row r="26647" spans="1:7">
      <c r="A26647" s="283">
        <f>'Comp. Desp. Indiretas'!$CU$7</f>
        <v>0</v>
      </c>
      <c r="D26647" s="279" t="str">
        <f>'CRONOG. DE RECEBIMENTO'!$A$25</f>
        <v>Realizar Blitz Educativa sobre SSMA para Comunidades (PEAC)</v>
      </c>
      <c r="E26647" s="278" t="str">
        <f>Resumo!$R$4</f>
        <v>Receita</v>
      </c>
      <c r="F26647" s="278" t="str">
        <f>Resumo!$R$4</f>
        <v>Receita</v>
      </c>
      <c r="G26647" s="286">
        <f>'CRONOG. DE RECEBIMENTO'!Y25</f>
        <v>0</v>
      </c>
    </row>
    <row r="26648" spans="1:7">
      <c r="A26648" s="283">
        <f>'Comp. Desp. Indiretas'!$CU$7</f>
        <v>0</v>
      </c>
      <c r="D26648" s="279" t="str">
        <f>'CRONOG. DE RECEBIMENTO'!$A$26</f>
        <v>Despesas tributáveis do item 6.1.12</v>
      </c>
      <c r="E26648" s="278" t="str">
        <f>Resumo!$R$4</f>
        <v>Receita</v>
      </c>
      <c r="F26648" s="278" t="str">
        <f>Resumo!$R$4</f>
        <v>Receita</v>
      </c>
      <c r="G26648" s="286">
        <f>'CRONOG. DE RECEBIMENTO'!Y26</f>
        <v>0</v>
      </c>
    </row>
    <row r="26649" spans="1:7">
      <c r="A26649" s="283">
        <f>'Comp. Desp. Indiretas'!$CU$7</f>
        <v>0</v>
      </c>
      <c r="D26649" s="279" t="str">
        <f>'CRONOG. DE RECEBIMENTO'!$A$42</f>
        <v>Despesas tributáveis do item 6.1.21</v>
      </c>
      <c r="E26649" s="278" t="str">
        <f>Resumo!$R$4</f>
        <v>Receita</v>
      </c>
      <c r="F26649" s="278" t="str">
        <f>Resumo!$R$4</f>
        <v>Receita</v>
      </c>
      <c r="G26649" s="286">
        <f>'CRONOG. DE RECEBIMENTO'!Y42</f>
        <v>0</v>
      </c>
    </row>
    <row r="26650" spans="1:7">
      <c r="A26650" s="283">
        <f>'Comp. Desp. Indiretas'!$CU$7</f>
        <v>0</v>
      </c>
      <c r="D26650" s="279" t="str">
        <f>'CRONOG. DE RECEBIMENTO'!$A$43</f>
        <v>Monitorar atividade do Programa de Educação Ambiental do Trabalhador (PEAT)</v>
      </c>
      <c r="E26650" s="278" t="str">
        <f>Resumo!$R$4</f>
        <v>Receita</v>
      </c>
      <c r="F26650" s="278" t="str">
        <f>Resumo!$R$4</f>
        <v>Receita</v>
      </c>
      <c r="G26650" s="286">
        <f>'CRONOG. DE RECEBIMENTO'!Y43</f>
        <v>0</v>
      </c>
    </row>
    <row r="26651" spans="1:7">
      <c r="A26651" s="283">
        <f>'Comp. Desp. Indiretas'!$CU$7</f>
        <v>0</v>
      </c>
      <c r="D26651" s="279" t="str">
        <f>'CRONOG. DE RECEBIMENTO'!$A$44</f>
        <v>Despesas tributáveis do item 6.1.22</v>
      </c>
      <c r="E26651" s="278" t="str">
        <f>Resumo!$R$4</f>
        <v>Receita</v>
      </c>
      <c r="F26651" s="278" t="str">
        <f>Resumo!$R$4</f>
        <v>Receita</v>
      </c>
      <c r="G26651" s="286">
        <f>'CRONOG. DE RECEBIMENTO'!Y44</f>
        <v>0</v>
      </c>
    </row>
    <row r="26652" spans="1:7">
      <c r="A26652" s="283">
        <f>'Comp. Desp. Indiretas'!$CU$7</f>
        <v>0</v>
      </c>
      <c r="D26652" s="279" t="str">
        <f>'CRONOG. DE RECEBIMENTO'!$A$45</f>
        <v>Realizar análise técnica mensal das atividades de Educação Ambiental do PEAT</v>
      </c>
      <c r="E26652" s="278" t="str">
        <f>Resumo!$R$4</f>
        <v>Receita</v>
      </c>
      <c r="F26652" s="278" t="str">
        <f>Resumo!$R$4</f>
        <v>Receita</v>
      </c>
      <c r="G26652" s="286">
        <f>'CRONOG. DE RECEBIMENTO'!Y45</f>
        <v>0</v>
      </c>
    </row>
    <row r="26653" spans="1:7">
      <c r="A26653" s="283">
        <f>'Comp. Desp. Indiretas'!$CU$7</f>
        <v>0</v>
      </c>
      <c r="D26653" s="279" t="str">
        <f>'CRONOG. DE RECEBIMENTO'!$A$46</f>
        <v>Realizar Diagnóstico Socioambiental Participativo (DSAP) para empregados</v>
      </c>
      <c r="E26653" s="278" t="str">
        <f>Resumo!$R$4</f>
        <v>Receita</v>
      </c>
      <c r="F26653" s="278" t="str">
        <f>Resumo!$R$4</f>
        <v>Receita</v>
      </c>
      <c r="G26653" s="286">
        <f>'CRONOG. DE RECEBIMENTO'!Y46</f>
        <v>0</v>
      </c>
    </row>
    <row r="26655" spans="1:7">
      <c r="A26655" s="283">
        <f>'Comp. Desp. Indiretas'!$CU$7</f>
        <v>0</v>
      </c>
      <c r="D26655" s="279" t="str">
        <f>'CRONOG. DE RECEBIMENTO'!$A$47</f>
        <v>Despesas tributáveis do item 6.1.24</v>
      </c>
      <c r="E26655" s="278" t="str">
        <f>Resumo!$R$4</f>
        <v>Receita</v>
      </c>
      <c r="F26655" s="278" t="str">
        <f>Resumo!$R$4</f>
        <v>Receita</v>
      </c>
      <c r="G26655" s="286">
        <f>'CRONOG. DE RECEBIMENTO'!Y47</f>
        <v>0</v>
      </c>
    </row>
    <row r="26656" spans="1:7">
      <c r="A26656" s="283">
        <f>'Comp. Desp. Indiretas'!$CU$7</f>
        <v>0</v>
      </c>
      <c r="D26656" s="279" t="str">
        <f>'CRONOG. DE RECEBIMENTO'!$A$48</f>
        <v>PRODUÇÃO DE ARTES VISUAIS</v>
      </c>
      <c r="E26656" s="278" t="str">
        <f>Resumo!$R$4</f>
        <v>Receita</v>
      </c>
      <c r="F26656" s="278" t="str">
        <f>Resumo!$R$4</f>
        <v>Receita</v>
      </c>
      <c r="G26656" s="286">
        <f>'CRONOG. DE RECEBIMENTO'!Y48</f>
        <v>0</v>
      </c>
    </row>
    <row r="26657" spans="1:7">
      <c r="A26657" s="283">
        <f>'Comp. Desp. Indiretas'!$CU$7</f>
        <v>0</v>
      </c>
      <c r="D26657" s="279" t="str">
        <f>'CRONOG. DE RECEBIMENTO'!$A$49</f>
        <v>Produzir material gráfico como folder, convites, banner, lâmina, outdoor, apresentações e produtos diversos atinentes a educação ambiental e outras temáticas etc.</v>
      </c>
      <c r="E26657" s="278" t="str">
        <f>Resumo!$R$4</f>
        <v>Receita</v>
      </c>
      <c r="F26657" s="278" t="str">
        <f>Resumo!$R$4</f>
        <v>Receita</v>
      </c>
      <c r="G26657" s="286">
        <f>'CRONOG. DE RECEBIMENTO'!Y49</f>
        <v>0</v>
      </c>
    </row>
    <row r="26658" spans="1:7">
      <c r="A26658" s="283">
        <f>'Comp. Desp. Indiretas'!$CU$7</f>
        <v>0</v>
      </c>
      <c r="D26658" s="279" t="str">
        <f>'CRONOG. DE RECEBIMENTO'!$A$50</f>
        <v>Produzir Card Animado, Vídeos, Spot, Jogos interativos, Peça Multimídia, Identidade Visual, Plataformas digitais/interativas, Brindes, Cadernos de Campo/Quis/Guia etc.:</v>
      </c>
      <c r="E26658" s="278" t="str">
        <f>Resumo!$R$4</f>
        <v>Receita</v>
      </c>
      <c r="F26658" s="278" t="str">
        <f>Resumo!$R$4</f>
        <v>Receita</v>
      </c>
      <c r="G26658" s="286">
        <f>'CRONOG. DE RECEBIMENTO'!Y50</f>
        <v>0</v>
      </c>
    </row>
    <row r="26672" spans="1:7">
      <c r="A26672" s="283">
        <f>'Comp. Desp. Indiretas'!$CU$7</f>
        <v>0</v>
      </c>
      <c r="D26672" s="279" t="str">
        <f>Resumo!$R$8</f>
        <v>Imposto</v>
      </c>
      <c r="E26672" s="278" t="str">
        <f>Resumo!$R$5</f>
        <v>Despesa</v>
      </c>
      <c r="F26672" s="278" t="str">
        <f>Resumo!$R$8</f>
        <v>Imposto</v>
      </c>
      <c r="G26672" s="286">
        <f>'CRONOG. DE RECEBIMENTO'!Y53</f>
        <v>0</v>
      </c>
    </row>
    <row r="26673" spans="1:7">
      <c r="A26673" s="283">
        <f>'Comp. Desp. Indiretas'!$CU$7</f>
        <v>0</v>
      </c>
      <c r="D26673" s="279" t="str">
        <f>Resumo!$R$9</f>
        <v>Overhead</v>
      </c>
      <c r="E26673" s="278" t="str">
        <f>Resumo!$R$9</f>
        <v>Overhead</v>
      </c>
      <c r="F26673" s="278" t="str">
        <f>Resumo!$R$9</f>
        <v>Overhead</v>
      </c>
      <c r="G26673" s="286">
        <f>'CRONOG. DE RECEBIMENTO'!Y58</f>
        <v>0</v>
      </c>
    </row>
    <row r="26674" spans="1:7">
      <c r="A26674" s="283">
        <f>'Comp. Desp. Indiretas'!$CU$7</f>
        <v>0</v>
      </c>
      <c r="D26674" s="279" t="str">
        <f>Resumo!$R$10</f>
        <v>Margem</v>
      </c>
      <c r="E26674" s="278" t="str">
        <f>Resumo!$R$10</f>
        <v>Margem</v>
      </c>
      <c r="F26674" s="278" t="str">
        <f>Resumo!$R$10</f>
        <v>Margem</v>
      </c>
      <c r="G26674" s="286">
        <f>'CRONOG. DE RECEBIMENTO'!Y60</f>
        <v>0</v>
      </c>
    </row>
    <row r="26675" spans="1:7">
      <c r="A26675" s="283">
        <f>'Comp. Desp. Indiretas'!$CU$7</f>
        <v>0</v>
      </c>
      <c r="D26675" s="279" t="str">
        <f>Resumo!$R$11</f>
        <v>Risco</v>
      </c>
      <c r="E26675" s="278" t="str">
        <f>Resumo!$R$11</f>
        <v>Risco</v>
      </c>
      <c r="F26675" s="278" t="str">
        <f>Resumo!$R$11</f>
        <v>Risco</v>
      </c>
      <c r="G26675" s="286">
        <f>'CRONOG. DE RECEBIMENTO'!Y59</f>
        <v>0</v>
      </c>
    </row>
    <row r="26676" spans="1:7">
      <c r="A26676" s="283">
        <f>'Comp. Desp. Indiretas'!$CU$7</f>
        <v>0</v>
      </c>
      <c r="D26676" s="279" t="str">
        <f>'CRONOG. DE RECEBIMENTO'!$A$54</f>
        <v>TOTAL MENSAL - RECEITA LÍQUIDA</v>
      </c>
      <c r="E26676" s="278" t="str">
        <f>Resumo!$R$4</f>
        <v>Receita</v>
      </c>
      <c r="F26676" s="278" t="str">
        <f>'CRONOG. DE RECEBIMENTO'!$A$54</f>
        <v>TOTAL MENSAL - RECEITA LÍQUIDA</v>
      </c>
      <c r="G26676" s="286">
        <f>'CRONOG. DE RECEBIMENTO'!$Y$54</f>
        <v>0</v>
      </c>
    </row>
    <row r="26677" spans="1:7">
      <c r="A26677" s="283">
        <f>'Comp. Desp. Indiretas'!$CU$7</f>
        <v>0</v>
      </c>
      <c r="D26677" s="279" t="str">
        <f>'CRONOG. DE RECEBIMENTO'!$A$55</f>
        <v>TOTAL ACUMULADO - RECEITA LÍQUIDA</v>
      </c>
      <c r="E26677" s="278" t="str">
        <f>Resumo!$R$4</f>
        <v>Receita</v>
      </c>
      <c r="F26677" s="278" t="str">
        <f>'CRONOG. DE RECEBIMENTO'!$A$55</f>
        <v>TOTAL ACUMULADO - RECEITA LÍQUIDA</v>
      </c>
      <c r="G26677" s="286">
        <f>'CRONOG. DE RECEBIMENTO'!$Y$55</f>
        <v>5856057.9680455765</v>
      </c>
    </row>
    <row r="26708" spans="1:7">
      <c r="A26708" s="283">
        <f>'Comp. Desp. Indiretas'!$CV$7</f>
        <v>0</v>
      </c>
      <c r="B26708" s="278" t="str">
        <f>'Comp. Desp. Indiretas'!$A$9</f>
        <v>MOC</v>
      </c>
      <c r="D26708" s="279" t="str">
        <f>'Comp. Desp. Indiretas'!$C$9</f>
        <v>DIRETOR TÉCNICO</v>
      </c>
      <c r="E26708" s="278" t="str">
        <f>Resumo!$R$5</f>
        <v>Despesa</v>
      </c>
      <c r="F26708" s="278" t="str">
        <f>Resumo!$R$6</f>
        <v>Despesa Indireta</v>
      </c>
      <c r="G26708" s="286">
        <f>'Comp. Desp. Indiretas'!CV9</f>
        <v>0</v>
      </c>
    </row>
    <row r="26709" spans="1:7">
      <c r="A26709" s="283">
        <f>'Comp. Desp. Indiretas'!$CV$7</f>
        <v>0</v>
      </c>
      <c r="B26709" s="278" t="str">
        <f>'Comp. Desp. Indiretas'!$A$10</f>
        <v>MOC</v>
      </c>
      <c r="D26709" s="279" t="str">
        <f>'Comp. Desp. Indiretas'!$C$10</f>
        <v>GERENTE DE PROJETO</v>
      </c>
      <c r="E26709" s="278" t="str">
        <f>Resumo!$R$5</f>
        <v>Despesa</v>
      </c>
      <c r="F26709" s="278" t="str">
        <f>Resumo!$R$6</f>
        <v>Despesa Indireta</v>
      </c>
      <c r="G26709" s="286">
        <f>'Comp. Desp. Indiretas'!CV10</f>
        <v>0</v>
      </c>
    </row>
    <row r="26710" spans="1:7">
      <c r="A26710" s="283">
        <f>'Comp. Desp. Indiretas'!$CV$7</f>
        <v>0</v>
      </c>
      <c r="B26710" s="278" t="str">
        <f>'Comp. Desp. Indiretas'!$A$11</f>
        <v>MOC</v>
      </c>
      <c r="D26710" s="279" t="str">
        <f>'Comp. Desp. Indiretas'!$C$11</f>
        <v>COORD. DE PROJETO</v>
      </c>
      <c r="E26710" s="278" t="str">
        <f>Resumo!$R$5</f>
        <v>Despesa</v>
      </c>
      <c r="F26710" s="278" t="str">
        <f>Resumo!$R$6</f>
        <v>Despesa Indireta</v>
      </c>
      <c r="G26710" s="286">
        <f>'Comp. Desp. Indiretas'!CV11</f>
        <v>0</v>
      </c>
    </row>
    <row r="26711" spans="1:7">
      <c r="A26711" s="283">
        <f>'Comp. Desp. Indiretas'!$CV$7</f>
        <v>0</v>
      </c>
      <c r="B26711" s="278" t="str">
        <f>'Comp. Desp. Indiretas'!$A$12</f>
        <v>MOC</v>
      </c>
      <c r="D26711" s="279" t="str">
        <f>'Comp. Desp. Indiretas'!$C$12</f>
        <v>COORD. OPERACIONAL</v>
      </c>
      <c r="E26711" s="278" t="str">
        <f>Resumo!$R$5</f>
        <v>Despesa</v>
      </c>
      <c r="F26711" s="278" t="str">
        <f>Resumo!$R$6</f>
        <v>Despesa Indireta</v>
      </c>
      <c r="G26711" s="286">
        <f>'Comp. Desp. Indiretas'!CV12</f>
        <v>0</v>
      </c>
    </row>
    <row r="26712" spans="1:7">
      <c r="A26712" s="283">
        <f>'Comp. Desp. Indiretas'!$CV$7</f>
        <v>0</v>
      </c>
      <c r="B26712" s="278" t="str">
        <f>'Comp. Desp. Indiretas'!$A$13</f>
        <v>MOC</v>
      </c>
      <c r="D26712" s="279" t="str">
        <f>'Comp. Desp. Indiretas'!$C$13</f>
        <v>ANALISTA DE PROJETOS SENIOR</v>
      </c>
      <c r="E26712" s="278" t="str">
        <f>Resumo!$R$5</f>
        <v>Despesa</v>
      </c>
      <c r="F26712" s="278" t="str">
        <f>Resumo!$R$6</f>
        <v>Despesa Indireta</v>
      </c>
      <c r="G26712" s="286">
        <f>'Comp. Desp. Indiretas'!CV13</f>
        <v>0</v>
      </c>
    </row>
    <row r="26713" spans="1:7">
      <c r="A26713" s="283">
        <f>'Comp. Desp. Indiretas'!$CV$7</f>
        <v>0</v>
      </c>
      <c r="B26713" s="278" t="str">
        <f>'Comp. Desp. Indiretas'!$A$14</f>
        <v>MOC</v>
      </c>
      <c r="D26713" s="279" t="str">
        <f>'Comp. Desp. Indiretas'!$C$14</f>
        <v>ANALISTA DE PROJETOS PLENO</v>
      </c>
      <c r="E26713" s="278" t="str">
        <f>Resumo!$R$5</f>
        <v>Despesa</v>
      </c>
      <c r="F26713" s="278" t="str">
        <f>Resumo!$R$6</f>
        <v>Despesa Indireta</v>
      </c>
      <c r="G26713" s="286">
        <f>'Comp. Desp. Indiretas'!CV14</f>
        <v>0</v>
      </c>
    </row>
    <row r="26714" spans="1:7">
      <c r="A26714" s="283">
        <f>'Comp. Desp. Indiretas'!$CV$7</f>
        <v>0</v>
      </c>
      <c r="B26714" s="278" t="str">
        <f>'Comp. Desp. Indiretas'!$A$15</f>
        <v>MOC</v>
      </c>
      <c r="D26714" s="279" t="str">
        <f>'Comp. Desp. Indiretas'!$C$15</f>
        <v>ANALISTA DE PROJETOS JUNIOR</v>
      </c>
      <c r="E26714" s="278" t="str">
        <f>Resumo!$R$5</f>
        <v>Despesa</v>
      </c>
      <c r="F26714" s="278" t="str">
        <f>Resumo!$R$6</f>
        <v>Despesa Indireta</v>
      </c>
      <c r="G26714" s="286">
        <f>'Comp. Desp. Indiretas'!CV15</f>
        <v>0</v>
      </c>
    </row>
    <row r="26715" spans="1:7">
      <c r="A26715" s="283">
        <f>'Comp. Desp. Indiretas'!$CV$7</f>
        <v>0</v>
      </c>
      <c r="B26715" s="278" t="str">
        <f>'Comp. Desp. Indiretas'!$A$16</f>
        <v>MOC</v>
      </c>
      <c r="D26715" s="279" t="str">
        <f>'Comp. Desp. Indiretas'!$C$16</f>
        <v>TÉCNICO OPERACIONAL</v>
      </c>
      <c r="E26715" s="278" t="str">
        <f>Resumo!$R$5</f>
        <v>Despesa</v>
      </c>
      <c r="F26715" s="278" t="str">
        <f>Resumo!$R$6</f>
        <v>Despesa Indireta</v>
      </c>
      <c r="G26715" s="286">
        <f>'Comp. Desp. Indiretas'!CV16</f>
        <v>0</v>
      </c>
    </row>
    <row r="26716" spans="1:7">
      <c r="A26716" s="283">
        <f>'Comp. Desp. Indiretas'!$CV$7</f>
        <v>0</v>
      </c>
      <c r="B26716" s="278" t="str">
        <f>'Comp. Desp. Indiretas'!$A$17</f>
        <v>MOC</v>
      </c>
      <c r="D26716" s="279" t="str">
        <f>'Comp. Desp. Indiretas'!$C$17</f>
        <v>TÉCNICO OPERACIONAL - C/ PERICULOSIDADE</v>
      </c>
      <c r="E26716" s="278" t="str">
        <f>Resumo!$R$5</f>
        <v>Despesa</v>
      </c>
      <c r="F26716" s="278" t="str">
        <f>Resumo!$R$6</f>
        <v>Despesa Indireta</v>
      </c>
      <c r="G26716" s="286">
        <f>'Comp. Desp. Indiretas'!CV17</f>
        <v>0</v>
      </c>
    </row>
    <row r="26717" spans="1:7">
      <c r="A26717" s="283">
        <f>'Comp. Desp. Indiretas'!$CV$7</f>
        <v>0</v>
      </c>
      <c r="B26717" s="278" t="str">
        <f>'Comp. Desp. Indiretas'!$A$18</f>
        <v>MOC</v>
      </c>
      <c r="D26717" s="279" t="str">
        <f>'Comp. Desp. Indiretas'!$C$18</f>
        <v>ANALISTA DE GEOPROCESSAMENTO</v>
      </c>
      <c r="E26717" s="278" t="str">
        <f>Resumo!$R$5</f>
        <v>Despesa</v>
      </c>
      <c r="F26717" s="278" t="str">
        <f>Resumo!$R$6</f>
        <v>Despesa Indireta</v>
      </c>
      <c r="G26717" s="286">
        <f>'Comp. Desp. Indiretas'!CV18</f>
        <v>0</v>
      </c>
    </row>
    <row r="26718" spans="1:7">
      <c r="A26718" s="283">
        <f>'Comp. Desp. Indiretas'!$CV$7</f>
        <v>0</v>
      </c>
      <c r="B26718" s="278" t="str">
        <f>'Comp. Desp. Indiretas'!$A$19</f>
        <v>MOC</v>
      </c>
      <c r="D26718" s="279" t="str">
        <f>'Comp. Desp. Indiretas'!$C$19</f>
        <v>ASSISTENTE DE PROJETOS</v>
      </c>
      <c r="E26718" s="278" t="str">
        <f>Resumo!$R$5</f>
        <v>Despesa</v>
      </c>
      <c r="F26718" s="278" t="str">
        <f>Resumo!$R$6</f>
        <v>Despesa Indireta</v>
      </c>
      <c r="G26718" s="286">
        <f>'Comp. Desp. Indiretas'!CV19</f>
        <v>0</v>
      </c>
    </row>
    <row r="26719" spans="1:7">
      <c r="A26719" s="283">
        <f>'Comp. Desp. Indiretas'!$CV$7</f>
        <v>0</v>
      </c>
      <c r="B26719" s="278" t="str">
        <f>'Comp. Desp. Indiretas'!$A$20</f>
        <v>MOC</v>
      </c>
      <c r="D26719" s="279" t="str">
        <f>'Comp. Desp. Indiretas'!$C$20</f>
        <v>ASSISTENTE ADMINISTRATIVO</v>
      </c>
      <c r="E26719" s="278" t="str">
        <f>Resumo!$R$5</f>
        <v>Despesa</v>
      </c>
      <c r="F26719" s="278" t="str">
        <f>Resumo!$R$6</f>
        <v>Despesa Indireta</v>
      </c>
      <c r="G26719" s="286">
        <f>'Comp. Desp. Indiretas'!CV20</f>
        <v>0</v>
      </c>
    </row>
    <row r="26720" spans="1:7">
      <c r="A26720" s="283">
        <f>'Comp. Desp. Indiretas'!$CV$7</f>
        <v>0</v>
      </c>
      <c r="B26720" s="278" t="str">
        <f>'Comp. Desp. Indiretas'!$A$21</f>
        <v>MOC</v>
      </c>
      <c r="D26720" s="279" t="str">
        <f>'Comp. Desp. Indiretas'!$C$21</f>
        <v>ESTAGIÁRIO TÉCNICO</v>
      </c>
      <c r="E26720" s="278" t="str">
        <f>Resumo!$R$5</f>
        <v>Despesa</v>
      </c>
      <c r="F26720" s="278" t="str">
        <f>Resumo!$R$6</f>
        <v>Despesa Indireta</v>
      </c>
      <c r="G26720" s="286">
        <f>'Comp. Desp. Indiretas'!CV21</f>
        <v>0</v>
      </c>
    </row>
    <row r="26721" spans="1:7">
      <c r="A26721" s="283">
        <f>'Comp. Desp. Indiretas'!$CV$7</f>
        <v>0</v>
      </c>
      <c r="B26721" s="278" t="str">
        <f>'Comp. Desp. Indiretas'!$A$22</f>
        <v>MOC</v>
      </c>
      <c r="D26721" s="279" t="str">
        <f>'Comp. Desp. Indiretas'!$C$22</f>
        <v>ANALISTA FINANCEIRO</v>
      </c>
      <c r="E26721" s="278" t="str">
        <f>Resumo!$R$5</f>
        <v>Despesa</v>
      </c>
      <c r="F26721" s="278" t="str">
        <f>Resumo!$R$6</f>
        <v>Despesa Indireta</v>
      </c>
      <c r="G26721" s="286">
        <f>'Comp. Desp. Indiretas'!CV22</f>
        <v>0</v>
      </c>
    </row>
    <row r="26722" spans="1:7">
      <c r="A26722" s="283">
        <f>'Comp. Desp. Indiretas'!$CV$7</f>
        <v>0</v>
      </c>
      <c r="B26722" s="278" t="str">
        <f>'Comp. Desp. Indiretas'!$A$23</f>
        <v>MOC</v>
      </c>
      <c r="D26722" s="279" t="str">
        <f>'Comp. Desp. Indiretas'!$C$23</f>
        <v>ANALISTA DE SUPRIMENTOS</v>
      </c>
      <c r="E26722" s="278" t="str">
        <f>Resumo!$R$5</f>
        <v>Despesa</v>
      </c>
      <c r="F26722" s="278" t="str">
        <f>Resumo!$R$6</f>
        <v>Despesa Indireta</v>
      </c>
      <c r="G26722" s="286">
        <f>'Comp. Desp. Indiretas'!CV23</f>
        <v>0</v>
      </c>
    </row>
    <row r="26723" spans="1:7">
      <c r="A26723" s="283">
        <f>'Comp. Desp. Indiretas'!$CV$7</f>
        <v>0</v>
      </c>
      <c r="B26723" s="278" t="str">
        <f>'Comp. Desp. Indiretas'!$A$24</f>
        <v>DG</v>
      </c>
      <c r="D26723" s="279" t="str">
        <f>'Comp. Desp. Indiretas'!$C$24</f>
        <v>HOSPEDAGEM VIAGEM</v>
      </c>
      <c r="E26723" s="278" t="str">
        <f>Resumo!$R$5</f>
        <v>Despesa</v>
      </c>
      <c r="F26723" s="278" t="str">
        <f>Resumo!$R$6</f>
        <v>Despesa Indireta</v>
      </c>
      <c r="G26723" s="286">
        <f>'Comp. Desp. Indiretas'!CV24</f>
        <v>0</v>
      </c>
    </row>
    <row r="26724" spans="1:7">
      <c r="A26724" s="283">
        <f>'Comp. Desp. Indiretas'!$CV$7</f>
        <v>0</v>
      </c>
      <c r="B26724" s="278" t="str">
        <f>'Comp. Desp. Indiretas'!$A$25</f>
        <v>DG</v>
      </c>
      <c r="D26724" s="279" t="str">
        <f>'Comp. Desp. Indiretas'!$C$25</f>
        <v>HOSPEDAGEM - NIVEL 2</v>
      </c>
      <c r="E26724" s="278" t="str">
        <f>Resumo!$R$5</f>
        <v>Despesa</v>
      </c>
      <c r="F26724" s="278" t="str">
        <f>Resumo!$R$6</f>
        <v>Despesa Indireta</v>
      </c>
      <c r="G26724" s="286">
        <f>'Comp. Desp. Indiretas'!CV25</f>
        <v>0</v>
      </c>
    </row>
    <row r="26725" spans="1:7">
      <c r="A26725" s="283">
        <f>'Comp. Desp. Indiretas'!$CV$7</f>
        <v>0</v>
      </c>
      <c r="B26725" s="278" t="str">
        <f>'Comp. Desp. Indiretas'!$A$26</f>
        <v>DG</v>
      </c>
      <c r="D26725" s="279" t="str">
        <f>'Comp. Desp. Indiretas'!$C$26</f>
        <v>HOSPEDAGEM - NIVEL 3</v>
      </c>
      <c r="E26725" s="278" t="str">
        <f>Resumo!$R$5</f>
        <v>Despesa</v>
      </c>
      <c r="F26725" s="278" t="str">
        <f>Resumo!$R$6</f>
        <v>Despesa Indireta</v>
      </c>
      <c r="G26725" s="286">
        <f>'Comp. Desp. Indiretas'!CV26</f>
        <v>0</v>
      </c>
    </row>
    <row r="26726" spans="1:7">
      <c r="A26726" s="283">
        <f>'Comp. Desp. Indiretas'!$CV$7</f>
        <v>0</v>
      </c>
      <c r="B26726" s="278" t="str">
        <f>'Comp. Desp. Indiretas'!$A$27</f>
        <v>DG</v>
      </c>
      <c r="D26726" s="279" t="str">
        <f>'Comp. Desp. Indiretas'!$C$27</f>
        <v>SALA COMERCIAL - PARAUAPEBAS/PA</v>
      </c>
      <c r="E26726" s="278" t="str">
        <f>Resumo!$R$5</f>
        <v>Despesa</v>
      </c>
      <c r="F26726" s="278" t="str">
        <f>Resumo!$R$6</f>
        <v>Despesa Indireta</v>
      </c>
      <c r="G26726" s="286">
        <f>'Comp. Desp. Indiretas'!CV27</f>
        <v>0</v>
      </c>
    </row>
    <row r="26727" spans="1:7">
      <c r="A26727" s="283">
        <f>'Comp. Desp. Indiretas'!$CV$7</f>
        <v>0</v>
      </c>
      <c r="B26727" s="278" t="str">
        <f>'Comp. Desp. Indiretas'!$A$28</f>
        <v>DG</v>
      </c>
      <c r="D26727" s="279" t="str">
        <f>'Comp. Desp. Indiretas'!$C$28</f>
        <v>CUSTOS FIXOS - SALA COMERCIAL (INTERNET, TELEFONIA, ENERGIA, LIMPEZA, E ETC)</v>
      </c>
      <c r="E26727" s="278" t="str">
        <f>Resumo!$R$5</f>
        <v>Despesa</v>
      </c>
      <c r="F26727" s="278" t="str">
        <f>Resumo!$R$6</f>
        <v>Despesa Indireta</v>
      </c>
      <c r="G26727" s="286">
        <f>'Comp. Desp. Indiretas'!CV28</f>
        <v>0</v>
      </c>
    </row>
    <row r="26728" spans="1:7">
      <c r="A26728" s="283">
        <f>'Comp. Desp. Indiretas'!$CV$7</f>
        <v>0</v>
      </c>
      <c r="B26728" s="278" t="str">
        <f>'Comp. Desp. Indiretas'!$A$29</f>
        <v>DG</v>
      </c>
      <c r="D26728" s="279" t="str">
        <f>'Comp. Desp. Indiretas'!$C$29</f>
        <v>MOBILIA/FRETE - SALA COMERCIAL</v>
      </c>
      <c r="E26728" s="278" t="str">
        <f>Resumo!$R$5</f>
        <v>Despesa</v>
      </c>
      <c r="F26728" s="278" t="str">
        <f>Resumo!$R$6</f>
        <v>Despesa Indireta</v>
      </c>
      <c r="G26728" s="286">
        <f>'Comp. Desp. Indiretas'!CV29</f>
        <v>0</v>
      </c>
    </row>
    <row r="26729" spans="1:7">
      <c r="A26729" s="283">
        <f>'Comp. Desp. Indiretas'!$CV$7</f>
        <v>0</v>
      </c>
      <c r="B26729" s="278" t="str">
        <f>'Comp. Desp. Indiretas'!$A$30</f>
        <v>DG</v>
      </c>
      <c r="D26729" s="279" t="str">
        <f>'Comp. Desp. Indiretas'!$C$30</f>
        <v>ALIMENTAÇÃO - NIVEL 3</v>
      </c>
      <c r="E26729" s="278" t="str">
        <f>Resumo!$R$5</f>
        <v>Despesa</v>
      </c>
      <c r="F26729" s="278" t="str">
        <f>Resumo!$R$6</f>
        <v>Despesa Indireta</v>
      </c>
      <c r="G26729" s="286">
        <f>'Comp. Desp. Indiretas'!CV30</f>
        <v>0</v>
      </c>
    </row>
    <row r="26730" spans="1:7">
      <c r="A26730" s="283">
        <f>'Comp. Desp. Indiretas'!$CV$7</f>
        <v>0</v>
      </c>
      <c r="B26730" s="278" t="str">
        <f>'Comp. Desp. Indiretas'!$A$31</f>
        <v>DG</v>
      </c>
      <c r="D26730" s="279" t="str">
        <f>'Comp. Desp. Indiretas'!$C$31</f>
        <v>TELEFONIA</v>
      </c>
      <c r="E26730" s="278" t="str">
        <f>Resumo!$R$5</f>
        <v>Despesa</v>
      </c>
      <c r="F26730" s="278" t="str">
        <f>Resumo!$R$6</f>
        <v>Despesa Indireta</v>
      </c>
      <c r="G26730" s="286">
        <f>'Comp. Desp. Indiretas'!CV31</f>
        <v>0</v>
      </c>
    </row>
    <row r="26731" spans="1:7">
      <c r="A26731" s="283">
        <f>'Comp. Desp. Indiretas'!$CV$7</f>
        <v>0</v>
      </c>
      <c r="B26731" s="278" t="str">
        <f>'Comp. Desp. Indiretas'!$A$32</f>
        <v>DG</v>
      </c>
      <c r="D26731" s="279" t="str">
        <f>'Comp. Desp. Indiretas'!$C$32</f>
        <v>ALUGUEL DE VEÍCULO SUV</v>
      </c>
      <c r="E26731" s="278" t="str">
        <f>Resumo!$R$5</f>
        <v>Despesa</v>
      </c>
      <c r="F26731" s="278" t="str">
        <f>Resumo!$R$6</f>
        <v>Despesa Indireta</v>
      </c>
      <c r="G26731" s="286">
        <f>'Comp. Desp. Indiretas'!CV32</f>
        <v>0</v>
      </c>
    </row>
    <row r="26732" spans="1:7">
      <c r="A26732" s="283">
        <f>'Comp. Desp. Indiretas'!$CV$7</f>
        <v>0</v>
      </c>
      <c r="B26732" s="278" t="str">
        <f>'Comp. Desp. Indiretas'!$A$33</f>
        <v>DG</v>
      </c>
      <c r="D26732" s="279" t="str">
        <f>'Comp. Desp. Indiretas'!$C$33</f>
        <v>ALUGUEL DE VEICULO LEVE</v>
      </c>
      <c r="E26732" s="278" t="str">
        <f>Resumo!$R$5</f>
        <v>Despesa</v>
      </c>
      <c r="F26732" s="278" t="str">
        <f>Resumo!$R$6</f>
        <v>Despesa Indireta</v>
      </c>
      <c r="G26732" s="286">
        <f>'Comp. Desp. Indiretas'!CV33</f>
        <v>0</v>
      </c>
    </row>
    <row r="26733" spans="1:7">
      <c r="A26733" s="283">
        <f>'Comp. Desp. Indiretas'!$CV$7</f>
        <v>0</v>
      </c>
      <c r="B26733" s="278" t="str">
        <f>'Comp. Desp. Indiretas'!$A$34</f>
        <v>DG</v>
      </c>
      <c r="D26733" s="279" t="str">
        <f>'Comp. Desp. Indiretas'!$C$34</f>
        <v>ALUGUEL CAMINHONTE</v>
      </c>
      <c r="E26733" s="278" t="str">
        <f>Resumo!$R$5</f>
        <v>Despesa</v>
      </c>
      <c r="F26733" s="278" t="str">
        <f>Resumo!$R$6</f>
        <v>Despesa Indireta</v>
      </c>
      <c r="G26733" s="286">
        <f>'Comp. Desp. Indiretas'!CV34</f>
        <v>0</v>
      </c>
    </row>
    <row r="26734" spans="1:7">
      <c r="A26734" s="283">
        <f>'Comp. Desp. Indiretas'!$CV$7</f>
        <v>0</v>
      </c>
      <c r="B26734" s="278" t="str">
        <f>'Comp. Desp. Indiretas'!$A$35</f>
        <v>DG</v>
      </c>
      <c r="D26734" s="279" t="str">
        <f>'Comp. Desp. Indiretas'!$C$35</f>
        <v>AQUISIÇÃO DE VEICULO</v>
      </c>
      <c r="E26734" s="278" t="str">
        <f>Resumo!$R$5</f>
        <v>Despesa</v>
      </c>
      <c r="F26734" s="278" t="str">
        <f>Resumo!$R$6</f>
        <v>Despesa Indireta</v>
      </c>
      <c r="G26734" s="286">
        <f>'Comp. Desp. Indiretas'!CV35</f>
        <v>0</v>
      </c>
    </row>
    <row r="26735" spans="1:7">
      <c r="A26735" s="283">
        <f>'Comp. Desp. Indiretas'!$CV$7</f>
        <v>0</v>
      </c>
      <c r="B26735" s="278" t="str">
        <f>'Comp. Desp. Indiretas'!$A$36</f>
        <v>DG</v>
      </c>
      <c r="D26735" s="279" t="str">
        <f>'Comp. Desp. Indiretas'!$C$36</f>
        <v>COMBUSTÍVEL - GASOLINA</v>
      </c>
      <c r="E26735" s="278" t="str">
        <f>Resumo!$R$5</f>
        <v>Despesa</v>
      </c>
      <c r="F26735" s="278" t="str">
        <f>Resumo!$R$6</f>
        <v>Despesa Indireta</v>
      </c>
      <c r="G26735" s="286">
        <f>'Comp. Desp. Indiretas'!CV36</f>
        <v>0</v>
      </c>
    </row>
    <row r="26736" spans="1:7">
      <c r="A26736" s="283">
        <f>'Comp. Desp. Indiretas'!$CV$7</f>
        <v>0</v>
      </c>
      <c r="B26736" s="278" t="str">
        <f>'Comp. Desp. Indiretas'!$A$37</f>
        <v>DG</v>
      </c>
      <c r="D26736" s="279" t="str">
        <f>'Comp. Desp. Indiretas'!$C$37</f>
        <v>COMBUSTÍVEL - DIESEL</v>
      </c>
      <c r="E26736" s="278" t="str">
        <f>Resumo!$R$5</f>
        <v>Despesa</v>
      </c>
      <c r="F26736" s="278" t="str">
        <f>Resumo!$R$6</f>
        <v>Despesa Indireta</v>
      </c>
      <c r="G26736" s="286">
        <f>'Comp. Desp. Indiretas'!CV37</f>
        <v>0</v>
      </c>
    </row>
    <row r="26737" spans="1:7">
      <c r="A26737" s="283">
        <f>'Comp. Desp. Indiretas'!$CV$7</f>
        <v>0</v>
      </c>
      <c r="B26737" s="278" t="str">
        <f>'Comp. Desp. Indiretas'!$A$38</f>
        <v>DG</v>
      </c>
      <c r="D26737" s="279" t="str">
        <f>'Comp. Desp. Indiretas'!$C$38</f>
        <v>PASSAGEM AÉREA</v>
      </c>
      <c r="E26737" s="278" t="str">
        <f>Resumo!$R$5</f>
        <v>Despesa</v>
      </c>
      <c r="F26737" s="278" t="str">
        <f>Resumo!$R$6</f>
        <v>Despesa Indireta</v>
      </c>
      <c r="G26737" s="286">
        <f>'Comp. Desp. Indiretas'!CV38</f>
        <v>0</v>
      </c>
    </row>
    <row r="26738" spans="1:7">
      <c r="A26738" s="283">
        <f>'Comp. Desp. Indiretas'!$CV$7</f>
        <v>0</v>
      </c>
      <c r="B26738" s="278" t="str">
        <f>'Comp. Desp. Indiretas'!$A$39</f>
        <v>ART</v>
      </c>
      <c r="D26738" s="279" t="str">
        <f>'Comp. Desp. Indiretas'!$C$39</f>
        <v>ART CREA - Nível 1</v>
      </c>
      <c r="E26738" s="278" t="str">
        <f>Resumo!$R$5</f>
        <v>Despesa</v>
      </c>
      <c r="F26738" s="278" t="str">
        <f>Resumo!$R$6</f>
        <v>Despesa Indireta</v>
      </c>
      <c r="G26738" s="286">
        <f>'Comp. Desp. Indiretas'!CV39</f>
        <v>0</v>
      </c>
    </row>
    <row r="26739" spans="1:7">
      <c r="A26739" s="283">
        <f>'Comp. Desp. Indiretas'!$CV$7</f>
        <v>0</v>
      </c>
      <c r="B26739" s="278" t="str">
        <f>'Comp. Desp. Indiretas'!$A$40</f>
        <v>ART</v>
      </c>
      <c r="D26739" s="279" t="str">
        <f>'Comp. Desp. Indiretas'!$C$40</f>
        <v>ART CREA - Nível 2</v>
      </c>
      <c r="E26739" s="278" t="str">
        <f>Resumo!$R$5</f>
        <v>Despesa</v>
      </c>
      <c r="F26739" s="278" t="str">
        <f>Resumo!$R$6</f>
        <v>Despesa Indireta</v>
      </c>
      <c r="G26739" s="286">
        <f>'Comp. Desp. Indiretas'!CV40</f>
        <v>0</v>
      </c>
    </row>
    <row r="26740" spans="1:7">
      <c r="A26740" s="283">
        <f>'Comp. Desp. Indiretas'!$CV$7</f>
        <v>0</v>
      </c>
      <c r="B26740" s="278" t="str">
        <f>'Comp. Desp. Indiretas'!$A$41</f>
        <v>ART</v>
      </c>
      <c r="D26740" s="279" t="str">
        <f>'Comp. Desp. Indiretas'!$C$41</f>
        <v>ART CREA - Nível 3</v>
      </c>
      <c r="E26740" s="278" t="str">
        <f>Resumo!$R$5</f>
        <v>Despesa</v>
      </c>
      <c r="F26740" s="278" t="str">
        <f>Resumo!$R$6</f>
        <v>Despesa Indireta</v>
      </c>
      <c r="G26740" s="286">
        <f>'Comp. Desp. Indiretas'!CV41</f>
        <v>0</v>
      </c>
    </row>
    <row r="26741" spans="1:7">
      <c r="A26741" s="283">
        <f>'Comp. Desp. Indiretas'!$CV$7</f>
        <v>0</v>
      </c>
      <c r="B26741" s="278" t="str">
        <f>'Comp. Desp. Indiretas'!$A$42</f>
        <v>ART</v>
      </c>
      <c r="D26741" s="279" t="str">
        <f>'Comp. Desp. Indiretas'!$C$42</f>
        <v>ACERVO CREA</v>
      </c>
      <c r="E26741" s="278" t="str">
        <f>Resumo!$R$5</f>
        <v>Despesa</v>
      </c>
      <c r="F26741" s="278" t="str">
        <f>Resumo!$R$6</f>
        <v>Despesa Indireta</v>
      </c>
      <c r="G26741" s="286">
        <f>'Comp. Desp. Indiretas'!CV42</f>
        <v>0</v>
      </c>
    </row>
    <row r="26742" spans="1:7">
      <c r="A26742" s="283">
        <f>'Comp. Desp. Indiretas'!$CV$7</f>
        <v>0</v>
      </c>
      <c r="B26742" s="278" t="str">
        <f>'Comp. Desp. Indiretas'!$A$43</f>
        <v>ART</v>
      </c>
      <c r="D26742" s="279" t="str">
        <f>'Comp. Desp. Indiretas'!$C$43</f>
        <v>ART CRBio</v>
      </c>
      <c r="E26742" s="278" t="str">
        <f>Resumo!$R$5</f>
        <v>Despesa</v>
      </c>
      <c r="F26742" s="278" t="str">
        <f>Resumo!$R$6</f>
        <v>Despesa Indireta</v>
      </c>
      <c r="G26742" s="286">
        <f>'Comp. Desp. Indiretas'!CV43</f>
        <v>0</v>
      </c>
    </row>
    <row r="26743" spans="1:7">
      <c r="A26743" s="283">
        <f>'Comp. Desp. Indiretas'!$CV$7</f>
        <v>0</v>
      </c>
      <c r="B26743" s="278" t="str">
        <f>'Comp. Desp. Indiretas'!$A$44</f>
        <v>ART</v>
      </c>
      <c r="D26743" s="279" t="str">
        <f>'Comp. Desp. Indiretas'!$C$44</f>
        <v>ACERVO CRBio</v>
      </c>
      <c r="E26743" s="278" t="str">
        <f>Resumo!$R$5</f>
        <v>Despesa</v>
      </c>
      <c r="F26743" s="278" t="str">
        <f>Resumo!$R$6</f>
        <v>Despesa Indireta</v>
      </c>
      <c r="G26743" s="286">
        <f>'Comp. Desp. Indiretas'!CV44</f>
        <v>0</v>
      </c>
    </row>
    <row r="26744" spans="1:7">
      <c r="A26744" s="283">
        <f>'Comp. Desp. Indiretas'!$CV$7</f>
        <v>0</v>
      </c>
      <c r="B26744" s="278" t="str">
        <f>'Comp. Desp. Indiretas'!$A$45</f>
        <v>ART</v>
      </c>
      <c r="D26744" s="279" t="str">
        <f>'Comp. Desp. Indiretas'!$C$45</f>
        <v>VISTO CREA PF</v>
      </c>
      <c r="E26744" s="278" t="str">
        <f>Resumo!$R$5</f>
        <v>Despesa</v>
      </c>
      <c r="F26744" s="278" t="str">
        <f>Resumo!$R$6</f>
        <v>Despesa Indireta</v>
      </c>
      <c r="G26744" s="286">
        <f>'Comp. Desp. Indiretas'!CV45</f>
        <v>0</v>
      </c>
    </row>
    <row r="26745" spans="1:7">
      <c r="A26745" s="283">
        <f>'Comp. Desp. Indiretas'!$CV$7</f>
        <v>0</v>
      </c>
      <c r="B26745" s="278" t="str">
        <f>'Comp. Desp. Indiretas'!$A$46</f>
        <v>ART</v>
      </c>
      <c r="D26745" s="279" t="str">
        <f>'Comp. Desp. Indiretas'!$C$46</f>
        <v>VISTO CREA PJ</v>
      </c>
      <c r="E26745" s="278" t="str">
        <f>Resumo!$R$5</f>
        <v>Despesa</v>
      </c>
      <c r="F26745" s="278" t="str">
        <f>Resumo!$R$6</f>
        <v>Despesa Indireta</v>
      </c>
      <c r="G26745" s="286">
        <f>'Comp. Desp. Indiretas'!CV46</f>
        <v>0</v>
      </c>
    </row>
    <row r="26746" spans="1:7">
      <c r="A26746" s="283">
        <f>'Comp. Desp. Indiretas'!$CV$7</f>
        <v>0</v>
      </c>
      <c r="B26746" s="278" t="str">
        <f>'Comp. Desp. Indiretas'!$A$47</f>
        <v>ART</v>
      </c>
      <c r="D26746" s="279" t="str">
        <f>'Comp. Desp. Indiretas'!$C$47</f>
        <v>ANUIDADE CREA PF</v>
      </c>
      <c r="E26746" s="278" t="str">
        <f>Resumo!$R$5</f>
        <v>Despesa</v>
      </c>
      <c r="F26746" s="278" t="str">
        <f>Resumo!$R$6</f>
        <v>Despesa Indireta</v>
      </c>
      <c r="G26746" s="286">
        <f>'Comp. Desp. Indiretas'!CV47</f>
        <v>0</v>
      </c>
    </row>
    <row r="26747" spans="1:7">
      <c r="A26747" s="283">
        <f>'Comp. Desp. Indiretas'!$CV$7</f>
        <v>0</v>
      </c>
      <c r="B26747" s="278" t="str">
        <f>'Comp. Desp. Indiretas'!$A$48</f>
        <v>ART</v>
      </c>
      <c r="D26747" s="279" t="str">
        <f>'Comp. Desp. Indiretas'!$C$48</f>
        <v>ANUIDADE CREA PJ</v>
      </c>
      <c r="E26747" s="278" t="str">
        <f>Resumo!$R$5</f>
        <v>Despesa</v>
      </c>
      <c r="F26747" s="278" t="str">
        <f>Resumo!$R$6</f>
        <v>Despesa Indireta</v>
      </c>
      <c r="G26747" s="286">
        <f>'Comp. Desp. Indiretas'!CV48</f>
        <v>0</v>
      </c>
    </row>
    <row r="26748" spans="1:7">
      <c r="A26748" s="283">
        <f>'Comp. Desp. Indiretas'!$CV$7</f>
        <v>0</v>
      </c>
      <c r="B26748" s="278" t="str">
        <f>'Comp. Desp. Indiretas'!$A$49</f>
        <v>ART</v>
      </c>
      <c r="D26748" s="279" t="str">
        <f>'Comp. Desp. Indiretas'!$C$49</f>
        <v>VISTO CRBio PF</v>
      </c>
      <c r="E26748" s="278" t="str">
        <f>Resumo!$R$5</f>
        <v>Despesa</v>
      </c>
      <c r="F26748" s="278" t="str">
        <f>Resumo!$R$6</f>
        <v>Despesa Indireta</v>
      </c>
      <c r="G26748" s="286">
        <f>'Comp. Desp. Indiretas'!CV49</f>
        <v>0</v>
      </c>
    </row>
    <row r="26749" spans="1:7">
      <c r="A26749" s="283">
        <f>'Comp. Desp. Indiretas'!$CV$7</f>
        <v>0</v>
      </c>
      <c r="B26749" s="278" t="str">
        <f>'Comp. Desp. Indiretas'!$A$50</f>
        <v>ART</v>
      </c>
      <c r="D26749" s="279" t="str">
        <f>'Comp. Desp. Indiretas'!$C$50</f>
        <v>VISTO CRBio PJ</v>
      </c>
      <c r="E26749" s="278" t="str">
        <f>Resumo!$R$5</f>
        <v>Despesa</v>
      </c>
      <c r="F26749" s="278" t="str">
        <f>Resumo!$R$6</f>
        <v>Despesa Indireta</v>
      </c>
      <c r="G26749" s="286">
        <f>'Comp. Desp. Indiretas'!CV50</f>
        <v>0</v>
      </c>
    </row>
    <row r="26750" spans="1:7">
      <c r="A26750" s="283">
        <f>'Comp. Desp. Indiretas'!$CV$7</f>
        <v>0</v>
      </c>
      <c r="B26750" s="278" t="str">
        <f>'Comp. Desp. Indiretas'!$A$51</f>
        <v>SMS</v>
      </c>
      <c r="D26750" s="279" t="str">
        <f>'Comp. Desp. Indiretas'!$C$51</f>
        <v>PPRA</v>
      </c>
      <c r="E26750" s="278" t="str">
        <f>Resumo!$R$5</f>
        <v>Despesa</v>
      </c>
      <c r="F26750" s="278" t="str">
        <f>Resumo!$R$6</f>
        <v>Despesa Indireta</v>
      </c>
      <c r="G26750" s="286">
        <f>'Comp. Desp. Indiretas'!CV51</f>
        <v>0</v>
      </c>
    </row>
    <row r="26751" spans="1:7">
      <c r="A26751" s="283">
        <f>'Comp. Desp. Indiretas'!$CV$7</f>
        <v>0</v>
      </c>
      <c r="B26751" s="278" t="str">
        <f>'Comp. Desp. Indiretas'!$A$52</f>
        <v>SMS</v>
      </c>
      <c r="D26751" s="279" t="str">
        <f>'Comp. Desp. Indiretas'!$C$52</f>
        <v>PCMSO</v>
      </c>
      <c r="E26751" s="278" t="str">
        <f>Resumo!$R$5</f>
        <v>Despesa</v>
      </c>
      <c r="F26751" s="278" t="str">
        <f>Resumo!$R$6</f>
        <v>Despesa Indireta</v>
      </c>
      <c r="G26751" s="286">
        <f>'Comp. Desp. Indiretas'!CV52</f>
        <v>0</v>
      </c>
    </row>
    <row r="26752" spans="1:7">
      <c r="A26752" s="283">
        <f>'Comp. Desp. Indiretas'!$CV$7</f>
        <v>0</v>
      </c>
      <c r="B26752" s="278" t="str">
        <f>'Comp. Desp. Indiretas'!$A$53</f>
        <v>SMS</v>
      </c>
      <c r="D26752" s="279" t="str">
        <f>'Comp. Desp. Indiretas'!$C$53</f>
        <v>PGR</v>
      </c>
      <c r="E26752" s="278" t="str">
        <f>Resumo!$R$5</f>
        <v>Despesa</v>
      </c>
      <c r="F26752" s="278" t="str">
        <f>Resumo!$R$6</f>
        <v>Despesa Indireta</v>
      </c>
      <c r="G26752" s="286">
        <f>'Comp. Desp. Indiretas'!CV53</f>
        <v>0</v>
      </c>
    </row>
    <row r="26753" spans="1:7">
      <c r="A26753" s="283">
        <f>'Comp. Desp. Indiretas'!$CV$7</f>
        <v>0</v>
      </c>
      <c r="B26753" s="278" t="str">
        <f>'Comp. Desp. Indiretas'!$A$55</f>
        <v>SMS</v>
      </c>
      <c r="D26753" s="279" t="str">
        <f>'Comp. Desp. Indiretas'!$C$55</f>
        <v>TREINAMENTO</v>
      </c>
      <c r="E26753" s="278" t="str">
        <f>Resumo!$R$5</f>
        <v>Despesa</v>
      </c>
      <c r="F26753" s="278" t="str">
        <f>Resumo!$R$6</f>
        <v>Despesa Indireta</v>
      </c>
      <c r="G26753" s="286">
        <f>'Comp. Desp. Indiretas'!CV55</f>
        <v>0</v>
      </c>
    </row>
    <row r="26754" spans="1:7">
      <c r="A26754" s="283">
        <f>'Comp. Desp. Indiretas'!$CV$7</f>
        <v>0</v>
      </c>
      <c r="B26754" s="278" t="str">
        <f>'Comp. Desp. Indiretas'!$A$56</f>
        <v>SMS</v>
      </c>
      <c r="D26754" s="279" t="str">
        <f>'Comp. Desp. Indiretas'!$C$56</f>
        <v>ASO</v>
      </c>
      <c r="E26754" s="278" t="str">
        <f>Resumo!$R$5</f>
        <v>Despesa</v>
      </c>
      <c r="F26754" s="278" t="str">
        <f>Resumo!$R$6</f>
        <v>Despesa Indireta</v>
      </c>
      <c r="G26754" s="286">
        <f>'Comp. Desp. Indiretas'!CV56</f>
        <v>0</v>
      </c>
    </row>
    <row r="26755" spans="1:7">
      <c r="A26755" s="283">
        <f>'Comp. Desp. Indiretas'!$CV$7</f>
        <v>0</v>
      </c>
      <c r="B26755" s="278">
        <f>'Comp. Desp. Indiretas'!$A$57</f>
        <v>0</v>
      </c>
      <c r="D26755" s="279" t="str">
        <f>'Comp. Desp. Indiretas'!$C$57</f>
        <v/>
      </c>
      <c r="E26755" s="278" t="str">
        <f>Resumo!$R$5</f>
        <v>Despesa</v>
      </c>
      <c r="F26755" s="278" t="str">
        <f>Resumo!$R$6</f>
        <v>Despesa Indireta</v>
      </c>
      <c r="G26755" s="286">
        <f>'Comp. Desp. Indiretas'!CV57</f>
        <v>0</v>
      </c>
    </row>
    <row r="26756" spans="1:7">
      <c r="A26756" s="283">
        <f>'Comp. Desp. Indiretas'!$CV$7</f>
        <v>0</v>
      </c>
      <c r="B26756" s="278">
        <f>'Comp. Desp. Indiretas'!$A$58</f>
        <v>0</v>
      </c>
      <c r="D26756" s="279" t="str">
        <f>'Comp. Desp. Indiretas'!$C$58</f>
        <v/>
      </c>
      <c r="E26756" s="278" t="str">
        <f>Resumo!$R$5</f>
        <v>Despesa</v>
      </c>
      <c r="F26756" s="278" t="str">
        <f>Resumo!$R$6</f>
        <v>Despesa Indireta</v>
      </c>
      <c r="G26756" s="286">
        <f>'Comp. Desp. Indiretas'!CV58</f>
        <v>0</v>
      </c>
    </row>
    <row r="26757" spans="1:7">
      <c r="A26757" s="283">
        <f>'Comp. Desp. Indiretas'!$CV$7</f>
        <v>0</v>
      </c>
      <c r="B26757" s="278">
        <f>'Comp. Desp. Indiretas'!$A$59</f>
        <v>0</v>
      </c>
      <c r="D26757" s="279" t="str">
        <f>'Comp. Desp. Indiretas'!$C$59</f>
        <v/>
      </c>
      <c r="E26757" s="278" t="str">
        <f>Resumo!$R$5</f>
        <v>Despesa</v>
      </c>
      <c r="F26757" s="278" t="str">
        <f>Resumo!$R$6</f>
        <v>Despesa Indireta</v>
      </c>
      <c r="G26757" s="286">
        <f>'Comp. Desp. Indiretas'!CV59</f>
        <v>0</v>
      </c>
    </row>
    <row r="26758" spans="1:7">
      <c r="A26758" s="283">
        <f>'Comp. Desp. Indiretas'!$CV$7</f>
        <v>0</v>
      </c>
      <c r="B26758" s="278">
        <f>'Comp. Desp. Indiretas'!$A$60</f>
        <v>0</v>
      </c>
      <c r="D26758" s="279" t="str">
        <f>'Comp. Desp. Indiretas'!$C$60</f>
        <v/>
      </c>
      <c r="E26758" s="278" t="str">
        <f>Resumo!$R$5</f>
        <v>Despesa</v>
      </c>
      <c r="F26758" s="278" t="str">
        <f>Resumo!$R$6</f>
        <v>Despesa Indireta</v>
      </c>
      <c r="G26758" s="286">
        <f>'Comp. Desp. Indiretas'!CV60</f>
        <v>0</v>
      </c>
    </row>
    <row r="26759" spans="1:7">
      <c r="A26759" s="283">
        <f>'Comp. Desp. Indiretas'!$CV$7</f>
        <v>0</v>
      </c>
      <c r="B26759" s="278" t="str">
        <f>'Comp. Desp. Indiretas'!$A$63</f>
        <v>MOC</v>
      </c>
      <c r="D26759" s="279" t="str">
        <f>'Comp. Desp. Indiretas'!$C$63</f>
        <v>DIRETOR TÉCNICO</v>
      </c>
      <c r="E26759" s="278" t="str">
        <f>Resumo!$R$5</f>
        <v>Despesa</v>
      </c>
      <c r="F26759" s="278" t="str">
        <f>Resumo!$R$6</f>
        <v>Despesa Indireta</v>
      </c>
      <c r="G26759" s="286">
        <f>'Comp. Desp. Indiretas'!CV63</f>
        <v>0</v>
      </c>
    </row>
    <row r="26760" spans="1:7">
      <c r="A26760" s="283">
        <f>'Comp. Desp. Indiretas'!$CV$7</f>
        <v>0</v>
      </c>
      <c r="B26760" s="278" t="str">
        <f>'Comp. Desp. Indiretas'!$A$64</f>
        <v>MOC</v>
      </c>
      <c r="D26760" s="279" t="str">
        <f>'Comp. Desp. Indiretas'!$C$64</f>
        <v>ANALISTA DE SUPRIMENTOS</v>
      </c>
      <c r="E26760" s="278" t="str">
        <f>Resumo!$R$5</f>
        <v>Despesa</v>
      </c>
      <c r="F26760" s="278" t="str">
        <f>Resumo!$R$6</f>
        <v>Despesa Indireta</v>
      </c>
      <c r="G26760" s="286">
        <f>'Comp. Desp. Indiretas'!CV64</f>
        <v>0</v>
      </c>
    </row>
    <row r="26761" spans="1:7">
      <c r="A26761" s="283">
        <f>'Comp. Desp. Indiretas'!$CV$7</f>
        <v>0</v>
      </c>
      <c r="B26761" s="278" t="str">
        <f>'Comp. Desp. Indiretas'!$A$65</f>
        <v>MOC</v>
      </c>
      <c r="D26761" s="279" t="str">
        <f>'Comp. Desp. Indiretas'!$C$65</f>
        <v>GERENTE DE PROJETO - PJ</v>
      </c>
      <c r="E26761" s="278" t="str">
        <f>Resumo!$R$5</f>
        <v>Despesa</v>
      </c>
      <c r="F26761" s="278" t="str">
        <f>Resumo!$R$6</f>
        <v>Despesa Indireta</v>
      </c>
      <c r="G26761" s="286">
        <f>'Comp. Desp. Indiretas'!CV65</f>
        <v>0</v>
      </c>
    </row>
    <row r="26762" spans="1:7">
      <c r="A26762" s="283">
        <f>'Comp. Desp. Indiretas'!$CV$7</f>
        <v>0</v>
      </c>
      <c r="B26762" s="278" t="str">
        <f>'Comp. Desp. Indiretas'!$A$66</f>
        <v>MOC</v>
      </c>
      <c r="D26762" s="279" t="str">
        <f>'Comp. Desp. Indiretas'!$C$66</f>
        <v>COORD. DE PROJETO - PJ</v>
      </c>
      <c r="E26762" s="278" t="str">
        <f>Resumo!$R$5</f>
        <v>Despesa</v>
      </c>
      <c r="F26762" s="278" t="str">
        <f>Resumo!$R$6</f>
        <v>Despesa Indireta</v>
      </c>
      <c r="G26762" s="286">
        <f>'Comp. Desp. Indiretas'!CV66</f>
        <v>0</v>
      </c>
    </row>
    <row r="26763" spans="1:7">
      <c r="A26763" s="283">
        <f>'Comp. Desp. Indiretas'!$CV$7</f>
        <v>0</v>
      </c>
      <c r="B26763" s="278" t="str">
        <f>'Comp. Desp. Indiretas'!$A$67</f>
        <v>MOC</v>
      </c>
      <c r="D26763" s="279" t="str">
        <f>'Comp. Desp. Indiretas'!$C$67</f>
        <v>COORD. OPERACIONAL - PJ</v>
      </c>
      <c r="E26763" s="278" t="str">
        <f>Resumo!$R$5</f>
        <v>Despesa</v>
      </c>
      <c r="F26763" s="278" t="str">
        <f>Resumo!$R$6</f>
        <v>Despesa Indireta</v>
      </c>
      <c r="G26763" s="286">
        <f>'Comp. Desp. Indiretas'!CV67</f>
        <v>0</v>
      </c>
    </row>
    <row r="26764" spans="1:7">
      <c r="A26764" s="283">
        <f>'Comp. Desp. Indiretas'!$CV$7</f>
        <v>0</v>
      </c>
      <c r="B26764" s="278" t="str">
        <f>'Comp. Desp. Indiretas'!$A$68</f>
        <v>MOC</v>
      </c>
      <c r="D26764" s="279" t="str">
        <f>'Comp. Desp. Indiretas'!$C$68</f>
        <v>ANALISTA DE PROJETOS SENIOR - PJ</v>
      </c>
      <c r="E26764" s="278" t="str">
        <f>Resumo!$R$5</f>
        <v>Despesa</v>
      </c>
      <c r="F26764" s="278" t="str">
        <f>Resumo!$R$6</f>
        <v>Despesa Indireta</v>
      </c>
      <c r="G26764" s="286">
        <f>'Comp. Desp. Indiretas'!CV68</f>
        <v>0</v>
      </c>
    </row>
    <row r="26765" spans="1:7">
      <c r="A26765" s="283">
        <f>'Comp. Desp. Indiretas'!$CV$7</f>
        <v>0</v>
      </c>
      <c r="B26765" s="278" t="str">
        <f>'Comp. Desp. Indiretas'!$A$69</f>
        <v>MOC</v>
      </c>
      <c r="D26765" s="279" t="str">
        <f>'Comp. Desp. Indiretas'!$C$69</f>
        <v>ANALISTA DE PROJETOS PLENO - PJ</v>
      </c>
      <c r="E26765" s="278" t="str">
        <f>Resumo!$R$5</f>
        <v>Despesa</v>
      </c>
      <c r="F26765" s="278" t="str">
        <f>Resumo!$R$6</f>
        <v>Despesa Indireta</v>
      </c>
      <c r="G26765" s="286">
        <f>'Comp. Desp. Indiretas'!CV69</f>
        <v>0</v>
      </c>
    </row>
    <row r="26766" spans="1:7">
      <c r="A26766" s="283">
        <f>'Comp. Desp. Indiretas'!$CV$7</f>
        <v>0</v>
      </c>
      <c r="B26766" s="278" t="str">
        <f>'Comp. Desp. Indiretas'!$A$70</f>
        <v>MOC</v>
      </c>
      <c r="D26766" s="279" t="str">
        <f>'Comp. Desp. Indiretas'!$C$70</f>
        <v>ANALISTA DE PROJETOS JUNIOR - PJ</v>
      </c>
      <c r="E26766" s="278" t="str">
        <f>Resumo!$R$5</f>
        <v>Despesa</v>
      </c>
      <c r="F26766" s="278" t="str">
        <f>Resumo!$R$6</f>
        <v>Despesa Indireta</v>
      </c>
      <c r="G26766" s="286">
        <f>'Comp. Desp. Indiretas'!CV70</f>
        <v>0</v>
      </c>
    </row>
    <row r="26767" spans="1:7">
      <c r="A26767" s="283">
        <f>'Comp. Desp. Indiretas'!$CV$7</f>
        <v>0</v>
      </c>
      <c r="B26767" s="278" t="str">
        <f>'Comp. Desp. Indiretas'!$A$71</f>
        <v>MOC</v>
      </c>
      <c r="D26767" s="279" t="str">
        <f>'Comp. Desp. Indiretas'!$C$71</f>
        <v>TÉCNICO OPERACIONAL - PJ</v>
      </c>
      <c r="E26767" s="278" t="str">
        <f>Resumo!$R$5</f>
        <v>Despesa</v>
      </c>
      <c r="F26767" s="278" t="str">
        <f>Resumo!$R$6</f>
        <v>Despesa Indireta</v>
      </c>
      <c r="G26767" s="286">
        <f>'Comp. Desp. Indiretas'!CV71</f>
        <v>0</v>
      </c>
    </row>
    <row r="26768" spans="1:7">
      <c r="A26768" s="283">
        <f>'Comp. Desp. Indiretas'!$CV$7</f>
        <v>0</v>
      </c>
      <c r="B26768" s="278" t="str">
        <f>'Comp. Desp. Indiretas'!$A$72</f>
        <v>MOC</v>
      </c>
      <c r="D26768" s="279" t="str">
        <f>'Comp. Desp. Indiretas'!$C$72</f>
        <v>AUXILIAR TÉCNICO - PJ</v>
      </c>
      <c r="E26768" s="278" t="str">
        <f>Resumo!$R$5</f>
        <v>Despesa</v>
      </c>
      <c r="F26768" s="278" t="str">
        <f>Resumo!$R$6</f>
        <v>Despesa Indireta</v>
      </c>
      <c r="G26768" s="286">
        <f>'Comp. Desp. Indiretas'!CV72</f>
        <v>0</v>
      </c>
    </row>
    <row r="26769" spans="1:7">
      <c r="A26769" s="283">
        <f>'Comp. Desp. Indiretas'!$CV$7</f>
        <v>0</v>
      </c>
      <c r="B26769" s="278" t="str">
        <f>'Comp. Desp. Indiretas'!$A$73</f>
        <v>MOC</v>
      </c>
      <c r="D26769" s="279" t="str">
        <f>'Comp. Desp. Indiretas'!$C$73</f>
        <v>ANALISTA FINANCEIRO</v>
      </c>
      <c r="E26769" s="278" t="str">
        <f>Resumo!$R$5</f>
        <v>Despesa</v>
      </c>
      <c r="F26769" s="278" t="str">
        <f>Resumo!$R$6</f>
        <v>Despesa Indireta</v>
      </c>
      <c r="G26769" s="286">
        <f>'Comp. Desp. Indiretas'!CV73</f>
        <v>0</v>
      </c>
    </row>
    <row r="26770" spans="1:7">
      <c r="A26770" s="283">
        <f>'Comp. Desp. Indiretas'!$CV$7</f>
        <v>0</v>
      </c>
      <c r="B26770" s="278" t="str">
        <f>'Comp. Desp. Indiretas'!$A$74</f>
        <v>MOC</v>
      </c>
      <c r="D26770" s="279" t="str">
        <f>'Comp. Desp. Indiretas'!$C$74</f>
        <v>ANALISTA DE SUPRIMENTOS</v>
      </c>
      <c r="E26770" s="278" t="str">
        <f>Resumo!$R$5</f>
        <v>Despesa</v>
      </c>
      <c r="F26770" s="278" t="str">
        <f>Resumo!$R$6</f>
        <v>Despesa Indireta</v>
      </c>
      <c r="G26770" s="286">
        <f>'Comp. Desp. Indiretas'!CV74</f>
        <v>0</v>
      </c>
    </row>
    <row r="26771" spans="1:7">
      <c r="A26771" s="283">
        <f>'Comp. Desp. Indiretas'!$CV$7</f>
        <v>0</v>
      </c>
      <c r="B26771" s="278" t="str">
        <f>'Comp. Desp. Indiretas'!$A$75</f>
        <v>DG</v>
      </c>
      <c r="D26771" s="279" t="str">
        <f>'Comp. Desp. Indiretas'!$C$75</f>
        <v>HOSPEDAGEM VIAGEM</v>
      </c>
      <c r="E26771" s="278" t="str">
        <f>Resumo!$R$5</f>
        <v>Despesa</v>
      </c>
      <c r="F26771" s="278" t="str">
        <f>Resumo!$R$6</f>
        <v>Despesa Indireta</v>
      </c>
      <c r="G26771" s="286">
        <f>'Comp. Desp. Indiretas'!CV75</f>
        <v>0</v>
      </c>
    </row>
    <row r="26772" spans="1:7">
      <c r="A26772" s="283">
        <f>'Comp. Desp. Indiretas'!$CV$7</f>
        <v>0</v>
      </c>
      <c r="B26772" s="278" t="str">
        <f>'Comp. Desp. Indiretas'!$A$76</f>
        <v>DG</v>
      </c>
      <c r="D26772" s="279" t="str">
        <f>'Comp. Desp. Indiretas'!$C$76</f>
        <v>ALIMENTAÇÃO VIAGEM (CAFÉ / ALMOÇO OU JANTA)</v>
      </c>
      <c r="E26772" s="278" t="str">
        <f>Resumo!$R$5</f>
        <v>Despesa</v>
      </c>
      <c r="F26772" s="278" t="str">
        <f>Resumo!$R$6</f>
        <v>Despesa Indireta</v>
      </c>
      <c r="G26772" s="286">
        <f>'Comp. Desp. Indiretas'!CV76</f>
        <v>0</v>
      </c>
    </row>
    <row r="26773" spans="1:7">
      <c r="A26773" s="283">
        <f>'Comp. Desp. Indiretas'!$CV$7</f>
        <v>0</v>
      </c>
      <c r="B26773" s="278" t="str">
        <f>'Comp. Desp. Indiretas'!$A$77</f>
        <v>DG</v>
      </c>
      <c r="D26773" s="279" t="str">
        <f>'Comp. Desp. Indiretas'!$C$77</f>
        <v>SALA COMERCIAL - PARAUAPEBAS/PA</v>
      </c>
      <c r="E26773" s="278" t="str">
        <f>Resumo!$R$5</f>
        <v>Despesa</v>
      </c>
      <c r="F26773" s="278" t="str">
        <f>Resumo!$R$6</f>
        <v>Despesa Indireta</v>
      </c>
      <c r="G26773" s="286">
        <f>'Comp. Desp. Indiretas'!CV77</f>
        <v>0</v>
      </c>
    </row>
    <row r="26774" spans="1:7">
      <c r="A26774" s="283">
        <f>'Comp. Desp. Indiretas'!$CV$7</f>
        <v>0</v>
      </c>
      <c r="B26774" s="278" t="str">
        <f>'Comp. Desp. Indiretas'!$A$78</f>
        <v>DG</v>
      </c>
      <c r="D26774" s="279" t="str">
        <f>'Comp. Desp. Indiretas'!$C$78</f>
        <v>ALIMENTAÇÃO VIAGEM (CAFÉ / ALMOÇO OU JANTA)</v>
      </c>
      <c r="E26774" s="278" t="str">
        <f>Resumo!$R$5</f>
        <v>Despesa</v>
      </c>
      <c r="F26774" s="278" t="str">
        <f>Resumo!$R$6</f>
        <v>Despesa Indireta</v>
      </c>
      <c r="G26774" s="286">
        <f>'Comp. Desp. Indiretas'!CV78</f>
        <v>0</v>
      </c>
    </row>
    <row r="26775" spans="1:7">
      <c r="A26775" s="283">
        <f>'Comp. Desp. Indiretas'!$CV$7</f>
        <v>0</v>
      </c>
      <c r="B26775" s="278" t="str">
        <f>'Comp. Desp. Indiretas'!$A$79</f>
        <v>DG</v>
      </c>
      <c r="D26775" s="279" t="str">
        <f>'Comp. Desp. Indiretas'!$C$79</f>
        <v>ALIMENTAÇÃO - NIVEL 2</v>
      </c>
      <c r="E26775" s="278" t="str">
        <f>Resumo!$R$5</f>
        <v>Despesa</v>
      </c>
      <c r="F26775" s="278" t="str">
        <f>Resumo!$R$6</f>
        <v>Despesa Indireta</v>
      </c>
      <c r="G26775" s="286">
        <f>'Comp. Desp. Indiretas'!CV79</f>
        <v>0</v>
      </c>
    </row>
    <row r="26776" spans="1:7">
      <c r="A26776" s="283">
        <f>'Comp. Desp. Indiretas'!$CV$7</f>
        <v>0</v>
      </c>
      <c r="B26776" s="278" t="str">
        <f>'Comp. Desp. Indiretas'!$A$80</f>
        <v>DG</v>
      </c>
      <c r="D26776" s="279" t="str">
        <f>'Comp. Desp. Indiretas'!$C$80</f>
        <v>ALIMENTAÇÃO - NIVEL 3</v>
      </c>
      <c r="E26776" s="278" t="str">
        <f>Resumo!$R$5</f>
        <v>Despesa</v>
      </c>
      <c r="F26776" s="278" t="str">
        <f>Resumo!$R$6</f>
        <v>Despesa Indireta</v>
      </c>
      <c r="G26776" s="286">
        <f>'Comp. Desp. Indiretas'!CV80</f>
        <v>0</v>
      </c>
    </row>
    <row r="26777" spans="1:7">
      <c r="A26777" s="283">
        <f>'Comp. Desp. Indiretas'!$CV$7</f>
        <v>0</v>
      </c>
      <c r="B26777" s="278" t="str">
        <f>'Comp. Desp. Indiretas'!$A$81</f>
        <v>DG</v>
      </c>
      <c r="D26777" s="279" t="str">
        <f>'Comp. Desp. Indiretas'!$C$81</f>
        <v>TELEFONIA</v>
      </c>
      <c r="E26777" s="278" t="str">
        <f>Resumo!$R$5</f>
        <v>Despesa</v>
      </c>
      <c r="F26777" s="278" t="str">
        <f>Resumo!$R$6</f>
        <v>Despesa Indireta</v>
      </c>
      <c r="G26777" s="286">
        <f>'Comp. Desp. Indiretas'!CV81</f>
        <v>0</v>
      </c>
    </row>
    <row r="26778" spans="1:7">
      <c r="A26778" s="283">
        <f>'Comp. Desp. Indiretas'!$CV$7</f>
        <v>0</v>
      </c>
      <c r="B26778" s="278" t="str">
        <f>'Comp. Desp. Indiretas'!$A$82</f>
        <v>DG</v>
      </c>
      <c r="D26778" s="279" t="str">
        <f>'Comp. Desp. Indiretas'!$C$82</f>
        <v>ALUGUEL DE VEÍCULO SUV</v>
      </c>
      <c r="E26778" s="278" t="str">
        <f>Resumo!$R$5</f>
        <v>Despesa</v>
      </c>
      <c r="F26778" s="278" t="str">
        <f>Resumo!$R$6</f>
        <v>Despesa Indireta</v>
      </c>
      <c r="G26778" s="286">
        <f>'Comp. Desp. Indiretas'!CV82</f>
        <v>0</v>
      </c>
    </row>
    <row r="26779" spans="1:7">
      <c r="A26779" s="283">
        <f>'Comp. Desp. Indiretas'!$CV$7</f>
        <v>0</v>
      </c>
      <c r="B26779" s="278" t="str">
        <f>'Comp. Desp. Indiretas'!$A$83</f>
        <v>DG</v>
      </c>
      <c r="D26779" s="279" t="str">
        <f>'Comp. Desp. Indiretas'!$C$83</f>
        <v>ALUGUEL DE VEICULO LEVE</v>
      </c>
      <c r="E26779" s="278" t="str">
        <f>Resumo!$R$5</f>
        <v>Despesa</v>
      </c>
      <c r="F26779" s="278" t="str">
        <f>Resumo!$R$6</f>
        <v>Despesa Indireta</v>
      </c>
      <c r="G26779" s="286">
        <f>'Comp. Desp. Indiretas'!CV83</f>
        <v>0</v>
      </c>
    </row>
    <row r="26780" spans="1:7">
      <c r="A26780" s="283">
        <f>'Comp. Desp. Indiretas'!$CV$7</f>
        <v>0</v>
      </c>
      <c r="B26780" s="278" t="str">
        <f>'Comp. Desp. Indiretas'!$A$84</f>
        <v>DG</v>
      </c>
      <c r="D26780" s="279" t="str">
        <f>'Comp. Desp. Indiretas'!$C$84</f>
        <v>ALUGUEL CAMINHONTE</v>
      </c>
      <c r="E26780" s="278" t="str">
        <f>Resumo!$R$5</f>
        <v>Despesa</v>
      </c>
      <c r="F26780" s="278" t="str">
        <f>Resumo!$R$6</f>
        <v>Despesa Indireta</v>
      </c>
      <c r="G26780" s="286">
        <f>'Comp. Desp. Indiretas'!CV84</f>
        <v>0</v>
      </c>
    </row>
    <row r="26781" spans="1:7">
      <c r="A26781" s="283">
        <f>'Comp. Desp. Indiretas'!$CV$7</f>
        <v>0</v>
      </c>
      <c r="B26781" s="278" t="str">
        <f>'Comp. Desp. Indiretas'!$A$85</f>
        <v>DG</v>
      </c>
      <c r="D26781" s="279" t="str">
        <f>'Comp. Desp. Indiretas'!$C$85</f>
        <v>AQUISIÇÃO DE VEICULO</v>
      </c>
      <c r="E26781" s="278" t="str">
        <f>Resumo!$R$5</f>
        <v>Despesa</v>
      </c>
      <c r="F26781" s="278" t="str">
        <f>Resumo!$R$6</f>
        <v>Despesa Indireta</v>
      </c>
      <c r="G26781" s="286">
        <f>'Comp. Desp. Indiretas'!CV85</f>
        <v>0</v>
      </c>
    </row>
    <row r="26782" spans="1:7">
      <c r="A26782" s="283">
        <f>'Comp. Desp. Indiretas'!$CV$7</f>
        <v>0</v>
      </c>
      <c r="B26782" s="278" t="str">
        <f>'Comp. Desp. Indiretas'!$A$86</f>
        <v>DG</v>
      </c>
      <c r="D26782" s="279" t="str">
        <f>'Comp. Desp. Indiretas'!$C$86</f>
        <v>COMBUSTÍVEL - GASOLINA</v>
      </c>
      <c r="E26782" s="278" t="str">
        <f>Resumo!$R$5</f>
        <v>Despesa</v>
      </c>
      <c r="F26782" s="278" t="str">
        <f>Resumo!$R$6</f>
        <v>Despesa Indireta</v>
      </c>
      <c r="G26782" s="286">
        <f>'Comp. Desp. Indiretas'!CV86</f>
        <v>0</v>
      </c>
    </row>
    <row r="26783" spans="1:7">
      <c r="A26783" s="283">
        <f>'Comp. Desp. Indiretas'!$CV$7</f>
        <v>0</v>
      </c>
      <c r="B26783" s="278" t="str">
        <f>'Comp. Desp. Indiretas'!$A$87</f>
        <v>DG</v>
      </c>
      <c r="D26783" s="279" t="str">
        <f>'Comp. Desp. Indiretas'!$C$87</f>
        <v>COMBUSTÍVEL - DIESEL</v>
      </c>
      <c r="E26783" s="278" t="str">
        <f>Resumo!$R$5</f>
        <v>Despesa</v>
      </c>
      <c r="F26783" s="278" t="str">
        <f>Resumo!$R$6</f>
        <v>Despesa Indireta</v>
      </c>
      <c r="G26783" s="286">
        <f>'Comp. Desp. Indiretas'!CV87</f>
        <v>0</v>
      </c>
    </row>
    <row r="26784" spans="1:7">
      <c r="A26784" s="283">
        <f>'Comp. Desp. Indiretas'!$CV$7</f>
        <v>0</v>
      </c>
      <c r="B26784" s="278" t="str">
        <f>'Comp. Desp. Indiretas'!$A$88</f>
        <v>DG</v>
      </c>
      <c r="D26784" s="279" t="str">
        <f>'Comp. Desp. Indiretas'!$C$88</f>
        <v>PASSAGEM AÉREA</v>
      </c>
      <c r="E26784" s="278" t="str">
        <f>Resumo!$R$5</f>
        <v>Despesa</v>
      </c>
      <c r="F26784" s="278" t="str">
        <f>Resumo!$R$6</f>
        <v>Despesa Indireta</v>
      </c>
      <c r="G26784" s="286">
        <f>'Comp. Desp. Indiretas'!CV88</f>
        <v>0</v>
      </c>
    </row>
    <row r="26785" spans="1:7">
      <c r="A26785" s="283">
        <f>'Comp. Desp. Indiretas'!$CV$7</f>
        <v>0</v>
      </c>
      <c r="B26785" s="278" t="str">
        <f>'Comp. Desp. Indiretas'!$A$89</f>
        <v>ART</v>
      </c>
      <c r="D26785" s="279" t="str">
        <f>'Comp. Desp. Indiretas'!$C$89</f>
        <v>ART CREA - Nível 1</v>
      </c>
      <c r="E26785" s="278" t="str">
        <f>Resumo!$R$5</f>
        <v>Despesa</v>
      </c>
      <c r="F26785" s="278" t="str">
        <f>Resumo!$R$6</f>
        <v>Despesa Indireta</v>
      </c>
      <c r="G26785" s="286">
        <f>'Comp. Desp. Indiretas'!CV89</f>
        <v>0</v>
      </c>
    </row>
    <row r="26786" spans="1:7">
      <c r="A26786" s="283">
        <f>'Comp. Desp. Indiretas'!$CV$7</f>
        <v>0</v>
      </c>
      <c r="B26786" s="278" t="str">
        <f>'Comp. Desp. Indiretas'!$A$90</f>
        <v>ART</v>
      </c>
      <c r="D26786" s="279" t="str">
        <f>'Comp. Desp. Indiretas'!$C$90</f>
        <v>ART CREA - Nível 2</v>
      </c>
      <c r="E26786" s="278" t="str">
        <f>Resumo!$R$5</f>
        <v>Despesa</v>
      </c>
      <c r="F26786" s="278" t="str">
        <f>Resumo!$R$6</f>
        <v>Despesa Indireta</v>
      </c>
      <c r="G26786" s="286">
        <f>'Comp. Desp. Indiretas'!CV90</f>
        <v>0</v>
      </c>
    </row>
    <row r="26787" spans="1:7">
      <c r="A26787" s="283">
        <f>'Comp. Desp. Indiretas'!$CV$7</f>
        <v>0</v>
      </c>
      <c r="B26787" s="278" t="str">
        <f>'Comp. Desp. Indiretas'!$A$91</f>
        <v>ART</v>
      </c>
      <c r="D26787" s="279" t="str">
        <f>'Comp. Desp. Indiretas'!$C$91</f>
        <v>ART CREA - Nível 3</v>
      </c>
      <c r="E26787" s="278" t="str">
        <f>Resumo!$R$5</f>
        <v>Despesa</v>
      </c>
      <c r="F26787" s="278" t="str">
        <f>Resumo!$R$6</f>
        <v>Despesa Indireta</v>
      </c>
      <c r="G26787" s="286">
        <f>'Comp. Desp. Indiretas'!CV91</f>
        <v>0</v>
      </c>
    </row>
    <row r="26788" spans="1:7">
      <c r="A26788" s="283">
        <f>'Comp. Desp. Indiretas'!$CV$7</f>
        <v>0</v>
      </c>
      <c r="B26788" s="278" t="str">
        <f>'Comp. Desp. Indiretas'!$A$92</f>
        <v>ART</v>
      </c>
      <c r="D26788" s="279" t="str">
        <f>'Comp. Desp. Indiretas'!$C$92</f>
        <v>ACERVO CREA</v>
      </c>
      <c r="E26788" s="278" t="str">
        <f>Resumo!$R$5</f>
        <v>Despesa</v>
      </c>
      <c r="F26788" s="278" t="str">
        <f>Resumo!$R$6</f>
        <v>Despesa Indireta</v>
      </c>
      <c r="G26788" s="286">
        <f>'Comp. Desp. Indiretas'!CV92</f>
        <v>0</v>
      </c>
    </row>
    <row r="26789" spans="1:7">
      <c r="A26789" s="283">
        <f>'Comp. Desp. Indiretas'!$CV$7</f>
        <v>0</v>
      </c>
      <c r="B26789" s="278" t="str">
        <f>'Comp. Desp. Indiretas'!$A$93</f>
        <v>ART</v>
      </c>
      <c r="D26789" s="279" t="str">
        <f>'Comp. Desp. Indiretas'!$C$93</f>
        <v>ART CRBio</v>
      </c>
      <c r="E26789" s="278" t="str">
        <f>Resumo!$R$5</f>
        <v>Despesa</v>
      </c>
      <c r="F26789" s="278" t="str">
        <f>Resumo!$R$6</f>
        <v>Despesa Indireta</v>
      </c>
      <c r="G26789" s="286">
        <f>'Comp. Desp. Indiretas'!CV93</f>
        <v>0</v>
      </c>
    </row>
    <row r="26790" spans="1:7">
      <c r="A26790" s="283">
        <f>'Comp. Desp. Indiretas'!$CV$7</f>
        <v>0</v>
      </c>
      <c r="B26790" s="278" t="str">
        <f>'Comp. Desp. Indiretas'!$A$94</f>
        <v>ART</v>
      </c>
      <c r="D26790" s="279" t="str">
        <f>'Comp. Desp. Indiretas'!$C$94</f>
        <v>ACERVO CRBio</v>
      </c>
      <c r="E26790" s="278" t="str">
        <f>Resumo!$R$5</f>
        <v>Despesa</v>
      </c>
      <c r="F26790" s="278" t="str">
        <f>Resumo!$R$6</f>
        <v>Despesa Indireta</v>
      </c>
      <c r="G26790" s="286">
        <f>'Comp. Desp. Indiretas'!CV94</f>
        <v>0</v>
      </c>
    </row>
    <row r="26791" spans="1:7">
      <c r="A26791" s="283">
        <f>'Comp. Desp. Indiretas'!$CV$7</f>
        <v>0</v>
      </c>
      <c r="B26791" s="278" t="str">
        <f>'Comp. Desp. Indiretas'!$A$95</f>
        <v>ART</v>
      </c>
      <c r="D26791" s="279" t="str">
        <f>'Comp. Desp. Indiretas'!$C$95</f>
        <v>VISTO CREA PF</v>
      </c>
      <c r="E26791" s="278" t="str">
        <f>Resumo!$R$5</f>
        <v>Despesa</v>
      </c>
      <c r="F26791" s="278" t="str">
        <f>Resumo!$R$6</f>
        <v>Despesa Indireta</v>
      </c>
      <c r="G26791" s="286">
        <f>'Comp. Desp. Indiretas'!CV95</f>
        <v>0</v>
      </c>
    </row>
    <row r="26792" spans="1:7">
      <c r="A26792" s="283">
        <f>'Comp. Desp. Indiretas'!$CV$7</f>
        <v>0</v>
      </c>
      <c r="B26792" s="278" t="str">
        <f>'Comp. Desp. Indiretas'!$A$96</f>
        <v>ART</v>
      </c>
      <c r="D26792" s="279" t="str">
        <f>'Comp. Desp. Indiretas'!$C$96</f>
        <v>VISTO CREA PJ</v>
      </c>
      <c r="E26792" s="278" t="str">
        <f>Resumo!$R$5</f>
        <v>Despesa</v>
      </c>
      <c r="F26792" s="278" t="str">
        <f>Resumo!$R$6</f>
        <v>Despesa Indireta</v>
      </c>
      <c r="G26792" s="286">
        <f>'Comp. Desp. Indiretas'!CV96</f>
        <v>0</v>
      </c>
    </row>
    <row r="26793" spans="1:7">
      <c r="A26793" s="283">
        <f>'Comp. Desp. Indiretas'!$CV$7</f>
        <v>0</v>
      </c>
      <c r="B26793" s="278" t="str">
        <f>'Comp. Desp. Indiretas'!$A$97</f>
        <v>ART</v>
      </c>
      <c r="D26793" s="279" t="str">
        <f>'Comp. Desp. Indiretas'!$C$97</f>
        <v>ANUIDADE CREA PF</v>
      </c>
      <c r="E26793" s="278" t="str">
        <f>Resumo!$R$5</f>
        <v>Despesa</v>
      </c>
      <c r="F26793" s="278" t="str">
        <f>Resumo!$R$6</f>
        <v>Despesa Indireta</v>
      </c>
      <c r="G26793" s="286">
        <f>'Comp. Desp. Indiretas'!CV97</f>
        <v>0</v>
      </c>
    </row>
    <row r="26794" spans="1:7">
      <c r="A26794" s="283">
        <f>'Comp. Desp. Indiretas'!$CV$7</f>
        <v>0</v>
      </c>
      <c r="B26794" s="278" t="str">
        <f>'Comp. Desp. Indiretas'!$A$98</f>
        <v>ART</v>
      </c>
      <c r="D26794" s="279" t="str">
        <f>'Comp. Desp. Indiretas'!$C$98</f>
        <v>ANUIDADE CREA PJ</v>
      </c>
      <c r="E26794" s="278" t="str">
        <f>Resumo!$R$5</f>
        <v>Despesa</v>
      </c>
      <c r="F26794" s="278" t="str">
        <f>Resumo!$R$6</f>
        <v>Despesa Indireta</v>
      </c>
      <c r="G26794" s="286">
        <f>'Comp. Desp. Indiretas'!CV98</f>
        <v>0</v>
      </c>
    </row>
    <row r="26795" spans="1:7">
      <c r="A26795" s="283">
        <f>'Comp. Desp. Indiretas'!$CV$7</f>
        <v>0</v>
      </c>
      <c r="B26795" s="278" t="str">
        <f>'Comp. Desp. Indiretas'!$A$99</f>
        <v>ART</v>
      </c>
      <c r="D26795" s="279" t="str">
        <f>'Comp. Desp. Indiretas'!$C$99</f>
        <v>VISTO CRBio PF</v>
      </c>
      <c r="E26795" s="278" t="str">
        <f>Resumo!$R$5</f>
        <v>Despesa</v>
      </c>
      <c r="F26795" s="278" t="str">
        <f>Resumo!$R$6</f>
        <v>Despesa Indireta</v>
      </c>
      <c r="G26795" s="286">
        <f>'Comp. Desp. Indiretas'!CV99</f>
        <v>0</v>
      </c>
    </row>
    <row r="26796" spans="1:7">
      <c r="A26796" s="283">
        <f>'Comp. Desp. Indiretas'!$CV$7</f>
        <v>0</v>
      </c>
      <c r="B26796" s="278" t="str">
        <f>'Comp. Desp. Indiretas'!$A$100</f>
        <v>ART</v>
      </c>
      <c r="D26796" s="279" t="str">
        <f>'Comp. Desp. Indiretas'!$C$100</f>
        <v>VISTO CRBio PJ</v>
      </c>
      <c r="E26796" s="278" t="str">
        <f>Resumo!$R$5</f>
        <v>Despesa</v>
      </c>
      <c r="F26796" s="278" t="str">
        <f>Resumo!$R$6</f>
        <v>Despesa Indireta</v>
      </c>
      <c r="G26796" s="286">
        <f>'Comp. Desp. Indiretas'!CV100</f>
        <v>0</v>
      </c>
    </row>
    <row r="26797" spans="1:7">
      <c r="A26797" s="283">
        <f>'Comp. Desp. Indiretas'!$CV$7</f>
        <v>0</v>
      </c>
      <c r="B26797" s="278" t="str">
        <f>'Comp. Desp. Indiretas'!$A$101</f>
        <v>SMS</v>
      </c>
      <c r="D26797" s="279" t="str">
        <f>'Comp. Desp. Indiretas'!$C$101</f>
        <v>PPRA</v>
      </c>
      <c r="E26797" s="278" t="str">
        <f>Resumo!$R$5</f>
        <v>Despesa</v>
      </c>
      <c r="F26797" s="278" t="str">
        <f>Resumo!$R$6</f>
        <v>Despesa Indireta</v>
      </c>
      <c r="G26797" s="286">
        <f>'Comp. Desp. Indiretas'!CV101</f>
        <v>0</v>
      </c>
    </row>
    <row r="26798" spans="1:7">
      <c r="A26798" s="283">
        <f>'Comp. Desp. Indiretas'!$CV$7</f>
        <v>0</v>
      </c>
      <c r="B26798" s="278" t="str">
        <f>'Comp. Desp. Indiretas'!$A$102</f>
        <v>SMS</v>
      </c>
      <c r="D26798" s="279" t="str">
        <f>'Comp. Desp. Indiretas'!$C$102</f>
        <v>PCMSO</v>
      </c>
      <c r="E26798" s="278" t="str">
        <f>Resumo!$R$5</f>
        <v>Despesa</v>
      </c>
      <c r="F26798" s="278" t="str">
        <f>Resumo!$R$6</f>
        <v>Despesa Indireta</v>
      </c>
      <c r="G26798" s="286">
        <f>'Comp. Desp. Indiretas'!CV102</f>
        <v>0</v>
      </c>
    </row>
    <row r="26799" spans="1:7">
      <c r="A26799" s="283">
        <f>'Comp. Desp. Indiretas'!$CV$7</f>
        <v>0</v>
      </c>
      <c r="B26799" s="278" t="str">
        <f>'Comp. Desp. Indiretas'!$A$103</f>
        <v>SMS</v>
      </c>
      <c r="D26799" s="279" t="str">
        <f>'Comp. Desp. Indiretas'!$C$103</f>
        <v>PGR</v>
      </c>
      <c r="E26799" s="278" t="str">
        <f>Resumo!$R$5</f>
        <v>Despesa</v>
      </c>
      <c r="F26799" s="278" t="str">
        <f>Resumo!$R$6</f>
        <v>Despesa Indireta</v>
      </c>
      <c r="G26799" s="286">
        <f>'Comp. Desp. Indiretas'!CV103</f>
        <v>0</v>
      </c>
    </row>
    <row r="26800" spans="1:7">
      <c r="A26800" s="283">
        <f>'Comp. Desp. Indiretas'!$CV$7</f>
        <v>0</v>
      </c>
      <c r="B26800" s="278" t="str">
        <f>'Comp. Desp. Indiretas'!$A$104</f>
        <v>SMS</v>
      </c>
      <c r="D26800" s="279" t="str">
        <f>'Comp. Desp. Indiretas'!$C$104</f>
        <v>PAE</v>
      </c>
      <c r="E26800" s="278" t="str">
        <f>Resumo!$R$5</f>
        <v>Despesa</v>
      </c>
      <c r="F26800" s="278" t="str">
        <f>Resumo!$R$6</f>
        <v>Despesa Indireta</v>
      </c>
      <c r="G26800" s="286">
        <f>'Comp. Desp. Indiretas'!CV104</f>
        <v>0</v>
      </c>
    </row>
    <row r="26801" spans="1:7">
      <c r="A26801" s="283">
        <f>'Comp. Desp. Indiretas'!$CV$7</f>
        <v>0</v>
      </c>
      <c r="B26801" s="278" t="str">
        <f>'Comp. Desp. Indiretas'!$A$105</f>
        <v>SMS</v>
      </c>
      <c r="D26801" s="279" t="str">
        <f>'Comp. Desp. Indiretas'!$C$105</f>
        <v>TREINAMENTO</v>
      </c>
      <c r="E26801" s="278" t="str">
        <f>Resumo!$R$5</f>
        <v>Despesa</v>
      </c>
      <c r="F26801" s="278" t="str">
        <f>Resumo!$R$6</f>
        <v>Despesa Indireta</v>
      </c>
      <c r="G26801" s="286">
        <f>'Comp. Desp. Indiretas'!CV105</f>
        <v>0</v>
      </c>
    </row>
    <row r="26802" spans="1:7">
      <c r="A26802" s="283">
        <f>'Comp. Desp. Indiretas'!$CV$7</f>
        <v>0</v>
      </c>
      <c r="B26802" s="278" t="str">
        <f>'Comp. Desp. Indiretas'!$A$106</f>
        <v>SMS</v>
      </c>
      <c r="D26802" s="279" t="str">
        <f>'Comp. Desp. Indiretas'!$C$106</f>
        <v>ASO</v>
      </c>
      <c r="E26802" s="278" t="str">
        <f>Resumo!$R$5</f>
        <v>Despesa</v>
      </c>
      <c r="F26802" s="278" t="str">
        <f>Resumo!$R$6</f>
        <v>Despesa Indireta</v>
      </c>
      <c r="G26802" s="286">
        <f>'Comp. Desp. Indiretas'!CV106</f>
        <v>0</v>
      </c>
    </row>
    <row r="26803" spans="1:7">
      <c r="A26803" s="283">
        <f>'Comp. Desp. Indiretas'!$CV$7</f>
        <v>0</v>
      </c>
      <c r="B26803" s="278">
        <f>'Comp. Desp. Indiretas'!$A$107</f>
        <v>0</v>
      </c>
      <c r="D26803" s="279" t="str">
        <f>'Comp. Desp. Indiretas'!$C$107</f>
        <v/>
      </c>
      <c r="E26803" s="278" t="str">
        <f>Resumo!$R$5</f>
        <v>Despesa</v>
      </c>
      <c r="F26803" s="278" t="str">
        <f>Resumo!$R$6</f>
        <v>Despesa Indireta</v>
      </c>
      <c r="G26803" s="286">
        <f>'Comp. Desp. Indiretas'!CV107</f>
        <v>0</v>
      </c>
    </row>
    <row r="26804" spans="1:7">
      <c r="A26804" s="283">
        <f>'Comp. Desp. Indiretas'!$CV$7</f>
        <v>0</v>
      </c>
      <c r="B26804" s="278">
        <f>'Comp. Desp. Indiretas'!$A$108</f>
        <v>0</v>
      </c>
      <c r="D26804" s="279" t="str">
        <f>'Comp. Desp. Indiretas'!$C$108</f>
        <v/>
      </c>
      <c r="E26804" s="278" t="str">
        <f>Resumo!$R$5</f>
        <v>Despesa</v>
      </c>
      <c r="F26804" s="278" t="str">
        <f>Resumo!$R$6</f>
        <v>Despesa Indireta</v>
      </c>
      <c r="G26804" s="286">
        <f>'Comp. Desp. Indiretas'!CV108</f>
        <v>0</v>
      </c>
    </row>
    <row r="26805" spans="1:7">
      <c r="A26805" s="283">
        <f>'Comp. Desp. Indiretas'!$CV$7</f>
        <v>0</v>
      </c>
      <c r="B26805" s="278">
        <f>'Comp. Desp. Indiretas'!$A$109</f>
        <v>0</v>
      </c>
      <c r="D26805" s="279" t="str">
        <f>'Comp. Desp. Indiretas'!$C$109</f>
        <v/>
      </c>
      <c r="E26805" s="278" t="str">
        <f>Resumo!$R$5</f>
        <v>Despesa</v>
      </c>
      <c r="F26805" s="278" t="str">
        <f>Resumo!$R$6</f>
        <v>Despesa Indireta</v>
      </c>
      <c r="G26805" s="286">
        <f>'Comp. Desp. Indiretas'!CV109</f>
        <v>0</v>
      </c>
    </row>
    <row r="26806" spans="1:7">
      <c r="A26806" s="283">
        <f>'Comp. Desp. Indiretas'!$CV$7</f>
        <v>0</v>
      </c>
      <c r="B26806" s="278">
        <f>'Comp. Desp. Indiretas'!$A$110</f>
        <v>0</v>
      </c>
      <c r="D26806" s="279" t="str">
        <f>'Comp. Desp. Indiretas'!$C$110</f>
        <v/>
      </c>
      <c r="E26806" s="278" t="str">
        <f>Resumo!$R$5</f>
        <v>Despesa</v>
      </c>
      <c r="F26806" s="278" t="str">
        <f>Resumo!$R$6</f>
        <v>Despesa Indireta</v>
      </c>
      <c r="G26806" s="286">
        <f>'Comp. Desp. Indiretas'!CV110</f>
        <v>0</v>
      </c>
    </row>
    <row r="26807" spans="1:7">
      <c r="A26807" s="283">
        <f>'Comp. Desp. Indiretas'!$CV$7</f>
        <v>0</v>
      </c>
      <c r="B26807" s="278">
        <f>'Comp. Desp. Indiretas'!$A$111</f>
        <v>0</v>
      </c>
      <c r="D26807" s="279" t="str">
        <f>'Comp. Desp. Indiretas'!$C$111</f>
        <v/>
      </c>
      <c r="E26807" s="278" t="str">
        <f>Resumo!$R$5</f>
        <v>Despesa</v>
      </c>
      <c r="F26807" s="278" t="str">
        <f>Resumo!$R$6</f>
        <v>Despesa Indireta</v>
      </c>
      <c r="G26807" s="286">
        <f>'Comp. Desp. Indiretas'!CV111</f>
        <v>0</v>
      </c>
    </row>
    <row r="26808" spans="1:7">
      <c r="A26808" s="283">
        <f>'Comp. Desp. Indiretas'!$CV$7</f>
        <v>0</v>
      </c>
      <c r="B26808" s="278">
        <f>'Comp. Desp. Indiretas'!$A$112</f>
        <v>0</v>
      </c>
      <c r="D26808" s="279" t="str">
        <f>'Comp. Desp. Indiretas'!$C$112</f>
        <v/>
      </c>
      <c r="E26808" s="278" t="str">
        <f>Resumo!$R$5</f>
        <v>Despesa</v>
      </c>
      <c r="F26808" s="278" t="str">
        <f>Resumo!$R$6</f>
        <v>Despesa Indireta</v>
      </c>
      <c r="G26808" s="286">
        <f>'Comp. Desp. Indiretas'!CV112</f>
        <v>0</v>
      </c>
    </row>
    <row r="26809" spans="1:7">
      <c r="A26809" s="283">
        <f>'Comp. Desp. Indiretas'!$CV$7</f>
        <v>0</v>
      </c>
      <c r="B26809" s="278" t="str">
        <f>'Composições Desp. Diretas'!$A$10</f>
        <v>MOD</v>
      </c>
      <c r="C26809" s="278" t="str">
        <f>EAP!$C$9</f>
        <v>PP01</v>
      </c>
      <c r="D26809" s="279" t="str">
        <f>'Composições Desp. Diretas'!$C$10</f>
        <v>ANALISTA TÉCNICO</v>
      </c>
      <c r="E26809" s="278" t="str">
        <f>Resumo!$R$5</f>
        <v>Despesa</v>
      </c>
      <c r="F26809" s="278" t="str">
        <f>Resumo!$R$7</f>
        <v>Despesa Direta</v>
      </c>
      <c r="G26809" s="286">
        <f>'Composições Desp. Diretas'!CW10</f>
        <v>0</v>
      </c>
    </row>
    <row r="26810" spans="1:7">
      <c r="A26810" s="283">
        <f>'Comp. Desp. Indiretas'!$CV$7</f>
        <v>0</v>
      </c>
      <c r="B26810" s="278" t="str">
        <f>'Composições Desp. Diretas'!$A$11</f>
        <v>MOD</v>
      </c>
      <c r="C26810" s="278" t="str">
        <f>EAP!$C$9</f>
        <v>PP01</v>
      </c>
      <c r="D26810" s="279" t="str">
        <f>'Composições Desp. Diretas'!$C$11</f>
        <v>ASSISTENTE ADMINISTRATIVO</v>
      </c>
      <c r="E26810" s="278" t="str">
        <f>Resumo!$R$5</f>
        <v>Despesa</v>
      </c>
      <c r="F26810" s="278" t="str">
        <f>Resumo!$R$7</f>
        <v>Despesa Direta</v>
      </c>
      <c r="G26810" s="286">
        <f>'Composições Desp. Diretas'!CW11</f>
        <v>0</v>
      </c>
    </row>
    <row r="26811" spans="1:7">
      <c r="A26811" s="283">
        <f>'Comp. Desp. Indiretas'!$CV$7</f>
        <v>0</v>
      </c>
      <c r="B26811" s="278" t="str">
        <f>'Composições Desp. Diretas'!$A$12</f>
        <v>MOD</v>
      </c>
      <c r="C26811" s="278" t="str">
        <f>EAP!$C$9</f>
        <v>PP01</v>
      </c>
      <c r="D26811" s="279" t="str">
        <f>'Composições Desp. Diretas'!$C$12</f>
        <v>TÉCNICO DE SEGURANÇA</v>
      </c>
      <c r="E26811" s="278" t="str">
        <f>Resumo!$R$5</f>
        <v>Despesa</v>
      </c>
      <c r="F26811" s="278" t="str">
        <f>Resumo!$R$7</f>
        <v>Despesa Direta</v>
      </c>
      <c r="G26811" s="286">
        <f>'Composições Desp. Diretas'!CW12</f>
        <v>0</v>
      </c>
    </row>
    <row r="26812" spans="1:7">
      <c r="A26812" s="283">
        <f>'Comp. Desp. Indiretas'!$CV$7</f>
        <v>0</v>
      </c>
      <c r="B26812" s="278" t="str">
        <f>'Composições Desp. Diretas'!$A$13</f>
        <v>MOD</v>
      </c>
      <c r="C26812" s="278" t="str">
        <f>EAP!$C$9</f>
        <v>PP01</v>
      </c>
      <c r="D26812" s="279" t="str">
        <f>'Composições Desp. Diretas'!$C$13</f>
        <v>PREPOSTO</v>
      </c>
      <c r="E26812" s="278" t="str">
        <f>Resumo!$R$5</f>
        <v>Despesa</v>
      </c>
      <c r="F26812" s="278" t="str">
        <f>Resumo!$R$7</f>
        <v>Despesa Direta</v>
      </c>
      <c r="G26812" s="286">
        <f>'Composições Desp. Diretas'!CW13</f>
        <v>0</v>
      </c>
    </row>
    <row r="26813" spans="1:7">
      <c r="A26813" s="283">
        <f>'Comp. Desp. Indiretas'!$CV$7</f>
        <v>0</v>
      </c>
      <c r="B26813" s="278" t="str">
        <f>'Composições Desp. Diretas'!$A$14</f>
        <v>MOD</v>
      </c>
      <c r="C26813" s="278" t="str">
        <f>EAP!$C$9</f>
        <v>PP01</v>
      </c>
      <c r="D26813" s="279" t="str">
        <f>'Composições Desp. Diretas'!$C$14</f>
        <v>COORDENADOR PEAC</v>
      </c>
      <c r="E26813" s="278" t="str">
        <f>Resumo!$R$5</f>
        <v>Despesa</v>
      </c>
      <c r="F26813" s="278" t="str">
        <f>Resumo!$R$7</f>
        <v>Despesa Direta</v>
      </c>
      <c r="G26813" s="286">
        <f>'Composições Desp. Diretas'!CW14</f>
        <v>0</v>
      </c>
    </row>
    <row r="26814" spans="1:7">
      <c r="A26814" s="283">
        <f>'Comp. Desp. Indiretas'!$CV$7</f>
        <v>0</v>
      </c>
      <c r="B26814" s="278" t="str">
        <f>'Composições Desp. Diretas'!$A$15</f>
        <v>MOD</v>
      </c>
      <c r="C26814" s="278" t="str">
        <f>EAP!$C$9</f>
        <v>PP01</v>
      </c>
      <c r="D26814" s="279" t="str">
        <f>'Composições Desp. Diretas'!$C$15</f>
        <v>COORDENADOR PEAC</v>
      </c>
      <c r="E26814" s="278" t="str">
        <f>Resumo!$R$5</f>
        <v>Despesa</v>
      </c>
      <c r="F26814" s="278" t="str">
        <f>Resumo!$R$7</f>
        <v>Despesa Direta</v>
      </c>
      <c r="G26814" s="286">
        <f>'Composições Desp. Diretas'!CW15</f>
        <v>0</v>
      </c>
    </row>
    <row r="26815" spans="1:7">
      <c r="A26815" s="283">
        <f>'Comp. Desp. Indiretas'!$CV$7</f>
        <v>0</v>
      </c>
      <c r="B26815" s="278" t="str">
        <f>'Composições Desp. Diretas'!$A$16</f>
        <v>MOD</v>
      </c>
      <c r="C26815" s="278" t="str">
        <f>EAP!$C$9</f>
        <v>PP01</v>
      </c>
      <c r="D26815" s="279" t="str">
        <f>'Composições Desp. Diretas'!$C$16</f>
        <v>PRODUÇÃO AUDIOVISUAL (DESIGNER GRÁFICO)</v>
      </c>
      <c r="E26815" s="278" t="str">
        <f>Resumo!$R$5</f>
        <v>Despesa</v>
      </c>
      <c r="F26815" s="278" t="str">
        <f>Resumo!$R$7</f>
        <v>Despesa Direta</v>
      </c>
      <c r="G26815" s="286">
        <f>'Composições Desp. Diretas'!CW16</f>
        <v>0</v>
      </c>
    </row>
    <row r="26816" spans="1:7">
      <c r="A26816" s="283">
        <f>'Comp. Desp. Indiretas'!$CV$7</f>
        <v>0</v>
      </c>
      <c r="B26816" s="278" t="str">
        <f>'Composições Desp. Diretas'!$A$17</f>
        <v>DG</v>
      </c>
      <c r="C26816" s="278" t="str">
        <f>EAP!$C$9</f>
        <v>PP01</v>
      </c>
      <c r="D26816" s="279" t="str">
        <f>'Composições Desp. Diretas'!$C$17</f>
        <v>AJUDA DE CUSTO - CAJU - NÍVEL 1</v>
      </c>
      <c r="E26816" s="278" t="str">
        <f>Resumo!$R$5</f>
        <v>Despesa</v>
      </c>
      <c r="F26816" s="278" t="str">
        <f>Resumo!$R$7</f>
        <v>Despesa Direta</v>
      </c>
      <c r="G26816" s="286">
        <f>'Composições Desp. Diretas'!CW17</f>
        <v>0</v>
      </c>
    </row>
    <row r="26817" spans="1:7">
      <c r="A26817" s="283">
        <f>'Comp. Desp. Indiretas'!$CV$7</f>
        <v>0</v>
      </c>
      <c r="B26817" s="278" t="str">
        <f>'Composições Desp. Diretas'!$A$18</f>
        <v>DG</v>
      </c>
      <c r="C26817" s="278" t="str">
        <f>EAP!$C$9</f>
        <v>PP01</v>
      </c>
      <c r="D26817" s="279" t="str">
        <f>'Composições Desp. Diretas'!$C$18</f>
        <v>AJUDA DE CUSTO - CAJU - NÍVEL 2</v>
      </c>
      <c r="E26817" s="278" t="str">
        <f>Resumo!$R$5</f>
        <v>Despesa</v>
      </c>
      <c r="F26817" s="278" t="str">
        <f>Resumo!$R$7</f>
        <v>Despesa Direta</v>
      </c>
      <c r="G26817" s="286">
        <f>'Composições Desp. Diretas'!CW18</f>
        <v>0</v>
      </c>
    </row>
    <row r="26818" spans="1:7">
      <c r="A26818" s="283">
        <f>'Comp. Desp. Indiretas'!$CV$7</f>
        <v>0</v>
      </c>
      <c r="B26818" s="278" t="str">
        <f>'Composições Desp. Diretas'!$A$19</f>
        <v>MA</v>
      </c>
      <c r="C26818" s="278" t="str">
        <f>EAP!$C$9</f>
        <v>PP01</v>
      </c>
      <c r="D26818" s="279" t="str">
        <f>'Composições Desp. Diretas'!$C$19</f>
        <v>UNIFORME/EPI</v>
      </c>
      <c r="E26818" s="278" t="str">
        <f>Resumo!$R$5</f>
        <v>Despesa</v>
      </c>
      <c r="F26818" s="278" t="str">
        <f>Resumo!$R$7</f>
        <v>Despesa Direta</v>
      </c>
      <c r="G26818" s="286">
        <f>'Composições Desp. Diretas'!CW19</f>
        <v>0</v>
      </c>
    </row>
    <row r="26819" spans="1:7">
      <c r="A26819" s="283">
        <f>'Comp. Desp. Indiretas'!$CV$7</f>
        <v>0</v>
      </c>
      <c r="B26819" s="278" t="str">
        <f>'Composições Desp. Diretas'!$A$20</f>
        <v>SMS</v>
      </c>
      <c r="C26819" s="278" t="str">
        <f>EAP!$C$9</f>
        <v>PP01</v>
      </c>
      <c r="D26819" s="279" t="str">
        <f>'Composições Desp. Diretas'!$C$20</f>
        <v>ASO</v>
      </c>
      <c r="E26819" s="278" t="str">
        <f>Resumo!$R$5</f>
        <v>Despesa</v>
      </c>
      <c r="F26819" s="278" t="str">
        <f>Resumo!$R$7</f>
        <v>Despesa Direta</v>
      </c>
      <c r="G26819" s="286">
        <f>'Composições Desp. Diretas'!CW20</f>
        <v>0</v>
      </c>
    </row>
    <row r="26820" spans="1:7">
      <c r="A26820" s="283">
        <f>'Comp. Desp. Indiretas'!$CV$7</f>
        <v>0</v>
      </c>
      <c r="B26820" s="278" t="str">
        <f>'Composições Desp. Diretas'!$A$21</f>
        <v>EQ</v>
      </c>
      <c r="C26820" s="278" t="str">
        <f>EAP!$C$9</f>
        <v>PP01</v>
      </c>
      <c r="D26820" s="279" t="str">
        <f>'Composições Desp. Diretas'!$C$21</f>
        <v>NOTEBOOK</v>
      </c>
      <c r="E26820" s="278" t="str">
        <f>Resumo!$R$5</f>
        <v>Despesa</v>
      </c>
      <c r="F26820" s="278" t="str">
        <f>Resumo!$R$7</f>
        <v>Despesa Direta</v>
      </c>
      <c r="G26820" s="286">
        <f>'Composições Desp. Diretas'!CW21</f>
        <v>0</v>
      </c>
    </row>
    <row r="26821" spans="1:7">
      <c r="A26821" s="283">
        <f>'Comp. Desp. Indiretas'!$CV$7</f>
        <v>0</v>
      </c>
      <c r="B26821" s="278" t="str">
        <f>'Composições Desp. Diretas'!$A$22</f>
        <v>EQ</v>
      </c>
      <c r="C26821" s="278" t="str">
        <f>EAP!$C$9</f>
        <v>PP01</v>
      </c>
      <c r="D26821" s="279" t="str">
        <f>'Composições Desp. Diretas'!$C$22</f>
        <v>KIT MULTIMÍDIA</v>
      </c>
      <c r="E26821" s="278" t="str">
        <f>Resumo!$R$5</f>
        <v>Despesa</v>
      </c>
      <c r="F26821" s="278" t="str">
        <f>Resumo!$R$7</f>
        <v>Despesa Direta</v>
      </c>
      <c r="G26821" s="286">
        <f>'Composições Desp. Diretas'!CW22</f>
        <v>0</v>
      </c>
    </row>
    <row r="26822" spans="1:7">
      <c r="A26822" s="283">
        <f>'Comp. Desp. Indiretas'!$CV$7</f>
        <v>0</v>
      </c>
      <c r="B26822" s="278" t="str">
        <f>'Composições Desp. Diretas'!$A$23</f>
        <v>SMS</v>
      </c>
      <c r="C26822" s="278" t="str">
        <f>EAP!$C$9</f>
        <v>PP01</v>
      </c>
      <c r="D26822" s="279" t="str">
        <f>'Composições Desp. Diretas'!$C$23</f>
        <v>TREINAMENTO RAC02 (VALE)</v>
      </c>
      <c r="E26822" s="278" t="str">
        <f>Resumo!$R$5</f>
        <v>Despesa</v>
      </c>
      <c r="F26822" s="278" t="str">
        <f>Resumo!$R$7</f>
        <v>Despesa Direta</v>
      </c>
      <c r="G26822" s="286">
        <f>'Composições Desp. Diretas'!CW23</f>
        <v>0</v>
      </c>
    </row>
    <row r="26823" spans="1:7">
      <c r="A26823" s="283">
        <f>'Comp. Desp. Indiretas'!$CV$7</f>
        <v>0</v>
      </c>
      <c r="B26823" s="278" t="str">
        <f>'Composições Desp. Diretas'!$A$24</f>
        <v>SE</v>
      </c>
      <c r="C26823" s="278" t="str">
        <f>EAP!$C$9</f>
        <v>PP01</v>
      </c>
      <c r="D26823" s="279" t="str">
        <f>'Composições Desp. Diretas'!$C$24</f>
        <v>ESPECIALISTA - 44h/MÊS</v>
      </c>
      <c r="E26823" s="278" t="str">
        <f>Resumo!$R$5</f>
        <v>Despesa</v>
      </c>
      <c r="F26823" s="278" t="str">
        <f>Resumo!$R$7</f>
        <v>Despesa Direta</v>
      </c>
      <c r="G26823" s="286">
        <f>'Composições Desp. Diretas'!CW24</f>
        <v>0</v>
      </c>
    </row>
    <row r="26824" spans="1:7">
      <c r="A26824" s="283">
        <f>'Comp. Desp. Indiretas'!$CV$7</f>
        <v>0</v>
      </c>
      <c r="B26824" s="278">
        <f>'Composições Desp. Diretas'!$A$25</f>
        <v>0</v>
      </c>
      <c r="C26824" s="278" t="str">
        <f>EAP!$C$9</f>
        <v>PP01</v>
      </c>
      <c r="D26824" s="279">
        <f>'Composições Desp. Diretas'!$C$25</f>
        <v>0</v>
      </c>
      <c r="E26824" s="278" t="str">
        <f>Resumo!$R$5</f>
        <v>Despesa</v>
      </c>
      <c r="F26824" s="278" t="str">
        <f>Resumo!$R$7</f>
        <v>Despesa Direta</v>
      </c>
      <c r="G26824" s="286">
        <f>'Composições Desp. Diretas'!CW25</f>
        <v>0</v>
      </c>
    </row>
    <row r="26825" spans="1:7">
      <c r="A26825" s="283">
        <f>'Comp. Desp. Indiretas'!$CV$7</f>
        <v>0</v>
      </c>
      <c r="B26825" s="278">
        <f>'Composições Desp. Diretas'!$A$26</f>
        <v>0</v>
      </c>
      <c r="C26825" s="278" t="str">
        <f>EAP!$C$9</f>
        <v>PP01</v>
      </c>
      <c r="D26825" s="279">
        <f>'Composições Desp. Diretas'!$C$26</f>
        <v>0</v>
      </c>
      <c r="E26825" s="278" t="str">
        <f>Resumo!$R$5</f>
        <v>Despesa</v>
      </c>
      <c r="F26825" s="278" t="str">
        <f>Resumo!$R$7</f>
        <v>Despesa Direta</v>
      </c>
      <c r="G26825" s="286">
        <f>'Composições Desp. Diretas'!CW26</f>
        <v>0</v>
      </c>
    </row>
    <row r="26826" spans="1:7">
      <c r="A26826" s="283">
        <f>'Comp. Desp. Indiretas'!$CV$7</f>
        <v>0</v>
      </c>
      <c r="B26826" s="278">
        <f>'Composições Desp. Diretas'!$A$27</f>
        <v>0</v>
      </c>
      <c r="C26826" s="278" t="str">
        <f>EAP!$C$9</f>
        <v>PP01</v>
      </c>
      <c r="D26826" s="279">
        <f>'Composições Desp. Diretas'!$C$27</f>
        <v>0</v>
      </c>
      <c r="E26826" s="278" t="str">
        <f>Resumo!$R$5</f>
        <v>Despesa</v>
      </c>
      <c r="F26826" s="278" t="str">
        <f>Resumo!$R$7</f>
        <v>Despesa Direta</v>
      </c>
      <c r="G26826" s="286">
        <f>'Composições Desp. Diretas'!CW27</f>
        <v>0</v>
      </c>
    </row>
    <row r="26827" spans="1:7">
      <c r="A26827" s="283">
        <f>'Comp. Desp. Indiretas'!$CV$7</f>
        <v>0</v>
      </c>
      <c r="B26827" s="278">
        <f>'Composições Desp. Diretas'!$A$28</f>
        <v>0</v>
      </c>
      <c r="C26827" s="278" t="str">
        <f>EAP!$C$9</f>
        <v>PP01</v>
      </c>
      <c r="D26827" s="279">
        <f>'Composições Desp. Diretas'!$C$28</f>
        <v>0</v>
      </c>
      <c r="E26827" s="278" t="str">
        <f>Resumo!$R$5</f>
        <v>Despesa</v>
      </c>
      <c r="F26827" s="278" t="str">
        <f>Resumo!$R$7</f>
        <v>Despesa Direta</v>
      </c>
      <c r="G26827" s="286">
        <f>'Composições Desp. Diretas'!CW28</f>
        <v>0</v>
      </c>
    </row>
    <row r="26828" spans="1:7">
      <c r="A26828" s="283">
        <f>'Comp. Desp. Indiretas'!$CV$7</f>
        <v>0</v>
      </c>
      <c r="B26828" s="278">
        <f>'Composições Desp. Diretas'!$A$29</f>
        <v>0</v>
      </c>
      <c r="C26828" s="278" t="str">
        <f>EAP!$C$9</f>
        <v>PP01</v>
      </c>
      <c r="D26828" s="279">
        <f>'Composições Desp. Diretas'!$C$29</f>
        <v>0</v>
      </c>
      <c r="E26828" s="278" t="str">
        <f>Resumo!$R$5</f>
        <v>Despesa</v>
      </c>
      <c r="F26828" s="278" t="str">
        <f>Resumo!$R$7</f>
        <v>Despesa Direta</v>
      </c>
      <c r="G26828" s="286">
        <f>'Composições Desp. Diretas'!CW29</f>
        <v>0</v>
      </c>
    </row>
    <row r="26829" spans="1:7">
      <c r="A26829" s="283">
        <f>'Comp. Desp. Indiretas'!$CV$7</f>
        <v>0</v>
      </c>
      <c r="B26829" s="278">
        <f>'Composições Desp. Diretas'!$A$30</f>
        <v>0</v>
      </c>
      <c r="C26829" s="278" t="str">
        <f>EAP!$C$9</f>
        <v>PP01</v>
      </c>
      <c r="D26829" s="279">
        <f>'Composições Desp. Diretas'!$C$30</f>
        <v>0</v>
      </c>
      <c r="E26829" s="278" t="str">
        <f>Resumo!$R$5</f>
        <v>Despesa</v>
      </c>
      <c r="F26829" s="278" t="str">
        <f>Resumo!$R$7</f>
        <v>Despesa Direta</v>
      </c>
      <c r="G26829" s="286">
        <f>'Composições Desp. Diretas'!CW30</f>
        <v>0</v>
      </c>
    </row>
    <row r="26830" spans="1:7">
      <c r="A26830" s="283">
        <f>'Comp. Desp. Indiretas'!$CV$7</f>
        <v>0</v>
      </c>
      <c r="B26830" s="278">
        <f>'Composições Desp. Diretas'!$A$31</f>
        <v>0</v>
      </c>
      <c r="C26830" s="278" t="str">
        <f>EAP!$C$9</f>
        <v>PP01</v>
      </c>
      <c r="D26830" s="279">
        <f>'Composições Desp. Diretas'!$C$31</f>
        <v>0</v>
      </c>
      <c r="E26830" s="278" t="str">
        <f>Resumo!$R$5</f>
        <v>Despesa</v>
      </c>
      <c r="F26830" s="278" t="str">
        <f>Resumo!$R$7</f>
        <v>Despesa Direta</v>
      </c>
      <c r="G26830" s="286">
        <f>'Composições Desp. Diretas'!CW31</f>
        <v>0</v>
      </c>
    </row>
    <row r="26831" spans="1:7">
      <c r="A26831" s="283">
        <f>'Comp. Desp. Indiretas'!$CV$7</f>
        <v>0</v>
      </c>
      <c r="B26831" s="278">
        <f>'Composições Desp. Diretas'!$A$32</f>
        <v>0</v>
      </c>
      <c r="C26831" s="278" t="str">
        <f>EAP!$C$9</f>
        <v>PP01</v>
      </c>
      <c r="D26831" s="279">
        <f>'Composições Desp. Diretas'!$C$32</f>
        <v>0</v>
      </c>
      <c r="E26831" s="278" t="str">
        <f>Resumo!$R$5</f>
        <v>Despesa</v>
      </c>
      <c r="F26831" s="278" t="str">
        <f>Resumo!$R$7</f>
        <v>Despesa Direta</v>
      </c>
      <c r="G26831" s="286">
        <f>'Composições Desp. Diretas'!CW32</f>
        <v>0</v>
      </c>
    </row>
    <row r="26832" spans="1:7">
      <c r="A26832" s="283">
        <f>'Comp. Desp. Indiretas'!$CV$7</f>
        <v>0</v>
      </c>
      <c r="B26832" s="278">
        <f>'Composições Desp. Diretas'!$A$33</f>
        <v>0</v>
      </c>
      <c r="C26832" s="278" t="str">
        <f>EAP!$C$9</f>
        <v>PP01</v>
      </c>
      <c r="D26832" s="279">
        <f>'Composições Desp. Diretas'!$C$33</f>
        <v>0</v>
      </c>
      <c r="E26832" s="278" t="str">
        <f>Resumo!$R$5</f>
        <v>Despesa</v>
      </c>
      <c r="F26832" s="278" t="str">
        <f>Resumo!$R$7</f>
        <v>Despesa Direta</v>
      </c>
      <c r="G26832" s="286">
        <f>'Composições Desp. Diretas'!CW33</f>
        <v>0</v>
      </c>
    </row>
    <row r="26833" spans="1:7">
      <c r="A26833" s="283">
        <f>'Comp. Desp. Indiretas'!$CV$7</f>
        <v>0</v>
      </c>
      <c r="B26833" s="278">
        <f>'Composições Desp. Diretas'!$A$34</f>
        <v>0</v>
      </c>
      <c r="C26833" s="278" t="str">
        <f>EAP!$C$9</f>
        <v>PP01</v>
      </c>
      <c r="D26833" s="279">
        <f>'Composições Desp. Diretas'!$C$34</f>
        <v>0</v>
      </c>
      <c r="E26833" s="278" t="str">
        <f>Resumo!$R$5</f>
        <v>Despesa</v>
      </c>
      <c r="F26833" s="278" t="str">
        <f>Resumo!$R$7</f>
        <v>Despesa Direta</v>
      </c>
      <c r="G26833" s="286">
        <f>'Composições Desp. Diretas'!CW34</f>
        <v>0</v>
      </c>
    </row>
    <row r="26834" spans="1:7">
      <c r="A26834" s="283">
        <f>'Comp. Desp. Indiretas'!$CV$7</f>
        <v>0</v>
      </c>
      <c r="B26834" s="278">
        <f>'Composições Desp. Diretas'!$A$35</f>
        <v>0</v>
      </c>
      <c r="C26834" s="278" t="str">
        <f>EAP!$C$9</f>
        <v>PP01</v>
      </c>
      <c r="D26834" s="279">
        <f>'Composições Desp. Diretas'!$C$35</f>
        <v>0</v>
      </c>
      <c r="E26834" s="278" t="str">
        <f>Resumo!$R$5</f>
        <v>Despesa</v>
      </c>
      <c r="F26834" s="278" t="str">
        <f>Resumo!$R$7</f>
        <v>Despesa Direta</v>
      </c>
      <c r="G26834" s="286">
        <f>'Composições Desp. Diretas'!CW35</f>
        <v>0</v>
      </c>
    </row>
    <row r="26835" spans="1:7">
      <c r="A26835" s="283">
        <f>'Comp. Desp. Indiretas'!$CV$7</f>
        <v>0</v>
      </c>
      <c r="B26835" s="278">
        <f>'Composições Desp. Diretas'!$A$36</f>
        <v>0</v>
      </c>
      <c r="C26835" s="278" t="str">
        <f>EAP!$C$9</f>
        <v>PP01</v>
      </c>
      <c r="D26835" s="279">
        <f>'Composições Desp. Diretas'!$C$36</f>
        <v>0</v>
      </c>
      <c r="E26835" s="278" t="str">
        <f>Resumo!$R$5</f>
        <v>Despesa</v>
      </c>
      <c r="F26835" s="278" t="str">
        <f>Resumo!$R$7</f>
        <v>Despesa Direta</v>
      </c>
      <c r="G26835" s="286">
        <f>'Composições Desp. Diretas'!CW36</f>
        <v>0</v>
      </c>
    </row>
    <row r="26836" spans="1:7">
      <c r="A26836" s="283">
        <f>'Comp. Desp. Indiretas'!$CV$7</f>
        <v>0</v>
      </c>
      <c r="B26836" s="278">
        <f>'Composições Desp. Diretas'!$A$37</f>
        <v>0</v>
      </c>
      <c r="C26836" s="278" t="str">
        <f>EAP!$C$9</f>
        <v>PP01</v>
      </c>
      <c r="D26836" s="279">
        <f>'Composições Desp. Diretas'!$C$37</f>
        <v>0</v>
      </c>
      <c r="E26836" s="278" t="str">
        <f>Resumo!$R$5</f>
        <v>Despesa</v>
      </c>
      <c r="F26836" s="278" t="str">
        <f>Resumo!$R$7</f>
        <v>Despesa Direta</v>
      </c>
      <c r="G26836" s="286">
        <f>'Composições Desp. Diretas'!CW37</f>
        <v>0</v>
      </c>
    </row>
    <row r="26837" spans="1:7">
      <c r="A26837" s="283">
        <f>'Comp. Desp. Indiretas'!$CV$7</f>
        <v>0</v>
      </c>
      <c r="B26837" s="278">
        <f>'Composições Desp. Diretas'!$A$38</f>
        <v>0</v>
      </c>
      <c r="C26837" s="278" t="str">
        <f>EAP!$C$9</f>
        <v>PP01</v>
      </c>
      <c r="D26837" s="279">
        <f>'Composições Desp. Diretas'!$C$38</f>
        <v>0</v>
      </c>
      <c r="E26837" s="278" t="str">
        <f>Resumo!$R$5</f>
        <v>Despesa</v>
      </c>
      <c r="F26837" s="278" t="str">
        <f>Resumo!$R$7</f>
        <v>Despesa Direta</v>
      </c>
      <c r="G26837" s="286">
        <f>'Composições Desp. Diretas'!CW38</f>
        <v>0</v>
      </c>
    </row>
    <row r="26838" spans="1:7">
      <c r="A26838" s="283">
        <f>'Comp. Desp. Indiretas'!$CV$7</f>
        <v>0</v>
      </c>
      <c r="B26838" s="278">
        <f>'Composições Desp. Diretas'!$A$39</f>
        <v>0</v>
      </c>
      <c r="C26838" s="278" t="str">
        <f>EAP!$C$9</f>
        <v>PP01</v>
      </c>
      <c r="D26838" s="279">
        <f>'Composições Desp. Diretas'!$C$39</f>
        <v>0</v>
      </c>
      <c r="E26838" s="278" t="str">
        <f>Resumo!$R$5</f>
        <v>Despesa</v>
      </c>
      <c r="F26838" s="278" t="str">
        <f>Resumo!$R$7</f>
        <v>Despesa Direta</v>
      </c>
      <c r="G26838" s="286">
        <f>'Composições Desp. Diretas'!CW39</f>
        <v>0</v>
      </c>
    </row>
    <row r="26839" spans="1:7">
      <c r="A26839" s="283">
        <f>'Comp. Desp. Indiretas'!$CV$7</f>
        <v>0</v>
      </c>
      <c r="B26839" s="278">
        <f>'Composições Desp. Diretas'!$A$40</f>
        <v>0</v>
      </c>
      <c r="C26839" s="278" t="str">
        <f>EAP!$C$9</f>
        <v>PP01</v>
      </c>
      <c r="D26839" s="279">
        <f>'Composições Desp. Diretas'!$C$40</f>
        <v>0</v>
      </c>
      <c r="E26839" s="278" t="str">
        <f>Resumo!$R$5</f>
        <v>Despesa</v>
      </c>
      <c r="F26839" s="278" t="str">
        <f>Resumo!$R$7</f>
        <v>Despesa Direta</v>
      </c>
      <c r="G26839" s="286">
        <f>'Composições Desp. Diretas'!CW40</f>
        <v>0</v>
      </c>
    </row>
    <row r="26840" spans="1:7">
      <c r="A26840" s="283">
        <f>'Comp. Desp. Indiretas'!$CV$7</f>
        <v>0</v>
      </c>
      <c r="B26840" s="278" t="str">
        <f>'Composições Desp. Diretas'!$A$42</f>
        <v>DG</v>
      </c>
      <c r="C26840" s="278" t="str">
        <f>EAP!$C$10</f>
        <v>PP02</v>
      </c>
      <c r="D26840" s="279" t="str">
        <f>'Composições Desp. Diretas'!$C$42</f>
        <v>ALUGUEL DE VEÍCULO SUV</v>
      </c>
      <c r="E26840" s="278" t="str">
        <f>Resumo!$R$5</f>
        <v>Despesa</v>
      </c>
      <c r="F26840" s="278" t="str">
        <f>Resumo!$R$7</f>
        <v>Despesa Direta</v>
      </c>
      <c r="G26840" s="286">
        <f>'Composições Desp. Diretas'!CW42</f>
        <v>0</v>
      </c>
    </row>
    <row r="26841" spans="1:7">
      <c r="A26841" s="283">
        <f>'Comp. Desp. Indiretas'!$CV$7</f>
        <v>0</v>
      </c>
      <c r="B26841" s="278" t="str">
        <f>'Composições Desp. Diretas'!$A$43</f>
        <v>DG</v>
      </c>
      <c r="C26841" s="278" t="str">
        <f>EAP!$C$10</f>
        <v>PP02</v>
      </c>
      <c r="D26841" s="279" t="str">
        <f>'Composições Desp. Diretas'!$C$43</f>
        <v>COMBUSTÍVEL - GASOLINA</v>
      </c>
      <c r="E26841" s="278" t="str">
        <f>Resumo!$R$5</f>
        <v>Despesa</v>
      </c>
      <c r="F26841" s="278" t="str">
        <f>Resumo!$R$7</f>
        <v>Despesa Direta</v>
      </c>
      <c r="G26841" s="286">
        <f>'Composições Desp. Diretas'!CW43</f>
        <v>0</v>
      </c>
    </row>
    <row r="26842" spans="1:7">
      <c r="A26842" s="283">
        <f>'Comp. Desp. Indiretas'!$CV$7</f>
        <v>0</v>
      </c>
      <c r="B26842" s="278" t="str">
        <f>'Composições Desp. Diretas'!$A$44</f>
        <v>DG</v>
      </c>
      <c r="C26842" s="278" t="str">
        <f>EAP!$C$10</f>
        <v>PP02</v>
      </c>
      <c r="D26842" s="279" t="str">
        <f>'Composições Desp. Diretas'!$C$44</f>
        <v>EQUIPAMENTOS VEÍCULO (SENSOR DE FADIGA + TELEMETRIA)</v>
      </c>
      <c r="E26842" s="278" t="str">
        <f>Resumo!$R$5</f>
        <v>Despesa</v>
      </c>
      <c r="F26842" s="278" t="str">
        <f>Resumo!$R$7</f>
        <v>Despesa Direta</v>
      </c>
      <c r="G26842" s="286">
        <f>'Composições Desp. Diretas'!CW44</f>
        <v>0</v>
      </c>
    </row>
    <row r="26843" spans="1:7">
      <c r="A26843" s="283">
        <f>'Comp. Desp. Indiretas'!$CV$7</f>
        <v>0</v>
      </c>
      <c r="B26843" s="278" t="str">
        <f>'Composições Desp. Diretas'!$A$45</f>
        <v>DG</v>
      </c>
      <c r="C26843" s="278" t="str">
        <f>EAP!$C$10</f>
        <v>PP02</v>
      </c>
      <c r="D26843" s="279" t="str">
        <f>'Composições Desp. Diretas'!$C$45</f>
        <v>INSTALAÇÃO SENSOR FADIGA</v>
      </c>
      <c r="E26843" s="278" t="str">
        <f>Resumo!$R$5</f>
        <v>Despesa</v>
      </c>
      <c r="F26843" s="278" t="str">
        <f>Resumo!$R$7</f>
        <v>Despesa Direta</v>
      </c>
      <c r="G26843" s="286">
        <f>'Composições Desp. Diretas'!CW45</f>
        <v>0</v>
      </c>
    </row>
    <row r="26844" spans="1:7">
      <c r="A26844" s="283">
        <f>'Comp. Desp. Indiretas'!$CV$7</f>
        <v>0</v>
      </c>
      <c r="B26844" s="278" t="str">
        <f>'Composições Desp. Diretas'!$A$46</f>
        <v>DG</v>
      </c>
      <c r="C26844" s="278" t="str">
        <f>EAP!$C$10</f>
        <v>PP02</v>
      </c>
      <c r="D26844" s="279" t="str">
        <f>'Composições Desp. Diretas'!$C$46</f>
        <v>DESINSTALAÇÃO SENSOR FADIGA</v>
      </c>
      <c r="E26844" s="278" t="str">
        <f>Resumo!$R$5</f>
        <v>Despesa</v>
      </c>
      <c r="F26844" s="278" t="str">
        <f>Resumo!$R$7</f>
        <v>Despesa Direta</v>
      </c>
      <c r="G26844" s="286">
        <f>'Composições Desp. Diretas'!CW46</f>
        <v>0</v>
      </c>
    </row>
    <row r="26845" spans="1:7">
      <c r="A26845" s="283">
        <f>'Comp. Desp. Indiretas'!$CV$7</f>
        <v>0</v>
      </c>
      <c r="B26845" s="278" t="str">
        <f>'Composições Desp. Diretas'!$A$47</f>
        <v>DG</v>
      </c>
      <c r="C26845" s="278" t="str">
        <f>EAP!$C$10</f>
        <v>PP02</v>
      </c>
      <c r="D26845" s="279" t="str">
        <f>'Composições Desp. Diretas'!$C$47</f>
        <v>INSTALAÇÃO TELEMETRIA</v>
      </c>
      <c r="E26845" s="278" t="str">
        <f>Resumo!$R$5</f>
        <v>Despesa</v>
      </c>
      <c r="F26845" s="278" t="str">
        <f>Resumo!$R$7</f>
        <v>Despesa Direta</v>
      </c>
      <c r="G26845" s="286">
        <f>'Composições Desp. Diretas'!CW47</f>
        <v>0</v>
      </c>
    </row>
    <row r="26846" spans="1:7">
      <c r="A26846" s="283">
        <f>'Comp. Desp. Indiretas'!$CV$7</f>
        <v>0</v>
      </c>
      <c r="B26846" s="278" t="str">
        <f>'Composições Desp. Diretas'!$A$48</f>
        <v>DG</v>
      </c>
      <c r="C26846" s="278" t="str">
        <f>EAP!$C$10</f>
        <v>PP02</v>
      </c>
      <c r="D26846" s="279" t="str">
        <f>'Composições Desp. Diretas'!$C$48</f>
        <v>DESINSTALAÇÃO TELEMETRIA</v>
      </c>
      <c r="E26846" s="278" t="str">
        <f>Resumo!$R$5</f>
        <v>Despesa</v>
      </c>
      <c r="F26846" s="278" t="str">
        <f>Resumo!$R$7</f>
        <v>Despesa Direta</v>
      </c>
      <c r="G26846" s="286">
        <f>'Composições Desp. Diretas'!CW48</f>
        <v>0</v>
      </c>
    </row>
    <row r="26847" spans="1:7">
      <c r="A26847" s="283">
        <f>'Comp. Desp. Indiretas'!$CV$7</f>
        <v>0</v>
      </c>
      <c r="B26847" s="278" t="str">
        <f>'Composições Desp. Diretas'!$A$49</f>
        <v>DG</v>
      </c>
      <c r="C26847" s="278" t="str">
        <f>EAP!$C$10</f>
        <v>PP02</v>
      </c>
      <c r="D26847" s="279" t="str">
        <f>'Composições Desp. Diretas'!$C$49</f>
        <v>INSTALAÇÃO E DESINSTALAÇÃO DE SIRENE DE RÉ</v>
      </c>
      <c r="E26847" s="278" t="str">
        <f>Resumo!$R$5</f>
        <v>Despesa</v>
      </c>
      <c r="F26847" s="278" t="str">
        <f>Resumo!$R$7</f>
        <v>Despesa Direta</v>
      </c>
      <c r="G26847" s="286">
        <f>'Composições Desp. Diretas'!CW49</f>
        <v>0</v>
      </c>
    </row>
    <row r="26848" spans="1:7">
      <c r="A26848" s="283">
        <f>'Comp. Desp. Indiretas'!$CV$7</f>
        <v>0</v>
      </c>
      <c r="B26848" s="278" t="str">
        <f>'Composições Desp. Diretas'!$A$50</f>
        <v>DG</v>
      </c>
      <c r="C26848" s="278" t="str">
        <f>EAP!$C$10</f>
        <v>PP02</v>
      </c>
      <c r="D26848" s="279" t="str">
        <f>'Composições Desp. Diretas'!$C$50</f>
        <v>LAVAGEM DE VEÍCULO</v>
      </c>
      <c r="E26848" s="278" t="str">
        <f>Resumo!$R$5</f>
        <v>Despesa</v>
      </c>
      <c r="F26848" s="278" t="str">
        <f>Resumo!$R$7</f>
        <v>Despesa Direta</v>
      </c>
      <c r="G26848" s="286">
        <f>'Composições Desp. Diretas'!CW50</f>
        <v>0</v>
      </c>
    </row>
    <row r="26849" spans="1:7">
      <c r="A26849" s="283">
        <f>'Comp. Desp. Indiretas'!$CV$7</f>
        <v>0</v>
      </c>
      <c r="B26849" s="278" t="str">
        <f>'Composições Desp. Diretas'!$A$51</f>
        <v>MA</v>
      </c>
      <c r="C26849" s="278" t="str">
        <f>EAP!$C$10</f>
        <v>PP02</v>
      </c>
      <c r="D26849" s="279" t="str">
        <f>'Composições Desp. Diretas'!$C$51</f>
        <v>MATERIAIS GRÁFICOS (CARTILHAS, FOLDERS, BANNER, CADERNO, OUTDOOR, PLACAS, E ETC)</v>
      </c>
      <c r="E26849" s="278" t="str">
        <f>Resumo!$R$5</f>
        <v>Despesa</v>
      </c>
      <c r="F26849" s="278" t="str">
        <f>Resumo!$R$7</f>
        <v>Despesa Direta</v>
      </c>
      <c r="G26849" s="286">
        <f>'Composições Desp. Diretas'!CW51</f>
        <v>0</v>
      </c>
    </row>
    <row r="26850" spans="1:7">
      <c r="A26850" s="283">
        <f>'Comp. Desp. Indiretas'!$CV$7</f>
        <v>0</v>
      </c>
      <c r="B26850" s="278" t="str">
        <f>'Composições Desp. Diretas'!$A$52</f>
        <v>DG</v>
      </c>
      <c r="C26850" s="278" t="str">
        <f>EAP!$C$10</f>
        <v>PP02</v>
      </c>
      <c r="D26850" s="279" t="str">
        <f>'Composições Desp. Diretas'!$C$52</f>
        <v>LANCHES OFICINAS / EVENTOS / REUNIÕES</v>
      </c>
      <c r="E26850" s="278" t="str">
        <f>Resumo!$R$5</f>
        <v>Despesa</v>
      </c>
      <c r="F26850" s="278" t="str">
        <f>Resumo!$R$7</f>
        <v>Despesa Direta</v>
      </c>
      <c r="G26850" s="286">
        <f>'Composições Desp. Diretas'!CW52</f>
        <v>0</v>
      </c>
    </row>
    <row r="26851" spans="1:7">
      <c r="A26851" s="283">
        <f>'Comp. Desp. Indiretas'!$CV$7</f>
        <v>0</v>
      </c>
      <c r="B26851" s="278" t="str">
        <f>'Composições Desp. Diretas'!$A$53</f>
        <v>DG</v>
      </c>
      <c r="C26851" s="278" t="str">
        <f>EAP!$C$10</f>
        <v>PP02</v>
      </c>
      <c r="D26851" s="279" t="str">
        <f>'Composições Desp. Diretas'!$C$53</f>
        <v>TRANSPORTE PARTICIPANTES</v>
      </c>
      <c r="E26851" s="278" t="str">
        <f>Resumo!$R$5</f>
        <v>Despesa</v>
      </c>
      <c r="F26851" s="278" t="str">
        <f>Resumo!$R$7</f>
        <v>Despesa Direta</v>
      </c>
      <c r="G26851" s="286">
        <f>'Composições Desp. Diretas'!CW53</f>
        <v>0</v>
      </c>
    </row>
    <row r="26852" spans="1:7">
      <c r="A26852" s="283">
        <f>'Comp. Desp. Indiretas'!$CV$7</f>
        <v>0</v>
      </c>
      <c r="B26852" s="278" t="str">
        <f>'Composições Desp. Diretas'!$A$54</f>
        <v>MA</v>
      </c>
      <c r="C26852" s="278" t="str">
        <f>EAP!$C$10</f>
        <v>PP02</v>
      </c>
      <c r="D26852" s="279" t="str">
        <f>'Composições Desp. Diretas'!$C$54</f>
        <v>MATERIAIS DE ESCRITÓRIO (CARTOLINA, PAPEL, TESOURA, CANETA, LÁPIS, GRAMPEADOR, DUREX, FITA ADESIVA, E ETC.)</v>
      </c>
      <c r="E26852" s="278" t="str">
        <f>Resumo!$R$5</f>
        <v>Despesa</v>
      </c>
      <c r="F26852" s="278" t="str">
        <f>Resumo!$R$7</f>
        <v>Despesa Direta</v>
      </c>
      <c r="G26852" s="286">
        <f>'Composições Desp. Diretas'!CW54</f>
        <v>0</v>
      </c>
    </row>
    <row r="26853" spans="1:7">
      <c r="A26853" s="283">
        <f>'Comp. Desp. Indiretas'!$CV$7</f>
        <v>0</v>
      </c>
      <c r="B26853" s="278" t="str">
        <f>'Composições Desp. Diretas'!$A$55</f>
        <v>MA</v>
      </c>
      <c r="C26853" s="278" t="str">
        <f>EAP!$C$10</f>
        <v>PP02</v>
      </c>
      <c r="D26853" s="279" t="str">
        <f>'Composições Desp. Diretas'!$C$55</f>
        <v>MATERIAIS ACESSÓRIOS PARA AS CAMPANHAS/OFICINAS (BRINDES, CAMISETAS, E ETC.)</v>
      </c>
      <c r="E26853" s="278" t="str">
        <f>Resumo!$R$5</f>
        <v>Despesa</v>
      </c>
      <c r="F26853" s="278" t="str">
        <f>Resumo!$R$7</f>
        <v>Despesa Direta</v>
      </c>
      <c r="G26853" s="286">
        <f>'Composições Desp. Diretas'!CW55</f>
        <v>0</v>
      </c>
    </row>
    <row r="26854" spans="1:7">
      <c r="A26854" s="283">
        <f>'Comp. Desp. Indiretas'!$CV$7</f>
        <v>0</v>
      </c>
      <c r="B26854" s="278" t="str">
        <f>'Composições Desp. Diretas'!$A$56</f>
        <v>DG</v>
      </c>
      <c r="C26854" s="278" t="str">
        <f>EAP!$C$10</f>
        <v>PP02</v>
      </c>
      <c r="D26854" s="279" t="str">
        <f>'Composições Desp. Diretas'!$C$56</f>
        <v>HOSPEDAGEM VIAGEM</v>
      </c>
      <c r="E26854" s="278" t="str">
        <f>Resumo!$R$5</f>
        <v>Despesa</v>
      </c>
      <c r="F26854" s="278" t="str">
        <f>Resumo!$R$7</f>
        <v>Despesa Direta</v>
      </c>
      <c r="G26854" s="286">
        <f>'Composições Desp. Diretas'!CW56</f>
        <v>0</v>
      </c>
    </row>
    <row r="26855" spans="1:7">
      <c r="A26855" s="283">
        <f>'Comp. Desp. Indiretas'!$CV$7</f>
        <v>0</v>
      </c>
      <c r="B26855" s="278" t="str">
        <f>'Composições Desp. Diretas'!$A$57</f>
        <v>DG</v>
      </c>
      <c r="C26855" s="278" t="str">
        <f>EAP!$C$10</f>
        <v>PP02</v>
      </c>
      <c r="D26855" s="279" t="str">
        <f>'Composições Desp. Diretas'!$C$57</f>
        <v>ALIMENTAÇÃO VIAGEM (CAFÉ / ALMOÇO OU JANTA)</v>
      </c>
      <c r="E26855" s="278" t="str">
        <f>Resumo!$R$5</f>
        <v>Despesa</v>
      </c>
      <c r="F26855" s="278" t="str">
        <f>Resumo!$R$7</f>
        <v>Despesa Direta</v>
      </c>
      <c r="G26855" s="286">
        <f>'Composições Desp. Diretas'!CW57</f>
        <v>0</v>
      </c>
    </row>
    <row r="26856" spans="1:7">
      <c r="A26856" s="283">
        <f>'Comp. Desp. Indiretas'!$CV$7</f>
        <v>0</v>
      </c>
      <c r="B26856" s="278" t="str">
        <f>'Composições Desp. Diretas'!$A$58</f>
        <v>DG</v>
      </c>
      <c r="C26856" s="278" t="str">
        <f>EAP!$C$10</f>
        <v>PP02</v>
      </c>
      <c r="D26856" s="279" t="str">
        <f>'Composições Desp. Diretas'!$C$58</f>
        <v>PASSAGEM TERRESTRE / TRANSLADO</v>
      </c>
      <c r="E26856" s="278" t="str">
        <f>Resumo!$R$5</f>
        <v>Despesa</v>
      </c>
      <c r="F26856" s="278" t="str">
        <f>Resumo!$R$7</f>
        <v>Despesa Direta</v>
      </c>
      <c r="G26856" s="286">
        <f>'Composições Desp. Diretas'!CW58</f>
        <v>0</v>
      </c>
    </row>
    <row r="26857" spans="1:7">
      <c r="A26857" s="283">
        <f>'Comp. Desp. Indiretas'!$CV$7</f>
        <v>0</v>
      </c>
      <c r="B26857" s="278">
        <f>'Composições Desp. Diretas'!$A$59</f>
        <v>0</v>
      </c>
      <c r="C26857" s="278" t="str">
        <f>EAP!$C$10</f>
        <v>PP02</v>
      </c>
      <c r="D26857" s="279">
        <f>'Composições Desp. Diretas'!$C$59</f>
        <v>0</v>
      </c>
      <c r="E26857" s="278" t="str">
        <f>Resumo!$R$5</f>
        <v>Despesa</v>
      </c>
      <c r="F26857" s="278" t="str">
        <f>Resumo!$R$7</f>
        <v>Despesa Direta</v>
      </c>
      <c r="G26857" s="286">
        <f>'Composições Desp. Diretas'!CW59</f>
        <v>0</v>
      </c>
    </row>
    <row r="26858" spans="1:7">
      <c r="A26858" s="283">
        <f>'Comp. Desp. Indiretas'!$CV$7</f>
        <v>0</v>
      </c>
      <c r="B26858" s="278">
        <f>'Composições Desp. Diretas'!$A$60</f>
        <v>0</v>
      </c>
      <c r="C26858" s="278" t="str">
        <f>EAP!$C$10</f>
        <v>PP02</v>
      </c>
      <c r="D26858" s="279">
        <f>'Composições Desp. Diretas'!$C$60</f>
        <v>0</v>
      </c>
      <c r="E26858" s="278" t="str">
        <f>Resumo!$R$5</f>
        <v>Despesa</v>
      </c>
      <c r="F26858" s="278" t="str">
        <f>Resumo!$R$7</f>
        <v>Despesa Direta</v>
      </c>
      <c r="G26858" s="286">
        <f>'Composições Desp. Diretas'!CW60</f>
        <v>0</v>
      </c>
    </row>
    <row r="26859" spans="1:7">
      <c r="A26859" s="283">
        <f>'Comp. Desp. Indiretas'!$CV$7</f>
        <v>0</v>
      </c>
      <c r="B26859" s="278">
        <f>'Composições Desp. Diretas'!$A$61</f>
        <v>0</v>
      </c>
      <c r="C26859" s="278" t="str">
        <f>EAP!$C$10</f>
        <v>PP02</v>
      </c>
      <c r="D26859" s="279">
        <f>'Composições Desp. Diretas'!$C$61</f>
        <v>0</v>
      </c>
      <c r="E26859" s="278" t="str">
        <f>Resumo!$R$5</f>
        <v>Despesa</v>
      </c>
      <c r="F26859" s="278" t="str">
        <f>Resumo!$R$7</f>
        <v>Despesa Direta</v>
      </c>
      <c r="G26859" s="286">
        <f>'Composições Desp. Diretas'!CW61</f>
        <v>0</v>
      </c>
    </row>
    <row r="26860" spans="1:7">
      <c r="A26860" s="283">
        <f>'Comp. Desp. Indiretas'!$CV$7</f>
        <v>0</v>
      </c>
      <c r="B26860" s="278">
        <f>'Composições Desp. Diretas'!$A$62</f>
        <v>0</v>
      </c>
      <c r="C26860" s="278" t="str">
        <f>EAP!$C$10</f>
        <v>PP02</v>
      </c>
      <c r="D26860" s="279">
        <f>'Composições Desp. Diretas'!$C$62</f>
        <v>0</v>
      </c>
      <c r="E26860" s="278" t="str">
        <f>Resumo!$R$5</f>
        <v>Despesa</v>
      </c>
      <c r="F26860" s="278" t="str">
        <f>Resumo!$R$7</f>
        <v>Despesa Direta</v>
      </c>
      <c r="G26860" s="286">
        <f>'Composições Desp. Diretas'!CW62</f>
        <v>0</v>
      </c>
    </row>
    <row r="26861" spans="1:7">
      <c r="A26861" s="283">
        <f>'Comp. Desp. Indiretas'!$CV$7</f>
        <v>0</v>
      </c>
      <c r="B26861" s="278">
        <f>'Composições Desp. Diretas'!$A$63</f>
        <v>0</v>
      </c>
      <c r="C26861" s="278" t="str">
        <f>EAP!$C$10</f>
        <v>PP02</v>
      </c>
      <c r="D26861" s="279">
        <f>'Composições Desp. Diretas'!$C$63</f>
        <v>0</v>
      </c>
      <c r="E26861" s="278" t="str">
        <f>Resumo!$R$5</f>
        <v>Despesa</v>
      </c>
      <c r="F26861" s="278" t="str">
        <f>Resumo!$R$7</f>
        <v>Despesa Direta</v>
      </c>
      <c r="G26861" s="286">
        <f>'Composições Desp. Diretas'!CW63</f>
        <v>0</v>
      </c>
    </row>
    <row r="26862" spans="1:7">
      <c r="A26862" s="283">
        <f>'Comp. Desp. Indiretas'!$CV$7</f>
        <v>0</v>
      </c>
      <c r="B26862" s="278">
        <f>'Composições Desp. Diretas'!$A$64</f>
        <v>0</v>
      </c>
      <c r="C26862" s="278" t="str">
        <f>EAP!$C$10</f>
        <v>PP02</v>
      </c>
      <c r="D26862" s="279">
        <f>'Composições Desp. Diretas'!$C$64</f>
        <v>0</v>
      </c>
      <c r="E26862" s="278" t="str">
        <f>Resumo!$R$5</f>
        <v>Despesa</v>
      </c>
      <c r="F26862" s="278" t="str">
        <f>Resumo!$R$7</f>
        <v>Despesa Direta</v>
      </c>
      <c r="G26862" s="286">
        <f>'Composições Desp. Diretas'!CW64</f>
        <v>0</v>
      </c>
    </row>
    <row r="26863" spans="1:7">
      <c r="A26863" s="283">
        <f>'Comp. Desp. Indiretas'!$CV$7</f>
        <v>0</v>
      </c>
      <c r="B26863" s="278">
        <f>'Composições Desp. Diretas'!$A$65</f>
        <v>0</v>
      </c>
      <c r="C26863" s="278" t="str">
        <f>EAP!$C$10</f>
        <v>PP02</v>
      </c>
      <c r="D26863" s="279">
        <f>'Composições Desp. Diretas'!$C$65</f>
        <v>0</v>
      </c>
      <c r="E26863" s="278" t="str">
        <f>Resumo!$R$5</f>
        <v>Despesa</v>
      </c>
      <c r="F26863" s="278" t="str">
        <f>Resumo!$R$7</f>
        <v>Despesa Direta</v>
      </c>
      <c r="G26863" s="286">
        <f>'Composições Desp. Diretas'!CW65</f>
        <v>0</v>
      </c>
    </row>
    <row r="26864" spans="1:7">
      <c r="A26864" s="283">
        <f>'Comp. Desp. Indiretas'!$CV$7</f>
        <v>0</v>
      </c>
      <c r="B26864" s="278">
        <f>'Composições Desp. Diretas'!$A$66</f>
        <v>0</v>
      </c>
      <c r="C26864" s="278" t="str">
        <f>EAP!$C$10</f>
        <v>PP02</v>
      </c>
      <c r="D26864" s="279">
        <f>'Composições Desp. Diretas'!$C$66</f>
        <v>0</v>
      </c>
      <c r="E26864" s="278" t="str">
        <f>Resumo!$R$5</f>
        <v>Despesa</v>
      </c>
      <c r="F26864" s="278" t="str">
        <f>Resumo!$R$7</f>
        <v>Despesa Direta</v>
      </c>
      <c r="G26864" s="286">
        <f>'Composições Desp. Diretas'!CW66</f>
        <v>0</v>
      </c>
    </row>
    <row r="26865" spans="1:7">
      <c r="A26865" s="283">
        <f>'Comp. Desp. Indiretas'!$CV$7</f>
        <v>0</v>
      </c>
      <c r="B26865" s="278">
        <f>'Composições Desp. Diretas'!$A$67</f>
        <v>0</v>
      </c>
      <c r="C26865" s="278" t="str">
        <f>EAP!$C$10</f>
        <v>PP02</v>
      </c>
      <c r="D26865" s="279">
        <f>'Composições Desp. Diretas'!$C$67</f>
        <v>0</v>
      </c>
      <c r="E26865" s="278" t="str">
        <f>Resumo!$R$5</f>
        <v>Despesa</v>
      </c>
      <c r="F26865" s="278" t="str">
        <f>Resumo!$R$7</f>
        <v>Despesa Direta</v>
      </c>
      <c r="G26865" s="286">
        <f>'Composições Desp. Diretas'!CW67</f>
        <v>0</v>
      </c>
    </row>
    <row r="26866" spans="1:7">
      <c r="A26866" s="283">
        <f>'Comp. Desp. Indiretas'!$CV$7</f>
        <v>0</v>
      </c>
      <c r="B26866" s="278">
        <f>'Composições Desp. Diretas'!$A$68</f>
        <v>0</v>
      </c>
      <c r="C26866" s="278" t="str">
        <f>EAP!$C$10</f>
        <v>PP02</v>
      </c>
      <c r="D26866" s="279">
        <f>'Composições Desp. Diretas'!$C$68</f>
        <v>0</v>
      </c>
      <c r="E26866" s="278" t="str">
        <f>Resumo!$R$5</f>
        <v>Despesa</v>
      </c>
      <c r="F26866" s="278" t="str">
        <f>Resumo!$R$7</f>
        <v>Despesa Direta</v>
      </c>
      <c r="G26866" s="286">
        <f>'Composições Desp. Diretas'!CW68</f>
        <v>0</v>
      </c>
    </row>
    <row r="26867" spans="1:7">
      <c r="A26867" s="283">
        <f>'Comp. Desp. Indiretas'!$CV$7</f>
        <v>0</v>
      </c>
      <c r="B26867" s="278">
        <f>'Composições Desp. Diretas'!$A$69</f>
        <v>0</v>
      </c>
      <c r="C26867" s="278" t="str">
        <f>EAP!$C$10</f>
        <v>PP02</v>
      </c>
      <c r="D26867" s="279">
        <f>'Composições Desp. Diretas'!$C$69</f>
        <v>0</v>
      </c>
      <c r="E26867" s="278" t="str">
        <f>Resumo!$R$5</f>
        <v>Despesa</v>
      </c>
      <c r="F26867" s="278" t="str">
        <f>Resumo!$R$7</f>
        <v>Despesa Direta</v>
      </c>
      <c r="G26867" s="286">
        <f>'Composições Desp. Diretas'!CW69</f>
        <v>0</v>
      </c>
    </row>
    <row r="26868" spans="1:7">
      <c r="A26868" s="283">
        <f>'Comp. Desp. Indiretas'!$CV$7</f>
        <v>0</v>
      </c>
      <c r="B26868" s="278">
        <f>'Composições Desp. Diretas'!$A$70</f>
        <v>0</v>
      </c>
      <c r="C26868" s="278" t="str">
        <f>EAP!$C$10</f>
        <v>PP02</v>
      </c>
      <c r="D26868" s="279">
        <f>'Composições Desp. Diretas'!$C$70</f>
        <v>0</v>
      </c>
      <c r="E26868" s="278" t="str">
        <f>Resumo!$R$5</f>
        <v>Despesa</v>
      </c>
      <c r="F26868" s="278" t="str">
        <f>Resumo!$R$7</f>
        <v>Despesa Direta</v>
      </c>
      <c r="G26868" s="286">
        <f>'Composições Desp. Diretas'!CW70</f>
        <v>0</v>
      </c>
    </row>
    <row r="26869" spans="1:7">
      <c r="A26869" s="283">
        <f>'Comp. Desp. Indiretas'!$CV$7</f>
        <v>0</v>
      </c>
      <c r="B26869" s="278">
        <f>'Composições Desp. Diretas'!$A$71</f>
        <v>0</v>
      </c>
      <c r="C26869" s="278" t="str">
        <f>EAP!$C$10</f>
        <v>PP02</v>
      </c>
      <c r="D26869" s="279">
        <f>'Composições Desp. Diretas'!$C$71</f>
        <v>0</v>
      </c>
      <c r="E26869" s="278" t="str">
        <f>Resumo!$R$5</f>
        <v>Despesa</v>
      </c>
      <c r="F26869" s="278" t="str">
        <f>Resumo!$R$7</f>
        <v>Despesa Direta</v>
      </c>
      <c r="G26869" s="286">
        <f>'Composições Desp. Diretas'!CW71</f>
        <v>0</v>
      </c>
    </row>
    <row r="26870" spans="1:7">
      <c r="A26870" s="283">
        <f>'Comp. Desp. Indiretas'!$CV$7</f>
        <v>0</v>
      </c>
      <c r="B26870" s="278">
        <f>'Composições Desp. Diretas'!$A$72</f>
        <v>0</v>
      </c>
      <c r="C26870" s="278" t="str">
        <f>EAP!$C$10</f>
        <v>PP02</v>
      </c>
      <c r="D26870" s="279">
        <f>'Composições Desp. Diretas'!$C$72</f>
        <v>0</v>
      </c>
      <c r="E26870" s="278" t="str">
        <f>Resumo!$R$5</f>
        <v>Despesa</v>
      </c>
      <c r="F26870" s="278" t="str">
        <f>Resumo!$R$7</f>
        <v>Despesa Direta</v>
      </c>
      <c r="G26870" s="286">
        <f>'Composições Desp. Diretas'!CW72</f>
        <v>0</v>
      </c>
    </row>
    <row r="27739" spans="1:7">
      <c r="A27739" s="283">
        <f>'Comp. Desp. Indiretas'!$CV$7</f>
        <v>0</v>
      </c>
      <c r="D27739" s="279" t="str">
        <f>'CRONOG. DE RECEBIMENTO'!$A$5</f>
        <v>SUBPROGRAMA DE EDUCAÇÃO AMBIENTAL PARA A COMUNIDADE (PEAC)</v>
      </c>
      <c r="E27739" s="278" t="str">
        <f>Resumo!$R$4</f>
        <v>Receita</v>
      </c>
      <c r="F27739" s="278" t="str">
        <f>Resumo!$R$4</f>
        <v>Receita</v>
      </c>
      <c r="G27739" s="286">
        <f>'CRONOG. DE RECEBIMENTO'!Z5</f>
        <v>0</v>
      </c>
    </row>
    <row r="27740" spans="1:7">
      <c r="A27740" s="283">
        <f>'Comp. Desp. Indiretas'!$CV$7</f>
        <v>0</v>
      </c>
      <c r="D27740" s="279" t="str">
        <f>'CRONOG. DE RECEBIMENTO'!$A$6</f>
        <v>Plano de Trabalho de Comunidade (PEAC)</v>
      </c>
      <c r="E27740" s="278" t="str">
        <f>Resumo!$R$4</f>
        <v>Receita</v>
      </c>
      <c r="F27740" s="278" t="str">
        <f>Resumo!$R$4</f>
        <v>Receita</v>
      </c>
      <c r="G27740" s="286">
        <f>'CRONOG. DE RECEBIMENTO'!Z6</f>
        <v>0</v>
      </c>
    </row>
    <row r="27741" spans="1:7">
      <c r="A27741" s="283">
        <f>'Comp. Desp. Indiretas'!$CV$7</f>
        <v>0</v>
      </c>
      <c r="D27741" s="279" t="str">
        <f>'CRONOG. DE RECEBIMENTO'!$A$7</f>
        <v>Formar Comitê de Educação Ambiental de Comunidade (PEAC)</v>
      </c>
      <c r="E27741" s="278" t="str">
        <f>Resumo!$R$4</f>
        <v>Receita</v>
      </c>
      <c r="F27741" s="278" t="str">
        <f>Resumo!$R$4</f>
        <v>Receita</v>
      </c>
      <c r="G27741" s="286">
        <f>'CRONOG. DE RECEBIMENTO'!Z7</f>
        <v>0</v>
      </c>
    </row>
    <row r="27742" spans="1:7">
      <c r="A27742" s="283">
        <f>'Comp. Desp. Indiretas'!$CV$7</f>
        <v>0</v>
      </c>
      <c r="D27742" s="279" t="str">
        <f>'CRONOG. DE RECEBIMENTO'!$A$8</f>
        <v>Manter Comitê de Educação Ambiental em comunidades (PEAC)</v>
      </c>
      <c r="E27742" s="278" t="str">
        <f>Resumo!$R$4</f>
        <v>Receita</v>
      </c>
      <c r="F27742" s="278" t="str">
        <f>Resumo!$R$4</f>
        <v>Receita</v>
      </c>
      <c r="G27742" s="286">
        <f>'CRONOG. DE RECEBIMENTO'!Z8</f>
        <v>0</v>
      </c>
    </row>
    <row r="27743" spans="1:7">
      <c r="A27743" s="283">
        <f>'Comp. Desp. Indiretas'!$CV$7</f>
        <v>0</v>
      </c>
      <c r="D27743" s="279" t="str">
        <f>'CRONOG. DE RECEBIMENTO'!$A$24</f>
        <v>Realizar análise técnica mensal das atividades de Educação Ambiental do PEAC</v>
      </c>
      <c r="E27743" s="278" t="str">
        <f>Resumo!$R$4</f>
        <v>Receita</v>
      </c>
      <c r="F27743" s="278" t="str">
        <f>Resumo!$R$4</f>
        <v>Receita</v>
      </c>
      <c r="G27743" s="286">
        <f>'CRONOG. DE RECEBIMENTO'!Z24</f>
        <v>0</v>
      </c>
    </row>
    <row r="27744" spans="1:7">
      <c r="A27744" s="283">
        <f>'Comp. Desp. Indiretas'!$CV$7</f>
        <v>0</v>
      </c>
      <c r="D27744" s="279" t="str">
        <f>'CRONOG. DE RECEBIMENTO'!$A$25</f>
        <v>Realizar Blitz Educativa sobre SSMA para Comunidades (PEAC)</v>
      </c>
      <c r="E27744" s="278" t="str">
        <f>Resumo!$R$4</f>
        <v>Receita</v>
      </c>
      <c r="F27744" s="278" t="str">
        <f>Resumo!$R$4</f>
        <v>Receita</v>
      </c>
      <c r="G27744" s="286">
        <f>'CRONOG. DE RECEBIMENTO'!Z25</f>
        <v>0</v>
      </c>
    </row>
    <row r="27745" spans="1:7">
      <c r="A27745" s="283">
        <f>'Comp. Desp. Indiretas'!$CV$7</f>
        <v>0</v>
      </c>
      <c r="D27745" s="279" t="str">
        <f>'CRONOG. DE RECEBIMENTO'!$A$26</f>
        <v>Despesas tributáveis do item 6.1.12</v>
      </c>
      <c r="E27745" s="278" t="str">
        <f>Resumo!$R$4</f>
        <v>Receita</v>
      </c>
      <c r="F27745" s="278" t="str">
        <f>Resumo!$R$4</f>
        <v>Receita</v>
      </c>
      <c r="G27745" s="286">
        <f>'CRONOG. DE RECEBIMENTO'!Z26</f>
        <v>0</v>
      </c>
    </row>
    <row r="27746" spans="1:7">
      <c r="A27746" s="283">
        <f>'Comp. Desp. Indiretas'!$CV$7</f>
        <v>0</v>
      </c>
      <c r="D27746" s="279" t="str">
        <f>'CRONOG. DE RECEBIMENTO'!$A$42</f>
        <v>Despesas tributáveis do item 6.1.21</v>
      </c>
      <c r="E27746" s="278" t="str">
        <f>Resumo!$R$4</f>
        <v>Receita</v>
      </c>
      <c r="F27746" s="278" t="str">
        <f>Resumo!$R$4</f>
        <v>Receita</v>
      </c>
      <c r="G27746" s="286">
        <f>'CRONOG. DE RECEBIMENTO'!Z42</f>
        <v>0</v>
      </c>
    </row>
    <row r="27747" spans="1:7">
      <c r="A27747" s="283">
        <f>'Comp. Desp. Indiretas'!$CV$7</f>
        <v>0</v>
      </c>
      <c r="D27747" s="279" t="str">
        <f>'CRONOG. DE RECEBIMENTO'!$A$43</f>
        <v>Monitorar atividade do Programa de Educação Ambiental do Trabalhador (PEAT)</v>
      </c>
      <c r="E27747" s="278" t="str">
        <f>Resumo!$R$4</f>
        <v>Receita</v>
      </c>
      <c r="F27747" s="278" t="str">
        <f>Resumo!$R$4</f>
        <v>Receita</v>
      </c>
      <c r="G27747" s="286">
        <f>'CRONOG. DE RECEBIMENTO'!Z43</f>
        <v>0</v>
      </c>
    </row>
    <row r="27748" spans="1:7">
      <c r="A27748" s="283">
        <f>'Comp. Desp. Indiretas'!$CV$7</f>
        <v>0</v>
      </c>
      <c r="D27748" s="279" t="str">
        <f>'CRONOG. DE RECEBIMENTO'!$A$44</f>
        <v>Despesas tributáveis do item 6.1.22</v>
      </c>
      <c r="E27748" s="278" t="str">
        <f>Resumo!$R$4</f>
        <v>Receita</v>
      </c>
      <c r="F27748" s="278" t="str">
        <f>Resumo!$R$4</f>
        <v>Receita</v>
      </c>
      <c r="G27748" s="286">
        <f>'CRONOG. DE RECEBIMENTO'!Z44</f>
        <v>0</v>
      </c>
    </row>
    <row r="27749" spans="1:7">
      <c r="A27749" s="283">
        <f>'Comp. Desp. Indiretas'!$CV$7</f>
        <v>0</v>
      </c>
      <c r="D27749" s="279" t="str">
        <f>'CRONOG. DE RECEBIMENTO'!$A$45</f>
        <v>Realizar análise técnica mensal das atividades de Educação Ambiental do PEAT</v>
      </c>
      <c r="E27749" s="278" t="str">
        <f>Resumo!$R$4</f>
        <v>Receita</v>
      </c>
      <c r="F27749" s="278" t="str">
        <f>Resumo!$R$4</f>
        <v>Receita</v>
      </c>
      <c r="G27749" s="286">
        <f>'CRONOG. DE RECEBIMENTO'!Z45</f>
        <v>0</v>
      </c>
    </row>
    <row r="27750" spans="1:7">
      <c r="A27750" s="283">
        <f>'Comp. Desp. Indiretas'!$CV$7</f>
        <v>0</v>
      </c>
      <c r="D27750" s="279" t="str">
        <f>'CRONOG. DE RECEBIMENTO'!$A$46</f>
        <v>Realizar Diagnóstico Socioambiental Participativo (DSAP) para empregados</v>
      </c>
      <c r="E27750" s="278" t="str">
        <f>Resumo!$R$4</f>
        <v>Receita</v>
      </c>
      <c r="F27750" s="278" t="str">
        <f>Resumo!$R$4</f>
        <v>Receita</v>
      </c>
      <c r="G27750" s="286">
        <f>'CRONOG. DE RECEBIMENTO'!Z46</f>
        <v>0</v>
      </c>
    </row>
    <row r="27752" spans="1:7">
      <c r="A27752" s="283">
        <f>'Comp. Desp. Indiretas'!$CV$7</f>
        <v>0</v>
      </c>
      <c r="D27752" s="279" t="str">
        <f>'CRONOG. DE RECEBIMENTO'!$A$47</f>
        <v>Despesas tributáveis do item 6.1.24</v>
      </c>
      <c r="E27752" s="278" t="str">
        <f>Resumo!$R$4</f>
        <v>Receita</v>
      </c>
      <c r="F27752" s="278" t="str">
        <f>Resumo!$R$4</f>
        <v>Receita</v>
      </c>
      <c r="G27752" s="286">
        <f>'CRONOG. DE RECEBIMENTO'!Z47</f>
        <v>0</v>
      </c>
    </row>
    <row r="27753" spans="1:7">
      <c r="A27753" s="283">
        <f>'Comp. Desp. Indiretas'!$CV$7</f>
        <v>0</v>
      </c>
      <c r="D27753" s="279" t="str">
        <f>'CRONOG. DE RECEBIMENTO'!$A$48</f>
        <v>PRODUÇÃO DE ARTES VISUAIS</v>
      </c>
      <c r="E27753" s="278" t="str">
        <f>Resumo!$R$4</f>
        <v>Receita</v>
      </c>
      <c r="F27753" s="278" t="str">
        <f>Resumo!$R$4</f>
        <v>Receita</v>
      </c>
      <c r="G27753" s="286">
        <f>'CRONOG. DE RECEBIMENTO'!Z48</f>
        <v>0</v>
      </c>
    </row>
    <row r="27754" spans="1:7">
      <c r="A27754" s="283">
        <f>'Comp. Desp. Indiretas'!$CV$7</f>
        <v>0</v>
      </c>
      <c r="D27754" s="279" t="str">
        <f>'CRONOG. DE RECEBIMENTO'!$A$49</f>
        <v>Produzir material gráfico como folder, convites, banner, lâmina, outdoor, apresentações e produtos diversos atinentes a educação ambiental e outras temáticas etc.</v>
      </c>
      <c r="E27754" s="278" t="str">
        <f>Resumo!$R$4</f>
        <v>Receita</v>
      </c>
      <c r="F27754" s="278" t="str">
        <f>Resumo!$R$4</f>
        <v>Receita</v>
      </c>
      <c r="G27754" s="286">
        <f>'CRONOG. DE RECEBIMENTO'!Z49</f>
        <v>0</v>
      </c>
    </row>
    <row r="27755" spans="1:7">
      <c r="A27755" s="283">
        <f>'Comp. Desp. Indiretas'!$CV$7</f>
        <v>0</v>
      </c>
      <c r="D27755" s="279" t="str">
        <f>'CRONOG. DE RECEBIMENTO'!$A$50</f>
        <v>Produzir Card Animado, Vídeos, Spot, Jogos interativos, Peça Multimídia, Identidade Visual, Plataformas digitais/interativas, Brindes, Cadernos de Campo/Quis/Guia etc.:</v>
      </c>
      <c r="E27755" s="278" t="str">
        <f>Resumo!$R$4</f>
        <v>Receita</v>
      </c>
      <c r="F27755" s="278" t="str">
        <f>Resumo!$R$4</f>
        <v>Receita</v>
      </c>
      <c r="G27755" s="286">
        <f>'CRONOG. DE RECEBIMENTO'!Z50</f>
        <v>0</v>
      </c>
    </row>
    <row r="27769" spans="1:7">
      <c r="A27769" s="283">
        <f>'Comp. Desp. Indiretas'!$CV$7</f>
        <v>0</v>
      </c>
      <c r="D27769" s="279" t="str">
        <f>Resumo!$R$8</f>
        <v>Imposto</v>
      </c>
      <c r="E27769" s="278" t="str">
        <f>Resumo!$R$5</f>
        <v>Despesa</v>
      </c>
      <c r="F27769" s="278" t="str">
        <f>Resumo!$R$8</f>
        <v>Imposto</v>
      </c>
      <c r="G27769" s="286">
        <f>'CRONOG. DE RECEBIMENTO'!Z53</f>
        <v>0</v>
      </c>
    </row>
    <row r="27770" spans="1:7">
      <c r="A27770" s="283">
        <f>'Comp. Desp. Indiretas'!$CV$7</f>
        <v>0</v>
      </c>
      <c r="D27770" s="279" t="str">
        <f>Resumo!$R$9</f>
        <v>Overhead</v>
      </c>
      <c r="E27770" s="278" t="str">
        <f>Resumo!$R$9</f>
        <v>Overhead</v>
      </c>
      <c r="F27770" s="278" t="str">
        <f>Resumo!$R$9</f>
        <v>Overhead</v>
      </c>
      <c r="G27770" s="286">
        <f>'CRONOG. DE RECEBIMENTO'!Z58</f>
        <v>0</v>
      </c>
    </row>
    <row r="27771" spans="1:7">
      <c r="A27771" s="283">
        <f>'Comp. Desp. Indiretas'!$CV$7</f>
        <v>0</v>
      </c>
      <c r="D27771" s="279" t="str">
        <f>Resumo!$R$10</f>
        <v>Margem</v>
      </c>
      <c r="E27771" s="278" t="str">
        <f>Resumo!$R$10</f>
        <v>Margem</v>
      </c>
      <c r="F27771" s="278" t="str">
        <f>Resumo!$R$10</f>
        <v>Margem</v>
      </c>
      <c r="G27771" s="286">
        <f>'CRONOG. DE RECEBIMENTO'!Z60</f>
        <v>0</v>
      </c>
    </row>
    <row r="27772" spans="1:7">
      <c r="A27772" s="283">
        <f>'Comp. Desp. Indiretas'!$CV$7</f>
        <v>0</v>
      </c>
      <c r="D27772" s="279" t="str">
        <f>Resumo!$R$11</f>
        <v>Risco</v>
      </c>
      <c r="E27772" s="278" t="str">
        <f>Resumo!$R$11</f>
        <v>Risco</v>
      </c>
      <c r="F27772" s="278" t="str">
        <f>Resumo!$R$11</f>
        <v>Risco</v>
      </c>
      <c r="G27772" s="286">
        <f>'CRONOG. DE RECEBIMENTO'!Z59</f>
        <v>0</v>
      </c>
    </row>
    <row r="27773" spans="1:7">
      <c r="A27773" s="283">
        <f>'Comp. Desp. Indiretas'!$CV$7</f>
        <v>0</v>
      </c>
      <c r="D27773" s="279" t="str">
        <f>'CRONOG. DE RECEBIMENTO'!$A$54</f>
        <v>TOTAL MENSAL - RECEITA LÍQUIDA</v>
      </c>
      <c r="E27773" s="278" t="str">
        <f>Resumo!$R$4</f>
        <v>Receita</v>
      </c>
      <c r="F27773" s="278" t="str">
        <f>'CRONOG. DE RECEBIMENTO'!$A$54</f>
        <v>TOTAL MENSAL - RECEITA LÍQUIDA</v>
      </c>
      <c r="G27773" s="286">
        <f>'CRONOG. DE RECEBIMENTO'!$Z$54</f>
        <v>0</v>
      </c>
    </row>
    <row r="27774" spans="1:7">
      <c r="A27774" s="283">
        <f>'Comp. Desp. Indiretas'!$CV$7</f>
        <v>0</v>
      </c>
      <c r="D27774" s="279" t="str">
        <f>'CRONOG. DE RECEBIMENTO'!$A$55</f>
        <v>TOTAL ACUMULADO - RECEITA LÍQUIDA</v>
      </c>
      <c r="E27774" s="278" t="str">
        <f>Resumo!$R$4</f>
        <v>Receita</v>
      </c>
      <c r="F27774" s="278" t="str">
        <f>'CRONOG. DE RECEBIMENTO'!$A$55</f>
        <v>TOTAL ACUMULADO - RECEITA LÍQUIDA</v>
      </c>
      <c r="G27774" s="286">
        <f>'CRONOG. DE RECEBIMENTO'!$Z$55</f>
        <v>5856057.9680455765</v>
      </c>
    </row>
    <row r="27805" spans="1:7">
      <c r="A27805" s="283">
        <f>'Comp. Desp. Indiretas'!$CW$7</f>
        <v>0</v>
      </c>
      <c r="B27805" s="278" t="str">
        <f>'Comp. Desp. Indiretas'!$A$9</f>
        <v>MOC</v>
      </c>
      <c r="D27805" s="279" t="str">
        <f>'Comp. Desp. Indiretas'!$C$9</f>
        <v>DIRETOR TÉCNICO</v>
      </c>
      <c r="E27805" s="278" t="str">
        <f>Resumo!$R$5</f>
        <v>Despesa</v>
      </c>
      <c r="F27805" s="278" t="str">
        <f>Resumo!$R$6</f>
        <v>Despesa Indireta</v>
      </c>
      <c r="G27805" s="286">
        <f>'Comp. Desp. Indiretas'!CW9</f>
        <v>0</v>
      </c>
    </row>
    <row r="27806" spans="1:7">
      <c r="A27806" s="283">
        <f>'Comp. Desp. Indiretas'!$CW$7</f>
        <v>0</v>
      </c>
      <c r="B27806" s="278" t="str">
        <f>'Comp. Desp. Indiretas'!$A$10</f>
        <v>MOC</v>
      </c>
      <c r="D27806" s="279" t="str">
        <f>'Comp. Desp. Indiretas'!$C$10</f>
        <v>GERENTE DE PROJETO</v>
      </c>
      <c r="E27806" s="278" t="str">
        <f>Resumo!$R$5</f>
        <v>Despesa</v>
      </c>
      <c r="F27806" s="278" t="str">
        <f>Resumo!$R$6</f>
        <v>Despesa Indireta</v>
      </c>
      <c r="G27806" s="286">
        <f>'Comp. Desp. Indiretas'!CW10</f>
        <v>0</v>
      </c>
    </row>
    <row r="27807" spans="1:7">
      <c r="A27807" s="283">
        <f>'Comp. Desp. Indiretas'!$CW$7</f>
        <v>0</v>
      </c>
      <c r="B27807" s="278" t="str">
        <f>'Comp. Desp. Indiretas'!$A$11</f>
        <v>MOC</v>
      </c>
      <c r="D27807" s="279" t="str">
        <f>'Comp. Desp. Indiretas'!$C$11</f>
        <v>COORD. DE PROJETO</v>
      </c>
      <c r="E27807" s="278" t="str">
        <f>Resumo!$R$5</f>
        <v>Despesa</v>
      </c>
      <c r="F27807" s="278" t="str">
        <f>Resumo!$R$6</f>
        <v>Despesa Indireta</v>
      </c>
      <c r="G27807" s="286">
        <f>'Comp. Desp. Indiretas'!CW11</f>
        <v>0</v>
      </c>
    </row>
    <row r="27808" spans="1:7">
      <c r="A27808" s="283">
        <f>'Comp. Desp. Indiretas'!$CW$7</f>
        <v>0</v>
      </c>
      <c r="B27808" s="278" t="str">
        <f>'Comp. Desp. Indiretas'!$A$12</f>
        <v>MOC</v>
      </c>
      <c r="D27808" s="279" t="str">
        <f>'Comp. Desp. Indiretas'!$C$12</f>
        <v>COORD. OPERACIONAL</v>
      </c>
      <c r="E27808" s="278" t="str">
        <f>Resumo!$R$5</f>
        <v>Despesa</v>
      </c>
      <c r="F27808" s="278" t="str">
        <f>Resumo!$R$6</f>
        <v>Despesa Indireta</v>
      </c>
      <c r="G27808" s="286">
        <f>'Comp. Desp. Indiretas'!CW12</f>
        <v>0</v>
      </c>
    </row>
    <row r="27809" spans="1:7">
      <c r="A27809" s="283">
        <f>'Comp. Desp. Indiretas'!$CW$7</f>
        <v>0</v>
      </c>
      <c r="B27809" s="278" t="str">
        <f>'Comp. Desp. Indiretas'!$A$13</f>
        <v>MOC</v>
      </c>
      <c r="D27809" s="279" t="str">
        <f>'Comp. Desp. Indiretas'!$C$13</f>
        <v>ANALISTA DE PROJETOS SENIOR</v>
      </c>
      <c r="E27809" s="278" t="str">
        <f>Resumo!$R$5</f>
        <v>Despesa</v>
      </c>
      <c r="F27809" s="278" t="str">
        <f>Resumo!$R$6</f>
        <v>Despesa Indireta</v>
      </c>
      <c r="G27809" s="286">
        <f>'Comp. Desp. Indiretas'!CW13</f>
        <v>0</v>
      </c>
    </row>
    <row r="27810" spans="1:7">
      <c r="A27810" s="283">
        <f>'Comp. Desp. Indiretas'!$CW$7</f>
        <v>0</v>
      </c>
      <c r="B27810" s="278" t="str">
        <f>'Comp. Desp. Indiretas'!$A$14</f>
        <v>MOC</v>
      </c>
      <c r="D27810" s="279" t="str">
        <f>'Comp. Desp. Indiretas'!$C$14</f>
        <v>ANALISTA DE PROJETOS PLENO</v>
      </c>
      <c r="E27810" s="278" t="str">
        <f>Resumo!$R$5</f>
        <v>Despesa</v>
      </c>
      <c r="F27810" s="278" t="str">
        <f>Resumo!$R$6</f>
        <v>Despesa Indireta</v>
      </c>
      <c r="G27810" s="286">
        <f>'Comp. Desp. Indiretas'!CW14</f>
        <v>0</v>
      </c>
    </row>
    <row r="27811" spans="1:7">
      <c r="A27811" s="283">
        <f>'Comp. Desp. Indiretas'!$CW$7</f>
        <v>0</v>
      </c>
      <c r="B27811" s="278" t="str">
        <f>'Comp. Desp. Indiretas'!$A$15</f>
        <v>MOC</v>
      </c>
      <c r="D27811" s="279" t="str">
        <f>'Comp. Desp. Indiretas'!$C$15</f>
        <v>ANALISTA DE PROJETOS JUNIOR</v>
      </c>
      <c r="E27811" s="278" t="str">
        <f>Resumo!$R$5</f>
        <v>Despesa</v>
      </c>
      <c r="F27811" s="278" t="str">
        <f>Resumo!$R$6</f>
        <v>Despesa Indireta</v>
      </c>
      <c r="G27811" s="286">
        <f>'Comp. Desp. Indiretas'!CW15</f>
        <v>0</v>
      </c>
    </row>
    <row r="27812" spans="1:7">
      <c r="A27812" s="283">
        <f>'Comp. Desp. Indiretas'!$CW$7</f>
        <v>0</v>
      </c>
      <c r="B27812" s="278" t="str">
        <f>'Comp. Desp. Indiretas'!$A$16</f>
        <v>MOC</v>
      </c>
      <c r="D27812" s="279" t="str">
        <f>'Comp. Desp. Indiretas'!$C$16</f>
        <v>TÉCNICO OPERACIONAL</v>
      </c>
      <c r="E27812" s="278" t="str">
        <f>Resumo!$R$5</f>
        <v>Despesa</v>
      </c>
      <c r="F27812" s="278" t="str">
        <f>Resumo!$R$6</f>
        <v>Despesa Indireta</v>
      </c>
      <c r="G27812" s="286">
        <f>'Comp. Desp. Indiretas'!CW16</f>
        <v>0</v>
      </c>
    </row>
    <row r="27813" spans="1:7">
      <c r="A27813" s="283">
        <f>'Comp. Desp. Indiretas'!$CW$7</f>
        <v>0</v>
      </c>
      <c r="B27813" s="278" t="str">
        <f>'Comp. Desp. Indiretas'!$A$17</f>
        <v>MOC</v>
      </c>
      <c r="D27813" s="279" t="str">
        <f>'Comp. Desp. Indiretas'!$C$17</f>
        <v>TÉCNICO OPERACIONAL - C/ PERICULOSIDADE</v>
      </c>
      <c r="E27813" s="278" t="str">
        <f>Resumo!$R$5</f>
        <v>Despesa</v>
      </c>
      <c r="F27813" s="278" t="str">
        <f>Resumo!$R$6</f>
        <v>Despesa Indireta</v>
      </c>
      <c r="G27813" s="286">
        <f>'Comp. Desp. Indiretas'!CW17</f>
        <v>0</v>
      </c>
    </row>
    <row r="27814" spans="1:7">
      <c r="A27814" s="283">
        <f>'Comp. Desp. Indiretas'!$CW$7</f>
        <v>0</v>
      </c>
      <c r="B27814" s="278" t="str">
        <f>'Comp. Desp. Indiretas'!$A$18</f>
        <v>MOC</v>
      </c>
      <c r="D27814" s="279" t="str">
        <f>'Comp. Desp. Indiretas'!$C$18</f>
        <v>ANALISTA DE GEOPROCESSAMENTO</v>
      </c>
      <c r="E27814" s="278" t="str">
        <f>Resumo!$R$5</f>
        <v>Despesa</v>
      </c>
      <c r="F27814" s="278" t="str">
        <f>Resumo!$R$6</f>
        <v>Despesa Indireta</v>
      </c>
      <c r="G27814" s="286">
        <f>'Comp. Desp. Indiretas'!CW18</f>
        <v>0</v>
      </c>
    </row>
    <row r="27815" spans="1:7">
      <c r="A27815" s="283">
        <f>'Comp. Desp. Indiretas'!$CW$7</f>
        <v>0</v>
      </c>
      <c r="B27815" s="278" t="str">
        <f>'Comp. Desp. Indiretas'!$A$19</f>
        <v>MOC</v>
      </c>
      <c r="D27815" s="279" t="str">
        <f>'Comp. Desp. Indiretas'!$C$19</f>
        <v>ASSISTENTE DE PROJETOS</v>
      </c>
      <c r="E27815" s="278" t="str">
        <f>Resumo!$R$5</f>
        <v>Despesa</v>
      </c>
      <c r="F27815" s="278" t="str">
        <f>Resumo!$R$6</f>
        <v>Despesa Indireta</v>
      </c>
      <c r="G27815" s="286">
        <f>'Comp. Desp. Indiretas'!CW19</f>
        <v>0</v>
      </c>
    </row>
    <row r="27816" spans="1:7">
      <c r="A27816" s="283">
        <f>'Comp. Desp. Indiretas'!$CW$7</f>
        <v>0</v>
      </c>
      <c r="B27816" s="278" t="str">
        <f>'Comp. Desp. Indiretas'!$A$20</f>
        <v>MOC</v>
      </c>
      <c r="D27816" s="279" t="str">
        <f>'Comp. Desp. Indiretas'!$C$20</f>
        <v>ASSISTENTE ADMINISTRATIVO</v>
      </c>
      <c r="E27816" s="278" t="str">
        <f>Resumo!$R$5</f>
        <v>Despesa</v>
      </c>
      <c r="F27816" s="278" t="str">
        <f>Resumo!$R$6</f>
        <v>Despesa Indireta</v>
      </c>
      <c r="G27816" s="286">
        <f>'Comp. Desp. Indiretas'!CW20</f>
        <v>0</v>
      </c>
    </row>
    <row r="27817" spans="1:7">
      <c r="A27817" s="283">
        <f>'Comp. Desp. Indiretas'!$CW$7</f>
        <v>0</v>
      </c>
      <c r="B27817" s="278" t="str">
        <f>'Comp. Desp. Indiretas'!$A$21</f>
        <v>MOC</v>
      </c>
      <c r="D27817" s="279" t="str">
        <f>'Comp. Desp. Indiretas'!$C$21</f>
        <v>ESTAGIÁRIO TÉCNICO</v>
      </c>
      <c r="E27817" s="278" t="str">
        <f>Resumo!$R$5</f>
        <v>Despesa</v>
      </c>
      <c r="F27817" s="278" t="str">
        <f>Resumo!$R$6</f>
        <v>Despesa Indireta</v>
      </c>
      <c r="G27817" s="286">
        <f>'Comp. Desp. Indiretas'!CW21</f>
        <v>0</v>
      </c>
    </row>
    <row r="27818" spans="1:7">
      <c r="A27818" s="283">
        <f>'Comp. Desp. Indiretas'!$CW$7</f>
        <v>0</v>
      </c>
      <c r="B27818" s="278" t="str">
        <f>'Comp. Desp. Indiretas'!$A$22</f>
        <v>MOC</v>
      </c>
      <c r="D27818" s="279" t="str">
        <f>'Comp. Desp. Indiretas'!$C$22</f>
        <v>ANALISTA FINANCEIRO</v>
      </c>
      <c r="E27818" s="278" t="str">
        <f>Resumo!$R$5</f>
        <v>Despesa</v>
      </c>
      <c r="F27818" s="278" t="str">
        <f>Resumo!$R$6</f>
        <v>Despesa Indireta</v>
      </c>
      <c r="G27818" s="286">
        <f>'Comp. Desp. Indiretas'!CW22</f>
        <v>0</v>
      </c>
    </row>
    <row r="27819" spans="1:7">
      <c r="A27819" s="283">
        <f>'Comp. Desp. Indiretas'!$CW$7</f>
        <v>0</v>
      </c>
      <c r="B27819" s="278" t="str">
        <f>'Comp. Desp. Indiretas'!$A$23</f>
        <v>MOC</v>
      </c>
      <c r="D27819" s="279" t="str">
        <f>'Comp. Desp. Indiretas'!$C$23</f>
        <v>ANALISTA DE SUPRIMENTOS</v>
      </c>
      <c r="E27819" s="278" t="str">
        <f>Resumo!$R$5</f>
        <v>Despesa</v>
      </c>
      <c r="F27819" s="278" t="str">
        <f>Resumo!$R$6</f>
        <v>Despesa Indireta</v>
      </c>
      <c r="G27819" s="286">
        <f>'Comp. Desp. Indiretas'!CW23</f>
        <v>0</v>
      </c>
    </row>
    <row r="27820" spans="1:7">
      <c r="A27820" s="283">
        <f>'Comp. Desp. Indiretas'!$CW$7</f>
        <v>0</v>
      </c>
      <c r="B27820" s="278" t="str">
        <f>'Comp. Desp. Indiretas'!$A$24</f>
        <v>DG</v>
      </c>
      <c r="D27820" s="279" t="str">
        <f>'Comp. Desp. Indiretas'!$C$24</f>
        <v>HOSPEDAGEM VIAGEM</v>
      </c>
      <c r="E27820" s="278" t="str">
        <f>Resumo!$R$5</f>
        <v>Despesa</v>
      </c>
      <c r="F27820" s="278" t="str">
        <f>Resumo!$R$6</f>
        <v>Despesa Indireta</v>
      </c>
      <c r="G27820" s="286">
        <f>'Comp. Desp. Indiretas'!CW24</f>
        <v>0</v>
      </c>
    </row>
    <row r="27821" spans="1:7">
      <c r="A27821" s="283">
        <f>'Comp. Desp. Indiretas'!$CW$7</f>
        <v>0</v>
      </c>
      <c r="B27821" s="278" t="str">
        <f>'Comp. Desp. Indiretas'!$A$25</f>
        <v>DG</v>
      </c>
      <c r="D27821" s="279" t="str">
        <f>'Comp. Desp. Indiretas'!$C$25</f>
        <v>HOSPEDAGEM - NIVEL 2</v>
      </c>
      <c r="E27821" s="278" t="str">
        <f>Resumo!$R$5</f>
        <v>Despesa</v>
      </c>
      <c r="F27821" s="278" t="str">
        <f>Resumo!$R$6</f>
        <v>Despesa Indireta</v>
      </c>
      <c r="G27821" s="286">
        <f>'Comp. Desp. Indiretas'!CW25</f>
        <v>0</v>
      </c>
    </row>
    <row r="27822" spans="1:7">
      <c r="A27822" s="283">
        <f>'Comp. Desp. Indiretas'!$CW$7</f>
        <v>0</v>
      </c>
      <c r="B27822" s="278" t="str">
        <f>'Comp. Desp. Indiretas'!$A$26</f>
        <v>DG</v>
      </c>
      <c r="D27822" s="279" t="str">
        <f>'Comp. Desp. Indiretas'!$C$26</f>
        <v>HOSPEDAGEM - NIVEL 3</v>
      </c>
      <c r="E27822" s="278" t="str">
        <f>Resumo!$R$5</f>
        <v>Despesa</v>
      </c>
      <c r="F27822" s="278" t="str">
        <f>Resumo!$R$6</f>
        <v>Despesa Indireta</v>
      </c>
      <c r="G27822" s="286">
        <f>'Comp. Desp. Indiretas'!CW26</f>
        <v>0</v>
      </c>
    </row>
    <row r="27823" spans="1:7">
      <c r="A27823" s="283">
        <f>'Comp. Desp. Indiretas'!$CW$7</f>
        <v>0</v>
      </c>
      <c r="B27823" s="278" t="str">
        <f>'Comp. Desp. Indiretas'!$A$27</f>
        <v>DG</v>
      </c>
      <c r="D27823" s="279" t="str">
        <f>'Comp. Desp. Indiretas'!$C$27</f>
        <v>SALA COMERCIAL - PARAUAPEBAS/PA</v>
      </c>
      <c r="E27823" s="278" t="str">
        <f>Resumo!$R$5</f>
        <v>Despesa</v>
      </c>
      <c r="F27823" s="278" t="str">
        <f>Resumo!$R$6</f>
        <v>Despesa Indireta</v>
      </c>
      <c r="G27823" s="286">
        <f>'Comp. Desp. Indiretas'!CW27</f>
        <v>0</v>
      </c>
    </row>
    <row r="27824" spans="1:7">
      <c r="A27824" s="283">
        <f>'Comp. Desp. Indiretas'!$CW$7</f>
        <v>0</v>
      </c>
      <c r="B27824" s="278" t="str">
        <f>'Comp. Desp. Indiretas'!$A$28</f>
        <v>DG</v>
      </c>
      <c r="D27824" s="279" t="str">
        <f>'Comp. Desp. Indiretas'!$C$28</f>
        <v>CUSTOS FIXOS - SALA COMERCIAL (INTERNET, TELEFONIA, ENERGIA, LIMPEZA, E ETC)</v>
      </c>
      <c r="E27824" s="278" t="str">
        <f>Resumo!$R$5</f>
        <v>Despesa</v>
      </c>
      <c r="F27824" s="278" t="str">
        <f>Resumo!$R$6</f>
        <v>Despesa Indireta</v>
      </c>
      <c r="G27824" s="286">
        <f>'Comp. Desp. Indiretas'!CW28</f>
        <v>0</v>
      </c>
    </row>
    <row r="27825" spans="1:7">
      <c r="A27825" s="283">
        <f>'Comp. Desp. Indiretas'!$CW$7</f>
        <v>0</v>
      </c>
      <c r="B27825" s="278" t="str">
        <f>'Comp. Desp. Indiretas'!$A$29</f>
        <v>DG</v>
      </c>
      <c r="D27825" s="279" t="str">
        <f>'Comp. Desp. Indiretas'!$C$29</f>
        <v>MOBILIA/FRETE - SALA COMERCIAL</v>
      </c>
      <c r="E27825" s="278" t="str">
        <f>Resumo!$R$5</f>
        <v>Despesa</v>
      </c>
      <c r="F27825" s="278" t="str">
        <f>Resumo!$R$6</f>
        <v>Despesa Indireta</v>
      </c>
      <c r="G27825" s="286">
        <f>'Comp. Desp. Indiretas'!CW29</f>
        <v>0</v>
      </c>
    </row>
    <row r="27826" spans="1:7">
      <c r="A27826" s="283">
        <f>'Comp. Desp. Indiretas'!$CW$7</f>
        <v>0</v>
      </c>
      <c r="B27826" s="278" t="str">
        <f>'Comp. Desp. Indiretas'!$A$30</f>
        <v>DG</v>
      </c>
      <c r="D27826" s="279" t="str">
        <f>'Comp. Desp. Indiretas'!$C$30</f>
        <v>ALIMENTAÇÃO - NIVEL 3</v>
      </c>
      <c r="E27826" s="278" t="str">
        <f>Resumo!$R$5</f>
        <v>Despesa</v>
      </c>
      <c r="F27826" s="278" t="str">
        <f>Resumo!$R$6</f>
        <v>Despesa Indireta</v>
      </c>
      <c r="G27826" s="286">
        <f>'Comp. Desp. Indiretas'!CW30</f>
        <v>0</v>
      </c>
    </row>
    <row r="27827" spans="1:7">
      <c r="A27827" s="283">
        <f>'Comp. Desp. Indiretas'!$CW$7</f>
        <v>0</v>
      </c>
      <c r="B27827" s="278" t="str">
        <f>'Comp. Desp. Indiretas'!$A$31</f>
        <v>DG</v>
      </c>
      <c r="D27827" s="279" t="str">
        <f>'Comp. Desp. Indiretas'!$C$31</f>
        <v>TELEFONIA</v>
      </c>
      <c r="E27827" s="278" t="str">
        <f>Resumo!$R$5</f>
        <v>Despesa</v>
      </c>
      <c r="F27827" s="278" t="str">
        <f>Resumo!$R$6</f>
        <v>Despesa Indireta</v>
      </c>
      <c r="G27827" s="286">
        <f>'Comp. Desp. Indiretas'!CW31</f>
        <v>0</v>
      </c>
    </row>
    <row r="27828" spans="1:7">
      <c r="A27828" s="283">
        <f>'Comp. Desp. Indiretas'!$CW$7</f>
        <v>0</v>
      </c>
      <c r="B27828" s="278" t="str">
        <f>'Comp. Desp. Indiretas'!$A$32</f>
        <v>DG</v>
      </c>
      <c r="D27828" s="279" t="str">
        <f>'Comp. Desp. Indiretas'!$C$32</f>
        <v>ALUGUEL DE VEÍCULO SUV</v>
      </c>
      <c r="E27828" s="278" t="str">
        <f>Resumo!$R$5</f>
        <v>Despesa</v>
      </c>
      <c r="F27828" s="278" t="str">
        <f>Resumo!$R$6</f>
        <v>Despesa Indireta</v>
      </c>
      <c r="G27828" s="286">
        <f>'Comp. Desp. Indiretas'!CW32</f>
        <v>0</v>
      </c>
    </row>
    <row r="27829" spans="1:7">
      <c r="A27829" s="283">
        <f>'Comp. Desp. Indiretas'!$CW$7</f>
        <v>0</v>
      </c>
      <c r="B27829" s="278" t="str">
        <f>'Comp. Desp. Indiretas'!$A$33</f>
        <v>DG</v>
      </c>
      <c r="D27829" s="279" t="str">
        <f>'Comp. Desp. Indiretas'!$C$33</f>
        <v>ALUGUEL DE VEICULO LEVE</v>
      </c>
      <c r="E27829" s="278" t="str">
        <f>Resumo!$R$5</f>
        <v>Despesa</v>
      </c>
      <c r="F27829" s="278" t="str">
        <f>Resumo!$R$6</f>
        <v>Despesa Indireta</v>
      </c>
      <c r="G27829" s="286">
        <f>'Comp. Desp. Indiretas'!CW33</f>
        <v>0</v>
      </c>
    </row>
    <row r="27830" spans="1:7">
      <c r="A27830" s="283">
        <f>'Comp. Desp. Indiretas'!$CW$7</f>
        <v>0</v>
      </c>
      <c r="B27830" s="278" t="str">
        <f>'Comp. Desp. Indiretas'!$A$34</f>
        <v>DG</v>
      </c>
      <c r="D27830" s="279" t="str">
        <f>'Comp. Desp. Indiretas'!$C$34</f>
        <v>ALUGUEL CAMINHONTE</v>
      </c>
      <c r="E27830" s="278" t="str">
        <f>Resumo!$R$5</f>
        <v>Despesa</v>
      </c>
      <c r="F27830" s="278" t="str">
        <f>Resumo!$R$6</f>
        <v>Despesa Indireta</v>
      </c>
      <c r="G27830" s="286">
        <f>'Comp. Desp. Indiretas'!CW34</f>
        <v>0</v>
      </c>
    </row>
    <row r="27831" spans="1:7">
      <c r="A27831" s="283">
        <f>'Comp. Desp. Indiretas'!$CW$7</f>
        <v>0</v>
      </c>
      <c r="B27831" s="278" t="str">
        <f>'Comp. Desp. Indiretas'!$A$35</f>
        <v>DG</v>
      </c>
      <c r="D27831" s="279" t="str">
        <f>'Comp. Desp. Indiretas'!$C$35</f>
        <v>AQUISIÇÃO DE VEICULO</v>
      </c>
      <c r="E27831" s="278" t="str">
        <f>Resumo!$R$5</f>
        <v>Despesa</v>
      </c>
      <c r="F27831" s="278" t="str">
        <f>Resumo!$R$6</f>
        <v>Despesa Indireta</v>
      </c>
      <c r="G27831" s="286">
        <f>'Comp. Desp. Indiretas'!CW35</f>
        <v>0</v>
      </c>
    </row>
    <row r="27832" spans="1:7">
      <c r="A27832" s="283">
        <f>'Comp. Desp. Indiretas'!$CW$7</f>
        <v>0</v>
      </c>
      <c r="B27832" s="278" t="str">
        <f>'Comp. Desp. Indiretas'!$A$36</f>
        <v>DG</v>
      </c>
      <c r="D27832" s="279" t="str">
        <f>'Comp. Desp. Indiretas'!$C$36</f>
        <v>COMBUSTÍVEL - GASOLINA</v>
      </c>
      <c r="E27832" s="278" t="str">
        <f>Resumo!$R$5</f>
        <v>Despesa</v>
      </c>
      <c r="F27832" s="278" t="str">
        <f>Resumo!$R$6</f>
        <v>Despesa Indireta</v>
      </c>
      <c r="G27832" s="286">
        <f>'Comp. Desp. Indiretas'!CW36</f>
        <v>0</v>
      </c>
    </row>
    <row r="27833" spans="1:7">
      <c r="A27833" s="283">
        <f>'Comp. Desp. Indiretas'!$CW$7</f>
        <v>0</v>
      </c>
      <c r="B27833" s="278" t="str">
        <f>'Comp. Desp. Indiretas'!$A$37</f>
        <v>DG</v>
      </c>
      <c r="D27833" s="279" t="str">
        <f>'Comp. Desp. Indiretas'!$C$37</f>
        <v>COMBUSTÍVEL - DIESEL</v>
      </c>
      <c r="E27833" s="278" t="str">
        <f>Resumo!$R$5</f>
        <v>Despesa</v>
      </c>
      <c r="F27833" s="278" t="str">
        <f>Resumo!$R$6</f>
        <v>Despesa Indireta</v>
      </c>
      <c r="G27833" s="286">
        <f>'Comp. Desp. Indiretas'!CW37</f>
        <v>0</v>
      </c>
    </row>
    <row r="27834" spans="1:7">
      <c r="A27834" s="283">
        <f>'Comp. Desp. Indiretas'!$CW$7</f>
        <v>0</v>
      </c>
      <c r="B27834" s="278" t="str">
        <f>'Comp. Desp. Indiretas'!$A$38</f>
        <v>DG</v>
      </c>
      <c r="D27834" s="279" t="str">
        <f>'Comp. Desp. Indiretas'!$C$38</f>
        <v>PASSAGEM AÉREA</v>
      </c>
      <c r="E27834" s="278" t="str">
        <f>Resumo!$R$5</f>
        <v>Despesa</v>
      </c>
      <c r="F27834" s="278" t="str">
        <f>Resumo!$R$6</f>
        <v>Despesa Indireta</v>
      </c>
      <c r="G27834" s="286">
        <f>'Comp. Desp. Indiretas'!CW38</f>
        <v>0</v>
      </c>
    </row>
    <row r="27835" spans="1:7">
      <c r="A27835" s="283">
        <f>'Comp. Desp. Indiretas'!$CW$7</f>
        <v>0</v>
      </c>
      <c r="B27835" s="278" t="str">
        <f>'Comp. Desp. Indiretas'!$A$39</f>
        <v>ART</v>
      </c>
      <c r="D27835" s="279" t="str">
        <f>'Comp. Desp. Indiretas'!$C$39</f>
        <v>ART CREA - Nível 1</v>
      </c>
      <c r="E27835" s="278" t="str">
        <f>Resumo!$R$5</f>
        <v>Despesa</v>
      </c>
      <c r="F27835" s="278" t="str">
        <f>Resumo!$R$6</f>
        <v>Despesa Indireta</v>
      </c>
      <c r="G27835" s="286">
        <f>'Comp. Desp. Indiretas'!CW39</f>
        <v>0</v>
      </c>
    </row>
    <row r="27836" spans="1:7">
      <c r="A27836" s="283">
        <f>'Comp. Desp. Indiretas'!$CW$7</f>
        <v>0</v>
      </c>
      <c r="B27836" s="278" t="str">
        <f>'Comp. Desp. Indiretas'!$A$40</f>
        <v>ART</v>
      </c>
      <c r="D27836" s="279" t="str">
        <f>'Comp. Desp. Indiretas'!$C$40</f>
        <v>ART CREA - Nível 2</v>
      </c>
      <c r="E27836" s="278" t="str">
        <f>Resumo!$R$5</f>
        <v>Despesa</v>
      </c>
      <c r="F27836" s="278" t="str">
        <f>Resumo!$R$6</f>
        <v>Despesa Indireta</v>
      </c>
      <c r="G27836" s="286">
        <f>'Comp. Desp. Indiretas'!CW40</f>
        <v>0</v>
      </c>
    </row>
    <row r="27837" spans="1:7">
      <c r="A27837" s="283">
        <f>'Comp. Desp. Indiretas'!$CW$7</f>
        <v>0</v>
      </c>
      <c r="B27837" s="278" t="str">
        <f>'Comp. Desp. Indiretas'!$A$41</f>
        <v>ART</v>
      </c>
      <c r="D27837" s="279" t="str">
        <f>'Comp. Desp. Indiretas'!$C$41</f>
        <v>ART CREA - Nível 3</v>
      </c>
      <c r="E27837" s="278" t="str">
        <f>Resumo!$R$5</f>
        <v>Despesa</v>
      </c>
      <c r="F27837" s="278" t="str">
        <f>Resumo!$R$6</f>
        <v>Despesa Indireta</v>
      </c>
      <c r="G27837" s="286">
        <f>'Comp. Desp. Indiretas'!CW41</f>
        <v>0</v>
      </c>
    </row>
    <row r="27838" spans="1:7">
      <c r="A27838" s="283">
        <f>'Comp. Desp. Indiretas'!$CW$7</f>
        <v>0</v>
      </c>
      <c r="B27838" s="278" t="str">
        <f>'Comp. Desp. Indiretas'!$A$42</f>
        <v>ART</v>
      </c>
      <c r="D27838" s="279" t="str">
        <f>'Comp. Desp. Indiretas'!$C$42</f>
        <v>ACERVO CREA</v>
      </c>
      <c r="E27838" s="278" t="str">
        <f>Resumo!$R$5</f>
        <v>Despesa</v>
      </c>
      <c r="F27838" s="278" t="str">
        <f>Resumo!$R$6</f>
        <v>Despesa Indireta</v>
      </c>
      <c r="G27838" s="286">
        <f>'Comp. Desp. Indiretas'!CW42</f>
        <v>0</v>
      </c>
    </row>
    <row r="27839" spans="1:7">
      <c r="A27839" s="283">
        <f>'Comp. Desp. Indiretas'!$CW$7</f>
        <v>0</v>
      </c>
      <c r="B27839" s="278" t="str">
        <f>'Comp. Desp. Indiretas'!$A$43</f>
        <v>ART</v>
      </c>
      <c r="D27839" s="279" t="str">
        <f>'Comp. Desp. Indiretas'!$C$43</f>
        <v>ART CRBio</v>
      </c>
      <c r="E27839" s="278" t="str">
        <f>Resumo!$R$5</f>
        <v>Despesa</v>
      </c>
      <c r="F27839" s="278" t="str">
        <f>Resumo!$R$6</f>
        <v>Despesa Indireta</v>
      </c>
      <c r="G27839" s="286">
        <f>'Comp. Desp. Indiretas'!CW43</f>
        <v>0</v>
      </c>
    </row>
    <row r="27840" spans="1:7">
      <c r="A27840" s="283">
        <f>'Comp. Desp. Indiretas'!$CW$7</f>
        <v>0</v>
      </c>
      <c r="B27840" s="278" t="str">
        <f>'Comp. Desp. Indiretas'!$A$44</f>
        <v>ART</v>
      </c>
      <c r="D27840" s="279" t="str">
        <f>'Comp. Desp. Indiretas'!$C$44</f>
        <v>ACERVO CRBio</v>
      </c>
      <c r="E27840" s="278" t="str">
        <f>Resumo!$R$5</f>
        <v>Despesa</v>
      </c>
      <c r="F27840" s="278" t="str">
        <f>Resumo!$R$6</f>
        <v>Despesa Indireta</v>
      </c>
      <c r="G27840" s="286">
        <f>'Comp. Desp. Indiretas'!CW44</f>
        <v>0</v>
      </c>
    </row>
    <row r="27841" spans="1:7">
      <c r="A27841" s="283">
        <f>'Comp. Desp. Indiretas'!$CW$7</f>
        <v>0</v>
      </c>
      <c r="B27841" s="278" t="str">
        <f>'Comp. Desp. Indiretas'!$A$45</f>
        <v>ART</v>
      </c>
      <c r="D27841" s="279" t="str">
        <f>'Comp. Desp. Indiretas'!$C$45</f>
        <v>VISTO CREA PF</v>
      </c>
      <c r="E27841" s="278" t="str">
        <f>Resumo!$R$5</f>
        <v>Despesa</v>
      </c>
      <c r="F27841" s="278" t="str">
        <f>Resumo!$R$6</f>
        <v>Despesa Indireta</v>
      </c>
      <c r="G27841" s="286">
        <f>'Comp. Desp. Indiretas'!CW45</f>
        <v>0</v>
      </c>
    </row>
    <row r="27842" spans="1:7">
      <c r="A27842" s="283">
        <f>'Comp. Desp. Indiretas'!$CW$7</f>
        <v>0</v>
      </c>
      <c r="B27842" s="278" t="str">
        <f>'Comp. Desp. Indiretas'!$A$46</f>
        <v>ART</v>
      </c>
      <c r="D27842" s="279" t="str">
        <f>'Comp. Desp. Indiretas'!$C$46</f>
        <v>VISTO CREA PJ</v>
      </c>
      <c r="E27842" s="278" t="str">
        <f>Resumo!$R$5</f>
        <v>Despesa</v>
      </c>
      <c r="F27842" s="278" t="str">
        <f>Resumo!$R$6</f>
        <v>Despesa Indireta</v>
      </c>
      <c r="G27842" s="286">
        <f>'Comp. Desp. Indiretas'!CW46</f>
        <v>0</v>
      </c>
    </row>
    <row r="27843" spans="1:7">
      <c r="A27843" s="283">
        <f>'Comp. Desp. Indiretas'!$CW$7</f>
        <v>0</v>
      </c>
      <c r="B27843" s="278" t="str">
        <f>'Comp. Desp. Indiretas'!$A$47</f>
        <v>ART</v>
      </c>
      <c r="D27843" s="279" t="str">
        <f>'Comp. Desp. Indiretas'!$C$47</f>
        <v>ANUIDADE CREA PF</v>
      </c>
      <c r="E27843" s="278" t="str">
        <f>Resumo!$R$5</f>
        <v>Despesa</v>
      </c>
      <c r="F27843" s="278" t="str">
        <f>Resumo!$R$6</f>
        <v>Despesa Indireta</v>
      </c>
      <c r="G27843" s="286">
        <f>'Comp. Desp. Indiretas'!CW47</f>
        <v>0</v>
      </c>
    </row>
    <row r="27844" spans="1:7">
      <c r="A27844" s="283">
        <f>'Comp. Desp. Indiretas'!$CW$7</f>
        <v>0</v>
      </c>
      <c r="B27844" s="278" t="str">
        <f>'Comp. Desp. Indiretas'!$A$48</f>
        <v>ART</v>
      </c>
      <c r="D27844" s="279" t="str">
        <f>'Comp. Desp. Indiretas'!$C$48</f>
        <v>ANUIDADE CREA PJ</v>
      </c>
      <c r="E27844" s="278" t="str">
        <f>Resumo!$R$5</f>
        <v>Despesa</v>
      </c>
      <c r="F27844" s="278" t="str">
        <f>Resumo!$R$6</f>
        <v>Despesa Indireta</v>
      </c>
      <c r="G27844" s="286">
        <f>'Comp. Desp. Indiretas'!CW48</f>
        <v>0</v>
      </c>
    </row>
    <row r="27845" spans="1:7">
      <c r="A27845" s="283">
        <f>'Comp. Desp. Indiretas'!$CW$7</f>
        <v>0</v>
      </c>
      <c r="B27845" s="278" t="str">
        <f>'Comp. Desp. Indiretas'!$A$49</f>
        <v>ART</v>
      </c>
      <c r="D27845" s="279" t="str">
        <f>'Comp. Desp. Indiretas'!$C$49</f>
        <v>VISTO CRBio PF</v>
      </c>
      <c r="E27845" s="278" t="str">
        <f>Resumo!$R$5</f>
        <v>Despesa</v>
      </c>
      <c r="F27845" s="278" t="str">
        <f>Resumo!$R$6</f>
        <v>Despesa Indireta</v>
      </c>
      <c r="G27845" s="286">
        <f>'Comp. Desp. Indiretas'!CW49</f>
        <v>0</v>
      </c>
    </row>
    <row r="27846" spans="1:7">
      <c r="A27846" s="283">
        <f>'Comp. Desp. Indiretas'!$CW$7</f>
        <v>0</v>
      </c>
      <c r="B27846" s="278" t="str">
        <f>'Comp. Desp. Indiretas'!$A$50</f>
        <v>ART</v>
      </c>
      <c r="D27846" s="279" t="str">
        <f>'Comp. Desp. Indiretas'!$C$50</f>
        <v>VISTO CRBio PJ</v>
      </c>
      <c r="E27846" s="278" t="str">
        <f>Resumo!$R$5</f>
        <v>Despesa</v>
      </c>
      <c r="F27846" s="278" t="str">
        <f>Resumo!$R$6</f>
        <v>Despesa Indireta</v>
      </c>
      <c r="G27846" s="286">
        <f>'Comp. Desp. Indiretas'!CW50</f>
        <v>0</v>
      </c>
    </row>
    <row r="27847" spans="1:7">
      <c r="A27847" s="283">
        <f>'Comp. Desp. Indiretas'!$CW$7</f>
        <v>0</v>
      </c>
      <c r="B27847" s="278" t="str">
        <f>'Comp. Desp. Indiretas'!$A$51</f>
        <v>SMS</v>
      </c>
      <c r="D27847" s="279" t="str">
        <f>'Comp. Desp. Indiretas'!$C$51</f>
        <v>PPRA</v>
      </c>
      <c r="E27847" s="278" t="str">
        <f>Resumo!$R$5</f>
        <v>Despesa</v>
      </c>
      <c r="F27847" s="278" t="str">
        <f>Resumo!$R$6</f>
        <v>Despesa Indireta</v>
      </c>
      <c r="G27847" s="286">
        <f>'Comp. Desp. Indiretas'!CW51</f>
        <v>0</v>
      </c>
    </row>
    <row r="27848" spans="1:7">
      <c r="A27848" s="283">
        <f>'Comp. Desp. Indiretas'!$CW$7</f>
        <v>0</v>
      </c>
      <c r="B27848" s="278" t="str">
        <f>'Comp. Desp. Indiretas'!$A$52</f>
        <v>SMS</v>
      </c>
      <c r="D27848" s="279" t="str">
        <f>'Comp. Desp. Indiretas'!$C$52</f>
        <v>PCMSO</v>
      </c>
      <c r="E27848" s="278" t="str">
        <f>Resumo!$R$5</f>
        <v>Despesa</v>
      </c>
      <c r="F27848" s="278" t="str">
        <f>Resumo!$R$6</f>
        <v>Despesa Indireta</v>
      </c>
      <c r="G27848" s="286">
        <f>'Comp. Desp. Indiretas'!CW52</f>
        <v>0</v>
      </c>
    </row>
    <row r="27849" spans="1:7">
      <c r="A27849" s="283">
        <f>'Comp. Desp. Indiretas'!$CW$7</f>
        <v>0</v>
      </c>
      <c r="B27849" s="278" t="str">
        <f>'Comp. Desp. Indiretas'!$A$53</f>
        <v>SMS</v>
      </c>
      <c r="D27849" s="279" t="str">
        <f>'Comp. Desp. Indiretas'!$C$53</f>
        <v>PGR</v>
      </c>
      <c r="E27849" s="278" t="str">
        <f>Resumo!$R$5</f>
        <v>Despesa</v>
      </c>
      <c r="F27849" s="278" t="str">
        <f>Resumo!$R$6</f>
        <v>Despesa Indireta</v>
      </c>
      <c r="G27849" s="286">
        <f>'Comp. Desp. Indiretas'!CW53</f>
        <v>0</v>
      </c>
    </row>
    <row r="27850" spans="1:7">
      <c r="A27850" s="283">
        <f>'Comp. Desp. Indiretas'!$CW$7</f>
        <v>0</v>
      </c>
      <c r="B27850" s="278" t="str">
        <f>'Comp. Desp. Indiretas'!$A$55</f>
        <v>SMS</v>
      </c>
      <c r="D27850" s="279" t="str">
        <f>'Comp. Desp. Indiretas'!$C$55</f>
        <v>TREINAMENTO</v>
      </c>
      <c r="E27850" s="278" t="str">
        <f>Resumo!$R$5</f>
        <v>Despesa</v>
      </c>
      <c r="F27850" s="278" t="str">
        <f>Resumo!$R$6</f>
        <v>Despesa Indireta</v>
      </c>
      <c r="G27850" s="286">
        <f>'Comp. Desp. Indiretas'!CW55</f>
        <v>0</v>
      </c>
    </row>
    <row r="27851" spans="1:7">
      <c r="A27851" s="283">
        <f>'Comp. Desp. Indiretas'!$CW$7</f>
        <v>0</v>
      </c>
      <c r="B27851" s="278" t="str">
        <f>'Comp. Desp. Indiretas'!$A$56</f>
        <v>SMS</v>
      </c>
      <c r="D27851" s="279" t="str">
        <f>'Comp. Desp. Indiretas'!$C$56</f>
        <v>ASO</v>
      </c>
      <c r="E27851" s="278" t="str">
        <f>Resumo!$R$5</f>
        <v>Despesa</v>
      </c>
      <c r="F27851" s="278" t="str">
        <f>Resumo!$R$6</f>
        <v>Despesa Indireta</v>
      </c>
      <c r="G27851" s="286">
        <f>'Comp. Desp. Indiretas'!CW56</f>
        <v>0</v>
      </c>
    </row>
    <row r="27852" spans="1:7">
      <c r="A27852" s="283">
        <f>'Comp. Desp. Indiretas'!$CW$7</f>
        <v>0</v>
      </c>
      <c r="B27852" s="278">
        <f>'Comp. Desp. Indiretas'!$A$57</f>
        <v>0</v>
      </c>
      <c r="D27852" s="279" t="str">
        <f>'Comp. Desp. Indiretas'!$C$57</f>
        <v/>
      </c>
      <c r="E27852" s="278" t="str">
        <f>Resumo!$R$5</f>
        <v>Despesa</v>
      </c>
      <c r="F27852" s="278" t="str">
        <f>Resumo!$R$6</f>
        <v>Despesa Indireta</v>
      </c>
      <c r="G27852" s="286">
        <f>'Comp. Desp. Indiretas'!CW57</f>
        <v>0</v>
      </c>
    </row>
    <row r="27853" spans="1:7">
      <c r="A27853" s="283">
        <f>'Comp. Desp. Indiretas'!$CW$7</f>
        <v>0</v>
      </c>
      <c r="B27853" s="278">
        <f>'Comp. Desp. Indiretas'!$A$58</f>
        <v>0</v>
      </c>
      <c r="D27853" s="279" t="str">
        <f>'Comp. Desp. Indiretas'!$C$58</f>
        <v/>
      </c>
      <c r="E27853" s="278" t="str">
        <f>Resumo!$R$5</f>
        <v>Despesa</v>
      </c>
      <c r="F27853" s="278" t="str">
        <f>Resumo!$R$6</f>
        <v>Despesa Indireta</v>
      </c>
      <c r="G27853" s="286">
        <f>'Comp. Desp. Indiretas'!CW58</f>
        <v>0</v>
      </c>
    </row>
    <row r="27854" spans="1:7">
      <c r="A27854" s="283">
        <f>'Comp. Desp. Indiretas'!$CW$7</f>
        <v>0</v>
      </c>
      <c r="B27854" s="278">
        <f>'Comp. Desp. Indiretas'!$A$59</f>
        <v>0</v>
      </c>
      <c r="D27854" s="279" t="str">
        <f>'Comp. Desp. Indiretas'!$C$59</f>
        <v/>
      </c>
      <c r="E27854" s="278" t="str">
        <f>Resumo!$R$5</f>
        <v>Despesa</v>
      </c>
      <c r="F27854" s="278" t="str">
        <f>Resumo!$R$6</f>
        <v>Despesa Indireta</v>
      </c>
      <c r="G27854" s="286">
        <f>'Comp. Desp. Indiretas'!CW59</f>
        <v>0</v>
      </c>
    </row>
    <row r="27855" spans="1:7">
      <c r="A27855" s="283">
        <f>'Comp. Desp. Indiretas'!$CW$7</f>
        <v>0</v>
      </c>
      <c r="B27855" s="278">
        <f>'Comp. Desp. Indiretas'!$A$60</f>
        <v>0</v>
      </c>
      <c r="D27855" s="279" t="str">
        <f>'Comp. Desp. Indiretas'!$C$60</f>
        <v/>
      </c>
      <c r="E27855" s="278" t="str">
        <f>Resumo!$R$5</f>
        <v>Despesa</v>
      </c>
      <c r="F27855" s="278" t="str">
        <f>Resumo!$R$6</f>
        <v>Despesa Indireta</v>
      </c>
      <c r="G27855" s="286">
        <f>'Comp. Desp. Indiretas'!CW60</f>
        <v>0</v>
      </c>
    </row>
    <row r="27856" spans="1:7">
      <c r="A27856" s="283">
        <f>'Comp. Desp. Indiretas'!$CW$7</f>
        <v>0</v>
      </c>
      <c r="B27856" s="278" t="str">
        <f>'Comp. Desp. Indiretas'!$A$63</f>
        <v>MOC</v>
      </c>
      <c r="D27856" s="279" t="str">
        <f>'Comp. Desp. Indiretas'!$C$63</f>
        <v>DIRETOR TÉCNICO</v>
      </c>
      <c r="E27856" s="278" t="str">
        <f>Resumo!$R$5</f>
        <v>Despesa</v>
      </c>
      <c r="F27856" s="278" t="str">
        <f>Resumo!$R$6</f>
        <v>Despesa Indireta</v>
      </c>
      <c r="G27856" s="286">
        <f>'Comp. Desp. Indiretas'!CW63</f>
        <v>0</v>
      </c>
    </row>
    <row r="27857" spans="1:7">
      <c r="A27857" s="283">
        <f>'Comp. Desp. Indiretas'!$CW$7</f>
        <v>0</v>
      </c>
      <c r="B27857" s="278" t="str">
        <f>'Comp. Desp. Indiretas'!$A$64</f>
        <v>MOC</v>
      </c>
      <c r="D27857" s="279" t="str">
        <f>'Comp. Desp. Indiretas'!$C$64</f>
        <v>ANALISTA DE SUPRIMENTOS</v>
      </c>
      <c r="E27857" s="278" t="str">
        <f>Resumo!$R$5</f>
        <v>Despesa</v>
      </c>
      <c r="F27857" s="278" t="str">
        <f>Resumo!$R$6</f>
        <v>Despesa Indireta</v>
      </c>
      <c r="G27857" s="286">
        <f>'Comp. Desp. Indiretas'!CW64</f>
        <v>0</v>
      </c>
    </row>
    <row r="27858" spans="1:7">
      <c r="A27858" s="283">
        <f>'Comp. Desp. Indiretas'!$CW$7</f>
        <v>0</v>
      </c>
      <c r="B27858" s="278" t="str">
        <f>'Comp. Desp. Indiretas'!$A$65</f>
        <v>MOC</v>
      </c>
      <c r="D27858" s="279" t="str">
        <f>'Comp. Desp. Indiretas'!$C$65</f>
        <v>GERENTE DE PROJETO - PJ</v>
      </c>
      <c r="E27858" s="278" t="str">
        <f>Resumo!$R$5</f>
        <v>Despesa</v>
      </c>
      <c r="F27858" s="278" t="str">
        <f>Resumo!$R$6</f>
        <v>Despesa Indireta</v>
      </c>
      <c r="G27858" s="286">
        <f>'Comp. Desp. Indiretas'!CW65</f>
        <v>0</v>
      </c>
    </row>
    <row r="27859" spans="1:7">
      <c r="A27859" s="283">
        <f>'Comp. Desp. Indiretas'!$CW$7</f>
        <v>0</v>
      </c>
      <c r="B27859" s="278" t="str">
        <f>'Comp. Desp. Indiretas'!$A$66</f>
        <v>MOC</v>
      </c>
      <c r="D27859" s="279" t="str">
        <f>'Comp. Desp. Indiretas'!$C$66</f>
        <v>COORD. DE PROJETO - PJ</v>
      </c>
      <c r="E27859" s="278" t="str">
        <f>Resumo!$R$5</f>
        <v>Despesa</v>
      </c>
      <c r="F27859" s="278" t="str">
        <f>Resumo!$R$6</f>
        <v>Despesa Indireta</v>
      </c>
      <c r="G27859" s="286">
        <f>'Comp. Desp. Indiretas'!CW66</f>
        <v>0</v>
      </c>
    </row>
    <row r="27860" spans="1:7">
      <c r="A27860" s="283">
        <f>'Comp. Desp. Indiretas'!$CW$7</f>
        <v>0</v>
      </c>
      <c r="B27860" s="278" t="str">
        <f>'Comp. Desp. Indiretas'!$A$67</f>
        <v>MOC</v>
      </c>
      <c r="D27860" s="279" t="str">
        <f>'Comp. Desp. Indiretas'!$C$67</f>
        <v>COORD. OPERACIONAL - PJ</v>
      </c>
      <c r="E27860" s="278" t="str">
        <f>Resumo!$R$5</f>
        <v>Despesa</v>
      </c>
      <c r="F27860" s="278" t="str">
        <f>Resumo!$R$6</f>
        <v>Despesa Indireta</v>
      </c>
      <c r="G27860" s="286">
        <f>'Comp. Desp. Indiretas'!CW67</f>
        <v>0</v>
      </c>
    </row>
    <row r="27861" spans="1:7">
      <c r="A27861" s="283">
        <f>'Comp. Desp. Indiretas'!$CW$7</f>
        <v>0</v>
      </c>
      <c r="B27861" s="278" t="str">
        <f>'Comp. Desp. Indiretas'!$A$68</f>
        <v>MOC</v>
      </c>
      <c r="D27861" s="279" t="str">
        <f>'Comp. Desp. Indiretas'!$C$68</f>
        <v>ANALISTA DE PROJETOS SENIOR - PJ</v>
      </c>
      <c r="E27861" s="278" t="str">
        <f>Resumo!$R$5</f>
        <v>Despesa</v>
      </c>
      <c r="F27861" s="278" t="str">
        <f>Resumo!$R$6</f>
        <v>Despesa Indireta</v>
      </c>
      <c r="G27861" s="286">
        <f>'Comp. Desp. Indiretas'!CW68</f>
        <v>0</v>
      </c>
    </row>
    <row r="27862" spans="1:7">
      <c r="A27862" s="283">
        <f>'Comp. Desp. Indiretas'!$CW$7</f>
        <v>0</v>
      </c>
      <c r="B27862" s="278" t="str">
        <f>'Comp. Desp. Indiretas'!$A$69</f>
        <v>MOC</v>
      </c>
      <c r="D27862" s="279" t="str">
        <f>'Comp. Desp. Indiretas'!$C$69</f>
        <v>ANALISTA DE PROJETOS PLENO - PJ</v>
      </c>
      <c r="E27862" s="278" t="str">
        <f>Resumo!$R$5</f>
        <v>Despesa</v>
      </c>
      <c r="F27862" s="278" t="str">
        <f>Resumo!$R$6</f>
        <v>Despesa Indireta</v>
      </c>
      <c r="G27862" s="286">
        <f>'Comp. Desp. Indiretas'!CW69</f>
        <v>0</v>
      </c>
    </row>
    <row r="27863" spans="1:7">
      <c r="A27863" s="283">
        <f>'Comp. Desp. Indiretas'!$CW$7</f>
        <v>0</v>
      </c>
      <c r="B27863" s="278" t="str">
        <f>'Comp. Desp. Indiretas'!$A$70</f>
        <v>MOC</v>
      </c>
      <c r="D27863" s="279" t="str">
        <f>'Comp. Desp. Indiretas'!$C$70</f>
        <v>ANALISTA DE PROJETOS JUNIOR - PJ</v>
      </c>
      <c r="E27863" s="278" t="str">
        <f>Resumo!$R$5</f>
        <v>Despesa</v>
      </c>
      <c r="F27863" s="278" t="str">
        <f>Resumo!$R$6</f>
        <v>Despesa Indireta</v>
      </c>
      <c r="G27863" s="286">
        <f>'Comp. Desp. Indiretas'!CW70</f>
        <v>0</v>
      </c>
    </row>
    <row r="27864" spans="1:7">
      <c r="A27864" s="283">
        <f>'Comp. Desp. Indiretas'!$CW$7</f>
        <v>0</v>
      </c>
      <c r="B27864" s="278" t="str">
        <f>'Comp. Desp. Indiretas'!$A$71</f>
        <v>MOC</v>
      </c>
      <c r="D27864" s="279" t="str">
        <f>'Comp. Desp. Indiretas'!$C$71</f>
        <v>TÉCNICO OPERACIONAL - PJ</v>
      </c>
      <c r="E27864" s="278" t="str">
        <f>Resumo!$R$5</f>
        <v>Despesa</v>
      </c>
      <c r="F27864" s="278" t="str">
        <f>Resumo!$R$6</f>
        <v>Despesa Indireta</v>
      </c>
      <c r="G27864" s="286">
        <f>'Comp. Desp. Indiretas'!CW71</f>
        <v>0</v>
      </c>
    </row>
    <row r="27865" spans="1:7">
      <c r="A27865" s="283">
        <f>'Comp. Desp. Indiretas'!$CW$7</f>
        <v>0</v>
      </c>
      <c r="B27865" s="278" t="str">
        <f>'Comp. Desp. Indiretas'!$A$72</f>
        <v>MOC</v>
      </c>
      <c r="D27865" s="279" t="str">
        <f>'Comp. Desp. Indiretas'!$C$72</f>
        <v>AUXILIAR TÉCNICO - PJ</v>
      </c>
      <c r="E27865" s="278" t="str">
        <f>Resumo!$R$5</f>
        <v>Despesa</v>
      </c>
      <c r="F27865" s="278" t="str">
        <f>Resumo!$R$6</f>
        <v>Despesa Indireta</v>
      </c>
      <c r="G27865" s="286">
        <f>'Comp. Desp. Indiretas'!CW72</f>
        <v>0</v>
      </c>
    </row>
    <row r="27866" spans="1:7">
      <c r="A27866" s="283">
        <f>'Comp. Desp. Indiretas'!$CW$7</f>
        <v>0</v>
      </c>
      <c r="B27866" s="278" t="str">
        <f>'Comp. Desp. Indiretas'!$A$73</f>
        <v>MOC</v>
      </c>
      <c r="D27866" s="279" t="str">
        <f>'Comp. Desp. Indiretas'!$C$73</f>
        <v>ANALISTA FINANCEIRO</v>
      </c>
      <c r="E27866" s="278" t="str">
        <f>Resumo!$R$5</f>
        <v>Despesa</v>
      </c>
      <c r="F27866" s="278" t="str">
        <f>Resumo!$R$6</f>
        <v>Despesa Indireta</v>
      </c>
      <c r="G27866" s="286">
        <f>'Comp. Desp. Indiretas'!CW73</f>
        <v>0</v>
      </c>
    </row>
    <row r="27867" spans="1:7">
      <c r="A27867" s="283">
        <f>'Comp. Desp. Indiretas'!$CW$7</f>
        <v>0</v>
      </c>
      <c r="B27867" s="278" t="str">
        <f>'Comp. Desp. Indiretas'!$A$74</f>
        <v>MOC</v>
      </c>
      <c r="D27867" s="279" t="str">
        <f>'Comp. Desp. Indiretas'!$C$74</f>
        <v>ANALISTA DE SUPRIMENTOS</v>
      </c>
      <c r="E27867" s="278" t="str">
        <f>Resumo!$R$5</f>
        <v>Despesa</v>
      </c>
      <c r="F27867" s="278" t="str">
        <f>Resumo!$R$6</f>
        <v>Despesa Indireta</v>
      </c>
      <c r="G27867" s="286">
        <f>'Comp. Desp. Indiretas'!CW74</f>
        <v>0</v>
      </c>
    </row>
    <row r="27868" spans="1:7">
      <c r="A27868" s="283">
        <f>'Comp. Desp. Indiretas'!$CW$7</f>
        <v>0</v>
      </c>
      <c r="B27868" s="278" t="str">
        <f>'Comp. Desp. Indiretas'!$A$75</f>
        <v>DG</v>
      </c>
      <c r="D27868" s="279" t="str">
        <f>'Comp. Desp. Indiretas'!$C$75</f>
        <v>HOSPEDAGEM VIAGEM</v>
      </c>
      <c r="E27868" s="278" t="str">
        <f>Resumo!$R$5</f>
        <v>Despesa</v>
      </c>
      <c r="F27868" s="278" t="str">
        <f>Resumo!$R$6</f>
        <v>Despesa Indireta</v>
      </c>
      <c r="G27868" s="286">
        <f>'Comp. Desp. Indiretas'!CW75</f>
        <v>0</v>
      </c>
    </row>
    <row r="27869" spans="1:7">
      <c r="A27869" s="283">
        <f>'Comp. Desp. Indiretas'!$CW$7</f>
        <v>0</v>
      </c>
      <c r="B27869" s="278" t="str">
        <f>'Comp. Desp. Indiretas'!$A$76</f>
        <v>DG</v>
      </c>
      <c r="D27869" s="279" t="str">
        <f>'Comp. Desp. Indiretas'!$C$76</f>
        <v>ALIMENTAÇÃO VIAGEM (CAFÉ / ALMOÇO OU JANTA)</v>
      </c>
      <c r="E27869" s="278" t="str">
        <f>Resumo!$R$5</f>
        <v>Despesa</v>
      </c>
      <c r="F27869" s="278" t="str">
        <f>Resumo!$R$6</f>
        <v>Despesa Indireta</v>
      </c>
      <c r="G27869" s="286">
        <f>'Comp. Desp. Indiretas'!CW76</f>
        <v>0</v>
      </c>
    </row>
    <row r="27870" spans="1:7">
      <c r="A27870" s="283">
        <f>'Comp. Desp. Indiretas'!$CW$7</f>
        <v>0</v>
      </c>
      <c r="B27870" s="278" t="str">
        <f>'Comp. Desp. Indiretas'!$A$77</f>
        <v>DG</v>
      </c>
      <c r="D27870" s="279" t="str">
        <f>'Comp. Desp. Indiretas'!$C$77</f>
        <v>SALA COMERCIAL - PARAUAPEBAS/PA</v>
      </c>
      <c r="E27870" s="278" t="str">
        <f>Resumo!$R$5</f>
        <v>Despesa</v>
      </c>
      <c r="F27870" s="278" t="str">
        <f>Resumo!$R$6</f>
        <v>Despesa Indireta</v>
      </c>
      <c r="G27870" s="286">
        <f>'Comp. Desp. Indiretas'!CW77</f>
        <v>0</v>
      </c>
    </row>
    <row r="27871" spans="1:7">
      <c r="A27871" s="283">
        <f>'Comp. Desp. Indiretas'!$CW$7</f>
        <v>0</v>
      </c>
      <c r="B27871" s="278" t="str">
        <f>'Comp. Desp. Indiretas'!$A$78</f>
        <v>DG</v>
      </c>
      <c r="D27871" s="279" t="str">
        <f>'Comp. Desp. Indiretas'!$C$78</f>
        <v>ALIMENTAÇÃO VIAGEM (CAFÉ / ALMOÇO OU JANTA)</v>
      </c>
      <c r="E27871" s="278" t="str">
        <f>Resumo!$R$5</f>
        <v>Despesa</v>
      </c>
      <c r="F27871" s="278" t="str">
        <f>Resumo!$R$6</f>
        <v>Despesa Indireta</v>
      </c>
      <c r="G27871" s="286">
        <f>'Comp. Desp. Indiretas'!CW78</f>
        <v>0</v>
      </c>
    </row>
    <row r="27872" spans="1:7">
      <c r="A27872" s="283">
        <f>'Comp. Desp. Indiretas'!$CW$7</f>
        <v>0</v>
      </c>
      <c r="B27872" s="278" t="str">
        <f>'Comp. Desp. Indiretas'!$A$79</f>
        <v>DG</v>
      </c>
      <c r="D27872" s="279" t="str">
        <f>'Comp. Desp. Indiretas'!$C$79</f>
        <v>ALIMENTAÇÃO - NIVEL 2</v>
      </c>
      <c r="E27872" s="278" t="str">
        <f>Resumo!$R$5</f>
        <v>Despesa</v>
      </c>
      <c r="F27872" s="278" t="str">
        <f>Resumo!$R$6</f>
        <v>Despesa Indireta</v>
      </c>
      <c r="G27872" s="286">
        <f>'Comp. Desp. Indiretas'!CW79</f>
        <v>0</v>
      </c>
    </row>
    <row r="27873" spans="1:7">
      <c r="A27873" s="283">
        <f>'Comp. Desp. Indiretas'!$CW$7</f>
        <v>0</v>
      </c>
      <c r="B27873" s="278" t="str">
        <f>'Comp. Desp. Indiretas'!$A$80</f>
        <v>DG</v>
      </c>
      <c r="D27873" s="279" t="str">
        <f>'Comp. Desp. Indiretas'!$C$80</f>
        <v>ALIMENTAÇÃO - NIVEL 3</v>
      </c>
      <c r="E27873" s="278" t="str">
        <f>Resumo!$R$5</f>
        <v>Despesa</v>
      </c>
      <c r="F27873" s="278" t="str">
        <f>Resumo!$R$6</f>
        <v>Despesa Indireta</v>
      </c>
      <c r="G27873" s="286">
        <f>'Comp. Desp. Indiretas'!CW80</f>
        <v>0</v>
      </c>
    </row>
    <row r="27874" spans="1:7">
      <c r="A27874" s="283">
        <f>'Comp. Desp. Indiretas'!$CW$7</f>
        <v>0</v>
      </c>
      <c r="B27874" s="278" t="str">
        <f>'Comp. Desp. Indiretas'!$A$81</f>
        <v>DG</v>
      </c>
      <c r="D27874" s="279" t="str">
        <f>'Comp. Desp. Indiretas'!$C$81</f>
        <v>TELEFONIA</v>
      </c>
      <c r="E27874" s="278" t="str">
        <f>Resumo!$R$5</f>
        <v>Despesa</v>
      </c>
      <c r="F27874" s="278" t="str">
        <f>Resumo!$R$6</f>
        <v>Despesa Indireta</v>
      </c>
      <c r="G27874" s="286">
        <f>'Comp. Desp. Indiretas'!CW81</f>
        <v>0</v>
      </c>
    </row>
    <row r="27875" spans="1:7">
      <c r="A27875" s="283">
        <f>'Comp. Desp. Indiretas'!$CW$7</f>
        <v>0</v>
      </c>
      <c r="B27875" s="278" t="str">
        <f>'Comp. Desp. Indiretas'!$A$82</f>
        <v>DG</v>
      </c>
      <c r="D27875" s="279" t="str">
        <f>'Comp. Desp. Indiretas'!$C$82</f>
        <v>ALUGUEL DE VEÍCULO SUV</v>
      </c>
      <c r="E27875" s="278" t="str">
        <f>Resumo!$R$5</f>
        <v>Despesa</v>
      </c>
      <c r="F27875" s="278" t="str">
        <f>Resumo!$R$6</f>
        <v>Despesa Indireta</v>
      </c>
      <c r="G27875" s="286">
        <f>'Comp. Desp. Indiretas'!CW82</f>
        <v>0</v>
      </c>
    </row>
    <row r="27876" spans="1:7">
      <c r="A27876" s="283">
        <f>'Comp. Desp. Indiretas'!$CW$7</f>
        <v>0</v>
      </c>
      <c r="B27876" s="278" t="str">
        <f>'Comp. Desp. Indiretas'!$A$83</f>
        <v>DG</v>
      </c>
      <c r="D27876" s="279" t="str">
        <f>'Comp. Desp. Indiretas'!$C$83</f>
        <v>ALUGUEL DE VEICULO LEVE</v>
      </c>
      <c r="E27876" s="278" t="str">
        <f>Resumo!$R$5</f>
        <v>Despesa</v>
      </c>
      <c r="F27876" s="278" t="str">
        <f>Resumo!$R$6</f>
        <v>Despesa Indireta</v>
      </c>
      <c r="G27876" s="286">
        <f>'Comp. Desp. Indiretas'!CW83</f>
        <v>0</v>
      </c>
    </row>
    <row r="27877" spans="1:7">
      <c r="A27877" s="283">
        <f>'Comp. Desp. Indiretas'!$CW$7</f>
        <v>0</v>
      </c>
      <c r="B27877" s="278" t="str">
        <f>'Comp. Desp. Indiretas'!$A$84</f>
        <v>DG</v>
      </c>
      <c r="D27877" s="279" t="str">
        <f>'Comp. Desp. Indiretas'!$C$84</f>
        <v>ALUGUEL CAMINHONTE</v>
      </c>
      <c r="E27877" s="278" t="str">
        <f>Resumo!$R$5</f>
        <v>Despesa</v>
      </c>
      <c r="F27877" s="278" t="str">
        <f>Resumo!$R$6</f>
        <v>Despesa Indireta</v>
      </c>
      <c r="G27877" s="286">
        <f>'Comp. Desp. Indiretas'!CW84</f>
        <v>0</v>
      </c>
    </row>
    <row r="27878" spans="1:7">
      <c r="A27878" s="283">
        <f>'Comp. Desp. Indiretas'!$CW$7</f>
        <v>0</v>
      </c>
      <c r="B27878" s="278" t="str">
        <f>'Comp. Desp. Indiretas'!$A$85</f>
        <v>DG</v>
      </c>
      <c r="D27878" s="279" t="str">
        <f>'Comp. Desp. Indiretas'!$C$85</f>
        <v>AQUISIÇÃO DE VEICULO</v>
      </c>
      <c r="E27878" s="278" t="str">
        <f>Resumo!$R$5</f>
        <v>Despesa</v>
      </c>
      <c r="F27878" s="278" t="str">
        <f>Resumo!$R$6</f>
        <v>Despesa Indireta</v>
      </c>
      <c r="G27878" s="286">
        <f>'Comp. Desp. Indiretas'!CW85</f>
        <v>0</v>
      </c>
    </row>
    <row r="27879" spans="1:7">
      <c r="A27879" s="283">
        <f>'Comp. Desp. Indiretas'!$CW$7</f>
        <v>0</v>
      </c>
      <c r="B27879" s="278" t="str">
        <f>'Comp. Desp. Indiretas'!$A$86</f>
        <v>DG</v>
      </c>
      <c r="D27879" s="279" t="str">
        <f>'Comp. Desp. Indiretas'!$C$86</f>
        <v>COMBUSTÍVEL - GASOLINA</v>
      </c>
      <c r="E27879" s="278" t="str">
        <f>Resumo!$R$5</f>
        <v>Despesa</v>
      </c>
      <c r="F27879" s="278" t="str">
        <f>Resumo!$R$6</f>
        <v>Despesa Indireta</v>
      </c>
      <c r="G27879" s="286">
        <f>'Comp. Desp. Indiretas'!CW86</f>
        <v>0</v>
      </c>
    </row>
    <row r="27880" spans="1:7">
      <c r="A27880" s="283">
        <f>'Comp. Desp. Indiretas'!$CW$7</f>
        <v>0</v>
      </c>
      <c r="B27880" s="278" t="str">
        <f>'Comp. Desp. Indiretas'!$A$87</f>
        <v>DG</v>
      </c>
      <c r="D27880" s="279" t="str">
        <f>'Comp. Desp. Indiretas'!$C$87</f>
        <v>COMBUSTÍVEL - DIESEL</v>
      </c>
      <c r="E27880" s="278" t="str">
        <f>Resumo!$R$5</f>
        <v>Despesa</v>
      </c>
      <c r="F27880" s="278" t="str">
        <f>Resumo!$R$6</f>
        <v>Despesa Indireta</v>
      </c>
      <c r="G27880" s="286">
        <f>'Comp. Desp. Indiretas'!CW87</f>
        <v>0</v>
      </c>
    </row>
    <row r="27881" spans="1:7">
      <c r="A27881" s="283">
        <f>'Comp. Desp. Indiretas'!$CW$7</f>
        <v>0</v>
      </c>
      <c r="B27881" s="278" t="str">
        <f>'Comp. Desp. Indiretas'!$A$88</f>
        <v>DG</v>
      </c>
      <c r="D27881" s="279" t="str">
        <f>'Comp. Desp. Indiretas'!$C$88</f>
        <v>PASSAGEM AÉREA</v>
      </c>
      <c r="E27881" s="278" t="str">
        <f>Resumo!$R$5</f>
        <v>Despesa</v>
      </c>
      <c r="F27881" s="278" t="str">
        <f>Resumo!$R$6</f>
        <v>Despesa Indireta</v>
      </c>
      <c r="G27881" s="286">
        <f>'Comp. Desp. Indiretas'!CW88</f>
        <v>0</v>
      </c>
    </row>
    <row r="27882" spans="1:7">
      <c r="A27882" s="283">
        <f>'Comp. Desp. Indiretas'!$CW$7</f>
        <v>0</v>
      </c>
      <c r="B27882" s="278" t="str">
        <f>'Comp. Desp. Indiretas'!$A$89</f>
        <v>ART</v>
      </c>
      <c r="D27882" s="279" t="str">
        <f>'Comp. Desp. Indiretas'!$C$89</f>
        <v>ART CREA - Nível 1</v>
      </c>
      <c r="E27882" s="278" t="str">
        <f>Resumo!$R$5</f>
        <v>Despesa</v>
      </c>
      <c r="F27882" s="278" t="str">
        <f>Resumo!$R$6</f>
        <v>Despesa Indireta</v>
      </c>
      <c r="G27882" s="286">
        <f>'Comp. Desp. Indiretas'!CW89</f>
        <v>0</v>
      </c>
    </row>
    <row r="27883" spans="1:7">
      <c r="A27883" s="283">
        <f>'Comp. Desp. Indiretas'!$CW$7</f>
        <v>0</v>
      </c>
      <c r="B27883" s="278" t="str">
        <f>'Comp. Desp. Indiretas'!$A$90</f>
        <v>ART</v>
      </c>
      <c r="D27883" s="279" t="str">
        <f>'Comp. Desp. Indiretas'!$C$90</f>
        <v>ART CREA - Nível 2</v>
      </c>
      <c r="E27883" s="278" t="str">
        <f>Resumo!$R$5</f>
        <v>Despesa</v>
      </c>
      <c r="F27883" s="278" t="str">
        <f>Resumo!$R$6</f>
        <v>Despesa Indireta</v>
      </c>
      <c r="G27883" s="286">
        <f>'Comp. Desp. Indiretas'!CW90</f>
        <v>0</v>
      </c>
    </row>
    <row r="27884" spans="1:7">
      <c r="A27884" s="283">
        <f>'Comp. Desp. Indiretas'!$CW$7</f>
        <v>0</v>
      </c>
      <c r="B27884" s="278" t="str">
        <f>'Comp. Desp. Indiretas'!$A$91</f>
        <v>ART</v>
      </c>
      <c r="D27884" s="279" t="str">
        <f>'Comp. Desp. Indiretas'!$C$91</f>
        <v>ART CREA - Nível 3</v>
      </c>
      <c r="E27884" s="278" t="str">
        <f>Resumo!$R$5</f>
        <v>Despesa</v>
      </c>
      <c r="F27884" s="278" t="str">
        <f>Resumo!$R$6</f>
        <v>Despesa Indireta</v>
      </c>
      <c r="G27884" s="286">
        <f>'Comp. Desp. Indiretas'!CW91</f>
        <v>0</v>
      </c>
    </row>
    <row r="27885" spans="1:7">
      <c r="A27885" s="283">
        <f>'Comp. Desp. Indiretas'!$CW$7</f>
        <v>0</v>
      </c>
      <c r="B27885" s="278" t="str">
        <f>'Comp. Desp. Indiretas'!$A$92</f>
        <v>ART</v>
      </c>
      <c r="D27885" s="279" t="str">
        <f>'Comp. Desp. Indiretas'!$C$92</f>
        <v>ACERVO CREA</v>
      </c>
      <c r="E27885" s="278" t="str">
        <f>Resumo!$R$5</f>
        <v>Despesa</v>
      </c>
      <c r="F27885" s="278" t="str">
        <f>Resumo!$R$6</f>
        <v>Despesa Indireta</v>
      </c>
      <c r="G27885" s="286">
        <f>'Comp. Desp. Indiretas'!CW92</f>
        <v>0</v>
      </c>
    </row>
    <row r="27886" spans="1:7">
      <c r="A27886" s="283">
        <f>'Comp. Desp. Indiretas'!$CW$7</f>
        <v>0</v>
      </c>
      <c r="B27886" s="278" t="str">
        <f>'Comp. Desp. Indiretas'!$A$93</f>
        <v>ART</v>
      </c>
      <c r="D27886" s="279" t="str">
        <f>'Comp. Desp. Indiretas'!$C$93</f>
        <v>ART CRBio</v>
      </c>
      <c r="E27886" s="278" t="str">
        <f>Resumo!$R$5</f>
        <v>Despesa</v>
      </c>
      <c r="F27886" s="278" t="str">
        <f>Resumo!$R$6</f>
        <v>Despesa Indireta</v>
      </c>
      <c r="G27886" s="286">
        <f>'Comp. Desp. Indiretas'!CW93</f>
        <v>0</v>
      </c>
    </row>
    <row r="27887" spans="1:7">
      <c r="A27887" s="283">
        <f>'Comp. Desp. Indiretas'!$CW$7</f>
        <v>0</v>
      </c>
      <c r="B27887" s="278" t="str">
        <f>'Comp. Desp. Indiretas'!$A$94</f>
        <v>ART</v>
      </c>
      <c r="D27887" s="279" t="str">
        <f>'Comp. Desp. Indiretas'!$C$94</f>
        <v>ACERVO CRBio</v>
      </c>
      <c r="E27887" s="278" t="str">
        <f>Resumo!$R$5</f>
        <v>Despesa</v>
      </c>
      <c r="F27887" s="278" t="str">
        <f>Resumo!$R$6</f>
        <v>Despesa Indireta</v>
      </c>
      <c r="G27887" s="286">
        <f>'Comp. Desp. Indiretas'!CW94</f>
        <v>0</v>
      </c>
    </row>
    <row r="27888" spans="1:7">
      <c r="A27888" s="283">
        <f>'Comp. Desp. Indiretas'!$CW$7</f>
        <v>0</v>
      </c>
      <c r="B27888" s="278" t="str">
        <f>'Comp. Desp. Indiretas'!$A$95</f>
        <v>ART</v>
      </c>
      <c r="D27888" s="279" t="str">
        <f>'Comp. Desp. Indiretas'!$C$95</f>
        <v>VISTO CREA PF</v>
      </c>
      <c r="E27888" s="278" t="str">
        <f>Resumo!$R$5</f>
        <v>Despesa</v>
      </c>
      <c r="F27888" s="278" t="str">
        <f>Resumo!$R$6</f>
        <v>Despesa Indireta</v>
      </c>
      <c r="G27888" s="286">
        <f>'Comp. Desp. Indiretas'!CW95</f>
        <v>0</v>
      </c>
    </row>
    <row r="27889" spans="1:7">
      <c r="A27889" s="283">
        <f>'Comp. Desp. Indiretas'!$CW$7</f>
        <v>0</v>
      </c>
      <c r="B27889" s="278" t="str">
        <f>'Comp. Desp. Indiretas'!$A$96</f>
        <v>ART</v>
      </c>
      <c r="D27889" s="279" t="str">
        <f>'Comp. Desp. Indiretas'!$C$96</f>
        <v>VISTO CREA PJ</v>
      </c>
      <c r="E27889" s="278" t="str">
        <f>Resumo!$R$5</f>
        <v>Despesa</v>
      </c>
      <c r="F27889" s="278" t="str">
        <f>Resumo!$R$6</f>
        <v>Despesa Indireta</v>
      </c>
      <c r="G27889" s="286">
        <f>'Comp. Desp. Indiretas'!CW96</f>
        <v>0</v>
      </c>
    </row>
    <row r="27890" spans="1:7">
      <c r="A27890" s="283">
        <f>'Comp. Desp. Indiretas'!$CW$7</f>
        <v>0</v>
      </c>
      <c r="B27890" s="278" t="str">
        <f>'Comp. Desp. Indiretas'!$A$97</f>
        <v>ART</v>
      </c>
      <c r="D27890" s="279" t="str">
        <f>'Comp. Desp. Indiretas'!$C$97</f>
        <v>ANUIDADE CREA PF</v>
      </c>
      <c r="E27890" s="278" t="str">
        <f>Resumo!$R$5</f>
        <v>Despesa</v>
      </c>
      <c r="F27890" s="278" t="str">
        <f>Resumo!$R$6</f>
        <v>Despesa Indireta</v>
      </c>
      <c r="G27890" s="286">
        <f>'Comp. Desp. Indiretas'!CW97</f>
        <v>0</v>
      </c>
    </row>
    <row r="27891" spans="1:7">
      <c r="A27891" s="283">
        <f>'Comp. Desp. Indiretas'!$CW$7</f>
        <v>0</v>
      </c>
      <c r="B27891" s="278" t="str">
        <f>'Comp. Desp. Indiretas'!$A$98</f>
        <v>ART</v>
      </c>
      <c r="D27891" s="279" t="str">
        <f>'Comp. Desp. Indiretas'!$C$98</f>
        <v>ANUIDADE CREA PJ</v>
      </c>
      <c r="E27891" s="278" t="str">
        <f>Resumo!$R$5</f>
        <v>Despesa</v>
      </c>
      <c r="F27891" s="278" t="str">
        <f>Resumo!$R$6</f>
        <v>Despesa Indireta</v>
      </c>
      <c r="G27891" s="286">
        <f>'Comp. Desp. Indiretas'!CW98</f>
        <v>0</v>
      </c>
    </row>
    <row r="27892" spans="1:7">
      <c r="A27892" s="283">
        <f>'Comp. Desp. Indiretas'!$CW$7</f>
        <v>0</v>
      </c>
      <c r="B27892" s="278" t="str">
        <f>'Comp. Desp. Indiretas'!$A$99</f>
        <v>ART</v>
      </c>
      <c r="D27892" s="279" t="str">
        <f>'Comp. Desp. Indiretas'!$C$99</f>
        <v>VISTO CRBio PF</v>
      </c>
      <c r="E27892" s="278" t="str">
        <f>Resumo!$R$5</f>
        <v>Despesa</v>
      </c>
      <c r="F27892" s="278" t="str">
        <f>Resumo!$R$6</f>
        <v>Despesa Indireta</v>
      </c>
      <c r="G27892" s="286">
        <f>'Comp. Desp. Indiretas'!CW99</f>
        <v>0</v>
      </c>
    </row>
    <row r="27893" spans="1:7">
      <c r="A27893" s="283">
        <f>'Comp. Desp. Indiretas'!$CW$7</f>
        <v>0</v>
      </c>
      <c r="B27893" s="278" t="str">
        <f>'Comp. Desp. Indiretas'!$A$100</f>
        <v>ART</v>
      </c>
      <c r="D27893" s="279" t="str">
        <f>'Comp. Desp. Indiretas'!$C$100</f>
        <v>VISTO CRBio PJ</v>
      </c>
      <c r="E27893" s="278" t="str">
        <f>Resumo!$R$5</f>
        <v>Despesa</v>
      </c>
      <c r="F27893" s="278" t="str">
        <f>Resumo!$R$6</f>
        <v>Despesa Indireta</v>
      </c>
      <c r="G27893" s="286">
        <f>'Comp. Desp. Indiretas'!CW100</f>
        <v>0</v>
      </c>
    </row>
    <row r="27894" spans="1:7">
      <c r="A27894" s="283">
        <f>'Comp. Desp. Indiretas'!$CW$7</f>
        <v>0</v>
      </c>
      <c r="B27894" s="278" t="str">
        <f>'Comp. Desp. Indiretas'!$A$101</f>
        <v>SMS</v>
      </c>
      <c r="D27894" s="279" t="str">
        <f>'Comp. Desp. Indiretas'!$C$101</f>
        <v>PPRA</v>
      </c>
      <c r="E27894" s="278" t="str">
        <f>Resumo!$R$5</f>
        <v>Despesa</v>
      </c>
      <c r="F27894" s="278" t="str">
        <f>Resumo!$R$6</f>
        <v>Despesa Indireta</v>
      </c>
      <c r="G27894" s="286">
        <f>'Comp. Desp. Indiretas'!CW101</f>
        <v>0</v>
      </c>
    </row>
    <row r="27895" spans="1:7">
      <c r="A27895" s="283">
        <f>'Comp. Desp. Indiretas'!$CW$7</f>
        <v>0</v>
      </c>
      <c r="B27895" s="278" t="str">
        <f>'Comp. Desp. Indiretas'!$A$102</f>
        <v>SMS</v>
      </c>
      <c r="D27895" s="279" t="str">
        <f>'Comp. Desp. Indiretas'!$C$102</f>
        <v>PCMSO</v>
      </c>
      <c r="E27895" s="278" t="str">
        <f>Resumo!$R$5</f>
        <v>Despesa</v>
      </c>
      <c r="F27895" s="278" t="str">
        <f>Resumo!$R$6</f>
        <v>Despesa Indireta</v>
      </c>
      <c r="G27895" s="286">
        <f>'Comp. Desp. Indiretas'!CW102</f>
        <v>0</v>
      </c>
    </row>
    <row r="27896" spans="1:7">
      <c r="A27896" s="283">
        <f>'Comp. Desp. Indiretas'!$CW$7</f>
        <v>0</v>
      </c>
      <c r="B27896" s="278" t="str">
        <f>'Comp. Desp. Indiretas'!$A$103</f>
        <v>SMS</v>
      </c>
      <c r="D27896" s="279" t="str">
        <f>'Comp. Desp. Indiretas'!$C$103</f>
        <v>PGR</v>
      </c>
      <c r="E27896" s="278" t="str">
        <f>Resumo!$R$5</f>
        <v>Despesa</v>
      </c>
      <c r="F27896" s="278" t="str">
        <f>Resumo!$R$6</f>
        <v>Despesa Indireta</v>
      </c>
      <c r="G27896" s="286">
        <f>'Comp. Desp. Indiretas'!CW103</f>
        <v>0</v>
      </c>
    </row>
    <row r="27897" spans="1:7">
      <c r="A27897" s="283">
        <f>'Comp. Desp. Indiretas'!$CW$7</f>
        <v>0</v>
      </c>
      <c r="B27897" s="278" t="str">
        <f>'Comp. Desp. Indiretas'!$A$104</f>
        <v>SMS</v>
      </c>
      <c r="D27897" s="279" t="str">
        <f>'Comp. Desp. Indiretas'!$C$104</f>
        <v>PAE</v>
      </c>
      <c r="E27897" s="278" t="str">
        <f>Resumo!$R$5</f>
        <v>Despesa</v>
      </c>
      <c r="F27897" s="278" t="str">
        <f>Resumo!$R$6</f>
        <v>Despesa Indireta</v>
      </c>
      <c r="G27897" s="286">
        <f>'Comp. Desp. Indiretas'!CW104</f>
        <v>0</v>
      </c>
    </row>
    <row r="27898" spans="1:7">
      <c r="A27898" s="283">
        <f>'Comp. Desp. Indiretas'!$CW$7</f>
        <v>0</v>
      </c>
      <c r="B27898" s="278" t="str">
        <f>'Comp. Desp. Indiretas'!$A$105</f>
        <v>SMS</v>
      </c>
      <c r="D27898" s="279" t="str">
        <f>'Comp. Desp. Indiretas'!$C$105</f>
        <v>TREINAMENTO</v>
      </c>
      <c r="E27898" s="278" t="str">
        <f>Resumo!$R$5</f>
        <v>Despesa</v>
      </c>
      <c r="F27898" s="278" t="str">
        <f>Resumo!$R$6</f>
        <v>Despesa Indireta</v>
      </c>
      <c r="G27898" s="286">
        <f>'Comp. Desp. Indiretas'!CW105</f>
        <v>0</v>
      </c>
    </row>
    <row r="27899" spans="1:7">
      <c r="A27899" s="283">
        <f>'Comp. Desp. Indiretas'!$CW$7</f>
        <v>0</v>
      </c>
      <c r="B27899" s="278" t="str">
        <f>'Comp. Desp. Indiretas'!$A$106</f>
        <v>SMS</v>
      </c>
      <c r="D27899" s="279" t="str">
        <f>'Comp. Desp. Indiretas'!$C$106</f>
        <v>ASO</v>
      </c>
      <c r="E27899" s="278" t="str">
        <f>Resumo!$R$5</f>
        <v>Despesa</v>
      </c>
      <c r="F27899" s="278" t="str">
        <f>Resumo!$R$6</f>
        <v>Despesa Indireta</v>
      </c>
      <c r="G27899" s="286">
        <f>'Comp. Desp. Indiretas'!CW106</f>
        <v>0</v>
      </c>
    </row>
    <row r="27900" spans="1:7">
      <c r="A27900" s="283">
        <f>'Comp. Desp. Indiretas'!$CW$7</f>
        <v>0</v>
      </c>
      <c r="B27900" s="278">
        <f>'Comp. Desp. Indiretas'!$A$107</f>
        <v>0</v>
      </c>
      <c r="D27900" s="279" t="str">
        <f>'Comp. Desp. Indiretas'!$C$107</f>
        <v/>
      </c>
      <c r="E27900" s="278" t="str">
        <f>Resumo!$R$5</f>
        <v>Despesa</v>
      </c>
      <c r="F27900" s="278" t="str">
        <f>Resumo!$R$6</f>
        <v>Despesa Indireta</v>
      </c>
      <c r="G27900" s="286">
        <f>'Comp. Desp. Indiretas'!CW107</f>
        <v>0</v>
      </c>
    </row>
    <row r="27901" spans="1:7">
      <c r="A27901" s="283">
        <f>'Comp. Desp. Indiretas'!$CW$7</f>
        <v>0</v>
      </c>
      <c r="B27901" s="278">
        <f>'Comp. Desp. Indiretas'!$A$108</f>
        <v>0</v>
      </c>
      <c r="D27901" s="279" t="str">
        <f>'Comp. Desp. Indiretas'!$C$108</f>
        <v/>
      </c>
      <c r="E27901" s="278" t="str">
        <f>Resumo!$R$5</f>
        <v>Despesa</v>
      </c>
      <c r="F27901" s="278" t="str">
        <f>Resumo!$R$6</f>
        <v>Despesa Indireta</v>
      </c>
      <c r="G27901" s="286">
        <f>'Comp. Desp. Indiretas'!CW108</f>
        <v>0</v>
      </c>
    </row>
    <row r="27902" spans="1:7">
      <c r="A27902" s="283">
        <f>'Comp. Desp. Indiretas'!$CW$7</f>
        <v>0</v>
      </c>
      <c r="B27902" s="278">
        <f>'Comp. Desp. Indiretas'!$A$109</f>
        <v>0</v>
      </c>
      <c r="D27902" s="279" t="str">
        <f>'Comp. Desp. Indiretas'!$C$109</f>
        <v/>
      </c>
      <c r="E27902" s="278" t="str">
        <f>Resumo!$R$5</f>
        <v>Despesa</v>
      </c>
      <c r="F27902" s="278" t="str">
        <f>Resumo!$R$6</f>
        <v>Despesa Indireta</v>
      </c>
      <c r="G27902" s="286">
        <f>'Comp. Desp. Indiretas'!CW109</f>
        <v>0</v>
      </c>
    </row>
    <row r="27903" spans="1:7">
      <c r="A27903" s="283">
        <f>'Comp. Desp. Indiretas'!$CW$7</f>
        <v>0</v>
      </c>
      <c r="B27903" s="278">
        <f>'Comp. Desp. Indiretas'!$A$110</f>
        <v>0</v>
      </c>
      <c r="D27903" s="279" t="str">
        <f>'Comp. Desp. Indiretas'!$C$110</f>
        <v/>
      </c>
      <c r="E27903" s="278" t="str">
        <f>Resumo!$R$5</f>
        <v>Despesa</v>
      </c>
      <c r="F27903" s="278" t="str">
        <f>Resumo!$R$6</f>
        <v>Despesa Indireta</v>
      </c>
      <c r="G27903" s="286">
        <f>'Comp. Desp. Indiretas'!CW110</f>
        <v>0</v>
      </c>
    </row>
    <row r="27904" spans="1:7">
      <c r="A27904" s="283">
        <f>'Comp. Desp. Indiretas'!$CW$7</f>
        <v>0</v>
      </c>
      <c r="B27904" s="278">
        <f>'Comp. Desp. Indiretas'!$A$111</f>
        <v>0</v>
      </c>
      <c r="D27904" s="279" t="str">
        <f>'Comp. Desp. Indiretas'!$C$111</f>
        <v/>
      </c>
      <c r="E27904" s="278" t="str">
        <f>Resumo!$R$5</f>
        <v>Despesa</v>
      </c>
      <c r="F27904" s="278" t="str">
        <f>Resumo!$R$6</f>
        <v>Despesa Indireta</v>
      </c>
      <c r="G27904" s="286">
        <f>'Comp. Desp. Indiretas'!CW111</f>
        <v>0</v>
      </c>
    </row>
    <row r="27905" spans="1:7">
      <c r="A27905" s="283">
        <f>'Comp. Desp. Indiretas'!$CW$7</f>
        <v>0</v>
      </c>
      <c r="B27905" s="278">
        <f>'Comp. Desp. Indiretas'!$A$112</f>
        <v>0</v>
      </c>
      <c r="D27905" s="279" t="str">
        <f>'Comp. Desp. Indiretas'!$C$112</f>
        <v/>
      </c>
      <c r="E27905" s="278" t="str">
        <f>Resumo!$R$5</f>
        <v>Despesa</v>
      </c>
      <c r="F27905" s="278" t="str">
        <f>Resumo!$R$6</f>
        <v>Despesa Indireta</v>
      </c>
      <c r="G27905" s="286">
        <f>'Comp. Desp. Indiretas'!CW112</f>
        <v>0</v>
      </c>
    </row>
    <row r="27906" spans="1:7">
      <c r="A27906" s="283">
        <f>'Comp. Desp. Indiretas'!$CW$7</f>
        <v>0</v>
      </c>
      <c r="B27906" s="278" t="str">
        <f>'Composições Desp. Diretas'!$A$10</f>
        <v>MOD</v>
      </c>
      <c r="C27906" s="278" t="str">
        <f>EAP!$C$9</f>
        <v>PP01</v>
      </c>
      <c r="D27906" s="279" t="str">
        <f>'Composições Desp. Diretas'!$C$10</f>
        <v>ANALISTA TÉCNICO</v>
      </c>
      <c r="E27906" s="278" t="str">
        <f>Resumo!$R$5</f>
        <v>Despesa</v>
      </c>
      <c r="F27906" s="278" t="str">
        <f>Resumo!$R$7</f>
        <v>Despesa Direta</v>
      </c>
      <c r="G27906" s="286">
        <f>'Composições Desp. Diretas'!CX10</f>
        <v>0</v>
      </c>
    </row>
    <row r="27907" spans="1:7">
      <c r="A27907" s="283">
        <f>'Comp. Desp. Indiretas'!$CW$7</f>
        <v>0</v>
      </c>
      <c r="B27907" s="278" t="str">
        <f>'Composições Desp. Diretas'!$A$11</f>
        <v>MOD</v>
      </c>
      <c r="C27907" s="278" t="str">
        <f>EAP!$C$9</f>
        <v>PP01</v>
      </c>
      <c r="D27907" s="279" t="str">
        <f>'Composições Desp. Diretas'!$C$11</f>
        <v>ASSISTENTE ADMINISTRATIVO</v>
      </c>
      <c r="E27907" s="278" t="str">
        <f>Resumo!$R$5</f>
        <v>Despesa</v>
      </c>
      <c r="F27907" s="278" t="str">
        <f>Resumo!$R$7</f>
        <v>Despesa Direta</v>
      </c>
      <c r="G27907" s="286">
        <f>'Composições Desp. Diretas'!CX11</f>
        <v>0</v>
      </c>
    </row>
    <row r="27908" spans="1:7">
      <c r="A27908" s="283">
        <f>'Comp. Desp. Indiretas'!$CW$7</f>
        <v>0</v>
      </c>
      <c r="B27908" s="278" t="str">
        <f>'Composições Desp. Diretas'!$A$12</f>
        <v>MOD</v>
      </c>
      <c r="C27908" s="278" t="str">
        <f>EAP!$C$9</f>
        <v>PP01</v>
      </c>
      <c r="D27908" s="279" t="str">
        <f>'Composições Desp. Diretas'!$C$12</f>
        <v>TÉCNICO DE SEGURANÇA</v>
      </c>
      <c r="E27908" s="278" t="str">
        <f>Resumo!$R$5</f>
        <v>Despesa</v>
      </c>
      <c r="F27908" s="278" t="str">
        <f>Resumo!$R$7</f>
        <v>Despesa Direta</v>
      </c>
      <c r="G27908" s="286">
        <f>'Composições Desp. Diretas'!CX12</f>
        <v>0</v>
      </c>
    </row>
    <row r="27909" spans="1:7">
      <c r="A27909" s="283">
        <f>'Comp. Desp. Indiretas'!$CW$7</f>
        <v>0</v>
      </c>
      <c r="B27909" s="278" t="str">
        <f>'Composições Desp. Diretas'!$A$13</f>
        <v>MOD</v>
      </c>
      <c r="C27909" s="278" t="str">
        <f>EAP!$C$9</f>
        <v>PP01</v>
      </c>
      <c r="D27909" s="279" t="str">
        <f>'Composições Desp. Diretas'!$C$13</f>
        <v>PREPOSTO</v>
      </c>
      <c r="E27909" s="278" t="str">
        <f>Resumo!$R$5</f>
        <v>Despesa</v>
      </c>
      <c r="F27909" s="278" t="str">
        <f>Resumo!$R$7</f>
        <v>Despesa Direta</v>
      </c>
      <c r="G27909" s="286">
        <f>'Composições Desp. Diretas'!CX13</f>
        <v>0</v>
      </c>
    </row>
    <row r="27910" spans="1:7">
      <c r="A27910" s="283">
        <f>'Comp. Desp. Indiretas'!$CW$7</f>
        <v>0</v>
      </c>
      <c r="B27910" s="278" t="str">
        <f>'Composições Desp. Diretas'!$A$14</f>
        <v>MOD</v>
      </c>
      <c r="C27910" s="278" t="str">
        <f>EAP!$C$9</f>
        <v>PP01</v>
      </c>
      <c r="D27910" s="279" t="str">
        <f>'Composições Desp. Diretas'!$C$14</f>
        <v>COORDENADOR PEAC</v>
      </c>
      <c r="E27910" s="278" t="str">
        <f>Resumo!$R$5</f>
        <v>Despesa</v>
      </c>
      <c r="F27910" s="278" t="str">
        <f>Resumo!$R$7</f>
        <v>Despesa Direta</v>
      </c>
      <c r="G27910" s="286">
        <f>'Composições Desp. Diretas'!CX14</f>
        <v>0</v>
      </c>
    </row>
    <row r="27911" spans="1:7">
      <c r="A27911" s="283">
        <f>'Comp. Desp. Indiretas'!$CW$7</f>
        <v>0</v>
      </c>
      <c r="B27911" s="278" t="str">
        <f>'Composições Desp. Diretas'!$A$15</f>
        <v>MOD</v>
      </c>
      <c r="C27911" s="278" t="str">
        <f>EAP!$C$9</f>
        <v>PP01</v>
      </c>
      <c r="D27911" s="279" t="str">
        <f>'Composições Desp. Diretas'!$C$15</f>
        <v>COORDENADOR PEAC</v>
      </c>
      <c r="E27911" s="278" t="str">
        <f>Resumo!$R$5</f>
        <v>Despesa</v>
      </c>
      <c r="F27911" s="278" t="str">
        <f>Resumo!$R$7</f>
        <v>Despesa Direta</v>
      </c>
      <c r="G27911" s="286">
        <f>'Composições Desp. Diretas'!CX15</f>
        <v>0</v>
      </c>
    </row>
    <row r="27912" spans="1:7">
      <c r="A27912" s="283">
        <f>'Comp. Desp. Indiretas'!$CW$7</f>
        <v>0</v>
      </c>
      <c r="B27912" s="278" t="str">
        <f>'Composições Desp. Diretas'!$A$16</f>
        <v>MOD</v>
      </c>
      <c r="C27912" s="278" t="str">
        <f>EAP!$C$9</f>
        <v>PP01</v>
      </c>
      <c r="D27912" s="279" t="str">
        <f>'Composições Desp. Diretas'!$C$16</f>
        <v>PRODUÇÃO AUDIOVISUAL (DESIGNER GRÁFICO)</v>
      </c>
      <c r="E27912" s="278" t="str">
        <f>Resumo!$R$5</f>
        <v>Despesa</v>
      </c>
      <c r="F27912" s="278" t="str">
        <f>Resumo!$R$7</f>
        <v>Despesa Direta</v>
      </c>
      <c r="G27912" s="286">
        <f>'Composições Desp. Diretas'!CX16</f>
        <v>0</v>
      </c>
    </row>
    <row r="27913" spans="1:7">
      <c r="A27913" s="283">
        <f>'Comp. Desp. Indiretas'!$CW$7</f>
        <v>0</v>
      </c>
      <c r="B27913" s="278" t="str">
        <f>'Composições Desp. Diretas'!$A$17</f>
        <v>DG</v>
      </c>
      <c r="C27913" s="278" t="str">
        <f>EAP!$C$9</f>
        <v>PP01</v>
      </c>
      <c r="D27913" s="279" t="str">
        <f>'Composições Desp. Diretas'!$C$17</f>
        <v>AJUDA DE CUSTO - CAJU - NÍVEL 1</v>
      </c>
      <c r="E27913" s="278" t="str">
        <f>Resumo!$R$5</f>
        <v>Despesa</v>
      </c>
      <c r="F27913" s="278" t="str">
        <f>Resumo!$R$7</f>
        <v>Despesa Direta</v>
      </c>
      <c r="G27913" s="286">
        <f>'Composições Desp. Diretas'!CX17</f>
        <v>0</v>
      </c>
    </row>
    <row r="27914" spans="1:7">
      <c r="A27914" s="283">
        <f>'Comp. Desp. Indiretas'!$CW$7</f>
        <v>0</v>
      </c>
      <c r="B27914" s="278" t="str">
        <f>'Composições Desp. Diretas'!$A$18</f>
        <v>DG</v>
      </c>
      <c r="C27914" s="278" t="str">
        <f>EAP!$C$9</f>
        <v>PP01</v>
      </c>
      <c r="D27914" s="279" t="str">
        <f>'Composições Desp. Diretas'!$C$18</f>
        <v>AJUDA DE CUSTO - CAJU - NÍVEL 2</v>
      </c>
      <c r="E27914" s="278" t="str">
        <f>Resumo!$R$5</f>
        <v>Despesa</v>
      </c>
      <c r="F27914" s="278" t="str">
        <f>Resumo!$R$7</f>
        <v>Despesa Direta</v>
      </c>
      <c r="G27914" s="286">
        <f>'Composições Desp. Diretas'!CX18</f>
        <v>0</v>
      </c>
    </row>
    <row r="27915" spans="1:7">
      <c r="A27915" s="283">
        <f>'Comp. Desp. Indiretas'!$CW$7</f>
        <v>0</v>
      </c>
      <c r="B27915" s="278" t="str">
        <f>'Composições Desp. Diretas'!$A$19</f>
        <v>MA</v>
      </c>
      <c r="C27915" s="278" t="str">
        <f>EAP!$C$9</f>
        <v>PP01</v>
      </c>
      <c r="D27915" s="279" t="str">
        <f>'Composições Desp. Diretas'!$C$19</f>
        <v>UNIFORME/EPI</v>
      </c>
      <c r="E27915" s="278" t="str">
        <f>Resumo!$R$5</f>
        <v>Despesa</v>
      </c>
      <c r="F27915" s="278" t="str">
        <f>Resumo!$R$7</f>
        <v>Despesa Direta</v>
      </c>
      <c r="G27915" s="286">
        <f>'Composições Desp. Diretas'!CX19</f>
        <v>0</v>
      </c>
    </row>
    <row r="27916" spans="1:7">
      <c r="A27916" s="283">
        <f>'Comp. Desp. Indiretas'!$CW$7</f>
        <v>0</v>
      </c>
      <c r="B27916" s="278" t="str">
        <f>'Composições Desp. Diretas'!$A$20</f>
        <v>SMS</v>
      </c>
      <c r="C27916" s="278" t="str">
        <f>EAP!$C$9</f>
        <v>PP01</v>
      </c>
      <c r="D27916" s="279" t="str">
        <f>'Composições Desp. Diretas'!$C$20</f>
        <v>ASO</v>
      </c>
      <c r="E27916" s="278" t="str">
        <f>Resumo!$R$5</f>
        <v>Despesa</v>
      </c>
      <c r="F27916" s="278" t="str">
        <f>Resumo!$R$7</f>
        <v>Despesa Direta</v>
      </c>
      <c r="G27916" s="286">
        <f>'Composições Desp. Diretas'!CX20</f>
        <v>0</v>
      </c>
    </row>
    <row r="27917" spans="1:7">
      <c r="A27917" s="283">
        <f>'Comp. Desp. Indiretas'!$CW$7</f>
        <v>0</v>
      </c>
      <c r="B27917" s="278" t="str">
        <f>'Composições Desp. Diretas'!$A$21</f>
        <v>EQ</v>
      </c>
      <c r="C27917" s="278" t="str">
        <f>EAP!$C$9</f>
        <v>PP01</v>
      </c>
      <c r="D27917" s="279" t="str">
        <f>'Composições Desp. Diretas'!$C$21</f>
        <v>NOTEBOOK</v>
      </c>
      <c r="E27917" s="278" t="str">
        <f>Resumo!$R$5</f>
        <v>Despesa</v>
      </c>
      <c r="F27917" s="278" t="str">
        <f>Resumo!$R$7</f>
        <v>Despesa Direta</v>
      </c>
      <c r="G27917" s="286">
        <f>'Composições Desp. Diretas'!CX21</f>
        <v>0</v>
      </c>
    </row>
    <row r="27918" spans="1:7">
      <c r="A27918" s="283">
        <f>'Comp. Desp. Indiretas'!$CW$7</f>
        <v>0</v>
      </c>
      <c r="B27918" s="278" t="str">
        <f>'Composições Desp. Diretas'!$A$22</f>
        <v>EQ</v>
      </c>
      <c r="C27918" s="278" t="str">
        <f>EAP!$C$9</f>
        <v>PP01</v>
      </c>
      <c r="D27918" s="279" t="str">
        <f>'Composições Desp. Diretas'!$C$22</f>
        <v>KIT MULTIMÍDIA</v>
      </c>
      <c r="E27918" s="278" t="str">
        <f>Resumo!$R$5</f>
        <v>Despesa</v>
      </c>
      <c r="F27918" s="278" t="str">
        <f>Resumo!$R$7</f>
        <v>Despesa Direta</v>
      </c>
      <c r="G27918" s="286">
        <f>'Composições Desp. Diretas'!CX22</f>
        <v>0</v>
      </c>
    </row>
    <row r="27919" spans="1:7">
      <c r="A27919" s="283">
        <f>'Comp. Desp. Indiretas'!$CW$7</f>
        <v>0</v>
      </c>
      <c r="B27919" s="278" t="str">
        <f>'Composições Desp. Diretas'!$A$23</f>
        <v>SMS</v>
      </c>
      <c r="C27919" s="278" t="str">
        <f>EAP!$C$9</f>
        <v>PP01</v>
      </c>
      <c r="D27919" s="279" t="str">
        <f>'Composições Desp. Diretas'!$C$23</f>
        <v>TREINAMENTO RAC02 (VALE)</v>
      </c>
      <c r="E27919" s="278" t="str">
        <f>Resumo!$R$5</f>
        <v>Despesa</v>
      </c>
      <c r="F27919" s="278" t="str">
        <f>Resumo!$R$7</f>
        <v>Despesa Direta</v>
      </c>
      <c r="G27919" s="286">
        <f>'Composições Desp. Diretas'!CX23</f>
        <v>0</v>
      </c>
    </row>
    <row r="27920" spans="1:7">
      <c r="A27920" s="283">
        <f>'Comp. Desp. Indiretas'!$CW$7</f>
        <v>0</v>
      </c>
      <c r="B27920" s="278" t="str">
        <f>'Composições Desp. Diretas'!$A$24</f>
        <v>SE</v>
      </c>
      <c r="C27920" s="278" t="str">
        <f>EAP!$C$9</f>
        <v>PP01</v>
      </c>
      <c r="D27920" s="279" t="str">
        <f>'Composições Desp. Diretas'!$C$24</f>
        <v>ESPECIALISTA - 44h/MÊS</v>
      </c>
      <c r="E27920" s="278" t="str">
        <f>Resumo!$R$5</f>
        <v>Despesa</v>
      </c>
      <c r="F27920" s="278" t="str">
        <f>Resumo!$R$7</f>
        <v>Despesa Direta</v>
      </c>
      <c r="G27920" s="286">
        <f>'Composições Desp. Diretas'!CX24</f>
        <v>0</v>
      </c>
    </row>
    <row r="27921" spans="1:7">
      <c r="A27921" s="283">
        <f>'Comp. Desp. Indiretas'!$CW$7</f>
        <v>0</v>
      </c>
      <c r="B27921" s="278">
        <f>'Composições Desp. Diretas'!$A$25</f>
        <v>0</v>
      </c>
      <c r="C27921" s="278" t="str">
        <f>EAP!$C$9</f>
        <v>PP01</v>
      </c>
      <c r="D27921" s="279">
        <f>'Composições Desp. Diretas'!$C$25</f>
        <v>0</v>
      </c>
      <c r="E27921" s="278" t="str">
        <f>Resumo!$R$5</f>
        <v>Despesa</v>
      </c>
      <c r="F27921" s="278" t="str">
        <f>Resumo!$R$7</f>
        <v>Despesa Direta</v>
      </c>
      <c r="G27921" s="286">
        <f>'Composições Desp. Diretas'!CX25</f>
        <v>0</v>
      </c>
    </row>
    <row r="27922" spans="1:7">
      <c r="A27922" s="283">
        <f>'Comp. Desp. Indiretas'!$CW$7</f>
        <v>0</v>
      </c>
      <c r="B27922" s="278">
        <f>'Composições Desp. Diretas'!$A$26</f>
        <v>0</v>
      </c>
      <c r="C27922" s="278" t="str">
        <f>EAP!$C$9</f>
        <v>PP01</v>
      </c>
      <c r="D27922" s="279">
        <f>'Composições Desp. Diretas'!$C$26</f>
        <v>0</v>
      </c>
      <c r="E27922" s="278" t="str">
        <f>Resumo!$R$5</f>
        <v>Despesa</v>
      </c>
      <c r="F27922" s="278" t="str">
        <f>Resumo!$R$7</f>
        <v>Despesa Direta</v>
      </c>
      <c r="G27922" s="286">
        <f>'Composições Desp. Diretas'!CX26</f>
        <v>0</v>
      </c>
    </row>
    <row r="27923" spans="1:7">
      <c r="A27923" s="283">
        <f>'Comp. Desp. Indiretas'!$CW$7</f>
        <v>0</v>
      </c>
      <c r="B27923" s="278">
        <f>'Composições Desp. Diretas'!$A$27</f>
        <v>0</v>
      </c>
      <c r="C27923" s="278" t="str">
        <f>EAP!$C$9</f>
        <v>PP01</v>
      </c>
      <c r="D27923" s="279">
        <f>'Composições Desp. Diretas'!$C$27</f>
        <v>0</v>
      </c>
      <c r="E27923" s="278" t="str">
        <f>Resumo!$R$5</f>
        <v>Despesa</v>
      </c>
      <c r="F27923" s="278" t="str">
        <f>Resumo!$R$7</f>
        <v>Despesa Direta</v>
      </c>
      <c r="G27923" s="286">
        <f>'Composições Desp. Diretas'!CX27</f>
        <v>0</v>
      </c>
    </row>
    <row r="27924" spans="1:7">
      <c r="A27924" s="283">
        <f>'Comp. Desp. Indiretas'!$CW$7</f>
        <v>0</v>
      </c>
      <c r="B27924" s="278">
        <f>'Composições Desp. Diretas'!$A$28</f>
        <v>0</v>
      </c>
      <c r="C27924" s="278" t="str">
        <f>EAP!$C$9</f>
        <v>PP01</v>
      </c>
      <c r="D27924" s="279">
        <f>'Composições Desp. Diretas'!$C$28</f>
        <v>0</v>
      </c>
      <c r="E27924" s="278" t="str">
        <f>Resumo!$R$5</f>
        <v>Despesa</v>
      </c>
      <c r="F27924" s="278" t="str">
        <f>Resumo!$R$7</f>
        <v>Despesa Direta</v>
      </c>
      <c r="G27924" s="286">
        <f>'Composições Desp. Diretas'!CX28</f>
        <v>0</v>
      </c>
    </row>
    <row r="27925" spans="1:7">
      <c r="A27925" s="283">
        <f>'Comp. Desp. Indiretas'!$CW$7</f>
        <v>0</v>
      </c>
      <c r="B27925" s="278">
        <f>'Composições Desp. Diretas'!$A$29</f>
        <v>0</v>
      </c>
      <c r="C27925" s="278" t="str">
        <f>EAP!$C$9</f>
        <v>PP01</v>
      </c>
      <c r="D27925" s="279">
        <f>'Composições Desp. Diretas'!$C$29</f>
        <v>0</v>
      </c>
      <c r="E27925" s="278" t="str">
        <f>Resumo!$R$5</f>
        <v>Despesa</v>
      </c>
      <c r="F27925" s="278" t="str">
        <f>Resumo!$R$7</f>
        <v>Despesa Direta</v>
      </c>
      <c r="G27925" s="286">
        <f>'Composições Desp. Diretas'!CX29</f>
        <v>0</v>
      </c>
    </row>
    <row r="27926" spans="1:7">
      <c r="A27926" s="283">
        <f>'Comp. Desp. Indiretas'!$CW$7</f>
        <v>0</v>
      </c>
      <c r="B27926" s="278">
        <f>'Composições Desp. Diretas'!$A$30</f>
        <v>0</v>
      </c>
      <c r="C27926" s="278" t="str">
        <f>EAP!$C$9</f>
        <v>PP01</v>
      </c>
      <c r="D27926" s="279">
        <f>'Composições Desp. Diretas'!$C$30</f>
        <v>0</v>
      </c>
      <c r="E27926" s="278" t="str">
        <f>Resumo!$R$5</f>
        <v>Despesa</v>
      </c>
      <c r="F27926" s="278" t="str">
        <f>Resumo!$R$7</f>
        <v>Despesa Direta</v>
      </c>
      <c r="G27926" s="286">
        <f>'Composições Desp. Diretas'!CX30</f>
        <v>0</v>
      </c>
    </row>
    <row r="27927" spans="1:7">
      <c r="A27927" s="283">
        <f>'Comp. Desp. Indiretas'!$CW$7</f>
        <v>0</v>
      </c>
      <c r="B27927" s="278">
        <f>'Composições Desp. Diretas'!$A$31</f>
        <v>0</v>
      </c>
      <c r="C27927" s="278" t="str">
        <f>EAP!$C$9</f>
        <v>PP01</v>
      </c>
      <c r="D27927" s="279">
        <f>'Composições Desp. Diretas'!$C$31</f>
        <v>0</v>
      </c>
      <c r="E27927" s="278" t="str">
        <f>Resumo!$R$5</f>
        <v>Despesa</v>
      </c>
      <c r="F27927" s="278" t="str">
        <f>Resumo!$R$7</f>
        <v>Despesa Direta</v>
      </c>
      <c r="G27927" s="286">
        <f>'Composições Desp. Diretas'!CX31</f>
        <v>0</v>
      </c>
    </row>
    <row r="27928" spans="1:7">
      <c r="A27928" s="283">
        <f>'Comp. Desp. Indiretas'!$CW$7</f>
        <v>0</v>
      </c>
      <c r="B27928" s="278">
        <f>'Composições Desp. Diretas'!$A$32</f>
        <v>0</v>
      </c>
      <c r="C27928" s="278" t="str">
        <f>EAP!$C$9</f>
        <v>PP01</v>
      </c>
      <c r="D27928" s="279">
        <f>'Composições Desp. Diretas'!$C$32</f>
        <v>0</v>
      </c>
      <c r="E27928" s="278" t="str">
        <f>Resumo!$R$5</f>
        <v>Despesa</v>
      </c>
      <c r="F27928" s="278" t="str">
        <f>Resumo!$R$7</f>
        <v>Despesa Direta</v>
      </c>
      <c r="G27928" s="286">
        <f>'Composições Desp. Diretas'!CX32</f>
        <v>0</v>
      </c>
    </row>
    <row r="27929" spans="1:7">
      <c r="A27929" s="283">
        <f>'Comp. Desp. Indiretas'!$CW$7</f>
        <v>0</v>
      </c>
      <c r="B27929" s="278">
        <f>'Composições Desp. Diretas'!$A$33</f>
        <v>0</v>
      </c>
      <c r="C27929" s="278" t="str">
        <f>EAP!$C$9</f>
        <v>PP01</v>
      </c>
      <c r="D27929" s="279">
        <f>'Composições Desp. Diretas'!$C$33</f>
        <v>0</v>
      </c>
      <c r="E27929" s="278" t="str">
        <f>Resumo!$R$5</f>
        <v>Despesa</v>
      </c>
      <c r="F27929" s="278" t="str">
        <f>Resumo!$R$7</f>
        <v>Despesa Direta</v>
      </c>
      <c r="G27929" s="286">
        <f>'Composições Desp. Diretas'!CX33</f>
        <v>0</v>
      </c>
    </row>
    <row r="27930" spans="1:7">
      <c r="A27930" s="283">
        <f>'Comp. Desp. Indiretas'!$CW$7</f>
        <v>0</v>
      </c>
      <c r="B27930" s="278">
        <f>'Composições Desp. Diretas'!$A$34</f>
        <v>0</v>
      </c>
      <c r="C27930" s="278" t="str">
        <f>EAP!$C$9</f>
        <v>PP01</v>
      </c>
      <c r="D27930" s="279">
        <f>'Composições Desp. Diretas'!$C$34</f>
        <v>0</v>
      </c>
      <c r="E27930" s="278" t="str">
        <f>Resumo!$R$5</f>
        <v>Despesa</v>
      </c>
      <c r="F27930" s="278" t="str">
        <f>Resumo!$R$7</f>
        <v>Despesa Direta</v>
      </c>
      <c r="G27930" s="286">
        <f>'Composições Desp. Diretas'!CX34</f>
        <v>0</v>
      </c>
    </row>
    <row r="27931" spans="1:7">
      <c r="A27931" s="283">
        <f>'Comp. Desp. Indiretas'!$CW$7</f>
        <v>0</v>
      </c>
      <c r="B27931" s="278">
        <f>'Composições Desp. Diretas'!$A$35</f>
        <v>0</v>
      </c>
      <c r="C27931" s="278" t="str">
        <f>EAP!$C$9</f>
        <v>PP01</v>
      </c>
      <c r="D27931" s="279">
        <f>'Composições Desp. Diretas'!$C$35</f>
        <v>0</v>
      </c>
      <c r="E27931" s="278" t="str">
        <f>Resumo!$R$5</f>
        <v>Despesa</v>
      </c>
      <c r="F27931" s="278" t="str">
        <f>Resumo!$R$7</f>
        <v>Despesa Direta</v>
      </c>
      <c r="G27931" s="286">
        <f>'Composições Desp. Diretas'!CX35</f>
        <v>0</v>
      </c>
    </row>
    <row r="27932" spans="1:7">
      <c r="A27932" s="283">
        <f>'Comp. Desp. Indiretas'!$CW$7</f>
        <v>0</v>
      </c>
      <c r="B27932" s="278">
        <f>'Composições Desp. Diretas'!$A$36</f>
        <v>0</v>
      </c>
      <c r="C27932" s="278" t="str">
        <f>EAP!$C$9</f>
        <v>PP01</v>
      </c>
      <c r="D27932" s="279">
        <f>'Composições Desp. Diretas'!$C$36</f>
        <v>0</v>
      </c>
      <c r="E27932" s="278" t="str">
        <f>Resumo!$R$5</f>
        <v>Despesa</v>
      </c>
      <c r="F27932" s="278" t="str">
        <f>Resumo!$R$7</f>
        <v>Despesa Direta</v>
      </c>
      <c r="G27932" s="286">
        <f>'Composições Desp. Diretas'!CX36</f>
        <v>0</v>
      </c>
    </row>
    <row r="27933" spans="1:7">
      <c r="A27933" s="283">
        <f>'Comp. Desp. Indiretas'!$CW$7</f>
        <v>0</v>
      </c>
      <c r="B27933" s="278">
        <f>'Composições Desp. Diretas'!$A$37</f>
        <v>0</v>
      </c>
      <c r="C27933" s="278" t="str">
        <f>EAP!$C$9</f>
        <v>PP01</v>
      </c>
      <c r="D27933" s="279">
        <f>'Composições Desp. Diretas'!$C$37</f>
        <v>0</v>
      </c>
      <c r="E27933" s="278" t="str">
        <f>Resumo!$R$5</f>
        <v>Despesa</v>
      </c>
      <c r="F27933" s="278" t="str">
        <f>Resumo!$R$7</f>
        <v>Despesa Direta</v>
      </c>
      <c r="G27933" s="286">
        <f>'Composições Desp. Diretas'!CX37</f>
        <v>0</v>
      </c>
    </row>
    <row r="27934" spans="1:7">
      <c r="A27934" s="283">
        <f>'Comp. Desp. Indiretas'!$CW$7</f>
        <v>0</v>
      </c>
      <c r="B27934" s="278">
        <f>'Composições Desp. Diretas'!$A$38</f>
        <v>0</v>
      </c>
      <c r="C27934" s="278" t="str">
        <f>EAP!$C$9</f>
        <v>PP01</v>
      </c>
      <c r="D27934" s="279">
        <f>'Composições Desp. Diretas'!$C$38</f>
        <v>0</v>
      </c>
      <c r="E27934" s="278" t="str">
        <f>Resumo!$R$5</f>
        <v>Despesa</v>
      </c>
      <c r="F27934" s="278" t="str">
        <f>Resumo!$R$7</f>
        <v>Despesa Direta</v>
      </c>
      <c r="G27934" s="286">
        <f>'Composições Desp. Diretas'!CX38</f>
        <v>0</v>
      </c>
    </row>
    <row r="27935" spans="1:7">
      <c r="A27935" s="283">
        <f>'Comp. Desp. Indiretas'!$CW$7</f>
        <v>0</v>
      </c>
      <c r="B27935" s="278">
        <f>'Composições Desp. Diretas'!$A$39</f>
        <v>0</v>
      </c>
      <c r="C27935" s="278" t="str">
        <f>EAP!$C$9</f>
        <v>PP01</v>
      </c>
      <c r="D27935" s="279">
        <f>'Composições Desp. Diretas'!$C$39</f>
        <v>0</v>
      </c>
      <c r="E27935" s="278" t="str">
        <f>Resumo!$R$5</f>
        <v>Despesa</v>
      </c>
      <c r="F27935" s="278" t="str">
        <f>Resumo!$R$7</f>
        <v>Despesa Direta</v>
      </c>
      <c r="G27935" s="286">
        <f>'Composições Desp. Diretas'!CX39</f>
        <v>0</v>
      </c>
    </row>
    <row r="27936" spans="1:7">
      <c r="A27936" s="283">
        <f>'Comp. Desp. Indiretas'!$CW$7</f>
        <v>0</v>
      </c>
      <c r="B27936" s="278">
        <f>'Composições Desp. Diretas'!$A$40</f>
        <v>0</v>
      </c>
      <c r="C27936" s="278" t="str">
        <f>EAP!$C$9</f>
        <v>PP01</v>
      </c>
      <c r="D27936" s="279">
        <f>'Composições Desp. Diretas'!$C$40</f>
        <v>0</v>
      </c>
      <c r="E27936" s="278" t="str">
        <f>Resumo!$R$5</f>
        <v>Despesa</v>
      </c>
      <c r="F27936" s="278" t="str">
        <f>Resumo!$R$7</f>
        <v>Despesa Direta</v>
      </c>
      <c r="G27936" s="286">
        <f>'Composições Desp. Diretas'!CX40</f>
        <v>0</v>
      </c>
    </row>
    <row r="27937" spans="1:7">
      <c r="A27937" s="283">
        <f>'Comp. Desp. Indiretas'!$CW$7</f>
        <v>0</v>
      </c>
      <c r="B27937" s="278" t="str">
        <f>'Composições Desp. Diretas'!$A$42</f>
        <v>DG</v>
      </c>
      <c r="C27937" s="278" t="str">
        <f>EAP!$C$10</f>
        <v>PP02</v>
      </c>
      <c r="D27937" s="279" t="str">
        <f>'Composições Desp. Diretas'!$C$42</f>
        <v>ALUGUEL DE VEÍCULO SUV</v>
      </c>
      <c r="E27937" s="278" t="str">
        <f>Resumo!$R$5</f>
        <v>Despesa</v>
      </c>
      <c r="F27937" s="278" t="str">
        <f>Resumo!$R$7</f>
        <v>Despesa Direta</v>
      </c>
      <c r="G27937" s="286">
        <f>'Composições Desp. Diretas'!CX42</f>
        <v>0</v>
      </c>
    </row>
    <row r="27938" spans="1:7">
      <c r="A27938" s="283">
        <f>'Comp. Desp. Indiretas'!$CW$7</f>
        <v>0</v>
      </c>
      <c r="B27938" s="278" t="str">
        <f>'Composições Desp. Diretas'!$A$43</f>
        <v>DG</v>
      </c>
      <c r="C27938" s="278" t="str">
        <f>EAP!$C$10</f>
        <v>PP02</v>
      </c>
      <c r="D27938" s="279" t="str">
        <f>'Composições Desp. Diretas'!$C$43</f>
        <v>COMBUSTÍVEL - GASOLINA</v>
      </c>
      <c r="E27938" s="278" t="str">
        <f>Resumo!$R$5</f>
        <v>Despesa</v>
      </c>
      <c r="F27938" s="278" t="str">
        <f>Resumo!$R$7</f>
        <v>Despesa Direta</v>
      </c>
      <c r="G27938" s="286">
        <f>'Composições Desp. Diretas'!CX43</f>
        <v>0</v>
      </c>
    </row>
    <row r="27939" spans="1:7">
      <c r="A27939" s="283">
        <f>'Comp. Desp. Indiretas'!$CW$7</f>
        <v>0</v>
      </c>
      <c r="B27939" s="278" t="str">
        <f>'Composições Desp. Diretas'!$A$44</f>
        <v>DG</v>
      </c>
      <c r="C27939" s="278" t="str">
        <f>EAP!$C$10</f>
        <v>PP02</v>
      </c>
      <c r="D27939" s="279" t="str">
        <f>'Composições Desp. Diretas'!$C$44</f>
        <v>EQUIPAMENTOS VEÍCULO (SENSOR DE FADIGA + TELEMETRIA)</v>
      </c>
      <c r="E27939" s="278" t="str">
        <f>Resumo!$R$5</f>
        <v>Despesa</v>
      </c>
      <c r="F27939" s="278" t="str">
        <f>Resumo!$R$7</f>
        <v>Despesa Direta</v>
      </c>
      <c r="G27939" s="286">
        <f>'Composições Desp. Diretas'!CX44</f>
        <v>0</v>
      </c>
    </row>
    <row r="27940" spans="1:7">
      <c r="A27940" s="283">
        <f>'Comp. Desp. Indiretas'!$CW$7</f>
        <v>0</v>
      </c>
      <c r="B27940" s="278" t="str">
        <f>'Composições Desp. Diretas'!$A$45</f>
        <v>DG</v>
      </c>
      <c r="C27940" s="278" t="str">
        <f>EAP!$C$10</f>
        <v>PP02</v>
      </c>
      <c r="D27940" s="279" t="str">
        <f>'Composições Desp. Diretas'!$C$45</f>
        <v>INSTALAÇÃO SENSOR FADIGA</v>
      </c>
      <c r="E27940" s="278" t="str">
        <f>Resumo!$R$5</f>
        <v>Despesa</v>
      </c>
      <c r="F27940" s="278" t="str">
        <f>Resumo!$R$7</f>
        <v>Despesa Direta</v>
      </c>
      <c r="G27940" s="286">
        <f>'Composições Desp. Diretas'!CX45</f>
        <v>0</v>
      </c>
    </row>
    <row r="27941" spans="1:7">
      <c r="A27941" s="283">
        <f>'Comp. Desp. Indiretas'!$CW$7</f>
        <v>0</v>
      </c>
      <c r="B27941" s="278" t="str">
        <f>'Composições Desp. Diretas'!$A$46</f>
        <v>DG</v>
      </c>
      <c r="C27941" s="278" t="str">
        <f>EAP!$C$10</f>
        <v>PP02</v>
      </c>
      <c r="D27941" s="279" t="str">
        <f>'Composições Desp. Diretas'!$C$46</f>
        <v>DESINSTALAÇÃO SENSOR FADIGA</v>
      </c>
      <c r="E27941" s="278" t="str">
        <f>Resumo!$R$5</f>
        <v>Despesa</v>
      </c>
      <c r="F27941" s="278" t="str">
        <f>Resumo!$R$7</f>
        <v>Despesa Direta</v>
      </c>
      <c r="G27941" s="286">
        <f>'Composições Desp. Diretas'!CX46</f>
        <v>0</v>
      </c>
    </row>
    <row r="27942" spans="1:7">
      <c r="A27942" s="283">
        <f>'Comp. Desp. Indiretas'!$CW$7</f>
        <v>0</v>
      </c>
      <c r="B27942" s="278" t="str">
        <f>'Composições Desp. Diretas'!$A$47</f>
        <v>DG</v>
      </c>
      <c r="C27942" s="278" t="str">
        <f>EAP!$C$10</f>
        <v>PP02</v>
      </c>
      <c r="D27942" s="279" t="str">
        <f>'Composições Desp. Diretas'!$C$47</f>
        <v>INSTALAÇÃO TELEMETRIA</v>
      </c>
      <c r="E27942" s="278" t="str">
        <f>Resumo!$R$5</f>
        <v>Despesa</v>
      </c>
      <c r="F27942" s="278" t="str">
        <f>Resumo!$R$7</f>
        <v>Despesa Direta</v>
      </c>
      <c r="G27942" s="286">
        <f>'Composições Desp. Diretas'!CX47</f>
        <v>0</v>
      </c>
    </row>
    <row r="27943" spans="1:7">
      <c r="A27943" s="283">
        <f>'Comp. Desp. Indiretas'!$CW$7</f>
        <v>0</v>
      </c>
      <c r="B27943" s="278" t="str">
        <f>'Composições Desp. Diretas'!$A$48</f>
        <v>DG</v>
      </c>
      <c r="C27943" s="278" t="str">
        <f>EAP!$C$10</f>
        <v>PP02</v>
      </c>
      <c r="D27943" s="279" t="str">
        <f>'Composições Desp. Diretas'!$C$48</f>
        <v>DESINSTALAÇÃO TELEMETRIA</v>
      </c>
      <c r="E27943" s="278" t="str">
        <f>Resumo!$R$5</f>
        <v>Despesa</v>
      </c>
      <c r="F27943" s="278" t="str">
        <f>Resumo!$R$7</f>
        <v>Despesa Direta</v>
      </c>
      <c r="G27943" s="286">
        <f>'Composições Desp. Diretas'!CX48</f>
        <v>0</v>
      </c>
    </row>
    <row r="27944" spans="1:7">
      <c r="A27944" s="283">
        <f>'Comp. Desp. Indiretas'!$CW$7</f>
        <v>0</v>
      </c>
      <c r="B27944" s="278" t="str">
        <f>'Composições Desp. Diretas'!$A$49</f>
        <v>DG</v>
      </c>
      <c r="C27944" s="278" t="str">
        <f>EAP!$C$10</f>
        <v>PP02</v>
      </c>
      <c r="D27944" s="279" t="str">
        <f>'Composições Desp. Diretas'!$C$49</f>
        <v>INSTALAÇÃO E DESINSTALAÇÃO DE SIRENE DE RÉ</v>
      </c>
      <c r="E27944" s="278" t="str">
        <f>Resumo!$R$5</f>
        <v>Despesa</v>
      </c>
      <c r="F27944" s="278" t="str">
        <f>Resumo!$R$7</f>
        <v>Despesa Direta</v>
      </c>
      <c r="G27944" s="286">
        <f>'Composições Desp. Diretas'!CX49</f>
        <v>0</v>
      </c>
    </row>
    <row r="27945" spans="1:7">
      <c r="A27945" s="283">
        <f>'Comp. Desp. Indiretas'!$CW$7</f>
        <v>0</v>
      </c>
      <c r="B27945" s="278" t="str">
        <f>'Composições Desp. Diretas'!$A$50</f>
        <v>DG</v>
      </c>
      <c r="C27945" s="278" t="str">
        <f>EAP!$C$10</f>
        <v>PP02</v>
      </c>
      <c r="D27945" s="279" t="str">
        <f>'Composições Desp. Diretas'!$C$50</f>
        <v>LAVAGEM DE VEÍCULO</v>
      </c>
      <c r="E27945" s="278" t="str">
        <f>Resumo!$R$5</f>
        <v>Despesa</v>
      </c>
      <c r="F27945" s="278" t="str">
        <f>Resumo!$R$7</f>
        <v>Despesa Direta</v>
      </c>
      <c r="G27945" s="286">
        <f>'Composições Desp. Diretas'!CX50</f>
        <v>0</v>
      </c>
    </row>
    <row r="27946" spans="1:7">
      <c r="A27946" s="283">
        <f>'Comp. Desp. Indiretas'!$CW$7</f>
        <v>0</v>
      </c>
      <c r="B27946" s="278" t="str">
        <f>'Composições Desp. Diretas'!$A$51</f>
        <v>MA</v>
      </c>
      <c r="C27946" s="278" t="str">
        <f>EAP!$C$10</f>
        <v>PP02</v>
      </c>
      <c r="D27946" s="279" t="str">
        <f>'Composições Desp. Diretas'!$C$51</f>
        <v>MATERIAIS GRÁFICOS (CARTILHAS, FOLDERS, BANNER, CADERNO, OUTDOOR, PLACAS, E ETC)</v>
      </c>
      <c r="E27946" s="278" t="str">
        <f>Resumo!$R$5</f>
        <v>Despesa</v>
      </c>
      <c r="F27946" s="278" t="str">
        <f>Resumo!$R$7</f>
        <v>Despesa Direta</v>
      </c>
      <c r="G27946" s="286">
        <f>'Composições Desp. Diretas'!CX51</f>
        <v>0</v>
      </c>
    </row>
    <row r="27947" spans="1:7">
      <c r="A27947" s="283">
        <f>'Comp. Desp. Indiretas'!$CW$7</f>
        <v>0</v>
      </c>
      <c r="B27947" s="278" t="str">
        <f>'Composições Desp. Diretas'!$A$52</f>
        <v>DG</v>
      </c>
      <c r="C27947" s="278" t="str">
        <f>EAP!$C$10</f>
        <v>PP02</v>
      </c>
      <c r="D27947" s="279" t="str">
        <f>'Composições Desp. Diretas'!$C$52</f>
        <v>LANCHES OFICINAS / EVENTOS / REUNIÕES</v>
      </c>
      <c r="E27947" s="278" t="str">
        <f>Resumo!$R$5</f>
        <v>Despesa</v>
      </c>
      <c r="F27947" s="278" t="str">
        <f>Resumo!$R$7</f>
        <v>Despesa Direta</v>
      </c>
      <c r="G27947" s="286">
        <f>'Composições Desp. Diretas'!CX52</f>
        <v>0</v>
      </c>
    </row>
    <row r="27948" spans="1:7">
      <c r="A27948" s="283">
        <f>'Comp. Desp. Indiretas'!$CW$7</f>
        <v>0</v>
      </c>
      <c r="B27948" s="278" t="str">
        <f>'Composições Desp. Diretas'!$A$53</f>
        <v>DG</v>
      </c>
      <c r="C27948" s="278" t="str">
        <f>EAP!$C$10</f>
        <v>PP02</v>
      </c>
      <c r="D27948" s="279" t="str">
        <f>'Composições Desp. Diretas'!$C$53</f>
        <v>TRANSPORTE PARTICIPANTES</v>
      </c>
      <c r="E27948" s="278" t="str">
        <f>Resumo!$R$5</f>
        <v>Despesa</v>
      </c>
      <c r="F27948" s="278" t="str">
        <f>Resumo!$R$7</f>
        <v>Despesa Direta</v>
      </c>
      <c r="G27948" s="286">
        <f>'Composições Desp. Diretas'!CX53</f>
        <v>0</v>
      </c>
    </row>
    <row r="27949" spans="1:7">
      <c r="A27949" s="283">
        <f>'Comp. Desp. Indiretas'!$CW$7</f>
        <v>0</v>
      </c>
      <c r="B27949" s="278" t="str">
        <f>'Composições Desp. Diretas'!$A$54</f>
        <v>MA</v>
      </c>
      <c r="C27949" s="278" t="str">
        <f>EAP!$C$10</f>
        <v>PP02</v>
      </c>
      <c r="D27949" s="279" t="str">
        <f>'Composições Desp. Diretas'!$C$54</f>
        <v>MATERIAIS DE ESCRITÓRIO (CARTOLINA, PAPEL, TESOURA, CANETA, LÁPIS, GRAMPEADOR, DUREX, FITA ADESIVA, E ETC.)</v>
      </c>
      <c r="E27949" s="278" t="str">
        <f>Resumo!$R$5</f>
        <v>Despesa</v>
      </c>
      <c r="F27949" s="278" t="str">
        <f>Resumo!$R$7</f>
        <v>Despesa Direta</v>
      </c>
      <c r="G27949" s="286">
        <f>'Composições Desp. Diretas'!CX54</f>
        <v>0</v>
      </c>
    </row>
    <row r="27950" spans="1:7">
      <c r="A27950" s="283">
        <f>'Comp. Desp. Indiretas'!$CW$7</f>
        <v>0</v>
      </c>
      <c r="B27950" s="278" t="str">
        <f>'Composições Desp. Diretas'!$A$55</f>
        <v>MA</v>
      </c>
      <c r="C27950" s="278" t="str">
        <f>EAP!$C$10</f>
        <v>PP02</v>
      </c>
      <c r="D27950" s="279" t="str">
        <f>'Composições Desp. Diretas'!$C$55</f>
        <v>MATERIAIS ACESSÓRIOS PARA AS CAMPANHAS/OFICINAS (BRINDES, CAMISETAS, E ETC.)</v>
      </c>
      <c r="E27950" s="278" t="str">
        <f>Resumo!$R$5</f>
        <v>Despesa</v>
      </c>
      <c r="F27950" s="278" t="str">
        <f>Resumo!$R$7</f>
        <v>Despesa Direta</v>
      </c>
      <c r="G27950" s="286">
        <f>'Composições Desp. Diretas'!CX55</f>
        <v>0</v>
      </c>
    </row>
    <row r="27951" spans="1:7">
      <c r="A27951" s="283">
        <f>'Comp. Desp. Indiretas'!$CW$7</f>
        <v>0</v>
      </c>
      <c r="B27951" s="278" t="str">
        <f>'Composições Desp. Diretas'!$A$56</f>
        <v>DG</v>
      </c>
      <c r="C27951" s="278" t="str">
        <f>EAP!$C$10</f>
        <v>PP02</v>
      </c>
      <c r="D27951" s="279" t="str">
        <f>'Composições Desp. Diretas'!$C$56</f>
        <v>HOSPEDAGEM VIAGEM</v>
      </c>
      <c r="E27951" s="278" t="str">
        <f>Resumo!$R$5</f>
        <v>Despesa</v>
      </c>
      <c r="F27951" s="278" t="str">
        <f>Resumo!$R$7</f>
        <v>Despesa Direta</v>
      </c>
      <c r="G27951" s="286">
        <f>'Composições Desp. Diretas'!CX56</f>
        <v>0</v>
      </c>
    </row>
    <row r="27952" spans="1:7">
      <c r="A27952" s="283">
        <f>'Comp. Desp. Indiretas'!$CW$7</f>
        <v>0</v>
      </c>
      <c r="B27952" s="278" t="str">
        <f>'Composições Desp. Diretas'!$A$57</f>
        <v>DG</v>
      </c>
      <c r="C27952" s="278" t="str">
        <f>EAP!$C$10</f>
        <v>PP02</v>
      </c>
      <c r="D27952" s="279" t="str">
        <f>'Composições Desp. Diretas'!$C$57</f>
        <v>ALIMENTAÇÃO VIAGEM (CAFÉ / ALMOÇO OU JANTA)</v>
      </c>
      <c r="E27952" s="278" t="str">
        <f>Resumo!$R$5</f>
        <v>Despesa</v>
      </c>
      <c r="F27952" s="278" t="str">
        <f>Resumo!$R$7</f>
        <v>Despesa Direta</v>
      </c>
      <c r="G27952" s="286">
        <f>'Composições Desp. Diretas'!CX57</f>
        <v>0</v>
      </c>
    </row>
    <row r="27953" spans="1:7">
      <c r="A27953" s="283">
        <f>'Comp. Desp. Indiretas'!$CW$7</f>
        <v>0</v>
      </c>
      <c r="B27953" s="278" t="str">
        <f>'Composições Desp. Diretas'!$A$58</f>
        <v>DG</v>
      </c>
      <c r="C27953" s="278" t="str">
        <f>EAP!$C$10</f>
        <v>PP02</v>
      </c>
      <c r="D27953" s="279" t="str">
        <f>'Composições Desp. Diretas'!$C$58</f>
        <v>PASSAGEM TERRESTRE / TRANSLADO</v>
      </c>
      <c r="E27953" s="278" t="str">
        <f>Resumo!$R$5</f>
        <v>Despesa</v>
      </c>
      <c r="F27953" s="278" t="str">
        <f>Resumo!$R$7</f>
        <v>Despesa Direta</v>
      </c>
      <c r="G27953" s="286">
        <f>'Composições Desp. Diretas'!CX58</f>
        <v>0</v>
      </c>
    </row>
    <row r="27954" spans="1:7">
      <c r="A27954" s="283">
        <f>'Comp. Desp. Indiretas'!$CW$7</f>
        <v>0</v>
      </c>
      <c r="B27954" s="278">
        <f>'Composições Desp. Diretas'!$A$59</f>
        <v>0</v>
      </c>
      <c r="C27954" s="278" t="str">
        <f>EAP!$C$10</f>
        <v>PP02</v>
      </c>
      <c r="D27954" s="279">
        <f>'Composições Desp. Diretas'!$C$59</f>
        <v>0</v>
      </c>
      <c r="E27954" s="278" t="str">
        <f>Resumo!$R$5</f>
        <v>Despesa</v>
      </c>
      <c r="F27954" s="278" t="str">
        <f>Resumo!$R$7</f>
        <v>Despesa Direta</v>
      </c>
      <c r="G27954" s="286">
        <f>'Composições Desp. Diretas'!CX59</f>
        <v>0</v>
      </c>
    </row>
    <row r="27955" spans="1:7">
      <c r="A27955" s="283">
        <f>'Comp. Desp. Indiretas'!$CW$7</f>
        <v>0</v>
      </c>
      <c r="B27955" s="278">
        <f>'Composições Desp. Diretas'!$A$60</f>
        <v>0</v>
      </c>
      <c r="C27955" s="278" t="str">
        <f>EAP!$C$10</f>
        <v>PP02</v>
      </c>
      <c r="D27955" s="279">
        <f>'Composições Desp. Diretas'!$C$60</f>
        <v>0</v>
      </c>
      <c r="E27955" s="278" t="str">
        <f>Resumo!$R$5</f>
        <v>Despesa</v>
      </c>
      <c r="F27955" s="278" t="str">
        <f>Resumo!$R$7</f>
        <v>Despesa Direta</v>
      </c>
      <c r="G27955" s="286">
        <f>'Composições Desp. Diretas'!CX60</f>
        <v>0</v>
      </c>
    </row>
    <row r="27956" spans="1:7">
      <c r="A27956" s="283">
        <f>'Comp. Desp. Indiretas'!$CW$7</f>
        <v>0</v>
      </c>
      <c r="B27956" s="278">
        <f>'Composições Desp. Diretas'!$A$61</f>
        <v>0</v>
      </c>
      <c r="C27956" s="278" t="str">
        <f>EAP!$C$10</f>
        <v>PP02</v>
      </c>
      <c r="D27956" s="279">
        <f>'Composições Desp. Diretas'!$C$61</f>
        <v>0</v>
      </c>
      <c r="E27956" s="278" t="str">
        <f>Resumo!$R$5</f>
        <v>Despesa</v>
      </c>
      <c r="F27956" s="278" t="str">
        <f>Resumo!$R$7</f>
        <v>Despesa Direta</v>
      </c>
      <c r="G27956" s="286">
        <f>'Composições Desp. Diretas'!CX61</f>
        <v>0</v>
      </c>
    </row>
    <row r="27957" spans="1:7">
      <c r="A27957" s="283">
        <f>'Comp. Desp. Indiretas'!$CW$7</f>
        <v>0</v>
      </c>
      <c r="B27957" s="278">
        <f>'Composições Desp. Diretas'!$A$62</f>
        <v>0</v>
      </c>
      <c r="C27957" s="278" t="str">
        <f>EAP!$C$10</f>
        <v>PP02</v>
      </c>
      <c r="D27957" s="279">
        <f>'Composições Desp. Diretas'!$C$62</f>
        <v>0</v>
      </c>
      <c r="E27957" s="278" t="str">
        <f>Resumo!$R$5</f>
        <v>Despesa</v>
      </c>
      <c r="F27957" s="278" t="str">
        <f>Resumo!$R$7</f>
        <v>Despesa Direta</v>
      </c>
      <c r="G27957" s="286">
        <f>'Composições Desp. Diretas'!CX62</f>
        <v>0</v>
      </c>
    </row>
    <row r="27958" spans="1:7">
      <c r="A27958" s="283">
        <f>'Comp. Desp. Indiretas'!$CW$7</f>
        <v>0</v>
      </c>
      <c r="B27958" s="278">
        <f>'Composições Desp. Diretas'!$A$63</f>
        <v>0</v>
      </c>
      <c r="C27958" s="278" t="str">
        <f>EAP!$C$10</f>
        <v>PP02</v>
      </c>
      <c r="D27958" s="279">
        <f>'Composições Desp. Diretas'!$C$63</f>
        <v>0</v>
      </c>
      <c r="E27958" s="278" t="str">
        <f>Resumo!$R$5</f>
        <v>Despesa</v>
      </c>
      <c r="F27958" s="278" t="str">
        <f>Resumo!$R$7</f>
        <v>Despesa Direta</v>
      </c>
      <c r="G27958" s="286">
        <f>'Composições Desp. Diretas'!CX63</f>
        <v>0</v>
      </c>
    </row>
    <row r="27959" spans="1:7">
      <c r="A27959" s="283">
        <f>'Comp. Desp. Indiretas'!$CW$7</f>
        <v>0</v>
      </c>
      <c r="B27959" s="278">
        <f>'Composições Desp. Diretas'!$A$64</f>
        <v>0</v>
      </c>
      <c r="C27959" s="278" t="str">
        <f>EAP!$C$10</f>
        <v>PP02</v>
      </c>
      <c r="D27959" s="279">
        <f>'Composições Desp. Diretas'!$C$64</f>
        <v>0</v>
      </c>
      <c r="E27959" s="278" t="str">
        <f>Resumo!$R$5</f>
        <v>Despesa</v>
      </c>
      <c r="F27959" s="278" t="str">
        <f>Resumo!$R$7</f>
        <v>Despesa Direta</v>
      </c>
      <c r="G27959" s="286">
        <f>'Composições Desp. Diretas'!CX64</f>
        <v>0</v>
      </c>
    </row>
    <row r="27960" spans="1:7">
      <c r="A27960" s="283">
        <f>'Comp. Desp. Indiretas'!$CW$7</f>
        <v>0</v>
      </c>
      <c r="B27960" s="278">
        <f>'Composições Desp. Diretas'!$A$65</f>
        <v>0</v>
      </c>
      <c r="C27960" s="278" t="str">
        <f>EAP!$C$10</f>
        <v>PP02</v>
      </c>
      <c r="D27960" s="279">
        <f>'Composições Desp. Diretas'!$C$65</f>
        <v>0</v>
      </c>
      <c r="E27960" s="278" t="str">
        <f>Resumo!$R$5</f>
        <v>Despesa</v>
      </c>
      <c r="F27960" s="278" t="str">
        <f>Resumo!$R$7</f>
        <v>Despesa Direta</v>
      </c>
      <c r="G27960" s="286">
        <f>'Composições Desp. Diretas'!CX65</f>
        <v>0</v>
      </c>
    </row>
    <row r="27961" spans="1:7">
      <c r="A27961" s="283">
        <f>'Comp. Desp. Indiretas'!$CW$7</f>
        <v>0</v>
      </c>
      <c r="B27961" s="278">
        <f>'Composições Desp. Diretas'!$A$66</f>
        <v>0</v>
      </c>
      <c r="C27961" s="278" t="str">
        <f>EAP!$C$10</f>
        <v>PP02</v>
      </c>
      <c r="D27961" s="279">
        <f>'Composições Desp. Diretas'!$C$66</f>
        <v>0</v>
      </c>
      <c r="E27961" s="278" t="str">
        <f>Resumo!$R$5</f>
        <v>Despesa</v>
      </c>
      <c r="F27961" s="278" t="str">
        <f>Resumo!$R$7</f>
        <v>Despesa Direta</v>
      </c>
      <c r="G27961" s="286">
        <f>'Composições Desp. Diretas'!CX66</f>
        <v>0</v>
      </c>
    </row>
    <row r="27962" spans="1:7">
      <c r="A27962" s="283">
        <f>'Comp. Desp. Indiretas'!$CW$7</f>
        <v>0</v>
      </c>
      <c r="B27962" s="278">
        <f>'Composições Desp. Diretas'!$A$67</f>
        <v>0</v>
      </c>
      <c r="C27962" s="278" t="str">
        <f>EAP!$C$10</f>
        <v>PP02</v>
      </c>
      <c r="D27962" s="279">
        <f>'Composições Desp. Diretas'!$C$67</f>
        <v>0</v>
      </c>
      <c r="E27962" s="278" t="str">
        <f>Resumo!$R$5</f>
        <v>Despesa</v>
      </c>
      <c r="F27962" s="278" t="str">
        <f>Resumo!$R$7</f>
        <v>Despesa Direta</v>
      </c>
      <c r="G27962" s="286">
        <f>'Composições Desp. Diretas'!CX67</f>
        <v>0</v>
      </c>
    </row>
    <row r="27963" spans="1:7">
      <c r="A27963" s="283">
        <f>'Comp. Desp. Indiretas'!$CW$7</f>
        <v>0</v>
      </c>
      <c r="B27963" s="278">
        <f>'Composições Desp. Diretas'!$A$68</f>
        <v>0</v>
      </c>
      <c r="C27963" s="278" t="str">
        <f>EAP!$C$10</f>
        <v>PP02</v>
      </c>
      <c r="D27963" s="279">
        <f>'Composições Desp. Diretas'!$C$68</f>
        <v>0</v>
      </c>
      <c r="E27963" s="278" t="str">
        <f>Resumo!$R$5</f>
        <v>Despesa</v>
      </c>
      <c r="F27963" s="278" t="str">
        <f>Resumo!$R$7</f>
        <v>Despesa Direta</v>
      </c>
      <c r="G27963" s="286">
        <f>'Composições Desp. Diretas'!CX68</f>
        <v>0</v>
      </c>
    </row>
    <row r="27964" spans="1:7">
      <c r="A27964" s="283">
        <f>'Comp. Desp. Indiretas'!$CW$7</f>
        <v>0</v>
      </c>
      <c r="B27964" s="278">
        <f>'Composições Desp. Diretas'!$A$69</f>
        <v>0</v>
      </c>
      <c r="C27964" s="278" t="str">
        <f>EAP!$C$10</f>
        <v>PP02</v>
      </c>
      <c r="D27964" s="279">
        <f>'Composições Desp. Diretas'!$C$69</f>
        <v>0</v>
      </c>
      <c r="E27964" s="278" t="str">
        <f>Resumo!$R$5</f>
        <v>Despesa</v>
      </c>
      <c r="F27964" s="278" t="str">
        <f>Resumo!$R$7</f>
        <v>Despesa Direta</v>
      </c>
      <c r="G27964" s="286">
        <f>'Composições Desp. Diretas'!CX69</f>
        <v>0</v>
      </c>
    </row>
    <row r="27965" spans="1:7">
      <c r="A27965" s="283">
        <f>'Comp. Desp. Indiretas'!$CW$7</f>
        <v>0</v>
      </c>
      <c r="B27965" s="278">
        <f>'Composições Desp. Diretas'!$A$70</f>
        <v>0</v>
      </c>
      <c r="C27965" s="278" t="str">
        <f>EAP!$C$10</f>
        <v>PP02</v>
      </c>
      <c r="D27965" s="279">
        <f>'Composições Desp. Diretas'!$C$70</f>
        <v>0</v>
      </c>
      <c r="E27965" s="278" t="str">
        <f>Resumo!$R$5</f>
        <v>Despesa</v>
      </c>
      <c r="F27965" s="278" t="str">
        <f>Resumo!$R$7</f>
        <v>Despesa Direta</v>
      </c>
      <c r="G27965" s="286">
        <f>'Composições Desp. Diretas'!CX70</f>
        <v>0</v>
      </c>
    </row>
    <row r="27966" spans="1:7">
      <c r="A27966" s="283">
        <f>'Comp. Desp. Indiretas'!$CW$7</f>
        <v>0</v>
      </c>
      <c r="B27966" s="278">
        <f>'Composições Desp. Diretas'!$A$71</f>
        <v>0</v>
      </c>
      <c r="C27966" s="278" t="str">
        <f>EAP!$C$10</f>
        <v>PP02</v>
      </c>
      <c r="D27966" s="279">
        <f>'Composições Desp. Diretas'!$C$71</f>
        <v>0</v>
      </c>
      <c r="E27966" s="278" t="str">
        <f>Resumo!$R$5</f>
        <v>Despesa</v>
      </c>
      <c r="F27966" s="278" t="str">
        <f>Resumo!$R$7</f>
        <v>Despesa Direta</v>
      </c>
      <c r="G27966" s="286">
        <f>'Composições Desp. Diretas'!CX71</f>
        <v>0</v>
      </c>
    </row>
    <row r="27967" spans="1:7">
      <c r="A27967" s="283">
        <f>'Comp. Desp. Indiretas'!$CW$7</f>
        <v>0</v>
      </c>
      <c r="B27967" s="278">
        <f>'Composições Desp. Diretas'!$A$72</f>
        <v>0</v>
      </c>
      <c r="C27967" s="278" t="str">
        <f>EAP!$C$10</f>
        <v>PP02</v>
      </c>
      <c r="D27967" s="279">
        <f>'Composições Desp. Diretas'!$C$72</f>
        <v>0</v>
      </c>
      <c r="E27967" s="278" t="str">
        <f>Resumo!$R$5</f>
        <v>Despesa</v>
      </c>
      <c r="F27967" s="278" t="str">
        <f>Resumo!$R$7</f>
        <v>Despesa Direta</v>
      </c>
      <c r="G27967" s="286">
        <f>'Composições Desp. Diretas'!CX72</f>
        <v>0</v>
      </c>
    </row>
    <row r="28836" spans="1:7">
      <c r="A28836" s="283">
        <f>'Comp. Desp. Indiretas'!$CW$7</f>
        <v>0</v>
      </c>
      <c r="D28836" s="279" t="str">
        <f>'CRONOG. DE RECEBIMENTO'!$A$5</f>
        <v>SUBPROGRAMA DE EDUCAÇÃO AMBIENTAL PARA A COMUNIDADE (PEAC)</v>
      </c>
      <c r="E28836" s="278" t="str">
        <f>Resumo!$R$4</f>
        <v>Receita</v>
      </c>
      <c r="F28836" s="278" t="str">
        <f>Resumo!$R$4</f>
        <v>Receita</v>
      </c>
      <c r="G28836" s="286">
        <f>'CRONOG. DE RECEBIMENTO'!AA5</f>
        <v>0</v>
      </c>
    </row>
    <row r="28837" spans="1:7">
      <c r="A28837" s="283">
        <f>'Comp. Desp. Indiretas'!$CW$7</f>
        <v>0</v>
      </c>
      <c r="D28837" s="279" t="str">
        <f>'CRONOG. DE RECEBIMENTO'!$A$6</f>
        <v>Plano de Trabalho de Comunidade (PEAC)</v>
      </c>
      <c r="E28837" s="278" t="str">
        <f>Resumo!$R$4</f>
        <v>Receita</v>
      </c>
      <c r="F28837" s="278" t="str">
        <f>Resumo!$R$4</f>
        <v>Receita</v>
      </c>
      <c r="G28837" s="286">
        <f>'CRONOG. DE RECEBIMENTO'!AA6</f>
        <v>0</v>
      </c>
    </row>
    <row r="28838" spans="1:7">
      <c r="A28838" s="283">
        <f>'Comp. Desp. Indiretas'!$CW$7</f>
        <v>0</v>
      </c>
      <c r="D28838" s="279" t="str">
        <f>'CRONOG. DE RECEBIMENTO'!$A$7</f>
        <v>Formar Comitê de Educação Ambiental de Comunidade (PEAC)</v>
      </c>
      <c r="E28838" s="278" t="str">
        <f>Resumo!$R$4</f>
        <v>Receita</v>
      </c>
      <c r="F28838" s="278" t="str">
        <f>Resumo!$R$4</f>
        <v>Receita</v>
      </c>
      <c r="G28838" s="286">
        <f>'CRONOG. DE RECEBIMENTO'!AA7</f>
        <v>0</v>
      </c>
    </row>
    <row r="28839" spans="1:7">
      <c r="A28839" s="283">
        <f>'Comp. Desp. Indiretas'!$CW$7</f>
        <v>0</v>
      </c>
      <c r="D28839" s="279" t="str">
        <f>'CRONOG. DE RECEBIMENTO'!$A$8</f>
        <v>Manter Comitê de Educação Ambiental em comunidades (PEAC)</v>
      </c>
      <c r="E28839" s="278" t="str">
        <f>Resumo!$R$4</f>
        <v>Receita</v>
      </c>
      <c r="F28839" s="278" t="str">
        <f>Resumo!$R$4</f>
        <v>Receita</v>
      </c>
      <c r="G28839" s="286">
        <f>'CRONOG. DE RECEBIMENTO'!AA8</f>
        <v>0</v>
      </c>
    </row>
    <row r="28840" spans="1:7">
      <c r="A28840" s="283">
        <f>'Comp. Desp. Indiretas'!$CW$7</f>
        <v>0</v>
      </c>
      <c r="D28840" s="279" t="str">
        <f>'CRONOG. DE RECEBIMENTO'!$A$24</f>
        <v>Realizar análise técnica mensal das atividades de Educação Ambiental do PEAC</v>
      </c>
      <c r="E28840" s="278" t="str">
        <f>Resumo!$R$4</f>
        <v>Receita</v>
      </c>
      <c r="F28840" s="278" t="str">
        <f>Resumo!$R$4</f>
        <v>Receita</v>
      </c>
      <c r="G28840" s="286">
        <f>'CRONOG. DE RECEBIMENTO'!AA24</f>
        <v>0</v>
      </c>
    </row>
    <row r="28841" spans="1:7">
      <c r="A28841" s="283">
        <f>'Comp. Desp. Indiretas'!$CW$7</f>
        <v>0</v>
      </c>
      <c r="D28841" s="279" t="str">
        <f>'CRONOG. DE RECEBIMENTO'!$A$25</f>
        <v>Realizar Blitz Educativa sobre SSMA para Comunidades (PEAC)</v>
      </c>
      <c r="E28841" s="278" t="str">
        <f>Resumo!$R$4</f>
        <v>Receita</v>
      </c>
      <c r="F28841" s="278" t="str">
        <f>Resumo!$R$4</f>
        <v>Receita</v>
      </c>
      <c r="G28841" s="286">
        <f>'CRONOG. DE RECEBIMENTO'!AA25</f>
        <v>0</v>
      </c>
    </row>
    <row r="28842" spans="1:7">
      <c r="A28842" s="283">
        <f>'Comp. Desp. Indiretas'!$CW$7</f>
        <v>0</v>
      </c>
      <c r="D28842" s="279" t="str">
        <f>'CRONOG. DE RECEBIMENTO'!$A$26</f>
        <v>Despesas tributáveis do item 6.1.12</v>
      </c>
      <c r="E28842" s="278" t="str">
        <f>Resumo!$R$4</f>
        <v>Receita</v>
      </c>
      <c r="F28842" s="278" t="str">
        <f>Resumo!$R$4</f>
        <v>Receita</v>
      </c>
      <c r="G28842" s="286">
        <f>'CRONOG. DE RECEBIMENTO'!AA26</f>
        <v>0</v>
      </c>
    </row>
    <row r="28843" spans="1:7">
      <c r="A28843" s="283">
        <f>'Comp. Desp. Indiretas'!$CW$7</f>
        <v>0</v>
      </c>
      <c r="D28843" s="279" t="str">
        <f>'CRONOG. DE RECEBIMENTO'!$A$42</f>
        <v>Despesas tributáveis do item 6.1.21</v>
      </c>
      <c r="E28843" s="278" t="str">
        <f>Resumo!$R$4</f>
        <v>Receita</v>
      </c>
      <c r="F28843" s="278" t="str">
        <f>Resumo!$R$4</f>
        <v>Receita</v>
      </c>
      <c r="G28843" s="286">
        <f>'CRONOG. DE RECEBIMENTO'!AA42</f>
        <v>0</v>
      </c>
    </row>
    <row r="28844" spans="1:7">
      <c r="A28844" s="283">
        <f>'Comp. Desp. Indiretas'!$CW$7</f>
        <v>0</v>
      </c>
      <c r="D28844" s="279" t="str">
        <f>'CRONOG. DE RECEBIMENTO'!$A$43</f>
        <v>Monitorar atividade do Programa de Educação Ambiental do Trabalhador (PEAT)</v>
      </c>
      <c r="E28844" s="278" t="str">
        <f>Resumo!$R$4</f>
        <v>Receita</v>
      </c>
      <c r="F28844" s="278" t="str">
        <f>Resumo!$R$4</f>
        <v>Receita</v>
      </c>
      <c r="G28844" s="286">
        <f>'CRONOG. DE RECEBIMENTO'!AA43</f>
        <v>0</v>
      </c>
    </row>
    <row r="28845" spans="1:7">
      <c r="A28845" s="283">
        <f>'Comp. Desp. Indiretas'!$CW$7</f>
        <v>0</v>
      </c>
      <c r="D28845" s="279" t="str">
        <f>'CRONOG. DE RECEBIMENTO'!$A$44</f>
        <v>Despesas tributáveis do item 6.1.22</v>
      </c>
      <c r="E28845" s="278" t="str">
        <f>Resumo!$R$4</f>
        <v>Receita</v>
      </c>
      <c r="F28845" s="278" t="str">
        <f>Resumo!$R$4</f>
        <v>Receita</v>
      </c>
      <c r="G28845" s="286">
        <f>'CRONOG. DE RECEBIMENTO'!AA44</f>
        <v>0</v>
      </c>
    </row>
    <row r="28846" spans="1:7">
      <c r="A28846" s="283">
        <f>'Comp. Desp. Indiretas'!$CW$7</f>
        <v>0</v>
      </c>
      <c r="D28846" s="279" t="str">
        <f>'CRONOG. DE RECEBIMENTO'!$A$45</f>
        <v>Realizar análise técnica mensal das atividades de Educação Ambiental do PEAT</v>
      </c>
      <c r="E28846" s="278" t="str">
        <f>Resumo!$R$4</f>
        <v>Receita</v>
      </c>
      <c r="F28846" s="278" t="str">
        <f>Resumo!$R$4</f>
        <v>Receita</v>
      </c>
      <c r="G28846" s="286">
        <f>'CRONOG. DE RECEBIMENTO'!AA45</f>
        <v>0</v>
      </c>
    </row>
    <row r="28847" spans="1:7">
      <c r="A28847" s="283">
        <f>'Comp. Desp. Indiretas'!$CW$7</f>
        <v>0</v>
      </c>
      <c r="D28847" s="279" t="str">
        <f>'CRONOG. DE RECEBIMENTO'!$A$46</f>
        <v>Realizar Diagnóstico Socioambiental Participativo (DSAP) para empregados</v>
      </c>
      <c r="E28847" s="278" t="str">
        <f>Resumo!$R$4</f>
        <v>Receita</v>
      </c>
      <c r="F28847" s="278" t="str">
        <f>Resumo!$R$4</f>
        <v>Receita</v>
      </c>
      <c r="G28847" s="286">
        <f>'CRONOG. DE RECEBIMENTO'!AA46</f>
        <v>0</v>
      </c>
    </row>
    <row r="28849" spans="1:7">
      <c r="A28849" s="283">
        <f>'Comp. Desp. Indiretas'!$CW$7</f>
        <v>0</v>
      </c>
      <c r="D28849" s="279" t="str">
        <f>'CRONOG. DE RECEBIMENTO'!$A$47</f>
        <v>Despesas tributáveis do item 6.1.24</v>
      </c>
      <c r="E28849" s="278" t="str">
        <f>Resumo!$R$4</f>
        <v>Receita</v>
      </c>
      <c r="F28849" s="278" t="str">
        <f>Resumo!$R$4</f>
        <v>Receita</v>
      </c>
      <c r="G28849" s="286">
        <f>'CRONOG. DE RECEBIMENTO'!AA47</f>
        <v>0</v>
      </c>
    </row>
    <row r="28850" spans="1:7">
      <c r="A28850" s="283">
        <f>'Comp. Desp. Indiretas'!$CW$7</f>
        <v>0</v>
      </c>
      <c r="D28850" s="279" t="str">
        <f>'CRONOG. DE RECEBIMENTO'!$A$48</f>
        <v>PRODUÇÃO DE ARTES VISUAIS</v>
      </c>
      <c r="E28850" s="278" t="str">
        <f>Resumo!$R$4</f>
        <v>Receita</v>
      </c>
      <c r="F28850" s="278" t="str">
        <f>Resumo!$R$4</f>
        <v>Receita</v>
      </c>
      <c r="G28850" s="286">
        <f>'CRONOG. DE RECEBIMENTO'!AA48</f>
        <v>0</v>
      </c>
    </row>
    <row r="28851" spans="1:7">
      <c r="A28851" s="283">
        <f>'Comp. Desp. Indiretas'!$CW$7</f>
        <v>0</v>
      </c>
      <c r="D28851" s="279" t="str">
        <f>'CRONOG. DE RECEBIMENTO'!$A$49</f>
        <v>Produzir material gráfico como folder, convites, banner, lâmina, outdoor, apresentações e produtos diversos atinentes a educação ambiental e outras temáticas etc.</v>
      </c>
      <c r="E28851" s="278" t="str">
        <f>Resumo!$R$4</f>
        <v>Receita</v>
      </c>
      <c r="F28851" s="278" t="str">
        <f>Resumo!$R$4</f>
        <v>Receita</v>
      </c>
      <c r="G28851" s="286">
        <f>'CRONOG. DE RECEBIMENTO'!AA49</f>
        <v>0</v>
      </c>
    </row>
    <row r="28852" spans="1:7">
      <c r="A28852" s="283">
        <f>'Comp. Desp. Indiretas'!$CW$7</f>
        <v>0</v>
      </c>
      <c r="D28852" s="279" t="str">
        <f>'CRONOG. DE RECEBIMENTO'!$A$50</f>
        <v>Produzir Card Animado, Vídeos, Spot, Jogos interativos, Peça Multimídia, Identidade Visual, Plataformas digitais/interativas, Brindes, Cadernos de Campo/Quis/Guia etc.:</v>
      </c>
      <c r="E28852" s="278" t="str">
        <f>Resumo!$R$4</f>
        <v>Receita</v>
      </c>
      <c r="F28852" s="278" t="str">
        <f>Resumo!$R$4</f>
        <v>Receita</v>
      </c>
      <c r="G28852" s="286">
        <f>'CRONOG. DE RECEBIMENTO'!AA50</f>
        <v>0</v>
      </c>
    </row>
    <row r="28866" spans="1:7">
      <c r="A28866" s="283">
        <f>'Comp. Desp. Indiretas'!$CW$7</f>
        <v>0</v>
      </c>
      <c r="D28866" s="279" t="str">
        <f>Resumo!$R$8</f>
        <v>Imposto</v>
      </c>
      <c r="E28866" s="278" t="str">
        <f>Resumo!$R$5</f>
        <v>Despesa</v>
      </c>
      <c r="F28866" s="278" t="str">
        <f>Resumo!$R$8</f>
        <v>Imposto</v>
      </c>
      <c r="G28866" s="286">
        <f>'CRONOG. DE RECEBIMENTO'!AA53</f>
        <v>0</v>
      </c>
    </row>
    <row r="28867" spans="1:7">
      <c r="A28867" s="283">
        <f>'Comp. Desp. Indiretas'!$CW$7</f>
        <v>0</v>
      </c>
      <c r="D28867" s="279" t="str">
        <f>Resumo!$R$9</f>
        <v>Overhead</v>
      </c>
      <c r="E28867" s="278" t="str">
        <f>Resumo!$R$9</f>
        <v>Overhead</v>
      </c>
      <c r="F28867" s="278" t="str">
        <f>Resumo!$R$9</f>
        <v>Overhead</v>
      </c>
      <c r="G28867" s="286">
        <f>'CRONOG. DE RECEBIMENTO'!AA58</f>
        <v>0</v>
      </c>
    </row>
    <row r="28868" spans="1:7">
      <c r="A28868" s="283">
        <f>'Comp. Desp. Indiretas'!$CW$7</f>
        <v>0</v>
      </c>
      <c r="D28868" s="279" t="str">
        <f>Resumo!$R$10</f>
        <v>Margem</v>
      </c>
      <c r="E28868" s="278" t="str">
        <f>Resumo!$R$10</f>
        <v>Margem</v>
      </c>
      <c r="F28868" s="278" t="str">
        <f>Resumo!$R$10</f>
        <v>Margem</v>
      </c>
      <c r="G28868" s="286">
        <f>'CRONOG. DE RECEBIMENTO'!AA60</f>
        <v>0</v>
      </c>
    </row>
    <row r="28869" spans="1:7">
      <c r="A28869" s="283">
        <f>'Comp. Desp. Indiretas'!$CW$7</f>
        <v>0</v>
      </c>
      <c r="D28869" s="279" t="str">
        <f>Resumo!$R$11</f>
        <v>Risco</v>
      </c>
      <c r="E28869" s="278" t="str">
        <f>Resumo!$R$11</f>
        <v>Risco</v>
      </c>
      <c r="F28869" s="278" t="str">
        <f>Resumo!$R$11</f>
        <v>Risco</v>
      </c>
      <c r="G28869" s="286">
        <f>'CRONOG. DE RECEBIMENTO'!AA59</f>
        <v>0</v>
      </c>
    </row>
    <row r="28870" spans="1:7">
      <c r="A28870" s="283">
        <f>'Comp. Desp. Indiretas'!$CW$7</f>
        <v>0</v>
      </c>
      <c r="D28870" s="279" t="str">
        <f>'CRONOG. DE RECEBIMENTO'!$A$54</f>
        <v>TOTAL MENSAL - RECEITA LÍQUIDA</v>
      </c>
      <c r="E28870" s="278" t="str">
        <f>Resumo!$R$4</f>
        <v>Receita</v>
      </c>
      <c r="F28870" s="278" t="str">
        <f>'CRONOG. DE RECEBIMENTO'!$A$54</f>
        <v>TOTAL MENSAL - RECEITA LÍQUIDA</v>
      </c>
      <c r="G28870" s="286">
        <f>'CRONOG. DE RECEBIMENTO'!$AA$54</f>
        <v>0</v>
      </c>
    </row>
    <row r="28871" spans="1:7">
      <c r="A28871" s="283">
        <f>'Comp. Desp. Indiretas'!$CW$7</f>
        <v>0</v>
      </c>
      <c r="D28871" s="279" t="str">
        <f>'CRONOG. DE RECEBIMENTO'!$A$55</f>
        <v>TOTAL ACUMULADO - RECEITA LÍQUIDA</v>
      </c>
      <c r="E28871" s="278" t="str">
        <f>Resumo!$R$4</f>
        <v>Receita</v>
      </c>
      <c r="F28871" s="278" t="str">
        <f>'CRONOG. DE RECEBIMENTO'!$A$55</f>
        <v>TOTAL ACUMULADO - RECEITA LÍQUIDA</v>
      </c>
      <c r="G28871" s="286">
        <f>'CRONOG. DE RECEBIMENTO'!$AA$55</f>
        <v>5856057.9680455765</v>
      </c>
    </row>
    <row r="28902" spans="1:7">
      <c r="A28902" s="283">
        <f>'Comp. Desp. Indiretas'!$CX$7</f>
        <v>0</v>
      </c>
      <c r="B28902" s="278" t="str">
        <f>'Comp. Desp. Indiretas'!$A$9</f>
        <v>MOC</v>
      </c>
      <c r="D28902" s="279" t="str">
        <f>'Comp. Desp. Indiretas'!$C$9</f>
        <v>DIRETOR TÉCNICO</v>
      </c>
      <c r="E28902" s="278" t="str">
        <f>Resumo!$R$5</f>
        <v>Despesa</v>
      </c>
      <c r="F28902" s="278" t="str">
        <f>Resumo!$R$6</f>
        <v>Despesa Indireta</v>
      </c>
      <c r="G28902" s="286">
        <f>'Comp. Desp. Indiretas'!CX9</f>
        <v>0</v>
      </c>
    </row>
    <row r="28903" spans="1:7">
      <c r="A28903" s="283">
        <f>'Comp. Desp. Indiretas'!$CX$7</f>
        <v>0</v>
      </c>
      <c r="B28903" s="278" t="str">
        <f>'Comp. Desp. Indiretas'!$A$10</f>
        <v>MOC</v>
      </c>
      <c r="D28903" s="279" t="str">
        <f>'Comp. Desp. Indiretas'!$C$10</f>
        <v>GERENTE DE PROJETO</v>
      </c>
      <c r="E28903" s="278" t="str">
        <f>Resumo!$R$5</f>
        <v>Despesa</v>
      </c>
      <c r="F28903" s="278" t="str">
        <f>Resumo!$R$6</f>
        <v>Despesa Indireta</v>
      </c>
      <c r="G28903" s="286">
        <f>'Comp. Desp. Indiretas'!CX10</f>
        <v>0</v>
      </c>
    </row>
    <row r="28904" spans="1:7">
      <c r="A28904" s="283">
        <f>'Comp. Desp. Indiretas'!$CX$7</f>
        <v>0</v>
      </c>
      <c r="B28904" s="278" t="str">
        <f>'Comp. Desp. Indiretas'!$A$11</f>
        <v>MOC</v>
      </c>
      <c r="D28904" s="279" t="str">
        <f>'Comp. Desp. Indiretas'!$C$11</f>
        <v>COORD. DE PROJETO</v>
      </c>
      <c r="E28904" s="278" t="str">
        <f>Resumo!$R$5</f>
        <v>Despesa</v>
      </c>
      <c r="F28904" s="278" t="str">
        <f>Resumo!$R$6</f>
        <v>Despesa Indireta</v>
      </c>
      <c r="G28904" s="286">
        <f>'Comp. Desp. Indiretas'!CX11</f>
        <v>0</v>
      </c>
    </row>
    <row r="28905" spans="1:7">
      <c r="A28905" s="283">
        <f>'Comp. Desp. Indiretas'!$CX$7</f>
        <v>0</v>
      </c>
      <c r="B28905" s="278" t="str">
        <f>'Comp. Desp. Indiretas'!$A$12</f>
        <v>MOC</v>
      </c>
      <c r="D28905" s="279" t="str">
        <f>'Comp. Desp. Indiretas'!$C$12</f>
        <v>COORD. OPERACIONAL</v>
      </c>
      <c r="E28905" s="278" t="str">
        <f>Resumo!$R$5</f>
        <v>Despesa</v>
      </c>
      <c r="F28905" s="278" t="str">
        <f>Resumo!$R$6</f>
        <v>Despesa Indireta</v>
      </c>
      <c r="G28905" s="286">
        <f>'Comp. Desp. Indiretas'!CX12</f>
        <v>0</v>
      </c>
    </row>
    <row r="28906" spans="1:7">
      <c r="A28906" s="283">
        <f>'Comp. Desp. Indiretas'!$CX$7</f>
        <v>0</v>
      </c>
      <c r="B28906" s="278" t="str">
        <f>'Comp. Desp. Indiretas'!$A$13</f>
        <v>MOC</v>
      </c>
      <c r="D28906" s="279" t="str">
        <f>'Comp. Desp. Indiretas'!$C$13</f>
        <v>ANALISTA DE PROJETOS SENIOR</v>
      </c>
      <c r="E28906" s="278" t="str">
        <f>Resumo!$R$5</f>
        <v>Despesa</v>
      </c>
      <c r="F28906" s="278" t="str">
        <f>Resumo!$R$6</f>
        <v>Despesa Indireta</v>
      </c>
      <c r="G28906" s="286">
        <f>'Comp. Desp. Indiretas'!CX13</f>
        <v>0</v>
      </c>
    </row>
    <row r="28907" spans="1:7">
      <c r="A28907" s="283">
        <f>'Comp. Desp. Indiretas'!$CX$7</f>
        <v>0</v>
      </c>
      <c r="B28907" s="278" t="str">
        <f>'Comp. Desp. Indiretas'!$A$14</f>
        <v>MOC</v>
      </c>
      <c r="D28907" s="279" t="str">
        <f>'Comp. Desp. Indiretas'!$C$14</f>
        <v>ANALISTA DE PROJETOS PLENO</v>
      </c>
      <c r="E28907" s="278" t="str">
        <f>Resumo!$R$5</f>
        <v>Despesa</v>
      </c>
      <c r="F28907" s="278" t="str">
        <f>Resumo!$R$6</f>
        <v>Despesa Indireta</v>
      </c>
      <c r="G28907" s="286">
        <f>'Comp. Desp. Indiretas'!CX14</f>
        <v>0</v>
      </c>
    </row>
    <row r="28908" spans="1:7">
      <c r="A28908" s="283">
        <f>'Comp. Desp. Indiretas'!$CX$7</f>
        <v>0</v>
      </c>
      <c r="B28908" s="278" t="str">
        <f>'Comp. Desp. Indiretas'!$A$15</f>
        <v>MOC</v>
      </c>
      <c r="D28908" s="279" t="str">
        <f>'Comp. Desp. Indiretas'!$C$15</f>
        <v>ANALISTA DE PROJETOS JUNIOR</v>
      </c>
      <c r="E28908" s="278" t="str">
        <f>Resumo!$R$5</f>
        <v>Despesa</v>
      </c>
      <c r="F28908" s="278" t="str">
        <f>Resumo!$R$6</f>
        <v>Despesa Indireta</v>
      </c>
      <c r="G28908" s="286">
        <f>'Comp. Desp. Indiretas'!CX15</f>
        <v>0</v>
      </c>
    </row>
    <row r="28909" spans="1:7">
      <c r="A28909" s="283">
        <f>'Comp. Desp. Indiretas'!$CX$7</f>
        <v>0</v>
      </c>
      <c r="B28909" s="278" t="str">
        <f>'Comp. Desp. Indiretas'!$A$16</f>
        <v>MOC</v>
      </c>
      <c r="D28909" s="279" t="str">
        <f>'Comp. Desp. Indiretas'!$C$16</f>
        <v>TÉCNICO OPERACIONAL</v>
      </c>
      <c r="E28909" s="278" t="str">
        <f>Resumo!$R$5</f>
        <v>Despesa</v>
      </c>
      <c r="F28909" s="278" t="str">
        <f>Resumo!$R$6</f>
        <v>Despesa Indireta</v>
      </c>
      <c r="G28909" s="286">
        <f>'Comp. Desp. Indiretas'!CX16</f>
        <v>0</v>
      </c>
    </row>
    <row r="28910" spans="1:7">
      <c r="A28910" s="283">
        <f>'Comp. Desp. Indiretas'!$CX$7</f>
        <v>0</v>
      </c>
      <c r="B28910" s="278" t="str">
        <f>'Comp. Desp. Indiretas'!$A$17</f>
        <v>MOC</v>
      </c>
      <c r="D28910" s="279" t="str">
        <f>'Comp. Desp. Indiretas'!$C$17</f>
        <v>TÉCNICO OPERACIONAL - C/ PERICULOSIDADE</v>
      </c>
      <c r="E28910" s="278" t="str">
        <f>Resumo!$R$5</f>
        <v>Despesa</v>
      </c>
      <c r="F28910" s="278" t="str">
        <f>Resumo!$R$6</f>
        <v>Despesa Indireta</v>
      </c>
      <c r="G28910" s="286">
        <f>'Comp. Desp. Indiretas'!CX17</f>
        <v>0</v>
      </c>
    </row>
    <row r="28911" spans="1:7">
      <c r="A28911" s="283">
        <f>'Comp. Desp. Indiretas'!$CX$7</f>
        <v>0</v>
      </c>
      <c r="B28911" s="278" t="str">
        <f>'Comp. Desp. Indiretas'!$A$18</f>
        <v>MOC</v>
      </c>
      <c r="D28911" s="279" t="str">
        <f>'Comp. Desp. Indiretas'!$C$18</f>
        <v>ANALISTA DE GEOPROCESSAMENTO</v>
      </c>
      <c r="E28911" s="278" t="str">
        <f>Resumo!$R$5</f>
        <v>Despesa</v>
      </c>
      <c r="F28911" s="278" t="str">
        <f>Resumo!$R$6</f>
        <v>Despesa Indireta</v>
      </c>
      <c r="G28911" s="286">
        <f>'Comp. Desp. Indiretas'!CX18</f>
        <v>0</v>
      </c>
    </row>
    <row r="28912" spans="1:7">
      <c r="A28912" s="283">
        <f>'Comp. Desp. Indiretas'!$CX$7</f>
        <v>0</v>
      </c>
      <c r="B28912" s="278" t="str">
        <f>'Comp. Desp. Indiretas'!$A$19</f>
        <v>MOC</v>
      </c>
      <c r="D28912" s="279" t="str">
        <f>'Comp. Desp. Indiretas'!$C$19</f>
        <v>ASSISTENTE DE PROJETOS</v>
      </c>
      <c r="E28912" s="278" t="str">
        <f>Resumo!$R$5</f>
        <v>Despesa</v>
      </c>
      <c r="F28912" s="278" t="str">
        <f>Resumo!$R$6</f>
        <v>Despesa Indireta</v>
      </c>
      <c r="G28912" s="286">
        <f>'Comp. Desp. Indiretas'!CX19</f>
        <v>0</v>
      </c>
    </row>
    <row r="28913" spans="1:7">
      <c r="A28913" s="283">
        <f>'Comp. Desp. Indiretas'!$CX$7</f>
        <v>0</v>
      </c>
      <c r="B28913" s="278" t="str">
        <f>'Comp. Desp. Indiretas'!$A$20</f>
        <v>MOC</v>
      </c>
      <c r="D28913" s="279" t="str">
        <f>'Comp. Desp. Indiretas'!$C$20</f>
        <v>ASSISTENTE ADMINISTRATIVO</v>
      </c>
      <c r="E28913" s="278" t="str">
        <f>Resumo!$R$5</f>
        <v>Despesa</v>
      </c>
      <c r="F28913" s="278" t="str">
        <f>Resumo!$R$6</f>
        <v>Despesa Indireta</v>
      </c>
      <c r="G28913" s="286">
        <f>'Comp. Desp. Indiretas'!CX20</f>
        <v>0</v>
      </c>
    </row>
    <row r="28914" spans="1:7">
      <c r="A28914" s="283">
        <f>'Comp. Desp. Indiretas'!$CX$7</f>
        <v>0</v>
      </c>
      <c r="B28914" s="278" t="str">
        <f>'Comp. Desp. Indiretas'!$A$21</f>
        <v>MOC</v>
      </c>
      <c r="D28914" s="279" t="str">
        <f>'Comp. Desp. Indiretas'!$C$21</f>
        <v>ESTAGIÁRIO TÉCNICO</v>
      </c>
      <c r="E28914" s="278" t="str">
        <f>Resumo!$R$5</f>
        <v>Despesa</v>
      </c>
      <c r="F28914" s="278" t="str">
        <f>Resumo!$R$6</f>
        <v>Despesa Indireta</v>
      </c>
      <c r="G28914" s="286">
        <f>'Comp. Desp. Indiretas'!CX21</f>
        <v>0</v>
      </c>
    </row>
    <row r="28915" spans="1:7">
      <c r="A28915" s="283">
        <f>'Comp. Desp. Indiretas'!$CX$7</f>
        <v>0</v>
      </c>
      <c r="B28915" s="278" t="str">
        <f>'Comp. Desp. Indiretas'!$A$22</f>
        <v>MOC</v>
      </c>
      <c r="D28915" s="279" t="str">
        <f>'Comp. Desp. Indiretas'!$C$22</f>
        <v>ANALISTA FINANCEIRO</v>
      </c>
      <c r="E28915" s="278" t="str">
        <f>Resumo!$R$5</f>
        <v>Despesa</v>
      </c>
      <c r="F28915" s="278" t="str">
        <f>Resumo!$R$6</f>
        <v>Despesa Indireta</v>
      </c>
      <c r="G28915" s="286">
        <f>'Comp. Desp. Indiretas'!CX22</f>
        <v>0</v>
      </c>
    </row>
    <row r="28916" spans="1:7">
      <c r="A28916" s="283">
        <f>'Comp. Desp. Indiretas'!$CX$7</f>
        <v>0</v>
      </c>
      <c r="B28916" s="278" t="str">
        <f>'Comp. Desp. Indiretas'!$A$23</f>
        <v>MOC</v>
      </c>
      <c r="D28916" s="279" t="str">
        <f>'Comp. Desp. Indiretas'!$C$23</f>
        <v>ANALISTA DE SUPRIMENTOS</v>
      </c>
      <c r="E28916" s="278" t="str">
        <f>Resumo!$R$5</f>
        <v>Despesa</v>
      </c>
      <c r="F28916" s="278" t="str">
        <f>Resumo!$R$6</f>
        <v>Despesa Indireta</v>
      </c>
      <c r="G28916" s="286">
        <f>'Comp. Desp. Indiretas'!CX23</f>
        <v>0</v>
      </c>
    </row>
    <row r="28917" spans="1:7">
      <c r="A28917" s="283">
        <f>'Comp. Desp. Indiretas'!$CX$7</f>
        <v>0</v>
      </c>
      <c r="B28917" s="278" t="str">
        <f>'Comp. Desp. Indiretas'!$A$24</f>
        <v>DG</v>
      </c>
      <c r="D28917" s="279" t="str">
        <f>'Comp. Desp. Indiretas'!$C$24</f>
        <v>HOSPEDAGEM VIAGEM</v>
      </c>
      <c r="E28917" s="278" t="str">
        <f>Resumo!$R$5</f>
        <v>Despesa</v>
      </c>
      <c r="F28917" s="278" t="str">
        <f>Resumo!$R$6</f>
        <v>Despesa Indireta</v>
      </c>
      <c r="G28917" s="286">
        <f>'Comp. Desp. Indiretas'!CX24</f>
        <v>0</v>
      </c>
    </row>
    <row r="28918" spans="1:7">
      <c r="A28918" s="283">
        <f>'Comp. Desp. Indiretas'!$CX$7</f>
        <v>0</v>
      </c>
      <c r="B28918" s="278" t="str">
        <f>'Comp. Desp. Indiretas'!$A$25</f>
        <v>DG</v>
      </c>
      <c r="D28918" s="279" t="str">
        <f>'Comp. Desp. Indiretas'!$C$25</f>
        <v>HOSPEDAGEM - NIVEL 2</v>
      </c>
      <c r="E28918" s="278" t="str">
        <f>Resumo!$R$5</f>
        <v>Despesa</v>
      </c>
      <c r="F28918" s="278" t="str">
        <f>Resumo!$R$6</f>
        <v>Despesa Indireta</v>
      </c>
      <c r="G28918" s="286">
        <f>'Comp. Desp. Indiretas'!CX25</f>
        <v>0</v>
      </c>
    </row>
    <row r="28919" spans="1:7">
      <c r="A28919" s="283">
        <f>'Comp. Desp. Indiretas'!$CX$7</f>
        <v>0</v>
      </c>
      <c r="B28919" s="278" t="str">
        <f>'Comp. Desp. Indiretas'!$A$26</f>
        <v>DG</v>
      </c>
      <c r="D28919" s="279" t="str">
        <f>'Comp. Desp. Indiretas'!$C$26</f>
        <v>HOSPEDAGEM - NIVEL 3</v>
      </c>
      <c r="E28919" s="278" t="str">
        <f>Resumo!$R$5</f>
        <v>Despesa</v>
      </c>
      <c r="F28919" s="278" t="str">
        <f>Resumo!$R$6</f>
        <v>Despesa Indireta</v>
      </c>
      <c r="G28919" s="286">
        <f>'Comp. Desp. Indiretas'!CX26</f>
        <v>0</v>
      </c>
    </row>
    <row r="28920" spans="1:7">
      <c r="A28920" s="283">
        <f>'Comp. Desp. Indiretas'!$CX$7</f>
        <v>0</v>
      </c>
      <c r="B28920" s="278" t="str">
        <f>'Comp. Desp. Indiretas'!$A$27</f>
        <v>DG</v>
      </c>
      <c r="D28920" s="279" t="str">
        <f>'Comp. Desp. Indiretas'!$C$27</f>
        <v>SALA COMERCIAL - PARAUAPEBAS/PA</v>
      </c>
      <c r="E28920" s="278" t="str">
        <f>Resumo!$R$5</f>
        <v>Despesa</v>
      </c>
      <c r="F28920" s="278" t="str">
        <f>Resumo!$R$6</f>
        <v>Despesa Indireta</v>
      </c>
      <c r="G28920" s="286">
        <f>'Comp. Desp. Indiretas'!CX27</f>
        <v>0</v>
      </c>
    </row>
    <row r="28921" spans="1:7">
      <c r="A28921" s="283">
        <f>'Comp. Desp. Indiretas'!$CX$7</f>
        <v>0</v>
      </c>
      <c r="B28921" s="278" t="str">
        <f>'Comp. Desp. Indiretas'!$A$28</f>
        <v>DG</v>
      </c>
      <c r="D28921" s="279" t="str">
        <f>'Comp. Desp. Indiretas'!$C$28</f>
        <v>CUSTOS FIXOS - SALA COMERCIAL (INTERNET, TELEFONIA, ENERGIA, LIMPEZA, E ETC)</v>
      </c>
      <c r="E28921" s="278" t="str">
        <f>Resumo!$R$5</f>
        <v>Despesa</v>
      </c>
      <c r="F28921" s="278" t="str">
        <f>Resumo!$R$6</f>
        <v>Despesa Indireta</v>
      </c>
      <c r="G28921" s="286">
        <f>'Comp. Desp. Indiretas'!CX28</f>
        <v>0</v>
      </c>
    </row>
    <row r="28922" spans="1:7">
      <c r="A28922" s="283">
        <f>'Comp. Desp. Indiretas'!$CX$7</f>
        <v>0</v>
      </c>
      <c r="B28922" s="278" t="str">
        <f>'Comp. Desp. Indiretas'!$A$29</f>
        <v>DG</v>
      </c>
      <c r="D28922" s="279" t="str">
        <f>'Comp. Desp. Indiretas'!$C$29</f>
        <v>MOBILIA/FRETE - SALA COMERCIAL</v>
      </c>
      <c r="E28922" s="278" t="str">
        <f>Resumo!$R$5</f>
        <v>Despesa</v>
      </c>
      <c r="F28922" s="278" t="str">
        <f>Resumo!$R$6</f>
        <v>Despesa Indireta</v>
      </c>
      <c r="G28922" s="286">
        <f>'Comp. Desp. Indiretas'!CX29</f>
        <v>0</v>
      </c>
    </row>
    <row r="28923" spans="1:7">
      <c r="A28923" s="283">
        <f>'Comp. Desp. Indiretas'!$CX$7</f>
        <v>0</v>
      </c>
      <c r="B28923" s="278" t="str">
        <f>'Comp. Desp. Indiretas'!$A$30</f>
        <v>DG</v>
      </c>
      <c r="D28923" s="279" t="str">
        <f>'Comp. Desp. Indiretas'!$C$30</f>
        <v>ALIMENTAÇÃO - NIVEL 3</v>
      </c>
      <c r="E28923" s="278" t="str">
        <f>Resumo!$R$5</f>
        <v>Despesa</v>
      </c>
      <c r="F28923" s="278" t="str">
        <f>Resumo!$R$6</f>
        <v>Despesa Indireta</v>
      </c>
      <c r="G28923" s="286">
        <f>'Comp. Desp. Indiretas'!CX30</f>
        <v>0</v>
      </c>
    </row>
    <row r="28924" spans="1:7">
      <c r="A28924" s="283">
        <f>'Comp. Desp. Indiretas'!$CX$7</f>
        <v>0</v>
      </c>
      <c r="B28924" s="278" t="str">
        <f>'Comp. Desp. Indiretas'!$A$31</f>
        <v>DG</v>
      </c>
      <c r="D28924" s="279" t="str">
        <f>'Comp. Desp. Indiretas'!$C$31</f>
        <v>TELEFONIA</v>
      </c>
      <c r="E28924" s="278" t="str">
        <f>Resumo!$R$5</f>
        <v>Despesa</v>
      </c>
      <c r="F28924" s="278" t="str">
        <f>Resumo!$R$6</f>
        <v>Despesa Indireta</v>
      </c>
      <c r="G28924" s="286">
        <f>'Comp. Desp. Indiretas'!CX31</f>
        <v>0</v>
      </c>
    </row>
    <row r="28925" spans="1:7">
      <c r="A28925" s="283">
        <f>'Comp. Desp. Indiretas'!$CX$7</f>
        <v>0</v>
      </c>
      <c r="B28925" s="278" t="str">
        <f>'Comp. Desp. Indiretas'!$A$32</f>
        <v>DG</v>
      </c>
      <c r="D28925" s="279" t="str">
        <f>'Comp. Desp. Indiretas'!$C$32</f>
        <v>ALUGUEL DE VEÍCULO SUV</v>
      </c>
      <c r="E28925" s="278" t="str">
        <f>Resumo!$R$5</f>
        <v>Despesa</v>
      </c>
      <c r="F28925" s="278" t="str">
        <f>Resumo!$R$6</f>
        <v>Despesa Indireta</v>
      </c>
      <c r="G28925" s="286">
        <f>'Comp. Desp. Indiretas'!CX32</f>
        <v>0</v>
      </c>
    </row>
    <row r="28926" spans="1:7">
      <c r="A28926" s="283">
        <f>'Comp. Desp. Indiretas'!$CX$7</f>
        <v>0</v>
      </c>
      <c r="B28926" s="278" t="str">
        <f>'Comp. Desp. Indiretas'!$A$33</f>
        <v>DG</v>
      </c>
      <c r="D28926" s="279" t="str">
        <f>'Comp. Desp. Indiretas'!$C$33</f>
        <v>ALUGUEL DE VEICULO LEVE</v>
      </c>
      <c r="E28926" s="278" t="str">
        <f>Resumo!$R$5</f>
        <v>Despesa</v>
      </c>
      <c r="F28926" s="278" t="str">
        <f>Resumo!$R$6</f>
        <v>Despesa Indireta</v>
      </c>
      <c r="G28926" s="286">
        <f>'Comp. Desp. Indiretas'!CX33</f>
        <v>0</v>
      </c>
    </row>
    <row r="28927" spans="1:7">
      <c r="A28927" s="283">
        <f>'Comp. Desp. Indiretas'!$CX$7</f>
        <v>0</v>
      </c>
      <c r="B28927" s="278" t="str">
        <f>'Comp. Desp. Indiretas'!$A$34</f>
        <v>DG</v>
      </c>
      <c r="D28927" s="279" t="str">
        <f>'Comp. Desp. Indiretas'!$C$34</f>
        <v>ALUGUEL CAMINHONTE</v>
      </c>
      <c r="E28927" s="278" t="str">
        <f>Resumo!$R$5</f>
        <v>Despesa</v>
      </c>
      <c r="F28927" s="278" t="str">
        <f>Resumo!$R$6</f>
        <v>Despesa Indireta</v>
      </c>
      <c r="G28927" s="286">
        <f>'Comp. Desp. Indiretas'!CX34</f>
        <v>0</v>
      </c>
    </row>
    <row r="28928" spans="1:7">
      <c r="A28928" s="283">
        <f>'Comp. Desp. Indiretas'!$CX$7</f>
        <v>0</v>
      </c>
      <c r="B28928" s="278" t="str">
        <f>'Comp. Desp. Indiretas'!$A$35</f>
        <v>DG</v>
      </c>
      <c r="D28928" s="279" t="str">
        <f>'Comp. Desp. Indiretas'!$C$35</f>
        <v>AQUISIÇÃO DE VEICULO</v>
      </c>
      <c r="E28928" s="278" t="str">
        <f>Resumo!$R$5</f>
        <v>Despesa</v>
      </c>
      <c r="F28928" s="278" t="str">
        <f>Resumo!$R$6</f>
        <v>Despesa Indireta</v>
      </c>
      <c r="G28928" s="286">
        <f>'Comp. Desp. Indiretas'!CX35</f>
        <v>0</v>
      </c>
    </row>
    <row r="28929" spans="1:7">
      <c r="A28929" s="283">
        <f>'Comp. Desp. Indiretas'!$CX$7</f>
        <v>0</v>
      </c>
      <c r="B28929" s="278" t="str">
        <f>'Comp. Desp. Indiretas'!$A$36</f>
        <v>DG</v>
      </c>
      <c r="D28929" s="279" t="str">
        <f>'Comp. Desp. Indiretas'!$C$36</f>
        <v>COMBUSTÍVEL - GASOLINA</v>
      </c>
      <c r="E28929" s="278" t="str">
        <f>Resumo!$R$5</f>
        <v>Despesa</v>
      </c>
      <c r="F28929" s="278" t="str">
        <f>Resumo!$R$6</f>
        <v>Despesa Indireta</v>
      </c>
      <c r="G28929" s="286">
        <f>'Comp. Desp. Indiretas'!CX36</f>
        <v>0</v>
      </c>
    </row>
    <row r="28930" spans="1:7">
      <c r="A28930" s="283">
        <f>'Comp. Desp. Indiretas'!$CX$7</f>
        <v>0</v>
      </c>
      <c r="B28930" s="278" t="str">
        <f>'Comp. Desp. Indiretas'!$A$37</f>
        <v>DG</v>
      </c>
      <c r="D28930" s="279" t="str">
        <f>'Comp. Desp. Indiretas'!$C$37</f>
        <v>COMBUSTÍVEL - DIESEL</v>
      </c>
      <c r="E28930" s="278" t="str">
        <f>Resumo!$R$5</f>
        <v>Despesa</v>
      </c>
      <c r="F28930" s="278" t="str">
        <f>Resumo!$R$6</f>
        <v>Despesa Indireta</v>
      </c>
      <c r="G28930" s="286">
        <f>'Comp. Desp. Indiretas'!CX37</f>
        <v>0</v>
      </c>
    </row>
    <row r="28931" spans="1:7">
      <c r="A28931" s="283">
        <f>'Comp. Desp. Indiretas'!$CX$7</f>
        <v>0</v>
      </c>
      <c r="B28931" s="278" t="str">
        <f>'Comp. Desp. Indiretas'!$A$38</f>
        <v>DG</v>
      </c>
      <c r="D28931" s="279" t="str">
        <f>'Comp. Desp. Indiretas'!$C$38</f>
        <v>PASSAGEM AÉREA</v>
      </c>
      <c r="E28931" s="278" t="str">
        <f>Resumo!$R$5</f>
        <v>Despesa</v>
      </c>
      <c r="F28931" s="278" t="str">
        <f>Resumo!$R$6</f>
        <v>Despesa Indireta</v>
      </c>
      <c r="G28931" s="286">
        <f>'Comp. Desp. Indiretas'!CX38</f>
        <v>0</v>
      </c>
    </row>
    <row r="28932" spans="1:7">
      <c r="A28932" s="283">
        <f>'Comp. Desp. Indiretas'!$CX$7</f>
        <v>0</v>
      </c>
      <c r="B28932" s="278" t="str">
        <f>'Comp. Desp. Indiretas'!$A$39</f>
        <v>ART</v>
      </c>
      <c r="D28932" s="279" t="str">
        <f>'Comp. Desp. Indiretas'!$C$39</f>
        <v>ART CREA - Nível 1</v>
      </c>
      <c r="E28932" s="278" t="str">
        <f>Resumo!$R$5</f>
        <v>Despesa</v>
      </c>
      <c r="F28932" s="278" t="str">
        <f>Resumo!$R$6</f>
        <v>Despesa Indireta</v>
      </c>
      <c r="G28932" s="286">
        <f>'Comp. Desp. Indiretas'!CX39</f>
        <v>0</v>
      </c>
    </row>
    <row r="28933" spans="1:7">
      <c r="A28933" s="283">
        <f>'Comp. Desp. Indiretas'!$CX$7</f>
        <v>0</v>
      </c>
      <c r="B28933" s="278" t="str">
        <f>'Comp. Desp. Indiretas'!$A$40</f>
        <v>ART</v>
      </c>
      <c r="D28933" s="279" t="str">
        <f>'Comp. Desp. Indiretas'!$C$40</f>
        <v>ART CREA - Nível 2</v>
      </c>
      <c r="E28933" s="278" t="str">
        <f>Resumo!$R$5</f>
        <v>Despesa</v>
      </c>
      <c r="F28933" s="278" t="str">
        <f>Resumo!$R$6</f>
        <v>Despesa Indireta</v>
      </c>
      <c r="G28933" s="286">
        <f>'Comp. Desp. Indiretas'!CX40</f>
        <v>0</v>
      </c>
    </row>
    <row r="28934" spans="1:7">
      <c r="A28934" s="283">
        <f>'Comp. Desp. Indiretas'!$CX$7</f>
        <v>0</v>
      </c>
      <c r="B28934" s="278" t="str">
        <f>'Comp. Desp. Indiretas'!$A$41</f>
        <v>ART</v>
      </c>
      <c r="D28934" s="279" t="str">
        <f>'Comp. Desp. Indiretas'!$C$41</f>
        <v>ART CREA - Nível 3</v>
      </c>
      <c r="E28934" s="278" t="str">
        <f>Resumo!$R$5</f>
        <v>Despesa</v>
      </c>
      <c r="F28934" s="278" t="str">
        <f>Resumo!$R$6</f>
        <v>Despesa Indireta</v>
      </c>
      <c r="G28934" s="286">
        <f>'Comp. Desp. Indiretas'!CX41</f>
        <v>0</v>
      </c>
    </row>
    <row r="28935" spans="1:7">
      <c r="A28935" s="283">
        <f>'Comp. Desp. Indiretas'!$CX$7</f>
        <v>0</v>
      </c>
      <c r="B28935" s="278" t="str">
        <f>'Comp. Desp. Indiretas'!$A$42</f>
        <v>ART</v>
      </c>
      <c r="D28935" s="279" t="str">
        <f>'Comp. Desp. Indiretas'!$C$42</f>
        <v>ACERVO CREA</v>
      </c>
      <c r="E28935" s="278" t="str">
        <f>Resumo!$R$5</f>
        <v>Despesa</v>
      </c>
      <c r="F28935" s="278" t="str">
        <f>Resumo!$R$6</f>
        <v>Despesa Indireta</v>
      </c>
      <c r="G28935" s="286">
        <f>'Comp. Desp. Indiretas'!CX42</f>
        <v>0</v>
      </c>
    </row>
    <row r="28936" spans="1:7">
      <c r="A28936" s="283">
        <f>'Comp. Desp. Indiretas'!$CX$7</f>
        <v>0</v>
      </c>
      <c r="B28936" s="278" t="str">
        <f>'Comp. Desp. Indiretas'!$A$43</f>
        <v>ART</v>
      </c>
      <c r="D28936" s="279" t="str">
        <f>'Comp. Desp. Indiretas'!$C$43</f>
        <v>ART CRBio</v>
      </c>
      <c r="E28936" s="278" t="str">
        <f>Resumo!$R$5</f>
        <v>Despesa</v>
      </c>
      <c r="F28936" s="278" t="str">
        <f>Resumo!$R$6</f>
        <v>Despesa Indireta</v>
      </c>
      <c r="G28936" s="286">
        <f>'Comp. Desp. Indiretas'!CX43</f>
        <v>0</v>
      </c>
    </row>
    <row r="28937" spans="1:7">
      <c r="A28937" s="283">
        <f>'Comp. Desp. Indiretas'!$CX$7</f>
        <v>0</v>
      </c>
      <c r="B28937" s="278" t="str">
        <f>'Comp. Desp. Indiretas'!$A$44</f>
        <v>ART</v>
      </c>
      <c r="D28937" s="279" t="str">
        <f>'Comp. Desp. Indiretas'!$C$44</f>
        <v>ACERVO CRBio</v>
      </c>
      <c r="E28937" s="278" t="str">
        <f>Resumo!$R$5</f>
        <v>Despesa</v>
      </c>
      <c r="F28937" s="278" t="str">
        <f>Resumo!$R$6</f>
        <v>Despesa Indireta</v>
      </c>
      <c r="G28937" s="286">
        <f>'Comp. Desp. Indiretas'!CX44</f>
        <v>0</v>
      </c>
    </row>
    <row r="28938" spans="1:7">
      <c r="A28938" s="283">
        <f>'Comp. Desp. Indiretas'!$CX$7</f>
        <v>0</v>
      </c>
      <c r="B28938" s="278" t="str">
        <f>'Comp. Desp. Indiretas'!$A$45</f>
        <v>ART</v>
      </c>
      <c r="D28938" s="279" t="str">
        <f>'Comp. Desp. Indiretas'!$C$45</f>
        <v>VISTO CREA PF</v>
      </c>
      <c r="E28938" s="278" t="str">
        <f>Resumo!$R$5</f>
        <v>Despesa</v>
      </c>
      <c r="F28938" s="278" t="str">
        <f>Resumo!$R$6</f>
        <v>Despesa Indireta</v>
      </c>
      <c r="G28938" s="286">
        <f>'Comp. Desp. Indiretas'!CX45</f>
        <v>0</v>
      </c>
    </row>
    <row r="28939" spans="1:7">
      <c r="A28939" s="283">
        <f>'Comp. Desp. Indiretas'!$CX$7</f>
        <v>0</v>
      </c>
      <c r="B28939" s="278" t="str">
        <f>'Comp. Desp. Indiretas'!$A$46</f>
        <v>ART</v>
      </c>
      <c r="D28939" s="279" t="str">
        <f>'Comp. Desp. Indiretas'!$C$46</f>
        <v>VISTO CREA PJ</v>
      </c>
      <c r="E28939" s="278" t="str">
        <f>Resumo!$R$5</f>
        <v>Despesa</v>
      </c>
      <c r="F28939" s="278" t="str">
        <f>Resumo!$R$6</f>
        <v>Despesa Indireta</v>
      </c>
      <c r="G28939" s="286">
        <f>'Comp. Desp. Indiretas'!CX46</f>
        <v>0</v>
      </c>
    </row>
    <row r="28940" spans="1:7">
      <c r="A28940" s="283">
        <f>'Comp. Desp. Indiretas'!$CX$7</f>
        <v>0</v>
      </c>
      <c r="B28940" s="278" t="str">
        <f>'Comp. Desp. Indiretas'!$A$47</f>
        <v>ART</v>
      </c>
      <c r="D28940" s="279" t="str">
        <f>'Comp. Desp. Indiretas'!$C$47</f>
        <v>ANUIDADE CREA PF</v>
      </c>
      <c r="E28940" s="278" t="str">
        <f>Resumo!$R$5</f>
        <v>Despesa</v>
      </c>
      <c r="F28940" s="278" t="str">
        <f>Resumo!$R$6</f>
        <v>Despesa Indireta</v>
      </c>
      <c r="G28940" s="286">
        <f>'Comp. Desp. Indiretas'!CX47</f>
        <v>0</v>
      </c>
    </row>
    <row r="28941" spans="1:7">
      <c r="A28941" s="283">
        <f>'Comp. Desp. Indiretas'!$CX$7</f>
        <v>0</v>
      </c>
      <c r="B28941" s="278" t="str">
        <f>'Comp. Desp. Indiretas'!$A$48</f>
        <v>ART</v>
      </c>
      <c r="D28941" s="279" t="str">
        <f>'Comp. Desp. Indiretas'!$C$48</f>
        <v>ANUIDADE CREA PJ</v>
      </c>
      <c r="E28941" s="278" t="str">
        <f>Resumo!$R$5</f>
        <v>Despesa</v>
      </c>
      <c r="F28941" s="278" t="str">
        <f>Resumo!$R$6</f>
        <v>Despesa Indireta</v>
      </c>
      <c r="G28941" s="286">
        <f>'Comp. Desp. Indiretas'!CX48</f>
        <v>0</v>
      </c>
    </row>
    <row r="28942" spans="1:7">
      <c r="A28942" s="283">
        <f>'Comp. Desp. Indiretas'!$CX$7</f>
        <v>0</v>
      </c>
      <c r="B28942" s="278" t="str">
        <f>'Comp. Desp. Indiretas'!$A$49</f>
        <v>ART</v>
      </c>
      <c r="D28942" s="279" t="str">
        <f>'Comp. Desp. Indiretas'!$C$49</f>
        <v>VISTO CRBio PF</v>
      </c>
      <c r="E28942" s="278" t="str">
        <f>Resumo!$R$5</f>
        <v>Despesa</v>
      </c>
      <c r="F28942" s="278" t="str">
        <f>Resumo!$R$6</f>
        <v>Despesa Indireta</v>
      </c>
      <c r="G28942" s="286">
        <f>'Comp. Desp. Indiretas'!CX49</f>
        <v>0</v>
      </c>
    </row>
    <row r="28943" spans="1:7">
      <c r="A28943" s="283">
        <f>'Comp. Desp. Indiretas'!$CX$7</f>
        <v>0</v>
      </c>
      <c r="B28943" s="278" t="str">
        <f>'Comp. Desp. Indiretas'!$A$50</f>
        <v>ART</v>
      </c>
      <c r="D28943" s="279" t="str">
        <f>'Comp. Desp. Indiretas'!$C$50</f>
        <v>VISTO CRBio PJ</v>
      </c>
      <c r="E28943" s="278" t="str">
        <f>Resumo!$R$5</f>
        <v>Despesa</v>
      </c>
      <c r="F28943" s="278" t="str">
        <f>Resumo!$R$6</f>
        <v>Despesa Indireta</v>
      </c>
      <c r="G28943" s="286">
        <f>'Comp. Desp. Indiretas'!CX50</f>
        <v>0</v>
      </c>
    </row>
    <row r="28944" spans="1:7">
      <c r="A28944" s="283">
        <f>'Comp. Desp. Indiretas'!$CX$7</f>
        <v>0</v>
      </c>
      <c r="B28944" s="278" t="str">
        <f>'Comp. Desp. Indiretas'!$A$51</f>
        <v>SMS</v>
      </c>
      <c r="D28944" s="279" t="str">
        <f>'Comp. Desp. Indiretas'!$C$51</f>
        <v>PPRA</v>
      </c>
      <c r="E28944" s="278" t="str">
        <f>Resumo!$R$5</f>
        <v>Despesa</v>
      </c>
      <c r="F28944" s="278" t="str">
        <f>Resumo!$R$6</f>
        <v>Despesa Indireta</v>
      </c>
      <c r="G28944" s="286">
        <f>'Comp. Desp. Indiretas'!CX51</f>
        <v>0</v>
      </c>
    </row>
    <row r="28945" spans="1:7">
      <c r="A28945" s="283">
        <f>'Comp. Desp. Indiretas'!$CX$7</f>
        <v>0</v>
      </c>
      <c r="B28945" s="278" t="str">
        <f>'Comp. Desp. Indiretas'!$A$52</f>
        <v>SMS</v>
      </c>
      <c r="D28945" s="279" t="str">
        <f>'Comp. Desp. Indiretas'!$C$52</f>
        <v>PCMSO</v>
      </c>
      <c r="E28945" s="278" t="str">
        <f>Resumo!$R$5</f>
        <v>Despesa</v>
      </c>
      <c r="F28945" s="278" t="str">
        <f>Resumo!$R$6</f>
        <v>Despesa Indireta</v>
      </c>
      <c r="G28945" s="286">
        <f>'Comp. Desp. Indiretas'!CX52</f>
        <v>0</v>
      </c>
    </row>
    <row r="28946" spans="1:7">
      <c r="A28946" s="283">
        <f>'Comp. Desp. Indiretas'!$CX$7</f>
        <v>0</v>
      </c>
      <c r="B28946" s="278" t="str">
        <f>'Comp. Desp. Indiretas'!$A$53</f>
        <v>SMS</v>
      </c>
      <c r="D28946" s="279" t="str">
        <f>'Comp. Desp. Indiretas'!$C$53</f>
        <v>PGR</v>
      </c>
      <c r="E28946" s="278" t="str">
        <f>Resumo!$R$5</f>
        <v>Despesa</v>
      </c>
      <c r="F28946" s="278" t="str">
        <f>Resumo!$R$6</f>
        <v>Despesa Indireta</v>
      </c>
      <c r="G28946" s="286">
        <f>'Comp. Desp. Indiretas'!CX53</f>
        <v>0</v>
      </c>
    </row>
    <row r="28947" spans="1:7">
      <c r="A28947" s="283">
        <f>'Comp. Desp. Indiretas'!$CX$7</f>
        <v>0</v>
      </c>
      <c r="B28947" s="278" t="str">
        <f>'Comp. Desp. Indiretas'!$A$55</f>
        <v>SMS</v>
      </c>
      <c r="D28947" s="279" t="str">
        <f>'Comp. Desp. Indiretas'!$C$55</f>
        <v>TREINAMENTO</v>
      </c>
      <c r="E28947" s="278" t="str">
        <f>Resumo!$R$5</f>
        <v>Despesa</v>
      </c>
      <c r="F28947" s="278" t="str">
        <f>Resumo!$R$6</f>
        <v>Despesa Indireta</v>
      </c>
      <c r="G28947" s="286">
        <f>'Comp. Desp. Indiretas'!CX55</f>
        <v>0</v>
      </c>
    </row>
    <row r="28948" spans="1:7">
      <c r="A28948" s="283">
        <f>'Comp. Desp. Indiretas'!$CX$7</f>
        <v>0</v>
      </c>
      <c r="B28948" s="278" t="str">
        <f>'Comp. Desp. Indiretas'!$A$56</f>
        <v>SMS</v>
      </c>
      <c r="D28948" s="279" t="str">
        <f>'Comp. Desp. Indiretas'!$C$56</f>
        <v>ASO</v>
      </c>
      <c r="E28948" s="278" t="str">
        <f>Resumo!$R$5</f>
        <v>Despesa</v>
      </c>
      <c r="F28948" s="278" t="str">
        <f>Resumo!$R$6</f>
        <v>Despesa Indireta</v>
      </c>
      <c r="G28948" s="286">
        <f>'Comp. Desp. Indiretas'!CX56</f>
        <v>0</v>
      </c>
    </row>
    <row r="28949" spans="1:7">
      <c r="A28949" s="283">
        <f>'Comp. Desp. Indiretas'!$CX$7</f>
        <v>0</v>
      </c>
      <c r="B28949" s="278">
        <f>'Comp. Desp. Indiretas'!$A$57</f>
        <v>0</v>
      </c>
      <c r="D28949" s="279" t="str">
        <f>'Comp. Desp. Indiretas'!$C$57</f>
        <v/>
      </c>
      <c r="E28949" s="278" t="str">
        <f>Resumo!$R$5</f>
        <v>Despesa</v>
      </c>
      <c r="F28949" s="278" t="str">
        <f>Resumo!$R$6</f>
        <v>Despesa Indireta</v>
      </c>
      <c r="G28949" s="286">
        <f>'Comp. Desp. Indiretas'!CX57</f>
        <v>0</v>
      </c>
    </row>
    <row r="28950" spans="1:7">
      <c r="A28950" s="283">
        <f>'Comp. Desp. Indiretas'!$CX$7</f>
        <v>0</v>
      </c>
      <c r="B28950" s="278">
        <f>'Comp. Desp. Indiretas'!$A$58</f>
        <v>0</v>
      </c>
      <c r="D28950" s="279" t="str">
        <f>'Comp. Desp. Indiretas'!$C$58</f>
        <v/>
      </c>
      <c r="E28950" s="278" t="str">
        <f>Resumo!$R$5</f>
        <v>Despesa</v>
      </c>
      <c r="F28950" s="278" t="str">
        <f>Resumo!$R$6</f>
        <v>Despesa Indireta</v>
      </c>
      <c r="G28950" s="286">
        <f>'Comp. Desp. Indiretas'!CX58</f>
        <v>0</v>
      </c>
    </row>
    <row r="28951" spans="1:7">
      <c r="A28951" s="283">
        <f>'Comp. Desp. Indiretas'!$CX$7</f>
        <v>0</v>
      </c>
      <c r="B28951" s="278">
        <f>'Comp. Desp. Indiretas'!$A$59</f>
        <v>0</v>
      </c>
      <c r="D28951" s="279" t="str">
        <f>'Comp. Desp. Indiretas'!$C$59</f>
        <v/>
      </c>
      <c r="E28951" s="278" t="str">
        <f>Resumo!$R$5</f>
        <v>Despesa</v>
      </c>
      <c r="F28951" s="278" t="str">
        <f>Resumo!$R$6</f>
        <v>Despesa Indireta</v>
      </c>
      <c r="G28951" s="286">
        <f>'Comp. Desp. Indiretas'!CX59</f>
        <v>0</v>
      </c>
    </row>
    <row r="28952" spans="1:7">
      <c r="A28952" s="283">
        <f>'Comp. Desp. Indiretas'!$CX$7</f>
        <v>0</v>
      </c>
      <c r="B28952" s="278">
        <f>'Comp. Desp. Indiretas'!$A$60</f>
        <v>0</v>
      </c>
      <c r="D28952" s="279" t="str">
        <f>'Comp. Desp. Indiretas'!$C$60</f>
        <v/>
      </c>
      <c r="E28952" s="278" t="str">
        <f>Resumo!$R$5</f>
        <v>Despesa</v>
      </c>
      <c r="F28952" s="278" t="str">
        <f>Resumo!$R$6</f>
        <v>Despesa Indireta</v>
      </c>
      <c r="G28952" s="286">
        <f>'Comp. Desp. Indiretas'!CX60</f>
        <v>0</v>
      </c>
    </row>
    <row r="28953" spans="1:7">
      <c r="A28953" s="283">
        <f>'Comp. Desp. Indiretas'!$CX$7</f>
        <v>0</v>
      </c>
      <c r="B28953" s="278" t="str">
        <f>'Comp. Desp. Indiretas'!$A$63</f>
        <v>MOC</v>
      </c>
      <c r="D28953" s="279" t="str">
        <f>'Comp. Desp. Indiretas'!$C$63</f>
        <v>DIRETOR TÉCNICO</v>
      </c>
      <c r="E28953" s="278" t="str">
        <f>Resumo!$R$5</f>
        <v>Despesa</v>
      </c>
      <c r="F28953" s="278" t="str">
        <f>Resumo!$R$6</f>
        <v>Despesa Indireta</v>
      </c>
      <c r="G28953" s="286">
        <f>'Comp. Desp. Indiretas'!CX63</f>
        <v>0</v>
      </c>
    </row>
    <row r="28954" spans="1:7">
      <c r="A28954" s="283">
        <f>'Comp. Desp. Indiretas'!$CX$7</f>
        <v>0</v>
      </c>
      <c r="B28954" s="278" t="str">
        <f>'Comp. Desp. Indiretas'!$A$64</f>
        <v>MOC</v>
      </c>
      <c r="D28954" s="279" t="str">
        <f>'Comp. Desp. Indiretas'!$C$64</f>
        <v>ANALISTA DE SUPRIMENTOS</v>
      </c>
      <c r="E28954" s="278" t="str">
        <f>Resumo!$R$5</f>
        <v>Despesa</v>
      </c>
      <c r="F28954" s="278" t="str">
        <f>Resumo!$R$6</f>
        <v>Despesa Indireta</v>
      </c>
      <c r="G28954" s="286">
        <f>'Comp. Desp. Indiretas'!CX64</f>
        <v>0</v>
      </c>
    </row>
    <row r="28955" spans="1:7">
      <c r="A28955" s="283">
        <f>'Comp. Desp. Indiretas'!$CX$7</f>
        <v>0</v>
      </c>
      <c r="B28955" s="278" t="str">
        <f>'Comp. Desp. Indiretas'!$A$65</f>
        <v>MOC</v>
      </c>
      <c r="D28955" s="279" t="str">
        <f>'Comp. Desp. Indiretas'!$C$65</f>
        <v>GERENTE DE PROJETO - PJ</v>
      </c>
      <c r="E28955" s="278" t="str">
        <f>Resumo!$R$5</f>
        <v>Despesa</v>
      </c>
      <c r="F28955" s="278" t="str">
        <f>Resumo!$R$6</f>
        <v>Despesa Indireta</v>
      </c>
      <c r="G28955" s="286">
        <f>'Comp. Desp. Indiretas'!CX65</f>
        <v>0</v>
      </c>
    </row>
    <row r="28956" spans="1:7">
      <c r="A28956" s="283">
        <f>'Comp. Desp. Indiretas'!$CX$7</f>
        <v>0</v>
      </c>
      <c r="B28956" s="278" t="str">
        <f>'Comp. Desp. Indiretas'!$A$66</f>
        <v>MOC</v>
      </c>
      <c r="D28956" s="279" t="str">
        <f>'Comp. Desp. Indiretas'!$C$66</f>
        <v>COORD. DE PROJETO - PJ</v>
      </c>
      <c r="E28956" s="278" t="str">
        <f>Resumo!$R$5</f>
        <v>Despesa</v>
      </c>
      <c r="F28956" s="278" t="str">
        <f>Resumo!$R$6</f>
        <v>Despesa Indireta</v>
      </c>
      <c r="G28956" s="286">
        <f>'Comp. Desp. Indiretas'!CX66</f>
        <v>0</v>
      </c>
    </row>
    <row r="28957" spans="1:7">
      <c r="A28957" s="283">
        <f>'Comp. Desp. Indiretas'!$CX$7</f>
        <v>0</v>
      </c>
      <c r="B28957" s="278" t="str">
        <f>'Comp. Desp. Indiretas'!$A$67</f>
        <v>MOC</v>
      </c>
      <c r="D28957" s="279" t="str">
        <f>'Comp. Desp. Indiretas'!$C$67</f>
        <v>COORD. OPERACIONAL - PJ</v>
      </c>
      <c r="E28957" s="278" t="str">
        <f>Resumo!$R$5</f>
        <v>Despesa</v>
      </c>
      <c r="F28957" s="278" t="str">
        <f>Resumo!$R$6</f>
        <v>Despesa Indireta</v>
      </c>
      <c r="G28957" s="286">
        <f>'Comp. Desp. Indiretas'!CX67</f>
        <v>0</v>
      </c>
    </row>
    <row r="28958" spans="1:7">
      <c r="A28958" s="283">
        <f>'Comp. Desp. Indiretas'!$CX$7</f>
        <v>0</v>
      </c>
      <c r="B28958" s="278" t="str">
        <f>'Comp. Desp. Indiretas'!$A$68</f>
        <v>MOC</v>
      </c>
      <c r="D28958" s="279" t="str">
        <f>'Comp. Desp. Indiretas'!$C$68</f>
        <v>ANALISTA DE PROJETOS SENIOR - PJ</v>
      </c>
      <c r="E28958" s="278" t="str">
        <f>Resumo!$R$5</f>
        <v>Despesa</v>
      </c>
      <c r="F28958" s="278" t="str">
        <f>Resumo!$R$6</f>
        <v>Despesa Indireta</v>
      </c>
      <c r="G28958" s="286">
        <f>'Comp. Desp. Indiretas'!CX68</f>
        <v>0</v>
      </c>
    </row>
    <row r="28959" spans="1:7">
      <c r="A28959" s="283">
        <f>'Comp. Desp. Indiretas'!$CX$7</f>
        <v>0</v>
      </c>
      <c r="B28959" s="278" t="str">
        <f>'Comp. Desp. Indiretas'!$A$69</f>
        <v>MOC</v>
      </c>
      <c r="D28959" s="279" t="str">
        <f>'Comp. Desp. Indiretas'!$C$69</f>
        <v>ANALISTA DE PROJETOS PLENO - PJ</v>
      </c>
      <c r="E28959" s="278" t="str">
        <f>Resumo!$R$5</f>
        <v>Despesa</v>
      </c>
      <c r="F28959" s="278" t="str">
        <f>Resumo!$R$6</f>
        <v>Despesa Indireta</v>
      </c>
      <c r="G28959" s="286">
        <f>'Comp. Desp. Indiretas'!CX69</f>
        <v>0</v>
      </c>
    </row>
    <row r="28960" spans="1:7">
      <c r="A28960" s="283">
        <f>'Comp. Desp. Indiretas'!$CX$7</f>
        <v>0</v>
      </c>
      <c r="B28960" s="278" t="str">
        <f>'Comp. Desp. Indiretas'!$A$70</f>
        <v>MOC</v>
      </c>
      <c r="D28960" s="279" t="str">
        <f>'Comp. Desp. Indiretas'!$C$70</f>
        <v>ANALISTA DE PROJETOS JUNIOR - PJ</v>
      </c>
      <c r="E28960" s="278" t="str">
        <f>Resumo!$R$5</f>
        <v>Despesa</v>
      </c>
      <c r="F28960" s="278" t="str">
        <f>Resumo!$R$6</f>
        <v>Despesa Indireta</v>
      </c>
      <c r="G28960" s="286">
        <f>'Comp. Desp. Indiretas'!CX70</f>
        <v>0</v>
      </c>
    </row>
    <row r="28961" spans="1:7">
      <c r="A28961" s="283">
        <f>'Comp. Desp. Indiretas'!$CX$7</f>
        <v>0</v>
      </c>
      <c r="B28961" s="278" t="str">
        <f>'Comp. Desp. Indiretas'!$A$71</f>
        <v>MOC</v>
      </c>
      <c r="D28961" s="279" t="str">
        <f>'Comp. Desp. Indiretas'!$C$71</f>
        <v>TÉCNICO OPERACIONAL - PJ</v>
      </c>
      <c r="E28961" s="278" t="str">
        <f>Resumo!$R$5</f>
        <v>Despesa</v>
      </c>
      <c r="F28961" s="278" t="str">
        <f>Resumo!$R$6</f>
        <v>Despesa Indireta</v>
      </c>
      <c r="G28961" s="286">
        <f>'Comp. Desp. Indiretas'!CX71</f>
        <v>0</v>
      </c>
    </row>
    <row r="28962" spans="1:7">
      <c r="A28962" s="283">
        <f>'Comp. Desp. Indiretas'!$CX$7</f>
        <v>0</v>
      </c>
      <c r="B28962" s="278" t="str">
        <f>'Comp. Desp. Indiretas'!$A$72</f>
        <v>MOC</v>
      </c>
      <c r="D28962" s="279" t="str">
        <f>'Comp. Desp. Indiretas'!$C$72</f>
        <v>AUXILIAR TÉCNICO - PJ</v>
      </c>
      <c r="E28962" s="278" t="str">
        <f>Resumo!$R$5</f>
        <v>Despesa</v>
      </c>
      <c r="F28962" s="278" t="str">
        <f>Resumo!$R$6</f>
        <v>Despesa Indireta</v>
      </c>
      <c r="G28962" s="286">
        <f>'Comp. Desp. Indiretas'!CX72</f>
        <v>0</v>
      </c>
    </row>
    <row r="28963" spans="1:7">
      <c r="A28963" s="283">
        <f>'Comp. Desp. Indiretas'!$CX$7</f>
        <v>0</v>
      </c>
      <c r="B28963" s="278" t="str">
        <f>'Comp. Desp. Indiretas'!$A$73</f>
        <v>MOC</v>
      </c>
      <c r="D28963" s="279" t="str">
        <f>'Comp. Desp. Indiretas'!$C$73</f>
        <v>ANALISTA FINANCEIRO</v>
      </c>
      <c r="E28963" s="278" t="str">
        <f>Resumo!$R$5</f>
        <v>Despesa</v>
      </c>
      <c r="F28963" s="278" t="str">
        <f>Resumo!$R$6</f>
        <v>Despesa Indireta</v>
      </c>
      <c r="G28963" s="286">
        <f>'Comp. Desp. Indiretas'!CX73</f>
        <v>0</v>
      </c>
    </row>
    <row r="28964" spans="1:7">
      <c r="A28964" s="283">
        <f>'Comp. Desp. Indiretas'!$CX$7</f>
        <v>0</v>
      </c>
      <c r="B28964" s="278" t="str">
        <f>'Comp. Desp. Indiretas'!$A$74</f>
        <v>MOC</v>
      </c>
      <c r="D28964" s="279" t="str">
        <f>'Comp. Desp. Indiretas'!$C$74</f>
        <v>ANALISTA DE SUPRIMENTOS</v>
      </c>
      <c r="E28964" s="278" t="str">
        <f>Resumo!$R$5</f>
        <v>Despesa</v>
      </c>
      <c r="F28964" s="278" t="str">
        <f>Resumo!$R$6</f>
        <v>Despesa Indireta</v>
      </c>
      <c r="G28964" s="286">
        <f>'Comp. Desp. Indiretas'!CX74</f>
        <v>0</v>
      </c>
    </row>
    <row r="28965" spans="1:7">
      <c r="A28965" s="283">
        <f>'Comp. Desp. Indiretas'!$CX$7</f>
        <v>0</v>
      </c>
      <c r="B28965" s="278" t="str">
        <f>'Comp. Desp. Indiretas'!$A$75</f>
        <v>DG</v>
      </c>
      <c r="D28965" s="279" t="str">
        <f>'Comp. Desp. Indiretas'!$C$75</f>
        <v>HOSPEDAGEM VIAGEM</v>
      </c>
      <c r="E28965" s="278" t="str">
        <f>Resumo!$R$5</f>
        <v>Despesa</v>
      </c>
      <c r="F28965" s="278" t="str">
        <f>Resumo!$R$6</f>
        <v>Despesa Indireta</v>
      </c>
      <c r="G28965" s="286">
        <f>'Comp. Desp. Indiretas'!CX75</f>
        <v>0</v>
      </c>
    </row>
    <row r="28966" spans="1:7">
      <c r="A28966" s="283">
        <f>'Comp. Desp. Indiretas'!$CX$7</f>
        <v>0</v>
      </c>
      <c r="B28966" s="278" t="str">
        <f>'Comp. Desp. Indiretas'!$A$76</f>
        <v>DG</v>
      </c>
      <c r="D28966" s="279" t="str">
        <f>'Comp. Desp. Indiretas'!$C$76</f>
        <v>ALIMENTAÇÃO VIAGEM (CAFÉ / ALMOÇO OU JANTA)</v>
      </c>
      <c r="E28966" s="278" t="str">
        <f>Resumo!$R$5</f>
        <v>Despesa</v>
      </c>
      <c r="F28966" s="278" t="str">
        <f>Resumo!$R$6</f>
        <v>Despesa Indireta</v>
      </c>
      <c r="G28966" s="286">
        <f>'Comp. Desp. Indiretas'!CX76</f>
        <v>0</v>
      </c>
    </row>
    <row r="28967" spans="1:7">
      <c r="A28967" s="283">
        <f>'Comp. Desp. Indiretas'!$CX$7</f>
        <v>0</v>
      </c>
      <c r="B28967" s="278" t="str">
        <f>'Comp. Desp. Indiretas'!$A$77</f>
        <v>DG</v>
      </c>
      <c r="D28967" s="279" t="str">
        <f>'Comp. Desp. Indiretas'!$C$77</f>
        <v>SALA COMERCIAL - PARAUAPEBAS/PA</v>
      </c>
      <c r="E28967" s="278" t="str">
        <f>Resumo!$R$5</f>
        <v>Despesa</v>
      </c>
      <c r="F28967" s="278" t="str">
        <f>Resumo!$R$6</f>
        <v>Despesa Indireta</v>
      </c>
      <c r="G28967" s="286">
        <f>'Comp. Desp. Indiretas'!CX77</f>
        <v>0</v>
      </c>
    </row>
    <row r="28968" spans="1:7">
      <c r="A28968" s="283">
        <f>'Comp. Desp. Indiretas'!$CX$7</f>
        <v>0</v>
      </c>
      <c r="B28968" s="278" t="str">
        <f>'Comp. Desp. Indiretas'!$A$78</f>
        <v>DG</v>
      </c>
      <c r="D28968" s="279" t="str">
        <f>'Comp. Desp. Indiretas'!$C$78</f>
        <v>ALIMENTAÇÃO VIAGEM (CAFÉ / ALMOÇO OU JANTA)</v>
      </c>
      <c r="E28968" s="278" t="str">
        <f>Resumo!$R$5</f>
        <v>Despesa</v>
      </c>
      <c r="F28968" s="278" t="str">
        <f>Resumo!$R$6</f>
        <v>Despesa Indireta</v>
      </c>
      <c r="G28968" s="286">
        <f>'Comp. Desp. Indiretas'!CX78</f>
        <v>0</v>
      </c>
    </row>
    <row r="28969" spans="1:7">
      <c r="A28969" s="283">
        <f>'Comp. Desp. Indiretas'!$CX$7</f>
        <v>0</v>
      </c>
      <c r="B28969" s="278" t="str">
        <f>'Comp. Desp. Indiretas'!$A$79</f>
        <v>DG</v>
      </c>
      <c r="D28969" s="279" t="str">
        <f>'Comp. Desp. Indiretas'!$C$79</f>
        <v>ALIMENTAÇÃO - NIVEL 2</v>
      </c>
      <c r="E28969" s="278" t="str">
        <f>Resumo!$R$5</f>
        <v>Despesa</v>
      </c>
      <c r="F28969" s="278" t="str">
        <f>Resumo!$R$6</f>
        <v>Despesa Indireta</v>
      </c>
      <c r="G28969" s="286">
        <f>'Comp. Desp. Indiretas'!CX79</f>
        <v>0</v>
      </c>
    </row>
    <row r="28970" spans="1:7">
      <c r="A28970" s="283">
        <f>'Comp. Desp. Indiretas'!$CX$7</f>
        <v>0</v>
      </c>
      <c r="B28970" s="278" t="str">
        <f>'Comp. Desp. Indiretas'!$A$80</f>
        <v>DG</v>
      </c>
      <c r="D28970" s="279" t="str">
        <f>'Comp. Desp. Indiretas'!$C$80</f>
        <v>ALIMENTAÇÃO - NIVEL 3</v>
      </c>
      <c r="E28970" s="278" t="str">
        <f>Resumo!$R$5</f>
        <v>Despesa</v>
      </c>
      <c r="F28970" s="278" t="str">
        <f>Resumo!$R$6</f>
        <v>Despesa Indireta</v>
      </c>
      <c r="G28970" s="286">
        <f>'Comp. Desp. Indiretas'!CX80</f>
        <v>0</v>
      </c>
    </row>
    <row r="28971" spans="1:7">
      <c r="A28971" s="283">
        <f>'Comp. Desp. Indiretas'!$CX$7</f>
        <v>0</v>
      </c>
      <c r="B28971" s="278" t="str">
        <f>'Comp. Desp. Indiretas'!$A$81</f>
        <v>DG</v>
      </c>
      <c r="D28971" s="279" t="str">
        <f>'Comp. Desp. Indiretas'!$C$81</f>
        <v>TELEFONIA</v>
      </c>
      <c r="E28971" s="278" t="str">
        <f>Resumo!$R$5</f>
        <v>Despesa</v>
      </c>
      <c r="F28971" s="278" t="str">
        <f>Resumo!$R$6</f>
        <v>Despesa Indireta</v>
      </c>
      <c r="G28971" s="286">
        <f>'Comp. Desp. Indiretas'!CX81</f>
        <v>0</v>
      </c>
    </row>
    <row r="28972" spans="1:7">
      <c r="A28972" s="283">
        <f>'Comp. Desp. Indiretas'!$CX$7</f>
        <v>0</v>
      </c>
      <c r="B28972" s="278" t="str">
        <f>'Comp. Desp. Indiretas'!$A$82</f>
        <v>DG</v>
      </c>
      <c r="D28972" s="279" t="str">
        <f>'Comp. Desp. Indiretas'!$C$82</f>
        <v>ALUGUEL DE VEÍCULO SUV</v>
      </c>
      <c r="E28972" s="278" t="str">
        <f>Resumo!$R$5</f>
        <v>Despesa</v>
      </c>
      <c r="F28972" s="278" t="str">
        <f>Resumo!$R$6</f>
        <v>Despesa Indireta</v>
      </c>
      <c r="G28972" s="286">
        <f>'Comp. Desp. Indiretas'!CX82</f>
        <v>0</v>
      </c>
    </row>
    <row r="28973" spans="1:7">
      <c r="A28973" s="283">
        <f>'Comp. Desp. Indiretas'!$CX$7</f>
        <v>0</v>
      </c>
      <c r="B28973" s="278" t="str">
        <f>'Comp. Desp. Indiretas'!$A$83</f>
        <v>DG</v>
      </c>
      <c r="D28973" s="279" t="str">
        <f>'Comp. Desp. Indiretas'!$C$83</f>
        <v>ALUGUEL DE VEICULO LEVE</v>
      </c>
      <c r="E28973" s="278" t="str">
        <f>Resumo!$R$5</f>
        <v>Despesa</v>
      </c>
      <c r="F28973" s="278" t="str">
        <f>Resumo!$R$6</f>
        <v>Despesa Indireta</v>
      </c>
      <c r="G28973" s="286">
        <f>'Comp. Desp. Indiretas'!CX83</f>
        <v>0</v>
      </c>
    </row>
    <row r="28974" spans="1:7">
      <c r="A28974" s="283">
        <f>'Comp. Desp. Indiretas'!$CX$7</f>
        <v>0</v>
      </c>
      <c r="B28974" s="278" t="str">
        <f>'Comp. Desp. Indiretas'!$A$84</f>
        <v>DG</v>
      </c>
      <c r="D28974" s="279" t="str">
        <f>'Comp. Desp. Indiretas'!$C$84</f>
        <v>ALUGUEL CAMINHONTE</v>
      </c>
      <c r="E28974" s="278" t="str">
        <f>Resumo!$R$5</f>
        <v>Despesa</v>
      </c>
      <c r="F28974" s="278" t="str">
        <f>Resumo!$R$6</f>
        <v>Despesa Indireta</v>
      </c>
      <c r="G28974" s="286">
        <f>'Comp. Desp. Indiretas'!CX84</f>
        <v>0</v>
      </c>
    </row>
    <row r="28975" spans="1:7">
      <c r="A28975" s="283">
        <f>'Comp. Desp. Indiretas'!$CX$7</f>
        <v>0</v>
      </c>
      <c r="B28975" s="278" t="str">
        <f>'Comp. Desp. Indiretas'!$A$85</f>
        <v>DG</v>
      </c>
      <c r="D28975" s="279" t="str">
        <f>'Comp. Desp. Indiretas'!$C$85</f>
        <v>AQUISIÇÃO DE VEICULO</v>
      </c>
      <c r="E28975" s="278" t="str">
        <f>Resumo!$R$5</f>
        <v>Despesa</v>
      </c>
      <c r="F28975" s="278" t="str">
        <f>Resumo!$R$6</f>
        <v>Despesa Indireta</v>
      </c>
      <c r="G28975" s="286">
        <f>'Comp. Desp. Indiretas'!CX85</f>
        <v>0</v>
      </c>
    </row>
    <row r="28976" spans="1:7">
      <c r="A28976" s="283">
        <f>'Comp. Desp. Indiretas'!$CX$7</f>
        <v>0</v>
      </c>
      <c r="B28976" s="278" t="str">
        <f>'Comp. Desp. Indiretas'!$A$86</f>
        <v>DG</v>
      </c>
      <c r="D28976" s="279" t="str">
        <f>'Comp. Desp. Indiretas'!$C$86</f>
        <v>COMBUSTÍVEL - GASOLINA</v>
      </c>
      <c r="E28976" s="278" t="str">
        <f>Resumo!$R$5</f>
        <v>Despesa</v>
      </c>
      <c r="F28976" s="278" t="str">
        <f>Resumo!$R$6</f>
        <v>Despesa Indireta</v>
      </c>
      <c r="G28976" s="286">
        <f>'Comp. Desp. Indiretas'!CX86</f>
        <v>0</v>
      </c>
    </row>
    <row r="28977" spans="1:7">
      <c r="A28977" s="283">
        <f>'Comp. Desp. Indiretas'!$CX$7</f>
        <v>0</v>
      </c>
      <c r="B28977" s="278" t="str">
        <f>'Comp. Desp. Indiretas'!$A$87</f>
        <v>DG</v>
      </c>
      <c r="D28977" s="279" t="str">
        <f>'Comp. Desp. Indiretas'!$C$87</f>
        <v>COMBUSTÍVEL - DIESEL</v>
      </c>
      <c r="E28977" s="278" t="str">
        <f>Resumo!$R$5</f>
        <v>Despesa</v>
      </c>
      <c r="F28977" s="278" t="str">
        <f>Resumo!$R$6</f>
        <v>Despesa Indireta</v>
      </c>
      <c r="G28977" s="286">
        <f>'Comp. Desp. Indiretas'!CX87</f>
        <v>0</v>
      </c>
    </row>
    <row r="28978" spans="1:7">
      <c r="A28978" s="283">
        <f>'Comp. Desp. Indiretas'!$CX$7</f>
        <v>0</v>
      </c>
      <c r="B28978" s="278" t="str">
        <f>'Comp. Desp. Indiretas'!$A$88</f>
        <v>DG</v>
      </c>
      <c r="D28978" s="279" t="str">
        <f>'Comp. Desp. Indiretas'!$C$88</f>
        <v>PASSAGEM AÉREA</v>
      </c>
      <c r="E28978" s="278" t="str">
        <f>Resumo!$R$5</f>
        <v>Despesa</v>
      </c>
      <c r="F28978" s="278" t="str">
        <f>Resumo!$R$6</f>
        <v>Despesa Indireta</v>
      </c>
      <c r="G28978" s="286">
        <f>'Comp. Desp. Indiretas'!CX88</f>
        <v>0</v>
      </c>
    </row>
    <row r="28979" spans="1:7">
      <c r="A28979" s="283">
        <f>'Comp. Desp. Indiretas'!$CX$7</f>
        <v>0</v>
      </c>
      <c r="B28979" s="278" t="str">
        <f>'Comp. Desp. Indiretas'!$A$89</f>
        <v>ART</v>
      </c>
      <c r="D28979" s="279" t="str">
        <f>'Comp. Desp. Indiretas'!$C$89</f>
        <v>ART CREA - Nível 1</v>
      </c>
      <c r="E28979" s="278" t="str">
        <f>Resumo!$R$5</f>
        <v>Despesa</v>
      </c>
      <c r="F28979" s="278" t="str">
        <f>Resumo!$R$6</f>
        <v>Despesa Indireta</v>
      </c>
      <c r="G28979" s="286">
        <f>'Comp. Desp. Indiretas'!CX89</f>
        <v>0</v>
      </c>
    </row>
    <row r="28980" spans="1:7">
      <c r="A28980" s="283">
        <f>'Comp. Desp. Indiretas'!$CX$7</f>
        <v>0</v>
      </c>
      <c r="B28980" s="278" t="str">
        <f>'Comp. Desp. Indiretas'!$A$90</f>
        <v>ART</v>
      </c>
      <c r="D28980" s="279" t="str">
        <f>'Comp. Desp. Indiretas'!$C$90</f>
        <v>ART CREA - Nível 2</v>
      </c>
      <c r="E28980" s="278" t="str">
        <f>Resumo!$R$5</f>
        <v>Despesa</v>
      </c>
      <c r="F28980" s="278" t="str">
        <f>Resumo!$R$6</f>
        <v>Despesa Indireta</v>
      </c>
      <c r="G28980" s="286">
        <f>'Comp. Desp. Indiretas'!CX90</f>
        <v>0</v>
      </c>
    </row>
    <row r="28981" spans="1:7">
      <c r="A28981" s="283">
        <f>'Comp. Desp. Indiretas'!$CX$7</f>
        <v>0</v>
      </c>
      <c r="B28981" s="278" t="str">
        <f>'Comp. Desp. Indiretas'!$A$91</f>
        <v>ART</v>
      </c>
      <c r="D28981" s="279" t="str">
        <f>'Comp. Desp. Indiretas'!$C$91</f>
        <v>ART CREA - Nível 3</v>
      </c>
      <c r="E28981" s="278" t="str">
        <f>Resumo!$R$5</f>
        <v>Despesa</v>
      </c>
      <c r="F28981" s="278" t="str">
        <f>Resumo!$R$6</f>
        <v>Despesa Indireta</v>
      </c>
      <c r="G28981" s="286">
        <f>'Comp. Desp. Indiretas'!CX91</f>
        <v>0</v>
      </c>
    </row>
    <row r="28982" spans="1:7">
      <c r="A28982" s="283">
        <f>'Comp. Desp. Indiretas'!$CX$7</f>
        <v>0</v>
      </c>
      <c r="B28982" s="278" t="str">
        <f>'Comp. Desp. Indiretas'!$A$92</f>
        <v>ART</v>
      </c>
      <c r="D28982" s="279" t="str">
        <f>'Comp. Desp. Indiretas'!$C$92</f>
        <v>ACERVO CREA</v>
      </c>
      <c r="E28982" s="278" t="str">
        <f>Resumo!$R$5</f>
        <v>Despesa</v>
      </c>
      <c r="F28982" s="278" t="str">
        <f>Resumo!$R$6</f>
        <v>Despesa Indireta</v>
      </c>
      <c r="G28982" s="286">
        <f>'Comp. Desp. Indiretas'!CX92</f>
        <v>0</v>
      </c>
    </row>
    <row r="28983" spans="1:7">
      <c r="A28983" s="283">
        <f>'Comp. Desp. Indiretas'!$CX$7</f>
        <v>0</v>
      </c>
      <c r="B28983" s="278" t="str">
        <f>'Comp. Desp. Indiretas'!$A$93</f>
        <v>ART</v>
      </c>
      <c r="D28983" s="279" t="str">
        <f>'Comp. Desp. Indiretas'!$C$93</f>
        <v>ART CRBio</v>
      </c>
      <c r="E28983" s="278" t="str">
        <f>Resumo!$R$5</f>
        <v>Despesa</v>
      </c>
      <c r="F28983" s="278" t="str">
        <f>Resumo!$R$6</f>
        <v>Despesa Indireta</v>
      </c>
      <c r="G28983" s="286">
        <f>'Comp. Desp. Indiretas'!CX93</f>
        <v>0</v>
      </c>
    </row>
    <row r="28984" spans="1:7">
      <c r="A28984" s="283">
        <f>'Comp. Desp. Indiretas'!$CX$7</f>
        <v>0</v>
      </c>
      <c r="B28984" s="278" t="str">
        <f>'Comp. Desp. Indiretas'!$A$94</f>
        <v>ART</v>
      </c>
      <c r="D28984" s="279" t="str">
        <f>'Comp. Desp. Indiretas'!$C$94</f>
        <v>ACERVO CRBio</v>
      </c>
      <c r="E28984" s="278" t="str">
        <f>Resumo!$R$5</f>
        <v>Despesa</v>
      </c>
      <c r="F28984" s="278" t="str">
        <f>Resumo!$R$6</f>
        <v>Despesa Indireta</v>
      </c>
      <c r="G28984" s="286">
        <f>'Comp. Desp. Indiretas'!CX94</f>
        <v>0</v>
      </c>
    </row>
    <row r="28985" spans="1:7">
      <c r="A28985" s="283">
        <f>'Comp. Desp. Indiretas'!$CX$7</f>
        <v>0</v>
      </c>
      <c r="B28985" s="278" t="str">
        <f>'Comp. Desp. Indiretas'!$A$95</f>
        <v>ART</v>
      </c>
      <c r="D28985" s="279" t="str">
        <f>'Comp. Desp. Indiretas'!$C$95</f>
        <v>VISTO CREA PF</v>
      </c>
      <c r="E28985" s="278" t="str">
        <f>Resumo!$R$5</f>
        <v>Despesa</v>
      </c>
      <c r="F28985" s="278" t="str">
        <f>Resumo!$R$6</f>
        <v>Despesa Indireta</v>
      </c>
      <c r="G28985" s="286">
        <f>'Comp. Desp. Indiretas'!CX95</f>
        <v>0</v>
      </c>
    </row>
    <row r="28986" spans="1:7">
      <c r="A28986" s="283">
        <f>'Comp. Desp. Indiretas'!$CX$7</f>
        <v>0</v>
      </c>
      <c r="B28986" s="278" t="str">
        <f>'Comp. Desp. Indiretas'!$A$96</f>
        <v>ART</v>
      </c>
      <c r="D28986" s="279" t="str">
        <f>'Comp. Desp. Indiretas'!$C$96</f>
        <v>VISTO CREA PJ</v>
      </c>
      <c r="E28986" s="278" t="str">
        <f>Resumo!$R$5</f>
        <v>Despesa</v>
      </c>
      <c r="F28986" s="278" t="str">
        <f>Resumo!$R$6</f>
        <v>Despesa Indireta</v>
      </c>
      <c r="G28986" s="286">
        <f>'Comp. Desp. Indiretas'!CX96</f>
        <v>0</v>
      </c>
    </row>
    <row r="28987" spans="1:7">
      <c r="A28987" s="283">
        <f>'Comp. Desp. Indiretas'!$CX$7</f>
        <v>0</v>
      </c>
      <c r="B28987" s="278" t="str">
        <f>'Comp. Desp. Indiretas'!$A$97</f>
        <v>ART</v>
      </c>
      <c r="D28987" s="279" t="str">
        <f>'Comp. Desp. Indiretas'!$C$97</f>
        <v>ANUIDADE CREA PF</v>
      </c>
      <c r="E28987" s="278" t="str">
        <f>Resumo!$R$5</f>
        <v>Despesa</v>
      </c>
      <c r="F28987" s="278" t="str">
        <f>Resumo!$R$6</f>
        <v>Despesa Indireta</v>
      </c>
      <c r="G28987" s="286">
        <f>'Comp. Desp. Indiretas'!CX97</f>
        <v>0</v>
      </c>
    </row>
    <row r="28988" spans="1:7">
      <c r="A28988" s="283">
        <f>'Comp. Desp. Indiretas'!$CX$7</f>
        <v>0</v>
      </c>
      <c r="B28988" s="278" t="str">
        <f>'Comp. Desp. Indiretas'!$A$98</f>
        <v>ART</v>
      </c>
      <c r="D28988" s="279" t="str">
        <f>'Comp. Desp. Indiretas'!$C$98</f>
        <v>ANUIDADE CREA PJ</v>
      </c>
      <c r="E28988" s="278" t="str">
        <f>Resumo!$R$5</f>
        <v>Despesa</v>
      </c>
      <c r="F28988" s="278" t="str">
        <f>Resumo!$R$6</f>
        <v>Despesa Indireta</v>
      </c>
      <c r="G28988" s="286">
        <f>'Comp. Desp. Indiretas'!CX98</f>
        <v>0</v>
      </c>
    </row>
    <row r="28989" spans="1:7">
      <c r="A28989" s="283">
        <f>'Comp. Desp. Indiretas'!$CX$7</f>
        <v>0</v>
      </c>
      <c r="B28989" s="278" t="str">
        <f>'Comp. Desp. Indiretas'!$A$99</f>
        <v>ART</v>
      </c>
      <c r="D28989" s="279" t="str">
        <f>'Comp. Desp. Indiretas'!$C$99</f>
        <v>VISTO CRBio PF</v>
      </c>
      <c r="E28989" s="278" t="str">
        <f>Resumo!$R$5</f>
        <v>Despesa</v>
      </c>
      <c r="F28989" s="278" t="str">
        <f>Resumo!$R$6</f>
        <v>Despesa Indireta</v>
      </c>
      <c r="G28989" s="286">
        <f>'Comp. Desp. Indiretas'!CX99</f>
        <v>0</v>
      </c>
    </row>
    <row r="28990" spans="1:7">
      <c r="A28990" s="283">
        <f>'Comp. Desp. Indiretas'!$CX$7</f>
        <v>0</v>
      </c>
      <c r="B28990" s="278" t="str">
        <f>'Comp. Desp. Indiretas'!$A$100</f>
        <v>ART</v>
      </c>
      <c r="D28990" s="279" t="str">
        <f>'Comp. Desp. Indiretas'!$C$100</f>
        <v>VISTO CRBio PJ</v>
      </c>
      <c r="E28990" s="278" t="str">
        <f>Resumo!$R$5</f>
        <v>Despesa</v>
      </c>
      <c r="F28990" s="278" t="str">
        <f>Resumo!$R$6</f>
        <v>Despesa Indireta</v>
      </c>
      <c r="G28990" s="286">
        <f>'Comp. Desp. Indiretas'!CX100</f>
        <v>0</v>
      </c>
    </row>
    <row r="28991" spans="1:7">
      <c r="A28991" s="283">
        <f>'Comp. Desp. Indiretas'!$CX$7</f>
        <v>0</v>
      </c>
      <c r="B28991" s="278" t="str">
        <f>'Comp. Desp. Indiretas'!$A$101</f>
        <v>SMS</v>
      </c>
      <c r="D28991" s="279" t="str">
        <f>'Comp. Desp. Indiretas'!$C$101</f>
        <v>PPRA</v>
      </c>
      <c r="E28991" s="278" t="str">
        <f>Resumo!$R$5</f>
        <v>Despesa</v>
      </c>
      <c r="F28991" s="278" t="str">
        <f>Resumo!$R$6</f>
        <v>Despesa Indireta</v>
      </c>
      <c r="G28991" s="286">
        <f>'Comp. Desp. Indiretas'!CX101</f>
        <v>0</v>
      </c>
    </row>
    <row r="28992" spans="1:7">
      <c r="A28992" s="283">
        <f>'Comp. Desp. Indiretas'!$CX$7</f>
        <v>0</v>
      </c>
      <c r="B28992" s="278" t="str">
        <f>'Comp. Desp. Indiretas'!$A$102</f>
        <v>SMS</v>
      </c>
      <c r="D28992" s="279" t="str">
        <f>'Comp. Desp. Indiretas'!$C$102</f>
        <v>PCMSO</v>
      </c>
      <c r="E28992" s="278" t="str">
        <f>Resumo!$R$5</f>
        <v>Despesa</v>
      </c>
      <c r="F28992" s="278" t="str">
        <f>Resumo!$R$6</f>
        <v>Despesa Indireta</v>
      </c>
      <c r="G28992" s="286">
        <f>'Comp. Desp. Indiretas'!CX102</f>
        <v>0</v>
      </c>
    </row>
    <row r="28993" spans="1:7">
      <c r="A28993" s="283">
        <f>'Comp. Desp. Indiretas'!$CX$7</f>
        <v>0</v>
      </c>
      <c r="B28993" s="278" t="str">
        <f>'Comp. Desp. Indiretas'!$A$103</f>
        <v>SMS</v>
      </c>
      <c r="D28993" s="279" t="str">
        <f>'Comp. Desp. Indiretas'!$C$103</f>
        <v>PGR</v>
      </c>
      <c r="E28993" s="278" t="str">
        <f>Resumo!$R$5</f>
        <v>Despesa</v>
      </c>
      <c r="F28993" s="278" t="str">
        <f>Resumo!$R$6</f>
        <v>Despesa Indireta</v>
      </c>
      <c r="G28993" s="286">
        <f>'Comp. Desp. Indiretas'!CX103</f>
        <v>0</v>
      </c>
    </row>
    <row r="28994" spans="1:7">
      <c r="A28994" s="283">
        <f>'Comp. Desp. Indiretas'!$CX$7</f>
        <v>0</v>
      </c>
      <c r="B28994" s="278" t="str">
        <f>'Comp. Desp. Indiretas'!$A$104</f>
        <v>SMS</v>
      </c>
      <c r="D28994" s="279" t="str">
        <f>'Comp. Desp. Indiretas'!$C$104</f>
        <v>PAE</v>
      </c>
      <c r="E28994" s="278" t="str">
        <f>Resumo!$R$5</f>
        <v>Despesa</v>
      </c>
      <c r="F28994" s="278" t="str">
        <f>Resumo!$R$6</f>
        <v>Despesa Indireta</v>
      </c>
      <c r="G28994" s="286">
        <f>'Comp. Desp. Indiretas'!CX104</f>
        <v>0</v>
      </c>
    </row>
    <row r="28995" spans="1:7">
      <c r="A28995" s="283">
        <f>'Comp. Desp. Indiretas'!$CX$7</f>
        <v>0</v>
      </c>
      <c r="B28995" s="278" t="str">
        <f>'Comp. Desp. Indiretas'!$A$105</f>
        <v>SMS</v>
      </c>
      <c r="D28995" s="279" t="str">
        <f>'Comp. Desp. Indiretas'!$C$105</f>
        <v>TREINAMENTO</v>
      </c>
      <c r="E28995" s="278" t="str">
        <f>Resumo!$R$5</f>
        <v>Despesa</v>
      </c>
      <c r="F28995" s="278" t="str">
        <f>Resumo!$R$6</f>
        <v>Despesa Indireta</v>
      </c>
      <c r="G28995" s="286">
        <f>'Comp. Desp. Indiretas'!CX105</f>
        <v>0</v>
      </c>
    </row>
    <row r="28996" spans="1:7">
      <c r="A28996" s="283">
        <f>'Comp. Desp. Indiretas'!$CX$7</f>
        <v>0</v>
      </c>
      <c r="B28996" s="278" t="str">
        <f>'Comp. Desp. Indiretas'!$A$106</f>
        <v>SMS</v>
      </c>
      <c r="D28996" s="279" t="str">
        <f>'Comp. Desp. Indiretas'!$C$106</f>
        <v>ASO</v>
      </c>
      <c r="E28996" s="278" t="str">
        <f>Resumo!$R$5</f>
        <v>Despesa</v>
      </c>
      <c r="F28996" s="278" t="str">
        <f>Resumo!$R$6</f>
        <v>Despesa Indireta</v>
      </c>
      <c r="G28996" s="286">
        <f>'Comp. Desp. Indiretas'!CX106</f>
        <v>0</v>
      </c>
    </row>
    <row r="28997" spans="1:7">
      <c r="A28997" s="283">
        <f>'Comp. Desp. Indiretas'!$CX$7</f>
        <v>0</v>
      </c>
      <c r="B28997" s="278">
        <f>'Comp. Desp. Indiretas'!$A$107</f>
        <v>0</v>
      </c>
      <c r="D28997" s="279" t="str">
        <f>'Comp. Desp. Indiretas'!$C$107</f>
        <v/>
      </c>
      <c r="E28997" s="278" t="str">
        <f>Resumo!$R$5</f>
        <v>Despesa</v>
      </c>
      <c r="F28997" s="278" t="str">
        <f>Resumo!$R$6</f>
        <v>Despesa Indireta</v>
      </c>
      <c r="G28997" s="286">
        <f>'Comp. Desp. Indiretas'!CX107</f>
        <v>0</v>
      </c>
    </row>
    <row r="28998" spans="1:7">
      <c r="A28998" s="283">
        <f>'Comp. Desp. Indiretas'!$CX$7</f>
        <v>0</v>
      </c>
      <c r="B28998" s="278">
        <f>'Comp. Desp. Indiretas'!$A$108</f>
        <v>0</v>
      </c>
      <c r="D28998" s="279" t="str">
        <f>'Comp. Desp. Indiretas'!$C$108</f>
        <v/>
      </c>
      <c r="E28998" s="278" t="str">
        <f>Resumo!$R$5</f>
        <v>Despesa</v>
      </c>
      <c r="F28998" s="278" t="str">
        <f>Resumo!$R$6</f>
        <v>Despesa Indireta</v>
      </c>
      <c r="G28998" s="286">
        <f>'Comp. Desp. Indiretas'!CX108</f>
        <v>0</v>
      </c>
    </row>
    <row r="28999" spans="1:7">
      <c r="A28999" s="283">
        <f>'Comp. Desp. Indiretas'!$CX$7</f>
        <v>0</v>
      </c>
      <c r="B28999" s="278">
        <f>'Comp. Desp. Indiretas'!$A$109</f>
        <v>0</v>
      </c>
      <c r="D28999" s="279" t="str">
        <f>'Comp. Desp. Indiretas'!$C$109</f>
        <v/>
      </c>
      <c r="E28999" s="278" t="str">
        <f>Resumo!$R$5</f>
        <v>Despesa</v>
      </c>
      <c r="F28999" s="278" t="str">
        <f>Resumo!$R$6</f>
        <v>Despesa Indireta</v>
      </c>
      <c r="G28999" s="286">
        <f>'Comp. Desp. Indiretas'!CX109</f>
        <v>0</v>
      </c>
    </row>
    <row r="29000" spans="1:7">
      <c r="A29000" s="283">
        <f>'Comp. Desp. Indiretas'!$CX$7</f>
        <v>0</v>
      </c>
      <c r="B29000" s="278">
        <f>'Comp. Desp. Indiretas'!$A$110</f>
        <v>0</v>
      </c>
      <c r="D29000" s="279" t="str">
        <f>'Comp. Desp. Indiretas'!$C$110</f>
        <v/>
      </c>
      <c r="E29000" s="278" t="str">
        <f>Resumo!$R$5</f>
        <v>Despesa</v>
      </c>
      <c r="F29000" s="278" t="str">
        <f>Resumo!$R$6</f>
        <v>Despesa Indireta</v>
      </c>
      <c r="G29000" s="286">
        <f>'Comp. Desp. Indiretas'!CX110</f>
        <v>0</v>
      </c>
    </row>
    <row r="29001" spans="1:7">
      <c r="A29001" s="283">
        <f>'Comp. Desp. Indiretas'!$CX$7</f>
        <v>0</v>
      </c>
      <c r="B29001" s="278">
        <f>'Comp. Desp. Indiretas'!$A$111</f>
        <v>0</v>
      </c>
      <c r="D29001" s="279" t="str">
        <f>'Comp. Desp. Indiretas'!$C$111</f>
        <v/>
      </c>
      <c r="E29001" s="278" t="str">
        <f>Resumo!$R$5</f>
        <v>Despesa</v>
      </c>
      <c r="F29001" s="278" t="str">
        <f>Resumo!$R$6</f>
        <v>Despesa Indireta</v>
      </c>
      <c r="G29001" s="286">
        <f>'Comp. Desp. Indiretas'!CX111</f>
        <v>0</v>
      </c>
    </row>
    <row r="29002" spans="1:7">
      <c r="A29002" s="283">
        <f>'Comp. Desp. Indiretas'!$CX$7</f>
        <v>0</v>
      </c>
      <c r="B29002" s="278">
        <f>'Comp. Desp. Indiretas'!$A$112</f>
        <v>0</v>
      </c>
      <c r="D29002" s="279" t="str">
        <f>'Comp. Desp. Indiretas'!$C$112</f>
        <v/>
      </c>
      <c r="E29002" s="278" t="str">
        <f>Resumo!$R$5</f>
        <v>Despesa</v>
      </c>
      <c r="F29002" s="278" t="str">
        <f>Resumo!$R$6</f>
        <v>Despesa Indireta</v>
      </c>
      <c r="G29002" s="286">
        <f>'Comp. Desp. Indiretas'!CX112</f>
        <v>0</v>
      </c>
    </row>
    <row r="29003" spans="1:7">
      <c r="A29003" s="283">
        <f>'Comp. Desp. Indiretas'!$CX$7</f>
        <v>0</v>
      </c>
      <c r="B29003" s="278" t="str">
        <f>'Composições Desp. Diretas'!$A$10</f>
        <v>MOD</v>
      </c>
      <c r="C29003" s="278" t="str">
        <f>EAP!$C$9</f>
        <v>PP01</v>
      </c>
      <c r="D29003" s="279" t="str">
        <f>'Composições Desp. Diretas'!$C$10</f>
        <v>ANALISTA TÉCNICO</v>
      </c>
      <c r="E29003" s="278" t="str">
        <f>Resumo!$R$5</f>
        <v>Despesa</v>
      </c>
      <c r="F29003" s="278" t="str">
        <f>Resumo!$R$7</f>
        <v>Despesa Direta</v>
      </c>
      <c r="G29003" s="286">
        <f>'Composições Desp. Diretas'!CY10</f>
        <v>0</v>
      </c>
    </row>
    <row r="29004" spans="1:7">
      <c r="A29004" s="283">
        <f>'Comp. Desp. Indiretas'!$CX$7</f>
        <v>0</v>
      </c>
      <c r="B29004" s="278" t="str">
        <f>'Composições Desp. Diretas'!$A$11</f>
        <v>MOD</v>
      </c>
      <c r="C29004" s="278" t="str">
        <f>EAP!$C$9</f>
        <v>PP01</v>
      </c>
      <c r="D29004" s="279" t="str">
        <f>'Composições Desp. Diretas'!$C$11</f>
        <v>ASSISTENTE ADMINISTRATIVO</v>
      </c>
      <c r="E29004" s="278" t="str">
        <f>Resumo!$R$5</f>
        <v>Despesa</v>
      </c>
      <c r="F29004" s="278" t="str">
        <f>Resumo!$R$7</f>
        <v>Despesa Direta</v>
      </c>
      <c r="G29004" s="286">
        <f>'Composições Desp. Diretas'!CY11</f>
        <v>0</v>
      </c>
    </row>
    <row r="29005" spans="1:7">
      <c r="A29005" s="283">
        <f>'Comp. Desp. Indiretas'!$CX$7</f>
        <v>0</v>
      </c>
      <c r="B29005" s="278" t="str">
        <f>'Composições Desp. Diretas'!$A$12</f>
        <v>MOD</v>
      </c>
      <c r="C29005" s="278" t="str">
        <f>EAP!$C$9</f>
        <v>PP01</v>
      </c>
      <c r="D29005" s="279" t="str">
        <f>'Composições Desp. Diretas'!$C$12</f>
        <v>TÉCNICO DE SEGURANÇA</v>
      </c>
      <c r="E29005" s="278" t="str">
        <f>Resumo!$R$5</f>
        <v>Despesa</v>
      </c>
      <c r="F29005" s="278" t="str">
        <f>Resumo!$R$7</f>
        <v>Despesa Direta</v>
      </c>
      <c r="G29005" s="286">
        <f>'Composições Desp. Diretas'!CY12</f>
        <v>0</v>
      </c>
    </row>
    <row r="29006" spans="1:7">
      <c r="A29006" s="283">
        <f>'Comp. Desp. Indiretas'!$CX$7</f>
        <v>0</v>
      </c>
      <c r="B29006" s="278" t="str">
        <f>'Composições Desp. Diretas'!$A$13</f>
        <v>MOD</v>
      </c>
      <c r="C29006" s="278" t="str">
        <f>EAP!$C$9</f>
        <v>PP01</v>
      </c>
      <c r="D29006" s="279" t="str">
        <f>'Composições Desp. Diretas'!$C$13</f>
        <v>PREPOSTO</v>
      </c>
      <c r="E29006" s="278" t="str">
        <f>Resumo!$R$5</f>
        <v>Despesa</v>
      </c>
      <c r="F29006" s="278" t="str">
        <f>Resumo!$R$7</f>
        <v>Despesa Direta</v>
      </c>
      <c r="G29006" s="286">
        <f>'Composições Desp. Diretas'!CY13</f>
        <v>0</v>
      </c>
    </row>
    <row r="29007" spans="1:7">
      <c r="A29007" s="283">
        <f>'Comp. Desp. Indiretas'!$CX$7</f>
        <v>0</v>
      </c>
      <c r="B29007" s="278" t="str">
        <f>'Composições Desp. Diretas'!$A$14</f>
        <v>MOD</v>
      </c>
      <c r="C29007" s="278" t="str">
        <f>EAP!$C$9</f>
        <v>PP01</v>
      </c>
      <c r="D29007" s="279" t="str">
        <f>'Composições Desp. Diretas'!$C$14</f>
        <v>COORDENADOR PEAC</v>
      </c>
      <c r="E29007" s="278" t="str">
        <f>Resumo!$R$5</f>
        <v>Despesa</v>
      </c>
      <c r="F29007" s="278" t="str">
        <f>Resumo!$R$7</f>
        <v>Despesa Direta</v>
      </c>
      <c r="G29007" s="286">
        <f>'Composições Desp. Diretas'!CY14</f>
        <v>0</v>
      </c>
    </row>
    <row r="29008" spans="1:7">
      <c r="A29008" s="283">
        <f>'Comp. Desp. Indiretas'!$CX$7</f>
        <v>0</v>
      </c>
      <c r="B29008" s="278" t="str">
        <f>'Composições Desp. Diretas'!$A$15</f>
        <v>MOD</v>
      </c>
      <c r="C29008" s="278" t="str">
        <f>EAP!$C$9</f>
        <v>PP01</v>
      </c>
      <c r="D29008" s="279" t="str">
        <f>'Composições Desp. Diretas'!$C$15</f>
        <v>COORDENADOR PEAC</v>
      </c>
      <c r="E29008" s="278" t="str">
        <f>Resumo!$R$5</f>
        <v>Despesa</v>
      </c>
      <c r="F29008" s="278" t="str">
        <f>Resumo!$R$7</f>
        <v>Despesa Direta</v>
      </c>
      <c r="G29008" s="286">
        <f>'Composições Desp. Diretas'!CY15</f>
        <v>0</v>
      </c>
    </row>
    <row r="29009" spans="1:7">
      <c r="A29009" s="283">
        <f>'Comp. Desp. Indiretas'!$CX$7</f>
        <v>0</v>
      </c>
      <c r="B29009" s="278" t="str">
        <f>'Composições Desp. Diretas'!$A$16</f>
        <v>MOD</v>
      </c>
      <c r="C29009" s="278" t="str">
        <f>EAP!$C$9</f>
        <v>PP01</v>
      </c>
      <c r="D29009" s="279" t="str">
        <f>'Composições Desp. Diretas'!$C$16</f>
        <v>PRODUÇÃO AUDIOVISUAL (DESIGNER GRÁFICO)</v>
      </c>
      <c r="E29009" s="278" t="str">
        <f>Resumo!$R$5</f>
        <v>Despesa</v>
      </c>
      <c r="F29009" s="278" t="str">
        <f>Resumo!$R$7</f>
        <v>Despesa Direta</v>
      </c>
      <c r="G29009" s="286">
        <f>'Composições Desp. Diretas'!CY16</f>
        <v>0</v>
      </c>
    </row>
    <row r="29010" spans="1:7">
      <c r="A29010" s="283">
        <f>'Comp. Desp. Indiretas'!$CX$7</f>
        <v>0</v>
      </c>
      <c r="B29010" s="278" t="str">
        <f>'Composições Desp. Diretas'!$A$17</f>
        <v>DG</v>
      </c>
      <c r="C29010" s="278" t="str">
        <f>EAP!$C$9</f>
        <v>PP01</v>
      </c>
      <c r="D29010" s="279" t="str">
        <f>'Composições Desp. Diretas'!$C$17</f>
        <v>AJUDA DE CUSTO - CAJU - NÍVEL 1</v>
      </c>
      <c r="E29010" s="278" t="str">
        <f>Resumo!$R$5</f>
        <v>Despesa</v>
      </c>
      <c r="F29010" s="278" t="str">
        <f>Resumo!$R$7</f>
        <v>Despesa Direta</v>
      </c>
      <c r="G29010" s="286">
        <f>'Composições Desp. Diretas'!CY17</f>
        <v>0</v>
      </c>
    </row>
    <row r="29011" spans="1:7">
      <c r="A29011" s="283">
        <f>'Comp. Desp. Indiretas'!$CX$7</f>
        <v>0</v>
      </c>
      <c r="B29011" s="278" t="str">
        <f>'Composições Desp. Diretas'!$A$18</f>
        <v>DG</v>
      </c>
      <c r="C29011" s="278" t="str">
        <f>EAP!$C$9</f>
        <v>PP01</v>
      </c>
      <c r="D29011" s="279" t="str">
        <f>'Composições Desp. Diretas'!$C$18</f>
        <v>AJUDA DE CUSTO - CAJU - NÍVEL 2</v>
      </c>
      <c r="E29011" s="278" t="str">
        <f>Resumo!$R$5</f>
        <v>Despesa</v>
      </c>
      <c r="F29011" s="278" t="str">
        <f>Resumo!$R$7</f>
        <v>Despesa Direta</v>
      </c>
      <c r="G29011" s="286">
        <f>'Composições Desp. Diretas'!CY18</f>
        <v>0</v>
      </c>
    </row>
    <row r="29012" spans="1:7">
      <c r="A29012" s="283">
        <f>'Comp. Desp. Indiretas'!$CX$7</f>
        <v>0</v>
      </c>
      <c r="B29012" s="278" t="str">
        <f>'Composições Desp. Diretas'!$A$19</f>
        <v>MA</v>
      </c>
      <c r="C29012" s="278" t="str">
        <f>EAP!$C$9</f>
        <v>PP01</v>
      </c>
      <c r="D29012" s="279" t="str">
        <f>'Composições Desp. Diretas'!$C$19</f>
        <v>UNIFORME/EPI</v>
      </c>
      <c r="E29012" s="278" t="str">
        <f>Resumo!$R$5</f>
        <v>Despesa</v>
      </c>
      <c r="F29012" s="278" t="str">
        <f>Resumo!$R$7</f>
        <v>Despesa Direta</v>
      </c>
      <c r="G29012" s="286">
        <f>'Composições Desp. Diretas'!CY19</f>
        <v>0</v>
      </c>
    </row>
    <row r="29013" spans="1:7">
      <c r="A29013" s="283">
        <f>'Comp. Desp. Indiretas'!$CX$7</f>
        <v>0</v>
      </c>
      <c r="B29013" s="278" t="str">
        <f>'Composições Desp. Diretas'!$A$20</f>
        <v>SMS</v>
      </c>
      <c r="C29013" s="278" t="str">
        <f>EAP!$C$9</f>
        <v>PP01</v>
      </c>
      <c r="D29013" s="279" t="str">
        <f>'Composições Desp. Diretas'!$C$20</f>
        <v>ASO</v>
      </c>
      <c r="E29013" s="278" t="str">
        <f>Resumo!$R$5</f>
        <v>Despesa</v>
      </c>
      <c r="F29013" s="278" t="str">
        <f>Resumo!$R$7</f>
        <v>Despesa Direta</v>
      </c>
      <c r="G29013" s="286">
        <f>'Composições Desp. Diretas'!CY20</f>
        <v>0</v>
      </c>
    </row>
    <row r="29014" spans="1:7">
      <c r="A29014" s="283">
        <f>'Comp. Desp. Indiretas'!$CX$7</f>
        <v>0</v>
      </c>
      <c r="B29014" s="278" t="str">
        <f>'Composições Desp. Diretas'!$A$21</f>
        <v>EQ</v>
      </c>
      <c r="C29014" s="278" t="str">
        <f>EAP!$C$9</f>
        <v>PP01</v>
      </c>
      <c r="D29014" s="279" t="str">
        <f>'Composições Desp. Diretas'!$C$21</f>
        <v>NOTEBOOK</v>
      </c>
      <c r="E29014" s="278" t="str">
        <f>Resumo!$R$5</f>
        <v>Despesa</v>
      </c>
      <c r="F29014" s="278" t="str">
        <f>Resumo!$R$7</f>
        <v>Despesa Direta</v>
      </c>
      <c r="G29014" s="286">
        <f>'Composições Desp. Diretas'!CY21</f>
        <v>0</v>
      </c>
    </row>
    <row r="29015" spans="1:7">
      <c r="A29015" s="283">
        <f>'Comp. Desp. Indiretas'!$CX$7</f>
        <v>0</v>
      </c>
      <c r="B29015" s="278" t="str">
        <f>'Composições Desp. Diretas'!$A$22</f>
        <v>EQ</v>
      </c>
      <c r="C29015" s="278" t="str">
        <f>EAP!$C$9</f>
        <v>PP01</v>
      </c>
      <c r="D29015" s="279" t="str">
        <f>'Composições Desp. Diretas'!$C$22</f>
        <v>KIT MULTIMÍDIA</v>
      </c>
      <c r="E29015" s="278" t="str">
        <f>Resumo!$R$5</f>
        <v>Despesa</v>
      </c>
      <c r="F29015" s="278" t="str">
        <f>Resumo!$R$7</f>
        <v>Despesa Direta</v>
      </c>
      <c r="G29015" s="286">
        <f>'Composições Desp. Diretas'!CY22</f>
        <v>0</v>
      </c>
    </row>
    <row r="29016" spans="1:7">
      <c r="A29016" s="283">
        <f>'Comp. Desp. Indiretas'!$CX$7</f>
        <v>0</v>
      </c>
      <c r="B29016" s="278" t="str">
        <f>'Composições Desp. Diretas'!$A$23</f>
        <v>SMS</v>
      </c>
      <c r="C29016" s="278" t="str">
        <f>EAP!$C$9</f>
        <v>PP01</v>
      </c>
      <c r="D29016" s="279" t="str">
        <f>'Composições Desp. Diretas'!$C$23</f>
        <v>TREINAMENTO RAC02 (VALE)</v>
      </c>
      <c r="E29016" s="278" t="str">
        <f>Resumo!$R$5</f>
        <v>Despesa</v>
      </c>
      <c r="F29016" s="278" t="str">
        <f>Resumo!$R$7</f>
        <v>Despesa Direta</v>
      </c>
      <c r="G29016" s="286">
        <f>'Composições Desp. Diretas'!CY23</f>
        <v>0</v>
      </c>
    </row>
    <row r="29017" spans="1:7">
      <c r="A29017" s="283">
        <f>'Comp. Desp. Indiretas'!$CX$7</f>
        <v>0</v>
      </c>
      <c r="B29017" s="278" t="str">
        <f>'Composições Desp. Diretas'!$A$24</f>
        <v>SE</v>
      </c>
      <c r="C29017" s="278" t="str">
        <f>EAP!$C$9</f>
        <v>PP01</v>
      </c>
      <c r="D29017" s="279" t="str">
        <f>'Composições Desp. Diretas'!$C$24</f>
        <v>ESPECIALISTA - 44h/MÊS</v>
      </c>
      <c r="E29017" s="278" t="str">
        <f>Resumo!$R$5</f>
        <v>Despesa</v>
      </c>
      <c r="F29017" s="278" t="str">
        <f>Resumo!$R$7</f>
        <v>Despesa Direta</v>
      </c>
      <c r="G29017" s="286">
        <f>'Composições Desp. Diretas'!CY24</f>
        <v>0</v>
      </c>
    </row>
    <row r="29018" spans="1:7">
      <c r="A29018" s="283">
        <f>'Comp. Desp. Indiretas'!$CX$7</f>
        <v>0</v>
      </c>
      <c r="B29018" s="278">
        <f>'Composições Desp. Diretas'!$A$25</f>
        <v>0</v>
      </c>
      <c r="C29018" s="278" t="str">
        <f>EAP!$C$9</f>
        <v>PP01</v>
      </c>
      <c r="D29018" s="279">
        <f>'Composições Desp. Diretas'!$C$25</f>
        <v>0</v>
      </c>
      <c r="E29018" s="278" t="str">
        <f>Resumo!$R$5</f>
        <v>Despesa</v>
      </c>
      <c r="F29018" s="278" t="str">
        <f>Resumo!$R$7</f>
        <v>Despesa Direta</v>
      </c>
      <c r="G29018" s="286">
        <f>'Composições Desp. Diretas'!CY25</f>
        <v>0</v>
      </c>
    </row>
    <row r="29019" spans="1:7">
      <c r="A29019" s="283">
        <f>'Comp. Desp. Indiretas'!$CX$7</f>
        <v>0</v>
      </c>
      <c r="B29019" s="278">
        <f>'Composições Desp. Diretas'!$A$26</f>
        <v>0</v>
      </c>
      <c r="C29019" s="278" t="str">
        <f>EAP!$C$9</f>
        <v>PP01</v>
      </c>
      <c r="D29019" s="279">
        <f>'Composições Desp. Diretas'!$C$26</f>
        <v>0</v>
      </c>
      <c r="E29019" s="278" t="str">
        <f>Resumo!$R$5</f>
        <v>Despesa</v>
      </c>
      <c r="F29019" s="278" t="str">
        <f>Resumo!$R$7</f>
        <v>Despesa Direta</v>
      </c>
      <c r="G29019" s="286">
        <f>'Composições Desp. Diretas'!CY26</f>
        <v>0</v>
      </c>
    </row>
    <row r="29020" spans="1:7">
      <c r="A29020" s="283">
        <f>'Comp. Desp. Indiretas'!$CX$7</f>
        <v>0</v>
      </c>
      <c r="B29020" s="278">
        <f>'Composições Desp. Diretas'!$A$27</f>
        <v>0</v>
      </c>
      <c r="C29020" s="278" t="str">
        <f>EAP!$C$9</f>
        <v>PP01</v>
      </c>
      <c r="D29020" s="279">
        <f>'Composições Desp. Diretas'!$C$27</f>
        <v>0</v>
      </c>
      <c r="E29020" s="278" t="str">
        <f>Resumo!$R$5</f>
        <v>Despesa</v>
      </c>
      <c r="F29020" s="278" t="str">
        <f>Resumo!$R$7</f>
        <v>Despesa Direta</v>
      </c>
      <c r="G29020" s="286">
        <f>'Composições Desp. Diretas'!CY27</f>
        <v>0</v>
      </c>
    </row>
    <row r="29021" spans="1:7">
      <c r="A29021" s="283">
        <f>'Comp. Desp. Indiretas'!$CX$7</f>
        <v>0</v>
      </c>
      <c r="B29021" s="278">
        <f>'Composições Desp. Diretas'!$A$28</f>
        <v>0</v>
      </c>
      <c r="C29021" s="278" t="str">
        <f>EAP!$C$9</f>
        <v>PP01</v>
      </c>
      <c r="D29021" s="279">
        <f>'Composições Desp. Diretas'!$C$28</f>
        <v>0</v>
      </c>
      <c r="E29021" s="278" t="str">
        <f>Resumo!$R$5</f>
        <v>Despesa</v>
      </c>
      <c r="F29021" s="278" t="str">
        <f>Resumo!$R$7</f>
        <v>Despesa Direta</v>
      </c>
      <c r="G29021" s="286">
        <f>'Composições Desp. Diretas'!CY28</f>
        <v>0</v>
      </c>
    </row>
    <row r="29022" spans="1:7">
      <c r="A29022" s="283">
        <f>'Comp. Desp. Indiretas'!$CX$7</f>
        <v>0</v>
      </c>
      <c r="B29022" s="278">
        <f>'Composições Desp. Diretas'!$A$29</f>
        <v>0</v>
      </c>
      <c r="C29022" s="278" t="str">
        <f>EAP!$C$9</f>
        <v>PP01</v>
      </c>
      <c r="D29022" s="279">
        <f>'Composições Desp. Diretas'!$C$29</f>
        <v>0</v>
      </c>
      <c r="E29022" s="278" t="str">
        <f>Resumo!$R$5</f>
        <v>Despesa</v>
      </c>
      <c r="F29022" s="278" t="str">
        <f>Resumo!$R$7</f>
        <v>Despesa Direta</v>
      </c>
      <c r="G29022" s="286">
        <f>'Composições Desp. Diretas'!CY29</f>
        <v>0</v>
      </c>
    </row>
    <row r="29023" spans="1:7">
      <c r="A29023" s="283">
        <f>'Comp. Desp. Indiretas'!$CX$7</f>
        <v>0</v>
      </c>
      <c r="B29023" s="278">
        <f>'Composições Desp. Diretas'!$A$30</f>
        <v>0</v>
      </c>
      <c r="C29023" s="278" t="str">
        <f>EAP!$C$9</f>
        <v>PP01</v>
      </c>
      <c r="D29023" s="279">
        <f>'Composições Desp. Diretas'!$C$30</f>
        <v>0</v>
      </c>
      <c r="E29023" s="278" t="str">
        <f>Resumo!$R$5</f>
        <v>Despesa</v>
      </c>
      <c r="F29023" s="278" t="str">
        <f>Resumo!$R$7</f>
        <v>Despesa Direta</v>
      </c>
      <c r="G29023" s="286">
        <f>'Composições Desp. Diretas'!CY30</f>
        <v>0</v>
      </c>
    </row>
    <row r="29024" spans="1:7">
      <c r="A29024" s="283">
        <f>'Comp. Desp. Indiretas'!$CX$7</f>
        <v>0</v>
      </c>
      <c r="B29024" s="278">
        <f>'Composições Desp. Diretas'!$A$31</f>
        <v>0</v>
      </c>
      <c r="C29024" s="278" t="str">
        <f>EAP!$C$9</f>
        <v>PP01</v>
      </c>
      <c r="D29024" s="279">
        <f>'Composições Desp. Diretas'!$C$31</f>
        <v>0</v>
      </c>
      <c r="E29024" s="278" t="str">
        <f>Resumo!$R$5</f>
        <v>Despesa</v>
      </c>
      <c r="F29024" s="278" t="str">
        <f>Resumo!$R$7</f>
        <v>Despesa Direta</v>
      </c>
      <c r="G29024" s="286">
        <f>'Composições Desp. Diretas'!CY31</f>
        <v>0</v>
      </c>
    </row>
    <row r="29025" spans="1:7">
      <c r="A29025" s="283">
        <f>'Comp. Desp. Indiretas'!$CX$7</f>
        <v>0</v>
      </c>
      <c r="B29025" s="278">
        <f>'Composições Desp. Diretas'!$A$32</f>
        <v>0</v>
      </c>
      <c r="C29025" s="278" t="str">
        <f>EAP!$C$9</f>
        <v>PP01</v>
      </c>
      <c r="D29025" s="279">
        <f>'Composições Desp. Diretas'!$C$32</f>
        <v>0</v>
      </c>
      <c r="E29025" s="278" t="str">
        <f>Resumo!$R$5</f>
        <v>Despesa</v>
      </c>
      <c r="F29025" s="278" t="str">
        <f>Resumo!$R$7</f>
        <v>Despesa Direta</v>
      </c>
      <c r="G29025" s="286">
        <f>'Composições Desp. Diretas'!CY32</f>
        <v>0</v>
      </c>
    </row>
    <row r="29026" spans="1:7">
      <c r="A29026" s="283">
        <f>'Comp. Desp. Indiretas'!$CX$7</f>
        <v>0</v>
      </c>
      <c r="B29026" s="278">
        <f>'Composições Desp. Diretas'!$A$33</f>
        <v>0</v>
      </c>
      <c r="C29026" s="278" t="str">
        <f>EAP!$C$9</f>
        <v>PP01</v>
      </c>
      <c r="D29026" s="279">
        <f>'Composições Desp. Diretas'!$C$33</f>
        <v>0</v>
      </c>
      <c r="E29026" s="278" t="str">
        <f>Resumo!$R$5</f>
        <v>Despesa</v>
      </c>
      <c r="F29026" s="278" t="str">
        <f>Resumo!$R$7</f>
        <v>Despesa Direta</v>
      </c>
      <c r="G29026" s="286">
        <f>'Composições Desp. Diretas'!CY33</f>
        <v>0</v>
      </c>
    </row>
    <row r="29027" spans="1:7">
      <c r="A29027" s="283">
        <f>'Comp. Desp. Indiretas'!$CX$7</f>
        <v>0</v>
      </c>
      <c r="B29027" s="278">
        <f>'Composições Desp. Diretas'!$A$34</f>
        <v>0</v>
      </c>
      <c r="C29027" s="278" t="str">
        <f>EAP!$C$9</f>
        <v>PP01</v>
      </c>
      <c r="D29027" s="279">
        <f>'Composições Desp. Diretas'!$C$34</f>
        <v>0</v>
      </c>
      <c r="E29027" s="278" t="str">
        <f>Resumo!$R$5</f>
        <v>Despesa</v>
      </c>
      <c r="F29027" s="278" t="str">
        <f>Resumo!$R$7</f>
        <v>Despesa Direta</v>
      </c>
      <c r="G29027" s="286">
        <f>'Composições Desp. Diretas'!CY34</f>
        <v>0</v>
      </c>
    </row>
    <row r="29028" spans="1:7">
      <c r="A29028" s="283">
        <f>'Comp. Desp. Indiretas'!$CX$7</f>
        <v>0</v>
      </c>
      <c r="B29028" s="278">
        <f>'Composições Desp. Diretas'!$A$35</f>
        <v>0</v>
      </c>
      <c r="C29028" s="278" t="str">
        <f>EAP!$C$9</f>
        <v>PP01</v>
      </c>
      <c r="D29028" s="279">
        <f>'Composições Desp. Diretas'!$C$35</f>
        <v>0</v>
      </c>
      <c r="E29028" s="278" t="str">
        <f>Resumo!$R$5</f>
        <v>Despesa</v>
      </c>
      <c r="F29028" s="278" t="str">
        <f>Resumo!$R$7</f>
        <v>Despesa Direta</v>
      </c>
      <c r="G29028" s="286">
        <f>'Composições Desp. Diretas'!CY35</f>
        <v>0</v>
      </c>
    </row>
    <row r="29029" spans="1:7">
      <c r="A29029" s="283">
        <f>'Comp. Desp. Indiretas'!$CX$7</f>
        <v>0</v>
      </c>
      <c r="B29029" s="278">
        <f>'Composições Desp. Diretas'!$A$36</f>
        <v>0</v>
      </c>
      <c r="C29029" s="278" t="str">
        <f>EAP!$C$9</f>
        <v>PP01</v>
      </c>
      <c r="D29029" s="279">
        <f>'Composições Desp. Diretas'!$C$36</f>
        <v>0</v>
      </c>
      <c r="E29029" s="278" t="str">
        <f>Resumo!$R$5</f>
        <v>Despesa</v>
      </c>
      <c r="F29029" s="278" t="str">
        <f>Resumo!$R$7</f>
        <v>Despesa Direta</v>
      </c>
      <c r="G29029" s="286">
        <f>'Composições Desp. Diretas'!CY36</f>
        <v>0</v>
      </c>
    </row>
    <row r="29030" spans="1:7">
      <c r="A29030" s="283">
        <f>'Comp. Desp. Indiretas'!$CX$7</f>
        <v>0</v>
      </c>
      <c r="B29030" s="278">
        <f>'Composições Desp. Diretas'!$A$37</f>
        <v>0</v>
      </c>
      <c r="C29030" s="278" t="str">
        <f>EAP!$C$9</f>
        <v>PP01</v>
      </c>
      <c r="D29030" s="279">
        <f>'Composições Desp. Diretas'!$C$37</f>
        <v>0</v>
      </c>
      <c r="E29030" s="278" t="str">
        <f>Resumo!$R$5</f>
        <v>Despesa</v>
      </c>
      <c r="F29030" s="278" t="str">
        <f>Resumo!$R$7</f>
        <v>Despesa Direta</v>
      </c>
      <c r="G29030" s="286">
        <f>'Composições Desp. Diretas'!CY37</f>
        <v>0</v>
      </c>
    </row>
    <row r="29031" spans="1:7">
      <c r="A29031" s="283">
        <f>'Comp. Desp. Indiretas'!$CX$7</f>
        <v>0</v>
      </c>
      <c r="B29031" s="278">
        <f>'Composições Desp. Diretas'!$A$38</f>
        <v>0</v>
      </c>
      <c r="C29031" s="278" t="str">
        <f>EAP!$C$9</f>
        <v>PP01</v>
      </c>
      <c r="D29031" s="279">
        <f>'Composições Desp. Diretas'!$C$38</f>
        <v>0</v>
      </c>
      <c r="E29031" s="278" t="str">
        <f>Resumo!$R$5</f>
        <v>Despesa</v>
      </c>
      <c r="F29031" s="278" t="str">
        <f>Resumo!$R$7</f>
        <v>Despesa Direta</v>
      </c>
      <c r="G29031" s="286">
        <f>'Composições Desp. Diretas'!CY38</f>
        <v>0</v>
      </c>
    </row>
    <row r="29032" spans="1:7">
      <c r="A29032" s="283">
        <f>'Comp. Desp. Indiretas'!$CX$7</f>
        <v>0</v>
      </c>
      <c r="B29032" s="278">
        <f>'Composições Desp. Diretas'!$A$39</f>
        <v>0</v>
      </c>
      <c r="C29032" s="278" t="str">
        <f>EAP!$C$9</f>
        <v>PP01</v>
      </c>
      <c r="D29032" s="279">
        <f>'Composições Desp. Diretas'!$C$39</f>
        <v>0</v>
      </c>
      <c r="E29032" s="278" t="str">
        <f>Resumo!$R$5</f>
        <v>Despesa</v>
      </c>
      <c r="F29032" s="278" t="str">
        <f>Resumo!$R$7</f>
        <v>Despesa Direta</v>
      </c>
      <c r="G29032" s="286">
        <f>'Composições Desp. Diretas'!CY39</f>
        <v>0</v>
      </c>
    </row>
    <row r="29033" spans="1:7">
      <c r="A29033" s="283">
        <f>'Comp. Desp. Indiretas'!$CX$7</f>
        <v>0</v>
      </c>
      <c r="B29033" s="278">
        <f>'Composições Desp. Diretas'!$A$40</f>
        <v>0</v>
      </c>
      <c r="C29033" s="278" t="str">
        <f>EAP!$C$9</f>
        <v>PP01</v>
      </c>
      <c r="D29033" s="279">
        <f>'Composições Desp. Diretas'!$C$40</f>
        <v>0</v>
      </c>
      <c r="E29033" s="278" t="str">
        <f>Resumo!$R$5</f>
        <v>Despesa</v>
      </c>
      <c r="F29033" s="278" t="str">
        <f>Resumo!$R$7</f>
        <v>Despesa Direta</v>
      </c>
      <c r="G29033" s="286">
        <f>'Composições Desp. Diretas'!CY40</f>
        <v>0</v>
      </c>
    </row>
    <row r="29034" spans="1:7">
      <c r="A29034" s="283">
        <f>'Comp. Desp. Indiretas'!$CX$7</f>
        <v>0</v>
      </c>
      <c r="B29034" s="278" t="str">
        <f>'Composições Desp. Diretas'!$A$42</f>
        <v>DG</v>
      </c>
      <c r="C29034" s="278" t="str">
        <f>EAP!$C$10</f>
        <v>PP02</v>
      </c>
      <c r="D29034" s="279" t="str">
        <f>'Composições Desp. Diretas'!$C$42</f>
        <v>ALUGUEL DE VEÍCULO SUV</v>
      </c>
      <c r="E29034" s="278" t="str">
        <f>Resumo!$R$5</f>
        <v>Despesa</v>
      </c>
      <c r="F29034" s="278" t="str">
        <f>Resumo!$R$7</f>
        <v>Despesa Direta</v>
      </c>
      <c r="G29034" s="286">
        <f>'Composições Desp. Diretas'!CY42</f>
        <v>0</v>
      </c>
    </row>
    <row r="29035" spans="1:7">
      <c r="A29035" s="283">
        <f>'Comp. Desp. Indiretas'!$CX$7</f>
        <v>0</v>
      </c>
      <c r="B29035" s="278" t="str">
        <f>'Composições Desp. Diretas'!$A$43</f>
        <v>DG</v>
      </c>
      <c r="C29035" s="278" t="str">
        <f>EAP!$C$10</f>
        <v>PP02</v>
      </c>
      <c r="D29035" s="279" t="str">
        <f>'Composições Desp. Diretas'!$C$43</f>
        <v>COMBUSTÍVEL - GASOLINA</v>
      </c>
      <c r="E29035" s="278" t="str">
        <f>Resumo!$R$5</f>
        <v>Despesa</v>
      </c>
      <c r="F29035" s="278" t="str">
        <f>Resumo!$R$7</f>
        <v>Despesa Direta</v>
      </c>
      <c r="G29035" s="286">
        <f>'Composições Desp. Diretas'!CY43</f>
        <v>0</v>
      </c>
    </row>
    <row r="29036" spans="1:7">
      <c r="A29036" s="283">
        <f>'Comp. Desp. Indiretas'!$CX$7</f>
        <v>0</v>
      </c>
      <c r="B29036" s="278" t="str">
        <f>'Composições Desp. Diretas'!$A$44</f>
        <v>DG</v>
      </c>
      <c r="C29036" s="278" t="str">
        <f>EAP!$C$10</f>
        <v>PP02</v>
      </c>
      <c r="D29036" s="279" t="str">
        <f>'Composições Desp. Diretas'!$C$44</f>
        <v>EQUIPAMENTOS VEÍCULO (SENSOR DE FADIGA + TELEMETRIA)</v>
      </c>
      <c r="E29036" s="278" t="str">
        <f>Resumo!$R$5</f>
        <v>Despesa</v>
      </c>
      <c r="F29036" s="278" t="str">
        <f>Resumo!$R$7</f>
        <v>Despesa Direta</v>
      </c>
      <c r="G29036" s="286">
        <f>'Composições Desp. Diretas'!CY44</f>
        <v>0</v>
      </c>
    </row>
    <row r="29037" spans="1:7">
      <c r="A29037" s="283">
        <f>'Comp. Desp. Indiretas'!$CX$7</f>
        <v>0</v>
      </c>
      <c r="B29037" s="278" t="str">
        <f>'Composições Desp. Diretas'!$A$45</f>
        <v>DG</v>
      </c>
      <c r="C29037" s="278" t="str">
        <f>EAP!$C$10</f>
        <v>PP02</v>
      </c>
      <c r="D29037" s="279" t="str">
        <f>'Composições Desp. Diretas'!$C$45</f>
        <v>INSTALAÇÃO SENSOR FADIGA</v>
      </c>
      <c r="E29037" s="278" t="str">
        <f>Resumo!$R$5</f>
        <v>Despesa</v>
      </c>
      <c r="F29037" s="278" t="str">
        <f>Resumo!$R$7</f>
        <v>Despesa Direta</v>
      </c>
      <c r="G29037" s="286">
        <f>'Composições Desp. Diretas'!CY45</f>
        <v>0</v>
      </c>
    </row>
    <row r="29038" spans="1:7">
      <c r="A29038" s="283">
        <f>'Comp. Desp. Indiretas'!$CX$7</f>
        <v>0</v>
      </c>
      <c r="B29038" s="278" t="str">
        <f>'Composições Desp. Diretas'!$A$46</f>
        <v>DG</v>
      </c>
      <c r="C29038" s="278" t="str">
        <f>EAP!$C$10</f>
        <v>PP02</v>
      </c>
      <c r="D29038" s="279" t="str">
        <f>'Composições Desp. Diretas'!$C$46</f>
        <v>DESINSTALAÇÃO SENSOR FADIGA</v>
      </c>
      <c r="E29038" s="278" t="str">
        <f>Resumo!$R$5</f>
        <v>Despesa</v>
      </c>
      <c r="F29038" s="278" t="str">
        <f>Resumo!$R$7</f>
        <v>Despesa Direta</v>
      </c>
      <c r="G29038" s="286">
        <f>'Composições Desp. Diretas'!CY46</f>
        <v>0</v>
      </c>
    </row>
    <row r="29039" spans="1:7">
      <c r="A29039" s="283">
        <f>'Comp. Desp. Indiretas'!$CX$7</f>
        <v>0</v>
      </c>
      <c r="B29039" s="278" t="str">
        <f>'Composições Desp. Diretas'!$A$47</f>
        <v>DG</v>
      </c>
      <c r="C29039" s="278" t="str">
        <f>EAP!$C$10</f>
        <v>PP02</v>
      </c>
      <c r="D29039" s="279" t="str">
        <f>'Composições Desp. Diretas'!$C$47</f>
        <v>INSTALAÇÃO TELEMETRIA</v>
      </c>
      <c r="E29039" s="278" t="str">
        <f>Resumo!$R$5</f>
        <v>Despesa</v>
      </c>
      <c r="F29039" s="278" t="str">
        <f>Resumo!$R$7</f>
        <v>Despesa Direta</v>
      </c>
      <c r="G29039" s="286">
        <f>'Composições Desp. Diretas'!CY47</f>
        <v>0</v>
      </c>
    </row>
    <row r="29040" spans="1:7">
      <c r="A29040" s="283">
        <f>'Comp. Desp. Indiretas'!$CX$7</f>
        <v>0</v>
      </c>
      <c r="B29040" s="278" t="str">
        <f>'Composições Desp. Diretas'!$A$48</f>
        <v>DG</v>
      </c>
      <c r="C29040" s="278" t="str">
        <f>EAP!$C$10</f>
        <v>PP02</v>
      </c>
      <c r="D29040" s="279" t="str">
        <f>'Composições Desp. Diretas'!$C$48</f>
        <v>DESINSTALAÇÃO TELEMETRIA</v>
      </c>
      <c r="E29040" s="278" t="str">
        <f>Resumo!$R$5</f>
        <v>Despesa</v>
      </c>
      <c r="F29040" s="278" t="str">
        <f>Resumo!$R$7</f>
        <v>Despesa Direta</v>
      </c>
      <c r="G29040" s="286">
        <f>'Composições Desp. Diretas'!CY48</f>
        <v>0</v>
      </c>
    </row>
    <row r="29041" spans="1:7">
      <c r="A29041" s="283">
        <f>'Comp. Desp. Indiretas'!$CX$7</f>
        <v>0</v>
      </c>
      <c r="B29041" s="278" t="str">
        <f>'Composições Desp. Diretas'!$A$49</f>
        <v>DG</v>
      </c>
      <c r="C29041" s="278" t="str">
        <f>EAP!$C$10</f>
        <v>PP02</v>
      </c>
      <c r="D29041" s="279" t="str">
        <f>'Composições Desp. Diretas'!$C$49</f>
        <v>INSTALAÇÃO E DESINSTALAÇÃO DE SIRENE DE RÉ</v>
      </c>
      <c r="E29041" s="278" t="str">
        <f>Resumo!$R$5</f>
        <v>Despesa</v>
      </c>
      <c r="F29041" s="278" t="str">
        <f>Resumo!$R$7</f>
        <v>Despesa Direta</v>
      </c>
      <c r="G29041" s="286">
        <f>'Composições Desp. Diretas'!CY49</f>
        <v>0</v>
      </c>
    </row>
    <row r="29042" spans="1:7">
      <c r="A29042" s="283">
        <f>'Comp. Desp. Indiretas'!$CX$7</f>
        <v>0</v>
      </c>
      <c r="B29042" s="278" t="str">
        <f>'Composições Desp. Diretas'!$A$50</f>
        <v>DG</v>
      </c>
      <c r="C29042" s="278" t="str">
        <f>EAP!$C$10</f>
        <v>PP02</v>
      </c>
      <c r="D29042" s="279" t="str">
        <f>'Composições Desp. Diretas'!$C$50</f>
        <v>LAVAGEM DE VEÍCULO</v>
      </c>
      <c r="E29042" s="278" t="str">
        <f>Resumo!$R$5</f>
        <v>Despesa</v>
      </c>
      <c r="F29042" s="278" t="str">
        <f>Resumo!$R$7</f>
        <v>Despesa Direta</v>
      </c>
      <c r="G29042" s="286">
        <f>'Composições Desp. Diretas'!CY50</f>
        <v>0</v>
      </c>
    </row>
    <row r="29043" spans="1:7">
      <c r="A29043" s="283">
        <f>'Comp. Desp. Indiretas'!$CX$7</f>
        <v>0</v>
      </c>
      <c r="B29043" s="278" t="str">
        <f>'Composições Desp. Diretas'!$A$51</f>
        <v>MA</v>
      </c>
      <c r="C29043" s="278" t="str">
        <f>EAP!$C$10</f>
        <v>PP02</v>
      </c>
      <c r="D29043" s="279" t="str">
        <f>'Composições Desp. Diretas'!$C$51</f>
        <v>MATERIAIS GRÁFICOS (CARTILHAS, FOLDERS, BANNER, CADERNO, OUTDOOR, PLACAS, E ETC)</v>
      </c>
      <c r="E29043" s="278" t="str">
        <f>Resumo!$R$5</f>
        <v>Despesa</v>
      </c>
      <c r="F29043" s="278" t="str">
        <f>Resumo!$R$7</f>
        <v>Despesa Direta</v>
      </c>
      <c r="G29043" s="286">
        <f>'Composições Desp. Diretas'!CY51</f>
        <v>0</v>
      </c>
    </row>
    <row r="29044" spans="1:7">
      <c r="A29044" s="283">
        <f>'Comp. Desp. Indiretas'!$CX$7</f>
        <v>0</v>
      </c>
      <c r="B29044" s="278" t="str">
        <f>'Composições Desp. Diretas'!$A$52</f>
        <v>DG</v>
      </c>
      <c r="C29044" s="278" t="str">
        <f>EAP!$C$10</f>
        <v>PP02</v>
      </c>
      <c r="D29044" s="279" t="str">
        <f>'Composições Desp. Diretas'!$C$52</f>
        <v>LANCHES OFICINAS / EVENTOS / REUNIÕES</v>
      </c>
      <c r="E29044" s="278" t="str">
        <f>Resumo!$R$5</f>
        <v>Despesa</v>
      </c>
      <c r="F29044" s="278" t="str">
        <f>Resumo!$R$7</f>
        <v>Despesa Direta</v>
      </c>
      <c r="G29044" s="286">
        <f>'Composições Desp. Diretas'!CY52</f>
        <v>0</v>
      </c>
    </row>
    <row r="29045" spans="1:7">
      <c r="A29045" s="283">
        <f>'Comp. Desp. Indiretas'!$CX$7</f>
        <v>0</v>
      </c>
      <c r="B29045" s="278" t="str">
        <f>'Composições Desp. Diretas'!$A$53</f>
        <v>DG</v>
      </c>
      <c r="C29045" s="278" t="str">
        <f>EAP!$C$10</f>
        <v>PP02</v>
      </c>
      <c r="D29045" s="279" t="str">
        <f>'Composições Desp. Diretas'!$C$53</f>
        <v>TRANSPORTE PARTICIPANTES</v>
      </c>
      <c r="E29045" s="278" t="str">
        <f>Resumo!$R$5</f>
        <v>Despesa</v>
      </c>
      <c r="F29045" s="278" t="str">
        <f>Resumo!$R$7</f>
        <v>Despesa Direta</v>
      </c>
      <c r="G29045" s="286">
        <f>'Composições Desp. Diretas'!CY53</f>
        <v>0</v>
      </c>
    </row>
    <row r="29046" spans="1:7">
      <c r="A29046" s="283">
        <f>'Comp. Desp. Indiretas'!$CX$7</f>
        <v>0</v>
      </c>
      <c r="B29046" s="278" t="str">
        <f>'Composições Desp. Diretas'!$A$54</f>
        <v>MA</v>
      </c>
      <c r="C29046" s="278" t="str">
        <f>EAP!$C$10</f>
        <v>PP02</v>
      </c>
      <c r="D29046" s="279" t="str">
        <f>'Composições Desp. Diretas'!$C$54</f>
        <v>MATERIAIS DE ESCRITÓRIO (CARTOLINA, PAPEL, TESOURA, CANETA, LÁPIS, GRAMPEADOR, DUREX, FITA ADESIVA, E ETC.)</v>
      </c>
      <c r="E29046" s="278" t="str">
        <f>Resumo!$R$5</f>
        <v>Despesa</v>
      </c>
      <c r="F29046" s="278" t="str">
        <f>Resumo!$R$7</f>
        <v>Despesa Direta</v>
      </c>
      <c r="G29046" s="286">
        <f>'Composições Desp. Diretas'!CY54</f>
        <v>0</v>
      </c>
    </row>
    <row r="29047" spans="1:7">
      <c r="A29047" s="283">
        <f>'Comp. Desp. Indiretas'!$CX$7</f>
        <v>0</v>
      </c>
      <c r="B29047" s="278" t="str">
        <f>'Composições Desp. Diretas'!$A$55</f>
        <v>MA</v>
      </c>
      <c r="C29047" s="278" t="str">
        <f>EAP!$C$10</f>
        <v>PP02</v>
      </c>
      <c r="D29047" s="279" t="str">
        <f>'Composições Desp. Diretas'!$C$55</f>
        <v>MATERIAIS ACESSÓRIOS PARA AS CAMPANHAS/OFICINAS (BRINDES, CAMISETAS, E ETC.)</v>
      </c>
      <c r="E29047" s="278" t="str">
        <f>Resumo!$R$5</f>
        <v>Despesa</v>
      </c>
      <c r="F29047" s="278" t="str">
        <f>Resumo!$R$7</f>
        <v>Despesa Direta</v>
      </c>
      <c r="G29047" s="286">
        <f>'Composições Desp. Diretas'!CY55</f>
        <v>0</v>
      </c>
    </row>
    <row r="29048" spans="1:7">
      <c r="A29048" s="283">
        <f>'Comp. Desp. Indiretas'!$CX$7</f>
        <v>0</v>
      </c>
      <c r="B29048" s="278" t="str">
        <f>'Composições Desp. Diretas'!$A$56</f>
        <v>DG</v>
      </c>
      <c r="C29048" s="278" t="str">
        <f>EAP!$C$10</f>
        <v>PP02</v>
      </c>
      <c r="D29048" s="279" t="str">
        <f>'Composições Desp. Diretas'!$C$56</f>
        <v>HOSPEDAGEM VIAGEM</v>
      </c>
      <c r="E29048" s="278" t="str">
        <f>Resumo!$R$5</f>
        <v>Despesa</v>
      </c>
      <c r="F29048" s="278" t="str">
        <f>Resumo!$R$7</f>
        <v>Despesa Direta</v>
      </c>
      <c r="G29048" s="286">
        <f>'Composições Desp. Diretas'!CY56</f>
        <v>0</v>
      </c>
    </row>
    <row r="29049" spans="1:7">
      <c r="A29049" s="283">
        <f>'Comp. Desp. Indiretas'!$CX$7</f>
        <v>0</v>
      </c>
      <c r="B29049" s="278" t="str">
        <f>'Composições Desp. Diretas'!$A$57</f>
        <v>DG</v>
      </c>
      <c r="C29049" s="278" t="str">
        <f>EAP!$C$10</f>
        <v>PP02</v>
      </c>
      <c r="D29049" s="279" t="str">
        <f>'Composições Desp. Diretas'!$C$57</f>
        <v>ALIMENTAÇÃO VIAGEM (CAFÉ / ALMOÇO OU JANTA)</v>
      </c>
      <c r="E29049" s="278" t="str">
        <f>Resumo!$R$5</f>
        <v>Despesa</v>
      </c>
      <c r="F29049" s="278" t="str">
        <f>Resumo!$R$7</f>
        <v>Despesa Direta</v>
      </c>
      <c r="G29049" s="286">
        <f>'Composições Desp. Diretas'!CY57</f>
        <v>0</v>
      </c>
    </row>
    <row r="29050" spans="1:7">
      <c r="A29050" s="283">
        <f>'Comp. Desp. Indiretas'!$CX$7</f>
        <v>0</v>
      </c>
      <c r="B29050" s="278" t="str">
        <f>'Composições Desp. Diretas'!$A$58</f>
        <v>DG</v>
      </c>
      <c r="C29050" s="278" t="str">
        <f>EAP!$C$10</f>
        <v>PP02</v>
      </c>
      <c r="D29050" s="279" t="str">
        <f>'Composições Desp. Diretas'!$C$58</f>
        <v>PASSAGEM TERRESTRE / TRANSLADO</v>
      </c>
      <c r="E29050" s="278" t="str">
        <f>Resumo!$R$5</f>
        <v>Despesa</v>
      </c>
      <c r="F29050" s="278" t="str">
        <f>Resumo!$R$7</f>
        <v>Despesa Direta</v>
      </c>
      <c r="G29050" s="286">
        <f>'Composições Desp. Diretas'!CY58</f>
        <v>0</v>
      </c>
    </row>
    <row r="29051" spans="1:7">
      <c r="A29051" s="283">
        <f>'Comp. Desp. Indiretas'!$CX$7</f>
        <v>0</v>
      </c>
      <c r="B29051" s="278">
        <f>'Composições Desp. Diretas'!$A$59</f>
        <v>0</v>
      </c>
      <c r="C29051" s="278" t="str">
        <f>EAP!$C$10</f>
        <v>PP02</v>
      </c>
      <c r="D29051" s="279">
        <f>'Composições Desp. Diretas'!$C$59</f>
        <v>0</v>
      </c>
      <c r="E29051" s="278" t="str">
        <f>Resumo!$R$5</f>
        <v>Despesa</v>
      </c>
      <c r="F29051" s="278" t="str">
        <f>Resumo!$R$7</f>
        <v>Despesa Direta</v>
      </c>
      <c r="G29051" s="286">
        <f>'Composições Desp. Diretas'!CY59</f>
        <v>0</v>
      </c>
    </row>
    <row r="29052" spans="1:7">
      <c r="A29052" s="283">
        <f>'Comp. Desp. Indiretas'!$CX$7</f>
        <v>0</v>
      </c>
      <c r="B29052" s="278">
        <f>'Composições Desp. Diretas'!$A$60</f>
        <v>0</v>
      </c>
      <c r="C29052" s="278" t="str">
        <f>EAP!$C$10</f>
        <v>PP02</v>
      </c>
      <c r="D29052" s="279">
        <f>'Composições Desp. Diretas'!$C$60</f>
        <v>0</v>
      </c>
      <c r="E29052" s="278" t="str">
        <f>Resumo!$R$5</f>
        <v>Despesa</v>
      </c>
      <c r="F29052" s="278" t="str">
        <f>Resumo!$R$7</f>
        <v>Despesa Direta</v>
      </c>
      <c r="G29052" s="286">
        <f>'Composições Desp. Diretas'!CY60</f>
        <v>0</v>
      </c>
    </row>
    <row r="29053" spans="1:7">
      <c r="A29053" s="283">
        <f>'Comp. Desp. Indiretas'!$CX$7</f>
        <v>0</v>
      </c>
      <c r="B29053" s="278">
        <f>'Composições Desp. Diretas'!$A$61</f>
        <v>0</v>
      </c>
      <c r="C29053" s="278" t="str">
        <f>EAP!$C$10</f>
        <v>PP02</v>
      </c>
      <c r="D29053" s="279">
        <f>'Composições Desp. Diretas'!$C$61</f>
        <v>0</v>
      </c>
      <c r="E29053" s="278" t="str">
        <f>Resumo!$R$5</f>
        <v>Despesa</v>
      </c>
      <c r="F29053" s="278" t="str">
        <f>Resumo!$R$7</f>
        <v>Despesa Direta</v>
      </c>
      <c r="G29053" s="286">
        <f>'Composições Desp. Diretas'!CY61</f>
        <v>0</v>
      </c>
    </row>
    <row r="29054" spans="1:7">
      <c r="A29054" s="283">
        <f>'Comp. Desp. Indiretas'!$CX$7</f>
        <v>0</v>
      </c>
      <c r="B29054" s="278">
        <f>'Composições Desp. Diretas'!$A$62</f>
        <v>0</v>
      </c>
      <c r="C29054" s="278" t="str">
        <f>EAP!$C$10</f>
        <v>PP02</v>
      </c>
      <c r="D29054" s="279">
        <f>'Composições Desp. Diretas'!$C$62</f>
        <v>0</v>
      </c>
      <c r="E29054" s="278" t="str">
        <f>Resumo!$R$5</f>
        <v>Despesa</v>
      </c>
      <c r="F29054" s="278" t="str">
        <f>Resumo!$R$7</f>
        <v>Despesa Direta</v>
      </c>
      <c r="G29054" s="286">
        <f>'Composições Desp. Diretas'!CY62</f>
        <v>0</v>
      </c>
    </row>
    <row r="29055" spans="1:7">
      <c r="A29055" s="283">
        <f>'Comp. Desp. Indiretas'!$CX$7</f>
        <v>0</v>
      </c>
      <c r="B29055" s="278">
        <f>'Composições Desp. Diretas'!$A$63</f>
        <v>0</v>
      </c>
      <c r="C29055" s="278" t="str">
        <f>EAP!$C$10</f>
        <v>PP02</v>
      </c>
      <c r="D29055" s="279">
        <f>'Composições Desp. Diretas'!$C$63</f>
        <v>0</v>
      </c>
      <c r="E29055" s="278" t="str">
        <f>Resumo!$R$5</f>
        <v>Despesa</v>
      </c>
      <c r="F29055" s="278" t="str">
        <f>Resumo!$R$7</f>
        <v>Despesa Direta</v>
      </c>
      <c r="G29055" s="286">
        <f>'Composições Desp. Diretas'!CY63</f>
        <v>0</v>
      </c>
    </row>
    <row r="29056" spans="1:7">
      <c r="A29056" s="283">
        <f>'Comp. Desp. Indiretas'!$CX$7</f>
        <v>0</v>
      </c>
      <c r="B29056" s="278">
        <f>'Composições Desp. Diretas'!$A$64</f>
        <v>0</v>
      </c>
      <c r="C29056" s="278" t="str">
        <f>EAP!$C$10</f>
        <v>PP02</v>
      </c>
      <c r="D29056" s="279">
        <f>'Composições Desp. Diretas'!$C$64</f>
        <v>0</v>
      </c>
      <c r="E29056" s="278" t="str">
        <f>Resumo!$R$5</f>
        <v>Despesa</v>
      </c>
      <c r="F29056" s="278" t="str">
        <f>Resumo!$R$7</f>
        <v>Despesa Direta</v>
      </c>
      <c r="G29056" s="286">
        <f>'Composições Desp. Diretas'!CY64</f>
        <v>0</v>
      </c>
    </row>
    <row r="29057" spans="1:7">
      <c r="A29057" s="283">
        <f>'Comp. Desp. Indiretas'!$CX$7</f>
        <v>0</v>
      </c>
      <c r="B29057" s="278">
        <f>'Composições Desp. Diretas'!$A$65</f>
        <v>0</v>
      </c>
      <c r="C29057" s="278" t="str">
        <f>EAP!$C$10</f>
        <v>PP02</v>
      </c>
      <c r="D29057" s="279">
        <f>'Composições Desp. Diretas'!$C$65</f>
        <v>0</v>
      </c>
      <c r="E29057" s="278" t="str">
        <f>Resumo!$R$5</f>
        <v>Despesa</v>
      </c>
      <c r="F29057" s="278" t="str">
        <f>Resumo!$R$7</f>
        <v>Despesa Direta</v>
      </c>
      <c r="G29057" s="286">
        <f>'Composições Desp. Diretas'!CY65</f>
        <v>0</v>
      </c>
    </row>
    <row r="29058" spans="1:7">
      <c r="A29058" s="283">
        <f>'Comp. Desp. Indiretas'!$CX$7</f>
        <v>0</v>
      </c>
      <c r="B29058" s="278">
        <f>'Composições Desp. Diretas'!$A$66</f>
        <v>0</v>
      </c>
      <c r="C29058" s="278" t="str">
        <f>EAP!$C$10</f>
        <v>PP02</v>
      </c>
      <c r="D29058" s="279">
        <f>'Composições Desp. Diretas'!$C$66</f>
        <v>0</v>
      </c>
      <c r="E29058" s="278" t="str">
        <f>Resumo!$R$5</f>
        <v>Despesa</v>
      </c>
      <c r="F29058" s="278" t="str">
        <f>Resumo!$R$7</f>
        <v>Despesa Direta</v>
      </c>
      <c r="G29058" s="286">
        <f>'Composições Desp. Diretas'!CY66</f>
        <v>0</v>
      </c>
    </row>
    <row r="29059" spans="1:7">
      <c r="A29059" s="283">
        <f>'Comp. Desp. Indiretas'!$CX$7</f>
        <v>0</v>
      </c>
      <c r="B29059" s="278">
        <f>'Composições Desp. Diretas'!$A$67</f>
        <v>0</v>
      </c>
      <c r="C29059" s="278" t="str">
        <f>EAP!$C$10</f>
        <v>PP02</v>
      </c>
      <c r="D29059" s="279">
        <f>'Composições Desp. Diretas'!$C$67</f>
        <v>0</v>
      </c>
      <c r="E29059" s="278" t="str">
        <f>Resumo!$R$5</f>
        <v>Despesa</v>
      </c>
      <c r="F29059" s="278" t="str">
        <f>Resumo!$R$7</f>
        <v>Despesa Direta</v>
      </c>
      <c r="G29059" s="286">
        <f>'Composições Desp. Diretas'!CY67</f>
        <v>0</v>
      </c>
    </row>
    <row r="29060" spans="1:7">
      <c r="A29060" s="283">
        <f>'Comp. Desp. Indiretas'!$CX$7</f>
        <v>0</v>
      </c>
      <c r="B29060" s="278">
        <f>'Composições Desp. Diretas'!$A$68</f>
        <v>0</v>
      </c>
      <c r="C29060" s="278" t="str">
        <f>EAP!$C$10</f>
        <v>PP02</v>
      </c>
      <c r="D29060" s="279">
        <f>'Composições Desp. Diretas'!$C$68</f>
        <v>0</v>
      </c>
      <c r="E29060" s="278" t="str">
        <f>Resumo!$R$5</f>
        <v>Despesa</v>
      </c>
      <c r="F29060" s="278" t="str">
        <f>Resumo!$R$7</f>
        <v>Despesa Direta</v>
      </c>
      <c r="G29060" s="286">
        <f>'Composições Desp. Diretas'!CY68</f>
        <v>0</v>
      </c>
    </row>
    <row r="29061" spans="1:7">
      <c r="A29061" s="283">
        <f>'Comp. Desp. Indiretas'!$CX$7</f>
        <v>0</v>
      </c>
      <c r="B29061" s="278">
        <f>'Composições Desp. Diretas'!$A$69</f>
        <v>0</v>
      </c>
      <c r="C29061" s="278" t="str">
        <f>EAP!$C$10</f>
        <v>PP02</v>
      </c>
      <c r="D29061" s="279">
        <f>'Composições Desp. Diretas'!$C$69</f>
        <v>0</v>
      </c>
      <c r="E29061" s="278" t="str">
        <f>Resumo!$R$5</f>
        <v>Despesa</v>
      </c>
      <c r="F29061" s="278" t="str">
        <f>Resumo!$R$7</f>
        <v>Despesa Direta</v>
      </c>
      <c r="G29061" s="286">
        <f>'Composições Desp. Diretas'!CY69</f>
        <v>0</v>
      </c>
    </row>
    <row r="29062" spans="1:7">
      <c r="A29062" s="283">
        <f>'Comp. Desp. Indiretas'!$CX$7</f>
        <v>0</v>
      </c>
      <c r="B29062" s="278">
        <f>'Composições Desp. Diretas'!$A$70</f>
        <v>0</v>
      </c>
      <c r="C29062" s="278" t="str">
        <f>EAP!$C$10</f>
        <v>PP02</v>
      </c>
      <c r="D29062" s="279">
        <f>'Composições Desp. Diretas'!$C$70</f>
        <v>0</v>
      </c>
      <c r="E29062" s="278" t="str">
        <f>Resumo!$R$5</f>
        <v>Despesa</v>
      </c>
      <c r="F29062" s="278" t="str">
        <f>Resumo!$R$7</f>
        <v>Despesa Direta</v>
      </c>
      <c r="G29062" s="286">
        <f>'Composições Desp. Diretas'!CY70</f>
        <v>0</v>
      </c>
    </row>
    <row r="29063" spans="1:7">
      <c r="A29063" s="283">
        <f>'Comp. Desp. Indiretas'!$CX$7</f>
        <v>0</v>
      </c>
      <c r="B29063" s="278">
        <f>'Composições Desp. Diretas'!$A$71</f>
        <v>0</v>
      </c>
      <c r="C29063" s="278" t="str">
        <f>EAP!$C$10</f>
        <v>PP02</v>
      </c>
      <c r="D29063" s="279">
        <f>'Composições Desp. Diretas'!$C$71</f>
        <v>0</v>
      </c>
      <c r="E29063" s="278" t="str">
        <f>Resumo!$R$5</f>
        <v>Despesa</v>
      </c>
      <c r="F29063" s="278" t="str">
        <f>Resumo!$R$7</f>
        <v>Despesa Direta</v>
      </c>
      <c r="G29063" s="286">
        <f>'Composições Desp. Diretas'!CY71</f>
        <v>0</v>
      </c>
    </row>
    <row r="29064" spans="1:7">
      <c r="A29064" s="283">
        <f>'Comp. Desp. Indiretas'!$CX$7</f>
        <v>0</v>
      </c>
      <c r="B29064" s="278">
        <f>'Composições Desp. Diretas'!$A$72</f>
        <v>0</v>
      </c>
      <c r="C29064" s="278" t="str">
        <f>EAP!$C$10</f>
        <v>PP02</v>
      </c>
      <c r="D29064" s="279">
        <f>'Composições Desp. Diretas'!$C$72</f>
        <v>0</v>
      </c>
      <c r="E29064" s="278" t="str">
        <f>Resumo!$R$5</f>
        <v>Despesa</v>
      </c>
      <c r="F29064" s="278" t="str">
        <f>Resumo!$R$7</f>
        <v>Despesa Direta</v>
      </c>
      <c r="G29064" s="286">
        <f>'Composições Desp. Diretas'!CY72</f>
        <v>0</v>
      </c>
    </row>
    <row r="29933" spans="1:7">
      <c r="A29933" s="283">
        <f>'Comp. Desp. Indiretas'!$CX$7</f>
        <v>0</v>
      </c>
      <c r="D29933" s="279" t="str">
        <f>'CRONOG. DE RECEBIMENTO'!$A$5</f>
        <v>SUBPROGRAMA DE EDUCAÇÃO AMBIENTAL PARA A COMUNIDADE (PEAC)</v>
      </c>
      <c r="E29933" s="278" t="str">
        <f>Resumo!$R$4</f>
        <v>Receita</v>
      </c>
      <c r="F29933" s="278" t="str">
        <f>Resumo!$R$4</f>
        <v>Receita</v>
      </c>
      <c r="G29933" s="286">
        <f>'CRONOG. DE RECEBIMENTO'!AB5</f>
        <v>0</v>
      </c>
    </row>
    <row r="29934" spans="1:7">
      <c r="A29934" s="283">
        <f>'Comp. Desp. Indiretas'!$CX$7</f>
        <v>0</v>
      </c>
      <c r="D29934" s="279" t="str">
        <f>'CRONOG. DE RECEBIMENTO'!$A$6</f>
        <v>Plano de Trabalho de Comunidade (PEAC)</v>
      </c>
      <c r="E29934" s="278" t="str">
        <f>Resumo!$R$4</f>
        <v>Receita</v>
      </c>
      <c r="F29934" s="278" t="str">
        <f>Resumo!$R$4</f>
        <v>Receita</v>
      </c>
      <c r="G29934" s="286">
        <f>'CRONOG. DE RECEBIMENTO'!AB6</f>
        <v>0</v>
      </c>
    </row>
    <row r="29935" spans="1:7">
      <c r="A29935" s="283">
        <f>'Comp. Desp. Indiretas'!$CX$7</f>
        <v>0</v>
      </c>
      <c r="D29935" s="279" t="str">
        <f>'CRONOG. DE RECEBIMENTO'!$A$7</f>
        <v>Formar Comitê de Educação Ambiental de Comunidade (PEAC)</v>
      </c>
      <c r="E29935" s="278" t="str">
        <f>Resumo!$R$4</f>
        <v>Receita</v>
      </c>
      <c r="F29935" s="278" t="str">
        <f>Resumo!$R$4</f>
        <v>Receita</v>
      </c>
      <c r="G29935" s="286">
        <f>'CRONOG. DE RECEBIMENTO'!AB7</f>
        <v>0</v>
      </c>
    </row>
    <row r="29936" spans="1:7">
      <c r="A29936" s="283">
        <f>'Comp. Desp. Indiretas'!$CX$7</f>
        <v>0</v>
      </c>
      <c r="D29936" s="279" t="str">
        <f>'CRONOG. DE RECEBIMENTO'!$A$8</f>
        <v>Manter Comitê de Educação Ambiental em comunidades (PEAC)</v>
      </c>
      <c r="E29936" s="278" t="str">
        <f>Resumo!$R$4</f>
        <v>Receita</v>
      </c>
      <c r="F29936" s="278" t="str">
        <f>Resumo!$R$4</f>
        <v>Receita</v>
      </c>
      <c r="G29936" s="286">
        <f>'CRONOG. DE RECEBIMENTO'!AB8</f>
        <v>0</v>
      </c>
    </row>
    <row r="29937" spans="1:7">
      <c r="A29937" s="283">
        <f>'Comp. Desp. Indiretas'!$CX$7</f>
        <v>0</v>
      </c>
      <c r="D29937" s="279" t="str">
        <f>'CRONOG. DE RECEBIMENTO'!$A$24</f>
        <v>Realizar análise técnica mensal das atividades de Educação Ambiental do PEAC</v>
      </c>
      <c r="E29937" s="278" t="str">
        <f>Resumo!$R$4</f>
        <v>Receita</v>
      </c>
      <c r="F29937" s="278" t="str">
        <f>Resumo!$R$4</f>
        <v>Receita</v>
      </c>
      <c r="G29937" s="286">
        <f>'CRONOG. DE RECEBIMENTO'!AB24</f>
        <v>0</v>
      </c>
    </row>
    <row r="29938" spans="1:7">
      <c r="A29938" s="283">
        <f>'Comp. Desp. Indiretas'!$CX$7</f>
        <v>0</v>
      </c>
      <c r="D29938" s="279" t="str">
        <f>'CRONOG. DE RECEBIMENTO'!$A$25</f>
        <v>Realizar Blitz Educativa sobre SSMA para Comunidades (PEAC)</v>
      </c>
      <c r="E29938" s="278" t="str">
        <f>Resumo!$R$4</f>
        <v>Receita</v>
      </c>
      <c r="F29938" s="278" t="str">
        <f>Resumo!$R$4</f>
        <v>Receita</v>
      </c>
      <c r="G29938" s="286">
        <f>'CRONOG. DE RECEBIMENTO'!AB25</f>
        <v>0</v>
      </c>
    </row>
    <row r="29939" spans="1:7">
      <c r="A29939" s="283">
        <f>'Comp. Desp. Indiretas'!$CX$7</f>
        <v>0</v>
      </c>
      <c r="D29939" s="279" t="str">
        <f>'CRONOG. DE RECEBIMENTO'!$A$26</f>
        <v>Despesas tributáveis do item 6.1.12</v>
      </c>
      <c r="E29939" s="278" t="str">
        <f>Resumo!$R$4</f>
        <v>Receita</v>
      </c>
      <c r="F29939" s="278" t="str">
        <f>Resumo!$R$4</f>
        <v>Receita</v>
      </c>
      <c r="G29939" s="286">
        <f>'CRONOG. DE RECEBIMENTO'!AB26</f>
        <v>0</v>
      </c>
    </row>
    <row r="29940" spans="1:7">
      <c r="A29940" s="283">
        <f>'Comp. Desp. Indiretas'!$CX$7</f>
        <v>0</v>
      </c>
      <c r="D29940" s="279" t="str">
        <f>'CRONOG. DE RECEBIMENTO'!$A$42</f>
        <v>Despesas tributáveis do item 6.1.21</v>
      </c>
      <c r="E29940" s="278" t="str">
        <f>Resumo!$R$4</f>
        <v>Receita</v>
      </c>
      <c r="F29940" s="278" t="str">
        <f>Resumo!$R$4</f>
        <v>Receita</v>
      </c>
      <c r="G29940" s="286">
        <f>'CRONOG. DE RECEBIMENTO'!AB42</f>
        <v>0</v>
      </c>
    </row>
    <row r="29941" spans="1:7">
      <c r="A29941" s="283">
        <f>'Comp. Desp. Indiretas'!$CX$7</f>
        <v>0</v>
      </c>
      <c r="D29941" s="279" t="str">
        <f>'CRONOG. DE RECEBIMENTO'!$A$43</f>
        <v>Monitorar atividade do Programa de Educação Ambiental do Trabalhador (PEAT)</v>
      </c>
      <c r="E29941" s="278" t="str">
        <f>Resumo!$R$4</f>
        <v>Receita</v>
      </c>
      <c r="F29941" s="278" t="str">
        <f>Resumo!$R$4</f>
        <v>Receita</v>
      </c>
      <c r="G29941" s="286">
        <f>'CRONOG. DE RECEBIMENTO'!AB43</f>
        <v>0</v>
      </c>
    </row>
    <row r="29942" spans="1:7">
      <c r="A29942" s="283">
        <f>'Comp. Desp. Indiretas'!$CX$7</f>
        <v>0</v>
      </c>
      <c r="D29942" s="279" t="str">
        <f>'CRONOG. DE RECEBIMENTO'!$A$44</f>
        <v>Despesas tributáveis do item 6.1.22</v>
      </c>
      <c r="E29942" s="278" t="str">
        <f>Resumo!$R$4</f>
        <v>Receita</v>
      </c>
      <c r="F29942" s="278" t="str">
        <f>Resumo!$R$4</f>
        <v>Receita</v>
      </c>
      <c r="G29942" s="286">
        <f>'CRONOG. DE RECEBIMENTO'!AB44</f>
        <v>0</v>
      </c>
    </row>
    <row r="29943" spans="1:7">
      <c r="A29943" s="283">
        <f>'Comp. Desp. Indiretas'!$CX$7</f>
        <v>0</v>
      </c>
      <c r="D29943" s="279" t="str">
        <f>'CRONOG. DE RECEBIMENTO'!$A$45</f>
        <v>Realizar análise técnica mensal das atividades de Educação Ambiental do PEAT</v>
      </c>
      <c r="E29943" s="278" t="str">
        <f>Resumo!$R$4</f>
        <v>Receita</v>
      </c>
      <c r="F29943" s="278" t="str">
        <f>Resumo!$R$4</f>
        <v>Receita</v>
      </c>
      <c r="G29943" s="286">
        <f>'CRONOG. DE RECEBIMENTO'!AB45</f>
        <v>0</v>
      </c>
    </row>
    <row r="29944" spans="1:7">
      <c r="A29944" s="283">
        <f>'Comp. Desp. Indiretas'!$CX$7</f>
        <v>0</v>
      </c>
      <c r="D29944" s="279" t="str">
        <f>'CRONOG. DE RECEBIMENTO'!$A$46</f>
        <v>Realizar Diagnóstico Socioambiental Participativo (DSAP) para empregados</v>
      </c>
      <c r="E29944" s="278" t="str">
        <f>Resumo!$R$4</f>
        <v>Receita</v>
      </c>
      <c r="F29944" s="278" t="str">
        <f>Resumo!$R$4</f>
        <v>Receita</v>
      </c>
      <c r="G29944" s="286">
        <f>'CRONOG. DE RECEBIMENTO'!AB46</f>
        <v>0</v>
      </c>
    </row>
    <row r="29946" spans="1:7">
      <c r="A29946" s="283">
        <f>'Comp. Desp. Indiretas'!$CX$7</f>
        <v>0</v>
      </c>
      <c r="D29946" s="279" t="str">
        <f>'CRONOG. DE RECEBIMENTO'!$A$47</f>
        <v>Despesas tributáveis do item 6.1.24</v>
      </c>
      <c r="E29946" s="278" t="str">
        <f>Resumo!$R$4</f>
        <v>Receita</v>
      </c>
      <c r="F29946" s="278" t="str">
        <f>Resumo!$R$4</f>
        <v>Receita</v>
      </c>
      <c r="G29946" s="286">
        <f>'CRONOG. DE RECEBIMENTO'!AB47</f>
        <v>0</v>
      </c>
    </row>
    <row r="29947" spans="1:7">
      <c r="A29947" s="283">
        <f>'Comp. Desp. Indiretas'!$CX$7</f>
        <v>0</v>
      </c>
      <c r="D29947" s="279" t="str">
        <f>'CRONOG. DE RECEBIMENTO'!$A$48</f>
        <v>PRODUÇÃO DE ARTES VISUAIS</v>
      </c>
      <c r="E29947" s="278" t="str">
        <f>Resumo!$R$4</f>
        <v>Receita</v>
      </c>
      <c r="F29947" s="278" t="str">
        <f>Resumo!$R$4</f>
        <v>Receita</v>
      </c>
      <c r="G29947" s="286">
        <f>'CRONOG. DE RECEBIMENTO'!AB48</f>
        <v>0</v>
      </c>
    </row>
    <row r="29948" spans="1:7">
      <c r="A29948" s="283">
        <f>'Comp. Desp. Indiretas'!$CX$7</f>
        <v>0</v>
      </c>
      <c r="D29948" s="279" t="str">
        <f>'CRONOG. DE RECEBIMENTO'!$A$49</f>
        <v>Produzir material gráfico como folder, convites, banner, lâmina, outdoor, apresentações e produtos diversos atinentes a educação ambiental e outras temáticas etc.</v>
      </c>
      <c r="E29948" s="278" t="str">
        <f>Resumo!$R$4</f>
        <v>Receita</v>
      </c>
      <c r="F29948" s="278" t="str">
        <f>Resumo!$R$4</f>
        <v>Receita</v>
      </c>
      <c r="G29948" s="286">
        <f>'CRONOG. DE RECEBIMENTO'!AB49</f>
        <v>0</v>
      </c>
    </row>
    <row r="29949" spans="1:7">
      <c r="A29949" s="283">
        <f>'Comp. Desp. Indiretas'!$CX$7</f>
        <v>0</v>
      </c>
      <c r="D29949" s="279" t="str">
        <f>'CRONOG. DE RECEBIMENTO'!$A$50</f>
        <v>Produzir Card Animado, Vídeos, Spot, Jogos interativos, Peça Multimídia, Identidade Visual, Plataformas digitais/interativas, Brindes, Cadernos de Campo/Quis/Guia etc.:</v>
      </c>
      <c r="E29949" s="278" t="str">
        <f>Resumo!$R$4</f>
        <v>Receita</v>
      </c>
      <c r="F29949" s="278" t="str">
        <f>Resumo!$R$4</f>
        <v>Receita</v>
      </c>
      <c r="G29949" s="286">
        <f>'CRONOG. DE RECEBIMENTO'!AB50</f>
        <v>0</v>
      </c>
    </row>
    <row r="29963" spans="1:7">
      <c r="A29963" s="283">
        <f>'Comp. Desp. Indiretas'!$CX$7</f>
        <v>0</v>
      </c>
      <c r="D29963" s="279" t="str">
        <f>Resumo!$R$8</f>
        <v>Imposto</v>
      </c>
      <c r="E29963" s="278" t="str">
        <f>Resumo!$R$5</f>
        <v>Despesa</v>
      </c>
      <c r="F29963" s="278" t="str">
        <f>Resumo!$R$8</f>
        <v>Imposto</v>
      </c>
      <c r="G29963" s="286">
        <f>'CRONOG. DE RECEBIMENTO'!AB53</f>
        <v>0</v>
      </c>
    </row>
    <row r="29964" spans="1:7">
      <c r="A29964" s="283">
        <f>'Comp. Desp. Indiretas'!$CX$7</f>
        <v>0</v>
      </c>
      <c r="D29964" s="279" t="str">
        <f>Resumo!$R$9</f>
        <v>Overhead</v>
      </c>
      <c r="E29964" s="278" t="str">
        <f>Resumo!$R$9</f>
        <v>Overhead</v>
      </c>
      <c r="F29964" s="278" t="str">
        <f>Resumo!$R$9</f>
        <v>Overhead</v>
      </c>
      <c r="G29964" s="286">
        <f>'CRONOG. DE RECEBIMENTO'!AB58</f>
        <v>0</v>
      </c>
    </row>
    <row r="29965" spans="1:7">
      <c r="A29965" s="283">
        <f>'Comp. Desp. Indiretas'!$CX$7</f>
        <v>0</v>
      </c>
      <c r="D29965" s="279" t="str">
        <f>Resumo!$R$10</f>
        <v>Margem</v>
      </c>
      <c r="E29965" s="278" t="str">
        <f>Resumo!$R$10</f>
        <v>Margem</v>
      </c>
      <c r="F29965" s="278" t="str">
        <f>Resumo!$R$10</f>
        <v>Margem</v>
      </c>
      <c r="G29965" s="286">
        <f>'CRONOG. DE RECEBIMENTO'!AB60</f>
        <v>0</v>
      </c>
    </row>
    <row r="29966" spans="1:7">
      <c r="A29966" s="283">
        <f>'Comp. Desp. Indiretas'!$CX$7</f>
        <v>0</v>
      </c>
      <c r="D29966" s="279" t="str">
        <f>Resumo!$R$11</f>
        <v>Risco</v>
      </c>
      <c r="E29966" s="278" t="str">
        <f>Resumo!$R$11</f>
        <v>Risco</v>
      </c>
      <c r="F29966" s="278" t="str">
        <f>Resumo!$R$11</f>
        <v>Risco</v>
      </c>
      <c r="G29966" s="286">
        <f>'CRONOG. DE RECEBIMENTO'!AB59</f>
        <v>0</v>
      </c>
    </row>
    <row r="29967" spans="1:7">
      <c r="A29967" s="283">
        <f>'Comp. Desp. Indiretas'!$CX$7</f>
        <v>0</v>
      </c>
      <c r="D29967" s="279" t="str">
        <f>'CRONOG. DE RECEBIMENTO'!$A$54</f>
        <v>TOTAL MENSAL - RECEITA LÍQUIDA</v>
      </c>
      <c r="E29967" s="278" t="str">
        <f>Resumo!$R$4</f>
        <v>Receita</v>
      </c>
      <c r="F29967" s="278" t="str">
        <f>'CRONOG. DE RECEBIMENTO'!$A$54</f>
        <v>TOTAL MENSAL - RECEITA LÍQUIDA</v>
      </c>
      <c r="G29967" s="286">
        <f>'CRONOG. DE RECEBIMENTO'!$AB$54</f>
        <v>0</v>
      </c>
    </row>
    <row r="29968" spans="1:7">
      <c r="A29968" s="283">
        <f>'Comp. Desp. Indiretas'!$CX$7</f>
        <v>0</v>
      </c>
      <c r="D29968" s="279" t="str">
        <f>'CRONOG. DE RECEBIMENTO'!$A$55</f>
        <v>TOTAL ACUMULADO - RECEITA LÍQUIDA</v>
      </c>
      <c r="E29968" s="278" t="str">
        <f>Resumo!$R$4</f>
        <v>Receita</v>
      </c>
      <c r="F29968" s="278" t="str">
        <f>'CRONOG. DE RECEBIMENTO'!$A$55</f>
        <v>TOTAL ACUMULADO - RECEITA LÍQUIDA</v>
      </c>
      <c r="G29968" s="286">
        <f>'CRONOG. DE RECEBIMENTO'!$AB$55</f>
        <v>5856057.9680455765</v>
      </c>
    </row>
    <row r="29999" spans="1:7">
      <c r="A29999" s="283">
        <f>'Comp. Desp. Indiretas'!$CY$7</f>
        <v>0</v>
      </c>
      <c r="B29999" s="278" t="str">
        <f>'Comp. Desp. Indiretas'!$A$9</f>
        <v>MOC</v>
      </c>
      <c r="D29999" s="279" t="str">
        <f>'Comp. Desp. Indiretas'!$C$9</f>
        <v>DIRETOR TÉCNICO</v>
      </c>
      <c r="E29999" s="278" t="str">
        <f>Resumo!$R$5</f>
        <v>Despesa</v>
      </c>
      <c r="F29999" s="278" t="str">
        <f>Resumo!$R$6</f>
        <v>Despesa Indireta</v>
      </c>
      <c r="G29999" s="286">
        <f>'Comp. Desp. Indiretas'!CY9</f>
        <v>0</v>
      </c>
    </row>
    <row r="30000" spans="1:7">
      <c r="A30000" s="283">
        <f>'Comp. Desp. Indiretas'!$CY$7</f>
        <v>0</v>
      </c>
      <c r="B30000" s="278" t="str">
        <f>'Comp. Desp. Indiretas'!$A$10</f>
        <v>MOC</v>
      </c>
      <c r="D30000" s="279" t="str">
        <f>'Comp. Desp. Indiretas'!$C$10</f>
        <v>GERENTE DE PROJETO</v>
      </c>
      <c r="E30000" s="278" t="str">
        <f>Resumo!$R$5</f>
        <v>Despesa</v>
      </c>
      <c r="F30000" s="278" t="str">
        <f>Resumo!$R$6</f>
        <v>Despesa Indireta</v>
      </c>
      <c r="G30000" s="286">
        <f>'Comp. Desp. Indiretas'!CY10</f>
        <v>0</v>
      </c>
    </row>
    <row r="30001" spans="1:7">
      <c r="A30001" s="283">
        <f>'Comp. Desp. Indiretas'!$CY$7</f>
        <v>0</v>
      </c>
      <c r="B30001" s="278" t="str">
        <f>'Comp. Desp. Indiretas'!$A$11</f>
        <v>MOC</v>
      </c>
      <c r="D30001" s="279" t="str">
        <f>'Comp. Desp. Indiretas'!$C$11</f>
        <v>COORD. DE PROJETO</v>
      </c>
      <c r="E30001" s="278" t="str">
        <f>Resumo!$R$5</f>
        <v>Despesa</v>
      </c>
      <c r="F30001" s="278" t="str">
        <f>Resumo!$R$6</f>
        <v>Despesa Indireta</v>
      </c>
      <c r="G30001" s="286">
        <f>'Comp. Desp. Indiretas'!CY11</f>
        <v>0</v>
      </c>
    </row>
    <row r="30002" spans="1:7">
      <c r="A30002" s="283">
        <f>'Comp. Desp. Indiretas'!$CY$7</f>
        <v>0</v>
      </c>
      <c r="B30002" s="278" t="str">
        <f>'Comp. Desp. Indiretas'!$A$12</f>
        <v>MOC</v>
      </c>
      <c r="D30002" s="279" t="str">
        <f>'Comp. Desp. Indiretas'!$C$12</f>
        <v>COORD. OPERACIONAL</v>
      </c>
      <c r="E30002" s="278" t="str">
        <f>Resumo!$R$5</f>
        <v>Despesa</v>
      </c>
      <c r="F30002" s="278" t="str">
        <f>Resumo!$R$6</f>
        <v>Despesa Indireta</v>
      </c>
      <c r="G30002" s="286">
        <f>'Comp. Desp. Indiretas'!CY12</f>
        <v>0</v>
      </c>
    </row>
    <row r="30003" spans="1:7">
      <c r="A30003" s="283">
        <f>'Comp. Desp. Indiretas'!$CY$7</f>
        <v>0</v>
      </c>
      <c r="B30003" s="278" t="str">
        <f>'Comp. Desp. Indiretas'!$A$13</f>
        <v>MOC</v>
      </c>
      <c r="D30003" s="279" t="str">
        <f>'Comp. Desp. Indiretas'!$C$13</f>
        <v>ANALISTA DE PROJETOS SENIOR</v>
      </c>
      <c r="E30003" s="278" t="str">
        <f>Resumo!$R$5</f>
        <v>Despesa</v>
      </c>
      <c r="F30003" s="278" t="str">
        <f>Resumo!$R$6</f>
        <v>Despesa Indireta</v>
      </c>
      <c r="G30003" s="286">
        <f>'Comp. Desp. Indiretas'!CY13</f>
        <v>0</v>
      </c>
    </row>
    <row r="30004" spans="1:7">
      <c r="A30004" s="283">
        <f>'Comp. Desp. Indiretas'!$CY$7</f>
        <v>0</v>
      </c>
      <c r="B30004" s="278" t="str">
        <f>'Comp. Desp. Indiretas'!$A$14</f>
        <v>MOC</v>
      </c>
      <c r="D30004" s="279" t="str">
        <f>'Comp. Desp. Indiretas'!$C$14</f>
        <v>ANALISTA DE PROJETOS PLENO</v>
      </c>
      <c r="E30004" s="278" t="str">
        <f>Resumo!$R$5</f>
        <v>Despesa</v>
      </c>
      <c r="F30004" s="278" t="str">
        <f>Resumo!$R$6</f>
        <v>Despesa Indireta</v>
      </c>
      <c r="G30004" s="286">
        <f>'Comp. Desp. Indiretas'!CY14</f>
        <v>0</v>
      </c>
    </row>
    <row r="30005" spans="1:7">
      <c r="A30005" s="283">
        <f>'Comp. Desp. Indiretas'!$CY$7</f>
        <v>0</v>
      </c>
      <c r="B30005" s="278" t="str">
        <f>'Comp. Desp. Indiretas'!$A$15</f>
        <v>MOC</v>
      </c>
      <c r="D30005" s="279" t="str">
        <f>'Comp. Desp. Indiretas'!$C$15</f>
        <v>ANALISTA DE PROJETOS JUNIOR</v>
      </c>
      <c r="E30005" s="278" t="str">
        <f>Resumo!$R$5</f>
        <v>Despesa</v>
      </c>
      <c r="F30005" s="278" t="str">
        <f>Resumo!$R$6</f>
        <v>Despesa Indireta</v>
      </c>
      <c r="G30005" s="286">
        <f>'Comp. Desp. Indiretas'!CY15</f>
        <v>0</v>
      </c>
    </row>
    <row r="30006" spans="1:7">
      <c r="A30006" s="283">
        <f>'Comp. Desp. Indiretas'!$CY$7</f>
        <v>0</v>
      </c>
      <c r="B30006" s="278" t="str">
        <f>'Comp. Desp. Indiretas'!$A$16</f>
        <v>MOC</v>
      </c>
      <c r="D30006" s="279" t="str">
        <f>'Comp. Desp. Indiretas'!$C$16</f>
        <v>TÉCNICO OPERACIONAL</v>
      </c>
      <c r="E30006" s="278" t="str">
        <f>Resumo!$R$5</f>
        <v>Despesa</v>
      </c>
      <c r="F30006" s="278" t="str">
        <f>Resumo!$R$6</f>
        <v>Despesa Indireta</v>
      </c>
      <c r="G30006" s="286">
        <f>'Comp. Desp. Indiretas'!CY16</f>
        <v>0</v>
      </c>
    </row>
    <row r="30007" spans="1:7">
      <c r="A30007" s="283">
        <f>'Comp. Desp. Indiretas'!$CY$7</f>
        <v>0</v>
      </c>
      <c r="B30007" s="278" t="str">
        <f>'Comp. Desp. Indiretas'!$A$17</f>
        <v>MOC</v>
      </c>
      <c r="D30007" s="279" t="str">
        <f>'Comp. Desp. Indiretas'!$C$17</f>
        <v>TÉCNICO OPERACIONAL - C/ PERICULOSIDADE</v>
      </c>
      <c r="E30007" s="278" t="str">
        <f>Resumo!$R$5</f>
        <v>Despesa</v>
      </c>
      <c r="F30007" s="278" t="str">
        <f>Resumo!$R$6</f>
        <v>Despesa Indireta</v>
      </c>
      <c r="G30007" s="286">
        <f>'Comp. Desp. Indiretas'!CY17</f>
        <v>0</v>
      </c>
    </row>
    <row r="30008" spans="1:7">
      <c r="A30008" s="283">
        <f>'Comp. Desp. Indiretas'!$CY$7</f>
        <v>0</v>
      </c>
      <c r="B30008" s="278" t="str">
        <f>'Comp. Desp. Indiretas'!$A$18</f>
        <v>MOC</v>
      </c>
      <c r="D30008" s="279" t="str">
        <f>'Comp. Desp. Indiretas'!$C$18</f>
        <v>ANALISTA DE GEOPROCESSAMENTO</v>
      </c>
      <c r="E30008" s="278" t="str">
        <f>Resumo!$R$5</f>
        <v>Despesa</v>
      </c>
      <c r="F30008" s="278" t="str">
        <f>Resumo!$R$6</f>
        <v>Despesa Indireta</v>
      </c>
      <c r="G30008" s="286">
        <f>'Comp. Desp. Indiretas'!CY18</f>
        <v>0</v>
      </c>
    </row>
    <row r="30009" spans="1:7">
      <c r="A30009" s="283">
        <f>'Comp. Desp. Indiretas'!$CY$7</f>
        <v>0</v>
      </c>
      <c r="B30009" s="278" t="str">
        <f>'Comp. Desp. Indiretas'!$A$19</f>
        <v>MOC</v>
      </c>
      <c r="D30009" s="279" t="str">
        <f>'Comp. Desp. Indiretas'!$C$19</f>
        <v>ASSISTENTE DE PROJETOS</v>
      </c>
      <c r="E30009" s="278" t="str">
        <f>Resumo!$R$5</f>
        <v>Despesa</v>
      </c>
      <c r="F30009" s="278" t="str">
        <f>Resumo!$R$6</f>
        <v>Despesa Indireta</v>
      </c>
      <c r="G30009" s="286">
        <f>'Comp. Desp. Indiretas'!CY19</f>
        <v>0</v>
      </c>
    </row>
    <row r="30010" spans="1:7">
      <c r="A30010" s="283">
        <f>'Comp. Desp. Indiretas'!$CY$7</f>
        <v>0</v>
      </c>
      <c r="B30010" s="278" t="str">
        <f>'Comp. Desp. Indiretas'!$A$20</f>
        <v>MOC</v>
      </c>
      <c r="D30010" s="279" t="str">
        <f>'Comp. Desp. Indiretas'!$C$20</f>
        <v>ASSISTENTE ADMINISTRATIVO</v>
      </c>
      <c r="E30010" s="278" t="str">
        <f>Resumo!$R$5</f>
        <v>Despesa</v>
      </c>
      <c r="F30010" s="278" t="str">
        <f>Resumo!$R$6</f>
        <v>Despesa Indireta</v>
      </c>
      <c r="G30010" s="286">
        <f>'Comp. Desp. Indiretas'!CY20</f>
        <v>0</v>
      </c>
    </row>
    <row r="30011" spans="1:7">
      <c r="A30011" s="283">
        <f>'Comp. Desp. Indiretas'!$CY$7</f>
        <v>0</v>
      </c>
      <c r="B30011" s="278" t="str">
        <f>'Comp. Desp. Indiretas'!$A$21</f>
        <v>MOC</v>
      </c>
      <c r="D30011" s="279" t="str">
        <f>'Comp. Desp. Indiretas'!$C$21</f>
        <v>ESTAGIÁRIO TÉCNICO</v>
      </c>
      <c r="E30011" s="278" t="str">
        <f>Resumo!$R$5</f>
        <v>Despesa</v>
      </c>
      <c r="F30011" s="278" t="str">
        <f>Resumo!$R$6</f>
        <v>Despesa Indireta</v>
      </c>
      <c r="G30011" s="286">
        <f>'Comp. Desp. Indiretas'!CY21</f>
        <v>0</v>
      </c>
    </row>
    <row r="30012" spans="1:7">
      <c r="A30012" s="283">
        <f>'Comp. Desp. Indiretas'!$CY$7</f>
        <v>0</v>
      </c>
      <c r="B30012" s="278" t="str">
        <f>'Comp. Desp. Indiretas'!$A$22</f>
        <v>MOC</v>
      </c>
      <c r="D30012" s="279" t="str">
        <f>'Comp. Desp. Indiretas'!$C$22</f>
        <v>ANALISTA FINANCEIRO</v>
      </c>
      <c r="E30012" s="278" t="str">
        <f>Resumo!$R$5</f>
        <v>Despesa</v>
      </c>
      <c r="F30012" s="278" t="str">
        <f>Resumo!$R$6</f>
        <v>Despesa Indireta</v>
      </c>
      <c r="G30012" s="286">
        <f>'Comp. Desp. Indiretas'!CY22</f>
        <v>0</v>
      </c>
    </row>
    <row r="30013" spans="1:7">
      <c r="A30013" s="283">
        <f>'Comp. Desp. Indiretas'!$CY$7</f>
        <v>0</v>
      </c>
      <c r="B30013" s="278" t="str">
        <f>'Comp. Desp. Indiretas'!$A$23</f>
        <v>MOC</v>
      </c>
      <c r="D30013" s="279" t="str">
        <f>'Comp. Desp. Indiretas'!$C$23</f>
        <v>ANALISTA DE SUPRIMENTOS</v>
      </c>
      <c r="E30013" s="278" t="str">
        <f>Resumo!$R$5</f>
        <v>Despesa</v>
      </c>
      <c r="F30013" s="278" t="str">
        <f>Resumo!$R$6</f>
        <v>Despesa Indireta</v>
      </c>
      <c r="G30013" s="286">
        <f>'Comp. Desp. Indiretas'!CY23</f>
        <v>0</v>
      </c>
    </row>
    <row r="30014" spans="1:7">
      <c r="A30014" s="283">
        <f>'Comp. Desp. Indiretas'!$CY$7</f>
        <v>0</v>
      </c>
      <c r="B30014" s="278" t="str">
        <f>'Comp. Desp. Indiretas'!$A$24</f>
        <v>DG</v>
      </c>
      <c r="D30014" s="279" t="str">
        <f>'Comp. Desp. Indiretas'!$C$24</f>
        <v>HOSPEDAGEM VIAGEM</v>
      </c>
      <c r="E30014" s="278" t="str">
        <f>Resumo!$R$5</f>
        <v>Despesa</v>
      </c>
      <c r="F30014" s="278" t="str">
        <f>Resumo!$R$6</f>
        <v>Despesa Indireta</v>
      </c>
      <c r="G30014" s="286">
        <f>'Comp. Desp. Indiretas'!CY24</f>
        <v>0</v>
      </c>
    </row>
    <row r="30015" spans="1:7">
      <c r="A30015" s="283">
        <f>'Comp. Desp. Indiretas'!$CY$7</f>
        <v>0</v>
      </c>
      <c r="B30015" s="278" t="str">
        <f>'Comp. Desp. Indiretas'!$A$25</f>
        <v>DG</v>
      </c>
      <c r="D30015" s="279" t="str">
        <f>'Comp. Desp. Indiretas'!$C$25</f>
        <v>HOSPEDAGEM - NIVEL 2</v>
      </c>
      <c r="E30015" s="278" t="str">
        <f>Resumo!$R$5</f>
        <v>Despesa</v>
      </c>
      <c r="F30015" s="278" t="str">
        <f>Resumo!$R$6</f>
        <v>Despesa Indireta</v>
      </c>
      <c r="G30015" s="286">
        <f>'Comp. Desp. Indiretas'!CY25</f>
        <v>0</v>
      </c>
    </row>
    <row r="30016" spans="1:7">
      <c r="A30016" s="283">
        <f>'Comp. Desp. Indiretas'!$CY$7</f>
        <v>0</v>
      </c>
      <c r="B30016" s="278" t="str">
        <f>'Comp. Desp. Indiretas'!$A$26</f>
        <v>DG</v>
      </c>
      <c r="D30016" s="279" t="str">
        <f>'Comp. Desp. Indiretas'!$C$26</f>
        <v>HOSPEDAGEM - NIVEL 3</v>
      </c>
      <c r="E30016" s="278" t="str">
        <f>Resumo!$R$5</f>
        <v>Despesa</v>
      </c>
      <c r="F30016" s="278" t="str">
        <f>Resumo!$R$6</f>
        <v>Despesa Indireta</v>
      </c>
      <c r="G30016" s="286">
        <f>'Comp. Desp. Indiretas'!CY26</f>
        <v>0</v>
      </c>
    </row>
    <row r="30017" spans="1:7">
      <c r="A30017" s="283">
        <f>'Comp. Desp. Indiretas'!$CY$7</f>
        <v>0</v>
      </c>
      <c r="B30017" s="278" t="str">
        <f>'Comp. Desp. Indiretas'!$A$27</f>
        <v>DG</v>
      </c>
      <c r="D30017" s="279" t="str">
        <f>'Comp. Desp. Indiretas'!$C$27</f>
        <v>SALA COMERCIAL - PARAUAPEBAS/PA</v>
      </c>
      <c r="E30017" s="278" t="str">
        <f>Resumo!$R$5</f>
        <v>Despesa</v>
      </c>
      <c r="F30017" s="278" t="str">
        <f>Resumo!$R$6</f>
        <v>Despesa Indireta</v>
      </c>
      <c r="G30017" s="286">
        <f>'Comp. Desp. Indiretas'!CY27</f>
        <v>0</v>
      </c>
    </row>
    <row r="30018" spans="1:7">
      <c r="A30018" s="283">
        <f>'Comp. Desp. Indiretas'!$CY$7</f>
        <v>0</v>
      </c>
      <c r="B30018" s="278" t="str">
        <f>'Comp. Desp. Indiretas'!$A$28</f>
        <v>DG</v>
      </c>
      <c r="D30018" s="279" t="str">
        <f>'Comp. Desp. Indiretas'!$C$28</f>
        <v>CUSTOS FIXOS - SALA COMERCIAL (INTERNET, TELEFONIA, ENERGIA, LIMPEZA, E ETC)</v>
      </c>
      <c r="E30018" s="278" t="str">
        <f>Resumo!$R$5</f>
        <v>Despesa</v>
      </c>
      <c r="F30018" s="278" t="str">
        <f>Resumo!$R$6</f>
        <v>Despesa Indireta</v>
      </c>
      <c r="G30018" s="286">
        <f>'Comp. Desp. Indiretas'!CY28</f>
        <v>0</v>
      </c>
    </row>
    <row r="30019" spans="1:7">
      <c r="A30019" s="283">
        <f>'Comp. Desp. Indiretas'!$CY$7</f>
        <v>0</v>
      </c>
      <c r="B30019" s="278" t="str">
        <f>'Comp. Desp. Indiretas'!$A$29</f>
        <v>DG</v>
      </c>
      <c r="D30019" s="279" t="str">
        <f>'Comp. Desp. Indiretas'!$C$29</f>
        <v>MOBILIA/FRETE - SALA COMERCIAL</v>
      </c>
      <c r="E30019" s="278" t="str">
        <f>Resumo!$R$5</f>
        <v>Despesa</v>
      </c>
      <c r="F30019" s="278" t="str">
        <f>Resumo!$R$6</f>
        <v>Despesa Indireta</v>
      </c>
      <c r="G30019" s="286">
        <f>'Comp. Desp. Indiretas'!CY29</f>
        <v>0</v>
      </c>
    </row>
    <row r="30020" spans="1:7">
      <c r="A30020" s="283">
        <f>'Comp. Desp. Indiretas'!$CY$7</f>
        <v>0</v>
      </c>
      <c r="B30020" s="278" t="str">
        <f>'Comp. Desp. Indiretas'!$A$30</f>
        <v>DG</v>
      </c>
      <c r="D30020" s="279" t="str">
        <f>'Comp. Desp. Indiretas'!$C$30</f>
        <v>ALIMENTAÇÃO - NIVEL 3</v>
      </c>
      <c r="E30020" s="278" t="str">
        <f>Resumo!$R$5</f>
        <v>Despesa</v>
      </c>
      <c r="F30020" s="278" t="str">
        <f>Resumo!$R$6</f>
        <v>Despesa Indireta</v>
      </c>
      <c r="G30020" s="286">
        <f>'Comp. Desp. Indiretas'!CY30</f>
        <v>0</v>
      </c>
    </row>
    <row r="30021" spans="1:7">
      <c r="A30021" s="283">
        <f>'Comp. Desp. Indiretas'!$CY$7</f>
        <v>0</v>
      </c>
      <c r="B30021" s="278" t="str">
        <f>'Comp. Desp. Indiretas'!$A$31</f>
        <v>DG</v>
      </c>
      <c r="D30021" s="279" t="str">
        <f>'Comp. Desp. Indiretas'!$C$31</f>
        <v>TELEFONIA</v>
      </c>
      <c r="E30021" s="278" t="str">
        <f>Resumo!$R$5</f>
        <v>Despesa</v>
      </c>
      <c r="F30021" s="278" t="str">
        <f>Resumo!$R$6</f>
        <v>Despesa Indireta</v>
      </c>
      <c r="G30021" s="286">
        <f>'Comp. Desp. Indiretas'!CY31</f>
        <v>0</v>
      </c>
    </row>
    <row r="30022" spans="1:7">
      <c r="A30022" s="283">
        <f>'Comp. Desp. Indiretas'!$CY$7</f>
        <v>0</v>
      </c>
      <c r="B30022" s="278" t="str">
        <f>'Comp. Desp. Indiretas'!$A$32</f>
        <v>DG</v>
      </c>
      <c r="D30022" s="279" t="str">
        <f>'Comp. Desp. Indiretas'!$C$32</f>
        <v>ALUGUEL DE VEÍCULO SUV</v>
      </c>
      <c r="E30022" s="278" t="str">
        <f>Resumo!$R$5</f>
        <v>Despesa</v>
      </c>
      <c r="F30022" s="278" t="str">
        <f>Resumo!$R$6</f>
        <v>Despesa Indireta</v>
      </c>
      <c r="G30022" s="286">
        <f>'Comp. Desp. Indiretas'!CY32</f>
        <v>0</v>
      </c>
    </row>
    <row r="30023" spans="1:7">
      <c r="A30023" s="283">
        <f>'Comp. Desp. Indiretas'!$CY$7</f>
        <v>0</v>
      </c>
      <c r="B30023" s="278" t="str">
        <f>'Comp. Desp. Indiretas'!$A$33</f>
        <v>DG</v>
      </c>
      <c r="D30023" s="279" t="str">
        <f>'Comp. Desp. Indiretas'!$C$33</f>
        <v>ALUGUEL DE VEICULO LEVE</v>
      </c>
      <c r="E30023" s="278" t="str">
        <f>Resumo!$R$5</f>
        <v>Despesa</v>
      </c>
      <c r="F30023" s="278" t="str">
        <f>Resumo!$R$6</f>
        <v>Despesa Indireta</v>
      </c>
      <c r="G30023" s="286">
        <f>'Comp. Desp. Indiretas'!CY33</f>
        <v>0</v>
      </c>
    </row>
    <row r="30024" spans="1:7">
      <c r="A30024" s="283">
        <f>'Comp. Desp. Indiretas'!$CY$7</f>
        <v>0</v>
      </c>
      <c r="B30024" s="278" t="str">
        <f>'Comp. Desp. Indiretas'!$A$34</f>
        <v>DG</v>
      </c>
      <c r="D30024" s="279" t="str">
        <f>'Comp. Desp. Indiretas'!$C$34</f>
        <v>ALUGUEL CAMINHONTE</v>
      </c>
      <c r="E30024" s="278" t="str">
        <f>Resumo!$R$5</f>
        <v>Despesa</v>
      </c>
      <c r="F30024" s="278" t="str">
        <f>Resumo!$R$6</f>
        <v>Despesa Indireta</v>
      </c>
      <c r="G30024" s="286">
        <f>'Comp. Desp. Indiretas'!CY34</f>
        <v>0</v>
      </c>
    </row>
    <row r="30025" spans="1:7">
      <c r="A30025" s="283">
        <f>'Comp. Desp. Indiretas'!$CY$7</f>
        <v>0</v>
      </c>
      <c r="B30025" s="278" t="str">
        <f>'Comp. Desp. Indiretas'!$A$35</f>
        <v>DG</v>
      </c>
      <c r="D30025" s="279" t="str">
        <f>'Comp. Desp. Indiretas'!$C$35</f>
        <v>AQUISIÇÃO DE VEICULO</v>
      </c>
      <c r="E30025" s="278" t="str">
        <f>Resumo!$R$5</f>
        <v>Despesa</v>
      </c>
      <c r="F30025" s="278" t="str">
        <f>Resumo!$R$6</f>
        <v>Despesa Indireta</v>
      </c>
      <c r="G30025" s="286">
        <f>'Comp. Desp. Indiretas'!CY35</f>
        <v>0</v>
      </c>
    </row>
    <row r="30026" spans="1:7">
      <c r="A30026" s="283">
        <f>'Comp. Desp. Indiretas'!$CY$7</f>
        <v>0</v>
      </c>
      <c r="B30026" s="278" t="str">
        <f>'Comp. Desp. Indiretas'!$A$36</f>
        <v>DG</v>
      </c>
      <c r="D30026" s="279" t="str">
        <f>'Comp. Desp. Indiretas'!$C$36</f>
        <v>COMBUSTÍVEL - GASOLINA</v>
      </c>
      <c r="E30026" s="278" t="str">
        <f>Resumo!$R$5</f>
        <v>Despesa</v>
      </c>
      <c r="F30026" s="278" t="str">
        <f>Resumo!$R$6</f>
        <v>Despesa Indireta</v>
      </c>
      <c r="G30026" s="286">
        <f>'Comp. Desp. Indiretas'!CY36</f>
        <v>0</v>
      </c>
    </row>
    <row r="30027" spans="1:7">
      <c r="A30027" s="283">
        <f>'Comp. Desp. Indiretas'!$CY$7</f>
        <v>0</v>
      </c>
      <c r="B30027" s="278" t="str">
        <f>'Comp. Desp. Indiretas'!$A$37</f>
        <v>DG</v>
      </c>
      <c r="D30027" s="279" t="str">
        <f>'Comp. Desp. Indiretas'!$C$37</f>
        <v>COMBUSTÍVEL - DIESEL</v>
      </c>
      <c r="E30027" s="278" t="str">
        <f>Resumo!$R$5</f>
        <v>Despesa</v>
      </c>
      <c r="F30027" s="278" t="str">
        <f>Resumo!$R$6</f>
        <v>Despesa Indireta</v>
      </c>
      <c r="G30027" s="286">
        <f>'Comp. Desp. Indiretas'!CY37</f>
        <v>0</v>
      </c>
    </row>
    <row r="30028" spans="1:7">
      <c r="A30028" s="283">
        <f>'Comp. Desp. Indiretas'!$CY$7</f>
        <v>0</v>
      </c>
      <c r="B30028" s="278" t="str">
        <f>'Comp. Desp. Indiretas'!$A$38</f>
        <v>DG</v>
      </c>
      <c r="D30028" s="279" t="str">
        <f>'Comp. Desp. Indiretas'!$C$38</f>
        <v>PASSAGEM AÉREA</v>
      </c>
      <c r="E30028" s="278" t="str">
        <f>Resumo!$R$5</f>
        <v>Despesa</v>
      </c>
      <c r="F30028" s="278" t="str">
        <f>Resumo!$R$6</f>
        <v>Despesa Indireta</v>
      </c>
      <c r="G30028" s="286">
        <f>'Comp. Desp. Indiretas'!CY38</f>
        <v>0</v>
      </c>
    </row>
    <row r="30029" spans="1:7">
      <c r="A30029" s="283">
        <f>'Comp. Desp. Indiretas'!$CY$7</f>
        <v>0</v>
      </c>
      <c r="B30029" s="278" t="str">
        <f>'Comp. Desp. Indiretas'!$A$39</f>
        <v>ART</v>
      </c>
      <c r="D30029" s="279" t="str">
        <f>'Comp. Desp. Indiretas'!$C$39</f>
        <v>ART CREA - Nível 1</v>
      </c>
      <c r="E30029" s="278" t="str">
        <f>Resumo!$R$5</f>
        <v>Despesa</v>
      </c>
      <c r="F30029" s="278" t="str">
        <f>Resumo!$R$6</f>
        <v>Despesa Indireta</v>
      </c>
      <c r="G30029" s="286">
        <f>'Comp. Desp. Indiretas'!CY39</f>
        <v>0</v>
      </c>
    </row>
    <row r="30030" spans="1:7">
      <c r="A30030" s="283">
        <f>'Comp. Desp. Indiretas'!$CY$7</f>
        <v>0</v>
      </c>
      <c r="B30030" s="278" t="str">
        <f>'Comp. Desp. Indiretas'!$A$40</f>
        <v>ART</v>
      </c>
      <c r="D30030" s="279" t="str">
        <f>'Comp. Desp. Indiretas'!$C$40</f>
        <v>ART CREA - Nível 2</v>
      </c>
      <c r="E30030" s="278" t="str">
        <f>Resumo!$R$5</f>
        <v>Despesa</v>
      </c>
      <c r="F30030" s="278" t="str">
        <f>Resumo!$R$6</f>
        <v>Despesa Indireta</v>
      </c>
      <c r="G30030" s="286">
        <f>'Comp. Desp. Indiretas'!CY40</f>
        <v>0</v>
      </c>
    </row>
    <row r="30031" spans="1:7">
      <c r="A30031" s="283">
        <f>'Comp. Desp. Indiretas'!$CY$7</f>
        <v>0</v>
      </c>
      <c r="B30031" s="278" t="str">
        <f>'Comp. Desp. Indiretas'!$A$41</f>
        <v>ART</v>
      </c>
      <c r="D30031" s="279" t="str">
        <f>'Comp. Desp. Indiretas'!$C$41</f>
        <v>ART CREA - Nível 3</v>
      </c>
      <c r="E30031" s="278" t="str">
        <f>Resumo!$R$5</f>
        <v>Despesa</v>
      </c>
      <c r="F30031" s="278" t="str">
        <f>Resumo!$R$6</f>
        <v>Despesa Indireta</v>
      </c>
      <c r="G30031" s="286">
        <f>'Comp. Desp. Indiretas'!CY41</f>
        <v>0</v>
      </c>
    </row>
    <row r="30032" spans="1:7">
      <c r="A30032" s="283">
        <f>'Comp. Desp. Indiretas'!$CY$7</f>
        <v>0</v>
      </c>
      <c r="B30032" s="278" t="str">
        <f>'Comp. Desp. Indiretas'!$A$42</f>
        <v>ART</v>
      </c>
      <c r="D30032" s="279" t="str">
        <f>'Comp. Desp. Indiretas'!$C$42</f>
        <v>ACERVO CREA</v>
      </c>
      <c r="E30032" s="278" t="str">
        <f>Resumo!$R$5</f>
        <v>Despesa</v>
      </c>
      <c r="F30032" s="278" t="str">
        <f>Resumo!$R$6</f>
        <v>Despesa Indireta</v>
      </c>
      <c r="G30032" s="286">
        <f>'Comp. Desp. Indiretas'!CY42</f>
        <v>0</v>
      </c>
    </row>
    <row r="30033" spans="1:7">
      <c r="A30033" s="283">
        <f>'Comp. Desp. Indiretas'!$CY$7</f>
        <v>0</v>
      </c>
      <c r="B30033" s="278" t="str">
        <f>'Comp. Desp. Indiretas'!$A$43</f>
        <v>ART</v>
      </c>
      <c r="D30033" s="279" t="str">
        <f>'Comp. Desp. Indiretas'!$C$43</f>
        <v>ART CRBio</v>
      </c>
      <c r="E30033" s="278" t="str">
        <f>Resumo!$R$5</f>
        <v>Despesa</v>
      </c>
      <c r="F30033" s="278" t="str">
        <f>Resumo!$R$6</f>
        <v>Despesa Indireta</v>
      </c>
      <c r="G30033" s="286">
        <f>'Comp. Desp. Indiretas'!CY43</f>
        <v>0</v>
      </c>
    </row>
    <row r="30034" spans="1:7">
      <c r="A30034" s="283">
        <f>'Comp. Desp. Indiretas'!$CY$7</f>
        <v>0</v>
      </c>
      <c r="B30034" s="278" t="str">
        <f>'Comp. Desp. Indiretas'!$A$44</f>
        <v>ART</v>
      </c>
      <c r="D30034" s="279" t="str">
        <f>'Comp. Desp. Indiretas'!$C$44</f>
        <v>ACERVO CRBio</v>
      </c>
      <c r="E30034" s="278" t="str">
        <f>Resumo!$R$5</f>
        <v>Despesa</v>
      </c>
      <c r="F30034" s="278" t="str">
        <f>Resumo!$R$6</f>
        <v>Despesa Indireta</v>
      </c>
      <c r="G30034" s="286">
        <f>'Comp. Desp. Indiretas'!CY44</f>
        <v>0</v>
      </c>
    </row>
    <row r="30035" spans="1:7">
      <c r="A30035" s="283">
        <f>'Comp. Desp. Indiretas'!$CY$7</f>
        <v>0</v>
      </c>
      <c r="B30035" s="278" t="str">
        <f>'Comp. Desp. Indiretas'!$A$45</f>
        <v>ART</v>
      </c>
      <c r="D30035" s="279" t="str">
        <f>'Comp. Desp. Indiretas'!$C$45</f>
        <v>VISTO CREA PF</v>
      </c>
      <c r="E30035" s="278" t="str">
        <f>Resumo!$R$5</f>
        <v>Despesa</v>
      </c>
      <c r="F30035" s="278" t="str">
        <f>Resumo!$R$6</f>
        <v>Despesa Indireta</v>
      </c>
      <c r="G30035" s="286">
        <f>'Comp. Desp. Indiretas'!CY45</f>
        <v>0</v>
      </c>
    </row>
    <row r="30036" spans="1:7">
      <c r="A30036" s="283">
        <f>'Comp. Desp. Indiretas'!$CY$7</f>
        <v>0</v>
      </c>
      <c r="B30036" s="278" t="str">
        <f>'Comp. Desp. Indiretas'!$A$46</f>
        <v>ART</v>
      </c>
      <c r="D30036" s="279" t="str">
        <f>'Comp. Desp. Indiretas'!$C$46</f>
        <v>VISTO CREA PJ</v>
      </c>
      <c r="E30036" s="278" t="str">
        <f>Resumo!$R$5</f>
        <v>Despesa</v>
      </c>
      <c r="F30036" s="278" t="str">
        <f>Resumo!$R$6</f>
        <v>Despesa Indireta</v>
      </c>
      <c r="G30036" s="286">
        <f>'Comp. Desp. Indiretas'!CY46</f>
        <v>0</v>
      </c>
    </row>
    <row r="30037" spans="1:7">
      <c r="A30037" s="283">
        <f>'Comp. Desp. Indiretas'!$CY$7</f>
        <v>0</v>
      </c>
      <c r="B30037" s="278" t="str">
        <f>'Comp. Desp. Indiretas'!$A$47</f>
        <v>ART</v>
      </c>
      <c r="D30037" s="279" t="str">
        <f>'Comp. Desp. Indiretas'!$C$47</f>
        <v>ANUIDADE CREA PF</v>
      </c>
      <c r="E30037" s="278" t="str">
        <f>Resumo!$R$5</f>
        <v>Despesa</v>
      </c>
      <c r="F30037" s="278" t="str">
        <f>Resumo!$R$6</f>
        <v>Despesa Indireta</v>
      </c>
      <c r="G30037" s="286">
        <f>'Comp. Desp. Indiretas'!CY47</f>
        <v>0</v>
      </c>
    </row>
    <row r="30038" spans="1:7">
      <c r="A30038" s="283">
        <f>'Comp. Desp. Indiretas'!$CY$7</f>
        <v>0</v>
      </c>
      <c r="B30038" s="278" t="str">
        <f>'Comp. Desp. Indiretas'!$A$48</f>
        <v>ART</v>
      </c>
      <c r="D30038" s="279" t="str">
        <f>'Comp. Desp. Indiretas'!$C$48</f>
        <v>ANUIDADE CREA PJ</v>
      </c>
      <c r="E30038" s="278" t="str">
        <f>Resumo!$R$5</f>
        <v>Despesa</v>
      </c>
      <c r="F30038" s="278" t="str">
        <f>Resumo!$R$6</f>
        <v>Despesa Indireta</v>
      </c>
      <c r="G30038" s="286">
        <f>'Comp. Desp. Indiretas'!CY48</f>
        <v>0</v>
      </c>
    </row>
    <row r="30039" spans="1:7">
      <c r="A30039" s="283">
        <f>'Comp. Desp. Indiretas'!$CY$7</f>
        <v>0</v>
      </c>
      <c r="B30039" s="278" t="str">
        <f>'Comp. Desp. Indiretas'!$A$49</f>
        <v>ART</v>
      </c>
      <c r="D30039" s="279" t="str">
        <f>'Comp. Desp. Indiretas'!$C$49</f>
        <v>VISTO CRBio PF</v>
      </c>
      <c r="E30039" s="278" t="str">
        <f>Resumo!$R$5</f>
        <v>Despesa</v>
      </c>
      <c r="F30039" s="278" t="str">
        <f>Resumo!$R$6</f>
        <v>Despesa Indireta</v>
      </c>
      <c r="G30039" s="286">
        <f>'Comp. Desp. Indiretas'!CY49</f>
        <v>0</v>
      </c>
    </row>
    <row r="30040" spans="1:7">
      <c r="A30040" s="283">
        <f>'Comp. Desp. Indiretas'!$CY$7</f>
        <v>0</v>
      </c>
      <c r="B30040" s="278" t="str">
        <f>'Comp. Desp. Indiretas'!$A$50</f>
        <v>ART</v>
      </c>
      <c r="D30040" s="279" t="str">
        <f>'Comp. Desp. Indiretas'!$C$50</f>
        <v>VISTO CRBio PJ</v>
      </c>
      <c r="E30040" s="278" t="str">
        <f>Resumo!$R$5</f>
        <v>Despesa</v>
      </c>
      <c r="F30040" s="278" t="str">
        <f>Resumo!$R$6</f>
        <v>Despesa Indireta</v>
      </c>
      <c r="G30040" s="286">
        <f>'Comp. Desp. Indiretas'!CY50</f>
        <v>0</v>
      </c>
    </row>
    <row r="30041" spans="1:7">
      <c r="A30041" s="283">
        <f>'Comp. Desp. Indiretas'!$CY$7</f>
        <v>0</v>
      </c>
      <c r="B30041" s="278" t="str">
        <f>'Comp. Desp. Indiretas'!$A$51</f>
        <v>SMS</v>
      </c>
      <c r="D30041" s="279" t="str">
        <f>'Comp. Desp. Indiretas'!$C$51</f>
        <v>PPRA</v>
      </c>
      <c r="E30041" s="278" t="str">
        <f>Resumo!$R$5</f>
        <v>Despesa</v>
      </c>
      <c r="F30041" s="278" t="str">
        <f>Resumo!$R$6</f>
        <v>Despesa Indireta</v>
      </c>
      <c r="G30041" s="286">
        <f>'Comp. Desp. Indiretas'!CY51</f>
        <v>0</v>
      </c>
    </row>
    <row r="30042" spans="1:7">
      <c r="A30042" s="283">
        <f>'Comp. Desp. Indiretas'!$CY$7</f>
        <v>0</v>
      </c>
      <c r="B30042" s="278" t="str">
        <f>'Comp. Desp. Indiretas'!$A$52</f>
        <v>SMS</v>
      </c>
      <c r="D30042" s="279" t="str">
        <f>'Comp. Desp. Indiretas'!$C$52</f>
        <v>PCMSO</v>
      </c>
      <c r="E30042" s="278" t="str">
        <f>Resumo!$R$5</f>
        <v>Despesa</v>
      </c>
      <c r="F30042" s="278" t="str">
        <f>Resumo!$R$6</f>
        <v>Despesa Indireta</v>
      </c>
      <c r="G30042" s="286">
        <f>'Comp. Desp. Indiretas'!CY52</f>
        <v>0</v>
      </c>
    </row>
    <row r="30043" spans="1:7">
      <c r="A30043" s="283">
        <f>'Comp. Desp. Indiretas'!$CY$7</f>
        <v>0</v>
      </c>
      <c r="B30043" s="278" t="str">
        <f>'Comp. Desp. Indiretas'!$A$53</f>
        <v>SMS</v>
      </c>
      <c r="D30043" s="279" t="str">
        <f>'Comp. Desp. Indiretas'!$C$53</f>
        <v>PGR</v>
      </c>
      <c r="E30043" s="278" t="str">
        <f>Resumo!$R$5</f>
        <v>Despesa</v>
      </c>
      <c r="F30043" s="278" t="str">
        <f>Resumo!$R$6</f>
        <v>Despesa Indireta</v>
      </c>
      <c r="G30043" s="286">
        <f>'Comp. Desp. Indiretas'!CY53</f>
        <v>0</v>
      </c>
    </row>
    <row r="30044" spans="1:7">
      <c r="A30044" s="283">
        <f>'Comp. Desp. Indiretas'!$CY$7</f>
        <v>0</v>
      </c>
      <c r="B30044" s="278" t="str">
        <f>'Comp. Desp. Indiretas'!$A$55</f>
        <v>SMS</v>
      </c>
      <c r="D30044" s="279" t="str">
        <f>'Comp. Desp. Indiretas'!$C$55</f>
        <v>TREINAMENTO</v>
      </c>
      <c r="E30044" s="278" t="str">
        <f>Resumo!$R$5</f>
        <v>Despesa</v>
      </c>
      <c r="F30044" s="278" t="str">
        <f>Resumo!$R$6</f>
        <v>Despesa Indireta</v>
      </c>
      <c r="G30044" s="286">
        <f>'Comp. Desp. Indiretas'!CY55</f>
        <v>0</v>
      </c>
    </row>
    <row r="30045" spans="1:7">
      <c r="A30045" s="283">
        <f>'Comp. Desp. Indiretas'!$CY$7</f>
        <v>0</v>
      </c>
      <c r="B30045" s="278" t="str">
        <f>'Comp. Desp. Indiretas'!$A$56</f>
        <v>SMS</v>
      </c>
      <c r="D30045" s="279" t="str">
        <f>'Comp. Desp. Indiretas'!$C$56</f>
        <v>ASO</v>
      </c>
      <c r="E30045" s="278" t="str">
        <f>Resumo!$R$5</f>
        <v>Despesa</v>
      </c>
      <c r="F30045" s="278" t="str">
        <f>Resumo!$R$6</f>
        <v>Despesa Indireta</v>
      </c>
      <c r="G30045" s="286">
        <f>'Comp. Desp. Indiretas'!CY56</f>
        <v>0</v>
      </c>
    </row>
    <row r="30046" spans="1:7">
      <c r="A30046" s="283">
        <f>'Comp. Desp. Indiretas'!$CY$7</f>
        <v>0</v>
      </c>
      <c r="B30046" s="278">
        <f>'Comp. Desp. Indiretas'!$A$57</f>
        <v>0</v>
      </c>
      <c r="D30046" s="279" t="str">
        <f>'Comp. Desp. Indiretas'!$C$57</f>
        <v/>
      </c>
      <c r="E30046" s="278" t="str">
        <f>Resumo!$R$5</f>
        <v>Despesa</v>
      </c>
      <c r="F30046" s="278" t="str">
        <f>Resumo!$R$6</f>
        <v>Despesa Indireta</v>
      </c>
      <c r="G30046" s="286">
        <f>'Comp. Desp. Indiretas'!CY57</f>
        <v>0</v>
      </c>
    </row>
    <row r="30047" spans="1:7">
      <c r="A30047" s="283">
        <f>'Comp. Desp. Indiretas'!$CY$7</f>
        <v>0</v>
      </c>
      <c r="B30047" s="278">
        <f>'Comp. Desp. Indiretas'!$A$58</f>
        <v>0</v>
      </c>
      <c r="D30047" s="279" t="str">
        <f>'Comp. Desp. Indiretas'!$C$58</f>
        <v/>
      </c>
      <c r="E30047" s="278" t="str">
        <f>Resumo!$R$5</f>
        <v>Despesa</v>
      </c>
      <c r="F30047" s="278" t="str">
        <f>Resumo!$R$6</f>
        <v>Despesa Indireta</v>
      </c>
      <c r="G30047" s="286">
        <f>'Comp. Desp. Indiretas'!CY58</f>
        <v>0</v>
      </c>
    </row>
    <row r="30048" spans="1:7">
      <c r="A30048" s="283">
        <f>'Comp. Desp. Indiretas'!$CY$7</f>
        <v>0</v>
      </c>
      <c r="B30048" s="278">
        <f>'Comp. Desp. Indiretas'!$A$59</f>
        <v>0</v>
      </c>
      <c r="D30048" s="279" t="str">
        <f>'Comp. Desp. Indiretas'!$C$59</f>
        <v/>
      </c>
      <c r="E30048" s="278" t="str">
        <f>Resumo!$R$5</f>
        <v>Despesa</v>
      </c>
      <c r="F30048" s="278" t="str">
        <f>Resumo!$R$6</f>
        <v>Despesa Indireta</v>
      </c>
      <c r="G30048" s="286">
        <f>'Comp. Desp. Indiretas'!CY59</f>
        <v>0</v>
      </c>
    </row>
    <row r="30049" spans="1:7">
      <c r="A30049" s="283">
        <f>'Comp. Desp. Indiretas'!$CY$7</f>
        <v>0</v>
      </c>
      <c r="B30049" s="278">
        <f>'Comp. Desp. Indiretas'!$A$60</f>
        <v>0</v>
      </c>
      <c r="D30049" s="279" t="str">
        <f>'Comp. Desp. Indiretas'!$C$60</f>
        <v/>
      </c>
      <c r="E30049" s="278" t="str">
        <f>Resumo!$R$5</f>
        <v>Despesa</v>
      </c>
      <c r="F30049" s="278" t="str">
        <f>Resumo!$R$6</f>
        <v>Despesa Indireta</v>
      </c>
      <c r="G30049" s="286">
        <f>'Comp. Desp. Indiretas'!CY60</f>
        <v>0</v>
      </c>
    </row>
    <row r="30050" spans="1:7">
      <c r="A30050" s="283">
        <f>'Comp. Desp. Indiretas'!$CY$7</f>
        <v>0</v>
      </c>
      <c r="B30050" s="278" t="str">
        <f>'Comp. Desp. Indiretas'!$A$63</f>
        <v>MOC</v>
      </c>
      <c r="D30050" s="279" t="str">
        <f>'Comp. Desp. Indiretas'!$C$63</f>
        <v>DIRETOR TÉCNICO</v>
      </c>
      <c r="E30050" s="278" t="str">
        <f>Resumo!$R$5</f>
        <v>Despesa</v>
      </c>
      <c r="F30050" s="278" t="str">
        <f>Resumo!$R$6</f>
        <v>Despesa Indireta</v>
      </c>
      <c r="G30050" s="286">
        <f>'Comp. Desp. Indiretas'!CY63</f>
        <v>0</v>
      </c>
    </row>
    <row r="30051" spans="1:7">
      <c r="A30051" s="283">
        <f>'Comp. Desp. Indiretas'!$CY$7</f>
        <v>0</v>
      </c>
      <c r="B30051" s="278" t="str">
        <f>'Comp. Desp. Indiretas'!$A$64</f>
        <v>MOC</v>
      </c>
      <c r="D30051" s="279" t="str">
        <f>'Comp. Desp. Indiretas'!$C$64</f>
        <v>ANALISTA DE SUPRIMENTOS</v>
      </c>
      <c r="E30051" s="278" t="str">
        <f>Resumo!$R$5</f>
        <v>Despesa</v>
      </c>
      <c r="F30051" s="278" t="str">
        <f>Resumo!$R$6</f>
        <v>Despesa Indireta</v>
      </c>
      <c r="G30051" s="286">
        <f>'Comp. Desp. Indiretas'!CY64</f>
        <v>0</v>
      </c>
    </row>
    <row r="30052" spans="1:7">
      <c r="A30052" s="283">
        <f>'Comp. Desp. Indiretas'!$CY$7</f>
        <v>0</v>
      </c>
      <c r="B30052" s="278" t="str">
        <f>'Comp. Desp. Indiretas'!$A$65</f>
        <v>MOC</v>
      </c>
      <c r="D30052" s="279" t="str">
        <f>'Comp. Desp. Indiretas'!$C$65</f>
        <v>GERENTE DE PROJETO - PJ</v>
      </c>
      <c r="E30052" s="278" t="str">
        <f>Resumo!$R$5</f>
        <v>Despesa</v>
      </c>
      <c r="F30052" s="278" t="str">
        <f>Resumo!$R$6</f>
        <v>Despesa Indireta</v>
      </c>
      <c r="G30052" s="286">
        <f>'Comp. Desp. Indiretas'!CY65</f>
        <v>0</v>
      </c>
    </row>
    <row r="30053" spans="1:7">
      <c r="A30053" s="283">
        <f>'Comp. Desp. Indiretas'!$CY$7</f>
        <v>0</v>
      </c>
      <c r="B30053" s="278" t="str">
        <f>'Comp. Desp. Indiretas'!$A$66</f>
        <v>MOC</v>
      </c>
      <c r="D30053" s="279" t="str">
        <f>'Comp. Desp. Indiretas'!$C$66</f>
        <v>COORD. DE PROJETO - PJ</v>
      </c>
      <c r="E30053" s="278" t="str">
        <f>Resumo!$R$5</f>
        <v>Despesa</v>
      </c>
      <c r="F30053" s="278" t="str">
        <f>Resumo!$R$6</f>
        <v>Despesa Indireta</v>
      </c>
      <c r="G30053" s="286">
        <f>'Comp. Desp. Indiretas'!CY66</f>
        <v>0</v>
      </c>
    </row>
    <row r="30054" spans="1:7">
      <c r="A30054" s="283">
        <f>'Comp. Desp. Indiretas'!$CY$7</f>
        <v>0</v>
      </c>
      <c r="B30054" s="278" t="str">
        <f>'Comp. Desp. Indiretas'!$A$67</f>
        <v>MOC</v>
      </c>
      <c r="D30054" s="279" t="str">
        <f>'Comp. Desp. Indiretas'!$C$67</f>
        <v>COORD. OPERACIONAL - PJ</v>
      </c>
      <c r="E30054" s="278" t="str">
        <f>Resumo!$R$5</f>
        <v>Despesa</v>
      </c>
      <c r="F30054" s="278" t="str">
        <f>Resumo!$R$6</f>
        <v>Despesa Indireta</v>
      </c>
      <c r="G30054" s="286">
        <f>'Comp. Desp. Indiretas'!CY67</f>
        <v>0</v>
      </c>
    </row>
    <row r="30055" spans="1:7">
      <c r="A30055" s="283">
        <f>'Comp. Desp. Indiretas'!$CY$7</f>
        <v>0</v>
      </c>
      <c r="B30055" s="278" t="str">
        <f>'Comp. Desp. Indiretas'!$A$68</f>
        <v>MOC</v>
      </c>
      <c r="D30055" s="279" t="str">
        <f>'Comp. Desp. Indiretas'!$C$68</f>
        <v>ANALISTA DE PROJETOS SENIOR - PJ</v>
      </c>
      <c r="E30055" s="278" t="str">
        <f>Resumo!$R$5</f>
        <v>Despesa</v>
      </c>
      <c r="F30055" s="278" t="str">
        <f>Resumo!$R$6</f>
        <v>Despesa Indireta</v>
      </c>
      <c r="G30055" s="286">
        <f>'Comp. Desp. Indiretas'!CY68</f>
        <v>0</v>
      </c>
    </row>
    <row r="30056" spans="1:7">
      <c r="A30056" s="283">
        <f>'Comp. Desp. Indiretas'!$CY$7</f>
        <v>0</v>
      </c>
      <c r="B30056" s="278" t="str">
        <f>'Comp. Desp. Indiretas'!$A$69</f>
        <v>MOC</v>
      </c>
      <c r="D30056" s="279" t="str">
        <f>'Comp. Desp. Indiretas'!$C$69</f>
        <v>ANALISTA DE PROJETOS PLENO - PJ</v>
      </c>
      <c r="E30056" s="278" t="str">
        <f>Resumo!$R$5</f>
        <v>Despesa</v>
      </c>
      <c r="F30056" s="278" t="str">
        <f>Resumo!$R$6</f>
        <v>Despesa Indireta</v>
      </c>
      <c r="G30056" s="286">
        <f>'Comp. Desp. Indiretas'!CY69</f>
        <v>0</v>
      </c>
    </row>
    <row r="30057" spans="1:7">
      <c r="A30057" s="283">
        <f>'Comp. Desp. Indiretas'!$CY$7</f>
        <v>0</v>
      </c>
      <c r="B30057" s="278" t="str">
        <f>'Comp. Desp. Indiretas'!$A$70</f>
        <v>MOC</v>
      </c>
      <c r="D30057" s="279" t="str">
        <f>'Comp. Desp. Indiretas'!$C$70</f>
        <v>ANALISTA DE PROJETOS JUNIOR - PJ</v>
      </c>
      <c r="E30057" s="278" t="str">
        <f>Resumo!$R$5</f>
        <v>Despesa</v>
      </c>
      <c r="F30057" s="278" t="str">
        <f>Resumo!$R$6</f>
        <v>Despesa Indireta</v>
      </c>
      <c r="G30057" s="286">
        <f>'Comp. Desp. Indiretas'!CY70</f>
        <v>0</v>
      </c>
    </row>
    <row r="30058" spans="1:7">
      <c r="A30058" s="283">
        <f>'Comp. Desp. Indiretas'!$CY$7</f>
        <v>0</v>
      </c>
      <c r="B30058" s="278" t="str">
        <f>'Comp. Desp. Indiretas'!$A$71</f>
        <v>MOC</v>
      </c>
      <c r="D30058" s="279" t="str">
        <f>'Comp. Desp. Indiretas'!$C$71</f>
        <v>TÉCNICO OPERACIONAL - PJ</v>
      </c>
      <c r="E30058" s="278" t="str">
        <f>Resumo!$R$5</f>
        <v>Despesa</v>
      </c>
      <c r="F30058" s="278" t="str">
        <f>Resumo!$R$6</f>
        <v>Despesa Indireta</v>
      </c>
      <c r="G30058" s="286">
        <f>'Comp. Desp. Indiretas'!CY71</f>
        <v>0</v>
      </c>
    </row>
    <row r="30059" spans="1:7">
      <c r="A30059" s="283">
        <f>'Comp. Desp. Indiretas'!$CY$7</f>
        <v>0</v>
      </c>
      <c r="B30059" s="278" t="str">
        <f>'Comp. Desp. Indiretas'!$A$72</f>
        <v>MOC</v>
      </c>
      <c r="D30059" s="279" t="str">
        <f>'Comp. Desp. Indiretas'!$C$72</f>
        <v>AUXILIAR TÉCNICO - PJ</v>
      </c>
      <c r="E30059" s="278" t="str">
        <f>Resumo!$R$5</f>
        <v>Despesa</v>
      </c>
      <c r="F30059" s="278" t="str">
        <f>Resumo!$R$6</f>
        <v>Despesa Indireta</v>
      </c>
      <c r="G30059" s="286">
        <f>'Comp. Desp. Indiretas'!CY72</f>
        <v>0</v>
      </c>
    </row>
    <row r="30060" spans="1:7">
      <c r="A30060" s="283">
        <f>'Comp. Desp. Indiretas'!$CY$7</f>
        <v>0</v>
      </c>
      <c r="B30060" s="278" t="str">
        <f>'Comp. Desp. Indiretas'!$A$73</f>
        <v>MOC</v>
      </c>
      <c r="D30060" s="279" t="str">
        <f>'Comp. Desp. Indiretas'!$C$73</f>
        <v>ANALISTA FINANCEIRO</v>
      </c>
      <c r="E30060" s="278" t="str">
        <f>Resumo!$R$5</f>
        <v>Despesa</v>
      </c>
      <c r="F30060" s="278" t="str">
        <f>Resumo!$R$6</f>
        <v>Despesa Indireta</v>
      </c>
      <c r="G30060" s="286">
        <f>'Comp. Desp. Indiretas'!CY73</f>
        <v>0</v>
      </c>
    </row>
    <row r="30061" spans="1:7">
      <c r="A30061" s="283">
        <f>'Comp. Desp. Indiretas'!$CY$7</f>
        <v>0</v>
      </c>
      <c r="B30061" s="278" t="str">
        <f>'Comp. Desp. Indiretas'!$A$74</f>
        <v>MOC</v>
      </c>
      <c r="D30061" s="279" t="str">
        <f>'Comp. Desp. Indiretas'!$C$74</f>
        <v>ANALISTA DE SUPRIMENTOS</v>
      </c>
      <c r="E30061" s="278" t="str">
        <f>Resumo!$R$5</f>
        <v>Despesa</v>
      </c>
      <c r="F30061" s="278" t="str">
        <f>Resumo!$R$6</f>
        <v>Despesa Indireta</v>
      </c>
      <c r="G30061" s="286">
        <f>'Comp. Desp. Indiretas'!CY74</f>
        <v>0</v>
      </c>
    </row>
    <row r="30062" spans="1:7">
      <c r="A30062" s="283">
        <f>'Comp. Desp. Indiretas'!$CY$7</f>
        <v>0</v>
      </c>
      <c r="B30062" s="278" t="str">
        <f>'Comp. Desp. Indiretas'!$A$75</f>
        <v>DG</v>
      </c>
      <c r="D30062" s="279" t="str">
        <f>'Comp. Desp. Indiretas'!$C$75</f>
        <v>HOSPEDAGEM VIAGEM</v>
      </c>
      <c r="E30062" s="278" t="str">
        <f>Resumo!$R$5</f>
        <v>Despesa</v>
      </c>
      <c r="F30062" s="278" t="str">
        <f>Resumo!$R$6</f>
        <v>Despesa Indireta</v>
      </c>
      <c r="G30062" s="286">
        <f>'Comp. Desp. Indiretas'!CY75</f>
        <v>0</v>
      </c>
    </row>
    <row r="30063" spans="1:7">
      <c r="A30063" s="283">
        <f>'Comp. Desp. Indiretas'!$CY$7</f>
        <v>0</v>
      </c>
      <c r="B30063" s="278" t="str">
        <f>'Comp. Desp. Indiretas'!$A$76</f>
        <v>DG</v>
      </c>
      <c r="D30063" s="279" t="str">
        <f>'Comp. Desp. Indiretas'!$C$76</f>
        <v>ALIMENTAÇÃO VIAGEM (CAFÉ / ALMOÇO OU JANTA)</v>
      </c>
      <c r="E30063" s="278" t="str">
        <f>Resumo!$R$5</f>
        <v>Despesa</v>
      </c>
      <c r="F30063" s="278" t="str">
        <f>Resumo!$R$6</f>
        <v>Despesa Indireta</v>
      </c>
      <c r="G30063" s="286">
        <f>'Comp. Desp. Indiretas'!CY76</f>
        <v>0</v>
      </c>
    </row>
    <row r="30064" spans="1:7">
      <c r="A30064" s="283">
        <f>'Comp. Desp. Indiretas'!$CY$7</f>
        <v>0</v>
      </c>
      <c r="B30064" s="278" t="str">
        <f>'Comp. Desp. Indiretas'!$A$77</f>
        <v>DG</v>
      </c>
      <c r="D30064" s="279" t="str">
        <f>'Comp. Desp. Indiretas'!$C$77</f>
        <v>SALA COMERCIAL - PARAUAPEBAS/PA</v>
      </c>
      <c r="E30064" s="278" t="str">
        <f>Resumo!$R$5</f>
        <v>Despesa</v>
      </c>
      <c r="F30064" s="278" t="str">
        <f>Resumo!$R$6</f>
        <v>Despesa Indireta</v>
      </c>
      <c r="G30064" s="286">
        <f>'Comp. Desp. Indiretas'!CY77</f>
        <v>0</v>
      </c>
    </row>
    <row r="30065" spans="1:7">
      <c r="A30065" s="283">
        <f>'Comp. Desp. Indiretas'!$CY$7</f>
        <v>0</v>
      </c>
      <c r="B30065" s="278" t="str">
        <f>'Comp. Desp. Indiretas'!$A$78</f>
        <v>DG</v>
      </c>
      <c r="D30065" s="279" t="str">
        <f>'Comp. Desp. Indiretas'!$C$78</f>
        <v>ALIMENTAÇÃO VIAGEM (CAFÉ / ALMOÇO OU JANTA)</v>
      </c>
      <c r="E30065" s="278" t="str">
        <f>Resumo!$R$5</f>
        <v>Despesa</v>
      </c>
      <c r="F30065" s="278" t="str">
        <f>Resumo!$R$6</f>
        <v>Despesa Indireta</v>
      </c>
      <c r="G30065" s="286">
        <f>'Comp. Desp. Indiretas'!CY78</f>
        <v>0</v>
      </c>
    </row>
    <row r="30066" spans="1:7">
      <c r="A30066" s="283">
        <f>'Comp. Desp. Indiretas'!$CY$7</f>
        <v>0</v>
      </c>
      <c r="B30066" s="278" t="str">
        <f>'Comp. Desp. Indiretas'!$A$79</f>
        <v>DG</v>
      </c>
      <c r="D30066" s="279" t="str">
        <f>'Comp. Desp. Indiretas'!$C$79</f>
        <v>ALIMENTAÇÃO - NIVEL 2</v>
      </c>
      <c r="E30066" s="278" t="str">
        <f>Resumo!$R$5</f>
        <v>Despesa</v>
      </c>
      <c r="F30066" s="278" t="str">
        <f>Resumo!$R$6</f>
        <v>Despesa Indireta</v>
      </c>
      <c r="G30066" s="286">
        <f>'Comp. Desp. Indiretas'!CY79</f>
        <v>0</v>
      </c>
    </row>
    <row r="30067" spans="1:7">
      <c r="A30067" s="283">
        <f>'Comp. Desp. Indiretas'!$CY$7</f>
        <v>0</v>
      </c>
      <c r="B30067" s="278" t="str">
        <f>'Comp. Desp. Indiretas'!$A$80</f>
        <v>DG</v>
      </c>
      <c r="D30067" s="279" t="str">
        <f>'Comp. Desp. Indiretas'!$C$80</f>
        <v>ALIMENTAÇÃO - NIVEL 3</v>
      </c>
      <c r="E30067" s="278" t="str">
        <f>Resumo!$R$5</f>
        <v>Despesa</v>
      </c>
      <c r="F30067" s="278" t="str">
        <f>Resumo!$R$6</f>
        <v>Despesa Indireta</v>
      </c>
      <c r="G30067" s="286">
        <f>'Comp. Desp. Indiretas'!CY80</f>
        <v>0</v>
      </c>
    </row>
    <row r="30068" spans="1:7">
      <c r="A30068" s="283">
        <f>'Comp. Desp. Indiretas'!$CY$7</f>
        <v>0</v>
      </c>
      <c r="B30068" s="278" t="str">
        <f>'Comp. Desp. Indiretas'!$A$81</f>
        <v>DG</v>
      </c>
      <c r="D30068" s="279" t="str">
        <f>'Comp. Desp. Indiretas'!$C$81</f>
        <v>TELEFONIA</v>
      </c>
      <c r="E30068" s="278" t="str">
        <f>Resumo!$R$5</f>
        <v>Despesa</v>
      </c>
      <c r="F30068" s="278" t="str">
        <f>Resumo!$R$6</f>
        <v>Despesa Indireta</v>
      </c>
      <c r="G30068" s="286">
        <f>'Comp. Desp. Indiretas'!CY81</f>
        <v>0</v>
      </c>
    </row>
    <row r="30069" spans="1:7">
      <c r="A30069" s="283">
        <f>'Comp. Desp. Indiretas'!$CY$7</f>
        <v>0</v>
      </c>
      <c r="B30069" s="278" t="str">
        <f>'Comp. Desp. Indiretas'!$A$82</f>
        <v>DG</v>
      </c>
      <c r="D30069" s="279" t="str">
        <f>'Comp. Desp. Indiretas'!$C$82</f>
        <v>ALUGUEL DE VEÍCULO SUV</v>
      </c>
      <c r="E30069" s="278" t="str">
        <f>Resumo!$R$5</f>
        <v>Despesa</v>
      </c>
      <c r="F30069" s="278" t="str">
        <f>Resumo!$R$6</f>
        <v>Despesa Indireta</v>
      </c>
      <c r="G30069" s="286">
        <f>'Comp. Desp. Indiretas'!CY82</f>
        <v>0</v>
      </c>
    </row>
    <row r="30070" spans="1:7">
      <c r="A30070" s="283">
        <f>'Comp. Desp. Indiretas'!$CY$7</f>
        <v>0</v>
      </c>
      <c r="B30070" s="278" t="str">
        <f>'Comp. Desp. Indiretas'!$A$83</f>
        <v>DG</v>
      </c>
      <c r="D30070" s="279" t="str">
        <f>'Comp. Desp. Indiretas'!$C$83</f>
        <v>ALUGUEL DE VEICULO LEVE</v>
      </c>
      <c r="E30070" s="278" t="str">
        <f>Resumo!$R$5</f>
        <v>Despesa</v>
      </c>
      <c r="F30070" s="278" t="str">
        <f>Resumo!$R$6</f>
        <v>Despesa Indireta</v>
      </c>
      <c r="G30070" s="286">
        <f>'Comp. Desp. Indiretas'!CY83</f>
        <v>0</v>
      </c>
    </row>
    <row r="30071" spans="1:7">
      <c r="A30071" s="283">
        <f>'Comp. Desp. Indiretas'!$CY$7</f>
        <v>0</v>
      </c>
      <c r="B30071" s="278" t="str">
        <f>'Comp. Desp. Indiretas'!$A$84</f>
        <v>DG</v>
      </c>
      <c r="D30071" s="279" t="str">
        <f>'Comp. Desp. Indiretas'!$C$84</f>
        <v>ALUGUEL CAMINHONTE</v>
      </c>
      <c r="E30071" s="278" t="str">
        <f>Resumo!$R$5</f>
        <v>Despesa</v>
      </c>
      <c r="F30071" s="278" t="str">
        <f>Resumo!$R$6</f>
        <v>Despesa Indireta</v>
      </c>
      <c r="G30071" s="286">
        <f>'Comp. Desp. Indiretas'!CY84</f>
        <v>0</v>
      </c>
    </row>
    <row r="30072" spans="1:7">
      <c r="A30072" s="283">
        <f>'Comp. Desp. Indiretas'!$CY$7</f>
        <v>0</v>
      </c>
      <c r="B30072" s="278" t="str">
        <f>'Comp. Desp. Indiretas'!$A$85</f>
        <v>DG</v>
      </c>
      <c r="D30072" s="279" t="str">
        <f>'Comp. Desp. Indiretas'!$C$85</f>
        <v>AQUISIÇÃO DE VEICULO</v>
      </c>
      <c r="E30072" s="278" t="str">
        <f>Resumo!$R$5</f>
        <v>Despesa</v>
      </c>
      <c r="F30072" s="278" t="str">
        <f>Resumo!$R$6</f>
        <v>Despesa Indireta</v>
      </c>
      <c r="G30072" s="286">
        <f>'Comp. Desp. Indiretas'!CY85</f>
        <v>0</v>
      </c>
    </row>
    <row r="30073" spans="1:7">
      <c r="A30073" s="283">
        <f>'Comp. Desp. Indiretas'!$CY$7</f>
        <v>0</v>
      </c>
      <c r="B30073" s="278" t="str">
        <f>'Comp. Desp. Indiretas'!$A$86</f>
        <v>DG</v>
      </c>
      <c r="D30073" s="279" t="str">
        <f>'Comp. Desp. Indiretas'!$C$86</f>
        <v>COMBUSTÍVEL - GASOLINA</v>
      </c>
      <c r="E30073" s="278" t="str">
        <f>Resumo!$R$5</f>
        <v>Despesa</v>
      </c>
      <c r="F30073" s="278" t="str">
        <f>Resumo!$R$6</f>
        <v>Despesa Indireta</v>
      </c>
      <c r="G30073" s="286">
        <f>'Comp. Desp. Indiretas'!CY86</f>
        <v>0</v>
      </c>
    </row>
    <row r="30074" spans="1:7">
      <c r="A30074" s="283">
        <f>'Comp. Desp. Indiretas'!$CY$7</f>
        <v>0</v>
      </c>
      <c r="B30074" s="278" t="str">
        <f>'Comp. Desp. Indiretas'!$A$87</f>
        <v>DG</v>
      </c>
      <c r="D30074" s="279" t="str">
        <f>'Comp. Desp. Indiretas'!$C$87</f>
        <v>COMBUSTÍVEL - DIESEL</v>
      </c>
      <c r="E30074" s="278" t="str">
        <f>Resumo!$R$5</f>
        <v>Despesa</v>
      </c>
      <c r="F30074" s="278" t="str">
        <f>Resumo!$R$6</f>
        <v>Despesa Indireta</v>
      </c>
      <c r="G30074" s="286">
        <f>'Comp. Desp. Indiretas'!CY87</f>
        <v>0</v>
      </c>
    </row>
    <row r="30075" spans="1:7">
      <c r="A30075" s="283">
        <f>'Comp. Desp. Indiretas'!$CY$7</f>
        <v>0</v>
      </c>
      <c r="B30075" s="278" t="str">
        <f>'Comp. Desp. Indiretas'!$A$88</f>
        <v>DG</v>
      </c>
      <c r="D30075" s="279" t="str">
        <f>'Comp. Desp. Indiretas'!$C$88</f>
        <v>PASSAGEM AÉREA</v>
      </c>
      <c r="E30075" s="278" t="str">
        <f>Resumo!$R$5</f>
        <v>Despesa</v>
      </c>
      <c r="F30075" s="278" t="str">
        <f>Resumo!$R$6</f>
        <v>Despesa Indireta</v>
      </c>
      <c r="G30075" s="286">
        <f>'Comp. Desp. Indiretas'!CY88</f>
        <v>0</v>
      </c>
    </row>
    <row r="30076" spans="1:7">
      <c r="A30076" s="283">
        <f>'Comp. Desp. Indiretas'!$CY$7</f>
        <v>0</v>
      </c>
      <c r="B30076" s="278" t="str">
        <f>'Comp. Desp. Indiretas'!$A$89</f>
        <v>ART</v>
      </c>
      <c r="D30076" s="279" t="str">
        <f>'Comp. Desp. Indiretas'!$C$89</f>
        <v>ART CREA - Nível 1</v>
      </c>
      <c r="E30076" s="278" t="str">
        <f>Resumo!$R$5</f>
        <v>Despesa</v>
      </c>
      <c r="F30076" s="278" t="str">
        <f>Resumo!$R$6</f>
        <v>Despesa Indireta</v>
      </c>
      <c r="G30076" s="286">
        <f>'Comp. Desp. Indiretas'!CY89</f>
        <v>0</v>
      </c>
    </row>
    <row r="30077" spans="1:7">
      <c r="A30077" s="283">
        <f>'Comp. Desp. Indiretas'!$CY$7</f>
        <v>0</v>
      </c>
      <c r="B30077" s="278" t="str">
        <f>'Comp. Desp. Indiretas'!$A$90</f>
        <v>ART</v>
      </c>
      <c r="D30077" s="279" t="str">
        <f>'Comp. Desp. Indiretas'!$C$90</f>
        <v>ART CREA - Nível 2</v>
      </c>
      <c r="E30077" s="278" t="str">
        <f>Resumo!$R$5</f>
        <v>Despesa</v>
      </c>
      <c r="F30077" s="278" t="str">
        <f>Resumo!$R$6</f>
        <v>Despesa Indireta</v>
      </c>
      <c r="G30077" s="286">
        <f>'Comp. Desp. Indiretas'!CY90</f>
        <v>0</v>
      </c>
    </row>
    <row r="30078" spans="1:7">
      <c r="A30078" s="283">
        <f>'Comp. Desp. Indiretas'!$CY$7</f>
        <v>0</v>
      </c>
      <c r="B30078" s="278" t="str">
        <f>'Comp. Desp. Indiretas'!$A$91</f>
        <v>ART</v>
      </c>
      <c r="D30078" s="279" t="str">
        <f>'Comp. Desp. Indiretas'!$C$91</f>
        <v>ART CREA - Nível 3</v>
      </c>
      <c r="E30078" s="278" t="str">
        <f>Resumo!$R$5</f>
        <v>Despesa</v>
      </c>
      <c r="F30078" s="278" t="str">
        <f>Resumo!$R$6</f>
        <v>Despesa Indireta</v>
      </c>
      <c r="G30078" s="286">
        <f>'Comp. Desp. Indiretas'!CY91</f>
        <v>0</v>
      </c>
    </row>
    <row r="30079" spans="1:7">
      <c r="A30079" s="283">
        <f>'Comp. Desp. Indiretas'!$CY$7</f>
        <v>0</v>
      </c>
      <c r="B30079" s="278" t="str">
        <f>'Comp. Desp. Indiretas'!$A$92</f>
        <v>ART</v>
      </c>
      <c r="D30079" s="279" t="str">
        <f>'Comp. Desp. Indiretas'!$C$92</f>
        <v>ACERVO CREA</v>
      </c>
      <c r="E30079" s="278" t="str">
        <f>Resumo!$R$5</f>
        <v>Despesa</v>
      </c>
      <c r="F30079" s="278" t="str">
        <f>Resumo!$R$6</f>
        <v>Despesa Indireta</v>
      </c>
      <c r="G30079" s="286">
        <f>'Comp. Desp. Indiretas'!CY92</f>
        <v>0</v>
      </c>
    </row>
    <row r="30080" spans="1:7">
      <c r="A30080" s="283">
        <f>'Comp. Desp. Indiretas'!$CY$7</f>
        <v>0</v>
      </c>
      <c r="B30080" s="278" t="str">
        <f>'Comp. Desp. Indiretas'!$A$93</f>
        <v>ART</v>
      </c>
      <c r="D30080" s="279" t="str">
        <f>'Comp. Desp. Indiretas'!$C$93</f>
        <v>ART CRBio</v>
      </c>
      <c r="E30080" s="278" t="str">
        <f>Resumo!$R$5</f>
        <v>Despesa</v>
      </c>
      <c r="F30080" s="278" t="str">
        <f>Resumo!$R$6</f>
        <v>Despesa Indireta</v>
      </c>
      <c r="G30080" s="286">
        <f>'Comp. Desp. Indiretas'!CY93</f>
        <v>0</v>
      </c>
    </row>
    <row r="30081" spans="1:7">
      <c r="A30081" s="283">
        <f>'Comp. Desp. Indiretas'!$CY$7</f>
        <v>0</v>
      </c>
      <c r="B30081" s="278" t="str">
        <f>'Comp. Desp. Indiretas'!$A$94</f>
        <v>ART</v>
      </c>
      <c r="D30081" s="279" t="str">
        <f>'Comp. Desp. Indiretas'!$C$94</f>
        <v>ACERVO CRBio</v>
      </c>
      <c r="E30081" s="278" t="str">
        <f>Resumo!$R$5</f>
        <v>Despesa</v>
      </c>
      <c r="F30081" s="278" t="str">
        <f>Resumo!$R$6</f>
        <v>Despesa Indireta</v>
      </c>
      <c r="G30081" s="286">
        <f>'Comp. Desp. Indiretas'!CY94</f>
        <v>0</v>
      </c>
    </row>
    <row r="30082" spans="1:7">
      <c r="A30082" s="283">
        <f>'Comp. Desp. Indiretas'!$CY$7</f>
        <v>0</v>
      </c>
      <c r="B30082" s="278" t="str">
        <f>'Comp. Desp. Indiretas'!$A$95</f>
        <v>ART</v>
      </c>
      <c r="D30082" s="279" t="str">
        <f>'Comp. Desp. Indiretas'!$C$95</f>
        <v>VISTO CREA PF</v>
      </c>
      <c r="E30082" s="278" t="str">
        <f>Resumo!$R$5</f>
        <v>Despesa</v>
      </c>
      <c r="F30082" s="278" t="str">
        <f>Resumo!$R$6</f>
        <v>Despesa Indireta</v>
      </c>
      <c r="G30082" s="286">
        <f>'Comp. Desp. Indiretas'!CY95</f>
        <v>0</v>
      </c>
    </row>
    <row r="30083" spans="1:7">
      <c r="A30083" s="283">
        <f>'Comp. Desp. Indiretas'!$CY$7</f>
        <v>0</v>
      </c>
      <c r="B30083" s="278" t="str">
        <f>'Comp. Desp. Indiretas'!$A$96</f>
        <v>ART</v>
      </c>
      <c r="D30083" s="279" t="str">
        <f>'Comp. Desp. Indiretas'!$C$96</f>
        <v>VISTO CREA PJ</v>
      </c>
      <c r="E30083" s="278" t="str">
        <f>Resumo!$R$5</f>
        <v>Despesa</v>
      </c>
      <c r="F30083" s="278" t="str">
        <f>Resumo!$R$6</f>
        <v>Despesa Indireta</v>
      </c>
      <c r="G30083" s="286">
        <f>'Comp. Desp. Indiretas'!CY96</f>
        <v>0</v>
      </c>
    </row>
    <row r="30084" spans="1:7">
      <c r="A30084" s="283">
        <f>'Comp. Desp. Indiretas'!$CY$7</f>
        <v>0</v>
      </c>
      <c r="B30084" s="278" t="str">
        <f>'Comp. Desp. Indiretas'!$A$97</f>
        <v>ART</v>
      </c>
      <c r="D30084" s="279" t="str">
        <f>'Comp. Desp. Indiretas'!$C$97</f>
        <v>ANUIDADE CREA PF</v>
      </c>
      <c r="E30084" s="278" t="str">
        <f>Resumo!$R$5</f>
        <v>Despesa</v>
      </c>
      <c r="F30084" s="278" t="str">
        <f>Resumo!$R$6</f>
        <v>Despesa Indireta</v>
      </c>
      <c r="G30084" s="286">
        <f>'Comp. Desp. Indiretas'!CY97</f>
        <v>0</v>
      </c>
    </row>
    <row r="30085" spans="1:7">
      <c r="A30085" s="283">
        <f>'Comp. Desp. Indiretas'!$CY$7</f>
        <v>0</v>
      </c>
      <c r="B30085" s="278" t="str">
        <f>'Comp. Desp. Indiretas'!$A$98</f>
        <v>ART</v>
      </c>
      <c r="D30085" s="279" t="str">
        <f>'Comp. Desp. Indiretas'!$C$98</f>
        <v>ANUIDADE CREA PJ</v>
      </c>
      <c r="E30085" s="278" t="str">
        <f>Resumo!$R$5</f>
        <v>Despesa</v>
      </c>
      <c r="F30085" s="278" t="str">
        <f>Resumo!$R$6</f>
        <v>Despesa Indireta</v>
      </c>
      <c r="G30085" s="286">
        <f>'Comp. Desp. Indiretas'!CY98</f>
        <v>0</v>
      </c>
    </row>
    <row r="30086" spans="1:7">
      <c r="A30086" s="283">
        <f>'Comp. Desp. Indiretas'!$CY$7</f>
        <v>0</v>
      </c>
      <c r="B30086" s="278" t="str">
        <f>'Comp. Desp. Indiretas'!$A$99</f>
        <v>ART</v>
      </c>
      <c r="D30086" s="279" t="str">
        <f>'Comp. Desp. Indiretas'!$C$99</f>
        <v>VISTO CRBio PF</v>
      </c>
      <c r="E30086" s="278" t="str">
        <f>Resumo!$R$5</f>
        <v>Despesa</v>
      </c>
      <c r="F30086" s="278" t="str">
        <f>Resumo!$R$6</f>
        <v>Despesa Indireta</v>
      </c>
      <c r="G30086" s="286">
        <f>'Comp. Desp. Indiretas'!CY99</f>
        <v>0</v>
      </c>
    </row>
    <row r="30087" spans="1:7">
      <c r="A30087" s="283">
        <f>'Comp. Desp. Indiretas'!$CY$7</f>
        <v>0</v>
      </c>
      <c r="B30087" s="278" t="str">
        <f>'Comp. Desp. Indiretas'!$A$100</f>
        <v>ART</v>
      </c>
      <c r="D30087" s="279" t="str">
        <f>'Comp. Desp. Indiretas'!$C$100</f>
        <v>VISTO CRBio PJ</v>
      </c>
      <c r="E30087" s="278" t="str">
        <f>Resumo!$R$5</f>
        <v>Despesa</v>
      </c>
      <c r="F30087" s="278" t="str">
        <f>Resumo!$R$6</f>
        <v>Despesa Indireta</v>
      </c>
      <c r="G30087" s="286">
        <f>'Comp. Desp. Indiretas'!CY100</f>
        <v>0</v>
      </c>
    </row>
    <row r="30088" spans="1:7">
      <c r="A30088" s="283">
        <f>'Comp. Desp. Indiretas'!$CY$7</f>
        <v>0</v>
      </c>
      <c r="B30088" s="278" t="str">
        <f>'Comp. Desp. Indiretas'!$A$101</f>
        <v>SMS</v>
      </c>
      <c r="D30088" s="279" t="str">
        <f>'Comp. Desp. Indiretas'!$C$101</f>
        <v>PPRA</v>
      </c>
      <c r="E30088" s="278" t="str">
        <f>Resumo!$R$5</f>
        <v>Despesa</v>
      </c>
      <c r="F30088" s="278" t="str">
        <f>Resumo!$R$6</f>
        <v>Despesa Indireta</v>
      </c>
      <c r="G30088" s="286">
        <f>'Comp. Desp. Indiretas'!CY101</f>
        <v>0</v>
      </c>
    </row>
    <row r="30089" spans="1:7">
      <c r="A30089" s="283">
        <f>'Comp. Desp. Indiretas'!$CY$7</f>
        <v>0</v>
      </c>
      <c r="B30089" s="278" t="str">
        <f>'Comp. Desp. Indiretas'!$A$102</f>
        <v>SMS</v>
      </c>
      <c r="D30089" s="279" t="str">
        <f>'Comp. Desp. Indiretas'!$C$102</f>
        <v>PCMSO</v>
      </c>
      <c r="E30089" s="278" t="str">
        <f>Resumo!$R$5</f>
        <v>Despesa</v>
      </c>
      <c r="F30089" s="278" t="str">
        <f>Resumo!$R$6</f>
        <v>Despesa Indireta</v>
      </c>
      <c r="G30089" s="286">
        <f>'Comp. Desp. Indiretas'!CY102</f>
        <v>0</v>
      </c>
    </row>
    <row r="30090" spans="1:7">
      <c r="A30090" s="283">
        <f>'Comp. Desp. Indiretas'!$CY$7</f>
        <v>0</v>
      </c>
      <c r="B30090" s="278" t="str">
        <f>'Comp. Desp. Indiretas'!$A$103</f>
        <v>SMS</v>
      </c>
      <c r="D30090" s="279" t="str">
        <f>'Comp. Desp. Indiretas'!$C$103</f>
        <v>PGR</v>
      </c>
      <c r="E30090" s="278" t="str">
        <f>Resumo!$R$5</f>
        <v>Despesa</v>
      </c>
      <c r="F30090" s="278" t="str">
        <f>Resumo!$R$6</f>
        <v>Despesa Indireta</v>
      </c>
      <c r="G30090" s="286">
        <f>'Comp. Desp. Indiretas'!CY103</f>
        <v>0</v>
      </c>
    </row>
    <row r="30091" spans="1:7">
      <c r="A30091" s="283">
        <f>'Comp. Desp. Indiretas'!$CY$7</f>
        <v>0</v>
      </c>
      <c r="B30091" s="278" t="str">
        <f>'Comp. Desp. Indiretas'!$A$104</f>
        <v>SMS</v>
      </c>
      <c r="D30091" s="279" t="str">
        <f>'Comp. Desp. Indiretas'!$C$104</f>
        <v>PAE</v>
      </c>
      <c r="E30091" s="278" t="str">
        <f>Resumo!$R$5</f>
        <v>Despesa</v>
      </c>
      <c r="F30091" s="278" t="str">
        <f>Resumo!$R$6</f>
        <v>Despesa Indireta</v>
      </c>
      <c r="G30091" s="286">
        <f>'Comp. Desp. Indiretas'!CY104</f>
        <v>0</v>
      </c>
    </row>
    <row r="30092" spans="1:7">
      <c r="A30092" s="283">
        <f>'Comp. Desp. Indiretas'!$CY$7</f>
        <v>0</v>
      </c>
      <c r="B30092" s="278" t="str">
        <f>'Comp. Desp. Indiretas'!$A$105</f>
        <v>SMS</v>
      </c>
      <c r="D30092" s="279" t="str">
        <f>'Comp. Desp. Indiretas'!$C$105</f>
        <v>TREINAMENTO</v>
      </c>
      <c r="E30092" s="278" t="str">
        <f>Resumo!$R$5</f>
        <v>Despesa</v>
      </c>
      <c r="F30092" s="278" t="str">
        <f>Resumo!$R$6</f>
        <v>Despesa Indireta</v>
      </c>
      <c r="G30092" s="286">
        <f>'Comp. Desp. Indiretas'!CY105</f>
        <v>0</v>
      </c>
    </row>
    <row r="30093" spans="1:7">
      <c r="A30093" s="283">
        <f>'Comp. Desp. Indiretas'!$CY$7</f>
        <v>0</v>
      </c>
      <c r="B30093" s="278" t="str">
        <f>'Comp. Desp. Indiretas'!$A$106</f>
        <v>SMS</v>
      </c>
      <c r="D30093" s="279" t="str">
        <f>'Comp. Desp. Indiretas'!$C$106</f>
        <v>ASO</v>
      </c>
      <c r="E30093" s="278" t="str">
        <f>Resumo!$R$5</f>
        <v>Despesa</v>
      </c>
      <c r="F30093" s="278" t="str">
        <f>Resumo!$R$6</f>
        <v>Despesa Indireta</v>
      </c>
      <c r="G30093" s="286">
        <f>'Comp. Desp. Indiretas'!CY106</f>
        <v>0</v>
      </c>
    </row>
    <row r="30094" spans="1:7">
      <c r="A30094" s="283">
        <f>'Comp. Desp. Indiretas'!$CY$7</f>
        <v>0</v>
      </c>
      <c r="B30094" s="278">
        <f>'Comp. Desp. Indiretas'!$A$107</f>
        <v>0</v>
      </c>
      <c r="D30094" s="279" t="str">
        <f>'Comp. Desp. Indiretas'!$C$107</f>
        <v/>
      </c>
      <c r="E30094" s="278" t="str">
        <f>Resumo!$R$5</f>
        <v>Despesa</v>
      </c>
      <c r="F30094" s="278" t="str">
        <f>Resumo!$R$6</f>
        <v>Despesa Indireta</v>
      </c>
      <c r="G30094" s="286">
        <f>'Comp. Desp. Indiretas'!CY107</f>
        <v>0</v>
      </c>
    </row>
    <row r="30095" spans="1:7">
      <c r="A30095" s="283">
        <f>'Comp. Desp. Indiretas'!$CY$7</f>
        <v>0</v>
      </c>
      <c r="B30095" s="278">
        <f>'Comp. Desp. Indiretas'!$A$108</f>
        <v>0</v>
      </c>
      <c r="D30095" s="279" t="str">
        <f>'Comp. Desp. Indiretas'!$C$108</f>
        <v/>
      </c>
      <c r="E30095" s="278" t="str">
        <f>Resumo!$R$5</f>
        <v>Despesa</v>
      </c>
      <c r="F30095" s="278" t="str">
        <f>Resumo!$R$6</f>
        <v>Despesa Indireta</v>
      </c>
      <c r="G30095" s="286">
        <f>'Comp. Desp. Indiretas'!CY108</f>
        <v>0</v>
      </c>
    </row>
    <row r="30096" spans="1:7">
      <c r="A30096" s="283">
        <f>'Comp. Desp. Indiretas'!$CY$7</f>
        <v>0</v>
      </c>
      <c r="B30096" s="278">
        <f>'Comp. Desp. Indiretas'!$A$109</f>
        <v>0</v>
      </c>
      <c r="D30096" s="279" t="str">
        <f>'Comp. Desp. Indiretas'!$C$109</f>
        <v/>
      </c>
      <c r="E30096" s="278" t="str">
        <f>Resumo!$R$5</f>
        <v>Despesa</v>
      </c>
      <c r="F30096" s="278" t="str">
        <f>Resumo!$R$6</f>
        <v>Despesa Indireta</v>
      </c>
      <c r="G30096" s="286">
        <f>'Comp. Desp. Indiretas'!CY109</f>
        <v>0</v>
      </c>
    </row>
    <row r="30097" spans="1:7">
      <c r="A30097" s="283">
        <f>'Comp. Desp. Indiretas'!$CY$7</f>
        <v>0</v>
      </c>
      <c r="B30097" s="278">
        <f>'Comp. Desp. Indiretas'!$A$110</f>
        <v>0</v>
      </c>
      <c r="D30097" s="279" t="str">
        <f>'Comp. Desp. Indiretas'!$C$110</f>
        <v/>
      </c>
      <c r="E30097" s="278" t="str">
        <f>Resumo!$R$5</f>
        <v>Despesa</v>
      </c>
      <c r="F30097" s="278" t="str">
        <f>Resumo!$R$6</f>
        <v>Despesa Indireta</v>
      </c>
      <c r="G30097" s="286">
        <f>'Comp. Desp. Indiretas'!CY110</f>
        <v>0</v>
      </c>
    </row>
    <row r="30098" spans="1:7">
      <c r="A30098" s="283">
        <f>'Comp. Desp. Indiretas'!$CY$7</f>
        <v>0</v>
      </c>
      <c r="B30098" s="278">
        <f>'Comp. Desp. Indiretas'!$A$111</f>
        <v>0</v>
      </c>
      <c r="D30098" s="279" t="str">
        <f>'Comp. Desp. Indiretas'!$C$111</f>
        <v/>
      </c>
      <c r="E30098" s="278" t="str">
        <f>Resumo!$R$5</f>
        <v>Despesa</v>
      </c>
      <c r="F30098" s="278" t="str">
        <f>Resumo!$R$6</f>
        <v>Despesa Indireta</v>
      </c>
      <c r="G30098" s="286">
        <f>'Comp. Desp. Indiretas'!CY111</f>
        <v>0</v>
      </c>
    </row>
    <row r="30099" spans="1:7">
      <c r="A30099" s="283">
        <f>'Comp. Desp. Indiretas'!$CY$7</f>
        <v>0</v>
      </c>
      <c r="B30099" s="278">
        <f>'Comp. Desp. Indiretas'!$A$112</f>
        <v>0</v>
      </c>
      <c r="D30099" s="279" t="str">
        <f>'Comp. Desp. Indiretas'!$C$112</f>
        <v/>
      </c>
      <c r="E30099" s="278" t="str">
        <f>Resumo!$R$5</f>
        <v>Despesa</v>
      </c>
      <c r="F30099" s="278" t="str">
        <f>Resumo!$R$6</f>
        <v>Despesa Indireta</v>
      </c>
      <c r="G30099" s="286">
        <f>'Comp. Desp. Indiretas'!CY112</f>
        <v>0</v>
      </c>
    </row>
    <row r="30100" spans="1:7">
      <c r="A30100" s="283">
        <f>'Comp. Desp. Indiretas'!$CY$7</f>
        <v>0</v>
      </c>
      <c r="B30100" s="278" t="str">
        <f>'Composições Desp. Diretas'!$A$10</f>
        <v>MOD</v>
      </c>
      <c r="C30100" s="278" t="str">
        <f>EAP!$C$9</f>
        <v>PP01</v>
      </c>
      <c r="D30100" s="279" t="str">
        <f>'Composições Desp. Diretas'!$C$10</f>
        <v>ANALISTA TÉCNICO</v>
      </c>
      <c r="E30100" s="278" t="str">
        <f>Resumo!$R$5</f>
        <v>Despesa</v>
      </c>
      <c r="F30100" s="278" t="str">
        <f>Resumo!$R$7</f>
        <v>Despesa Direta</v>
      </c>
      <c r="G30100" s="286">
        <f>'Composições Desp. Diretas'!CZ10</f>
        <v>0</v>
      </c>
    </row>
    <row r="30101" spans="1:7">
      <c r="A30101" s="283">
        <f>'Comp. Desp. Indiretas'!$CY$7</f>
        <v>0</v>
      </c>
      <c r="B30101" s="278" t="str">
        <f>'Composições Desp. Diretas'!$A$11</f>
        <v>MOD</v>
      </c>
      <c r="C30101" s="278" t="str">
        <f>EAP!$C$9</f>
        <v>PP01</v>
      </c>
      <c r="D30101" s="279" t="str">
        <f>'Composições Desp. Diretas'!$C$11</f>
        <v>ASSISTENTE ADMINISTRATIVO</v>
      </c>
      <c r="E30101" s="278" t="str">
        <f>Resumo!$R$5</f>
        <v>Despesa</v>
      </c>
      <c r="F30101" s="278" t="str">
        <f>Resumo!$R$7</f>
        <v>Despesa Direta</v>
      </c>
      <c r="G30101" s="286">
        <f>'Composições Desp. Diretas'!CZ11</f>
        <v>0</v>
      </c>
    </row>
    <row r="30102" spans="1:7">
      <c r="A30102" s="283">
        <f>'Comp. Desp. Indiretas'!$CY$7</f>
        <v>0</v>
      </c>
      <c r="B30102" s="278" t="str">
        <f>'Composições Desp. Diretas'!$A$12</f>
        <v>MOD</v>
      </c>
      <c r="C30102" s="278" t="str">
        <f>EAP!$C$9</f>
        <v>PP01</v>
      </c>
      <c r="D30102" s="279" t="str">
        <f>'Composições Desp. Diretas'!$C$12</f>
        <v>TÉCNICO DE SEGURANÇA</v>
      </c>
      <c r="E30102" s="278" t="str">
        <f>Resumo!$R$5</f>
        <v>Despesa</v>
      </c>
      <c r="F30102" s="278" t="str">
        <f>Resumo!$R$7</f>
        <v>Despesa Direta</v>
      </c>
      <c r="G30102" s="286">
        <f>'Composições Desp. Diretas'!CZ12</f>
        <v>0</v>
      </c>
    </row>
    <row r="30103" spans="1:7">
      <c r="A30103" s="283">
        <f>'Comp. Desp. Indiretas'!$CY$7</f>
        <v>0</v>
      </c>
      <c r="B30103" s="278" t="str">
        <f>'Composições Desp. Diretas'!$A$13</f>
        <v>MOD</v>
      </c>
      <c r="C30103" s="278" t="str">
        <f>EAP!$C$9</f>
        <v>PP01</v>
      </c>
      <c r="D30103" s="279" t="str">
        <f>'Composições Desp. Diretas'!$C$13</f>
        <v>PREPOSTO</v>
      </c>
      <c r="E30103" s="278" t="str">
        <f>Resumo!$R$5</f>
        <v>Despesa</v>
      </c>
      <c r="F30103" s="278" t="str">
        <f>Resumo!$R$7</f>
        <v>Despesa Direta</v>
      </c>
      <c r="G30103" s="286">
        <f>'Composições Desp. Diretas'!CZ13</f>
        <v>0</v>
      </c>
    </row>
    <row r="30104" spans="1:7">
      <c r="A30104" s="283">
        <f>'Comp. Desp. Indiretas'!$CY$7</f>
        <v>0</v>
      </c>
      <c r="B30104" s="278" t="str">
        <f>'Composições Desp. Diretas'!$A$14</f>
        <v>MOD</v>
      </c>
      <c r="C30104" s="278" t="str">
        <f>EAP!$C$9</f>
        <v>PP01</v>
      </c>
      <c r="D30104" s="279" t="str">
        <f>'Composições Desp. Diretas'!$C$14</f>
        <v>COORDENADOR PEAC</v>
      </c>
      <c r="E30104" s="278" t="str">
        <f>Resumo!$R$5</f>
        <v>Despesa</v>
      </c>
      <c r="F30104" s="278" t="str">
        <f>Resumo!$R$7</f>
        <v>Despesa Direta</v>
      </c>
      <c r="G30104" s="286">
        <f>'Composições Desp. Diretas'!CZ14</f>
        <v>0</v>
      </c>
    </row>
    <row r="30105" spans="1:7">
      <c r="A30105" s="283">
        <f>'Comp. Desp. Indiretas'!$CY$7</f>
        <v>0</v>
      </c>
      <c r="B30105" s="278" t="str">
        <f>'Composições Desp. Diretas'!$A$15</f>
        <v>MOD</v>
      </c>
      <c r="C30105" s="278" t="str">
        <f>EAP!$C$9</f>
        <v>PP01</v>
      </c>
      <c r="D30105" s="279" t="str">
        <f>'Composições Desp. Diretas'!$C$15</f>
        <v>COORDENADOR PEAC</v>
      </c>
      <c r="E30105" s="278" t="str">
        <f>Resumo!$R$5</f>
        <v>Despesa</v>
      </c>
      <c r="F30105" s="278" t="str">
        <f>Resumo!$R$7</f>
        <v>Despesa Direta</v>
      </c>
      <c r="G30105" s="286">
        <f>'Composições Desp. Diretas'!CZ15</f>
        <v>0</v>
      </c>
    </row>
    <row r="30106" spans="1:7">
      <c r="A30106" s="283">
        <f>'Comp. Desp. Indiretas'!$CY$7</f>
        <v>0</v>
      </c>
      <c r="B30106" s="278" t="str">
        <f>'Composições Desp. Diretas'!$A$16</f>
        <v>MOD</v>
      </c>
      <c r="C30106" s="278" t="str">
        <f>EAP!$C$9</f>
        <v>PP01</v>
      </c>
      <c r="D30106" s="279" t="str">
        <f>'Composições Desp. Diretas'!$C$16</f>
        <v>PRODUÇÃO AUDIOVISUAL (DESIGNER GRÁFICO)</v>
      </c>
      <c r="E30106" s="278" t="str">
        <f>Resumo!$R$5</f>
        <v>Despesa</v>
      </c>
      <c r="F30106" s="278" t="str">
        <f>Resumo!$R$7</f>
        <v>Despesa Direta</v>
      </c>
      <c r="G30106" s="286">
        <f>'Composições Desp. Diretas'!CZ16</f>
        <v>0</v>
      </c>
    </row>
    <row r="30107" spans="1:7">
      <c r="A30107" s="283">
        <f>'Comp. Desp. Indiretas'!$CY$7</f>
        <v>0</v>
      </c>
      <c r="B30107" s="278" t="str">
        <f>'Composições Desp. Diretas'!$A$17</f>
        <v>DG</v>
      </c>
      <c r="C30107" s="278" t="str">
        <f>EAP!$C$9</f>
        <v>PP01</v>
      </c>
      <c r="D30107" s="279" t="str">
        <f>'Composições Desp. Diretas'!$C$17</f>
        <v>AJUDA DE CUSTO - CAJU - NÍVEL 1</v>
      </c>
      <c r="E30107" s="278" t="str">
        <f>Resumo!$R$5</f>
        <v>Despesa</v>
      </c>
      <c r="F30107" s="278" t="str">
        <f>Resumo!$R$7</f>
        <v>Despesa Direta</v>
      </c>
      <c r="G30107" s="286">
        <f>'Composições Desp. Diretas'!CZ17</f>
        <v>0</v>
      </c>
    </row>
    <row r="30108" spans="1:7">
      <c r="A30108" s="283">
        <f>'Comp. Desp. Indiretas'!$CY$7</f>
        <v>0</v>
      </c>
      <c r="B30108" s="278" t="str">
        <f>'Composições Desp. Diretas'!$A$18</f>
        <v>DG</v>
      </c>
      <c r="C30108" s="278" t="str">
        <f>EAP!$C$9</f>
        <v>PP01</v>
      </c>
      <c r="D30108" s="279" t="str">
        <f>'Composições Desp. Diretas'!$C$18</f>
        <v>AJUDA DE CUSTO - CAJU - NÍVEL 2</v>
      </c>
      <c r="E30108" s="278" t="str">
        <f>Resumo!$R$5</f>
        <v>Despesa</v>
      </c>
      <c r="F30108" s="278" t="str">
        <f>Resumo!$R$7</f>
        <v>Despesa Direta</v>
      </c>
      <c r="G30108" s="286">
        <f>'Composições Desp. Diretas'!CZ18</f>
        <v>0</v>
      </c>
    </row>
    <row r="30109" spans="1:7">
      <c r="A30109" s="283">
        <f>'Comp. Desp. Indiretas'!$CY$7</f>
        <v>0</v>
      </c>
      <c r="B30109" s="278" t="str">
        <f>'Composições Desp. Diretas'!$A$19</f>
        <v>MA</v>
      </c>
      <c r="C30109" s="278" t="str">
        <f>EAP!$C$9</f>
        <v>PP01</v>
      </c>
      <c r="D30109" s="279" t="str">
        <f>'Composições Desp. Diretas'!$C$19</f>
        <v>UNIFORME/EPI</v>
      </c>
      <c r="E30109" s="278" t="str">
        <f>Resumo!$R$5</f>
        <v>Despesa</v>
      </c>
      <c r="F30109" s="278" t="str">
        <f>Resumo!$R$7</f>
        <v>Despesa Direta</v>
      </c>
      <c r="G30109" s="286">
        <f>'Composições Desp. Diretas'!CZ19</f>
        <v>0</v>
      </c>
    </row>
    <row r="30110" spans="1:7">
      <c r="A30110" s="283">
        <f>'Comp. Desp. Indiretas'!$CY$7</f>
        <v>0</v>
      </c>
      <c r="B30110" s="278" t="str">
        <f>'Composições Desp. Diretas'!$A$20</f>
        <v>SMS</v>
      </c>
      <c r="C30110" s="278" t="str">
        <f>EAP!$C$9</f>
        <v>PP01</v>
      </c>
      <c r="D30110" s="279" t="str">
        <f>'Composições Desp. Diretas'!$C$20</f>
        <v>ASO</v>
      </c>
      <c r="E30110" s="278" t="str">
        <f>Resumo!$R$5</f>
        <v>Despesa</v>
      </c>
      <c r="F30110" s="278" t="str">
        <f>Resumo!$R$7</f>
        <v>Despesa Direta</v>
      </c>
      <c r="G30110" s="286">
        <f>'Composições Desp. Diretas'!CZ20</f>
        <v>0</v>
      </c>
    </row>
    <row r="30111" spans="1:7">
      <c r="A30111" s="283">
        <f>'Comp. Desp. Indiretas'!$CY$7</f>
        <v>0</v>
      </c>
      <c r="B30111" s="278" t="str">
        <f>'Composições Desp. Diretas'!$A$21</f>
        <v>EQ</v>
      </c>
      <c r="C30111" s="278" t="str">
        <f>EAP!$C$9</f>
        <v>PP01</v>
      </c>
      <c r="D30111" s="279" t="str">
        <f>'Composições Desp. Diretas'!$C$21</f>
        <v>NOTEBOOK</v>
      </c>
      <c r="E30111" s="278" t="str">
        <f>Resumo!$R$5</f>
        <v>Despesa</v>
      </c>
      <c r="F30111" s="278" t="str">
        <f>Resumo!$R$7</f>
        <v>Despesa Direta</v>
      </c>
      <c r="G30111" s="286">
        <f>'Composições Desp. Diretas'!CZ21</f>
        <v>0</v>
      </c>
    </row>
    <row r="30112" spans="1:7">
      <c r="A30112" s="283">
        <f>'Comp. Desp. Indiretas'!$CY$7</f>
        <v>0</v>
      </c>
      <c r="B30112" s="278" t="str">
        <f>'Composições Desp. Diretas'!$A$22</f>
        <v>EQ</v>
      </c>
      <c r="C30112" s="278" t="str">
        <f>EAP!$C$9</f>
        <v>PP01</v>
      </c>
      <c r="D30112" s="279" t="str">
        <f>'Composições Desp. Diretas'!$C$22</f>
        <v>KIT MULTIMÍDIA</v>
      </c>
      <c r="E30112" s="278" t="str">
        <f>Resumo!$R$5</f>
        <v>Despesa</v>
      </c>
      <c r="F30112" s="278" t="str">
        <f>Resumo!$R$7</f>
        <v>Despesa Direta</v>
      </c>
      <c r="G30112" s="286">
        <f>'Composições Desp. Diretas'!CZ22</f>
        <v>0</v>
      </c>
    </row>
    <row r="30113" spans="1:7">
      <c r="A30113" s="283">
        <f>'Comp. Desp. Indiretas'!$CY$7</f>
        <v>0</v>
      </c>
      <c r="B30113" s="278" t="str">
        <f>'Composições Desp. Diretas'!$A$23</f>
        <v>SMS</v>
      </c>
      <c r="C30113" s="278" t="str">
        <f>EAP!$C$9</f>
        <v>PP01</v>
      </c>
      <c r="D30113" s="279" t="str">
        <f>'Composições Desp. Diretas'!$C$23</f>
        <v>TREINAMENTO RAC02 (VALE)</v>
      </c>
      <c r="E30113" s="278" t="str">
        <f>Resumo!$R$5</f>
        <v>Despesa</v>
      </c>
      <c r="F30113" s="278" t="str">
        <f>Resumo!$R$7</f>
        <v>Despesa Direta</v>
      </c>
      <c r="G30113" s="286">
        <f>'Composições Desp. Diretas'!CZ23</f>
        <v>0</v>
      </c>
    </row>
    <row r="30114" spans="1:7">
      <c r="A30114" s="283">
        <f>'Comp. Desp. Indiretas'!$CY$7</f>
        <v>0</v>
      </c>
      <c r="B30114" s="278" t="str">
        <f>'Composições Desp. Diretas'!$A$24</f>
        <v>SE</v>
      </c>
      <c r="C30114" s="278" t="str">
        <f>EAP!$C$9</f>
        <v>PP01</v>
      </c>
      <c r="D30114" s="279" t="str">
        <f>'Composições Desp. Diretas'!$C$24</f>
        <v>ESPECIALISTA - 44h/MÊS</v>
      </c>
      <c r="E30114" s="278" t="str">
        <f>Resumo!$R$5</f>
        <v>Despesa</v>
      </c>
      <c r="F30114" s="278" t="str">
        <f>Resumo!$R$7</f>
        <v>Despesa Direta</v>
      </c>
      <c r="G30114" s="286">
        <f>'Composições Desp. Diretas'!CZ24</f>
        <v>0</v>
      </c>
    </row>
    <row r="30115" spans="1:7">
      <c r="A30115" s="283">
        <f>'Comp. Desp. Indiretas'!$CY$7</f>
        <v>0</v>
      </c>
      <c r="B30115" s="278">
        <f>'Composições Desp. Diretas'!$A$25</f>
        <v>0</v>
      </c>
      <c r="C30115" s="278" t="str">
        <f>EAP!$C$9</f>
        <v>PP01</v>
      </c>
      <c r="D30115" s="279">
        <f>'Composições Desp. Diretas'!$C$25</f>
        <v>0</v>
      </c>
      <c r="E30115" s="278" t="str">
        <f>Resumo!$R$5</f>
        <v>Despesa</v>
      </c>
      <c r="F30115" s="278" t="str">
        <f>Resumo!$R$7</f>
        <v>Despesa Direta</v>
      </c>
      <c r="G30115" s="286">
        <f>'Composições Desp. Diretas'!CZ25</f>
        <v>0</v>
      </c>
    </row>
    <row r="30116" spans="1:7">
      <c r="A30116" s="283">
        <f>'Comp. Desp. Indiretas'!$CY$7</f>
        <v>0</v>
      </c>
      <c r="B30116" s="278">
        <f>'Composições Desp. Diretas'!$A$26</f>
        <v>0</v>
      </c>
      <c r="C30116" s="278" t="str">
        <f>EAP!$C$9</f>
        <v>PP01</v>
      </c>
      <c r="D30116" s="279">
        <f>'Composições Desp. Diretas'!$C$26</f>
        <v>0</v>
      </c>
      <c r="E30116" s="278" t="str">
        <f>Resumo!$R$5</f>
        <v>Despesa</v>
      </c>
      <c r="F30116" s="278" t="str">
        <f>Resumo!$R$7</f>
        <v>Despesa Direta</v>
      </c>
      <c r="G30116" s="286">
        <f>'Composições Desp. Diretas'!CZ26</f>
        <v>0</v>
      </c>
    </row>
    <row r="30117" spans="1:7">
      <c r="A30117" s="283">
        <f>'Comp. Desp. Indiretas'!$CY$7</f>
        <v>0</v>
      </c>
      <c r="B30117" s="278">
        <f>'Composições Desp. Diretas'!$A$27</f>
        <v>0</v>
      </c>
      <c r="C30117" s="278" t="str">
        <f>EAP!$C$9</f>
        <v>PP01</v>
      </c>
      <c r="D30117" s="279">
        <f>'Composições Desp. Diretas'!$C$27</f>
        <v>0</v>
      </c>
      <c r="E30117" s="278" t="str">
        <f>Resumo!$R$5</f>
        <v>Despesa</v>
      </c>
      <c r="F30117" s="278" t="str">
        <f>Resumo!$R$7</f>
        <v>Despesa Direta</v>
      </c>
      <c r="G30117" s="286">
        <f>'Composições Desp. Diretas'!CZ27</f>
        <v>0</v>
      </c>
    </row>
    <row r="30118" spans="1:7">
      <c r="A30118" s="283">
        <f>'Comp. Desp. Indiretas'!$CY$7</f>
        <v>0</v>
      </c>
      <c r="B30118" s="278">
        <f>'Composições Desp. Diretas'!$A$28</f>
        <v>0</v>
      </c>
      <c r="C30118" s="278" t="str">
        <f>EAP!$C$9</f>
        <v>PP01</v>
      </c>
      <c r="D30118" s="279">
        <f>'Composições Desp. Diretas'!$C$28</f>
        <v>0</v>
      </c>
      <c r="E30118" s="278" t="str">
        <f>Resumo!$R$5</f>
        <v>Despesa</v>
      </c>
      <c r="F30118" s="278" t="str">
        <f>Resumo!$R$7</f>
        <v>Despesa Direta</v>
      </c>
      <c r="G30118" s="286">
        <f>'Composições Desp. Diretas'!CZ28</f>
        <v>0</v>
      </c>
    </row>
    <row r="30119" spans="1:7">
      <c r="A30119" s="283">
        <f>'Comp. Desp. Indiretas'!$CY$7</f>
        <v>0</v>
      </c>
      <c r="B30119" s="278">
        <f>'Composições Desp. Diretas'!$A$29</f>
        <v>0</v>
      </c>
      <c r="C30119" s="278" t="str">
        <f>EAP!$C$9</f>
        <v>PP01</v>
      </c>
      <c r="D30119" s="279">
        <f>'Composições Desp. Diretas'!$C$29</f>
        <v>0</v>
      </c>
      <c r="E30119" s="278" t="str">
        <f>Resumo!$R$5</f>
        <v>Despesa</v>
      </c>
      <c r="F30119" s="278" t="str">
        <f>Resumo!$R$7</f>
        <v>Despesa Direta</v>
      </c>
      <c r="G30119" s="286">
        <f>'Composições Desp. Diretas'!CZ29</f>
        <v>0</v>
      </c>
    </row>
    <row r="30120" spans="1:7">
      <c r="A30120" s="283">
        <f>'Comp. Desp. Indiretas'!$CY$7</f>
        <v>0</v>
      </c>
      <c r="B30120" s="278">
        <f>'Composições Desp. Diretas'!$A$30</f>
        <v>0</v>
      </c>
      <c r="C30120" s="278" t="str">
        <f>EAP!$C$9</f>
        <v>PP01</v>
      </c>
      <c r="D30120" s="279">
        <f>'Composições Desp. Diretas'!$C$30</f>
        <v>0</v>
      </c>
      <c r="E30120" s="278" t="str">
        <f>Resumo!$R$5</f>
        <v>Despesa</v>
      </c>
      <c r="F30120" s="278" t="str">
        <f>Resumo!$R$7</f>
        <v>Despesa Direta</v>
      </c>
      <c r="G30120" s="286">
        <f>'Composições Desp. Diretas'!CZ30</f>
        <v>0</v>
      </c>
    </row>
    <row r="30121" spans="1:7">
      <c r="A30121" s="283">
        <f>'Comp. Desp. Indiretas'!$CY$7</f>
        <v>0</v>
      </c>
      <c r="B30121" s="278">
        <f>'Composições Desp. Diretas'!$A$31</f>
        <v>0</v>
      </c>
      <c r="C30121" s="278" t="str">
        <f>EAP!$C$9</f>
        <v>PP01</v>
      </c>
      <c r="D30121" s="279">
        <f>'Composições Desp. Diretas'!$C$31</f>
        <v>0</v>
      </c>
      <c r="E30121" s="278" t="str">
        <f>Resumo!$R$5</f>
        <v>Despesa</v>
      </c>
      <c r="F30121" s="278" t="str">
        <f>Resumo!$R$7</f>
        <v>Despesa Direta</v>
      </c>
      <c r="G30121" s="286">
        <f>'Composições Desp. Diretas'!CZ31</f>
        <v>0</v>
      </c>
    </row>
    <row r="30122" spans="1:7">
      <c r="A30122" s="283">
        <f>'Comp. Desp. Indiretas'!$CY$7</f>
        <v>0</v>
      </c>
      <c r="B30122" s="278">
        <f>'Composições Desp. Diretas'!$A$32</f>
        <v>0</v>
      </c>
      <c r="C30122" s="278" t="str">
        <f>EAP!$C$9</f>
        <v>PP01</v>
      </c>
      <c r="D30122" s="279">
        <f>'Composições Desp. Diretas'!$C$32</f>
        <v>0</v>
      </c>
      <c r="E30122" s="278" t="str">
        <f>Resumo!$R$5</f>
        <v>Despesa</v>
      </c>
      <c r="F30122" s="278" t="str">
        <f>Resumo!$R$7</f>
        <v>Despesa Direta</v>
      </c>
      <c r="G30122" s="286">
        <f>'Composições Desp. Diretas'!CZ32</f>
        <v>0</v>
      </c>
    </row>
    <row r="30123" spans="1:7">
      <c r="A30123" s="283">
        <f>'Comp. Desp. Indiretas'!$CY$7</f>
        <v>0</v>
      </c>
      <c r="B30123" s="278">
        <f>'Composições Desp. Diretas'!$A$33</f>
        <v>0</v>
      </c>
      <c r="C30123" s="278" t="str">
        <f>EAP!$C$9</f>
        <v>PP01</v>
      </c>
      <c r="D30123" s="279">
        <f>'Composições Desp. Diretas'!$C$33</f>
        <v>0</v>
      </c>
      <c r="E30123" s="278" t="str">
        <f>Resumo!$R$5</f>
        <v>Despesa</v>
      </c>
      <c r="F30123" s="278" t="str">
        <f>Resumo!$R$7</f>
        <v>Despesa Direta</v>
      </c>
      <c r="G30123" s="286">
        <f>'Composições Desp. Diretas'!CZ33</f>
        <v>0</v>
      </c>
    </row>
    <row r="30124" spans="1:7">
      <c r="A30124" s="283">
        <f>'Comp. Desp. Indiretas'!$CY$7</f>
        <v>0</v>
      </c>
      <c r="B30124" s="278">
        <f>'Composições Desp. Diretas'!$A$34</f>
        <v>0</v>
      </c>
      <c r="C30124" s="278" t="str">
        <f>EAP!$C$9</f>
        <v>PP01</v>
      </c>
      <c r="D30124" s="279">
        <f>'Composições Desp. Diretas'!$C$34</f>
        <v>0</v>
      </c>
      <c r="E30124" s="278" t="str">
        <f>Resumo!$R$5</f>
        <v>Despesa</v>
      </c>
      <c r="F30124" s="278" t="str">
        <f>Resumo!$R$7</f>
        <v>Despesa Direta</v>
      </c>
      <c r="G30124" s="286">
        <f>'Composições Desp. Diretas'!CZ34</f>
        <v>0</v>
      </c>
    </row>
    <row r="30125" spans="1:7">
      <c r="A30125" s="283">
        <f>'Comp. Desp. Indiretas'!$CY$7</f>
        <v>0</v>
      </c>
      <c r="B30125" s="278">
        <f>'Composições Desp. Diretas'!$A$35</f>
        <v>0</v>
      </c>
      <c r="C30125" s="278" t="str">
        <f>EAP!$C$9</f>
        <v>PP01</v>
      </c>
      <c r="D30125" s="279">
        <f>'Composições Desp. Diretas'!$C$35</f>
        <v>0</v>
      </c>
      <c r="E30125" s="278" t="str">
        <f>Resumo!$R$5</f>
        <v>Despesa</v>
      </c>
      <c r="F30125" s="278" t="str">
        <f>Resumo!$R$7</f>
        <v>Despesa Direta</v>
      </c>
      <c r="G30125" s="286">
        <f>'Composições Desp. Diretas'!CZ35</f>
        <v>0</v>
      </c>
    </row>
    <row r="30126" spans="1:7">
      <c r="A30126" s="283">
        <f>'Comp. Desp. Indiretas'!$CY$7</f>
        <v>0</v>
      </c>
      <c r="B30126" s="278">
        <f>'Composições Desp. Diretas'!$A$36</f>
        <v>0</v>
      </c>
      <c r="C30126" s="278" t="str">
        <f>EAP!$C$9</f>
        <v>PP01</v>
      </c>
      <c r="D30126" s="279">
        <f>'Composições Desp. Diretas'!$C$36</f>
        <v>0</v>
      </c>
      <c r="E30126" s="278" t="str">
        <f>Resumo!$R$5</f>
        <v>Despesa</v>
      </c>
      <c r="F30126" s="278" t="str">
        <f>Resumo!$R$7</f>
        <v>Despesa Direta</v>
      </c>
      <c r="G30126" s="286">
        <f>'Composições Desp. Diretas'!CZ36</f>
        <v>0</v>
      </c>
    </row>
    <row r="30127" spans="1:7">
      <c r="A30127" s="283">
        <f>'Comp. Desp. Indiretas'!$CY$7</f>
        <v>0</v>
      </c>
      <c r="B30127" s="278">
        <f>'Composições Desp. Diretas'!$A$37</f>
        <v>0</v>
      </c>
      <c r="C30127" s="278" t="str">
        <f>EAP!$C$9</f>
        <v>PP01</v>
      </c>
      <c r="D30127" s="279">
        <f>'Composições Desp. Diretas'!$C$37</f>
        <v>0</v>
      </c>
      <c r="E30127" s="278" t="str">
        <f>Resumo!$R$5</f>
        <v>Despesa</v>
      </c>
      <c r="F30127" s="278" t="str">
        <f>Resumo!$R$7</f>
        <v>Despesa Direta</v>
      </c>
      <c r="G30127" s="286">
        <f>'Composições Desp. Diretas'!CZ37</f>
        <v>0</v>
      </c>
    </row>
    <row r="30128" spans="1:7">
      <c r="A30128" s="283">
        <f>'Comp. Desp. Indiretas'!$CY$7</f>
        <v>0</v>
      </c>
      <c r="B30128" s="278">
        <f>'Composições Desp. Diretas'!$A$38</f>
        <v>0</v>
      </c>
      <c r="C30128" s="278" t="str">
        <f>EAP!$C$9</f>
        <v>PP01</v>
      </c>
      <c r="D30128" s="279">
        <f>'Composições Desp. Diretas'!$C$38</f>
        <v>0</v>
      </c>
      <c r="E30128" s="278" t="str">
        <f>Resumo!$R$5</f>
        <v>Despesa</v>
      </c>
      <c r="F30128" s="278" t="str">
        <f>Resumo!$R$7</f>
        <v>Despesa Direta</v>
      </c>
      <c r="G30128" s="286">
        <f>'Composições Desp. Diretas'!CZ38</f>
        <v>0</v>
      </c>
    </row>
    <row r="30129" spans="1:7">
      <c r="A30129" s="283">
        <f>'Comp. Desp. Indiretas'!$CY$7</f>
        <v>0</v>
      </c>
      <c r="B30129" s="278">
        <f>'Composições Desp. Diretas'!$A$39</f>
        <v>0</v>
      </c>
      <c r="C30129" s="278" t="str">
        <f>EAP!$C$9</f>
        <v>PP01</v>
      </c>
      <c r="D30129" s="279">
        <f>'Composições Desp. Diretas'!$C$39</f>
        <v>0</v>
      </c>
      <c r="E30129" s="278" t="str">
        <f>Resumo!$R$5</f>
        <v>Despesa</v>
      </c>
      <c r="F30129" s="278" t="str">
        <f>Resumo!$R$7</f>
        <v>Despesa Direta</v>
      </c>
      <c r="G30129" s="286">
        <f>'Composições Desp. Diretas'!CZ39</f>
        <v>0</v>
      </c>
    </row>
    <row r="30130" spans="1:7">
      <c r="A30130" s="283">
        <f>'Comp. Desp. Indiretas'!$CY$7</f>
        <v>0</v>
      </c>
      <c r="B30130" s="278">
        <f>'Composições Desp. Diretas'!$A$40</f>
        <v>0</v>
      </c>
      <c r="C30130" s="278" t="str">
        <f>EAP!$C$9</f>
        <v>PP01</v>
      </c>
      <c r="D30130" s="279">
        <f>'Composições Desp. Diretas'!$C$40</f>
        <v>0</v>
      </c>
      <c r="E30130" s="278" t="str">
        <f>Resumo!$R$5</f>
        <v>Despesa</v>
      </c>
      <c r="F30130" s="278" t="str">
        <f>Resumo!$R$7</f>
        <v>Despesa Direta</v>
      </c>
      <c r="G30130" s="286">
        <f>'Composições Desp. Diretas'!CZ40</f>
        <v>0</v>
      </c>
    </row>
    <row r="30131" spans="1:7">
      <c r="A30131" s="283">
        <f>'Comp. Desp. Indiretas'!$CY$7</f>
        <v>0</v>
      </c>
      <c r="B30131" s="278" t="str">
        <f>'Composições Desp. Diretas'!$A$42</f>
        <v>DG</v>
      </c>
      <c r="C30131" s="278" t="str">
        <f>EAP!$C$10</f>
        <v>PP02</v>
      </c>
      <c r="D30131" s="279" t="str">
        <f>'Composições Desp. Diretas'!$C$42</f>
        <v>ALUGUEL DE VEÍCULO SUV</v>
      </c>
      <c r="E30131" s="278" t="str">
        <f>Resumo!$R$5</f>
        <v>Despesa</v>
      </c>
      <c r="F30131" s="278" t="str">
        <f>Resumo!$R$7</f>
        <v>Despesa Direta</v>
      </c>
      <c r="G30131" s="286">
        <f>'Composições Desp. Diretas'!CZ42</f>
        <v>0</v>
      </c>
    </row>
    <row r="30132" spans="1:7">
      <c r="A30132" s="283">
        <f>'Comp. Desp. Indiretas'!$CY$7</f>
        <v>0</v>
      </c>
      <c r="B30132" s="278" t="str">
        <f>'Composições Desp. Diretas'!$A$43</f>
        <v>DG</v>
      </c>
      <c r="C30132" s="278" t="str">
        <f>EAP!$C$10</f>
        <v>PP02</v>
      </c>
      <c r="D30132" s="279" t="str">
        <f>'Composições Desp. Diretas'!$C$43</f>
        <v>COMBUSTÍVEL - GASOLINA</v>
      </c>
      <c r="E30132" s="278" t="str">
        <f>Resumo!$R$5</f>
        <v>Despesa</v>
      </c>
      <c r="F30132" s="278" t="str">
        <f>Resumo!$R$7</f>
        <v>Despesa Direta</v>
      </c>
      <c r="G30132" s="286">
        <f>'Composições Desp. Diretas'!CZ43</f>
        <v>0</v>
      </c>
    </row>
    <row r="30133" spans="1:7">
      <c r="A30133" s="283">
        <f>'Comp. Desp. Indiretas'!$CY$7</f>
        <v>0</v>
      </c>
      <c r="B30133" s="278" t="str">
        <f>'Composições Desp. Diretas'!$A$44</f>
        <v>DG</v>
      </c>
      <c r="C30133" s="278" t="str">
        <f>EAP!$C$10</f>
        <v>PP02</v>
      </c>
      <c r="D30133" s="279" t="str">
        <f>'Composições Desp. Diretas'!$C$44</f>
        <v>EQUIPAMENTOS VEÍCULO (SENSOR DE FADIGA + TELEMETRIA)</v>
      </c>
      <c r="E30133" s="278" t="str">
        <f>Resumo!$R$5</f>
        <v>Despesa</v>
      </c>
      <c r="F30133" s="278" t="str">
        <f>Resumo!$R$7</f>
        <v>Despesa Direta</v>
      </c>
      <c r="G30133" s="286">
        <f>'Composições Desp. Diretas'!CZ44</f>
        <v>0</v>
      </c>
    </row>
    <row r="30134" spans="1:7">
      <c r="A30134" s="283">
        <f>'Comp. Desp. Indiretas'!$CY$7</f>
        <v>0</v>
      </c>
      <c r="B30134" s="278" t="str">
        <f>'Composições Desp. Diretas'!$A$45</f>
        <v>DG</v>
      </c>
      <c r="C30134" s="278" t="str">
        <f>EAP!$C$10</f>
        <v>PP02</v>
      </c>
      <c r="D30134" s="279" t="str">
        <f>'Composições Desp. Diretas'!$C$45</f>
        <v>INSTALAÇÃO SENSOR FADIGA</v>
      </c>
      <c r="E30134" s="278" t="str">
        <f>Resumo!$R$5</f>
        <v>Despesa</v>
      </c>
      <c r="F30134" s="278" t="str">
        <f>Resumo!$R$7</f>
        <v>Despesa Direta</v>
      </c>
      <c r="G30134" s="286">
        <f>'Composições Desp. Diretas'!CZ45</f>
        <v>0</v>
      </c>
    </row>
    <row r="30135" spans="1:7">
      <c r="A30135" s="283">
        <f>'Comp. Desp. Indiretas'!$CY$7</f>
        <v>0</v>
      </c>
      <c r="B30135" s="278" t="str">
        <f>'Composições Desp. Diretas'!$A$46</f>
        <v>DG</v>
      </c>
      <c r="C30135" s="278" t="str">
        <f>EAP!$C$10</f>
        <v>PP02</v>
      </c>
      <c r="D30135" s="279" t="str">
        <f>'Composições Desp. Diretas'!$C$46</f>
        <v>DESINSTALAÇÃO SENSOR FADIGA</v>
      </c>
      <c r="E30135" s="278" t="str">
        <f>Resumo!$R$5</f>
        <v>Despesa</v>
      </c>
      <c r="F30135" s="278" t="str">
        <f>Resumo!$R$7</f>
        <v>Despesa Direta</v>
      </c>
      <c r="G30135" s="286">
        <f>'Composições Desp. Diretas'!CZ46</f>
        <v>0</v>
      </c>
    </row>
    <row r="30136" spans="1:7">
      <c r="A30136" s="283">
        <f>'Comp. Desp. Indiretas'!$CY$7</f>
        <v>0</v>
      </c>
      <c r="B30136" s="278" t="str">
        <f>'Composições Desp. Diretas'!$A$47</f>
        <v>DG</v>
      </c>
      <c r="C30136" s="278" t="str">
        <f>EAP!$C$10</f>
        <v>PP02</v>
      </c>
      <c r="D30136" s="279" t="str">
        <f>'Composições Desp. Diretas'!$C$47</f>
        <v>INSTALAÇÃO TELEMETRIA</v>
      </c>
      <c r="E30136" s="278" t="str">
        <f>Resumo!$R$5</f>
        <v>Despesa</v>
      </c>
      <c r="F30136" s="278" t="str">
        <f>Resumo!$R$7</f>
        <v>Despesa Direta</v>
      </c>
      <c r="G30136" s="286">
        <f>'Composições Desp. Diretas'!CZ47</f>
        <v>0</v>
      </c>
    </row>
    <row r="30137" spans="1:7">
      <c r="A30137" s="283">
        <f>'Comp. Desp. Indiretas'!$CY$7</f>
        <v>0</v>
      </c>
      <c r="B30137" s="278" t="str">
        <f>'Composições Desp. Diretas'!$A$48</f>
        <v>DG</v>
      </c>
      <c r="C30137" s="278" t="str">
        <f>EAP!$C$10</f>
        <v>PP02</v>
      </c>
      <c r="D30137" s="279" t="str">
        <f>'Composições Desp. Diretas'!$C$48</f>
        <v>DESINSTALAÇÃO TELEMETRIA</v>
      </c>
      <c r="E30137" s="278" t="str">
        <f>Resumo!$R$5</f>
        <v>Despesa</v>
      </c>
      <c r="F30137" s="278" t="str">
        <f>Resumo!$R$7</f>
        <v>Despesa Direta</v>
      </c>
      <c r="G30137" s="286">
        <f>'Composições Desp. Diretas'!CZ48</f>
        <v>0</v>
      </c>
    </row>
    <row r="30138" spans="1:7">
      <c r="A30138" s="283">
        <f>'Comp. Desp. Indiretas'!$CY$7</f>
        <v>0</v>
      </c>
      <c r="B30138" s="278" t="str">
        <f>'Composições Desp. Diretas'!$A$49</f>
        <v>DG</v>
      </c>
      <c r="C30138" s="278" t="str">
        <f>EAP!$C$10</f>
        <v>PP02</v>
      </c>
      <c r="D30138" s="279" t="str">
        <f>'Composições Desp. Diretas'!$C$49</f>
        <v>INSTALAÇÃO E DESINSTALAÇÃO DE SIRENE DE RÉ</v>
      </c>
      <c r="E30138" s="278" t="str">
        <f>Resumo!$R$5</f>
        <v>Despesa</v>
      </c>
      <c r="F30138" s="278" t="str">
        <f>Resumo!$R$7</f>
        <v>Despesa Direta</v>
      </c>
      <c r="G30138" s="286">
        <f>'Composições Desp. Diretas'!CZ49</f>
        <v>0</v>
      </c>
    </row>
    <row r="30139" spans="1:7">
      <c r="A30139" s="283">
        <f>'Comp. Desp. Indiretas'!$CY$7</f>
        <v>0</v>
      </c>
      <c r="B30139" s="278" t="str">
        <f>'Composições Desp. Diretas'!$A$50</f>
        <v>DG</v>
      </c>
      <c r="C30139" s="278" t="str">
        <f>EAP!$C$10</f>
        <v>PP02</v>
      </c>
      <c r="D30139" s="279" t="str">
        <f>'Composições Desp. Diretas'!$C$50</f>
        <v>LAVAGEM DE VEÍCULO</v>
      </c>
      <c r="E30139" s="278" t="str">
        <f>Resumo!$R$5</f>
        <v>Despesa</v>
      </c>
      <c r="F30139" s="278" t="str">
        <f>Resumo!$R$7</f>
        <v>Despesa Direta</v>
      </c>
      <c r="G30139" s="286">
        <f>'Composições Desp. Diretas'!CZ50</f>
        <v>0</v>
      </c>
    </row>
    <row r="30140" spans="1:7">
      <c r="A30140" s="283">
        <f>'Comp. Desp. Indiretas'!$CY$7</f>
        <v>0</v>
      </c>
      <c r="B30140" s="278" t="str">
        <f>'Composições Desp. Diretas'!$A$51</f>
        <v>MA</v>
      </c>
      <c r="C30140" s="278" t="str">
        <f>EAP!$C$10</f>
        <v>PP02</v>
      </c>
      <c r="D30140" s="279" t="str">
        <f>'Composições Desp. Diretas'!$C$51</f>
        <v>MATERIAIS GRÁFICOS (CARTILHAS, FOLDERS, BANNER, CADERNO, OUTDOOR, PLACAS, E ETC)</v>
      </c>
      <c r="E30140" s="278" t="str">
        <f>Resumo!$R$5</f>
        <v>Despesa</v>
      </c>
      <c r="F30140" s="278" t="str">
        <f>Resumo!$R$7</f>
        <v>Despesa Direta</v>
      </c>
      <c r="G30140" s="286">
        <f>'Composições Desp. Diretas'!CZ51</f>
        <v>0</v>
      </c>
    </row>
    <row r="30141" spans="1:7">
      <c r="A30141" s="283">
        <f>'Comp. Desp. Indiretas'!$CY$7</f>
        <v>0</v>
      </c>
      <c r="B30141" s="278" t="str">
        <f>'Composições Desp. Diretas'!$A$52</f>
        <v>DG</v>
      </c>
      <c r="C30141" s="278" t="str">
        <f>EAP!$C$10</f>
        <v>PP02</v>
      </c>
      <c r="D30141" s="279" t="str">
        <f>'Composições Desp. Diretas'!$C$52</f>
        <v>LANCHES OFICINAS / EVENTOS / REUNIÕES</v>
      </c>
      <c r="E30141" s="278" t="str">
        <f>Resumo!$R$5</f>
        <v>Despesa</v>
      </c>
      <c r="F30141" s="278" t="str">
        <f>Resumo!$R$7</f>
        <v>Despesa Direta</v>
      </c>
      <c r="G30141" s="286">
        <f>'Composições Desp. Diretas'!CZ52</f>
        <v>0</v>
      </c>
    </row>
    <row r="30142" spans="1:7">
      <c r="A30142" s="283">
        <f>'Comp. Desp. Indiretas'!$CY$7</f>
        <v>0</v>
      </c>
      <c r="B30142" s="278" t="str">
        <f>'Composições Desp. Diretas'!$A$53</f>
        <v>DG</v>
      </c>
      <c r="C30142" s="278" t="str">
        <f>EAP!$C$10</f>
        <v>PP02</v>
      </c>
      <c r="D30142" s="279" t="str">
        <f>'Composições Desp. Diretas'!$C$53</f>
        <v>TRANSPORTE PARTICIPANTES</v>
      </c>
      <c r="E30142" s="278" t="str">
        <f>Resumo!$R$5</f>
        <v>Despesa</v>
      </c>
      <c r="F30142" s="278" t="str">
        <f>Resumo!$R$7</f>
        <v>Despesa Direta</v>
      </c>
      <c r="G30142" s="286">
        <f>'Composições Desp. Diretas'!CZ53</f>
        <v>0</v>
      </c>
    </row>
    <row r="30143" spans="1:7">
      <c r="A30143" s="283">
        <f>'Comp. Desp. Indiretas'!$CY$7</f>
        <v>0</v>
      </c>
      <c r="B30143" s="278" t="str">
        <f>'Composições Desp. Diretas'!$A$54</f>
        <v>MA</v>
      </c>
      <c r="C30143" s="278" t="str">
        <f>EAP!$C$10</f>
        <v>PP02</v>
      </c>
      <c r="D30143" s="279" t="str">
        <f>'Composições Desp. Diretas'!$C$54</f>
        <v>MATERIAIS DE ESCRITÓRIO (CARTOLINA, PAPEL, TESOURA, CANETA, LÁPIS, GRAMPEADOR, DUREX, FITA ADESIVA, E ETC.)</v>
      </c>
      <c r="E30143" s="278" t="str">
        <f>Resumo!$R$5</f>
        <v>Despesa</v>
      </c>
      <c r="F30143" s="278" t="str">
        <f>Resumo!$R$7</f>
        <v>Despesa Direta</v>
      </c>
      <c r="G30143" s="286">
        <f>'Composições Desp. Diretas'!CZ54</f>
        <v>0</v>
      </c>
    </row>
    <row r="30144" spans="1:7">
      <c r="A30144" s="283">
        <f>'Comp. Desp. Indiretas'!$CY$7</f>
        <v>0</v>
      </c>
      <c r="B30144" s="278" t="str">
        <f>'Composições Desp. Diretas'!$A$55</f>
        <v>MA</v>
      </c>
      <c r="C30144" s="278" t="str">
        <f>EAP!$C$10</f>
        <v>PP02</v>
      </c>
      <c r="D30144" s="279" t="str">
        <f>'Composições Desp. Diretas'!$C$55</f>
        <v>MATERIAIS ACESSÓRIOS PARA AS CAMPANHAS/OFICINAS (BRINDES, CAMISETAS, E ETC.)</v>
      </c>
      <c r="E30144" s="278" t="str">
        <f>Resumo!$R$5</f>
        <v>Despesa</v>
      </c>
      <c r="F30144" s="278" t="str">
        <f>Resumo!$R$7</f>
        <v>Despesa Direta</v>
      </c>
      <c r="G30144" s="286">
        <f>'Composições Desp. Diretas'!CZ55</f>
        <v>0</v>
      </c>
    </row>
    <row r="30145" spans="1:7">
      <c r="A30145" s="283">
        <f>'Comp. Desp. Indiretas'!$CY$7</f>
        <v>0</v>
      </c>
      <c r="B30145" s="278" t="str">
        <f>'Composições Desp. Diretas'!$A$56</f>
        <v>DG</v>
      </c>
      <c r="C30145" s="278" t="str">
        <f>EAP!$C$10</f>
        <v>PP02</v>
      </c>
      <c r="D30145" s="279" t="str">
        <f>'Composições Desp. Diretas'!$C$56</f>
        <v>HOSPEDAGEM VIAGEM</v>
      </c>
      <c r="E30145" s="278" t="str">
        <f>Resumo!$R$5</f>
        <v>Despesa</v>
      </c>
      <c r="F30145" s="278" t="str">
        <f>Resumo!$R$7</f>
        <v>Despesa Direta</v>
      </c>
      <c r="G30145" s="286">
        <f>'Composições Desp. Diretas'!CZ56</f>
        <v>0</v>
      </c>
    </row>
    <row r="30146" spans="1:7">
      <c r="A30146" s="283">
        <f>'Comp. Desp. Indiretas'!$CY$7</f>
        <v>0</v>
      </c>
      <c r="B30146" s="278" t="str">
        <f>'Composições Desp. Diretas'!$A$57</f>
        <v>DG</v>
      </c>
      <c r="C30146" s="278" t="str">
        <f>EAP!$C$10</f>
        <v>PP02</v>
      </c>
      <c r="D30146" s="279" t="str">
        <f>'Composições Desp. Diretas'!$C$57</f>
        <v>ALIMENTAÇÃO VIAGEM (CAFÉ / ALMOÇO OU JANTA)</v>
      </c>
      <c r="E30146" s="278" t="str">
        <f>Resumo!$R$5</f>
        <v>Despesa</v>
      </c>
      <c r="F30146" s="278" t="str">
        <f>Resumo!$R$7</f>
        <v>Despesa Direta</v>
      </c>
      <c r="G30146" s="286">
        <f>'Composições Desp. Diretas'!CZ57</f>
        <v>0</v>
      </c>
    </row>
    <row r="30147" spans="1:7">
      <c r="A30147" s="283">
        <f>'Comp. Desp. Indiretas'!$CY$7</f>
        <v>0</v>
      </c>
      <c r="B30147" s="278" t="str">
        <f>'Composições Desp. Diretas'!$A$58</f>
        <v>DG</v>
      </c>
      <c r="C30147" s="278" t="str">
        <f>EAP!$C$10</f>
        <v>PP02</v>
      </c>
      <c r="D30147" s="279" t="str">
        <f>'Composições Desp. Diretas'!$C$58</f>
        <v>PASSAGEM TERRESTRE / TRANSLADO</v>
      </c>
      <c r="E30147" s="278" t="str">
        <f>Resumo!$R$5</f>
        <v>Despesa</v>
      </c>
      <c r="F30147" s="278" t="str">
        <f>Resumo!$R$7</f>
        <v>Despesa Direta</v>
      </c>
      <c r="G30147" s="286">
        <f>'Composições Desp. Diretas'!CZ58</f>
        <v>0</v>
      </c>
    </row>
    <row r="30148" spans="1:7">
      <c r="A30148" s="283">
        <f>'Comp. Desp. Indiretas'!$CY$7</f>
        <v>0</v>
      </c>
      <c r="B30148" s="278">
        <f>'Composições Desp. Diretas'!$A$59</f>
        <v>0</v>
      </c>
      <c r="C30148" s="278" t="str">
        <f>EAP!$C$10</f>
        <v>PP02</v>
      </c>
      <c r="D30148" s="279">
        <f>'Composições Desp. Diretas'!$C$59</f>
        <v>0</v>
      </c>
      <c r="E30148" s="278" t="str">
        <f>Resumo!$R$5</f>
        <v>Despesa</v>
      </c>
      <c r="F30148" s="278" t="str">
        <f>Resumo!$R$7</f>
        <v>Despesa Direta</v>
      </c>
      <c r="G30148" s="286">
        <f>'Composições Desp. Diretas'!CZ59</f>
        <v>0</v>
      </c>
    </row>
    <row r="30149" spans="1:7">
      <c r="A30149" s="283">
        <f>'Comp. Desp. Indiretas'!$CY$7</f>
        <v>0</v>
      </c>
      <c r="B30149" s="278">
        <f>'Composições Desp. Diretas'!$A$60</f>
        <v>0</v>
      </c>
      <c r="C30149" s="278" t="str">
        <f>EAP!$C$10</f>
        <v>PP02</v>
      </c>
      <c r="D30149" s="279">
        <f>'Composições Desp. Diretas'!$C$60</f>
        <v>0</v>
      </c>
      <c r="E30149" s="278" t="str">
        <f>Resumo!$R$5</f>
        <v>Despesa</v>
      </c>
      <c r="F30149" s="278" t="str">
        <f>Resumo!$R$7</f>
        <v>Despesa Direta</v>
      </c>
      <c r="G30149" s="286">
        <f>'Composições Desp. Diretas'!CZ60</f>
        <v>0</v>
      </c>
    </row>
    <row r="30150" spans="1:7">
      <c r="A30150" s="283">
        <f>'Comp. Desp. Indiretas'!$CY$7</f>
        <v>0</v>
      </c>
      <c r="B30150" s="278">
        <f>'Composições Desp. Diretas'!$A$61</f>
        <v>0</v>
      </c>
      <c r="C30150" s="278" t="str">
        <f>EAP!$C$10</f>
        <v>PP02</v>
      </c>
      <c r="D30150" s="279">
        <f>'Composições Desp. Diretas'!$C$61</f>
        <v>0</v>
      </c>
      <c r="E30150" s="278" t="str">
        <f>Resumo!$R$5</f>
        <v>Despesa</v>
      </c>
      <c r="F30150" s="278" t="str">
        <f>Resumo!$R$7</f>
        <v>Despesa Direta</v>
      </c>
      <c r="G30150" s="286">
        <f>'Composições Desp. Diretas'!CZ61</f>
        <v>0</v>
      </c>
    </row>
    <row r="30151" spans="1:7">
      <c r="A30151" s="283">
        <f>'Comp. Desp. Indiretas'!$CY$7</f>
        <v>0</v>
      </c>
      <c r="B30151" s="278">
        <f>'Composições Desp. Diretas'!$A$62</f>
        <v>0</v>
      </c>
      <c r="C30151" s="278" t="str">
        <f>EAP!$C$10</f>
        <v>PP02</v>
      </c>
      <c r="D30151" s="279">
        <f>'Composições Desp. Diretas'!$C$62</f>
        <v>0</v>
      </c>
      <c r="E30151" s="278" t="str">
        <f>Resumo!$R$5</f>
        <v>Despesa</v>
      </c>
      <c r="F30151" s="278" t="str">
        <f>Resumo!$R$7</f>
        <v>Despesa Direta</v>
      </c>
      <c r="G30151" s="286">
        <f>'Composições Desp. Diretas'!CZ62</f>
        <v>0</v>
      </c>
    </row>
    <row r="30152" spans="1:7">
      <c r="A30152" s="283">
        <f>'Comp. Desp. Indiretas'!$CY$7</f>
        <v>0</v>
      </c>
      <c r="B30152" s="278">
        <f>'Composições Desp. Diretas'!$A$63</f>
        <v>0</v>
      </c>
      <c r="C30152" s="278" t="str">
        <f>EAP!$C$10</f>
        <v>PP02</v>
      </c>
      <c r="D30152" s="279">
        <f>'Composições Desp. Diretas'!$C$63</f>
        <v>0</v>
      </c>
      <c r="E30152" s="278" t="str">
        <f>Resumo!$R$5</f>
        <v>Despesa</v>
      </c>
      <c r="F30152" s="278" t="str">
        <f>Resumo!$R$7</f>
        <v>Despesa Direta</v>
      </c>
      <c r="G30152" s="286">
        <f>'Composições Desp. Diretas'!CZ63</f>
        <v>0</v>
      </c>
    </row>
    <row r="30153" spans="1:7">
      <c r="A30153" s="283">
        <f>'Comp. Desp. Indiretas'!$CY$7</f>
        <v>0</v>
      </c>
      <c r="B30153" s="278">
        <f>'Composições Desp. Diretas'!$A$64</f>
        <v>0</v>
      </c>
      <c r="C30153" s="278" t="str">
        <f>EAP!$C$10</f>
        <v>PP02</v>
      </c>
      <c r="D30153" s="279">
        <f>'Composições Desp. Diretas'!$C$64</f>
        <v>0</v>
      </c>
      <c r="E30153" s="278" t="str">
        <f>Resumo!$R$5</f>
        <v>Despesa</v>
      </c>
      <c r="F30153" s="278" t="str">
        <f>Resumo!$R$7</f>
        <v>Despesa Direta</v>
      </c>
      <c r="G30153" s="286">
        <f>'Composições Desp. Diretas'!CZ64</f>
        <v>0</v>
      </c>
    </row>
    <row r="30154" spans="1:7">
      <c r="A30154" s="283">
        <f>'Comp. Desp. Indiretas'!$CY$7</f>
        <v>0</v>
      </c>
      <c r="B30154" s="278">
        <f>'Composições Desp. Diretas'!$A$65</f>
        <v>0</v>
      </c>
      <c r="C30154" s="278" t="str">
        <f>EAP!$C$10</f>
        <v>PP02</v>
      </c>
      <c r="D30154" s="279">
        <f>'Composições Desp. Diretas'!$C$65</f>
        <v>0</v>
      </c>
      <c r="E30154" s="278" t="str">
        <f>Resumo!$R$5</f>
        <v>Despesa</v>
      </c>
      <c r="F30154" s="278" t="str">
        <f>Resumo!$R$7</f>
        <v>Despesa Direta</v>
      </c>
      <c r="G30154" s="286">
        <f>'Composições Desp. Diretas'!CZ65</f>
        <v>0</v>
      </c>
    </row>
    <row r="30155" spans="1:7">
      <c r="A30155" s="283">
        <f>'Comp. Desp. Indiretas'!$CY$7</f>
        <v>0</v>
      </c>
      <c r="B30155" s="278">
        <f>'Composições Desp. Diretas'!$A$66</f>
        <v>0</v>
      </c>
      <c r="C30155" s="278" t="str">
        <f>EAP!$C$10</f>
        <v>PP02</v>
      </c>
      <c r="D30155" s="279">
        <f>'Composições Desp. Diretas'!$C$66</f>
        <v>0</v>
      </c>
      <c r="E30155" s="278" t="str">
        <f>Resumo!$R$5</f>
        <v>Despesa</v>
      </c>
      <c r="F30155" s="278" t="str">
        <f>Resumo!$R$7</f>
        <v>Despesa Direta</v>
      </c>
      <c r="G30155" s="286">
        <f>'Composições Desp. Diretas'!CZ66</f>
        <v>0</v>
      </c>
    </row>
    <row r="30156" spans="1:7">
      <c r="A30156" s="283">
        <f>'Comp. Desp. Indiretas'!$CY$7</f>
        <v>0</v>
      </c>
      <c r="B30156" s="278">
        <f>'Composições Desp. Diretas'!$A$67</f>
        <v>0</v>
      </c>
      <c r="C30156" s="278" t="str">
        <f>EAP!$C$10</f>
        <v>PP02</v>
      </c>
      <c r="D30156" s="279">
        <f>'Composições Desp. Diretas'!$C$67</f>
        <v>0</v>
      </c>
      <c r="E30156" s="278" t="str">
        <f>Resumo!$R$5</f>
        <v>Despesa</v>
      </c>
      <c r="F30156" s="278" t="str">
        <f>Resumo!$R$7</f>
        <v>Despesa Direta</v>
      </c>
      <c r="G30156" s="286">
        <f>'Composições Desp. Diretas'!CZ67</f>
        <v>0</v>
      </c>
    </row>
    <row r="30157" spans="1:7">
      <c r="A30157" s="283">
        <f>'Comp. Desp. Indiretas'!$CY$7</f>
        <v>0</v>
      </c>
      <c r="B30157" s="278">
        <f>'Composições Desp. Diretas'!$A$68</f>
        <v>0</v>
      </c>
      <c r="C30157" s="278" t="str">
        <f>EAP!$C$10</f>
        <v>PP02</v>
      </c>
      <c r="D30157" s="279">
        <f>'Composições Desp. Diretas'!$C$68</f>
        <v>0</v>
      </c>
      <c r="E30157" s="278" t="str">
        <f>Resumo!$R$5</f>
        <v>Despesa</v>
      </c>
      <c r="F30157" s="278" t="str">
        <f>Resumo!$R$7</f>
        <v>Despesa Direta</v>
      </c>
      <c r="G30157" s="286">
        <f>'Composições Desp. Diretas'!CZ68</f>
        <v>0</v>
      </c>
    </row>
    <row r="30158" spans="1:7">
      <c r="A30158" s="283">
        <f>'Comp. Desp. Indiretas'!$CY$7</f>
        <v>0</v>
      </c>
      <c r="B30158" s="278">
        <f>'Composições Desp. Diretas'!$A$69</f>
        <v>0</v>
      </c>
      <c r="C30158" s="278" t="str">
        <f>EAP!$C$10</f>
        <v>PP02</v>
      </c>
      <c r="D30158" s="279">
        <f>'Composições Desp. Diretas'!$C$69</f>
        <v>0</v>
      </c>
      <c r="E30158" s="278" t="str">
        <f>Resumo!$R$5</f>
        <v>Despesa</v>
      </c>
      <c r="F30158" s="278" t="str">
        <f>Resumo!$R$7</f>
        <v>Despesa Direta</v>
      </c>
      <c r="G30158" s="286">
        <f>'Composições Desp. Diretas'!CZ69</f>
        <v>0</v>
      </c>
    </row>
    <row r="30159" spans="1:7">
      <c r="A30159" s="283">
        <f>'Comp. Desp. Indiretas'!$CY$7</f>
        <v>0</v>
      </c>
      <c r="B30159" s="278">
        <f>'Composições Desp. Diretas'!$A$70</f>
        <v>0</v>
      </c>
      <c r="C30159" s="278" t="str">
        <f>EAP!$C$10</f>
        <v>PP02</v>
      </c>
      <c r="D30159" s="279">
        <f>'Composições Desp. Diretas'!$C$70</f>
        <v>0</v>
      </c>
      <c r="E30159" s="278" t="str">
        <f>Resumo!$R$5</f>
        <v>Despesa</v>
      </c>
      <c r="F30159" s="278" t="str">
        <f>Resumo!$R$7</f>
        <v>Despesa Direta</v>
      </c>
      <c r="G30159" s="286">
        <f>'Composições Desp. Diretas'!CZ70</f>
        <v>0</v>
      </c>
    </row>
    <row r="30160" spans="1:7">
      <c r="A30160" s="283">
        <f>'Comp. Desp. Indiretas'!$CY$7</f>
        <v>0</v>
      </c>
      <c r="B30160" s="278">
        <f>'Composições Desp. Diretas'!$A$71</f>
        <v>0</v>
      </c>
      <c r="C30160" s="278" t="str">
        <f>EAP!$C$10</f>
        <v>PP02</v>
      </c>
      <c r="D30160" s="279">
        <f>'Composições Desp. Diretas'!$C$71</f>
        <v>0</v>
      </c>
      <c r="E30160" s="278" t="str">
        <f>Resumo!$R$5</f>
        <v>Despesa</v>
      </c>
      <c r="F30160" s="278" t="str">
        <f>Resumo!$R$7</f>
        <v>Despesa Direta</v>
      </c>
      <c r="G30160" s="286">
        <f>'Composições Desp. Diretas'!CZ71</f>
        <v>0</v>
      </c>
    </row>
    <row r="30161" spans="1:7">
      <c r="A30161" s="283">
        <f>'Comp. Desp. Indiretas'!$CY$7</f>
        <v>0</v>
      </c>
      <c r="B30161" s="278">
        <f>'Composições Desp. Diretas'!$A$72</f>
        <v>0</v>
      </c>
      <c r="C30161" s="278" t="str">
        <f>EAP!$C$10</f>
        <v>PP02</v>
      </c>
      <c r="D30161" s="279">
        <f>'Composições Desp. Diretas'!$C$72</f>
        <v>0</v>
      </c>
      <c r="E30161" s="278" t="str">
        <f>Resumo!$R$5</f>
        <v>Despesa</v>
      </c>
      <c r="F30161" s="278" t="str">
        <f>Resumo!$R$7</f>
        <v>Despesa Direta</v>
      </c>
      <c r="G30161" s="286">
        <f>'Composições Desp. Diretas'!CZ72</f>
        <v>0</v>
      </c>
    </row>
    <row r="31030" spans="1:7">
      <c r="A31030" s="283">
        <f>'Comp. Desp. Indiretas'!$CY$7</f>
        <v>0</v>
      </c>
      <c r="D31030" s="279" t="str">
        <f>'CRONOG. DE RECEBIMENTO'!$A$5</f>
        <v>SUBPROGRAMA DE EDUCAÇÃO AMBIENTAL PARA A COMUNIDADE (PEAC)</v>
      </c>
      <c r="E31030" s="278" t="str">
        <f>Resumo!$R$4</f>
        <v>Receita</v>
      </c>
      <c r="F31030" s="278" t="str">
        <f>Resumo!$R$4</f>
        <v>Receita</v>
      </c>
      <c r="G31030" s="286">
        <f>'CRONOG. DE RECEBIMENTO'!AC5</f>
        <v>0</v>
      </c>
    </row>
    <row r="31031" spans="1:7">
      <c r="A31031" s="283">
        <f>'Comp. Desp. Indiretas'!$CY$7</f>
        <v>0</v>
      </c>
      <c r="D31031" s="279" t="str">
        <f>'CRONOG. DE RECEBIMENTO'!$A$6</f>
        <v>Plano de Trabalho de Comunidade (PEAC)</v>
      </c>
      <c r="E31031" s="278" t="str">
        <f>Resumo!$R$4</f>
        <v>Receita</v>
      </c>
      <c r="F31031" s="278" t="str">
        <f>Resumo!$R$4</f>
        <v>Receita</v>
      </c>
      <c r="G31031" s="286">
        <f>'CRONOG. DE RECEBIMENTO'!AC6</f>
        <v>0</v>
      </c>
    </row>
    <row r="31032" spans="1:7">
      <c r="A31032" s="283">
        <f>'Comp. Desp. Indiretas'!$CY$7</f>
        <v>0</v>
      </c>
      <c r="D31032" s="279" t="str">
        <f>'CRONOG. DE RECEBIMENTO'!$A$7</f>
        <v>Formar Comitê de Educação Ambiental de Comunidade (PEAC)</v>
      </c>
      <c r="E31032" s="278" t="str">
        <f>Resumo!$R$4</f>
        <v>Receita</v>
      </c>
      <c r="F31032" s="278" t="str">
        <f>Resumo!$R$4</f>
        <v>Receita</v>
      </c>
      <c r="G31032" s="286">
        <f>'CRONOG. DE RECEBIMENTO'!AC7</f>
        <v>0</v>
      </c>
    </row>
    <row r="31033" spans="1:7">
      <c r="A31033" s="283">
        <f>'Comp. Desp. Indiretas'!$CY$7</f>
        <v>0</v>
      </c>
      <c r="D31033" s="279" t="str">
        <f>'CRONOG. DE RECEBIMENTO'!$A$8</f>
        <v>Manter Comitê de Educação Ambiental em comunidades (PEAC)</v>
      </c>
      <c r="E31033" s="278" t="str">
        <f>Resumo!$R$4</f>
        <v>Receita</v>
      </c>
      <c r="F31033" s="278" t="str">
        <f>Resumo!$R$4</f>
        <v>Receita</v>
      </c>
      <c r="G31033" s="286">
        <f>'CRONOG. DE RECEBIMENTO'!AC8</f>
        <v>0</v>
      </c>
    </row>
    <row r="31034" spans="1:7">
      <c r="A31034" s="283">
        <f>'Comp. Desp. Indiretas'!$CY$7</f>
        <v>0</v>
      </c>
      <c r="D31034" s="279" t="str">
        <f>'CRONOG. DE RECEBIMENTO'!$A$24</f>
        <v>Realizar análise técnica mensal das atividades de Educação Ambiental do PEAC</v>
      </c>
      <c r="E31034" s="278" t="str">
        <f>Resumo!$R$4</f>
        <v>Receita</v>
      </c>
      <c r="F31034" s="278" t="str">
        <f>Resumo!$R$4</f>
        <v>Receita</v>
      </c>
      <c r="G31034" s="286">
        <f>'CRONOG. DE RECEBIMENTO'!AC24</f>
        <v>0</v>
      </c>
    </row>
    <row r="31035" spans="1:7">
      <c r="A31035" s="283">
        <f>'Comp. Desp. Indiretas'!$CY$7</f>
        <v>0</v>
      </c>
      <c r="D31035" s="279" t="str">
        <f>'CRONOG. DE RECEBIMENTO'!$A$25</f>
        <v>Realizar Blitz Educativa sobre SSMA para Comunidades (PEAC)</v>
      </c>
      <c r="E31035" s="278" t="str">
        <f>Resumo!$R$4</f>
        <v>Receita</v>
      </c>
      <c r="F31035" s="278" t="str">
        <f>Resumo!$R$4</f>
        <v>Receita</v>
      </c>
      <c r="G31035" s="286">
        <f>'CRONOG. DE RECEBIMENTO'!AC25</f>
        <v>0</v>
      </c>
    </row>
    <row r="31036" spans="1:7">
      <c r="A31036" s="283">
        <f>'Comp. Desp. Indiretas'!$CY$7</f>
        <v>0</v>
      </c>
      <c r="D31036" s="279" t="str">
        <f>'CRONOG. DE RECEBIMENTO'!$A$26</f>
        <v>Despesas tributáveis do item 6.1.12</v>
      </c>
      <c r="E31036" s="278" t="str">
        <f>Resumo!$R$4</f>
        <v>Receita</v>
      </c>
      <c r="F31036" s="278" t="str">
        <f>Resumo!$R$4</f>
        <v>Receita</v>
      </c>
      <c r="G31036" s="286">
        <f>'CRONOG. DE RECEBIMENTO'!AC26</f>
        <v>0</v>
      </c>
    </row>
    <row r="31037" spans="1:7">
      <c r="A31037" s="283">
        <f>'Comp. Desp. Indiretas'!$CY$7</f>
        <v>0</v>
      </c>
      <c r="D31037" s="279" t="str">
        <f>'CRONOG. DE RECEBIMENTO'!$A$42</f>
        <v>Despesas tributáveis do item 6.1.21</v>
      </c>
      <c r="E31037" s="278" t="str">
        <f>Resumo!$R$4</f>
        <v>Receita</v>
      </c>
      <c r="F31037" s="278" t="str">
        <f>Resumo!$R$4</f>
        <v>Receita</v>
      </c>
      <c r="G31037" s="286">
        <f>'CRONOG. DE RECEBIMENTO'!AC42</f>
        <v>0</v>
      </c>
    </row>
    <row r="31038" spans="1:7">
      <c r="A31038" s="283">
        <f>'Comp. Desp. Indiretas'!$CY$7</f>
        <v>0</v>
      </c>
      <c r="D31038" s="279" t="str">
        <f>'CRONOG. DE RECEBIMENTO'!$A$43</f>
        <v>Monitorar atividade do Programa de Educação Ambiental do Trabalhador (PEAT)</v>
      </c>
      <c r="E31038" s="278" t="str">
        <f>Resumo!$R$4</f>
        <v>Receita</v>
      </c>
      <c r="F31038" s="278" t="str">
        <f>Resumo!$R$4</f>
        <v>Receita</v>
      </c>
      <c r="G31038" s="286">
        <f>'CRONOG. DE RECEBIMENTO'!AC43</f>
        <v>0</v>
      </c>
    </row>
    <row r="31039" spans="1:7">
      <c r="A31039" s="283">
        <f>'Comp. Desp. Indiretas'!$CY$7</f>
        <v>0</v>
      </c>
      <c r="D31039" s="279" t="str">
        <f>'CRONOG. DE RECEBIMENTO'!$A$44</f>
        <v>Despesas tributáveis do item 6.1.22</v>
      </c>
      <c r="E31039" s="278" t="str">
        <f>Resumo!$R$4</f>
        <v>Receita</v>
      </c>
      <c r="F31039" s="278" t="str">
        <f>Resumo!$R$4</f>
        <v>Receita</v>
      </c>
      <c r="G31039" s="286">
        <f>'CRONOG. DE RECEBIMENTO'!AC44</f>
        <v>0</v>
      </c>
    </row>
    <row r="31040" spans="1:7">
      <c r="A31040" s="283">
        <f>'Comp. Desp. Indiretas'!$CY$7</f>
        <v>0</v>
      </c>
      <c r="D31040" s="279" t="str">
        <f>'CRONOG. DE RECEBIMENTO'!$A$45</f>
        <v>Realizar análise técnica mensal das atividades de Educação Ambiental do PEAT</v>
      </c>
      <c r="E31040" s="278" t="str">
        <f>Resumo!$R$4</f>
        <v>Receita</v>
      </c>
      <c r="F31040" s="278" t="str">
        <f>Resumo!$R$4</f>
        <v>Receita</v>
      </c>
      <c r="G31040" s="286">
        <f>'CRONOG. DE RECEBIMENTO'!AC45</f>
        <v>0</v>
      </c>
    </row>
    <row r="31041" spans="1:7">
      <c r="A31041" s="283">
        <f>'Comp. Desp. Indiretas'!$CY$7</f>
        <v>0</v>
      </c>
      <c r="D31041" s="279" t="str">
        <f>'CRONOG. DE RECEBIMENTO'!$A$46</f>
        <v>Realizar Diagnóstico Socioambiental Participativo (DSAP) para empregados</v>
      </c>
      <c r="E31041" s="278" t="str">
        <f>Resumo!$R$4</f>
        <v>Receita</v>
      </c>
      <c r="F31041" s="278" t="str">
        <f>Resumo!$R$4</f>
        <v>Receita</v>
      </c>
      <c r="G31041" s="286">
        <f>'CRONOG. DE RECEBIMENTO'!AC46</f>
        <v>0</v>
      </c>
    </row>
    <row r="31043" spans="1:7">
      <c r="A31043" s="283">
        <f>'Comp. Desp. Indiretas'!$CY$7</f>
        <v>0</v>
      </c>
      <c r="D31043" s="279" t="str">
        <f>'CRONOG. DE RECEBIMENTO'!$A$47</f>
        <v>Despesas tributáveis do item 6.1.24</v>
      </c>
      <c r="E31043" s="278" t="str">
        <f>Resumo!$R$4</f>
        <v>Receita</v>
      </c>
      <c r="F31043" s="278" t="str">
        <f>Resumo!$R$4</f>
        <v>Receita</v>
      </c>
      <c r="G31043" s="286">
        <f>'CRONOG. DE RECEBIMENTO'!AC47</f>
        <v>0</v>
      </c>
    </row>
    <row r="31044" spans="1:7">
      <c r="A31044" s="283">
        <f>'Comp. Desp. Indiretas'!$CY$7</f>
        <v>0</v>
      </c>
      <c r="D31044" s="279" t="str">
        <f>'CRONOG. DE RECEBIMENTO'!$A$48</f>
        <v>PRODUÇÃO DE ARTES VISUAIS</v>
      </c>
      <c r="E31044" s="278" t="str">
        <f>Resumo!$R$4</f>
        <v>Receita</v>
      </c>
      <c r="F31044" s="278" t="str">
        <f>Resumo!$R$4</f>
        <v>Receita</v>
      </c>
      <c r="G31044" s="286">
        <f>'CRONOG. DE RECEBIMENTO'!AC48</f>
        <v>0</v>
      </c>
    </row>
    <row r="31045" spans="1:7">
      <c r="A31045" s="283">
        <f>'Comp. Desp. Indiretas'!$CY$7</f>
        <v>0</v>
      </c>
      <c r="D31045" s="279" t="str">
        <f>'CRONOG. DE RECEBIMENTO'!$A$49</f>
        <v>Produzir material gráfico como folder, convites, banner, lâmina, outdoor, apresentações e produtos diversos atinentes a educação ambiental e outras temáticas etc.</v>
      </c>
      <c r="E31045" s="278" t="str">
        <f>Resumo!$R$4</f>
        <v>Receita</v>
      </c>
      <c r="F31045" s="278" t="str">
        <f>Resumo!$R$4</f>
        <v>Receita</v>
      </c>
      <c r="G31045" s="286">
        <f>'CRONOG. DE RECEBIMENTO'!AC49</f>
        <v>0</v>
      </c>
    </row>
    <row r="31046" spans="1:7">
      <c r="A31046" s="283">
        <f>'Comp. Desp. Indiretas'!$CY$7</f>
        <v>0</v>
      </c>
      <c r="D31046" s="279" t="str">
        <f>'CRONOG. DE RECEBIMENTO'!$A$50</f>
        <v>Produzir Card Animado, Vídeos, Spot, Jogos interativos, Peça Multimídia, Identidade Visual, Plataformas digitais/interativas, Brindes, Cadernos de Campo/Quis/Guia etc.:</v>
      </c>
      <c r="E31046" s="278" t="str">
        <f>Resumo!$R$4</f>
        <v>Receita</v>
      </c>
      <c r="F31046" s="278" t="str">
        <f>Resumo!$R$4</f>
        <v>Receita</v>
      </c>
      <c r="G31046" s="286">
        <f>'CRONOG. DE RECEBIMENTO'!AC50</f>
        <v>0</v>
      </c>
    </row>
    <row r="31060" spans="1:7">
      <c r="A31060" s="283">
        <f>'Comp. Desp. Indiretas'!$CY$7</f>
        <v>0</v>
      </c>
      <c r="D31060" s="279" t="str">
        <f>Resumo!$R$8</f>
        <v>Imposto</v>
      </c>
      <c r="E31060" s="278" t="str">
        <f>Resumo!$R$5</f>
        <v>Despesa</v>
      </c>
      <c r="F31060" s="278" t="str">
        <f>Resumo!$R$8</f>
        <v>Imposto</v>
      </c>
      <c r="G31060" s="286">
        <f>'CRONOG. DE RECEBIMENTO'!AC53</f>
        <v>0</v>
      </c>
    </row>
    <row r="31061" spans="1:7">
      <c r="A31061" s="283">
        <f>'Comp. Desp. Indiretas'!$CY$7</f>
        <v>0</v>
      </c>
      <c r="D31061" s="279" t="str">
        <f>Resumo!$R$9</f>
        <v>Overhead</v>
      </c>
      <c r="E31061" s="278" t="str">
        <f>Resumo!$R$9</f>
        <v>Overhead</v>
      </c>
      <c r="F31061" s="278" t="str">
        <f>Resumo!$R$9</f>
        <v>Overhead</v>
      </c>
      <c r="G31061" s="286">
        <f>'CRONOG. DE RECEBIMENTO'!AC58</f>
        <v>0</v>
      </c>
    </row>
    <row r="31062" spans="1:7">
      <c r="A31062" s="283">
        <f>'Comp. Desp. Indiretas'!$CY$7</f>
        <v>0</v>
      </c>
      <c r="D31062" s="279" t="str">
        <f>Resumo!$R$10</f>
        <v>Margem</v>
      </c>
      <c r="E31062" s="278" t="str">
        <f>Resumo!$R$10</f>
        <v>Margem</v>
      </c>
      <c r="F31062" s="278" t="str">
        <f>Resumo!$R$10</f>
        <v>Margem</v>
      </c>
      <c r="G31062" s="286">
        <f>'CRONOG. DE RECEBIMENTO'!AC60</f>
        <v>0</v>
      </c>
    </row>
    <row r="31063" spans="1:7">
      <c r="A31063" s="283">
        <f>'Comp. Desp. Indiretas'!$CY$7</f>
        <v>0</v>
      </c>
      <c r="D31063" s="279" t="str">
        <f>Resumo!$R$11</f>
        <v>Risco</v>
      </c>
      <c r="E31063" s="278" t="str">
        <f>Resumo!$R$11</f>
        <v>Risco</v>
      </c>
      <c r="F31063" s="278" t="str">
        <f>Resumo!$R$11</f>
        <v>Risco</v>
      </c>
      <c r="G31063" s="286">
        <f>'CRONOG. DE RECEBIMENTO'!AC59</f>
        <v>0</v>
      </c>
    </row>
    <row r="31064" spans="1:7">
      <c r="A31064" s="283">
        <f>'Comp. Desp. Indiretas'!$CY$7</f>
        <v>0</v>
      </c>
      <c r="D31064" s="279" t="str">
        <f>'CRONOG. DE RECEBIMENTO'!$A$54</f>
        <v>TOTAL MENSAL - RECEITA LÍQUIDA</v>
      </c>
      <c r="E31064" s="278" t="str">
        <f>Resumo!$R$4</f>
        <v>Receita</v>
      </c>
      <c r="F31064" s="278" t="str">
        <f>'CRONOG. DE RECEBIMENTO'!$A$54</f>
        <v>TOTAL MENSAL - RECEITA LÍQUIDA</v>
      </c>
      <c r="G31064" s="286">
        <f>'CRONOG. DE RECEBIMENTO'!$AC$54</f>
        <v>0</v>
      </c>
    </row>
    <row r="31065" spans="1:7">
      <c r="A31065" s="283">
        <f>'Comp. Desp. Indiretas'!$CY$7</f>
        <v>0</v>
      </c>
      <c r="D31065" s="279" t="str">
        <f>'CRONOG. DE RECEBIMENTO'!$A$55</f>
        <v>TOTAL ACUMULADO - RECEITA LÍQUIDA</v>
      </c>
      <c r="E31065" s="278" t="str">
        <f>Resumo!$R$4</f>
        <v>Receita</v>
      </c>
      <c r="F31065" s="278" t="str">
        <f>'CRONOG. DE RECEBIMENTO'!$A$55</f>
        <v>TOTAL ACUMULADO - RECEITA LÍQUIDA</v>
      </c>
      <c r="G31065" s="286">
        <f>'CRONOG. DE RECEBIMENTO'!$AC$55</f>
        <v>5856057.9680455765</v>
      </c>
    </row>
    <row r="31096" spans="1:7">
      <c r="A31096" s="283">
        <f>'Comp. Desp. Indiretas'!$CZ$7</f>
        <v>0</v>
      </c>
      <c r="B31096" s="278" t="str">
        <f>'Comp. Desp. Indiretas'!$A$9</f>
        <v>MOC</v>
      </c>
      <c r="D31096" s="279" t="str">
        <f>'Comp. Desp. Indiretas'!$C$9</f>
        <v>DIRETOR TÉCNICO</v>
      </c>
      <c r="E31096" s="278" t="str">
        <f>Resumo!$R$5</f>
        <v>Despesa</v>
      </c>
      <c r="F31096" s="278" t="str">
        <f>Resumo!$R$6</f>
        <v>Despesa Indireta</v>
      </c>
      <c r="G31096" s="286">
        <f>'Comp. Desp. Indiretas'!CZ9</f>
        <v>0</v>
      </c>
    </row>
    <row r="31097" spans="1:7">
      <c r="A31097" s="283">
        <f>'Comp. Desp. Indiretas'!$CZ$7</f>
        <v>0</v>
      </c>
      <c r="B31097" s="278" t="str">
        <f>'Comp. Desp. Indiretas'!$A$10</f>
        <v>MOC</v>
      </c>
      <c r="D31097" s="279" t="str">
        <f>'Comp. Desp. Indiretas'!$C$10</f>
        <v>GERENTE DE PROJETO</v>
      </c>
      <c r="E31097" s="278" t="str">
        <f>Resumo!$R$5</f>
        <v>Despesa</v>
      </c>
      <c r="F31097" s="278" t="str">
        <f>Resumo!$R$6</f>
        <v>Despesa Indireta</v>
      </c>
      <c r="G31097" s="286">
        <f>'Comp. Desp. Indiretas'!CZ10</f>
        <v>0</v>
      </c>
    </row>
    <row r="31098" spans="1:7">
      <c r="A31098" s="283">
        <f>'Comp. Desp. Indiretas'!$CZ$7</f>
        <v>0</v>
      </c>
      <c r="B31098" s="278" t="str">
        <f>'Comp. Desp. Indiretas'!$A$11</f>
        <v>MOC</v>
      </c>
      <c r="D31098" s="279" t="str">
        <f>'Comp. Desp. Indiretas'!$C$11</f>
        <v>COORD. DE PROJETO</v>
      </c>
      <c r="E31098" s="278" t="str">
        <f>Resumo!$R$5</f>
        <v>Despesa</v>
      </c>
      <c r="F31098" s="278" t="str">
        <f>Resumo!$R$6</f>
        <v>Despesa Indireta</v>
      </c>
      <c r="G31098" s="286">
        <f>'Comp. Desp. Indiretas'!CZ11</f>
        <v>0</v>
      </c>
    </row>
    <row r="31099" spans="1:7">
      <c r="A31099" s="283">
        <f>'Comp. Desp. Indiretas'!$CZ$7</f>
        <v>0</v>
      </c>
      <c r="B31099" s="278" t="str">
        <f>'Comp. Desp. Indiretas'!$A$12</f>
        <v>MOC</v>
      </c>
      <c r="D31099" s="279" t="str">
        <f>'Comp. Desp. Indiretas'!$C$12</f>
        <v>COORD. OPERACIONAL</v>
      </c>
      <c r="E31099" s="278" t="str">
        <f>Resumo!$R$5</f>
        <v>Despesa</v>
      </c>
      <c r="F31099" s="278" t="str">
        <f>Resumo!$R$6</f>
        <v>Despesa Indireta</v>
      </c>
      <c r="G31099" s="286">
        <f>'Comp. Desp. Indiretas'!CZ12</f>
        <v>0</v>
      </c>
    </row>
    <row r="31100" spans="1:7">
      <c r="A31100" s="283">
        <f>'Comp. Desp. Indiretas'!$CZ$7</f>
        <v>0</v>
      </c>
      <c r="B31100" s="278" t="str">
        <f>'Comp. Desp. Indiretas'!$A$13</f>
        <v>MOC</v>
      </c>
      <c r="D31100" s="279" t="str">
        <f>'Comp. Desp. Indiretas'!$C$13</f>
        <v>ANALISTA DE PROJETOS SENIOR</v>
      </c>
      <c r="E31100" s="278" t="str">
        <f>Resumo!$R$5</f>
        <v>Despesa</v>
      </c>
      <c r="F31100" s="278" t="str">
        <f>Resumo!$R$6</f>
        <v>Despesa Indireta</v>
      </c>
      <c r="G31100" s="286">
        <f>'Comp. Desp. Indiretas'!CZ13</f>
        <v>0</v>
      </c>
    </row>
    <row r="31101" spans="1:7">
      <c r="A31101" s="283">
        <f>'Comp. Desp. Indiretas'!$CZ$7</f>
        <v>0</v>
      </c>
      <c r="B31101" s="278" t="str">
        <f>'Comp. Desp. Indiretas'!$A$14</f>
        <v>MOC</v>
      </c>
      <c r="D31101" s="279" t="str">
        <f>'Comp. Desp. Indiretas'!$C$14</f>
        <v>ANALISTA DE PROJETOS PLENO</v>
      </c>
      <c r="E31101" s="278" t="str">
        <f>Resumo!$R$5</f>
        <v>Despesa</v>
      </c>
      <c r="F31101" s="278" t="str">
        <f>Resumo!$R$6</f>
        <v>Despesa Indireta</v>
      </c>
      <c r="G31101" s="286">
        <f>'Comp. Desp. Indiretas'!CZ14</f>
        <v>0</v>
      </c>
    </row>
    <row r="31102" spans="1:7">
      <c r="A31102" s="283">
        <f>'Comp. Desp. Indiretas'!$CZ$7</f>
        <v>0</v>
      </c>
      <c r="B31102" s="278" t="str">
        <f>'Comp. Desp. Indiretas'!$A$15</f>
        <v>MOC</v>
      </c>
      <c r="D31102" s="279" t="str">
        <f>'Comp. Desp. Indiretas'!$C$15</f>
        <v>ANALISTA DE PROJETOS JUNIOR</v>
      </c>
      <c r="E31102" s="278" t="str">
        <f>Resumo!$R$5</f>
        <v>Despesa</v>
      </c>
      <c r="F31102" s="278" t="str">
        <f>Resumo!$R$6</f>
        <v>Despesa Indireta</v>
      </c>
      <c r="G31102" s="286">
        <f>'Comp. Desp. Indiretas'!CZ15</f>
        <v>0</v>
      </c>
    </row>
    <row r="31103" spans="1:7">
      <c r="A31103" s="283">
        <f>'Comp. Desp. Indiretas'!$CZ$7</f>
        <v>0</v>
      </c>
      <c r="B31103" s="278" t="str">
        <f>'Comp. Desp. Indiretas'!$A$16</f>
        <v>MOC</v>
      </c>
      <c r="D31103" s="279" t="str">
        <f>'Comp. Desp. Indiretas'!$C$16</f>
        <v>TÉCNICO OPERACIONAL</v>
      </c>
      <c r="E31103" s="278" t="str">
        <f>Resumo!$R$5</f>
        <v>Despesa</v>
      </c>
      <c r="F31103" s="278" t="str">
        <f>Resumo!$R$6</f>
        <v>Despesa Indireta</v>
      </c>
      <c r="G31103" s="286">
        <f>'Comp. Desp. Indiretas'!CZ16</f>
        <v>0</v>
      </c>
    </row>
    <row r="31104" spans="1:7">
      <c r="A31104" s="283">
        <f>'Comp. Desp. Indiretas'!$CZ$7</f>
        <v>0</v>
      </c>
      <c r="B31104" s="278" t="str">
        <f>'Comp. Desp. Indiretas'!$A$17</f>
        <v>MOC</v>
      </c>
      <c r="D31104" s="279" t="str">
        <f>'Comp. Desp. Indiretas'!$C$17</f>
        <v>TÉCNICO OPERACIONAL - C/ PERICULOSIDADE</v>
      </c>
      <c r="E31104" s="278" t="str">
        <f>Resumo!$R$5</f>
        <v>Despesa</v>
      </c>
      <c r="F31104" s="278" t="str">
        <f>Resumo!$R$6</f>
        <v>Despesa Indireta</v>
      </c>
      <c r="G31104" s="286">
        <f>'Comp. Desp. Indiretas'!CZ17</f>
        <v>0</v>
      </c>
    </row>
    <row r="31105" spans="1:7">
      <c r="A31105" s="283">
        <f>'Comp. Desp. Indiretas'!$CZ$7</f>
        <v>0</v>
      </c>
      <c r="B31105" s="278" t="str">
        <f>'Comp. Desp. Indiretas'!$A$18</f>
        <v>MOC</v>
      </c>
      <c r="D31105" s="279" t="str">
        <f>'Comp. Desp. Indiretas'!$C$18</f>
        <v>ANALISTA DE GEOPROCESSAMENTO</v>
      </c>
      <c r="E31105" s="278" t="str">
        <f>Resumo!$R$5</f>
        <v>Despesa</v>
      </c>
      <c r="F31105" s="278" t="str">
        <f>Resumo!$R$6</f>
        <v>Despesa Indireta</v>
      </c>
      <c r="G31105" s="286">
        <f>'Comp. Desp. Indiretas'!CZ18</f>
        <v>0</v>
      </c>
    </row>
    <row r="31106" spans="1:7">
      <c r="A31106" s="283">
        <f>'Comp. Desp. Indiretas'!$CZ$7</f>
        <v>0</v>
      </c>
      <c r="B31106" s="278" t="str">
        <f>'Comp. Desp. Indiretas'!$A$19</f>
        <v>MOC</v>
      </c>
      <c r="D31106" s="279" t="str">
        <f>'Comp. Desp. Indiretas'!$C$19</f>
        <v>ASSISTENTE DE PROJETOS</v>
      </c>
      <c r="E31106" s="278" t="str">
        <f>Resumo!$R$5</f>
        <v>Despesa</v>
      </c>
      <c r="F31106" s="278" t="str">
        <f>Resumo!$R$6</f>
        <v>Despesa Indireta</v>
      </c>
      <c r="G31106" s="286">
        <f>'Comp. Desp. Indiretas'!CZ19</f>
        <v>0</v>
      </c>
    </row>
    <row r="31107" spans="1:7">
      <c r="A31107" s="283">
        <f>'Comp. Desp. Indiretas'!$CZ$7</f>
        <v>0</v>
      </c>
      <c r="B31107" s="278" t="str">
        <f>'Comp. Desp. Indiretas'!$A$20</f>
        <v>MOC</v>
      </c>
      <c r="D31107" s="279" t="str">
        <f>'Comp. Desp. Indiretas'!$C$20</f>
        <v>ASSISTENTE ADMINISTRATIVO</v>
      </c>
      <c r="E31107" s="278" t="str">
        <f>Resumo!$R$5</f>
        <v>Despesa</v>
      </c>
      <c r="F31107" s="278" t="str">
        <f>Resumo!$R$6</f>
        <v>Despesa Indireta</v>
      </c>
      <c r="G31107" s="286">
        <f>'Comp. Desp. Indiretas'!CZ20</f>
        <v>0</v>
      </c>
    </row>
    <row r="31108" spans="1:7">
      <c r="A31108" s="283">
        <f>'Comp. Desp. Indiretas'!$CZ$7</f>
        <v>0</v>
      </c>
      <c r="B31108" s="278" t="str">
        <f>'Comp. Desp. Indiretas'!$A$21</f>
        <v>MOC</v>
      </c>
      <c r="D31108" s="279" t="str">
        <f>'Comp. Desp. Indiretas'!$C$21</f>
        <v>ESTAGIÁRIO TÉCNICO</v>
      </c>
      <c r="E31108" s="278" t="str">
        <f>Resumo!$R$5</f>
        <v>Despesa</v>
      </c>
      <c r="F31108" s="278" t="str">
        <f>Resumo!$R$6</f>
        <v>Despesa Indireta</v>
      </c>
      <c r="G31108" s="286">
        <f>'Comp. Desp. Indiretas'!CZ21</f>
        <v>0</v>
      </c>
    </row>
    <row r="31109" spans="1:7">
      <c r="A31109" s="283">
        <f>'Comp. Desp. Indiretas'!$CZ$7</f>
        <v>0</v>
      </c>
      <c r="B31109" s="278" t="str">
        <f>'Comp. Desp. Indiretas'!$A$22</f>
        <v>MOC</v>
      </c>
      <c r="D31109" s="279" t="str">
        <f>'Comp. Desp. Indiretas'!$C$22</f>
        <v>ANALISTA FINANCEIRO</v>
      </c>
      <c r="E31109" s="278" t="str">
        <f>Resumo!$R$5</f>
        <v>Despesa</v>
      </c>
      <c r="F31109" s="278" t="str">
        <f>Resumo!$R$6</f>
        <v>Despesa Indireta</v>
      </c>
      <c r="G31109" s="286">
        <f>'Comp. Desp. Indiretas'!CZ22</f>
        <v>0</v>
      </c>
    </row>
    <row r="31110" spans="1:7">
      <c r="A31110" s="283">
        <f>'Comp. Desp. Indiretas'!$CZ$7</f>
        <v>0</v>
      </c>
      <c r="B31110" s="278" t="str">
        <f>'Comp. Desp. Indiretas'!$A$23</f>
        <v>MOC</v>
      </c>
      <c r="D31110" s="279" t="str">
        <f>'Comp. Desp. Indiretas'!$C$23</f>
        <v>ANALISTA DE SUPRIMENTOS</v>
      </c>
      <c r="E31110" s="278" t="str">
        <f>Resumo!$R$5</f>
        <v>Despesa</v>
      </c>
      <c r="F31110" s="278" t="str">
        <f>Resumo!$R$6</f>
        <v>Despesa Indireta</v>
      </c>
      <c r="G31110" s="286">
        <f>'Comp. Desp. Indiretas'!CZ23</f>
        <v>0</v>
      </c>
    </row>
    <row r="31111" spans="1:7">
      <c r="A31111" s="283">
        <f>'Comp. Desp. Indiretas'!$CZ$7</f>
        <v>0</v>
      </c>
      <c r="B31111" s="278" t="str">
        <f>'Comp. Desp. Indiretas'!$A$24</f>
        <v>DG</v>
      </c>
      <c r="D31111" s="279" t="str">
        <f>'Comp. Desp. Indiretas'!$C$24</f>
        <v>HOSPEDAGEM VIAGEM</v>
      </c>
      <c r="E31111" s="278" t="str">
        <f>Resumo!$R$5</f>
        <v>Despesa</v>
      </c>
      <c r="F31111" s="278" t="str">
        <f>Resumo!$R$6</f>
        <v>Despesa Indireta</v>
      </c>
      <c r="G31111" s="286">
        <f>'Comp. Desp. Indiretas'!CZ24</f>
        <v>0</v>
      </c>
    </row>
    <row r="31112" spans="1:7">
      <c r="A31112" s="283">
        <f>'Comp. Desp. Indiretas'!$CZ$7</f>
        <v>0</v>
      </c>
      <c r="B31112" s="278" t="str">
        <f>'Comp. Desp. Indiretas'!$A$25</f>
        <v>DG</v>
      </c>
      <c r="D31112" s="279" t="str">
        <f>'Comp. Desp. Indiretas'!$C$25</f>
        <v>HOSPEDAGEM - NIVEL 2</v>
      </c>
      <c r="E31112" s="278" t="str">
        <f>Resumo!$R$5</f>
        <v>Despesa</v>
      </c>
      <c r="F31112" s="278" t="str">
        <f>Resumo!$R$6</f>
        <v>Despesa Indireta</v>
      </c>
      <c r="G31112" s="286">
        <f>'Comp. Desp. Indiretas'!CZ25</f>
        <v>0</v>
      </c>
    </row>
    <row r="31113" spans="1:7">
      <c r="A31113" s="283">
        <f>'Comp. Desp. Indiretas'!$CZ$7</f>
        <v>0</v>
      </c>
      <c r="B31113" s="278" t="str">
        <f>'Comp. Desp. Indiretas'!$A$26</f>
        <v>DG</v>
      </c>
      <c r="D31113" s="279" t="str">
        <f>'Comp. Desp. Indiretas'!$C$26</f>
        <v>HOSPEDAGEM - NIVEL 3</v>
      </c>
      <c r="E31113" s="278" t="str">
        <f>Resumo!$R$5</f>
        <v>Despesa</v>
      </c>
      <c r="F31113" s="278" t="str">
        <f>Resumo!$R$6</f>
        <v>Despesa Indireta</v>
      </c>
      <c r="G31113" s="286">
        <f>'Comp. Desp. Indiretas'!CZ26</f>
        <v>0</v>
      </c>
    </row>
    <row r="31114" spans="1:7">
      <c r="A31114" s="283">
        <f>'Comp. Desp. Indiretas'!$CZ$7</f>
        <v>0</v>
      </c>
      <c r="B31114" s="278" t="str">
        <f>'Comp. Desp. Indiretas'!$A$27</f>
        <v>DG</v>
      </c>
      <c r="D31114" s="279" t="str">
        <f>'Comp. Desp. Indiretas'!$C$27</f>
        <v>SALA COMERCIAL - PARAUAPEBAS/PA</v>
      </c>
      <c r="E31114" s="278" t="str">
        <f>Resumo!$R$5</f>
        <v>Despesa</v>
      </c>
      <c r="F31114" s="278" t="str">
        <f>Resumo!$R$6</f>
        <v>Despesa Indireta</v>
      </c>
      <c r="G31114" s="286">
        <f>'Comp. Desp. Indiretas'!CZ27</f>
        <v>0</v>
      </c>
    </row>
    <row r="31115" spans="1:7">
      <c r="A31115" s="283">
        <f>'Comp. Desp. Indiretas'!$CZ$7</f>
        <v>0</v>
      </c>
      <c r="B31115" s="278" t="str">
        <f>'Comp. Desp. Indiretas'!$A$28</f>
        <v>DG</v>
      </c>
      <c r="D31115" s="279" t="str">
        <f>'Comp. Desp. Indiretas'!$C$28</f>
        <v>CUSTOS FIXOS - SALA COMERCIAL (INTERNET, TELEFONIA, ENERGIA, LIMPEZA, E ETC)</v>
      </c>
      <c r="E31115" s="278" t="str">
        <f>Resumo!$R$5</f>
        <v>Despesa</v>
      </c>
      <c r="F31115" s="278" t="str">
        <f>Resumo!$R$6</f>
        <v>Despesa Indireta</v>
      </c>
      <c r="G31115" s="286">
        <f>'Comp. Desp. Indiretas'!CZ28</f>
        <v>0</v>
      </c>
    </row>
    <row r="31116" spans="1:7">
      <c r="A31116" s="283">
        <f>'Comp. Desp. Indiretas'!$CZ$7</f>
        <v>0</v>
      </c>
      <c r="B31116" s="278" t="str">
        <f>'Comp. Desp. Indiretas'!$A$29</f>
        <v>DG</v>
      </c>
      <c r="D31116" s="279" t="str">
        <f>'Comp. Desp. Indiretas'!$C$29</f>
        <v>MOBILIA/FRETE - SALA COMERCIAL</v>
      </c>
      <c r="E31116" s="278" t="str">
        <f>Resumo!$R$5</f>
        <v>Despesa</v>
      </c>
      <c r="F31116" s="278" t="str">
        <f>Resumo!$R$6</f>
        <v>Despesa Indireta</v>
      </c>
      <c r="G31116" s="286">
        <f>'Comp. Desp. Indiretas'!CZ29</f>
        <v>0</v>
      </c>
    </row>
    <row r="31117" spans="1:7">
      <c r="A31117" s="283">
        <f>'Comp. Desp. Indiretas'!$CZ$7</f>
        <v>0</v>
      </c>
      <c r="B31117" s="278" t="str">
        <f>'Comp. Desp. Indiretas'!$A$30</f>
        <v>DG</v>
      </c>
      <c r="D31117" s="279" t="str">
        <f>'Comp. Desp. Indiretas'!$C$30</f>
        <v>ALIMENTAÇÃO - NIVEL 3</v>
      </c>
      <c r="E31117" s="278" t="str">
        <f>Resumo!$R$5</f>
        <v>Despesa</v>
      </c>
      <c r="F31117" s="278" t="str">
        <f>Resumo!$R$6</f>
        <v>Despesa Indireta</v>
      </c>
      <c r="G31117" s="286">
        <f>'Comp. Desp. Indiretas'!CZ30</f>
        <v>0</v>
      </c>
    </row>
    <row r="31118" spans="1:7">
      <c r="A31118" s="283">
        <f>'Comp. Desp. Indiretas'!$CZ$7</f>
        <v>0</v>
      </c>
      <c r="B31118" s="278" t="str">
        <f>'Comp. Desp. Indiretas'!$A$31</f>
        <v>DG</v>
      </c>
      <c r="D31118" s="279" t="str">
        <f>'Comp. Desp. Indiretas'!$C$31</f>
        <v>TELEFONIA</v>
      </c>
      <c r="E31118" s="278" t="str">
        <f>Resumo!$R$5</f>
        <v>Despesa</v>
      </c>
      <c r="F31118" s="278" t="str">
        <f>Resumo!$R$6</f>
        <v>Despesa Indireta</v>
      </c>
      <c r="G31118" s="286">
        <f>'Comp. Desp. Indiretas'!CZ31</f>
        <v>0</v>
      </c>
    </row>
    <row r="31119" spans="1:7">
      <c r="A31119" s="283">
        <f>'Comp. Desp. Indiretas'!$CZ$7</f>
        <v>0</v>
      </c>
      <c r="B31119" s="278" t="str">
        <f>'Comp. Desp. Indiretas'!$A$32</f>
        <v>DG</v>
      </c>
      <c r="D31119" s="279" t="str">
        <f>'Comp. Desp. Indiretas'!$C$32</f>
        <v>ALUGUEL DE VEÍCULO SUV</v>
      </c>
      <c r="E31119" s="278" t="str">
        <f>Resumo!$R$5</f>
        <v>Despesa</v>
      </c>
      <c r="F31119" s="278" t="str">
        <f>Resumo!$R$6</f>
        <v>Despesa Indireta</v>
      </c>
      <c r="G31119" s="286">
        <f>'Comp. Desp. Indiretas'!CZ32</f>
        <v>0</v>
      </c>
    </row>
    <row r="31120" spans="1:7">
      <c r="A31120" s="283">
        <f>'Comp. Desp. Indiretas'!$CZ$7</f>
        <v>0</v>
      </c>
      <c r="B31120" s="278" t="str">
        <f>'Comp. Desp. Indiretas'!$A$33</f>
        <v>DG</v>
      </c>
      <c r="D31120" s="279" t="str">
        <f>'Comp. Desp. Indiretas'!$C$33</f>
        <v>ALUGUEL DE VEICULO LEVE</v>
      </c>
      <c r="E31120" s="278" t="str">
        <f>Resumo!$R$5</f>
        <v>Despesa</v>
      </c>
      <c r="F31120" s="278" t="str">
        <f>Resumo!$R$6</f>
        <v>Despesa Indireta</v>
      </c>
      <c r="G31120" s="286">
        <f>'Comp. Desp. Indiretas'!CZ33</f>
        <v>0</v>
      </c>
    </row>
    <row r="31121" spans="1:7">
      <c r="A31121" s="283">
        <f>'Comp. Desp. Indiretas'!$CZ$7</f>
        <v>0</v>
      </c>
      <c r="B31121" s="278" t="str">
        <f>'Comp. Desp. Indiretas'!$A$34</f>
        <v>DG</v>
      </c>
      <c r="D31121" s="279" t="str">
        <f>'Comp. Desp. Indiretas'!$C$34</f>
        <v>ALUGUEL CAMINHONTE</v>
      </c>
      <c r="E31121" s="278" t="str">
        <f>Resumo!$R$5</f>
        <v>Despesa</v>
      </c>
      <c r="F31121" s="278" t="str">
        <f>Resumo!$R$6</f>
        <v>Despesa Indireta</v>
      </c>
      <c r="G31121" s="286">
        <f>'Comp. Desp. Indiretas'!CZ34</f>
        <v>0</v>
      </c>
    </row>
    <row r="31122" spans="1:7">
      <c r="A31122" s="283">
        <f>'Comp. Desp. Indiretas'!$CZ$7</f>
        <v>0</v>
      </c>
      <c r="B31122" s="278" t="str">
        <f>'Comp. Desp. Indiretas'!$A$35</f>
        <v>DG</v>
      </c>
      <c r="D31122" s="279" t="str">
        <f>'Comp. Desp. Indiretas'!$C$35</f>
        <v>AQUISIÇÃO DE VEICULO</v>
      </c>
      <c r="E31122" s="278" t="str">
        <f>Resumo!$R$5</f>
        <v>Despesa</v>
      </c>
      <c r="F31122" s="278" t="str">
        <f>Resumo!$R$6</f>
        <v>Despesa Indireta</v>
      </c>
      <c r="G31122" s="286">
        <f>'Comp. Desp. Indiretas'!CZ35</f>
        <v>0</v>
      </c>
    </row>
    <row r="31123" spans="1:7">
      <c r="A31123" s="283">
        <f>'Comp. Desp. Indiretas'!$CZ$7</f>
        <v>0</v>
      </c>
      <c r="B31123" s="278" t="str">
        <f>'Comp. Desp. Indiretas'!$A$36</f>
        <v>DG</v>
      </c>
      <c r="D31123" s="279" t="str">
        <f>'Comp. Desp. Indiretas'!$C$36</f>
        <v>COMBUSTÍVEL - GASOLINA</v>
      </c>
      <c r="E31123" s="278" t="str">
        <f>Resumo!$R$5</f>
        <v>Despesa</v>
      </c>
      <c r="F31123" s="278" t="str">
        <f>Resumo!$R$6</f>
        <v>Despesa Indireta</v>
      </c>
      <c r="G31123" s="286">
        <f>'Comp. Desp. Indiretas'!CZ36</f>
        <v>0</v>
      </c>
    </row>
    <row r="31124" spans="1:7">
      <c r="A31124" s="283">
        <f>'Comp. Desp. Indiretas'!$CZ$7</f>
        <v>0</v>
      </c>
      <c r="B31124" s="278" t="str">
        <f>'Comp. Desp. Indiretas'!$A$37</f>
        <v>DG</v>
      </c>
      <c r="D31124" s="279" t="str">
        <f>'Comp. Desp. Indiretas'!$C$37</f>
        <v>COMBUSTÍVEL - DIESEL</v>
      </c>
      <c r="E31124" s="278" t="str">
        <f>Resumo!$R$5</f>
        <v>Despesa</v>
      </c>
      <c r="F31124" s="278" t="str">
        <f>Resumo!$R$6</f>
        <v>Despesa Indireta</v>
      </c>
      <c r="G31124" s="286">
        <f>'Comp. Desp. Indiretas'!CZ37</f>
        <v>0</v>
      </c>
    </row>
    <row r="31125" spans="1:7">
      <c r="A31125" s="283">
        <f>'Comp. Desp. Indiretas'!$CZ$7</f>
        <v>0</v>
      </c>
      <c r="B31125" s="278" t="str">
        <f>'Comp. Desp. Indiretas'!$A$38</f>
        <v>DG</v>
      </c>
      <c r="D31125" s="279" t="str">
        <f>'Comp. Desp. Indiretas'!$C$38</f>
        <v>PASSAGEM AÉREA</v>
      </c>
      <c r="E31125" s="278" t="str">
        <f>Resumo!$R$5</f>
        <v>Despesa</v>
      </c>
      <c r="F31125" s="278" t="str">
        <f>Resumo!$R$6</f>
        <v>Despesa Indireta</v>
      </c>
      <c r="G31125" s="286">
        <f>'Comp. Desp. Indiretas'!CZ38</f>
        <v>0</v>
      </c>
    </row>
    <row r="31126" spans="1:7">
      <c r="A31126" s="283">
        <f>'Comp. Desp. Indiretas'!$CZ$7</f>
        <v>0</v>
      </c>
      <c r="B31126" s="278" t="str">
        <f>'Comp. Desp. Indiretas'!$A$39</f>
        <v>ART</v>
      </c>
      <c r="D31126" s="279" t="str">
        <f>'Comp. Desp. Indiretas'!$C$39</f>
        <v>ART CREA - Nível 1</v>
      </c>
      <c r="E31126" s="278" t="str">
        <f>Resumo!$R$5</f>
        <v>Despesa</v>
      </c>
      <c r="F31126" s="278" t="str">
        <f>Resumo!$R$6</f>
        <v>Despesa Indireta</v>
      </c>
      <c r="G31126" s="286">
        <f>'Comp. Desp. Indiretas'!CZ39</f>
        <v>0</v>
      </c>
    </row>
    <row r="31127" spans="1:7">
      <c r="A31127" s="283">
        <f>'Comp. Desp. Indiretas'!$CZ$7</f>
        <v>0</v>
      </c>
      <c r="B31127" s="278" t="str">
        <f>'Comp. Desp. Indiretas'!$A$40</f>
        <v>ART</v>
      </c>
      <c r="D31127" s="279" t="str">
        <f>'Comp. Desp. Indiretas'!$C$40</f>
        <v>ART CREA - Nível 2</v>
      </c>
      <c r="E31127" s="278" t="str">
        <f>Resumo!$R$5</f>
        <v>Despesa</v>
      </c>
      <c r="F31127" s="278" t="str">
        <f>Resumo!$R$6</f>
        <v>Despesa Indireta</v>
      </c>
      <c r="G31127" s="286">
        <f>'Comp. Desp. Indiretas'!CZ40</f>
        <v>0</v>
      </c>
    </row>
    <row r="31128" spans="1:7">
      <c r="A31128" s="283">
        <f>'Comp. Desp. Indiretas'!$CZ$7</f>
        <v>0</v>
      </c>
      <c r="B31128" s="278" t="str">
        <f>'Comp. Desp. Indiretas'!$A$41</f>
        <v>ART</v>
      </c>
      <c r="D31128" s="279" t="str">
        <f>'Comp. Desp. Indiretas'!$C$41</f>
        <v>ART CREA - Nível 3</v>
      </c>
      <c r="E31128" s="278" t="str">
        <f>Resumo!$R$5</f>
        <v>Despesa</v>
      </c>
      <c r="F31128" s="278" t="str">
        <f>Resumo!$R$6</f>
        <v>Despesa Indireta</v>
      </c>
      <c r="G31128" s="286">
        <f>'Comp. Desp. Indiretas'!CZ41</f>
        <v>0</v>
      </c>
    </row>
    <row r="31129" spans="1:7">
      <c r="A31129" s="283">
        <f>'Comp. Desp. Indiretas'!$CZ$7</f>
        <v>0</v>
      </c>
      <c r="B31129" s="278" t="str">
        <f>'Comp. Desp. Indiretas'!$A$42</f>
        <v>ART</v>
      </c>
      <c r="D31129" s="279" t="str">
        <f>'Comp. Desp. Indiretas'!$C$42</f>
        <v>ACERVO CREA</v>
      </c>
      <c r="E31129" s="278" t="str">
        <f>Resumo!$R$5</f>
        <v>Despesa</v>
      </c>
      <c r="F31129" s="278" t="str">
        <f>Resumo!$R$6</f>
        <v>Despesa Indireta</v>
      </c>
      <c r="G31129" s="286">
        <f>'Comp. Desp. Indiretas'!CZ42</f>
        <v>0</v>
      </c>
    </row>
    <row r="31130" spans="1:7">
      <c r="A31130" s="283">
        <f>'Comp. Desp. Indiretas'!$CZ$7</f>
        <v>0</v>
      </c>
      <c r="B31130" s="278" t="str">
        <f>'Comp. Desp. Indiretas'!$A$43</f>
        <v>ART</v>
      </c>
      <c r="D31130" s="279" t="str">
        <f>'Comp. Desp. Indiretas'!$C$43</f>
        <v>ART CRBio</v>
      </c>
      <c r="E31130" s="278" t="str">
        <f>Resumo!$R$5</f>
        <v>Despesa</v>
      </c>
      <c r="F31130" s="278" t="str">
        <f>Resumo!$R$6</f>
        <v>Despesa Indireta</v>
      </c>
      <c r="G31130" s="286">
        <f>'Comp. Desp. Indiretas'!CZ43</f>
        <v>0</v>
      </c>
    </row>
    <row r="31131" spans="1:7">
      <c r="A31131" s="283">
        <f>'Comp. Desp. Indiretas'!$CZ$7</f>
        <v>0</v>
      </c>
      <c r="B31131" s="278" t="str">
        <f>'Comp. Desp. Indiretas'!$A$44</f>
        <v>ART</v>
      </c>
      <c r="D31131" s="279" t="str">
        <f>'Comp. Desp. Indiretas'!$C$44</f>
        <v>ACERVO CRBio</v>
      </c>
      <c r="E31131" s="278" t="str">
        <f>Resumo!$R$5</f>
        <v>Despesa</v>
      </c>
      <c r="F31131" s="278" t="str">
        <f>Resumo!$R$6</f>
        <v>Despesa Indireta</v>
      </c>
      <c r="G31131" s="286">
        <f>'Comp. Desp. Indiretas'!CZ44</f>
        <v>0</v>
      </c>
    </row>
    <row r="31132" spans="1:7">
      <c r="A31132" s="283">
        <f>'Comp. Desp. Indiretas'!$CZ$7</f>
        <v>0</v>
      </c>
      <c r="B31132" s="278" t="str">
        <f>'Comp. Desp. Indiretas'!$A$45</f>
        <v>ART</v>
      </c>
      <c r="D31132" s="279" t="str">
        <f>'Comp. Desp. Indiretas'!$C$45</f>
        <v>VISTO CREA PF</v>
      </c>
      <c r="E31132" s="278" t="str">
        <f>Resumo!$R$5</f>
        <v>Despesa</v>
      </c>
      <c r="F31132" s="278" t="str">
        <f>Resumo!$R$6</f>
        <v>Despesa Indireta</v>
      </c>
      <c r="G31132" s="286">
        <f>'Comp. Desp. Indiretas'!CZ45</f>
        <v>0</v>
      </c>
    </row>
    <row r="31133" spans="1:7">
      <c r="A31133" s="283">
        <f>'Comp. Desp. Indiretas'!$CZ$7</f>
        <v>0</v>
      </c>
      <c r="B31133" s="278" t="str">
        <f>'Comp. Desp. Indiretas'!$A$46</f>
        <v>ART</v>
      </c>
      <c r="D31133" s="279" t="str">
        <f>'Comp. Desp. Indiretas'!$C$46</f>
        <v>VISTO CREA PJ</v>
      </c>
      <c r="E31133" s="278" t="str">
        <f>Resumo!$R$5</f>
        <v>Despesa</v>
      </c>
      <c r="F31133" s="278" t="str">
        <f>Resumo!$R$6</f>
        <v>Despesa Indireta</v>
      </c>
      <c r="G31133" s="286">
        <f>'Comp. Desp. Indiretas'!CZ46</f>
        <v>0</v>
      </c>
    </row>
    <row r="31134" spans="1:7">
      <c r="A31134" s="283">
        <f>'Comp. Desp. Indiretas'!$CZ$7</f>
        <v>0</v>
      </c>
      <c r="B31134" s="278" t="str">
        <f>'Comp. Desp. Indiretas'!$A$47</f>
        <v>ART</v>
      </c>
      <c r="D31134" s="279" t="str">
        <f>'Comp. Desp. Indiretas'!$C$47</f>
        <v>ANUIDADE CREA PF</v>
      </c>
      <c r="E31134" s="278" t="str">
        <f>Resumo!$R$5</f>
        <v>Despesa</v>
      </c>
      <c r="F31134" s="278" t="str">
        <f>Resumo!$R$6</f>
        <v>Despesa Indireta</v>
      </c>
      <c r="G31134" s="286">
        <f>'Comp. Desp. Indiretas'!CZ47</f>
        <v>0</v>
      </c>
    </row>
    <row r="31135" spans="1:7">
      <c r="A31135" s="283">
        <f>'Comp. Desp. Indiretas'!$CZ$7</f>
        <v>0</v>
      </c>
      <c r="B31135" s="278" t="str">
        <f>'Comp. Desp. Indiretas'!$A$48</f>
        <v>ART</v>
      </c>
      <c r="D31135" s="279" t="str">
        <f>'Comp. Desp. Indiretas'!$C$48</f>
        <v>ANUIDADE CREA PJ</v>
      </c>
      <c r="E31135" s="278" t="str">
        <f>Resumo!$R$5</f>
        <v>Despesa</v>
      </c>
      <c r="F31135" s="278" t="str">
        <f>Resumo!$R$6</f>
        <v>Despesa Indireta</v>
      </c>
      <c r="G31135" s="286">
        <f>'Comp. Desp. Indiretas'!CZ48</f>
        <v>0</v>
      </c>
    </row>
    <row r="31136" spans="1:7">
      <c r="A31136" s="283">
        <f>'Comp. Desp. Indiretas'!$CZ$7</f>
        <v>0</v>
      </c>
      <c r="B31136" s="278" t="str">
        <f>'Comp. Desp. Indiretas'!$A$49</f>
        <v>ART</v>
      </c>
      <c r="D31136" s="279" t="str">
        <f>'Comp. Desp. Indiretas'!$C$49</f>
        <v>VISTO CRBio PF</v>
      </c>
      <c r="E31136" s="278" t="str">
        <f>Resumo!$R$5</f>
        <v>Despesa</v>
      </c>
      <c r="F31136" s="278" t="str">
        <f>Resumo!$R$6</f>
        <v>Despesa Indireta</v>
      </c>
      <c r="G31136" s="286">
        <f>'Comp. Desp. Indiretas'!CZ49</f>
        <v>0</v>
      </c>
    </row>
    <row r="31137" spans="1:7">
      <c r="A31137" s="283">
        <f>'Comp. Desp. Indiretas'!$CZ$7</f>
        <v>0</v>
      </c>
      <c r="B31137" s="278" t="str">
        <f>'Comp. Desp. Indiretas'!$A$50</f>
        <v>ART</v>
      </c>
      <c r="D31137" s="279" t="str">
        <f>'Comp. Desp. Indiretas'!$C$50</f>
        <v>VISTO CRBio PJ</v>
      </c>
      <c r="E31137" s="278" t="str">
        <f>Resumo!$R$5</f>
        <v>Despesa</v>
      </c>
      <c r="F31137" s="278" t="str">
        <f>Resumo!$R$6</f>
        <v>Despesa Indireta</v>
      </c>
      <c r="G31137" s="286">
        <f>'Comp. Desp. Indiretas'!CZ50</f>
        <v>0</v>
      </c>
    </row>
    <row r="31138" spans="1:7">
      <c r="A31138" s="283">
        <f>'Comp. Desp. Indiretas'!$CZ$7</f>
        <v>0</v>
      </c>
      <c r="B31138" s="278" t="str">
        <f>'Comp. Desp. Indiretas'!$A$51</f>
        <v>SMS</v>
      </c>
      <c r="D31138" s="279" t="str">
        <f>'Comp. Desp. Indiretas'!$C$51</f>
        <v>PPRA</v>
      </c>
      <c r="E31138" s="278" t="str">
        <f>Resumo!$R$5</f>
        <v>Despesa</v>
      </c>
      <c r="F31138" s="278" t="str">
        <f>Resumo!$R$6</f>
        <v>Despesa Indireta</v>
      </c>
      <c r="G31138" s="286">
        <f>'Comp. Desp. Indiretas'!CZ51</f>
        <v>0</v>
      </c>
    </row>
    <row r="31139" spans="1:7">
      <c r="A31139" s="283">
        <f>'Comp. Desp. Indiretas'!$CZ$7</f>
        <v>0</v>
      </c>
      <c r="B31139" s="278" t="str">
        <f>'Comp. Desp. Indiretas'!$A$52</f>
        <v>SMS</v>
      </c>
      <c r="D31139" s="279" t="str">
        <f>'Comp. Desp. Indiretas'!$C$52</f>
        <v>PCMSO</v>
      </c>
      <c r="E31139" s="278" t="str">
        <f>Resumo!$R$5</f>
        <v>Despesa</v>
      </c>
      <c r="F31139" s="278" t="str">
        <f>Resumo!$R$6</f>
        <v>Despesa Indireta</v>
      </c>
      <c r="G31139" s="286">
        <f>'Comp. Desp. Indiretas'!CZ52</f>
        <v>0</v>
      </c>
    </row>
    <row r="31140" spans="1:7">
      <c r="A31140" s="283">
        <f>'Comp. Desp. Indiretas'!$CZ$7</f>
        <v>0</v>
      </c>
      <c r="B31140" s="278" t="str">
        <f>'Comp. Desp. Indiretas'!$A$53</f>
        <v>SMS</v>
      </c>
      <c r="D31140" s="279" t="str">
        <f>'Comp. Desp. Indiretas'!$C$53</f>
        <v>PGR</v>
      </c>
      <c r="E31140" s="278" t="str">
        <f>Resumo!$R$5</f>
        <v>Despesa</v>
      </c>
      <c r="F31140" s="278" t="str">
        <f>Resumo!$R$6</f>
        <v>Despesa Indireta</v>
      </c>
      <c r="G31140" s="286">
        <f>'Comp. Desp. Indiretas'!CZ53</f>
        <v>0</v>
      </c>
    </row>
    <row r="31141" spans="1:7">
      <c r="A31141" s="283">
        <f>'Comp. Desp. Indiretas'!$CZ$7</f>
        <v>0</v>
      </c>
      <c r="B31141" s="278" t="str">
        <f>'Comp. Desp. Indiretas'!$A$55</f>
        <v>SMS</v>
      </c>
      <c r="D31141" s="279" t="str">
        <f>'Comp. Desp. Indiretas'!$C$55</f>
        <v>TREINAMENTO</v>
      </c>
      <c r="E31141" s="278" t="str">
        <f>Resumo!$R$5</f>
        <v>Despesa</v>
      </c>
      <c r="F31141" s="278" t="str">
        <f>Resumo!$R$6</f>
        <v>Despesa Indireta</v>
      </c>
      <c r="G31141" s="286">
        <f>'Comp. Desp. Indiretas'!CZ55</f>
        <v>0</v>
      </c>
    </row>
    <row r="31142" spans="1:7">
      <c r="A31142" s="283">
        <f>'Comp. Desp. Indiretas'!$CZ$7</f>
        <v>0</v>
      </c>
      <c r="B31142" s="278" t="str">
        <f>'Comp. Desp. Indiretas'!$A$56</f>
        <v>SMS</v>
      </c>
      <c r="D31142" s="279" t="str">
        <f>'Comp. Desp. Indiretas'!$C$56</f>
        <v>ASO</v>
      </c>
      <c r="E31142" s="278" t="str">
        <f>Resumo!$R$5</f>
        <v>Despesa</v>
      </c>
      <c r="F31142" s="278" t="str">
        <f>Resumo!$R$6</f>
        <v>Despesa Indireta</v>
      </c>
      <c r="G31142" s="286">
        <f>'Comp. Desp. Indiretas'!CZ56</f>
        <v>0</v>
      </c>
    </row>
    <row r="31143" spans="1:7">
      <c r="A31143" s="283">
        <f>'Comp. Desp. Indiretas'!$CZ$7</f>
        <v>0</v>
      </c>
      <c r="B31143" s="278">
        <f>'Comp. Desp. Indiretas'!$A$57</f>
        <v>0</v>
      </c>
      <c r="D31143" s="279" t="str">
        <f>'Comp. Desp. Indiretas'!$C$57</f>
        <v/>
      </c>
      <c r="E31143" s="278" t="str">
        <f>Resumo!$R$5</f>
        <v>Despesa</v>
      </c>
      <c r="F31143" s="278" t="str">
        <f>Resumo!$R$6</f>
        <v>Despesa Indireta</v>
      </c>
      <c r="G31143" s="286">
        <f>'Comp. Desp. Indiretas'!CZ57</f>
        <v>0</v>
      </c>
    </row>
    <row r="31144" spans="1:7">
      <c r="A31144" s="283">
        <f>'Comp. Desp. Indiretas'!$CZ$7</f>
        <v>0</v>
      </c>
      <c r="B31144" s="278">
        <f>'Comp. Desp. Indiretas'!$A$58</f>
        <v>0</v>
      </c>
      <c r="D31144" s="279" t="str">
        <f>'Comp. Desp. Indiretas'!$C$58</f>
        <v/>
      </c>
      <c r="E31144" s="278" t="str">
        <f>Resumo!$R$5</f>
        <v>Despesa</v>
      </c>
      <c r="F31144" s="278" t="str">
        <f>Resumo!$R$6</f>
        <v>Despesa Indireta</v>
      </c>
      <c r="G31144" s="286">
        <f>'Comp. Desp. Indiretas'!CZ58</f>
        <v>0</v>
      </c>
    </row>
    <row r="31145" spans="1:7">
      <c r="A31145" s="283">
        <f>'Comp. Desp. Indiretas'!$CZ$7</f>
        <v>0</v>
      </c>
      <c r="B31145" s="278">
        <f>'Comp. Desp. Indiretas'!$A$59</f>
        <v>0</v>
      </c>
      <c r="D31145" s="279" t="str">
        <f>'Comp. Desp. Indiretas'!$C$59</f>
        <v/>
      </c>
      <c r="E31145" s="278" t="str">
        <f>Resumo!$R$5</f>
        <v>Despesa</v>
      </c>
      <c r="F31145" s="278" t="str">
        <f>Resumo!$R$6</f>
        <v>Despesa Indireta</v>
      </c>
      <c r="G31145" s="286">
        <f>'Comp. Desp. Indiretas'!CZ59</f>
        <v>0</v>
      </c>
    </row>
    <row r="31146" spans="1:7">
      <c r="A31146" s="283">
        <f>'Comp. Desp. Indiretas'!$CZ$7</f>
        <v>0</v>
      </c>
      <c r="B31146" s="278">
        <f>'Comp. Desp. Indiretas'!$A$60</f>
        <v>0</v>
      </c>
      <c r="D31146" s="279" t="str">
        <f>'Comp. Desp. Indiretas'!$C$60</f>
        <v/>
      </c>
      <c r="E31146" s="278" t="str">
        <f>Resumo!$R$5</f>
        <v>Despesa</v>
      </c>
      <c r="F31146" s="278" t="str">
        <f>Resumo!$R$6</f>
        <v>Despesa Indireta</v>
      </c>
      <c r="G31146" s="286">
        <f>'Comp. Desp. Indiretas'!CZ60</f>
        <v>0</v>
      </c>
    </row>
    <row r="31147" spans="1:7">
      <c r="A31147" s="283">
        <f>'Comp. Desp. Indiretas'!$CZ$7</f>
        <v>0</v>
      </c>
      <c r="B31147" s="278" t="str">
        <f>'Comp. Desp. Indiretas'!$A$63</f>
        <v>MOC</v>
      </c>
      <c r="D31147" s="279" t="str">
        <f>'Comp. Desp. Indiretas'!$C$63</f>
        <v>DIRETOR TÉCNICO</v>
      </c>
      <c r="E31147" s="278" t="str">
        <f>Resumo!$R$5</f>
        <v>Despesa</v>
      </c>
      <c r="F31147" s="278" t="str">
        <f>Resumo!$R$6</f>
        <v>Despesa Indireta</v>
      </c>
      <c r="G31147" s="286">
        <f>'Comp. Desp. Indiretas'!CZ63</f>
        <v>0</v>
      </c>
    </row>
    <row r="31148" spans="1:7">
      <c r="A31148" s="283">
        <f>'Comp. Desp. Indiretas'!$CZ$7</f>
        <v>0</v>
      </c>
      <c r="B31148" s="278" t="str">
        <f>'Comp. Desp. Indiretas'!$A$64</f>
        <v>MOC</v>
      </c>
      <c r="D31148" s="279" t="str">
        <f>'Comp. Desp. Indiretas'!$C$64</f>
        <v>ANALISTA DE SUPRIMENTOS</v>
      </c>
      <c r="E31148" s="278" t="str">
        <f>Resumo!$R$5</f>
        <v>Despesa</v>
      </c>
      <c r="F31148" s="278" t="str">
        <f>Resumo!$R$6</f>
        <v>Despesa Indireta</v>
      </c>
      <c r="G31148" s="286">
        <f>'Comp. Desp. Indiretas'!CZ64</f>
        <v>0</v>
      </c>
    </row>
    <row r="31149" spans="1:7">
      <c r="A31149" s="283">
        <f>'Comp. Desp. Indiretas'!$CZ$7</f>
        <v>0</v>
      </c>
      <c r="B31149" s="278" t="str">
        <f>'Comp. Desp. Indiretas'!$A$65</f>
        <v>MOC</v>
      </c>
      <c r="D31149" s="279" t="str">
        <f>'Comp. Desp. Indiretas'!$C$65</f>
        <v>GERENTE DE PROJETO - PJ</v>
      </c>
      <c r="E31149" s="278" t="str">
        <f>Resumo!$R$5</f>
        <v>Despesa</v>
      </c>
      <c r="F31149" s="278" t="str">
        <f>Resumo!$R$6</f>
        <v>Despesa Indireta</v>
      </c>
      <c r="G31149" s="286">
        <f>'Comp. Desp. Indiretas'!CZ65</f>
        <v>0</v>
      </c>
    </row>
    <row r="31150" spans="1:7">
      <c r="A31150" s="283">
        <f>'Comp. Desp. Indiretas'!$CZ$7</f>
        <v>0</v>
      </c>
      <c r="B31150" s="278" t="str">
        <f>'Comp. Desp. Indiretas'!$A$66</f>
        <v>MOC</v>
      </c>
      <c r="D31150" s="279" t="str">
        <f>'Comp. Desp. Indiretas'!$C$66</f>
        <v>COORD. DE PROJETO - PJ</v>
      </c>
      <c r="E31150" s="278" t="str">
        <f>Resumo!$R$5</f>
        <v>Despesa</v>
      </c>
      <c r="F31150" s="278" t="str">
        <f>Resumo!$R$6</f>
        <v>Despesa Indireta</v>
      </c>
      <c r="G31150" s="286">
        <f>'Comp. Desp. Indiretas'!CZ66</f>
        <v>0</v>
      </c>
    </row>
    <row r="31151" spans="1:7">
      <c r="A31151" s="283">
        <f>'Comp. Desp. Indiretas'!$CZ$7</f>
        <v>0</v>
      </c>
      <c r="B31151" s="278" t="str">
        <f>'Comp. Desp. Indiretas'!$A$67</f>
        <v>MOC</v>
      </c>
      <c r="D31151" s="279" t="str">
        <f>'Comp. Desp. Indiretas'!$C$67</f>
        <v>COORD. OPERACIONAL - PJ</v>
      </c>
      <c r="E31151" s="278" t="str">
        <f>Resumo!$R$5</f>
        <v>Despesa</v>
      </c>
      <c r="F31151" s="278" t="str">
        <f>Resumo!$R$6</f>
        <v>Despesa Indireta</v>
      </c>
      <c r="G31151" s="286">
        <f>'Comp. Desp. Indiretas'!CZ67</f>
        <v>0</v>
      </c>
    </row>
    <row r="31152" spans="1:7">
      <c r="A31152" s="283">
        <f>'Comp. Desp. Indiretas'!$CZ$7</f>
        <v>0</v>
      </c>
      <c r="B31152" s="278" t="str">
        <f>'Comp. Desp. Indiretas'!$A$68</f>
        <v>MOC</v>
      </c>
      <c r="D31152" s="279" t="str">
        <f>'Comp. Desp. Indiretas'!$C$68</f>
        <v>ANALISTA DE PROJETOS SENIOR - PJ</v>
      </c>
      <c r="E31152" s="278" t="str">
        <f>Resumo!$R$5</f>
        <v>Despesa</v>
      </c>
      <c r="F31152" s="278" t="str">
        <f>Resumo!$R$6</f>
        <v>Despesa Indireta</v>
      </c>
      <c r="G31152" s="286">
        <f>'Comp. Desp. Indiretas'!CZ68</f>
        <v>0</v>
      </c>
    </row>
    <row r="31153" spans="1:7">
      <c r="A31153" s="283">
        <f>'Comp. Desp. Indiretas'!$CZ$7</f>
        <v>0</v>
      </c>
      <c r="B31153" s="278" t="str">
        <f>'Comp. Desp. Indiretas'!$A$69</f>
        <v>MOC</v>
      </c>
      <c r="D31153" s="279" t="str">
        <f>'Comp. Desp. Indiretas'!$C$69</f>
        <v>ANALISTA DE PROJETOS PLENO - PJ</v>
      </c>
      <c r="E31153" s="278" t="str">
        <f>Resumo!$R$5</f>
        <v>Despesa</v>
      </c>
      <c r="F31153" s="278" t="str">
        <f>Resumo!$R$6</f>
        <v>Despesa Indireta</v>
      </c>
      <c r="G31153" s="286">
        <f>'Comp. Desp. Indiretas'!CZ69</f>
        <v>0</v>
      </c>
    </row>
    <row r="31154" spans="1:7">
      <c r="A31154" s="283">
        <f>'Comp. Desp. Indiretas'!$CZ$7</f>
        <v>0</v>
      </c>
      <c r="B31154" s="278" t="str">
        <f>'Comp. Desp. Indiretas'!$A$70</f>
        <v>MOC</v>
      </c>
      <c r="D31154" s="279" t="str">
        <f>'Comp. Desp. Indiretas'!$C$70</f>
        <v>ANALISTA DE PROJETOS JUNIOR - PJ</v>
      </c>
      <c r="E31154" s="278" t="str">
        <f>Resumo!$R$5</f>
        <v>Despesa</v>
      </c>
      <c r="F31154" s="278" t="str">
        <f>Resumo!$R$6</f>
        <v>Despesa Indireta</v>
      </c>
      <c r="G31154" s="286">
        <f>'Comp. Desp. Indiretas'!CZ70</f>
        <v>0</v>
      </c>
    </row>
    <row r="31155" spans="1:7">
      <c r="A31155" s="283">
        <f>'Comp. Desp. Indiretas'!$CZ$7</f>
        <v>0</v>
      </c>
      <c r="B31155" s="278" t="str">
        <f>'Comp. Desp. Indiretas'!$A$71</f>
        <v>MOC</v>
      </c>
      <c r="D31155" s="279" t="str">
        <f>'Comp. Desp. Indiretas'!$C$71</f>
        <v>TÉCNICO OPERACIONAL - PJ</v>
      </c>
      <c r="E31155" s="278" t="str">
        <f>Resumo!$R$5</f>
        <v>Despesa</v>
      </c>
      <c r="F31155" s="278" t="str">
        <f>Resumo!$R$6</f>
        <v>Despesa Indireta</v>
      </c>
      <c r="G31155" s="286">
        <f>'Comp. Desp. Indiretas'!CZ71</f>
        <v>0</v>
      </c>
    </row>
    <row r="31156" spans="1:7">
      <c r="A31156" s="283">
        <f>'Comp. Desp. Indiretas'!$CZ$7</f>
        <v>0</v>
      </c>
      <c r="B31156" s="278" t="str">
        <f>'Comp. Desp. Indiretas'!$A$72</f>
        <v>MOC</v>
      </c>
      <c r="D31156" s="279" t="str">
        <f>'Comp. Desp. Indiretas'!$C$72</f>
        <v>AUXILIAR TÉCNICO - PJ</v>
      </c>
      <c r="E31156" s="278" t="str">
        <f>Resumo!$R$5</f>
        <v>Despesa</v>
      </c>
      <c r="F31156" s="278" t="str">
        <f>Resumo!$R$6</f>
        <v>Despesa Indireta</v>
      </c>
      <c r="G31156" s="286">
        <f>'Comp. Desp. Indiretas'!CZ72</f>
        <v>0</v>
      </c>
    </row>
    <row r="31157" spans="1:7">
      <c r="A31157" s="283">
        <f>'Comp. Desp. Indiretas'!$CZ$7</f>
        <v>0</v>
      </c>
      <c r="B31157" s="278" t="str">
        <f>'Comp. Desp. Indiretas'!$A$73</f>
        <v>MOC</v>
      </c>
      <c r="D31157" s="279" t="str">
        <f>'Comp. Desp. Indiretas'!$C$73</f>
        <v>ANALISTA FINANCEIRO</v>
      </c>
      <c r="E31157" s="278" t="str">
        <f>Resumo!$R$5</f>
        <v>Despesa</v>
      </c>
      <c r="F31157" s="278" t="str">
        <f>Resumo!$R$6</f>
        <v>Despesa Indireta</v>
      </c>
      <c r="G31157" s="286">
        <f>'Comp. Desp. Indiretas'!CZ73</f>
        <v>0</v>
      </c>
    </row>
    <row r="31158" spans="1:7">
      <c r="A31158" s="283">
        <f>'Comp. Desp. Indiretas'!$CZ$7</f>
        <v>0</v>
      </c>
      <c r="B31158" s="278" t="str">
        <f>'Comp. Desp. Indiretas'!$A$74</f>
        <v>MOC</v>
      </c>
      <c r="D31158" s="279" t="str">
        <f>'Comp. Desp. Indiretas'!$C$74</f>
        <v>ANALISTA DE SUPRIMENTOS</v>
      </c>
      <c r="E31158" s="278" t="str">
        <f>Resumo!$R$5</f>
        <v>Despesa</v>
      </c>
      <c r="F31158" s="278" t="str">
        <f>Resumo!$R$6</f>
        <v>Despesa Indireta</v>
      </c>
      <c r="G31158" s="286">
        <f>'Comp. Desp. Indiretas'!CZ74</f>
        <v>0</v>
      </c>
    </row>
    <row r="31159" spans="1:7">
      <c r="A31159" s="283">
        <f>'Comp. Desp. Indiretas'!$CZ$7</f>
        <v>0</v>
      </c>
      <c r="B31159" s="278" t="str">
        <f>'Comp. Desp. Indiretas'!$A$75</f>
        <v>DG</v>
      </c>
      <c r="D31159" s="279" t="str">
        <f>'Comp. Desp. Indiretas'!$C$75</f>
        <v>HOSPEDAGEM VIAGEM</v>
      </c>
      <c r="E31159" s="278" t="str">
        <f>Resumo!$R$5</f>
        <v>Despesa</v>
      </c>
      <c r="F31159" s="278" t="str">
        <f>Resumo!$R$6</f>
        <v>Despesa Indireta</v>
      </c>
      <c r="G31159" s="286">
        <f>'Comp. Desp. Indiretas'!CZ75</f>
        <v>0</v>
      </c>
    </row>
    <row r="31160" spans="1:7">
      <c r="A31160" s="283">
        <f>'Comp. Desp. Indiretas'!$CZ$7</f>
        <v>0</v>
      </c>
      <c r="B31160" s="278" t="str">
        <f>'Comp. Desp. Indiretas'!$A$76</f>
        <v>DG</v>
      </c>
      <c r="D31160" s="279" t="str">
        <f>'Comp. Desp. Indiretas'!$C$76</f>
        <v>ALIMENTAÇÃO VIAGEM (CAFÉ / ALMOÇO OU JANTA)</v>
      </c>
      <c r="E31160" s="278" t="str">
        <f>Resumo!$R$5</f>
        <v>Despesa</v>
      </c>
      <c r="F31160" s="278" t="str">
        <f>Resumo!$R$6</f>
        <v>Despesa Indireta</v>
      </c>
      <c r="G31160" s="286">
        <f>'Comp. Desp. Indiretas'!CZ76</f>
        <v>0</v>
      </c>
    </row>
    <row r="31161" spans="1:7">
      <c r="A31161" s="283">
        <f>'Comp. Desp. Indiretas'!$CZ$7</f>
        <v>0</v>
      </c>
      <c r="B31161" s="278" t="str">
        <f>'Comp. Desp. Indiretas'!$A$77</f>
        <v>DG</v>
      </c>
      <c r="D31161" s="279" t="str">
        <f>'Comp. Desp. Indiretas'!$C$77</f>
        <v>SALA COMERCIAL - PARAUAPEBAS/PA</v>
      </c>
      <c r="E31161" s="278" t="str">
        <f>Resumo!$R$5</f>
        <v>Despesa</v>
      </c>
      <c r="F31161" s="278" t="str">
        <f>Resumo!$R$6</f>
        <v>Despesa Indireta</v>
      </c>
      <c r="G31161" s="286">
        <f>'Comp. Desp. Indiretas'!CZ77</f>
        <v>0</v>
      </c>
    </row>
    <row r="31162" spans="1:7">
      <c r="A31162" s="283">
        <f>'Comp. Desp. Indiretas'!$CZ$7</f>
        <v>0</v>
      </c>
      <c r="B31162" s="278" t="str">
        <f>'Comp. Desp. Indiretas'!$A$78</f>
        <v>DG</v>
      </c>
      <c r="D31162" s="279" t="str">
        <f>'Comp. Desp. Indiretas'!$C$78</f>
        <v>ALIMENTAÇÃO VIAGEM (CAFÉ / ALMOÇO OU JANTA)</v>
      </c>
      <c r="E31162" s="278" t="str">
        <f>Resumo!$R$5</f>
        <v>Despesa</v>
      </c>
      <c r="F31162" s="278" t="str">
        <f>Resumo!$R$6</f>
        <v>Despesa Indireta</v>
      </c>
      <c r="G31162" s="286">
        <f>'Comp. Desp. Indiretas'!CZ78</f>
        <v>0</v>
      </c>
    </row>
    <row r="31163" spans="1:7">
      <c r="A31163" s="283">
        <f>'Comp. Desp. Indiretas'!$CZ$7</f>
        <v>0</v>
      </c>
      <c r="B31163" s="278" t="str">
        <f>'Comp. Desp. Indiretas'!$A$79</f>
        <v>DG</v>
      </c>
      <c r="D31163" s="279" t="str">
        <f>'Comp. Desp. Indiretas'!$C$79</f>
        <v>ALIMENTAÇÃO - NIVEL 2</v>
      </c>
      <c r="E31163" s="278" t="str">
        <f>Resumo!$R$5</f>
        <v>Despesa</v>
      </c>
      <c r="F31163" s="278" t="str">
        <f>Resumo!$R$6</f>
        <v>Despesa Indireta</v>
      </c>
      <c r="G31163" s="286">
        <f>'Comp. Desp. Indiretas'!CZ79</f>
        <v>0</v>
      </c>
    </row>
    <row r="31164" spans="1:7">
      <c r="A31164" s="283">
        <f>'Comp. Desp. Indiretas'!$CZ$7</f>
        <v>0</v>
      </c>
      <c r="B31164" s="278" t="str">
        <f>'Comp. Desp. Indiretas'!$A$80</f>
        <v>DG</v>
      </c>
      <c r="D31164" s="279" t="str">
        <f>'Comp. Desp. Indiretas'!$C$80</f>
        <v>ALIMENTAÇÃO - NIVEL 3</v>
      </c>
      <c r="E31164" s="278" t="str">
        <f>Resumo!$R$5</f>
        <v>Despesa</v>
      </c>
      <c r="F31164" s="278" t="str">
        <f>Resumo!$R$6</f>
        <v>Despesa Indireta</v>
      </c>
      <c r="G31164" s="286">
        <f>'Comp. Desp. Indiretas'!CZ80</f>
        <v>0</v>
      </c>
    </row>
    <row r="31165" spans="1:7">
      <c r="A31165" s="283">
        <f>'Comp. Desp. Indiretas'!$CZ$7</f>
        <v>0</v>
      </c>
      <c r="B31165" s="278" t="str">
        <f>'Comp. Desp. Indiretas'!$A$81</f>
        <v>DG</v>
      </c>
      <c r="D31165" s="279" t="str">
        <f>'Comp. Desp. Indiretas'!$C$81</f>
        <v>TELEFONIA</v>
      </c>
      <c r="E31165" s="278" t="str">
        <f>Resumo!$R$5</f>
        <v>Despesa</v>
      </c>
      <c r="F31165" s="278" t="str">
        <f>Resumo!$R$6</f>
        <v>Despesa Indireta</v>
      </c>
      <c r="G31165" s="286">
        <f>'Comp. Desp. Indiretas'!CZ81</f>
        <v>0</v>
      </c>
    </row>
    <row r="31166" spans="1:7">
      <c r="A31166" s="283">
        <f>'Comp. Desp. Indiretas'!$CZ$7</f>
        <v>0</v>
      </c>
      <c r="B31166" s="278" t="str">
        <f>'Comp. Desp. Indiretas'!$A$82</f>
        <v>DG</v>
      </c>
      <c r="D31166" s="279" t="str">
        <f>'Comp. Desp. Indiretas'!$C$82</f>
        <v>ALUGUEL DE VEÍCULO SUV</v>
      </c>
      <c r="E31166" s="278" t="str">
        <f>Resumo!$R$5</f>
        <v>Despesa</v>
      </c>
      <c r="F31166" s="278" t="str">
        <f>Resumo!$R$6</f>
        <v>Despesa Indireta</v>
      </c>
      <c r="G31166" s="286">
        <f>'Comp. Desp. Indiretas'!CZ82</f>
        <v>0</v>
      </c>
    </row>
    <row r="31167" spans="1:7">
      <c r="A31167" s="283">
        <f>'Comp. Desp. Indiretas'!$CZ$7</f>
        <v>0</v>
      </c>
      <c r="B31167" s="278" t="str">
        <f>'Comp. Desp. Indiretas'!$A$83</f>
        <v>DG</v>
      </c>
      <c r="D31167" s="279" t="str">
        <f>'Comp. Desp. Indiretas'!$C$83</f>
        <v>ALUGUEL DE VEICULO LEVE</v>
      </c>
      <c r="E31167" s="278" t="str">
        <f>Resumo!$R$5</f>
        <v>Despesa</v>
      </c>
      <c r="F31167" s="278" t="str">
        <f>Resumo!$R$6</f>
        <v>Despesa Indireta</v>
      </c>
      <c r="G31167" s="286">
        <f>'Comp. Desp. Indiretas'!CZ83</f>
        <v>0</v>
      </c>
    </row>
    <row r="31168" spans="1:7">
      <c r="A31168" s="283">
        <f>'Comp. Desp. Indiretas'!$CZ$7</f>
        <v>0</v>
      </c>
      <c r="B31168" s="278" t="str">
        <f>'Comp. Desp. Indiretas'!$A$84</f>
        <v>DG</v>
      </c>
      <c r="D31168" s="279" t="str">
        <f>'Comp. Desp. Indiretas'!$C$84</f>
        <v>ALUGUEL CAMINHONTE</v>
      </c>
      <c r="E31168" s="278" t="str">
        <f>Resumo!$R$5</f>
        <v>Despesa</v>
      </c>
      <c r="F31168" s="278" t="str">
        <f>Resumo!$R$6</f>
        <v>Despesa Indireta</v>
      </c>
      <c r="G31168" s="286">
        <f>'Comp. Desp. Indiretas'!CZ84</f>
        <v>0</v>
      </c>
    </row>
    <row r="31169" spans="1:7">
      <c r="A31169" s="283">
        <f>'Comp. Desp. Indiretas'!$CZ$7</f>
        <v>0</v>
      </c>
      <c r="B31169" s="278" t="str">
        <f>'Comp. Desp. Indiretas'!$A$85</f>
        <v>DG</v>
      </c>
      <c r="D31169" s="279" t="str">
        <f>'Comp. Desp. Indiretas'!$C$85</f>
        <v>AQUISIÇÃO DE VEICULO</v>
      </c>
      <c r="E31169" s="278" t="str">
        <f>Resumo!$R$5</f>
        <v>Despesa</v>
      </c>
      <c r="F31169" s="278" t="str">
        <f>Resumo!$R$6</f>
        <v>Despesa Indireta</v>
      </c>
      <c r="G31169" s="286">
        <f>'Comp. Desp. Indiretas'!CZ85</f>
        <v>0</v>
      </c>
    </row>
    <row r="31170" spans="1:7">
      <c r="A31170" s="283">
        <f>'Comp. Desp. Indiretas'!$CZ$7</f>
        <v>0</v>
      </c>
      <c r="B31170" s="278" t="str">
        <f>'Comp. Desp. Indiretas'!$A$86</f>
        <v>DG</v>
      </c>
      <c r="D31170" s="279" t="str">
        <f>'Comp. Desp. Indiretas'!$C$86</f>
        <v>COMBUSTÍVEL - GASOLINA</v>
      </c>
      <c r="E31170" s="278" t="str">
        <f>Resumo!$R$5</f>
        <v>Despesa</v>
      </c>
      <c r="F31170" s="278" t="str">
        <f>Resumo!$R$6</f>
        <v>Despesa Indireta</v>
      </c>
      <c r="G31170" s="286">
        <f>'Comp. Desp. Indiretas'!CZ86</f>
        <v>0</v>
      </c>
    </row>
    <row r="31171" spans="1:7">
      <c r="A31171" s="283">
        <f>'Comp. Desp. Indiretas'!$CZ$7</f>
        <v>0</v>
      </c>
      <c r="B31171" s="278" t="str">
        <f>'Comp. Desp. Indiretas'!$A$87</f>
        <v>DG</v>
      </c>
      <c r="D31171" s="279" t="str">
        <f>'Comp. Desp. Indiretas'!$C$87</f>
        <v>COMBUSTÍVEL - DIESEL</v>
      </c>
      <c r="E31171" s="278" t="str">
        <f>Resumo!$R$5</f>
        <v>Despesa</v>
      </c>
      <c r="F31171" s="278" t="str">
        <f>Resumo!$R$6</f>
        <v>Despesa Indireta</v>
      </c>
      <c r="G31171" s="286">
        <f>'Comp. Desp. Indiretas'!CZ87</f>
        <v>0</v>
      </c>
    </row>
    <row r="31172" spans="1:7">
      <c r="A31172" s="283">
        <f>'Comp. Desp. Indiretas'!$CZ$7</f>
        <v>0</v>
      </c>
      <c r="B31172" s="278" t="str">
        <f>'Comp. Desp. Indiretas'!$A$88</f>
        <v>DG</v>
      </c>
      <c r="D31172" s="279" t="str">
        <f>'Comp. Desp. Indiretas'!$C$88</f>
        <v>PASSAGEM AÉREA</v>
      </c>
      <c r="E31172" s="278" t="str">
        <f>Resumo!$R$5</f>
        <v>Despesa</v>
      </c>
      <c r="F31172" s="278" t="str">
        <f>Resumo!$R$6</f>
        <v>Despesa Indireta</v>
      </c>
      <c r="G31172" s="286">
        <f>'Comp. Desp. Indiretas'!CZ88</f>
        <v>0</v>
      </c>
    </row>
    <row r="31173" spans="1:7">
      <c r="A31173" s="283">
        <f>'Comp. Desp. Indiretas'!$CZ$7</f>
        <v>0</v>
      </c>
      <c r="B31173" s="278" t="str">
        <f>'Comp. Desp. Indiretas'!$A$89</f>
        <v>ART</v>
      </c>
      <c r="D31173" s="279" t="str">
        <f>'Comp. Desp. Indiretas'!$C$89</f>
        <v>ART CREA - Nível 1</v>
      </c>
      <c r="E31173" s="278" t="str">
        <f>Resumo!$R$5</f>
        <v>Despesa</v>
      </c>
      <c r="F31173" s="278" t="str">
        <f>Resumo!$R$6</f>
        <v>Despesa Indireta</v>
      </c>
      <c r="G31173" s="286">
        <f>'Comp. Desp. Indiretas'!CZ89</f>
        <v>0</v>
      </c>
    </row>
    <row r="31174" spans="1:7">
      <c r="A31174" s="283">
        <f>'Comp. Desp. Indiretas'!$CZ$7</f>
        <v>0</v>
      </c>
      <c r="B31174" s="278" t="str">
        <f>'Comp. Desp. Indiretas'!$A$90</f>
        <v>ART</v>
      </c>
      <c r="D31174" s="279" t="str">
        <f>'Comp. Desp. Indiretas'!$C$90</f>
        <v>ART CREA - Nível 2</v>
      </c>
      <c r="E31174" s="278" t="str">
        <f>Resumo!$R$5</f>
        <v>Despesa</v>
      </c>
      <c r="F31174" s="278" t="str">
        <f>Resumo!$R$6</f>
        <v>Despesa Indireta</v>
      </c>
      <c r="G31174" s="286">
        <f>'Comp. Desp. Indiretas'!CZ90</f>
        <v>0</v>
      </c>
    </row>
    <row r="31175" spans="1:7">
      <c r="A31175" s="283">
        <f>'Comp. Desp. Indiretas'!$CZ$7</f>
        <v>0</v>
      </c>
      <c r="B31175" s="278" t="str">
        <f>'Comp. Desp. Indiretas'!$A$91</f>
        <v>ART</v>
      </c>
      <c r="D31175" s="279" t="str">
        <f>'Comp. Desp. Indiretas'!$C$91</f>
        <v>ART CREA - Nível 3</v>
      </c>
      <c r="E31175" s="278" t="str">
        <f>Resumo!$R$5</f>
        <v>Despesa</v>
      </c>
      <c r="F31175" s="278" t="str">
        <f>Resumo!$R$6</f>
        <v>Despesa Indireta</v>
      </c>
      <c r="G31175" s="286">
        <f>'Comp. Desp. Indiretas'!CZ91</f>
        <v>0</v>
      </c>
    </row>
    <row r="31176" spans="1:7">
      <c r="A31176" s="283">
        <f>'Comp. Desp. Indiretas'!$CZ$7</f>
        <v>0</v>
      </c>
      <c r="B31176" s="278" t="str">
        <f>'Comp. Desp. Indiretas'!$A$92</f>
        <v>ART</v>
      </c>
      <c r="D31176" s="279" t="str">
        <f>'Comp. Desp. Indiretas'!$C$92</f>
        <v>ACERVO CREA</v>
      </c>
      <c r="E31176" s="278" t="str">
        <f>Resumo!$R$5</f>
        <v>Despesa</v>
      </c>
      <c r="F31176" s="278" t="str">
        <f>Resumo!$R$6</f>
        <v>Despesa Indireta</v>
      </c>
      <c r="G31176" s="286">
        <f>'Comp. Desp. Indiretas'!CZ92</f>
        <v>0</v>
      </c>
    </row>
    <row r="31177" spans="1:7">
      <c r="A31177" s="283">
        <f>'Comp. Desp. Indiretas'!$CZ$7</f>
        <v>0</v>
      </c>
      <c r="B31177" s="278" t="str">
        <f>'Comp. Desp. Indiretas'!$A$93</f>
        <v>ART</v>
      </c>
      <c r="D31177" s="279" t="str">
        <f>'Comp. Desp. Indiretas'!$C$93</f>
        <v>ART CRBio</v>
      </c>
      <c r="E31177" s="278" t="str">
        <f>Resumo!$R$5</f>
        <v>Despesa</v>
      </c>
      <c r="F31177" s="278" t="str">
        <f>Resumo!$R$6</f>
        <v>Despesa Indireta</v>
      </c>
      <c r="G31177" s="286">
        <f>'Comp. Desp. Indiretas'!CZ93</f>
        <v>0</v>
      </c>
    </row>
    <row r="31178" spans="1:7">
      <c r="A31178" s="283">
        <f>'Comp. Desp. Indiretas'!$CZ$7</f>
        <v>0</v>
      </c>
      <c r="B31178" s="278" t="str">
        <f>'Comp. Desp. Indiretas'!$A$94</f>
        <v>ART</v>
      </c>
      <c r="D31178" s="279" t="str">
        <f>'Comp. Desp. Indiretas'!$C$94</f>
        <v>ACERVO CRBio</v>
      </c>
      <c r="E31178" s="278" t="str">
        <f>Resumo!$R$5</f>
        <v>Despesa</v>
      </c>
      <c r="F31178" s="278" t="str">
        <f>Resumo!$R$6</f>
        <v>Despesa Indireta</v>
      </c>
      <c r="G31178" s="286">
        <f>'Comp. Desp. Indiretas'!CZ94</f>
        <v>0</v>
      </c>
    </row>
    <row r="31179" spans="1:7">
      <c r="A31179" s="283">
        <f>'Comp. Desp. Indiretas'!$CZ$7</f>
        <v>0</v>
      </c>
      <c r="B31179" s="278" t="str">
        <f>'Comp. Desp. Indiretas'!$A$95</f>
        <v>ART</v>
      </c>
      <c r="D31179" s="279" t="str">
        <f>'Comp. Desp. Indiretas'!$C$95</f>
        <v>VISTO CREA PF</v>
      </c>
      <c r="E31179" s="278" t="str">
        <f>Resumo!$R$5</f>
        <v>Despesa</v>
      </c>
      <c r="F31179" s="278" t="str">
        <f>Resumo!$R$6</f>
        <v>Despesa Indireta</v>
      </c>
      <c r="G31179" s="286">
        <f>'Comp. Desp. Indiretas'!CZ95</f>
        <v>0</v>
      </c>
    </row>
    <row r="31180" spans="1:7">
      <c r="A31180" s="283">
        <f>'Comp. Desp. Indiretas'!$CZ$7</f>
        <v>0</v>
      </c>
      <c r="B31180" s="278" t="str">
        <f>'Comp. Desp. Indiretas'!$A$96</f>
        <v>ART</v>
      </c>
      <c r="D31180" s="279" t="str">
        <f>'Comp. Desp. Indiretas'!$C$96</f>
        <v>VISTO CREA PJ</v>
      </c>
      <c r="E31180" s="278" t="str">
        <f>Resumo!$R$5</f>
        <v>Despesa</v>
      </c>
      <c r="F31180" s="278" t="str">
        <f>Resumo!$R$6</f>
        <v>Despesa Indireta</v>
      </c>
      <c r="G31180" s="286">
        <f>'Comp. Desp. Indiretas'!CZ96</f>
        <v>0</v>
      </c>
    </row>
    <row r="31181" spans="1:7">
      <c r="A31181" s="283">
        <f>'Comp. Desp. Indiretas'!$CZ$7</f>
        <v>0</v>
      </c>
      <c r="B31181" s="278" t="str">
        <f>'Comp. Desp. Indiretas'!$A$97</f>
        <v>ART</v>
      </c>
      <c r="D31181" s="279" t="str">
        <f>'Comp. Desp. Indiretas'!$C$97</f>
        <v>ANUIDADE CREA PF</v>
      </c>
      <c r="E31181" s="278" t="str">
        <f>Resumo!$R$5</f>
        <v>Despesa</v>
      </c>
      <c r="F31181" s="278" t="str">
        <f>Resumo!$R$6</f>
        <v>Despesa Indireta</v>
      </c>
      <c r="G31181" s="286">
        <f>'Comp. Desp. Indiretas'!CZ97</f>
        <v>0</v>
      </c>
    </row>
    <row r="31182" spans="1:7">
      <c r="A31182" s="283">
        <f>'Comp. Desp. Indiretas'!$CZ$7</f>
        <v>0</v>
      </c>
      <c r="B31182" s="278" t="str">
        <f>'Comp. Desp. Indiretas'!$A$98</f>
        <v>ART</v>
      </c>
      <c r="D31182" s="279" t="str">
        <f>'Comp. Desp. Indiretas'!$C$98</f>
        <v>ANUIDADE CREA PJ</v>
      </c>
      <c r="E31182" s="278" t="str">
        <f>Resumo!$R$5</f>
        <v>Despesa</v>
      </c>
      <c r="F31182" s="278" t="str">
        <f>Resumo!$R$6</f>
        <v>Despesa Indireta</v>
      </c>
      <c r="G31182" s="286">
        <f>'Comp. Desp. Indiretas'!CZ98</f>
        <v>0</v>
      </c>
    </row>
    <row r="31183" spans="1:7">
      <c r="A31183" s="283">
        <f>'Comp. Desp. Indiretas'!$CZ$7</f>
        <v>0</v>
      </c>
      <c r="B31183" s="278" t="str">
        <f>'Comp. Desp. Indiretas'!$A$99</f>
        <v>ART</v>
      </c>
      <c r="D31183" s="279" t="str">
        <f>'Comp. Desp. Indiretas'!$C$99</f>
        <v>VISTO CRBio PF</v>
      </c>
      <c r="E31183" s="278" t="str">
        <f>Resumo!$R$5</f>
        <v>Despesa</v>
      </c>
      <c r="F31183" s="278" t="str">
        <f>Resumo!$R$6</f>
        <v>Despesa Indireta</v>
      </c>
      <c r="G31183" s="286">
        <f>'Comp. Desp. Indiretas'!CZ99</f>
        <v>0</v>
      </c>
    </row>
    <row r="31184" spans="1:7">
      <c r="A31184" s="283">
        <f>'Comp. Desp. Indiretas'!$CZ$7</f>
        <v>0</v>
      </c>
      <c r="B31184" s="278" t="str">
        <f>'Comp. Desp. Indiretas'!$A$100</f>
        <v>ART</v>
      </c>
      <c r="D31184" s="279" t="str">
        <f>'Comp. Desp. Indiretas'!$C$100</f>
        <v>VISTO CRBio PJ</v>
      </c>
      <c r="E31184" s="278" t="str">
        <f>Resumo!$R$5</f>
        <v>Despesa</v>
      </c>
      <c r="F31184" s="278" t="str">
        <f>Resumo!$R$6</f>
        <v>Despesa Indireta</v>
      </c>
      <c r="G31184" s="286">
        <f>'Comp. Desp. Indiretas'!CZ100</f>
        <v>0</v>
      </c>
    </row>
    <row r="31185" spans="1:7">
      <c r="A31185" s="283">
        <f>'Comp. Desp. Indiretas'!$CZ$7</f>
        <v>0</v>
      </c>
      <c r="B31185" s="278" t="str">
        <f>'Comp. Desp. Indiretas'!$A$101</f>
        <v>SMS</v>
      </c>
      <c r="D31185" s="279" t="str">
        <f>'Comp. Desp. Indiretas'!$C$101</f>
        <v>PPRA</v>
      </c>
      <c r="E31185" s="278" t="str">
        <f>Resumo!$R$5</f>
        <v>Despesa</v>
      </c>
      <c r="F31185" s="278" t="str">
        <f>Resumo!$R$6</f>
        <v>Despesa Indireta</v>
      </c>
      <c r="G31185" s="286">
        <f>'Comp. Desp. Indiretas'!CZ101</f>
        <v>0</v>
      </c>
    </row>
    <row r="31186" spans="1:7">
      <c r="A31186" s="283">
        <f>'Comp. Desp. Indiretas'!$CZ$7</f>
        <v>0</v>
      </c>
      <c r="B31186" s="278" t="str">
        <f>'Comp. Desp. Indiretas'!$A$102</f>
        <v>SMS</v>
      </c>
      <c r="D31186" s="279" t="str">
        <f>'Comp. Desp. Indiretas'!$C$102</f>
        <v>PCMSO</v>
      </c>
      <c r="E31186" s="278" t="str">
        <f>Resumo!$R$5</f>
        <v>Despesa</v>
      </c>
      <c r="F31186" s="278" t="str">
        <f>Resumo!$R$6</f>
        <v>Despesa Indireta</v>
      </c>
      <c r="G31186" s="286">
        <f>'Comp. Desp. Indiretas'!CZ102</f>
        <v>0</v>
      </c>
    </row>
    <row r="31187" spans="1:7">
      <c r="A31187" s="283">
        <f>'Comp. Desp. Indiretas'!$CZ$7</f>
        <v>0</v>
      </c>
      <c r="B31187" s="278" t="str">
        <f>'Comp. Desp. Indiretas'!$A$103</f>
        <v>SMS</v>
      </c>
      <c r="D31187" s="279" t="str">
        <f>'Comp. Desp. Indiretas'!$C$103</f>
        <v>PGR</v>
      </c>
      <c r="E31187" s="278" t="str">
        <f>Resumo!$R$5</f>
        <v>Despesa</v>
      </c>
      <c r="F31187" s="278" t="str">
        <f>Resumo!$R$6</f>
        <v>Despesa Indireta</v>
      </c>
      <c r="G31187" s="286">
        <f>'Comp. Desp. Indiretas'!CZ103</f>
        <v>0</v>
      </c>
    </row>
    <row r="31188" spans="1:7">
      <c r="A31188" s="283">
        <f>'Comp. Desp. Indiretas'!$CZ$7</f>
        <v>0</v>
      </c>
      <c r="B31188" s="278" t="str">
        <f>'Comp. Desp. Indiretas'!$A$104</f>
        <v>SMS</v>
      </c>
      <c r="D31188" s="279" t="str">
        <f>'Comp. Desp. Indiretas'!$C$104</f>
        <v>PAE</v>
      </c>
      <c r="E31188" s="278" t="str">
        <f>Resumo!$R$5</f>
        <v>Despesa</v>
      </c>
      <c r="F31188" s="278" t="str">
        <f>Resumo!$R$6</f>
        <v>Despesa Indireta</v>
      </c>
      <c r="G31188" s="286">
        <f>'Comp. Desp. Indiretas'!CZ104</f>
        <v>0</v>
      </c>
    </row>
    <row r="31189" spans="1:7">
      <c r="A31189" s="283">
        <f>'Comp. Desp. Indiretas'!$CZ$7</f>
        <v>0</v>
      </c>
      <c r="B31189" s="278" t="str">
        <f>'Comp. Desp. Indiretas'!$A$105</f>
        <v>SMS</v>
      </c>
      <c r="D31189" s="279" t="str">
        <f>'Comp. Desp. Indiretas'!$C$105</f>
        <v>TREINAMENTO</v>
      </c>
      <c r="E31189" s="278" t="str">
        <f>Resumo!$R$5</f>
        <v>Despesa</v>
      </c>
      <c r="F31189" s="278" t="str">
        <f>Resumo!$R$6</f>
        <v>Despesa Indireta</v>
      </c>
      <c r="G31189" s="286">
        <f>'Comp. Desp. Indiretas'!CZ105</f>
        <v>0</v>
      </c>
    </row>
    <row r="31190" spans="1:7">
      <c r="A31190" s="283">
        <f>'Comp. Desp. Indiretas'!$CZ$7</f>
        <v>0</v>
      </c>
      <c r="B31190" s="278" t="str">
        <f>'Comp. Desp. Indiretas'!$A$106</f>
        <v>SMS</v>
      </c>
      <c r="D31190" s="279" t="str">
        <f>'Comp. Desp. Indiretas'!$C$106</f>
        <v>ASO</v>
      </c>
      <c r="E31190" s="278" t="str">
        <f>Resumo!$R$5</f>
        <v>Despesa</v>
      </c>
      <c r="F31190" s="278" t="str">
        <f>Resumo!$R$6</f>
        <v>Despesa Indireta</v>
      </c>
      <c r="G31190" s="286">
        <f>'Comp. Desp. Indiretas'!CZ106</f>
        <v>0</v>
      </c>
    </row>
    <row r="31191" spans="1:7">
      <c r="A31191" s="283">
        <f>'Comp. Desp. Indiretas'!$CZ$7</f>
        <v>0</v>
      </c>
      <c r="B31191" s="278">
        <f>'Comp. Desp. Indiretas'!$A$107</f>
        <v>0</v>
      </c>
      <c r="D31191" s="279" t="str">
        <f>'Comp. Desp. Indiretas'!$C$107</f>
        <v/>
      </c>
      <c r="E31191" s="278" t="str">
        <f>Resumo!$R$5</f>
        <v>Despesa</v>
      </c>
      <c r="F31191" s="278" t="str">
        <f>Resumo!$R$6</f>
        <v>Despesa Indireta</v>
      </c>
      <c r="G31191" s="286">
        <f>'Comp. Desp. Indiretas'!CZ107</f>
        <v>0</v>
      </c>
    </row>
    <row r="31192" spans="1:7">
      <c r="A31192" s="283">
        <f>'Comp. Desp. Indiretas'!$CZ$7</f>
        <v>0</v>
      </c>
      <c r="B31192" s="278">
        <f>'Comp. Desp. Indiretas'!$A$108</f>
        <v>0</v>
      </c>
      <c r="D31192" s="279" t="str">
        <f>'Comp. Desp. Indiretas'!$C$108</f>
        <v/>
      </c>
      <c r="E31192" s="278" t="str">
        <f>Resumo!$R$5</f>
        <v>Despesa</v>
      </c>
      <c r="F31192" s="278" t="str">
        <f>Resumo!$R$6</f>
        <v>Despesa Indireta</v>
      </c>
      <c r="G31192" s="286">
        <f>'Comp. Desp. Indiretas'!CZ108</f>
        <v>0</v>
      </c>
    </row>
    <row r="31193" spans="1:7">
      <c r="A31193" s="283">
        <f>'Comp. Desp. Indiretas'!$CZ$7</f>
        <v>0</v>
      </c>
      <c r="B31193" s="278">
        <f>'Comp. Desp. Indiretas'!$A$109</f>
        <v>0</v>
      </c>
      <c r="D31193" s="279" t="str">
        <f>'Comp. Desp. Indiretas'!$C$109</f>
        <v/>
      </c>
      <c r="E31193" s="278" t="str">
        <f>Resumo!$R$5</f>
        <v>Despesa</v>
      </c>
      <c r="F31193" s="278" t="str">
        <f>Resumo!$R$6</f>
        <v>Despesa Indireta</v>
      </c>
      <c r="G31193" s="286">
        <f>'Comp. Desp. Indiretas'!CZ109</f>
        <v>0</v>
      </c>
    </row>
    <row r="31194" spans="1:7">
      <c r="A31194" s="283">
        <f>'Comp. Desp. Indiretas'!$CZ$7</f>
        <v>0</v>
      </c>
      <c r="B31194" s="278">
        <f>'Comp. Desp. Indiretas'!$A$110</f>
        <v>0</v>
      </c>
      <c r="D31194" s="279" t="str">
        <f>'Comp. Desp. Indiretas'!$C$110</f>
        <v/>
      </c>
      <c r="E31194" s="278" t="str">
        <f>Resumo!$R$5</f>
        <v>Despesa</v>
      </c>
      <c r="F31194" s="278" t="str">
        <f>Resumo!$R$6</f>
        <v>Despesa Indireta</v>
      </c>
      <c r="G31194" s="286">
        <f>'Comp. Desp. Indiretas'!CZ110</f>
        <v>0</v>
      </c>
    </row>
    <row r="31195" spans="1:7">
      <c r="A31195" s="283">
        <f>'Comp. Desp. Indiretas'!$CZ$7</f>
        <v>0</v>
      </c>
      <c r="B31195" s="278">
        <f>'Comp. Desp. Indiretas'!$A$111</f>
        <v>0</v>
      </c>
      <c r="D31195" s="279" t="str">
        <f>'Comp. Desp. Indiretas'!$C$111</f>
        <v/>
      </c>
      <c r="E31195" s="278" t="str">
        <f>Resumo!$R$5</f>
        <v>Despesa</v>
      </c>
      <c r="F31195" s="278" t="str">
        <f>Resumo!$R$6</f>
        <v>Despesa Indireta</v>
      </c>
      <c r="G31195" s="286">
        <f>'Comp. Desp. Indiretas'!CZ111</f>
        <v>0</v>
      </c>
    </row>
    <row r="31196" spans="1:7">
      <c r="A31196" s="283">
        <f>'Comp. Desp. Indiretas'!$CZ$7</f>
        <v>0</v>
      </c>
      <c r="B31196" s="278">
        <f>'Comp. Desp. Indiretas'!$A$112</f>
        <v>0</v>
      </c>
      <c r="D31196" s="279" t="str">
        <f>'Comp. Desp. Indiretas'!$C$112</f>
        <v/>
      </c>
      <c r="E31196" s="278" t="str">
        <f>Resumo!$R$5</f>
        <v>Despesa</v>
      </c>
      <c r="F31196" s="278" t="str">
        <f>Resumo!$R$6</f>
        <v>Despesa Indireta</v>
      </c>
      <c r="G31196" s="286">
        <f>'Comp. Desp. Indiretas'!CZ112</f>
        <v>0</v>
      </c>
    </row>
    <row r="31197" spans="1:7">
      <c r="A31197" s="283">
        <f>'Comp. Desp. Indiretas'!$CZ$7</f>
        <v>0</v>
      </c>
      <c r="B31197" s="278" t="str">
        <f>'Composições Desp. Diretas'!$A$10</f>
        <v>MOD</v>
      </c>
      <c r="C31197" s="278" t="str">
        <f>EAP!$C$9</f>
        <v>PP01</v>
      </c>
      <c r="D31197" s="279" t="str">
        <f>'Composições Desp. Diretas'!$C$10</f>
        <v>ANALISTA TÉCNICO</v>
      </c>
      <c r="E31197" s="278" t="str">
        <f>Resumo!$R$5</f>
        <v>Despesa</v>
      </c>
      <c r="F31197" s="278" t="str">
        <f>Resumo!$R$7</f>
        <v>Despesa Direta</v>
      </c>
      <c r="G31197" s="286">
        <f>'Composições Desp. Diretas'!DA10</f>
        <v>0</v>
      </c>
    </row>
    <row r="31198" spans="1:7">
      <c r="A31198" s="283">
        <f>'Comp. Desp. Indiretas'!$CZ$7</f>
        <v>0</v>
      </c>
      <c r="B31198" s="278" t="str">
        <f>'Composições Desp. Diretas'!$A$11</f>
        <v>MOD</v>
      </c>
      <c r="C31198" s="278" t="str">
        <f>EAP!$C$9</f>
        <v>PP01</v>
      </c>
      <c r="D31198" s="279" t="str">
        <f>'Composições Desp. Diretas'!$C$11</f>
        <v>ASSISTENTE ADMINISTRATIVO</v>
      </c>
      <c r="E31198" s="278" t="str">
        <f>Resumo!$R$5</f>
        <v>Despesa</v>
      </c>
      <c r="F31198" s="278" t="str">
        <f>Resumo!$R$7</f>
        <v>Despesa Direta</v>
      </c>
      <c r="G31198" s="286">
        <f>'Composições Desp. Diretas'!DA11</f>
        <v>0</v>
      </c>
    </row>
    <row r="31199" spans="1:7">
      <c r="A31199" s="283">
        <f>'Comp. Desp. Indiretas'!$CZ$7</f>
        <v>0</v>
      </c>
      <c r="B31199" s="278" t="str">
        <f>'Composições Desp. Diretas'!$A$12</f>
        <v>MOD</v>
      </c>
      <c r="C31199" s="278" t="str">
        <f>EAP!$C$9</f>
        <v>PP01</v>
      </c>
      <c r="D31199" s="279" t="str">
        <f>'Composições Desp. Diretas'!$C$12</f>
        <v>TÉCNICO DE SEGURANÇA</v>
      </c>
      <c r="E31199" s="278" t="str">
        <f>Resumo!$R$5</f>
        <v>Despesa</v>
      </c>
      <c r="F31199" s="278" t="str">
        <f>Resumo!$R$7</f>
        <v>Despesa Direta</v>
      </c>
      <c r="G31199" s="286">
        <f>'Composições Desp. Diretas'!DA12</f>
        <v>0</v>
      </c>
    </row>
    <row r="31200" spans="1:7">
      <c r="A31200" s="283">
        <f>'Comp. Desp. Indiretas'!$CZ$7</f>
        <v>0</v>
      </c>
      <c r="B31200" s="278" t="str">
        <f>'Composições Desp. Diretas'!$A$13</f>
        <v>MOD</v>
      </c>
      <c r="C31200" s="278" t="str">
        <f>EAP!$C$9</f>
        <v>PP01</v>
      </c>
      <c r="D31200" s="279" t="str">
        <f>'Composições Desp. Diretas'!$C$13</f>
        <v>PREPOSTO</v>
      </c>
      <c r="E31200" s="278" t="str">
        <f>Resumo!$R$5</f>
        <v>Despesa</v>
      </c>
      <c r="F31200" s="278" t="str">
        <f>Resumo!$R$7</f>
        <v>Despesa Direta</v>
      </c>
      <c r="G31200" s="286">
        <f>'Composições Desp. Diretas'!DA13</f>
        <v>0</v>
      </c>
    </row>
    <row r="31201" spans="1:7">
      <c r="A31201" s="283">
        <f>'Comp. Desp. Indiretas'!$CZ$7</f>
        <v>0</v>
      </c>
      <c r="B31201" s="278" t="str">
        <f>'Composições Desp. Diretas'!$A$14</f>
        <v>MOD</v>
      </c>
      <c r="C31201" s="278" t="str">
        <f>EAP!$C$9</f>
        <v>PP01</v>
      </c>
      <c r="D31201" s="279" t="str">
        <f>'Composições Desp. Diretas'!$C$14</f>
        <v>COORDENADOR PEAC</v>
      </c>
      <c r="E31201" s="278" t="str">
        <f>Resumo!$R$5</f>
        <v>Despesa</v>
      </c>
      <c r="F31201" s="278" t="str">
        <f>Resumo!$R$7</f>
        <v>Despesa Direta</v>
      </c>
      <c r="G31201" s="286">
        <f>'Composições Desp. Diretas'!DA14</f>
        <v>0</v>
      </c>
    </row>
    <row r="31202" spans="1:7">
      <c r="A31202" s="283">
        <f>'Comp. Desp. Indiretas'!$CZ$7</f>
        <v>0</v>
      </c>
      <c r="B31202" s="278" t="str">
        <f>'Composições Desp. Diretas'!$A$15</f>
        <v>MOD</v>
      </c>
      <c r="C31202" s="278" t="str">
        <f>EAP!$C$9</f>
        <v>PP01</v>
      </c>
      <c r="D31202" s="279" t="str">
        <f>'Composições Desp. Diretas'!$C$15</f>
        <v>COORDENADOR PEAC</v>
      </c>
      <c r="E31202" s="278" t="str">
        <f>Resumo!$R$5</f>
        <v>Despesa</v>
      </c>
      <c r="F31202" s="278" t="str">
        <f>Resumo!$R$7</f>
        <v>Despesa Direta</v>
      </c>
      <c r="G31202" s="286">
        <f>'Composições Desp. Diretas'!DA15</f>
        <v>0</v>
      </c>
    </row>
    <row r="31203" spans="1:7">
      <c r="A31203" s="283">
        <f>'Comp. Desp. Indiretas'!$CZ$7</f>
        <v>0</v>
      </c>
      <c r="B31203" s="278" t="str">
        <f>'Composições Desp. Diretas'!$A$16</f>
        <v>MOD</v>
      </c>
      <c r="C31203" s="278" t="str">
        <f>EAP!$C$9</f>
        <v>PP01</v>
      </c>
      <c r="D31203" s="279" t="str">
        <f>'Composições Desp. Diretas'!$C$16</f>
        <v>PRODUÇÃO AUDIOVISUAL (DESIGNER GRÁFICO)</v>
      </c>
      <c r="E31203" s="278" t="str">
        <f>Resumo!$R$5</f>
        <v>Despesa</v>
      </c>
      <c r="F31203" s="278" t="str">
        <f>Resumo!$R$7</f>
        <v>Despesa Direta</v>
      </c>
      <c r="G31203" s="286">
        <f>'Composições Desp. Diretas'!DA16</f>
        <v>0</v>
      </c>
    </row>
    <row r="31204" spans="1:7">
      <c r="A31204" s="283">
        <f>'Comp. Desp. Indiretas'!$CZ$7</f>
        <v>0</v>
      </c>
      <c r="B31204" s="278" t="str">
        <f>'Composições Desp. Diretas'!$A$17</f>
        <v>DG</v>
      </c>
      <c r="C31204" s="278" t="str">
        <f>EAP!$C$9</f>
        <v>PP01</v>
      </c>
      <c r="D31204" s="279" t="str">
        <f>'Composições Desp. Diretas'!$C$17</f>
        <v>AJUDA DE CUSTO - CAJU - NÍVEL 1</v>
      </c>
      <c r="E31204" s="278" t="str">
        <f>Resumo!$R$5</f>
        <v>Despesa</v>
      </c>
      <c r="F31204" s="278" t="str">
        <f>Resumo!$R$7</f>
        <v>Despesa Direta</v>
      </c>
      <c r="G31204" s="286">
        <f>'Composições Desp. Diretas'!DA17</f>
        <v>0</v>
      </c>
    </row>
    <row r="31205" spans="1:7">
      <c r="A31205" s="283">
        <f>'Comp. Desp. Indiretas'!$CZ$7</f>
        <v>0</v>
      </c>
      <c r="B31205" s="278" t="str">
        <f>'Composições Desp. Diretas'!$A$18</f>
        <v>DG</v>
      </c>
      <c r="C31205" s="278" t="str">
        <f>EAP!$C$9</f>
        <v>PP01</v>
      </c>
      <c r="D31205" s="279" t="str">
        <f>'Composições Desp. Diretas'!$C$18</f>
        <v>AJUDA DE CUSTO - CAJU - NÍVEL 2</v>
      </c>
      <c r="E31205" s="278" t="str">
        <f>Resumo!$R$5</f>
        <v>Despesa</v>
      </c>
      <c r="F31205" s="278" t="str">
        <f>Resumo!$R$7</f>
        <v>Despesa Direta</v>
      </c>
      <c r="G31205" s="286">
        <f>'Composições Desp. Diretas'!DA18</f>
        <v>0</v>
      </c>
    </row>
    <row r="31206" spans="1:7">
      <c r="A31206" s="283">
        <f>'Comp. Desp. Indiretas'!$CZ$7</f>
        <v>0</v>
      </c>
      <c r="B31206" s="278" t="str">
        <f>'Composições Desp. Diretas'!$A$19</f>
        <v>MA</v>
      </c>
      <c r="C31206" s="278" t="str">
        <f>EAP!$C$9</f>
        <v>PP01</v>
      </c>
      <c r="D31206" s="279" t="str">
        <f>'Composições Desp. Diretas'!$C$19</f>
        <v>UNIFORME/EPI</v>
      </c>
      <c r="E31206" s="278" t="str">
        <f>Resumo!$R$5</f>
        <v>Despesa</v>
      </c>
      <c r="F31206" s="278" t="str">
        <f>Resumo!$R$7</f>
        <v>Despesa Direta</v>
      </c>
      <c r="G31206" s="286">
        <f>'Composições Desp. Diretas'!DA19</f>
        <v>0</v>
      </c>
    </row>
    <row r="31207" spans="1:7">
      <c r="A31207" s="283">
        <f>'Comp. Desp. Indiretas'!$CZ$7</f>
        <v>0</v>
      </c>
      <c r="B31207" s="278" t="str">
        <f>'Composições Desp. Diretas'!$A$20</f>
        <v>SMS</v>
      </c>
      <c r="C31207" s="278" t="str">
        <f>EAP!$C$9</f>
        <v>PP01</v>
      </c>
      <c r="D31207" s="279" t="str">
        <f>'Composições Desp. Diretas'!$C$20</f>
        <v>ASO</v>
      </c>
      <c r="E31207" s="278" t="str">
        <f>Resumo!$R$5</f>
        <v>Despesa</v>
      </c>
      <c r="F31207" s="278" t="str">
        <f>Resumo!$R$7</f>
        <v>Despesa Direta</v>
      </c>
      <c r="G31207" s="286">
        <f>'Composições Desp. Diretas'!DA20</f>
        <v>0</v>
      </c>
    </row>
    <row r="31208" spans="1:7">
      <c r="A31208" s="283">
        <f>'Comp. Desp. Indiretas'!$CZ$7</f>
        <v>0</v>
      </c>
      <c r="B31208" s="278" t="str">
        <f>'Composições Desp. Diretas'!$A$21</f>
        <v>EQ</v>
      </c>
      <c r="C31208" s="278" t="str">
        <f>EAP!$C$9</f>
        <v>PP01</v>
      </c>
      <c r="D31208" s="279" t="str">
        <f>'Composições Desp. Diretas'!$C$21</f>
        <v>NOTEBOOK</v>
      </c>
      <c r="E31208" s="278" t="str">
        <f>Resumo!$R$5</f>
        <v>Despesa</v>
      </c>
      <c r="F31208" s="278" t="str">
        <f>Resumo!$R$7</f>
        <v>Despesa Direta</v>
      </c>
      <c r="G31208" s="286">
        <f>'Composições Desp. Diretas'!DA21</f>
        <v>0</v>
      </c>
    </row>
    <row r="31209" spans="1:7">
      <c r="A31209" s="283">
        <f>'Comp. Desp. Indiretas'!$CZ$7</f>
        <v>0</v>
      </c>
      <c r="B31209" s="278" t="str">
        <f>'Composições Desp. Diretas'!$A$22</f>
        <v>EQ</v>
      </c>
      <c r="C31209" s="278" t="str">
        <f>EAP!$C$9</f>
        <v>PP01</v>
      </c>
      <c r="D31209" s="279" t="str">
        <f>'Composições Desp. Diretas'!$C$22</f>
        <v>KIT MULTIMÍDIA</v>
      </c>
      <c r="E31209" s="278" t="str">
        <f>Resumo!$R$5</f>
        <v>Despesa</v>
      </c>
      <c r="F31209" s="278" t="str">
        <f>Resumo!$R$7</f>
        <v>Despesa Direta</v>
      </c>
      <c r="G31209" s="286">
        <f>'Composições Desp. Diretas'!DA22</f>
        <v>0</v>
      </c>
    </row>
    <row r="31210" spans="1:7">
      <c r="A31210" s="283">
        <f>'Comp. Desp. Indiretas'!$CZ$7</f>
        <v>0</v>
      </c>
      <c r="B31210" s="278" t="str">
        <f>'Composições Desp. Diretas'!$A$23</f>
        <v>SMS</v>
      </c>
      <c r="C31210" s="278" t="str">
        <f>EAP!$C$9</f>
        <v>PP01</v>
      </c>
      <c r="D31210" s="279" t="str">
        <f>'Composições Desp. Diretas'!$C$23</f>
        <v>TREINAMENTO RAC02 (VALE)</v>
      </c>
      <c r="E31210" s="278" t="str">
        <f>Resumo!$R$5</f>
        <v>Despesa</v>
      </c>
      <c r="F31210" s="278" t="str">
        <f>Resumo!$R$7</f>
        <v>Despesa Direta</v>
      </c>
      <c r="G31210" s="286">
        <f>'Composições Desp. Diretas'!DA23</f>
        <v>0</v>
      </c>
    </row>
    <row r="31211" spans="1:7">
      <c r="A31211" s="283">
        <f>'Comp. Desp. Indiretas'!$CZ$7</f>
        <v>0</v>
      </c>
      <c r="B31211" s="278" t="str">
        <f>'Composições Desp. Diretas'!$A$24</f>
        <v>SE</v>
      </c>
      <c r="C31211" s="278" t="str">
        <f>EAP!$C$9</f>
        <v>PP01</v>
      </c>
      <c r="D31211" s="279" t="str">
        <f>'Composições Desp. Diretas'!$C$24</f>
        <v>ESPECIALISTA - 44h/MÊS</v>
      </c>
      <c r="E31211" s="278" t="str">
        <f>Resumo!$R$5</f>
        <v>Despesa</v>
      </c>
      <c r="F31211" s="278" t="str">
        <f>Resumo!$R$7</f>
        <v>Despesa Direta</v>
      </c>
      <c r="G31211" s="286">
        <f>'Composições Desp. Diretas'!DA24</f>
        <v>0</v>
      </c>
    </row>
    <row r="31212" spans="1:7">
      <c r="A31212" s="283">
        <f>'Comp. Desp. Indiretas'!$CZ$7</f>
        <v>0</v>
      </c>
      <c r="B31212" s="278">
        <f>'Composições Desp. Diretas'!$A$25</f>
        <v>0</v>
      </c>
      <c r="C31212" s="278" t="str">
        <f>EAP!$C$9</f>
        <v>PP01</v>
      </c>
      <c r="D31212" s="279">
        <f>'Composições Desp. Diretas'!$C$25</f>
        <v>0</v>
      </c>
      <c r="E31212" s="278" t="str">
        <f>Resumo!$R$5</f>
        <v>Despesa</v>
      </c>
      <c r="F31212" s="278" t="str">
        <f>Resumo!$R$7</f>
        <v>Despesa Direta</v>
      </c>
      <c r="G31212" s="286">
        <f>'Composições Desp. Diretas'!DA25</f>
        <v>0</v>
      </c>
    </row>
    <row r="31213" spans="1:7">
      <c r="A31213" s="283">
        <f>'Comp. Desp. Indiretas'!$CZ$7</f>
        <v>0</v>
      </c>
      <c r="B31213" s="278">
        <f>'Composições Desp. Diretas'!$A$26</f>
        <v>0</v>
      </c>
      <c r="C31213" s="278" t="str">
        <f>EAP!$C$9</f>
        <v>PP01</v>
      </c>
      <c r="D31213" s="279">
        <f>'Composições Desp. Diretas'!$C$26</f>
        <v>0</v>
      </c>
      <c r="E31213" s="278" t="str">
        <f>Resumo!$R$5</f>
        <v>Despesa</v>
      </c>
      <c r="F31213" s="278" t="str">
        <f>Resumo!$R$7</f>
        <v>Despesa Direta</v>
      </c>
      <c r="G31213" s="286">
        <f>'Composições Desp. Diretas'!DA26</f>
        <v>0</v>
      </c>
    </row>
    <row r="31214" spans="1:7">
      <c r="A31214" s="283">
        <f>'Comp. Desp. Indiretas'!$CZ$7</f>
        <v>0</v>
      </c>
      <c r="B31214" s="278">
        <f>'Composições Desp. Diretas'!$A$27</f>
        <v>0</v>
      </c>
      <c r="C31214" s="278" t="str">
        <f>EAP!$C$9</f>
        <v>PP01</v>
      </c>
      <c r="D31214" s="279">
        <f>'Composições Desp. Diretas'!$C$27</f>
        <v>0</v>
      </c>
      <c r="E31214" s="278" t="str">
        <f>Resumo!$R$5</f>
        <v>Despesa</v>
      </c>
      <c r="F31214" s="278" t="str">
        <f>Resumo!$R$7</f>
        <v>Despesa Direta</v>
      </c>
      <c r="G31214" s="286">
        <f>'Composições Desp. Diretas'!DA27</f>
        <v>0</v>
      </c>
    </row>
    <row r="31215" spans="1:7">
      <c r="A31215" s="283">
        <f>'Comp. Desp. Indiretas'!$CZ$7</f>
        <v>0</v>
      </c>
      <c r="B31215" s="278">
        <f>'Composições Desp. Diretas'!$A$28</f>
        <v>0</v>
      </c>
      <c r="C31215" s="278" t="str">
        <f>EAP!$C$9</f>
        <v>PP01</v>
      </c>
      <c r="D31215" s="279">
        <f>'Composições Desp. Diretas'!$C$28</f>
        <v>0</v>
      </c>
      <c r="E31215" s="278" t="str">
        <f>Resumo!$R$5</f>
        <v>Despesa</v>
      </c>
      <c r="F31215" s="278" t="str">
        <f>Resumo!$R$7</f>
        <v>Despesa Direta</v>
      </c>
      <c r="G31215" s="286">
        <f>'Composições Desp. Diretas'!DA28</f>
        <v>0</v>
      </c>
    </row>
    <row r="31216" spans="1:7">
      <c r="A31216" s="283">
        <f>'Comp. Desp. Indiretas'!$CZ$7</f>
        <v>0</v>
      </c>
      <c r="B31216" s="278">
        <f>'Composições Desp. Diretas'!$A$29</f>
        <v>0</v>
      </c>
      <c r="C31216" s="278" t="str">
        <f>EAP!$C$9</f>
        <v>PP01</v>
      </c>
      <c r="D31216" s="279">
        <f>'Composições Desp. Diretas'!$C$29</f>
        <v>0</v>
      </c>
      <c r="E31216" s="278" t="str">
        <f>Resumo!$R$5</f>
        <v>Despesa</v>
      </c>
      <c r="F31216" s="278" t="str">
        <f>Resumo!$R$7</f>
        <v>Despesa Direta</v>
      </c>
      <c r="G31216" s="286">
        <f>'Composições Desp. Diretas'!DA29</f>
        <v>0</v>
      </c>
    </row>
    <row r="31217" spans="1:7">
      <c r="A31217" s="283">
        <f>'Comp. Desp. Indiretas'!$CZ$7</f>
        <v>0</v>
      </c>
      <c r="B31217" s="278">
        <f>'Composições Desp. Diretas'!$A$30</f>
        <v>0</v>
      </c>
      <c r="C31217" s="278" t="str">
        <f>EAP!$C$9</f>
        <v>PP01</v>
      </c>
      <c r="D31217" s="279">
        <f>'Composições Desp. Diretas'!$C$30</f>
        <v>0</v>
      </c>
      <c r="E31217" s="278" t="str">
        <f>Resumo!$R$5</f>
        <v>Despesa</v>
      </c>
      <c r="F31217" s="278" t="str">
        <f>Resumo!$R$7</f>
        <v>Despesa Direta</v>
      </c>
      <c r="G31217" s="286">
        <f>'Composições Desp. Diretas'!DA30</f>
        <v>0</v>
      </c>
    </row>
    <row r="31218" spans="1:7">
      <c r="A31218" s="283">
        <f>'Comp. Desp. Indiretas'!$CZ$7</f>
        <v>0</v>
      </c>
      <c r="B31218" s="278">
        <f>'Composições Desp. Diretas'!$A$31</f>
        <v>0</v>
      </c>
      <c r="C31218" s="278" t="str">
        <f>EAP!$C$9</f>
        <v>PP01</v>
      </c>
      <c r="D31218" s="279">
        <f>'Composições Desp. Diretas'!$C$31</f>
        <v>0</v>
      </c>
      <c r="E31218" s="278" t="str">
        <f>Resumo!$R$5</f>
        <v>Despesa</v>
      </c>
      <c r="F31218" s="278" t="str">
        <f>Resumo!$R$7</f>
        <v>Despesa Direta</v>
      </c>
      <c r="G31218" s="286">
        <f>'Composições Desp. Diretas'!DA31</f>
        <v>0</v>
      </c>
    </row>
    <row r="31219" spans="1:7">
      <c r="A31219" s="283">
        <f>'Comp. Desp. Indiretas'!$CZ$7</f>
        <v>0</v>
      </c>
      <c r="B31219" s="278">
        <f>'Composições Desp. Diretas'!$A$32</f>
        <v>0</v>
      </c>
      <c r="C31219" s="278" t="str">
        <f>EAP!$C$9</f>
        <v>PP01</v>
      </c>
      <c r="D31219" s="279">
        <f>'Composições Desp. Diretas'!$C$32</f>
        <v>0</v>
      </c>
      <c r="E31219" s="278" t="str">
        <f>Resumo!$R$5</f>
        <v>Despesa</v>
      </c>
      <c r="F31219" s="278" t="str">
        <f>Resumo!$R$7</f>
        <v>Despesa Direta</v>
      </c>
      <c r="G31219" s="286">
        <f>'Composições Desp. Diretas'!DA32</f>
        <v>0</v>
      </c>
    </row>
    <row r="31220" spans="1:7">
      <c r="A31220" s="283">
        <f>'Comp. Desp. Indiretas'!$CZ$7</f>
        <v>0</v>
      </c>
      <c r="B31220" s="278">
        <f>'Composições Desp. Diretas'!$A$33</f>
        <v>0</v>
      </c>
      <c r="C31220" s="278" t="str">
        <f>EAP!$C$9</f>
        <v>PP01</v>
      </c>
      <c r="D31220" s="279">
        <f>'Composições Desp. Diretas'!$C$33</f>
        <v>0</v>
      </c>
      <c r="E31220" s="278" t="str">
        <f>Resumo!$R$5</f>
        <v>Despesa</v>
      </c>
      <c r="F31220" s="278" t="str">
        <f>Resumo!$R$7</f>
        <v>Despesa Direta</v>
      </c>
      <c r="G31220" s="286">
        <f>'Composições Desp. Diretas'!DA33</f>
        <v>0</v>
      </c>
    </row>
    <row r="31221" spans="1:7">
      <c r="A31221" s="283">
        <f>'Comp. Desp. Indiretas'!$CZ$7</f>
        <v>0</v>
      </c>
      <c r="B31221" s="278">
        <f>'Composições Desp. Diretas'!$A$34</f>
        <v>0</v>
      </c>
      <c r="C31221" s="278" t="str">
        <f>EAP!$C$9</f>
        <v>PP01</v>
      </c>
      <c r="D31221" s="279">
        <f>'Composições Desp. Diretas'!$C$34</f>
        <v>0</v>
      </c>
      <c r="E31221" s="278" t="str">
        <f>Resumo!$R$5</f>
        <v>Despesa</v>
      </c>
      <c r="F31221" s="278" t="str">
        <f>Resumo!$R$7</f>
        <v>Despesa Direta</v>
      </c>
      <c r="G31221" s="286">
        <f>'Composições Desp. Diretas'!DA34</f>
        <v>0</v>
      </c>
    </row>
    <row r="31222" spans="1:7">
      <c r="A31222" s="283">
        <f>'Comp. Desp. Indiretas'!$CZ$7</f>
        <v>0</v>
      </c>
      <c r="B31222" s="278">
        <f>'Composições Desp. Diretas'!$A$35</f>
        <v>0</v>
      </c>
      <c r="C31222" s="278" t="str">
        <f>EAP!$C$9</f>
        <v>PP01</v>
      </c>
      <c r="D31222" s="279">
        <f>'Composições Desp. Diretas'!$C$35</f>
        <v>0</v>
      </c>
      <c r="E31222" s="278" t="str">
        <f>Resumo!$R$5</f>
        <v>Despesa</v>
      </c>
      <c r="F31222" s="278" t="str">
        <f>Resumo!$R$7</f>
        <v>Despesa Direta</v>
      </c>
      <c r="G31222" s="286">
        <f>'Composições Desp. Diretas'!DA35</f>
        <v>0</v>
      </c>
    </row>
    <row r="31223" spans="1:7">
      <c r="A31223" s="283">
        <f>'Comp. Desp. Indiretas'!$CZ$7</f>
        <v>0</v>
      </c>
      <c r="B31223" s="278">
        <f>'Composições Desp. Diretas'!$A$36</f>
        <v>0</v>
      </c>
      <c r="C31223" s="278" t="str">
        <f>EAP!$C$9</f>
        <v>PP01</v>
      </c>
      <c r="D31223" s="279">
        <f>'Composições Desp. Diretas'!$C$36</f>
        <v>0</v>
      </c>
      <c r="E31223" s="278" t="str">
        <f>Resumo!$R$5</f>
        <v>Despesa</v>
      </c>
      <c r="F31223" s="278" t="str">
        <f>Resumo!$R$7</f>
        <v>Despesa Direta</v>
      </c>
      <c r="G31223" s="286">
        <f>'Composições Desp. Diretas'!DA36</f>
        <v>0</v>
      </c>
    </row>
    <row r="31224" spans="1:7">
      <c r="A31224" s="283">
        <f>'Comp. Desp. Indiretas'!$CZ$7</f>
        <v>0</v>
      </c>
      <c r="B31224" s="278">
        <f>'Composições Desp. Diretas'!$A$37</f>
        <v>0</v>
      </c>
      <c r="C31224" s="278" t="str">
        <f>EAP!$C$9</f>
        <v>PP01</v>
      </c>
      <c r="D31224" s="279">
        <f>'Composições Desp. Diretas'!$C$37</f>
        <v>0</v>
      </c>
      <c r="E31224" s="278" t="str">
        <f>Resumo!$R$5</f>
        <v>Despesa</v>
      </c>
      <c r="F31224" s="278" t="str">
        <f>Resumo!$R$7</f>
        <v>Despesa Direta</v>
      </c>
      <c r="G31224" s="286">
        <f>'Composições Desp. Diretas'!DA37</f>
        <v>0</v>
      </c>
    </row>
    <row r="31225" spans="1:7">
      <c r="A31225" s="283">
        <f>'Comp. Desp. Indiretas'!$CZ$7</f>
        <v>0</v>
      </c>
      <c r="B31225" s="278">
        <f>'Composições Desp. Diretas'!$A$38</f>
        <v>0</v>
      </c>
      <c r="C31225" s="278" t="str">
        <f>EAP!$C$9</f>
        <v>PP01</v>
      </c>
      <c r="D31225" s="279">
        <f>'Composições Desp. Diretas'!$C$38</f>
        <v>0</v>
      </c>
      <c r="E31225" s="278" t="str">
        <f>Resumo!$R$5</f>
        <v>Despesa</v>
      </c>
      <c r="F31225" s="278" t="str">
        <f>Resumo!$R$7</f>
        <v>Despesa Direta</v>
      </c>
      <c r="G31225" s="286">
        <f>'Composições Desp. Diretas'!DA38</f>
        <v>0</v>
      </c>
    </row>
    <row r="31226" spans="1:7">
      <c r="A31226" s="283">
        <f>'Comp. Desp. Indiretas'!$CZ$7</f>
        <v>0</v>
      </c>
      <c r="B31226" s="278">
        <f>'Composições Desp. Diretas'!$A$39</f>
        <v>0</v>
      </c>
      <c r="C31226" s="278" t="str">
        <f>EAP!$C$9</f>
        <v>PP01</v>
      </c>
      <c r="D31226" s="279">
        <f>'Composições Desp. Diretas'!$C$39</f>
        <v>0</v>
      </c>
      <c r="E31226" s="278" t="str">
        <f>Resumo!$R$5</f>
        <v>Despesa</v>
      </c>
      <c r="F31226" s="278" t="str">
        <f>Resumo!$R$7</f>
        <v>Despesa Direta</v>
      </c>
      <c r="G31226" s="286">
        <f>'Composições Desp. Diretas'!DA39</f>
        <v>0</v>
      </c>
    </row>
    <row r="31227" spans="1:7">
      <c r="A31227" s="283">
        <f>'Comp. Desp. Indiretas'!$CZ$7</f>
        <v>0</v>
      </c>
      <c r="B31227" s="278">
        <f>'Composições Desp. Diretas'!$A$40</f>
        <v>0</v>
      </c>
      <c r="C31227" s="278" t="str">
        <f>EAP!$C$9</f>
        <v>PP01</v>
      </c>
      <c r="D31227" s="279">
        <f>'Composições Desp. Diretas'!$C$40</f>
        <v>0</v>
      </c>
      <c r="E31227" s="278" t="str">
        <f>Resumo!$R$5</f>
        <v>Despesa</v>
      </c>
      <c r="F31227" s="278" t="str">
        <f>Resumo!$R$7</f>
        <v>Despesa Direta</v>
      </c>
      <c r="G31227" s="286">
        <f>'Composições Desp. Diretas'!DA40</f>
        <v>0</v>
      </c>
    </row>
    <row r="31228" spans="1:7">
      <c r="A31228" s="283">
        <f>'Comp. Desp. Indiretas'!$CZ$7</f>
        <v>0</v>
      </c>
      <c r="B31228" s="278" t="str">
        <f>'Composições Desp. Diretas'!$A$42</f>
        <v>DG</v>
      </c>
      <c r="C31228" s="278" t="str">
        <f>EAP!$C$10</f>
        <v>PP02</v>
      </c>
      <c r="D31228" s="279" t="str">
        <f>'Composições Desp. Diretas'!$C$42</f>
        <v>ALUGUEL DE VEÍCULO SUV</v>
      </c>
      <c r="E31228" s="278" t="str">
        <f>Resumo!$R$5</f>
        <v>Despesa</v>
      </c>
      <c r="F31228" s="278" t="str">
        <f>Resumo!$R$7</f>
        <v>Despesa Direta</v>
      </c>
      <c r="G31228" s="286">
        <f>'Composições Desp. Diretas'!DA42</f>
        <v>0</v>
      </c>
    </row>
    <row r="31229" spans="1:7">
      <c r="A31229" s="283">
        <f>'Comp. Desp. Indiretas'!$CZ$7</f>
        <v>0</v>
      </c>
      <c r="B31229" s="278" t="str">
        <f>'Composições Desp. Diretas'!$A$43</f>
        <v>DG</v>
      </c>
      <c r="C31229" s="278" t="str">
        <f>EAP!$C$10</f>
        <v>PP02</v>
      </c>
      <c r="D31229" s="279" t="str">
        <f>'Composições Desp. Diretas'!$C$43</f>
        <v>COMBUSTÍVEL - GASOLINA</v>
      </c>
      <c r="E31229" s="278" t="str">
        <f>Resumo!$R$5</f>
        <v>Despesa</v>
      </c>
      <c r="F31229" s="278" t="str">
        <f>Resumo!$R$7</f>
        <v>Despesa Direta</v>
      </c>
      <c r="G31229" s="286">
        <f>'Composições Desp. Diretas'!DA43</f>
        <v>0</v>
      </c>
    </row>
    <row r="31230" spans="1:7">
      <c r="A31230" s="283">
        <f>'Comp. Desp. Indiretas'!$CZ$7</f>
        <v>0</v>
      </c>
      <c r="B31230" s="278" t="str">
        <f>'Composições Desp. Diretas'!$A$44</f>
        <v>DG</v>
      </c>
      <c r="C31230" s="278" t="str">
        <f>EAP!$C$10</f>
        <v>PP02</v>
      </c>
      <c r="D31230" s="279" t="str">
        <f>'Composições Desp. Diretas'!$C$44</f>
        <v>EQUIPAMENTOS VEÍCULO (SENSOR DE FADIGA + TELEMETRIA)</v>
      </c>
      <c r="E31230" s="278" t="str">
        <f>Resumo!$R$5</f>
        <v>Despesa</v>
      </c>
      <c r="F31230" s="278" t="str">
        <f>Resumo!$R$7</f>
        <v>Despesa Direta</v>
      </c>
      <c r="G31230" s="286">
        <f>'Composições Desp. Diretas'!DA44</f>
        <v>0</v>
      </c>
    </row>
    <row r="31231" spans="1:7">
      <c r="A31231" s="283">
        <f>'Comp. Desp. Indiretas'!$CZ$7</f>
        <v>0</v>
      </c>
      <c r="B31231" s="278" t="str">
        <f>'Composições Desp. Diretas'!$A$45</f>
        <v>DG</v>
      </c>
      <c r="C31231" s="278" t="str">
        <f>EAP!$C$10</f>
        <v>PP02</v>
      </c>
      <c r="D31231" s="279" t="str">
        <f>'Composições Desp. Diretas'!$C$45</f>
        <v>INSTALAÇÃO SENSOR FADIGA</v>
      </c>
      <c r="E31231" s="278" t="str">
        <f>Resumo!$R$5</f>
        <v>Despesa</v>
      </c>
      <c r="F31231" s="278" t="str">
        <f>Resumo!$R$7</f>
        <v>Despesa Direta</v>
      </c>
      <c r="G31231" s="286">
        <f>'Composições Desp. Diretas'!DA45</f>
        <v>0</v>
      </c>
    </row>
    <row r="31232" spans="1:7">
      <c r="A31232" s="283">
        <f>'Comp. Desp. Indiretas'!$CZ$7</f>
        <v>0</v>
      </c>
      <c r="B31232" s="278" t="str">
        <f>'Composições Desp. Diretas'!$A$46</f>
        <v>DG</v>
      </c>
      <c r="C31232" s="278" t="str">
        <f>EAP!$C$10</f>
        <v>PP02</v>
      </c>
      <c r="D31232" s="279" t="str">
        <f>'Composições Desp. Diretas'!$C$46</f>
        <v>DESINSTALAÇÃO SENSOR FADIGA</v>
      </c>
      <c r="E31232" s="278" t="str">
        <f>Resumo!$R$5</f>
        <v>Despesa</v>
      </c>
      <c r="F31232" s="278" t="str">
        <f>Resumo!$R$7</f>
        <v>Despesa Direta</v>
      </c>
      <c r="G31232" s="286">
        <f>'Composições Desp. Diretas'!DA46</f>
        <v>0</v>
      </c>
    </row>
    <row r="31233" spans="1:7">
      <c r="A31233" s="283">
        <f>'Comp. Desp. Indiretas'!$CZ$7</f>
        <v>0</v>
      </c>
      <c r="B31233" s="278" t="str">
        <f>'Composições Desp. Diretas'!$A$47</f>
        <v>DG</v>
      </c>
      <c r="C31233" s="278" t="str">
        <f>EAP!$C$10</f>
        <v>PP02</v>
      </c>
      <c r="D31233" s="279" t="str">
        <f>'Composições Desp. Diretas'!$C$47</f>
        <v>INSTALAÇÃO TELEMETRIA</v>
      </c>
      <c r="E31233" s="278" t="str">
        <f>Resumo!$R$5</f>
        <v>Despesa</v>
      </c>
      <c r="F31233" s="278" t="str">
        <f>Resumo!$R$7</f>
        <v>Despesa Direta</v>
      </c>
      <c r="G31233" s="286">
        <f>'Composições Desp. Diretas'!DA47</f>
        <v>0</v>
      </c>
    </row>
    <row r="31234" spans="1:7">
      <c r="A31234" s="283">
        <f>'Comp. Desp. Indiretas'!$CZ$7</f>
        <v>0</v>
      </c>
      <c r="B31234" s="278" t="str">
        <f>'Composições Desp. Diretas'!$A$48</f>
        <v>DG</v>
      </c>
      <c r="C31234" s="278" t="str">
        <f>EAP!$C$10</f>
        <v>PP02</v>
      </c>
      <c r="D31234" s="279" t="str">
        <f>'Composições Desp. Diretas'!$C$48</f>
        <v>DESINSTALAÇÃO TELEMETRIA</v>
      </c>
      <c r="E31234" s="278" t="str">
        <f>Resumo!$R$5</f>
        <v>Despesa</v>
      </c>
      <c r="F31234" s="278" t="str">
        <f>Resumo!$R$7</f>
        <v>Despesa Direta</v>
      </c>
      <c r="G31234" s="286">
        <f>'Composições Desp. Diretas'!DA48</f>
        <v>0</v>
      </c>
    </row>
    <row r="31235" spans="1:7">
      <c r="A31235" s="283">
        <f>'Comp. Desp. Indiretas'!$CZ$7</f>
        <v>0</v>
      </c>
      <c r="B31235" s="278" t="str">
        <f>'Composições Desp. Diretas'!$A$49</f>
        <v>DG</v>
      </c>
      <c r="C31235" s="278" t="str">
        <f>EAP!$C$10</f>
        <v>PP02</v>
      </c>
      <c r="D31235" s="279" t="str">
        <f>'Composições Desp. Diretas'!$C$49</f>
        <v>INSTALAÇÃO E DESINSTALAÇÃO DE SIRENE DE RÉ</v>
      </c>
      <c r="E31235" s="278" t="str">
        <f>Resumo!$R$5</f>
        <v>Despesa</v>
      </c>
      <c r="F31235" s="278" t="str">
        <f>Resumo!$R$7</f>
        <v>Despesa Direta</v>
      </c>
      <c r="G31235" s="286">
        <f>'Composições Desp. Diretas'!DA49</f>
        <v>0</v>
      </c>
    </row>
    <row r="31236" spans="1:7">
      <c r="A31236" s="283">
        <f>'Comp. Desp. Indiretas'!$CZ$7</f>
        <v>0</v>
      </c>
      <c r="B31236" s="278" t="str">
        <f>'Composições Desp. Diretas'!$A$50</f>
        <v>DG</v>
      </c>
      <c r="C31236" s="278" t="str">
        <f>EAP!$C$10</f>
        <v>PP02</v>
      </c>
      <c r="D31236" s="279" t="str">
        <f>'Composições Desp. Diretas'!$C$50</f>
        <v>LAVAGEM DE VEÍCULO</v>
      </c>
      <c r="E31236" s="278" t="str">
        <f>Resumo!$R$5</f>
        <v>Despesa</v>
      </c>
      <c r="F31236" s="278" t="str">
        <f>Resumo!$R$7</f>
        <v>Despesa Direta</v>
      </c>
      <c r="G31236" s="286">
        <f>'Composições Desp. Diretas'!DA50</f>
        <v>0</v>
      </c>
    </row>
    <row r="31237" spans="1:7">
      <c r="A31237" s="283">
        <f>'Comp. Desp. Indiretas'!$CZ$7</f>
        <v>0</v>
      </c>
      <c r="B31237" s="278" t="str">
        <f>'Composições Desp. Diretas'!$A$51</f>
        <v>MA</v>
      </c>
      <c r="C31237" s="278" t="str">
        <f>EAP!$C$10</f>
        <v>PP02</v>
      </c>
      <c r="D31237" s="279" t="str">
        <f>'Composições Desp. Diretas'!$C$51</f>
        <v>MATERIAIS GRÁFICOS (CARTILHAS, FOLDERS, BANNER, CADERNO, OUTDOOR, PLACAS, E ETC)</v>
      </c>
      <c r="E31237" s="278" t="str">
        <f>Resumo!$R$5</f>
        <v>Despesa</v>
      </c>
      <c r="F31237" s="278" t="str">
        <f>Resumo!$R$7</f>
        <v>Despesa Direta</v>
      </c>
      <c r="G31237" s="286">
        <f>'Composições Desp. Diretas'!DA51</f>
        <v>0</v>
      </c>
    </row>
    <row r="31238" spans="1:7">
      <c r="A31238" s="283">
        <f>'Comp. Desp. Indiretas'!$CZ$7</f>
        <v>0</v>
      </c>
      <c r="B31238" s="278" t="str">
        <f>'Composições Desp. Diretas'!$A$52</f>
        <v>DG</v>
      </c>
      <c r="C31238" s="278" t="str">
        <f>EAP!$C$10</f>
        <v>PP02</v>
      </c>
      <c r="D31238" s="279" t="str">
        <f>'Composições Desp. Diretas'!$C$52</f>
        <v>LANCHES OFICINAS / EVENTOS / REUNIÕES</v>
      </c>
      <c r="E31238" s="278" t="str">
        <f>Resumo!$R$5</f>
        <v>Despesa</v>
      </c>
      <c r="F31238" s="278" t="str">
        <f>Resumo!$R$7</f>
        <v>Despesa Direta</v>
      </c>
      <c r="G31238" s="286">
        <f>'Composições Desp. Diretas'!DA52</f>
        <v>0</v>
      </c>
    </row>
    <row r="31239" spans="1:7">
      <c r="A31239" s="283">
        <f>'Comp. Desp. Indiretas'!$CZ$7</f>
        <v>0</v>
      </c>
      <c r="B31239" s="278" t="str">
        <f>'Composições Desp. Diretas'!$A$53</f>
        <v>DG</v>
      </c>
      <c r="C31239" s="278" t="str">
        <f>EAP!$C$10</f>
        <v>PP02</v>
      </c>
      <c r="D31239" s="279" t="str">
        <f>'Composições Desp. Diretas'!$C$53</f>
        <v>TRANSPORTE PARTICIPANTES</v>
      </c>
      <c r="E31239" s="278" t="str">
        <f>Resumo!$R$5</f>
        <v>Despesa</v>
      </c>
      <c r="F31239" s="278" t="str">
        <f>Resumo!$R$7</f>
        <v>Despesa Direta</v>
      </c>
      <c r="G31239" s="286">
        <f>'Composições Desp. Diretas'!DA53</f>
        <v>0</v>
      </c>
    </row>
    <row r="31240" spans="1:7">
      <c r="A31240" s="283">
        <f>'Comp. Desp. Indiretas'!$CZ$7</f>
        <v>0</v>
      </c>
      <c r="B31240" s="278" t="str">
        <f>'Composições Desp. Diretas'!$A$54</f>
        <v>MA</v>
      </c>
      <c r="C31240" s="278" t="str">
        <f>EAP!$C$10</f>
        <v>PP02</v>
      </c>
      <c r="D31240" s="279" t="str">
        <f>'Composições Desp. Diretas'!$C$54</f>
        <v>MATERIAIS DE ESCRITÓRIO (CARTOLINA, PAPEL, TESOURA, CANETA, LÁPIS, GRAMPEADOR, DUREX, FITA ADESIVA, E ETC.)</v>
      </c>
      <c r="E31240" s="278" t="str">
        <f>Resumo!$R$5</f>
        <v>Despesa</v>
      </c>
      <c r="F31240" s="278" t="str">
        <f>Resumo!$R$7</f>
        <v>Despesa Direta</v>
      </c>
      <c r="G31240" s="286">
        <f>'Composições Desp. Diretas'!DA54</f>
        <v>0</v>
      </c>
    </row>
    <row r="31241" spans="1:7">
      <c r="A31241" s="283">
        <f>'Comp. Desp. Indiretas'!$CZ$7</f>
        <v>0</v>
      </c>
      <c r="B31241" s="278" t="str">
        <f>'Composições Desp. Diretas'!$A$55</f>
        <v>MA</v>
      </c>
      <c r="C31241" s="278" t="str">
        <f>EAP!$C$10</f>
        <v>PP02</v>
      </c>
      <c r="D31241" s="279" t="str">
        <f>'Composições Desp. Diretas'!$C$55</f>
        <v>MATERIAIS ACESSÓRIOS PARA AS CAMPANHAS/OFICINAS (BRINDES, CAMISETAS, E ETC.)</v>
      </c>
      <c r="E31241" s="278" t="str">
        <f>Resumo!$R$5</f>
        <v>Despesa</v>
      </c>
      <c r="F31241" s="278" t="str">
        <f>Resumo!$R$7</f>
        <v>Despesa Direta</v>
      </c>
      <c r="G31241" s="286">
        <f>'Composições Desp. Diretas'!DA55</f>
        <v>0</v>
      </c>
    </row>
    <row r="31242" spans="1:7">
      <c r="A31242" s="283">
        <f>'Comp. Desp. Indiretas'!$CZ$7</f>
        <v>0</v>
      </c>
      <c r="B31242" s="278" t="str">
        <f>'Composições Desp. Diretas'!$A$56</f>
        <v>DG</v>
      </c>
      <c r="C31242" s="278" t="str">
        <f>EAP!$C$10</f>
        <v>PP02</v>
      </c>
      <c r="D31242" s="279" t="str">
        <f>'Composições Desp. Diretas'!$C$56</f>
        <v>HOSPEDAGEM VIAGEM</v>
      </c>
      <c r="E31242" s="278" t="str">
        <f>Resumo!$R$5</f>
        <v>Despesa</v>
      </c>
      <c r="F31242" s="278" t="str">
        <f>Resumo!$R$7</f>
        <v>Despesa Direta</v>
      </c>
      <c r="G31242" s="286">
        <f>'Composições Desp. Diretas'!DA56</f>
        <v>0</v>
      </c>
    </row>
    <row r="31243" spans="1:7">
      <c r="A31243" s="283">
        <f>'Comp. Desp. Indiretas'!$CZ$7</f>
        <v>0</v>
      </c>
      <c r="B31243" s="278" t="str">
        <f>'Composições Desp. Diretas'!$A$57</f>
        <v>DG</v>
      </c>
      <c r="C31243" s="278" t="str">
        <f>EAP!$C$10</f>
        <v>PP02</v>
      </c>
      <c r="D31243" s="279" t="str">
        <f>'Composições Desp. Diretas'!$C$57</f>
        <v>ALIMENTAÇÃO VIAGEM (CAFÉ / ALMOÇO OU JANTA)</v>
      </c>
      <c r="E31243" s="278" t="str">
        <f>Resumo!$R$5</f>
        <v>Despesa</v>
      </c>
      <c r="F31243" s="278" t="str">
        <f>Resumo!$R$7</f>
        <v>Despesa Direta</v>
      </c>
      <c r="G31243" s="286">
        <f>'Composições Desp. Diretas'!DA57</f>
        <v>0</v>
      </c>
    </row>
    <row r="31244" spans="1:7">
      <c r="A31244" s="283">
        <f>'Comp. Desp. Indiretas'!$CZ$7</f>
        <v>0</v>
      </c>
      <c r="B31244" s="278" t="str">
        <f>'Composições Desp. Diretas'!$A$58</f>
        <v>DG</v>
      </c>
      <c r="C31244" s="278" t="str">
        <f>EAP!$C$10</f>
        <v>PP02</v>
      </c>
      <c r="D31244" s="279" t="str">
        <f>'Composições Desp. Diretas'!$C$58</f>
        <v>PASSAGEM TERRESTRE / TRANSLADO</v>
      </c>
      <c r="E31244" s="278" t="str">
        <f>Resumo!$R$5</f>
        <v>Despesa</v>
      </c>
      <c r="F31244" s="278" t="str">
        <f>Resumo!$R$7</f>
        <v>Despesa Direta</v>
      </c>
      <c r="G31244" s="286">
        <f>'Composições Desp. Diretas'!DA58</f>
        <v>0</v>
      </c>
    </row>
    <row r="31245" spans="1:7">
      <c r="A31245" s="283">
        <f>'Comp. Desp. Indiretas'!$CZ$7</f>
        <v>0</v>
      </c>
      <c r="B31245" s="278">
        <f>'Composições Desp. Diretas'!$A$59</f>
        <v>0</v>
      </c>
      <c r="C31245" s="278" t="str">
        <f>EAP!$C$10</f>
        <v>PP02</v>
      </c>
      <c r="D31245" s="279">
        <f>'Composições Desp. Diretas'!$C$59</f>
        <v>0</v>
      </c>
      <c r="E31245" s="278" t="str">
        <f>Resumo!$R$5</f>
        <v>Despesa</v>
      </c>
      <c r="F31245" s="278" t="str">
        <f>Resumo!$R$7</f>
        <v>Despesa Direta</v>
      </c>
      <c r="G31245" s="286">
        <f>'Composições Desp. Diretas'!DA59</f>
        <v>0</v>
      </c>
    </row>
    <row r="31246" spans="1:7">
      <c r="A31246" s="283">
        <f>'Comp. Desp. Indiretas'!$CZ$7</f>
        <v>0</v>
      </c>
      <c r="B31246" s="278">
        <f>'Composições Desp. Diretas'!$A$60</f>
        <v>0</v>
      </c>
      <c r="C31246" s="278" t="str">
        <f>EAP!$C$10</f>
        <v>PP02</v>
      </c>
      <c r="D31246" s="279">
        <f>'Composições Desp. Diretas'!$C$60</f>
        <v>0</v>
      </c>
      <c r="E31246" s="278" t="str">
        <f>Resumo!$R$5</f>
        <v>Despesa</v>
      </c>
      <c r="F31246" s="278" t="str">
        <f>Resumo!$R$7</f>
        <v>Despesa Direta</v>
      </c>
      <c r="G31246" s="286">
        <f>'Composições Desp. Diretas'!DA60</f>
        <v>0</v>
      </c>
    </row>
    <row r="31247" spans="1:7">
      <c r="A31247" s="283">
        <f>'Comp. Desp. Indiretas'!$CZ$7</f>
        <v>0</v>
      </c>
      <c r="B31247" s="278">
        <f>'Composições Desp. Diretas'!$A$61</f>
        <v>0</v>
      </c>
      <c r="C31247" s="278" t="str">
        <f>EAP!$C$10</f>
        <v>PP02</v>
      </c>
      <c r="D31247" s="279">
        <f>'Composições Desp. Diretas'!$C$61</f>
        <v>0</v>
      </c>
      <c r="E31247" s="278" t="str">
        <f>Resumo!$R$5</f>
        <v>Despesa</v>
      </c>
      <c r="F31247" s="278" t="str">
        <f>Resumo!$R$7</f>
        <v>Despesa Direta</v>
      </c>
      <c r="G31247" s="286">
        <f>'Composições Desp. Diretas'!DA61</f>
        <v>0</v>
      </c>
    </row>
    <row r="31248" spans="1:7">
      <c r="A31248" s="283">
        <f>'Comp. Desp. Indiretas'!$CZ$7</f>
        <v>0</v>
      </c>
      <c r="B31248" s="278">
        <f>'Composições Desp. Diretas'!$A$62</f>
        <v>0</v>
      </c>
      <c r="C31248" s="278" t="str">
        <f>EAP!$C$10</f>
        <v>PP02</v>
      </c>
      <c r="D31248" s="279">
        <f>'Composições Desp. Diretas'!$C$62</f>
        <v>0</v>
      </c>
      <c r="E31248" s="278" t="str">
        <f>Resumo!$R$5</f>
        <v>Despesa</v>
      </c>
      <c r="F31248" s="278" t="str">
        <f>Resumo!$R$7</f>
        <v>Despesa Direta</v>
      </c>
      <c r="G31248" s="286">
        <f>'Composições Desp. Diretas'!DA62</f>
        <v>0</v>
      </c>
    </row>
    <row r="31249" spans="1:7">
      <c r="A31249" s="283">
        <f>'Comp. Desp. Indiretas'!$CZ$7</f>
        <v>0</v>
      </c>
      <c r="B31249" s="278">
        <f>'Composições Desp. Diretas'!$A$63</f>
        <v>0</v>
      </c>
      <c r="C31249" s="278" t="str">
        <f>EAP!$C$10</f>
        <v>PP02</v>
      </c>
      <c r="D31249" s="279">
        <f>'Composições Desp. Diretas'!$C$63</f>
        <v>0</v>
      </c>
      <c r="E31249" s="278" t="str">
        <f>Resumo!$R$5</f>
        <v>Despesa</v>
      </c>
      <c r="F31249" s="278" t="str">
        <f>Resumo!$R$7</f>
        <v>Despesa Direta</v>
      </c>
      <c r="G31249" s="286">
        <f>'Composições Desp. Diretas'!DA63</f>
        <v>0</v>
      </c>
    </row>
    <row r="31250" spans="1:7">
      <c r="A31250" s="283">
        <f>'Comp. Desp. Indiretas'!$CZ$7</f>
        <v>0</v>
      </c>
      <c r="B31250" s="278">
        <f>'Composições Desp. Diretas'!$A$64</f>
        <v>0</v>
      </c>
      <c r="C31250" s="278" t="str">
        <f>EAP!$C$10</f>
        <v>PP02</v>
      </c>
      <c r="D31250" s="279">
        <f>'Composições Desp. Diretas'!$C$64</f>
        <v>0</v>
      </c>
      <c r="E31250" s="278" t="str">
        <f>Resumo!$R$5</f>
        <v>Despesa</v>
      </c>
      <c r="F31250" s="278" t="str">
        <f>Resumo!$R$7</f>
        <v>Despesa Direta</v>
      </c>
      <c r="G31250" s="286">
        <f>'Composições Desp. Diretas'!DA64</f>
        <v>0</v>
      </c>
    </row>
    <row r="31251" spans="1:7">
      <c r="A31251" s="283">
        <f>'Comp. Desp. Indiretas'!$CZ$7</f>
        <v>0</v>
      </c>
      <c r="B31251" s="278">
        <f>'Composições Desp. Diretas'!$A$65</f>
        <v>0</v>
      </c>
      <c r="C31251" s="278" t="str">
        <f>EAP!$C$10</f>
        <v>PP02</v>
      </c>
      <c r="D31251" s="279">
        <f>'Composições Desp. Diretas'!$C$65</f>
        <v>0</v>
      </c>
      <c r="E31251" s="278" t="str">
        <f>Resumo!$R$5</f>
        <v>Despesa</v>
      </c>
      <c r="F31251" s="278" t="str">
        <f>Resumo!$R$7</f>
        <v>Despesa Direta</v>
      </c>
      <c r="G31251" s="286">
        <f>'Composições Desp. Diretas'!DA65</f>
        <v>0</v>
      </c>
    </row>
    <row r="31252" spans="1:7">
      <c r="A31252" s="283">
        <f>'Comp. Desp. Indiretas'!$CZ$7</f>
        <v>0</v>
      </c>
      <c r="B31252" s="278">
        <f>'Composições Desp. Diretas'!$A$66</f>
        <v>0</v>
      </c>
      <c r="C31252" s="278" t="str">
        <f>EAP!$C$10</f>
        <v>PP02</v>
      </c>
      <c r="D31252" s="279">
        <f>'Composições Desp. Diretas'!$C$66</f>
        <v>0</v>
      </c>
      <c r="E31252" s="278" t="str">
        <f>Resumo!$R$5</f>
        <v>Despesa</v>
      </c>
      <c r="F31252" s="278" t="str">
        <f>Resumo!$R$7</f>
        <v>Despesa Direta</v>
      </c>
      <c r="G31252" s="286">
        <f>'Composições Desp. Diretas'!DA66</f>
        <v>0</v>
      </c>
    </row>
    <row r="31253" spans="1:7">
      <c r="A31253" s="283">
        <f>'Comp. Desp. Indiretas'!$CZ$7</f>
        <v>0</v>
      </c>
      <c r="B31253" s="278">
        <f>'Composições Desp. Diretas'!$A$67</f>
        <v>0</v>
      </c>
      <c r="C31253" s="278" t="str">
        <f>EAP!$C$10</f>
        <v>PP02</v>
      </c>
      <c r="D31253" s="279">
        <f>'Composições Desp. Diretas'!$C$67</f>
        <v>0</v>
      </c>
      <c r="E31253" s="278" t="str">
        <f>Resumo!$R$5</f>
        <v>Despesa</v>
      </c>
      <c r="F31253" s="278" t="str">
        <f>Resumo!$R$7</f>
        <v>Despesa Direta</v>
      </c>
      <c r="G31253" s="286">
        <f>'Composições Desp. Diretas'!DA67</f>
        <v>0</v>
      </c>
    </row>
    <row r="31254" spans="1:7">
      <c r="A31254" s="283">
        <f>'Comp. Desp. Indiretas'!$CZ$7</f>
        <v>0</v>
      </c>
      <c r="B31254" s="278">
        <f>'Composições Desp. Diretas'!$A$68</f>
        <v>0</v>
      </c>
      <c r="C31254" s="278" t="str">
        <f>EAP!$C$10</f>
        <v>PP02</v>
      </c>
      <c r="D31254" s="279">
        <f>'Composições Desp. Diretas'!$C$68</f>
        <v>0</v>
      </c>
      <c r="E31254" s="278" t="str">
        <f>Resumo!$R$5</f>
        <v>Despesa</v>
      </c>
      <c r="F31254" s="278" t="str">
        <f>Resumo!$R$7</f>
        <v>Despesa Direta</v>
      </c>
      <c r="G31254" s="286">
        <f>'Composições Desp. Diretas'!DA68</f>
        <v>0</v>
      </c>
    </row>
    <row r="31255" spans="1:7">
      <c r="A31255" s="283">
        <f>'Comp. Desp. Indiretas'!$CZ$7</f>
        <v>0</v>
      </c>
      <c r="B31255" s="278">
        <f>'Composições Desp. Diretas'!$A$69</f>
        <v>0</v>
      </c>
      <c r="C31255" s="278" t="str">
        <f>EAP!$C$10</f>
        <v>PP02</v>
      </c>
      <c r="D31255" s="279">
        <f>'Composições Desp. Diretas'!$C$69</f>
        <v>0</v>
      </c>
      <c r="E31255" s="278" t="str">
        <f>Resumo!$R$5</f>
        <v>Despesa</v>
      </c>
      <c r="F31255" s="278" t="str">
        <f>Resumo!$R$7</f>
        <v>Despesa Direta</v>
      </c>
      <c r="G31255" s="286">
        <f>'Composições Desp. Diretas'!DA69</f>
        <v>0</v>
      </c>
    </row>
    <row r="31256" spans="1:7">
      <c r="A31256" s="283">
        <f>'Comp. Desp. Indiretas'!$CZ$7</f>
        <v>0</v>
      </c>
      <c r="B31256" s="278">
        <f>'Composições Desp. Diretas'!$A$70</f>
        <v>0</v>
      </c>
      <c r="C31256" s="278" t="str">
        <f>EAP!$C$10</f>
        <v>PP02</v>
      </c>
      <c r="D31256" s="279">
        <f>'Composições Desp. Diretas'!$C$70</f>
        <v>0</v>
      </c>
      <c r="E31256" s="278" t="str">
        <f>Resumo!$R$5</f>
        <v>Despesa</v>
      </c>
      <c r="F31256" s="278" t="str">
        <f>Resumo!$R$7</f>
        <v>Despesa Direta</v>
      </c>
      <c r="G31256" s="286">
        <f>'Composições Desp. Diretas'!DA70</f>
        <v>0</v>
      </c>
    </row>
    <row r="31257" spans="1:7">
      <c r="A31257" s="283">
        <f>'Comp. Desp. Indiretas'!$CZ$7</f>
        <v>0</v>
      </c>
      <c r="B31257" s="278">
        <f>'Composições Desp. Diretas'!$A$71</f>
        <v>0</v>
      </c>
      <c r="C31257" s="278" t="str">
        <f>EAP!$C$10</f>
        <v>PP02</v>
      </c>
      <c r="D31257" s="279">
        <f>'Composições Desp. Diretas'!$C$71</f>
        <v>0</v>
      </c>
      <c r="E31257" s="278" t="str">
        <f>Resumo!$R$5</f>
        <v>Despesa</v>
      </c>
      <c r="F31257" s="278" t="str">
        <f>Resumo!$R$7</f>
        <v>Despesa Direta</v>
      </c>
      <c r="G31257" s="286">
        <f>'Composições Desp. Diretas'!DA71</f>
        <v>0</v>
      </c>
    </row>
    <row r="31258" spans="1:7">
      <c r="A31258" s="283">
        <f>'Comp. Desp. Indiretas'!$CZ$7</f>
        <v>0</v>
      </c>
      <c r="B31258" s="278">
        <f>'Composições Desp. Diretas'!$A$72</f>
        <v>0</v>
      </c>
      <c r="C31258" s="278" t="str">
        <f>EAP!$C$10</f>
        <v>PP02</v>
      </c>
      <c r="D31258" s="279">
        <f>'Composições Desp. Diretas'!$C$72</f>
        <v>0</v>
      </c>
      <c r="E31258" s="278" t="str">
        <f>Resumo!$R$5</f>
        <v>Despesa</v>
      </c>
      <c r="F31258" s="278" t="str">
        <f>Resumo!$R$7</f>
        <v>Despesa Direta</v>
      </c>
      <c r="G31258" s="286">
        <f>'Composições Desp. Diretas'!DA72</f>
        <v>0</v>
      </c>
    </row>
    <row r="32127" spans="1:7">
      <c r="A32127" s="283">
        <f>'Comp. Desp. Indiretas'!$CZ$7</f>
        <v>0</v>
      </c>
      <c r="D32127" s="279" t="str">
        <f>'CRONOG. DE RECEBIMENTO'!$A$5</f>
        <v>SUBPROGRAMA DE EDUCAÇÃO AMBIENTAL PARA A COMUNIDADE (PEAC)</v>
      </c>
      <c r="E32127" s="278" t="str">
        <f>Resumo!$R$4</f>
        <v>Receita</v>
      </c>
      <c r="F32127" s="278" t="str">
        <f>Resumo!$R$4</f>
        <v>Receita</v>
      </c>
      <c r="G32127" s="286">
        <f>'CRONOG. DE RECEBIMENTO'!AD5</f>
        <v>0</v>
      </c>
    </row>
    <row r="32128" spans="1:7">
      <c r="A32128" s="283">
        <f>'Comp. Desp. Indiretas'!$CZ$7</f>
        <v>0</v>
      </c>
      <c r="D32128" s="279" t="str">
        <f>'CRONOG. DE RECEBIMENTO'!$A$6</f>
        <v>Plano de Trabalho de Comunidade (PEAC)</v>
      </c>
      <c r="E32128" s="278" t="str">
        <f>Resumo!$R$4</f>
        <v>Receita</v>
      </c>
      <c r="F32128" s="278" t="str">
        <f>Resumo!$R$4</f>
        <v>Receita</v>
      </c>
      <c r="G32128" s="286">
        <f>'CRONOG. DE RECEBIMENTO'!AD6</f>
        <v>0</v>
      </c>
    </row>
    <row r="32129" spans="1:7">
      <c r="A32129" s="283">
        <f>'Comp. Desp. Indiretas'!$CZ$7</f>
        <v>0</v>
      </c>
      <c r="D32129" s="279" t="str">
        <f>'CRONOG. DE RECEBIMENTO'!$A$7</f>
        <v>Formar Comitê de Educação Ambiental de Comunidade (PEAC)</v>
      </c>
      <c r="E32129" s="278" t="str">
        <f>Resumo!$R$4</f>
        <v>Receita</v>
      </c>
      <c r="F32129" s="278" t="str">
        <f>Resumo!$R$4</f>
        <v>Receita</v>
      </c>
      <c r="G32129" s="286">
        <f>'CRONOG. DE RECEBIMENTO'!AD7</f>
        <v>0</v>
      </c>
    </row>
    <row r="32130" spans="1:7">
      <c r="A32130" s="283">
        <f>'Comp. Desp. Indiretas'!$CZ$7</f>
        <v>0</v>
      </c>
      <c r="D32130" s="279" t="str">
        <f>'CRONOG. DE RECEBIMENTO'!$A$8</f>
        <v>Manter Comitê de Educação Ambiental em comunidades (PEAC)</v>
      </c>
      <c r="E32130" s="278" t="str">
        <f>Resumo!$R$4</f>
        <v>Receita</v>
      </c>
      <c r="F32130" s="278" t="str">
        <f>Resumo!$R$4</f>
        <v>Receita</v>
      </c>
      <c r="G32130" s="286">
        <f>'CRONOG. DE RECEBIMENTO'!AD8</f>
        <v>0</v>
      </c>
    </row>
    <row r="32131" spans="1:7">
      <c r="A32131" s="283">
        <f>'Comp. Desp. Indiretas'!$CZ$7</f>
        <v>0</v>
      </c>
      <c r="D32131" s="279" t="str">
        <f>'CRONOG. DE RECEBIMENTO'!$A$24</f>
        <v>Realizar análise técnica mensal das atividades de Educação Ambiental do PEAC</v>
      </c>
      <c r="E32131" s="278" t="str">
        <f>Resumo!$R$4</f>
        <v>Receita</v>
      </c>
      <c r="F32131" s="278" t="str">
        <f>Resumo!$R$4</f>
        <v>Receita</v>
      </c>
      <c r="G32131" s="286">
        <f>'CRONOG. DE RECEBIMENTO'!AD24</f>
        <v>0</v>
      </c>
    </row>
    <row r="32132" spans="1:7">
      <c r="A32132" s="283">
        <f>'Comp. Desp. Indiretas'!$CZ$7</f>
        <v>0</v>
      </c>
      <c r="D32132" s="279" t="str">
        <f>'CRONOG. DE RECEBIMENTO'!$A$25</f>
        <v>Realizar Blitz Educativa sobre SSMA para Comunidades (PEAC)</v>
      </c>
      <c r="E32132" s="278" t="str">
        <f>Resumo!$R$4</f>
        <v>Receita</v>
      </c>
      <c r="F32132" s="278" t="str">
        <f>Resumo!$R$4</f>
        <v>Receita</v>
      </c>
      <c r="G32132" s="286">
        <f>'CRONOG. DE RECEBIMENTO'!AD25</f>
        <v>0</v>
      </c>
    </row>
    <row r="32133" spans="1:7">
      <c r="A32133" s="283">
        <f>'Comp. Desp. Indiretas'!$CZ$7</f>
        <v>0</v>
      </c>
      <c r="D32133" s="279" t="str">
        <f>'CRONOG. DE RECEBIMENTO'!$A$26</f>
        <v>Despesas tributáveis do item 6.1.12</v>
      </c>
      <c r="E32133" s="278" t="str">
        <f>Resumo!$R$4</f>
        <v>Receita</v>
      </c>
      <c r="F32133" s="278" t="str">
        <f>Resumo!$R$4</f>
        <v>Receita</v>
      </c>
      <c r="G32133" s="286">
        <f>'CRONOG. DE RECEBIMENTO'!AD26</f>
        <v>0</v>
      </c>
    </row>
    <row r="32134" spans="1:7">
      <c r="A32134" s="283">
        <f>'Comp. Desp. Indiretas'!$CZ$7</f>
        <v>0</v>
      </c>
      <c r="D32134" s="279" t="str">
        <f>'CRONOG. DE RECEBIMENTO'!$A$42</f>
        <v>Despesas tributáveis do item 6.1.21</v>
      </c>
      <c r="E32134" s="278" t="str">
        <f>Resumo!$R$4</f>
        <v>Receita</v>
      </c>
      <c r="F32134" s="278" t="str">
        <f>Resumo!$R$4</f>
        <v>Receita</v>
      </c>
      <c r="G32134" s="286">
        <f>'CRONOG. DE RECEBIMENTO'!AD42</f>
        <v>0</v>
      </c>
    </row>
    <row r="32135" spans="1:7">
      <c r="A32135" s="283">
        <f>'Comp. Desp. Indiretas'!$CZ$7</f>
        <v>0</v>
      </c>
      <c r="D32135" s="279" t="str">
        <f>'CRONOG. DE RECEBIMENTO'!$A$43</f>
        <v>Monitorar atividade do Programa de Educação Ambiental do Trabalhador (PEAT)</v>
      </c>
      <c r="E32135" s="278" t="str">
        <f>Resumo!$R$4</f>
        <v>Receita</v>
      </c>
      <c r="F32135" s="278" t="str">
        <f>Resumo!$R$4</f>
        <v>Receita</v>
      </c>
      <c r="G32135" s="286">
        <f>'CRONOG. DE RECEBIMENTO'!AD43</f>
        <v>0</v>
      </c>
    </row>
    <row r="32136" spans="1:7">
      <c r="A32136" s="283">
        <f>'Comp. Desp. Indiretas'!$CZ$7</f>
        <v>0</v>
      </c>
      <c r="D32136" s="279" t="str">
        <f>'CRONOG. DE RECEBIMENTO'!$A$44</f>
        <v>Despesas tributáveis do item 6.1.22</v>
      </c>
      <c r="E32136" s="278" t="str">
        <f>Resumo!$R$4</f>
        <v>Receita</v>
      </c>
      <c r="F32136" s="278" t="str">
        <f>Resumo!$R$4</f>
        <v>Receita</v>
      </c>
      <c r="G32136" s="286">
        <f>'CRONOG. DE RECEBIMENTO'!AD44</f>
        <v>0</v>
      </c>
    </row>
    <row r="32137" spans="1:7">
      <c r="A32137" s="283">
        <f>'Comp. Desp. Indiretas'!$CZ$7</f>
        <v>0</v>
      </c>
      <c r="D32137" s="279" t="str">
        <f>'CRONOG. DE RECEBIMENTO'!$A$45</f>
        <v>Realizar análise técnica mensal das atividades de Educação Ambiental do PEAT</v>
      </c>
      <c r="E32137" s="278" t="str">
        <f>Resumo!$R$4</f>
        <v>Receita</v>
      </c>
      <c r="F32137" s="278" t="str">
        <f>Resumo!$R$4</f>
        <v>Receita</v>
      </c>
      <c r="G32137" s="286">
        <f>'CRONOG. DE RECEBIMENTO'!AD45</f>
        <v>0</v>
      </c>
    </row>
    <row r="32138" spans="1:7">
      <c r="A32138" s="283">
        <f>'Comp. Desp. Indiretas'!$CZ$7</f>
        <v>0</v>
      </c>
      <c r="D32138" s="279" t="str">
        <f>'CRONOG. DE RECEBIMENTO'!$A$46</f>
        <v>Realizar Diagnóstico Socioambiental Participativo (DSAP) para empregados</v>
      </c>
      <c r="E32138" s="278" t="str">
        <f>Resumo!$R$4</f>
        <v>Receita</v>
      </c>
      <c r="F32138" s="278" t="str">
        <f>Resumo!$R$4</f>
        <v>Receita</v>
      </c>
      <c r="G32138" s="286">
        <f>'CRONOG. DE RECEBIMENTO'!AD46</f>
        <v>0</v>
      </c>
    </row>
    <row r="32140" spans="1:7">
      <c r="A32140" s="283">
        <f>'Comp. Desp. Indiretas'!$CZ$7</f>
        <v>0</v>
      </c>
      <c r="D32140" s="279" t="str">
        <f>'CRONOG. DE RECEBIMENTO'!$A$47</f>
        <v>Despesas tributáveis do item 6.1.24</v>
      </c>
      <c r="E32140" s="278" t="str">
        <f>Resumo!$R$4</f>
        <v>Receita</v>
      </c>
      <c r="F32140" s="278" t="str">
        <f>Resumo!$R$4</f>
        <v>Receita</v>
      </c>
      <c r="G32140" s="286">
        <f>'CRONOG. DE RECEBIMENTO'!AD47</f>
        <v>0</v>
      </c>
    </row>
    <row r="32141" spans="1:7">
      <c r="A32141" s="283">
        <f>'Comp. Desp. Indiretas'!$CZ$7</f>
        <v>0</v>
      </c>
      <c r="D32141" s="279" t="str">
        <f>'CRONOG. DE RECEBIMENTO'!$A$48</f>
        <v>PRODUÇÃO DE ARTES VISUAIS</v>
      </c>
      <c r="E32141" s="278" t="str">
        <f>Resumo!$R$4</f>
        <v>Receita</v>
      </c>
      <c r="F32141" s="278" t="str">
        <f>Resumo!$R$4</f>
        <v>Receita</v>
      </c>
      <c r="G32141" s="286">
        <f>'CRONOG. DE RECEBIMENTO'!AD48</f>
        <v>0</v>
      </c>
    </row>
    <row r="32142" spans="1:7">
      <c r="A32142" s="283">
        <f>'Comp. Desp. Indiretas'!$CZ$7</f>
        <v>0</v>
      </c>
      <c r="D32142" s="279" t="str">
        <f>'CRONOG. DE RECEBIMENTO'!$A$49</f>
        <v>Produzir material gráfico como folder, convites, banner, lâmina, outdoor, apresentações e produtos diversos atinentes a educação ambiental e outras temáticas etc.</v>
      </c>
      <c r="E32142" s="278" t="str">
        <f>Resumo!$R$4</f>
        <v>Receita</v>
      </c>
      <c r="F32142" s="278" t="str">
        <f>Resumo!$R$4</f>
        <v>Receita</v>
      </c>
      <c r="G32142" s="286">
        <f>'CRONOG. DE RECEBIMENTO'!AD49</f>
        <v>0</v>
      </c>
    </row>
    <row r="32143" spans="1:7">
      <c r="A32143" s="283">
        <f>'Comp. Desp. Indiretas'!$CZ$7</f>
        <v>0</v>
      </c>
      <c r="D32143" s="279" t="str">
        <f>'CRONOG. DE RECEBIMENTO'!$A$50</f>
        <v>Produzir Card Animado, Vídeos, Spot, Jogos interativos, Peça Multimídia, Identidade Visual, Plataformas digitais/interativas, Brindes, Cadernos de Campo/Quis/Guia etc.:</v>
      </c>
      <c r="E32143" s="278" t="str">
        <f>Resumo!$R$4</f>
        <v>Receita</v>
      </c>
      <c r="F32143" s="278" t="str">
        <f>Resumo!$R$4</f>
        <v>Receita</v>
      </c>
      <c r="G32143" s="286">
        <f>'CRONOG. DE RECEBIMENTO'!AD50</f>
        <v>0</v>
      </c>
    </row>
    <row r="32157" spans="1:7">
      <c r="A32157" s="283">
        <f>'Comp. Desp. Indiretas'!$CZ$7</f>
        <v>0</v>
      </c>
      <c r="D32157" s="279" t="str">
        <f>Resumo!$R$8</f>
        <v>Imposto</v>
      </c>
      <c r="E32157" s="278" t="str">
        <f>Resumo!$R$5</f>
        <v>Despesa</v>
      </c>
      <c r="F32157" s="278" t="str">
        <f>Resumo!$R$8</f>
        <v>Imposto</v>
      </c>
      <c r="G32157" s="286">
        <f>'CRONOG. DE RECEBIMENTO'!AD53</f>
        <v>0</v>
      </c>
    </row>
    <row r="32158" spans="1:7">
      <c r="A32158" s="283">
        <f>'Comp. Desp. Indiretas'!$CZ$7</f>
        <v>0</v>
      </c>
      <c r="D32158" s="279" t="str">
        <f>Resumo!$R$9</f>
        <v>Overhead</v>
      </c>
      <c r="E32158" s="278" t="str">
        <f>Resumo!$R$9</f>
        <v>Overhead</v>
      </c>
      <c r="F32158" s="278" t="str">
        <f>Resumo!$R$9</f>
        <v>Overhead</v>
      </c>
      <c r="G32158" s="286">
        <f>'CRONOG. DE RECEBIMENTO'!AD58</f>
        <v>0</v>
      </c>
    </row>
    <row r="32159" spans="1:7">
      <c r="A32159" s="283">
        <f>'Comp. Desp. Indiretas'!$CZ$7</f>
        <v>0</v>
      </c>
      <c r="D32159" s="279" t="str">
        <f>Resumo!$R$10</f>
        <v>Margem</v>
      </c>
      <c r="E32159" s="278" t="str">
        <f>Resumo!$R$10</f>
        <v>Margem</v>
      </c>
      <c r="F32159" s="278" t="str">
        <f>Resumo!$R$10</f>
        <v>Margem</v>
      </c>
      <c r="G32159" s="286">
        <f>'CRONOG. DE RECEBIMENTO'!AD60</f>
        <v>0</v>
      </c>
    </row>
    <row r="32160" spans="1:7">
      <c r="A32160" s="283">
        <f>'Comp. Desp. Indiretas'!$CZ$7</f>
        <v>0</v>
      </c>
      <c r="D32160" s="279" t="str">
        <f>Resumo!$R$11</f>
        <v>Risco</v>
      </c>
      <c r="E32160" s="278" t="str">
        <f>Resumo!$R$11</f>
        <v>Risco</v>
      </c>
      <c r="F32160" s="278" t="str">
        <f>Resumo!$R$11</f>
        <v>Risco</v>
      </c>
      <c r="G32160" s="286">
        <f>'CRONOG. DE RECEBIMENTO'!AD59</f>
        <v>0</v>
      </c>
    </row>
    <row r="32161" spans="1:7">
      <c r="A32161" s="283">
        <f>'Comp. Desp. Indiretas'!$CZ$7</f>
        <v>0</v>
      </c>
      <c r="D32161" s="279" t="str">
        <f>'CRONOG. DE RECEBIMENTO'!$A$54</f>
        <v>TOTAL MENSAL - RECEITA LÍQUIDA</v>
      </c>
      <c r="E32161" s="278" t="str">
        <f>Resumo!$R$4</f>
        <v>Receita</v>
      </c>
      <c r="F32161" s="278" t="str">
        <f>'CRONOG. DE RECEBIMENTO'!$A$54</f>
        <v>TOTAL MENSAL - RECEITA LÍQUIDA</v>
      </c>
      <c r="G32161" s="286">
        <f>'CRONOG. DE RECEBIMENTO'!$AD$54</f>
        <v>0</v>
      </c>
    </row>
    <row r="32162" spans="1:7">
      <c r="A32162" s="283">
        <f>'Comp. Desp. Indiretas'!$CZ$7</f>
        <v>0</v>
      </c>
      <c r="D32162" s="279" t="str">
        <f>'CRONOG. DE RECEBIMENTO'!$A$55</f>
        <v>TOTAL ACUMULADO - RECEITA LÍQUIDA</v>
      </c>
      <c r="E32162" s="278" t="str">
        <f>Resumo!$R$4</f>
        <v>Receita</v>
      </c>
      <c r="F32162" s="278" t="str">
        <f>'CRONOG. DE RECEBIMENTO'!$A$55</f>
        <v>TOTAL ACUMULADO - RECEITA LÍQUIDA</v>
      </c>
      <c r="G32162" s="286">
        <f>'CRONOG. DE RECEBIMENTO'!$AD$55</f>
        <v>5856057.9680455765</v>
      </c>
    </row>
    <row r="32193" spans="1:7">
      <c r="A32193" s="283">
        <f>'Comp. Desp. Indiretas'!$DA$7</f>
        <v>0</v>
      </c>
      <c r="B32193" s="278" t="str">
        <f>'Comp. Desp. Indiretas'!$A$9</f>
        <v>MOC</v>
      </c>
      <c r="D32193" s="279" t="str">
        <f>'Comp. Desp. Indiretas'!$C$9</f>
        <v>DIRETOR TÉCNICO</v>
      </c>
      <c r="E32193" s="278" t="str">
        <f>Resumo!$R$5</f>
        <v>Despesa</v>
      </c>
      <c r="F32193" s="278" t="str">
        <f>Resumo!$R$6</f>
        <v>Despesa Indireta</v>
      </c>
      <c r="G32193" s="286">
        <f>'Comp. Desp. Indiretas'!DA9</f>
        <v>0</v>
      </c>
    </row>
    <row r="32194" spans="1:7">
      <c r="A32194" s="283">
        <f>'Comp. Desp. Indiretas'!$DA$7</f>
        <v>0</v>
      </c>
      <c r="B32194" s="278" t="str">
        <f>'Comp. Desp. Indiretas'!$A$10</f>
        <v>MOC</v>
      </c>
      <c r="D32194" s="279" t="str">
        <f>'Comp. Desp. Indiretas'!$C$10</f>
        <v>GERENTE DE PROJETO</v>
      </c>
      <c r="E32194" s="278" t="str">
        <f>Resumo!$R$5</f>
        <v>Despesa</v>
      </c>
      <c r="F32194" s="278" t="str">
        <f>Resumo!$R$6</f>
        <v>Despesa Indireta</v>
      </c>
      <c r="G32194" s="286">
        <f>'Comp. Desp. Indiretas'!DA10</f>
        <v>0</v>
      </c>
    </row>
    <row r="32195" spans="1:7">
      <c r="A32195" s="283">
        <f>'Comp. Desp. Indiretas'!$DA$7</f>
        <v>0</v>
      </c>
      <c r="B32195" s="278" t="str">
        <f>'Comp. Desp. Indiretas'!$A$11</f>
        <v>MOC</v>
      </c>
      <c r="D32195" s="279" t="str">
        <f>'Comp. Desp. Indiretas'!$C$11</f>
        <v>COORD. DE PROJETO</v>
      </c>
      <c r="E32195" s="278" t="str">
        <f>Resumo!$R$5</f>
        <v>Despesa</v>
      </c>
      <c r="F32195" s="278" t="str">
        <f>Resumo!$R$6</f>
        <v>Despesa Indireta</v>
      </c>
      <c r="G32195" s="286">
        <f>'Comp. Desp. Indiretas'!DA11</f>
        <v>0</v>
      </c>
    </row>
    <row r="32196" spans="1:7">
      <c r="A32196" s="283">
        <f>'Comp. Desp. Indiretas'!$DA$7</f>
        <v>0</v>
      </c>
      <c r="B32196" s="278" t="str">
        <f>'Comp. Desp. Indiretas'!$A$12</f>
        <v>MOC</v>
      </c>
      <c r="D32196" s="279" t="str">
        <f>'Comp. Desp. Indiretas'!$C$12</f>
        <v>COORD. OPERACIONAL</v>
      </c>
      <c r="E32196" s="278" t="str">
        <f>Resumo!$R$5</f>
        <v>Despesa</v>
      </c>
      <c r="F32196" s="278" t="str">
        <f>Resumo!$R$6</f>
        <v>Despesa Indireta</v>
      </c>
      <c r="G32196" s="286">
        <f>'Comp. Desp. Indiretas'!DA12</f>
        <v>0</v>
      </c>
    </row>
    <row r="32197" spans="1:7">
      <c r="A32197" s="283">
        <f>'Comp. Desp. Indiretas'!$DA$7</f>
        <v>0</v>
      </c>
      <c r="B32197" s="278" t="str">
        <f>'Comp. Desp. Indiretas'!$A$13</f>
        <v>MOC</v>
      </c>
      <c r="D32197" s="279" t="str">
        <f>'Comp. Desp. Indiretas'!$C$13</f>
        <v>ANALISTA DE PROJETOS SENIOR</v>
      </c>
      <c r="E32197" s="278" t="str">
        <f>Resumo!$R$5</f>
        <v>Despesa</v>
      </c>
      <c r="F32197" s="278" t="str">
        <f>Resumo!$R$6</f>
        <v>Despesa Indireta</v>
      </c>
      <c r="G32197" s="286">
        <f>'Comp. Desp. Indiretas'!DA13</f>
        <v>0</v>
      </c>
    </row>
    <row r="32198" spans="1:7">
      <c r="A32198" s="283">
        <f>'Comp. Desp. Indiretas'!$DA$7</f>
        <v>0</v>
      </c>
      <c r="B32198" s="278" t="str">
        <f>'Comp. Desp. Indiretas'!$A$14</f>
        <v>MOC</v>
      </c>
      <c r="D32198" s="279" t="str">
        <f>'Comp. Desp. Indiretas'!$C$14</f>
        <v>ANALISTA DE PROJETOS PLENO</v>
      </c>
      <c r="E32198" s="278" t="str">
        <f>Resumo!$R$5</f>
        <v>Despesa</v>
      </c>
      <c r="F32198" s="278" t="str">
        <f>Resumo!$R$6</f>
        <v>Despesa Indireta</v>
      </c>
      <c r="G32198" s="286">
        <f>'Comp. Desp. Indiretas'!DA14</f>
        <v>0</v>
      </c>
    </row>
    <row r="32199" spans="1:7">
      <c r="A32199" s="283">
        <f>'Comp. Desp. Indiretas'!$DA$7</f>
        <v>0</v>
      </c>
      <c r="B32199" s="278" t="str">
        <f>'Comp. Desp. Indiretas'!$A$15</f>
        <v>MOC</v>
      </c>
      <c r="D32199" s="279" t="str">
        <f>'Comp. Desp. Indiretas'!$C$15</f>
        <v>ANALISTA DE PROJETOS JUNIOR</v>
      </c>
      <c r="E32199" s="278" t="str">
        <f>Resumo!$R$5</f>
        <v>Despesa</v>
      </c>
      <c r="F32199" s="278" t="str">
        <f>Resumo!$R$6</f>
        <v>Despesa Indireta</v>
      </c>
      <c r="G32199" s="286">
        <f>'Comp. Desp. Indiretas'!DA15</f>
        <v>0</v>
      </c>
    </row>
    <row r="32200" spans="1:7">
      <c r="A32200" s="283">
        <f>'Comp. Desp. Indiretas'!$DA$7</f>
        <v>0</v>
      </c>
      <c r="B32200" s="278" t="str">
        <f>'Comp. Desp. Indiretas'!$A$16</f>
        <v>MOC</v>
      </c>
      <c r="D32200" s="279" t="str">
        <f>'Comp. Desp. Indiretas'!$C$16</f>
        <v>TÉCNICO OPERACIONAL</v>
      </c>
      <c r="E32200" s="278" t="str">
        <f>Resumo!$R$5</f>
        <v>Despesa</v>
      </c>
      <c r="F32200" s="278" t="str">
        <f>Resumo!$R$6</f>
        <v>Despesa Indireta</v>
      </c>
      <c r="G32200" s="286">
        <f>'Comp. Desp. Indiretas'!DA16</f>
        <v>0</v>
      </c>
    </row>
    <row r="32201" spans="1:7">
      <c r="A32201" s="283">
        <f>'Comp. Desp. Indiretas'!$DA$7</f>
        <v>0</v>
      </c>
      <c r="B32201" s="278" t="str">
        <f>'Comp. Desp. Indiretas'!$A$17</f>
        <v>MOC</v>
      </c>
      <c r="D32201" s="279" t="str">
        <f>'Comp. Desp. Indiretas'!$C$17</f>
        <v>TÉCNICO OPERACIONAL - C/ PERICULOSIDADE</v>
      </c>
      <c r="E32201" s="278" t="str">
        <f>Resumo!$R$5</f>
        <v>Despesa</v>
      </c>
      <c r="F32201" s="278" t="str">
        <f>Resumo!$R$6</f>
        <v>Despesa Indireta</v>
      </c>
      <c r="G32201" s="286">
        <f>'Comp. Desp. Indiretas'!DA17</f>
        <v>0</v>
      </c>
    </row>
    <row r="32202" spans="1:7">
      <c r="A32202" s="283">
        <f>'Comp. Desp. Indiretas'!$DA$7</f>
        <v>0</v>
      </c>
      <c r="B32202" s="278" t="str">
        <f>'Comp. Desp. Indiretas'!$A$18</f>
        <v>MOC</v>
      </c>
      <c r="D32202" s="279" t="str">
        <f>'Comp. Desp. Indiretas'!$C$18</f>
        <v>ANALISTA DE GEOPROCESSAMENTO</v>
      </c>
      <c r="E32202" s="278" t="str">
        <f>Resumo!$R$5</f>
        <v>Despesa</v>
      </c>
      <c r="F32202" s="278" t="str">
        <f>Resumo!$R$6</f>
        <v>Despesa Indireta</v>
      </c>
      <c r="G32202" s="286">
        <f>'Comp. Desp. Indiretas'!DA18</f>
        <v>0</v>
      </c>
    </row>
    <row r="32203" spans="1:7">
      <c r="A32203" s="283">
        <f>'Comp. Desp. Indiretas'!$DA$7</f>
        <v>0</v>
      </c>
      <c r="B32203" s="278" t="str">
        <f>'Comp. Desp. Indiretas'!$A$19</f>
        <v>MOC</v>
      </c>
      <c r="D32203" s="279" t="str">
        <f>'Comp. Desp. Indiretas'!$C$19</f>
        <v>ASSISTENTE DE PROJETOS</v>
      </c>
      <c r="E32203" s="278" t="str">
        <f>Resumo!$R$5</f>
        <v>Despesa</v>
      </c>
      <c r="F32203" s="278" t="str">
        <f>Resumo!$R$6</f>
        <v>Despesa Indireta</v>
      </c>
      <c r="G32203" s="286">
        <f>'Comp. Desp. Indiretas'!DA19</f>
        <v>0</v>
      </c>
    </row>
    <row r="32204" spans="1:7">
      <c r="A32204" s="283">
        <f>'Comp. Desp. Indiretas'!$DA$7</f>
        <v>0</v>
      </c>
      <c r="B32204" s="278" t="str">
        <f>'Comp. Desp. Indiretas'!$A$20</f>
        <v>MOC</v>
      </c>
      <c r="D32204" s="279" t="str">
        <f>'Comp. Desp. Indiretas'!$C$20</f>
        <v>ASSISTENTE ADMINISTRATIVO</v>
      </c>
      <c r="E32204" s="278" t="str">
        <f>Resumo!$R$5</f>
        <v>Despesa</v>
      </c>
      <c r="F32204" s="278" t="str">
        <f>Resumo!$R$6</f>
        <v>Despesa Indireta</v>
      </c>
      <c r="G32204" s="286">
        <f>'Comp. Desp. Indiretas'!DA20</f>
        <v>0</v>
      </c>
    </row>
    <row r="32205" spans="1:7">
      <c r="A32205" s="283">
        <f>'Comp. Desp. Indiretas'!$DA$7</f>
        <v>0</v>
      </c>
      <c r="B32205" s="278" t="str">
        <f>'Comp. Desp. Indiretas'!$A$21</f>
        <v>MOC</v>
      </c>
      <c r="D32205" s="279" t="str">
        <f>'Comp. Desp. Indiretas'!$C$21</f>
        <v>ESTAGIÁRIO TÉCNICO</v>
      </c>
      <c r="E32205" s="278" t="str">
        <f>Resumo!$R$5</f>
        <v>Despesa</v>
      </c>
      <c r="F32205" s="278" t="str">
        <f>Resumo!$R$6</f>
        <v>Despesa Indireta</v>
      </c>
      <c r="G32205" s="286">
        <f>'Comp. Desp. Indiretas'!DA21</f>
        <v>0</v>
      </c>
    </row>
    <row r="32206" spans="1:7">
      <c r="A32206" s="283">
        <f>'Comp. Desp. Indiretas'!$DA$7</f>
        <v>0</v>
      </c>
      <c r="B32206" s="278" t="str">
        <f>'Comp. Desp. Indiretas'!$A$22</f>
        <v>MOC</v>
      </c>
      <c r="D32206" s="279" t="str">
        <f>'Comp. Desp. Indiretas'!$C$22</f>
        <v>ANALISTA FINANCEIRO</v>
      </c>
      <c r="E32206" s="278" t="str">
        <f>Resumo!$R$5</f>
        <v>Despesa</v>
      </c>
      <c r="F32206" s="278" t="str">
        <f>Resumo!$R$6</f>
        <v>Despesa Indireta</v>
      </c>
      <c r="G32206" s="286">
        <f>'Comp. Desp. Indiretas'!DA22</f>
        <v>0</v>
      </c>
    </row>
    <row r="32207" spans="1:7">
      <c r="A32207" s="283">
        <f>'Comp. Desp. Indiretas'!$DA$7</f>
        <v>0</v>
      </c>
      <c r="B32207" s="278" t="str">
        <f>'Comp. Desp. Indiretas'!$A$23</f>
        <v>MOC</v>
      </c>
      <c r="D32207" s="279" t="str">
        <f>'Comp. Desp. Indiretas'!$C$23</f>
        <v>ANALISTA DE SUPRIMENTOS</v>
      </c>
      <c r="E32207" s="278" t="str">
        <f>Resumo!$R$5</f>
        <v>Despesa</v>
      </c>
      <c r="F32207" s="278" t="str">
        <f>Resumo!$R$6</f>
        <v>Despesa Indireta</v>
      </c>
      <c r="G32207" s="286">
        <f>'Comp. Desp. Indiretas'!DA23</f>
        <v>0</v>
      </c>
    </row>
    <row r="32208" spans="1:7">
      <c r="A32208" s="283">
        <f>'Comp. Desp. Indiretas'!$DA$7</f>
        <v>0</v>
      </c>
      <c r="B32208" s="278" t="str">
        <f>'Comp. Desp. Indiretas'!$A$24</f>
        <v>DG</v>
      </c>
      <c r="D32208" s="279" t="str">
        <f>'Comp. Desp. Indiretas'!$C$24</f>
        <v>HOSPEDAGEM VIAGEM</v>
      </c>
      <c r="E32208" s="278" t="str">
        <f>Resumo!$R$5</f>
        <v>Despesa</v>
      </c>
      <c r="F32208" s="278" t="str">
        <f>Resumo!$R$6</f>
        <v>Despesa Indireta</v>
      </c>
      <c r="G32208" s="286">
        <f>'Comp. Desp. Indiretas'!DA24</f>
        <v>0</v>
      </c>
    </row>
    <row r="32209" spans="1:7">
      <c r="A32209" s="283">
        <f>'Comp. Desp. Indiretas'!$DA$7</f>
        <v>0</v>
      </c>
      <c r="B32209" s="278" t="str">
        <f>'Comp. Desp. Indiretas'!$A$25</f>
        <v>DG</v>
      </c>
      <c r="D32209" s="279" t="str">
        <f>'Comp. Desp. Indiretas'!$C$25</f>
        <v>HOSPEDAGEM - NIVEL 2</v>
      </c>
      <c r="E32209" s="278" t="str">
        <f>Resumo!$R$5</f>
        <v>Despesa</v>
      </c>
      <c r="F32209" s="278" t="str">
        <f>Resumo!$R$6</f>
        <v>Despesa Indireta</v>
      </c>
      <c r="G32209" s="286">
        <f>'Comp. Desp. Indiretas'!DA25</f>
        <v>0</v>
      </c>
    </row>
    <row r="32210" spans="1:7">
      <c r="A32210" s="283">
        <f>'Comp. Desp. Indiretas'!$DA$7</f>
        <v>0</v>
      </c>
      <c r="B32210" s="278" t="str">
        <f>'Comp. Desp. Indiretas'!$A$26</f>
        <v>DG</v>
      </c>
      <c r="D32210" s="279" t="str">
        <f>'Comp. Desp. Indiretas'!$C$26</f>
        <v>HOSPEDAGEM - NIVEL 3</v>
      </c>
      <c r="E32210" s="278" t="str">
        <f>Resumo!$R$5</f>
        <v>Despesa</v>
      </c>
      <c r="F32210" s="278" t="str">
        <f>Resumo!$R$6</f>
        <v>Despesa Indireta</v>
      </c>
      <c r="G32210" s="286">
        <f>'Comp. Desp. Indiretas'!DA26</f>
        <v>0</v>
      </c>
    </row>
    <row r="32211" spans="1:7">
      <c r="A32211" s="283">
        <f>'Comp. Desp. Indiretas'!$DA$7</f>
        <v>0</v>
      </c>
      <c r="B32211" s="278" t="str">
        <f>'Comp. Desp. Indiretas'!$A$27</f>
        <v>DG</v>
      </c>
      <c r="D32211" s="279" t="str">
        <f>'Comp. Desp. Indiretas'!$C$27</f>
        <v>SALA COMERCIAL - PARAUAPEBAS/PA</v>
      </c>
      <c r="E32211" s="278" t="str">
        <f>Resumo!$R$5</f>
        <v>Despesa</v>
      </c>
      <c r="F32211" s="278" t="str">
        <f>Resumo!$R$6</f>
        <v>Despesa Indireta</v>
      </c>
      <c r="G32211" s="286">
        <f>'Comp. Desp. Indiretas'!DA27</f>
        <v>0</v>
      </c>
    </row>
    <row r="32212" spans="1:7">
      <c r="A32212" s="283">
        <f>'Comp. Desp. Indiretas'!$DA$7</f>
        <v>0</v>
      </c>
      <c r="B32212" s="278" t="str">
        <f>'Comp. Desp. Indiretas'!$A$28</f>
        <v>DG</v>
      </c>
      <c r="D32212" s="279" t="str">
        <f>'Comp. Desp. Indiretas'!$C$28</f>
        <v>CUSTOS FIXOS - SALA COMERCIAL (INTERNET, TELEFONIA, ENERGIA, LIMPEZA, E ETC)</v>
      </c>
      <c r="E32212" s="278" t="str">
        <f>Resumo!$R$5</f>
        <v>Despesa</v>
      </c>
      <c r="F32212" s="278" t="str">
        <f>Resumo!$R$6</f>
        <v>Despesa Indireta</v>
      </c>
      <c r="G32212" s="286">
        <f>'Comp. Desp. Indiretas'!DA28</f>
        <v>0</v>
      </c>
    </row>
    <row r="32213" spans="1:7">
      <c r="A32213" s="283">
        <f>'Comp. Desp. Indiretas'!$DA$7</f>
        <v>0</v>
      </c>
      <c r="B32213" s="278" t="str">
        <f>'Comp. Desp. Indiretas'!$A$29</f>
        <v>DG</v>
      </c>
      <c r="D32213" s="279" t="str">
        <f>'Comp. Desp. Indiretas'!$C$29</f>
        <v>MOBILIA/FRETE - SALA COMERCIAL</v>
      </c>
      <c r="E32213" s="278" t="str">
        <f>Resumo!$R$5</f>
        <v>Despesa</v>
      </c>
      <c r="F32213" s="278" t="str">
        <f>Resumo!$R$6</f>
        <v>Despesa Indireta</v>
      </c>
      <c r="G32213" s="286">
        <f>'Comp. Desp. Indiretas'!DA29</f>
        <v>0</v>
      </c>
    </row>
    <row r="32214" spans="1:7">
      <c r="A32214" s="283">
        <f>'Comp. Desp. Indiretas'!$DA$7</f>
        <v>0</v>
      </c>
      <c r="B32214" s="278" t="str">
        <f>'Comp. Desp. Indiretas'!$A$30</f>
        <v>DG</v>
      </c>
      <c r="D32214" s="279" t="str">
        <f>'Comp. Desp. Indiretas'!$C$30</f>
        <v>ALIMENTAÇÃO - NIVEL 3</v>
      </c>
      <c r="E32214" s="278" t="str">
        <f>Resumo!$R$5</f>
        <v>Despesa</v>
      </c>
      <c r="F32214" s="278" t="str">
        <f>Resumo!$R$6</f>
        <v>Despesa Indireta</v>
      </c>
      <c r="G32214" s="286">
        <f>'Comp. Desp. Indiretas'!DA30</f>
        <v>0</v>
      </c>
    </row>
    <row r="32215" spans="1:7">
      <c r="A32215" s="283">
        <f>'Comp. Desp. Indiretas'!$DA$7</f>
        <v>0</v>
      </c>
      <c r="B32215" s="278" t="str">
        <f>'Comp. Desp. Indiretas'!$A$31</f>
        <v>DG</v>
      </c>
      <c r="D32215" s="279" t="str">
        <f>'Comp. Desp. Indiretas'!$C$31</f>
        <v>TELEFONIA</v>
      </c>
      <c r="E32215" s="278" t="str">
        <f>Resumo!$R$5</f>
        <v>Despesa</v>
      </c>
      <c r="F32215" s="278" t="str">
        <f>Resumo!$R$6</f>
        <v>Despesa Indireta</v>
      </c>
      <c r="G32215" s="286">
        <f>'Comp. Desp. Indiretas'!DA31</f>
        <v>0</v>
      </c>
    </row>
    <row r="32216" spans="1:7">
      <c r="A32216" s="283">
        <f>'Comp. Desp. Indiretas'!$DA$7</f>
        <v>0</v>
      </c>
      <c r="B32216" s="278" t="str">
        <f>'Comp. Desp. Indiretas'!$A$32</f>
        <v>DG</v>
      </c>
      <c r="D32216" s="279" t="str">
        <f>'Comp. Desp. Indiretas'!$C$32</f>
        <v>ALUGUEL DE VEÍCULO SUV</v>
      </c>
      <c r="E32216" s="278" t="str">
        <f>Resumo!$R$5</f>
        <v>Despesa</v>
      </c>
      <c r="F32216" s="278" t="str">
        <f>Resumo!$R$6</f>
        <v>Despesa Indireta</v>
      </c>
      <c r="G32216" s="286">
        <f>'Comp. Desp. Indiretas'!DA32</f>
        <v>0</v>
      </c>
    </row>
    <row r="32217" spans="1:7">
      <c r="A32217" s="283">
        <f>'Comp. Desp. Indiretas'!$DA$7</f>
        <v>0</v>
      </c>
      <c r="B32217" s="278" t="str">
        <f>'Comp. Desp. Indiretas'!$A$33</f>
        <v>DG</v>
      </c>
      <c r="D32217" s="279" t="str">
        <f>'Comp. Desp. Indiretas'!$C$33</f>
        <v>ALUGUEL DE VEICULO LEVE</v>
      </c>
      <c r="E32217" s="278" t="str">
        <f>Resumo!$R$5</f>
        <v>Despesa</v>
      </c>
      <c r="F32217" s="278" t="str">
        <f>Resumo!$R$6</f>
        <v>Despesa Indireta</v>
      </c>
      <c r="G32217" s="286">
        <f>'Comp. Desp. Indiretas'!DA33</f>
        <v>0</v>
      </c>
    </row>
    <row r="32218" spans="1:7">
      <c r="A32218" s="283">
        <f>'Comp. Desp. Indiretas'!$DA$7</f>
        <v>0</v>
      </c>
      <c r="B32218" s="278" t="str">
        <f>'Comp. Desp. Indiretas'!$A$34</f>
        <v>DG</v>
      </c>
      <c r="D32218" s="279" t="str">
        <f>'Comp. Desp. Indiretas'!$C$34</f>
        <v>ALUGUEL CAMINHONTE</v>
      </c>
      <c r="E32218" s="278" t="str">
        <f>Resumo!$R$5</f>
        <v>Despesa</v>
      </c>
      <c r="F32218" s="278" t="str">
        <f>Resumo!$R$6</f>
        <v>Despesa Indireta</v>
      </c>
      <c r="G32218" s="286">
        <f>'Comp. Desp. Indiretas'!DA34</f>
        <v>0</v>
      </c>
    </row>
    <row r="32219" spans="1:7">
      <c r="A32219" s="283">
        <f>'Comp. Desp. Indiretas'!$DA$7</f>
        <v>0</v>
      </c>
      <c r="B32219" s="278" t="str">
        <f>'Comp. Desp. Indiretas'!$A$35</f>
        <v>DG</v>
      </c>
      <c r="D32219" s="279" t="str">
        <f>'Comp. Desp. Indiretas'!$C$35</f>
        <v>AQUISIÇÃO DE VEICULO</v>
      </c>
      <c r="E32219" s="278" t="str">
        <f>Resumo!$R$5</f>
        <v>Despesa</v>
      </c>
      <c r="F32219" s="278" t="str">
        <f>Resumo!$R$6</f>
        <v>Despesa Indireta</v>
      </c>
      <c r="G32219" s="286">
        <f>'Comp. Desp. Indiretas'!DA35</f>
        <v>0</v>
      </c>
    </row>
    <row r="32220" spans="1:7">
      <c r="A32220" s="283">
        <f>'Comp. Desp. Indiretas'!$DA$7</f>
        <v>0</v>
      </c>
      <c r="B32220" s="278" t="str">
        <f>'Comp. Desp. Indiretas'!$A$36</f>
        <v>DG</v>
      </c>
      <c r="D32220" s="279" t="str">
        <f>'Comp. Desp. Indiretas'!$C$36</f>
        <v>COMBUSTÍVEL - GASOLINA</v>
      </c>
      <c r="E32220" s="278" t="str">
        <f>Resumo!$R$5</f>
        <v>Despesa</v>
      </c>
      <c r="F32220" s="278" t="str">
        <f>Resumo!$R$6</f>
        <v>Despesa Indireta</v>
      </c>
      <c r="G32220" s="286">
        <f>'Comp. Desp. Indiretas'!DA36</f>
        <v>0</v>
      </c>
    </row>
    <row r="32221" spans="1:7">
      <c r="A32221" s="283">
        <f>'Comp. Desp. Indiretas'!$DA$7</f>
        <v>0</v>
      </c>
      <c r="B32221" s="278" t="str">
        <f>'Comp. Desp. Indiretas'!$A$37</f>
        <v>DG</v>
      </c>
      <c r="D32221" s="279" t="str">
        <f>'Comp. Desp. Indiretas'!$C$37</f>
        <v>COMBUSTÍVEL - DIESEL</v>
      </c>
      <c r="E32221" s="278" t="str">
        <f>Resumo!$R$5</f>
        <v>Despesa</v>
      </c>
      <c r="F32221" s="278" t="str">
        <f>Resumo!$R$6</f>
        <v>Despesa Indireta</v>
      </c>
      <c r="G32221" s="286">
        <f>'Comp. Desp. Indiretas'!DA37</f>
        <v>0</v>
      </c>
    </row>
    <row r="32222" spans="1:7">
      <c r="A32222" s="283">
        <f>'Comp. Desp. Indiretas'!$DA$7</f>
        <v>0</v>
      </c>
      <c r="B32222" s="278" t="str">
        <f>'Comp. Desp. Indiretas'!$A$38</f>
        <v>DG</v>
      </c>
      <c r="D32222" s="279" t="str">
        <f>'Comp. Desp. Indiretas'!$C$38</f>
        <v>PASSAGEM AÉREA</v>
      </c>
      <c r="E32222" s="278" t="str">
        <f>Resumo!$R$5</f>
        <v>Despesa</v>
      </c>
      <c r="F32222" s="278" t="str">
        <f>Resumo!$R$6</f>
        <v>Despesa Indireta</v>
      </c>
      <c r="G32222" s="286">
        <f>'Comp. Desp. Indiretas'!DA38</f>
        <v>0</v>
      </c>
    </row>
    <row r="32223" spans="1:7">
      <c r="A32223" s="283">
        <f>'Comp. Desp. Indiretas'!$DA$7</f>
        <v>0</v>
      </c>
      <c r="B32223" s="278" t="str">
        <f>'Comp. Desp. Indiretas'!$A$39</f>
        <v>ART</v>
      </c>
      <c r="D32223" s="279" t="str">
        <f>'Comp. Desp. Indiretas'!$C$39</f>
        <v>ART CREA - Nível 1</v>
      </c>
      <c r="E32223" s="278" t="str">
        <f>Resumo!$R$5</f>
        <v>Despesa</v>
      </c>
      <c r="F32223" s="278" t="str">
        <f>Resumo!$R$6</f>
        <v>Despesa Indireta</v>
      </c>
      <c r="G32223" s="286">
        <f>'Comp. Desp. Indiretas'!DA39</f>
        <v>0</v>
      </c>
    </row>
    <row r="32224" spans="1:7">
      <c r="A32224" s="283">
        <f>'Comp. Desp. Indiretas'!$DA$7</f>
        <v>0</v>
      </c>
      <c r="B32224" s="278" t="str">
        <f>'Comp. Desp. Indiretas'!$A$40</f>
        <v>ART</v>
      </c>
      <c r="D32224" s="279" t="str">
        <f>'Comp. Desp. Indiretas'!$C$40</f>
        <v>ART CREA - Nível 2</v>
      </c>
      <c r="E32224" s="278" t="str">
        <f>Resumo!$R$5</f>
        <v>Despesa</v>
      </c>
      <c r="F32224" s="278" t="str">
        <f>Resumo!$R$6</f>
        <v>Despesa Indireta</v>
      </c>
      <c r="G32224" s="286">
        <f>'Comp. Desp. Indiretas'!DA40</f>
        <v>0</v>
      </c>
    </row>
    <row r="32225" spans="1:7">
      <c r="A32225" s="283">
        <f>'Comp. Desp. Indiretas'!$DA$7</f>
        <v>0</v>
      </c>
      <c r="B32225" s="278" t="str">
        <f>'Comp. Desp. Indiretas'!$A$41</f>
        <v>ART</v>
      </c>
      <c r="D32225" s="279" t="str">
        <f>'Comp. Desp. Indiretas'!$C$41</f>
        <v>ART CREA - Nível 3</v>
      </c>
      <c r="E32225" s="278" t="str">
        <f>Resumo!$R$5</f>
        <v>Despesa</v>
      </c>
      <c r="F32225" s="278" t="str">
        <f>Resumo!$R$6</f>
        <v>Despesa Indireta</v>
      </c>
      <c r="G32225" s="286">
        <f>'Comp. Desp. Indiretas'!DA41</f>
        <v>0</v>
      </c>
    </row>
    <row r="32226" spans="1:7">
      <c r="A32226" s="283">
        <f>'Comp. Desp. Indiretas'!$DA$7</f>
        <v>0</v>
      </c>
      <c r="B32226" s="278" t="str">
        <f>'Comp. Desp. Indiretas'!$A$42</f>
        <v>ART</v>
      </c>
      <c r="D32226" s="279" t="str">
        <f>'Comp. Desp. Indiretas'!$C$42</f>
        <v>ACERVO CREA</v>
      </c>
      <c r="E32226" s="278" t="str">
        <f>Resumo!$R$5</f>
        <v>Despesa</v>
      </c>
      <c r="F32226" s="278" t="str">
        <f>Resumo!$R$6</f>
        <v>Despesa Indireta</v>
      </c>
      <c r="G32226" s="286">
        <f>'Comp. Desp. Indiretas'!DA42</f>
        <v>0</v>
      </c>
    </row>
    <row r="32227" spans="1:7">
      <c r="A32227" s="283">
        <f>'Comp. Desp. Indiretas'!$DA$7</f>
        <v>0</v>
      </c>
      <c r="B32227" s="278" t="str">
        <f>'Comp. Desp. Indiretas'!$A$43</f>
        <v>ART</v>
      </c>
      <c r="D32227" s="279" t="str">
        <f>'Comp. Desp. Indiretas'!$C$43</f>
        <v>ART CRBio</v>
      </c>
      <c r="E32227" s="278" t="str">
        <f>Resumo!$R$5</f>
        <v>Despesa</v>
      </c>
      <c r="F32227" s="278" t="str">
        <f>Resumo!$R$6</f>
        <v>Despesa Indireta</v>
      </c>
      <c r="G32227" s="286">
        <f>'Comp. Desp. Indiretas'!DA43</f>
        <v>0</v>
      </c>
    </row>
    <row r="32228" spans="1:7">
      <c r="A32228" s="283">
        <f>'Comp. Desp. Indiretas'!$DA$7</f>
        <v>0</v>
      </c>
      <c r="B32228" s="278" t="str">
        <f>'Comp. Desp. Indiretas'!$A$44</f>
        <v>ART</v>
      </c>
      <c r="D32228" s="279" t="str">
        <f>'Comp. Desp. Indiretas'!$C$44</f>
        <v>ACERVO CRBio</v>
      </c>
      <c r="E32228" s="278" t="str">
        <f>Resumo!$R$5</f>
        <v>Despesa</v>
      </c>
      <c r="F32228" s="278" t="str">
        <f>Resumo!$R$6</f>
        <v>Despesa Indireta</v>
      </c>
      <c r="G32228" s="286">
        <f>'Comp. Desp. Indiretas'!DA44</f>
        <v>0</v>
      </c>
    </row>
    <row r="32229" spans="1:7">
      <c r="A32229" s="283">
        <f>'Comp. Desp. Indiretas'!$DA$7</f>
        <v>0</v>
      </c>
      <c r="B32229" s="278" t="str">
        <f>'Comp. Desp. Indiretas'!$A$45</f>
        <v>ART</v>
      </c>
      <c r="D32229" s="279" t="str">
        <f>'Comp. Desp. Indiretas'!$C$45</f>
        <v>VISTO CREA PF</v>
      </c>
      <c r="E32229" s="278" t="str">
        <f>Resumo!$R$5</f>
        <v>Despesa</v>
      </c>
      <c r="F32229" s="278" t="str">
        <f>Resumo!$R$6</f>
        <v>Despesa Indireta</v>
      </c>
      <c r="G32229" s="286">
        <f>'Comp. Desp. Indiretas'!DA45</f>
        <v>0</v>
      </c>
    </row>
    <row r="32230" spans="1:7">
      <c r="A32230" s="283">
        <f>'Comp. Desp. Indiretas'!$DA$7</f>
        <v>0</v>
      </c>
      <c r="B32230" s="278" t="str">
        <f>'Comp. Desp. Indiretas'!$A$46</f>
        <v>ART</v>
      </c>
      <c r="D32230" s="279" t="str">
        <f>'Comp. Desp. Indiretas'!$C$46</f>
        <v>VISTO CREA PJ</v>
      </c>
      <c r="E32230" s="278" t="str">
        <f>Resumo!$R$5</f>
        <v>Despesa</v>
      </c>
      <c r="F32230" s="278" t="str">
        <f>Resumo!$R$6</f>
        <v>Despesa Indireta</v>
      </c>
      <c r="G32230" s="286">
        <f>'Comp. Desp. Indiretas'!DA46</f>
        <v>0</v>
      </c>
    </row>
    <row r="32231" spans="1:7">
      <c r="A32231" s="283">
        <f>'Comp. Desp. Indiretas'!$DA$7</f>
        <v>0</v>
      </c>
      <c r="B32231" s="278" t="str">
        <f>'Comp. Desp. Indiretas'!$A$47</f>
        <v>ART</v>
      </c>
      <c r="D32231" s="279" t="str">
        <f>'Comp. Desp. Indiretas'!$C$47</f>
        <v>ANUIDADE CREA PF</v>
      </c>
      <c r="E32231" s="278" t="str">
        <f>Resumo!$R$5</f>
        <v>Despesa</v>
      </c>
      <c r="F32231" s="278" t="str">
        <f>Resumo!$R$6</f>
        <v>Despesa Indireta</v>
      </c>
      <c r="G32231" s="286">
        <f>'Comp. Desp. Indiretas'!DA47</f>
        <v>0</v>
      </c>
    </row>
    <row r="32232" spans="1:7">
      <c r="A32232" s="283">
        <f>'Comp. Desp. Indiretas'!$DA$7</f>
        <v>0</v>
      </c>
      <c r="B32232" s="278" t="str">
        <f>'Comp. Desp. Indiretas'!$A$48</f>
        <v>ART</v>
      </c>
      <c r="D32232" s="279" t="str">
        <f>'Comp. Desp. Indiretas'!$C$48</f>
        <v>ANUIDADE CREA PJ</v>
      </c>
      <c r="E32232" s="278" t="str">
        <f>Resumo!$R$5</f>
        <v>Despesa</v>
      </c>
      <c r="F32232" s="278" t="str">
        <f>Resumo!$R$6</f>
        <v>Despesa Indireta</v>
      </c>
      <c r="G32232" s="286">
        <f>'Comp. Desp. Indiretas'!DA48</f>
        <v>0</v>
      </c>
    </row>
    <row r="32233" spans="1:7">
      <c r="A32233" s="283">
        <f>'Comp. Desp. Indiretas'!$DA$7</f>
        <v>0</v>
      </c>
      <c r="B32233" s="278" t="str">
        <f>'Comp. Desp. Indiretas'!$A$49</f>
        <v>ART</v>
      </c>
      <c r="D32233" s="279" t="str">
        <f>'Comp. Desp. Indiretas'!$C$49</f>
        <v>VISTO CRBio PF</v>
      </c>
      <c r="E32233" s="278" t="str">
        <f>Resumo!$R$5</f>
        <v>Despesa</v>
      </c>
      <c r="F32233" s="278" t="str">
        <f>Resumo!$R$6</f>
        <v>Despesa Indireta</v>
      </c>
      <c r="G32233" s="286">
        <f>'Comp. Desp. Indiretas'!DA49</f>
        <v>0</v>
      </c>
    </row>
    <row r="32234" spans="1:7">
      <c r="A32234" s="283">
        <f>'Comp. Desp. Indiretas'!$DA$7</f>
        <v>0</v>
      </c>
      <c r="B32234" s="278" t="str">
        <f>'Comp. Desp. Indiretas'!$A$50</f>
        <v>ART</v>
      </c>
      <c r="D32234" s="279" t="str">
        <f>'Comp. Desp. Indiretas'!$C$50</f>
        <v>VISTO CRBio PJ</v>
      </c>
      <c r="E32234" s="278" t="str">
        <f>Resumo!$R$5</f>
        <v>Despesa</v>
      </c>
      <c r="F32234" s="278" t="str">
        <f>Resumo!$R$6</f>
        <v>Despesa Indireta</v>
      </c>
      <c r="G32234" s="286">
        <f>'Comp. Desp. Indiretas'!DA50</f>
        <v>0</v>
      </c>
    </row>
    <row r="32235" spans="1:7">
      <c r="A32235" s="283">
        <f>'Comp. Desp. Indiretas'!$DA$7</f>
        <v>0</v>
      </c>
      <c r="B32235" s="278" t="str">
        <f>'Comp. Desp. Indiretas'!$A$51</f>
        <v>SMS</v>
      </c>
      <c r="D32235" s="279" t="str">
        <f>'Comp. Desp. Indiretas'!$C$51</f>
        <v>PPRA</v>
      </c>
      <c r="E32235" s="278" t="str">
        <f>Resumo!$R$5</f>
        <v>Despesa</v>
      </c>
      <c r="F32235" s="278" t="str">
        <f>Resumo!$R$6</f>
        <v>Despesa Indireta</v>
      </c>
      <c r="G32235" s="286">
        <f>'Comp. Desp. Indiretas'!DA51</f>
        <v>0</v>
      </c>
    </row>
    <row r="32236" spans="1:7">
      <c r="A32236" s="283">
        <f>'Comp. Desp. Indiretas'!$DA$7</f>
        <v>0</v>
      </c>
      <c r="B32236" s="278" t="str">
        <f>'Comp. Desp. Indiretas'!$A$52</f>
        <v>SMS</v>
      </c>
      <c r="D32236" s="279" t="str">
        <f>'Comp. Desp. Indiretas'!$C$52</f>
        <v>PCMSO</v>
      </c>
      <c r="E32236" s="278" t="str">
        <f>Resumo!$R$5</f>
        <v>Despesa</v>
      </c>
      <c r="F32236" s="278" t="str">
        <f>Resumo!$R$6</f>
        <v>Despesa Indireta</v>
      </c>
      <c r="G32236" s="286">
        <f>'Comp. Desp. Indiretas'!DA52</f>
        <v>0</v>
      </c>
    </row>
    <row r="32237" spans="1:7">
      <c r="A32237" s="283">
        <f>'Comp. Desp. Indiretas'!$DA$7</f>
        <v>0</v>
      </c>
      <c r="B32237" s="278" t="str">
        <f>'Comp. Desp. Indiretas'!$A$53</f>
        <v>SMS</v>
      </c>
      <c r="D32237" s="279" t="str">
        <f>'Comp. Desp. Indiretas'!$C$53</f>
        <v>PGR</v>
      </c>
      <c r="E32237" s="278" t="str">
        <f>Resumo!$R$5</f>
        <v>Despesa</v>
      </c>
      <c r="F32237" s="278" t="str">
        <f>Resumo!$R$6</f>
        <v>Despesa Indireta</v>
      </c>
      <c r="G32237" s="286">
        <f>'Comp. Desp. Indiretas'!DA53</f>
        <v>0</v>
      </c>
    </row>
    <row r="32238" spans="1:7">
      <c r="A32238" s="283">
        <f>'Comp. Desp. Indiretas'!$DA$7</f>
        <v>0</v>
      </c>
      <c r="B32238" s="278" t="str">
        <f>'Comp. Desp. Indiretas'!$A$55</f>
        <v>SMS</v>
      </c>
      <c r="D32238" s="279" t="str">
        <f>'Comp. Desp. Indiretas'!$C$55</f>
        <v>TREINAMENTO</v>
      </c>
      <c r="E32238" s="278" t="str">
        <f>Resumo!$R$5</f>
        <v>Despesa</v>
      </c>
      <c r="F32238" s="278" t="str">
        <f>Resumo!$R$6</f>
        <v>Despesa Indireta</v>
      </c>
      <c r="G32238" s="286">
        <f>'Comp. Desp. Indiretas'!DA55</f>
        <v>0</v>
      </c>
    </row>
    <row r="32239" spans="1:7">
      <c r="A32239" s="283">
        <f>'Comp. Desp. Indiretas'!$DA$7</f>
        <v>0</v>
      </c>
      <c r="B32239" s="278" t="str">
        <f>'Comp. Desp. Indiretas'!$A$56</f>
        <v>SMS</v>
      </c>
      <c r="D32239" s="279" t="str">
        <f>'Comp. Desp. Indiretas'!$C$56</f>
        <v>ASO</v>
      </c>
      <c r="E32239" s="278" t="str">
        <f>Resumo!$R$5</f>
        <v>Despesa</v>
      </c>
      <c r="F32239" s="278" t="str">
        <f>Resumo!$R$6</f>
        <v>Despesa Indireta</v>
      </c>
      <c r="G32239" s="286">
        <f>'Comp. Desp. Indiretas'!DA56</f>
        <v>0</v>
      </c>
    </row>
    <row r="32240" spans="1:7">
      <c r="A32240" s="283">
        <f>'Comp. Desp. Indiretas'!$DA$7</f>
        <v>0</v>
      </c>
      <c r="B32240" s="278">
        <f>'Comp. Desp. Indiretas'!$A$57</f>
        <v>0</v>
      </c>
      <c r="D32240" s="279" t="str">
        <f>'Comp. Desp. Indiretas'!$C$57</f>
        <v/>
      </c>
      <c r="E32240" s="278" t="str">
        <f>Resumo!$R$5</f>
        <v>Despesa</v>
      </c>
      <c r="F32240" s="278" t="str">
        <f>Resumo!$R$6</f>
        <v>Despesa Indireta</v>
      </c>
      <c r="G32240" s="286">
        <f>'Comp. Desp. Indiretas'!DA57</f>
        <v>0</v>
      </c>
    </row>
    <row r="32241" spans="1:7">
      <c r="A32241" s="283">
        <f>'Comp. Desp. Indiretas'!$DA$7</f>
        <v>0</v>
      </c>
      <c r="B32241" s="278">
        <f>'Comp. Desp. Indiretas'!$A$58</f>
        <v>0</v>
      </c>
      <c r="D32241" s="279" t="str">
        <f>'Comp. Desp. Indiretas'!$C$58</f>
        <v/>
      </c>
      <c r="E32241" s="278" t="str">
        <f>Resumo!$R$5</f>
        <v>Despesa</v>
      </c>
      <c r="F32241" s="278" t="str">
        <f>Resumo!$R$6</f>
        <v>Despesa Indireta</v>
      </c>
      <c r="G32241" s="286">
        <f>'Comp. Desp. Indiretas'!DA58</f>
        <v>0</v>
      </c>
    </row>
    <row r="32242" spans="1:7">
      <c r="A32242" s="283">
        <f>'Comp. Desp. Indiretas'!$DA$7</f>
        <v>0</v>
      </c>
      <c r="B32242" s="278">
        <f>'Comp. Desp. Indiretas'!$A$59</f>
        <v>0</v>
      </c>
      <c r="D32242" s="279" t="str">
        <f>'Comp. Desp. Indiretas'!$C$59</f>
        <v/>
      </c>
      <c r="E32242" s="278" t="str">
        <f>Resumo!$R$5</f>
        <v>Despesa</v>
      </c>
      <c r="F32242" s="278" t="str">
        <f>Resumo!$R$6</f>
        <v>Despesa Indireta</v>
      </c>
      <c r="G32242" s="286">
        <f>'Comp. Desp. Indiretas'!DA59</f>
        <v>0</v>
      </c>
    </row>
    <row r="32243" spans="1:7">
      <c r="A32243" s="283">
        <f>'Comp. Desp. Indiretas'!$DA$7</f>
        <v>0</v>
      </c>
      <c r="B32243" s="278">
        <f>'Comp. Desp. Indiretas'!$A$60</f>
        <v>0</v>
      </c>
      <c r="D32243" s="279" t="str">
        <f>'Comp. Desp. Indiretas'!$C$60</f>
        <v/>
      </c>
      <c r="E32243" s="278" t="str">
        <f>Resumo!$R$5</f>
        <v>Despesa</v>
      </c>
      <c r="F32243" s="278" t="str">
        <f>Resumo!$R$6</f>
        <v>Despesa Indireta</v>
      </c>
      <c r="G32243" s="286">
        <f>'Comp. Desp. Indiretas'!DA60</f>
        <v>0</v>
      </c>
    </row>
    <row r="32244" spans="1:7">
      <c r="A32244" s="283">
        <f>'Comp. Desp. Indiretas'!$DA$7</f>
        <v>0</v>
      </c>
      <c r="B32244" s="278" t="str">
        <f>'Comp. Desp. Indiretas'!$A$63</f>
        <v>MOC</v>
      </c>
      <c r="D32244" s="279" t="str">
        <f>'Comp. Desp. Indiretas'!$C$63</f>
        <v>DIRETOR TÉCNICO</v>
      </c>
      <c r="E32244" s="278" t="str">
        <f>Resumo!$R$5</f>
        <v>Despesa</v>
      </c>
      <c r="F32244" s="278" t="str">
        <f>Resumo!$R$6</f>
        <v>Despesa Indireta</v>
      </c>
      <c r="G32244" s="286">
        <f>'Comp. Desp. Indiretas'!DA63</f>
        <v>0</v>
      </c>
    </row>
    <row r="32245" spans="1:7">
      <c r="A32245" s="283">
        <f>'Comp. Desp. Indiretas'!$DA$7</f>
        <v>0</v>
      </c>
      <c r="B32245" s="278" t="str">
        <f>'Comp. Desp. Indiretas'!$A$64</f>
        <v>MOC</v>
      </c>
      <c r="D32245" s="279" t="str">
        <f>'Comp. Desp. Indiretas'!$C$64</f>
        <v>ANALISTA DE SUPRIMENTOS</v>
      </c>
      <c r="E32245" s="278" t="str">
        <f>Resumo!$R$5</f>
        <v>Despesa</v>
      </c>
      <c r="F32245" s="278" t="str">
        <f>Resumo!$R$6</f>
        <v>Despesa Indireta</v>
      </c>
      <c r="G32245" s="286">
        <f>'Comp. Desp. Indiretas'!DA64</f>
        <v>0</v>
      </c>
    </row>
    <row r="32246" spans="1:7">
      <c r="A32246" s="283">
        <f>'Comp. Desp. Indiretas'!$DA$7</f>
        <v>0</v>
      </c>
      <c r="B32246" s="278" t="str">
        <f>'Comp. Desp. Indiretas'!$A$65</f>
        <v>MOC</v>
      </c>
      <c r="D32246" s="279" t="str">
        <f>'Comp. Desp. Indiretas'!$C$65</f>
        <v>GERENTE DE PROJETO - PJ</v>
      </c>
      <c r="E32246" s="278" t="str">
        <f>Resumo!$R$5</f>
        <v>Despesa</v>
      </c>
      <c r="F32246" s="278" t="str">
        <f>Resumo!$R$6</f>
        <v>Despesa Indireta</v>
      </c>
      <c r="G32246" s="286">
        <f>'Comp. Desp. Indiretas'!DA65</f>
        <v>0</v>
      </c>
    </row>
    <row r="32247" spans="1:7">
      <c r="A32247" s="283">
        <f>'Comp. Desp. Indiretas'!$DA$7</f>
        <v>0</v>
      </c>
      <c r="B32247" s="278" t="str">
        <f>'Comp. Desp. Indiretas'!$A$66</f>
        <v>MOC</v>
      </c>
      <c r="D32247" s="279" t="str">
        <f>'Comp. Desp. Indiretas'!$C$66</f>
        <v>COORD. DE PROJETO - PJ</v>
      </c>
      <c r="E32247" s="278" t="str">
        <f>Resumo!$R$5</f>
        <v>Despesa</v>
      </c>
      <c r="F32247" s="278" t="str">
        <f>Resumo!$R$6</f>
        <v>Despesa Indireta</v>
      </c>
      <c r="G32247" s="286">
        <f>'Comp. Desp. Indiretas'!DA66</f>
        <v>0</v>
      </c>
    </row>
    <row r="32248" spans="1:7">
      <c r="A32248" s="283">
        <f>'Comp. Desp. Indiretas'!$DA$7</f>
        <v>0</v>
      </c>
      <c r="B32248" s="278" t="str">
        <f>'Comp. Desp. Indiretas'!$A$67</f>
        <v>MOC</v>
      </c>
      <c r="D32248" s="279" t="str">
        <f>'Comp. Desp. Indiretas'!$C$67</f>
        <v>COORD. OPERACIONAL - PJ</v>
      </c>
      <c r="E32248" s="278" t="str">
        <f>Resumo!$R$5</f>
        <v>Despesa</v>
      </c>
      <c r="F32248" s="278" t="str">
        <f>Resumo!$R$6</f>
        <v>Despesa Indireta</v>
      </c>
      <c r="G32248" s="286">
        <f>'Comp. Desp. Indiretas'!DA67</f>
        <v>0</v>
      </c>
    </row>
    <row r="32249" spans="1:7">
      <c r="A32249" s="283">
        <f>'Comp. Desp. Indiretas'!$DA$7</f>
        <v>0</v>
      </c>
      <c r="B32249" s="278" t="str">
        <f>'Comp. Desp. Indiretas'!$A$68</f>
        <v>MOC</v>
      </c>
      <c r="D32249" s="279" t="str">
        <f>'Comp. Desp. Indiretas'!$C$68</f>
        <v>ANALISTA DE PROJETOS SENIOR - PJ</v>
      </c>
      <c r="E32249" s="278" t="str">
        <f>Resumo!$R$5</f>
        <v>Despesa</v>
      </c>
      <c r="F32249" s="278" t="str">
        <f>Resumo!$R$6</f>
        <v>Despesa Indireta</v>
      </c>
      <c r="G32249" s="286">
        <f>'Comp. Desp. Indiretas'!DA68</f>
        <v>0</v>
      </c>
    </row>
    <row r="32250" spans="1:7">
      <c r="A32250" s="283">
        <f>'Comp. Desp. Indiretas'!$DA$7</f>
        <v>0</v>
      </c>
      <c r="B32250" s="278" t="str">
        <f>'Comp. Desp. Indiretas'!$A$69</f>
        <v>MOC</v>
      </c>
      <c r="D32250" s="279" t="str">
        <f>'Comp. Desp. Indiretas'!$C$69</f>
        <v>ANALISTA DE PROJETOS PLENO - PJ</v>
      </c>
      <c r="E32250" s="278" t="str">
        <f>Resumo!$R$5</f>
        <v>Despesa</v>
      </c>
      <c r="F32250" s="278" t="str">
        <f>Resumo!$R$6</f>
        <v>Despesa Indireta</v>
      </c>
      <c r="G32250" s="286">
        <f>'Comp. Desp. Indiretas'!DA69</f>
        <v>0</v>
      </c>
    </row>
    <row r="32251" spans="1:7">
      <c r="A32251" s="283">
        <f>'Comp. Desp. Indiretas'!$DA$7</f>
        <v>0</v>
      </c>
      <c r="B32251" s="278" t="str">
        <f>'Comp. Desp. Indiretas'!$A$70</f>
        <v>MOC</v>
      </c>
      <c r="D32251" s="279" t="str">
        <f>'Comp. Desp. Indiretas'!$C$70</f>
        <v>ANALISTA DE PROJETOS JUNIOR - PJ</v>
      </c>
      <c r="E32251" s="278" t="str">
        <f>Resumo!$R$5</f>
        <v>Despesa</v>
      </c>
      <c r="F32251" s="278" t="str">
        <f>Resumo!$R$6</f>
        <v>Despesa Indireta</v>
      </c>
      <c r="G32251" s="286">
        <f>'Comp. Desp. Indiretas'!DA70</f>
        <v>0</v>
      </c>
    </row>
    <row r="32252" spans="1:7">
      <c r="A32252" s="283">
        <f>'Comp. Desp. Indiretas'!$DA$7</f>
        <v>0</v>
      </c>
      <c r="B32252" s="278" t="str">
        <f>'Comp. Desp. Indiretas'!$A$71</f>
        <v>MOC</v>
      </c>
      <c r="D32252" s="279" t="str">
        <f>'Comp. Desp. Indiretas'!$C$71</f>
        <v>TÉCNICO OPERACIONAL - PJ</v>
      </c>
      <c r="E32252" s="278" t="str">
        <f>Resumo!$R$5</f>
        <v>Despesa</v>
      </c>
      <c r="F32252" s="278" t="str">
        <f>Resumo!$R$6</f>
        <v>Despesa Indireta</v>
      </c>
      <c r="G32252" s="286">
        <f>'Comp. Desp. Indiretas'!DA71</f>
        <v>0</v>
      </c>
    </row>
    <row r="32253" spans="1:7">
      <c r="A32253" s="283">
        <f>'Comp. Desp. Indiretas'!$DA$7</f>
        <v>0</v>
      </c>
      <c r="B32253" s="278" t="str">
        <f>'Comp. Desp. Indiretas'!$A$72</f>
        <v>MOC</v>
      </c>
      <c r="D32253" s="279" t="str">
        <f>'Comp. Desp. Indiretas'!$C$72</f>
        <v>AUXILIAR TÉCNICO - PJ</v>
      </c>
      <c r="E32253" s="278" t="str">
        <f>Resumo!$R$5</f>
        <v>Despesa</v>
      </c>
      <c r="F32253" s="278" t="str">
        <f>Resumo!$R$6</f>
        <v>Despesa Indireta</v>
      </c>
      <c r="G32253" s="286">
        <f>'Comp. Desp. Indiretas'!DA72</f>
        <v>0</v>
      </c>
    </row>
    <row r="32254" spans="1:7">
      <c r="A32254" s="283">
        <f>'Comp. Desp. Indiretas'!$DA$7</f>
        <v>0</v>
      </c>
      <c r="B32254" s="278" t="str">
        <f>'Comp. Desp. Indiretas'!$A$73</f>
        <v>MOC</v>
      </c>
      <c r="D32254" s="279" t="str">
        <f>'Comp. Desp. Indiretas'!$C$73</f>
        <v>ANALISTA FINANCEIRO</v>
      </c>
      <c r="E32254" s="278" t="str">
        <f>Resumo!$R$5</f>
        <v>Despesa</v>
      </c>
      <c r="F32254" s="278" t="str">
        <f>Resumo!$R$6</f>
        <v>Despesa Indireta</v>
      </c>
      <c r="G32254" s="286">
        <f>'Comp. Desp. Indiretas'!DA73</f>
        <v>0</v>
      </c>
    </row>
    <row r="32255" spans="1:7">
      <c r="A32255" s="283">
        <f>'Comp. Desp. Indiretas'!$DA$7</f>
        <v>0</v>
      </c>
      <c r="B32255" s="278" t="str">
        <f>'Comp. Desp. Indiretas'!$A$74</f>
        <v>MOC</v>
      </c>
      <c r="D32255" s="279" t="str">
        <f>'Comp. Desp. Indiretas'!$C$74</f>
        <v>ANALISTA DE SUPRIMENTOS</v>
      </c>
      <c r="E32255" s="278" t="str">
        <f>Resumo!$R$5</f>
        <v>Despesa</v>
      </c>
      <c r="F32255" s="278" t="str">
        <f>Resumo!$R$6</f>
        <v>Despesa Indireta</v>
      </c>
      <c r="G32255" s="286">
        <f>'Comp. Desp. Indiretas'!DA74</f>
        <v>0</v>
      </c>
    </row>
    <row r="32256" spans="1:7">
      <c r="A32256" s="283">
        <f>'Comp. Desp. Indiretas'!$DA$7</f>
        <v>0</v>
      </c>
      <c r="B32256" s="278" t="str">
        <f>'Comp. Desp. Indiretas'!$A$75</f>
        <v>DG</v>
      </c>
      <c r="D32256" s="279" t="str">
        <f>'Comp. Desp. Indiretas'!$C$75</f>
        <v>HOSPEDAGEM VIAGEM</v>
      </c>
      <c r="E32256" s="278" t="str">
        <f>Resumo!$R$5</f>
        <v>Despesa</v>
      </c>
      <c r="F32256" s="278" t="str">
        <f>Resumo!$R$6</f>
        <v>Despesa Indireta</v>
      </c>
      <c r="G32256" s="286">
        <f>'Comp. Desp. Indiretas'!DA75</f>
        <v>0</v>
      </c>
    </row>
    <row r="32257" spans="1:7">
      <c r="A32257" s="283">
        <f>'Comp. Desp. Indiretas'!$DA$7</f>
        <v>0</v>
      </c>
      <c r="B32257" s="278" t="str">
        <f>'Comp. Desp. Indiretas'!$A$76</f>
        <v>DG</v>
      </c>
      <c r="D32257" s="279" t="str">
        <f>'Comp. Desp. Indiretas'!$C$76</f>
        <v>ALIMENTAÇÃO VIAGEM (CAFÉ / ALMOÇO OU JANTA)</v>
      </c>
      <c r="E32257" s="278" t="str">
        <f>Resumo!$R$5</f>
        <v>Despesa</v>
      </c>
      <c r="F32257" s="278" t="str">
        <f>Resumo!$R$6</f>
        <v>Despesa Indireta</v>
      </c>
      <c r="G32257" s="286">
        <f>'Comp. Desp. Indiretas'!DA76</f>
        <v>0</v>
      </c>
    </row>
    <row r="32258" spans="1:7">
      <c r="A32258" s="283">
        <f>'Comp. Desp. Indiretas'!$DA$7</f>
        <v>0</v>
      </c>
      <c r="B32258" s="278" t="str">
        <f>'Comp. Desp. Indiretas'!$A$77</f>
        <v>DG</v>
      </c>
      <c r="D32258" s="279" t="str">
        <f>'Comp. Desp. Indiretas'!$C$77</f>
        <v>SALA COMERCIAL - PARAUAPEBAS/PA</v>
      </c>
      <c r="E32258" s="278" t="str">
        <f>Resumo!$R$5</f>
        <v>Despesa</v>
      </c>
      <c r="F32258" s="278" t="str">
        <f>Resumo!$R$6</f>
        <v>Despesa Indireta</v>
      </c>
      <c r="G32258" s="286">
        <f>'Comp. Desp. Indiretas'!DA77</f>
        <v>0</v>
      </c>
    </row>
    <row r="32259" spans="1:7">
      <c r="A32259" s="283">
        <f>'Comp. Desp. Indiretas'!$DA$7</f>
        <v>0</v>
      </c>
      <c r="B32259" s="278" t="str">
        <f>'Comp. Desp. Indiretas'!$A$78</f>
        <v>DG</v>
      </c>
      <c r="D32259" s="279" t="str">
        <f>'Comp. Desp. Indiretas'!$C$78</f>
        <v>ALIMENTAÇÃO VIAGEM (CAFÉ / ALMOÇO OU JANTA)</v>
      </c>
      <c r="E32259" s="278" t="str">
        <f>Resumo!$R$5</f>
        <v>Despesa</v>
      </c>
      <c r="F32259" s="278" t="str">
        <f>Resumo!$R$6</f>
        <v>Despesa Indireta</v>
      </c>
      <c r="G32259" s="286">
        <f>'Comp. Desp. Indiretas'!DA78</f>
        <v>0</v>
      </c>
    </row>
    <row r="32260" spans="1:7">
      <c r="A32260" s="283">
        <f>'Comp. Desp. Indiretas'!$DA$7</f>
        <v>0</v>
      </c>
      <c r="B32260" s="278" t="str">
        <f>'Comp. Desp. Indiretas'!$A$79</f>
        <v>DG</v>
      </c>
      <c r="D32260" s="279" t="str">
        <f>'Comp. Desp. Indiretas'!$C$79</f>
        <v>ALIMENTAÇÃO - NIVEL 2</v>
      </c>
      <c r="E32260" s="278" t="str">
        <f>Resumo!$R$5</f>
        <v>Despesa</v>
      </c>
      <c r="F32260" s="278" t="str">
        <f>Resumo!$R$6</f>
        <v>Despesa Indireta</v>
      </c>
      <c r="G32260" s="286">
        <f>'Comp. Desp. Indiretas'!DA79</f>
        <v>0</v>
      </c>
    </row>
    <row r="32261" spans="1:7">
      <c r="A32261" s="283">
        <f>'Comp. Desp. Indiretas'!$DA$7</f>
        <v>0</v>
      </c>
      <c r="B32261" s="278" t="str">
        <f>'Comp. Desp. Indiretas'!$A$80</f>
        <v>DG</v>
      </c>
      <c r="D32261" s="279" t="str">
        <f>'Comp. Desp. Indiretas'!$C$80</f>
        <v>ALIMENTAÇÃO - NIVEL 3</v>
      </c>
      <c r="E32261" s="278" t="str">
        <f>Resumo!$R$5</f>
        <v>Despesa</v>
      </c>
      <c r="F32261" s="278" t="str">
        <f>Resumo!$R$6</f>
        <v>Despesa Indireta</v>
      </c>
      <c r="G32261" s="286">
        <f>'Comp. Desp. Indiretas'!DA80</f>
        <v>0</v>
      </c>
    </row>
    <row r="32262" spans="1:7">
      <c r="A32262" s="283">
        <f>'Comp. Desp. Indiretas'!$DA$7</f>
        <v>0</v>
      </c>
      <c r="B32262" s="278" t="str">
        <f>'Comp. Desp. Indiretas'!$A$81</f>
        <v>DG</v>
      </c>
      <c r="D32262" s="279" t="str">
        <f>'Comp. Desp. Indiretas'!$C$81</f>
        <v>TELEFONIA</v>
      </c>
      <c r="E32262" s="278" t="str">
        <f>Resumo!$R$5</f>
        <v>Despesa</v>
      </c>
      <c r="F32262" s="278" t="str">
        <f>Resumo!$R$6</f>
        <v>Despesa Indireta</v>
      </c>
      <c r="G32262" s="286">
        <f>'Comp. Desp. Indiretas'!DA81</f>
        <v>0</v>
      </c>
    </row>
    <row r="32263" spans="1:7">
      <c r="A32263" s="283">
        <f>'Comp. Desp. Indiretas'!$DA$7</f>
        <v>0</v>
      </c>
      <c r="B32263" s="278" t="str">
        <f>'Comp. Desp. Indiretas'!$A$82</f>
        <v>DG</v>
      </c>
      <c r="D32263" s="279" t="str">
        <f>'Comp. Desp. Indiretas'!$C$82</f>
        <v>ALUGUEL DE VEÍCULO SUV</v>
      </c>
      <c r="E32263" s="278" t="str">
        <f>Resumo!$R$5</f>
        <v>Despesa</v>
      </c>
      <c r="F32263" s="278" t="str">
        <f>Resumo!$R$6</f>
        <v>Despesa Indireta</v>
      </c>
      <c r="G32263" s="286">
        <f>'Comp. Desp. Indiretas'!DA82</f>
        <v>0</v>
      </c>
    </row>
    <row r="32264" spans="1:7">
      <c r="A32264" s="283">
        <f>'Comp. Desp. Indiretas'!$DA$7</f>
        <v>0</v>
      </c>
      <c r="B32264" s="278" t="str">
        <f>'Comp. Desp. Indiretas'!$A$83</f>
        <v>DG</v>
      </c>
      <c r="D32264" s="279" t="str">
        <f>'Comp. Desp. Indiretas'!$C$83</f>
        <v>ALUGUEL DE VEICULO LEVE</v>
      </c>
      <c r="E32264" s="278" t="str">
        <f>Resumo!$R$5</f>
        <v>Despesa</v>
      </c>
      <c r="F32264" s="278" t="str">
        <f>Resumo!$R$6</f>
        <v>Despesa Indireta</v>
      </c>
      <c r="G32264" s="286">
        <f>'Comp. Desp. Indiretas'!DA83</f>
        <v>0</v>
      </c>
    </row>
    <row r="32265" spans="1:7">
      <c r="A32265" s="283">
        <f>'Comp. Desp. Indiretas'!$DA$7</f>
        <v>0</v>
      </c>
      <c r="B32265" s="278" t="str">
        <f>'Comp. Desp. Indiretas'!$A$84</f>
        <v>DG</v>
      </c>
      <c r="D32265" s="279" t="str">
        <f>'Comp. Desp. Indiretas'!$C$84</f>
        <v>ALUGUEL CAMINHONTE</v>
      </c>
      <c r="E32265" s="278" t="str">
        <f>Resumo!$R$5</f>
        <v>Despesa</v>
      </c>
      <c r="F32265" s="278" t="str">
        <f>Resumo!$R$6</f>
        <v>Despesa Indireta</v>
      </c>
      <c r="G32265" s="286">
        <f>'Comp. Desp. Indiretas'!DA84</f>
        <v>0</v>
      </c>
    </row>
    <row r="32266" spans="1:7">
      <c r="A32266" s="283">
        <f>'Comp. Desp. Indiretas'!$DA$7</f>
        <v>0</v>
      </c>
      <c r="B32266" s="278" t="str">
        <f>'Comp. Desp. Indiretas'!$A$85</f>
        <v>DG</v>
      </c>
      <c r="D32266" s="279" t="str">
        <f>'Comp. Desp. Indiretas'!$C$85</f>
        <v>AQUISIÇÃO DE VEICULO</v>
      </c>
      <c r="E32266" s="278" t="str">
        <f>Resumo!$R$5</f>
        <v>Despesa</v>
      </c>
      <c r="F32266" s="278" t="str">
        <f>Resumo!$R$6</f>
        <v>Despesa Indireta</v>
      </c>
      <c r="G32266" s="286">
        <f>'Comp. Desp. Indiretas'!DA85</f>
        <v>0</v>
      </c>
    </row>
    <row r="32267" spans="1:7">
      <c r="A32267" s="283">
        <f>'Comp. Desp. Indiretas'!$DA$7</f>
        <v>0</v>
      </c>
      <c r="B32267" s="278" t="str">
        <f>'Comp. Desp. Indiretas'!$A$86</f>
        <v>DG</v>
      </c>
      <c r="D32267" s="279" t="str">
        <f>'Comp. Desp. Indiretas'!$C$86</f>
        <v>COMBUSTÍVEL - GASOLINA</v>
      </c>
      <c r="E32267" s="278" t="str">
        <f>Resumo!$R$5</f>
        <v>Despesa</v>
      </c>
      <c r="F32267" s="278" t="str">
        <f>Resumo!$R$6</f>
        <v>Despesa Indireta</v>
      </c>
      <c r="G32267" s="286">
        <f>'Comp. Desp. Indiretas'!DA86</f>
        <v>0</v>
      </c>
    </row>
    <row r="32268" spans="1:7">
      <c r="A32268" s="283">
        <f>'Comp. Desp. Indiretas'!$DA$7</f>
        <v>0</v>
      </c>
      <c r="B32268" s="278" t="str">
        <f>'Comp. Desp. Indiretas'!$A$87</f>
        <v>DG</v>
      </c>
      <c r="D32268" s="279" t="str">
        <f>'Comp. Desp. Indiretas'!$C$87</f>
        <v>COMBUSTÍVEL - DIESEL</v>
      </c>
      <c r="E32268" s="278" t="str">
        <f>Resumo!$R$5</f>
        <v>Despesa</v>
      </c>
      <c r="F32268" s="278" t="str">
        <f>Resumo!$R$6</f>
        <v>Despesa Indireta</v>
      </c>
      <c r="G32268" s="286">
        <f>'Comp. Desp. Indiretas'!DA87</f>
        <v>0</v>
      </c>
    </row>
    <row r="32269" spans="1:7">
      <c r="A32269" s="283">
        <f>'Comp. Desp. Indiretas'!$DA$7</f>
        <v>0</v>
      </c>
      <c r="B32269" s="278" t="str">
        <f>'Comp. Desp. Indiretas'!$A$88</f>
        <v>DG</v>
      </c>
      <c r="D32269" s="279" t="str">
        <f>'Comp. Desp. Indiretas'!$C$88</f>
        <v>PASSAGEM AÉREA</v>
      </c>
      <c r="E32269" s="278" t="str">
        <f>Resumo!$R$5</f>
        <v>Despesa</v>
      </c>
      <c r="F32269" s="278" t="str">
        <f>Resumo!$R$6</f>
        <v>Despesa Indireta</v>
      </c>
      <c r="G32269" s="286">
        <f>'Comp. Desp. Indiretas'!DA88</f>
        <v>0</v>
      </c>
    </row>
    <row r="32270" spans="1:7">
      <c r="A32270" s="283">
        <f>'Comp. Desp. Indiretas'!$DA$7</f>
        <v>0</v>
      </c>
      <c r="B32270" s="278" t="str">
        <f>'Comp. Desp. Indiretas'!$A$89</f>
        <v>ART</v>
      </c>
      <c r="D32270" s="279" t="str">
        <f>'Comp. Desp. Indiretas'!$C$89</f>
        <v>ART CREA - Nível 1</v>
      </c>
      <c r="E32270" s="278" t="str">
        <f>Resumo!$R$5</f>
        <v>Despesa</v>
      </c>
      <c r="F32270" s="278" t="str">
        <f>Resumo!$R$6</f>
        <v>Despesa Indireta</v>
      </c>
      <c r="G32270" s="286">
        <f>'Comp. Desp. Indiretas'!DA89</f>
        <v>0</v>
      </c>
    </row>
    <row r="32271" spans="1:7">
      <c r="A32271" s="283">
        <f>'Comp. Desp. Indiretas'!$DA$7</f>
        <v>0</v>
      </c>
      <c r="B32271" s="278" t="str">
        <f>'Comp. Desp. Indiretas'!$A$90</f>
        <v>ART</v>
      </c>
      <c r="D32271" s="279" t="str">
        <f>'Comp. Desp. Indiretas'!$C$90</f>
        <v>ART CREA - Nível 2</v>
      </c>
      <c r="E32271" s="278" t="str">
        <f>Resumo!$R$5</f>
        <v>Despesa</v>
      </c>
      <c r="F32271" s="278" t="str">
        <f>Resumo!$R$6</f>
        <v>Despesa Indireta</v>
      </c>
      <c r="G32271" s="286">
        <f>'Comp. Desp. Indiretas'!DA90</f>
        <v>0</v>
      </c>
    </row>
    <row r="32272" spans="1:7">
      <c r="A32272" s="283">
        <f>'Comp. Desp. Indiretas'!$DA$7</f>
        <v>0</v>
      </c>
      <c r="B32272" s="278" t="str">
        <f>'Comp. Desp. Indiretas'!$A$91</f>
        <v>ART</v>
      </c>
      <c r="D32272" s="279" t="str">
        <f>'Comp. Desp. Indiretas'!$C$91</f>
        <v>ART CREA - Nível 3</v>
      </c>
      <c r="E32272" s="278" t="str">
        <f>Resumo!$R$5</f>
        <v>Despesa</v>
      </c>
      <c r="F32272" s="278" t="str">
        <f>Resumo!$R$6</f>
        <v>Despesa Indireta</v>
      </c>
      <c r="G32272" s="286">
        <f>'Comp. Desp. Indiretas'!DA91</f>
        <v>0</v>
      </c>
    </row>
    <row r="32273" spans="1:7">
      <c r="A32273" s="283">
        <f>'Comp. Desp. Indiretas'!$DA$7</f>
        <v>0</v>
      </c>
      <c r="B32273" s="278" t="str">
        <f>'Comp. Desp. Indiretas'!$A$92</f>
        <v>ART</v>
      </c>
      <c r="D32273" s="279" t="str">
        <f>'Comp. Desp. Indiretas'!$C$92</f>
        <v>ACERVO CREA</v>
      </c>
      <c r="E32273" s="278" t="str">
        <f>Resumo!$R$5</f>
        <v>Despesa</v>
      </c>
      <c r="F32273" s="278" t="str">
        <f>Resumo!$R$6</f>
        <v>Despesa Indireta</v>
      </c>
      <c r="G32273" s="286">
        <f>'Comp. Desp. Indiretas'!DA92</f>
        <v>0</v>
      </c>
    </row>
    <row r="32274" spans="1:7">
      <c r="A32274" s="283">
        <f>'Comp. Desp. Indiretas'!$DA$7</f>
        <v>0</v>
      </c>
      <c r="B32274" s="278" t="str">
        <f>'Comp. Desp. Indiretas'!$A$93</f>
        <v>ART</v>
      </c>
      <c r="D32274" s="279" t="str">
        <f>'Comp. Desp. Indiretas'!$C$93</f>
        <v>ART CRBio</v>
      </c>
      <c r="E32274" s="278" t="str">
        <f>Resumo!$R$5</f>
        <v>Despesa</v>
      </c>
      <c r="F32274" s="278" t="str">
        <f>Resumo!$R$6</f>
        <v>Despesa Indireta</v>
      </c>
      <c r="G32274" s="286">
        <f>'Comp. Desp. Indiretas'!DA93</f>
        <v>0</v>
      </c>
    </row>
    <row r="32275" spans="1:7">
      <c r="A32275" s="283">
        <f>'Comp. Desp. Indiretas'!$DA$7</f>
        <v>0</v>
      </c>
      <c r="B32275" s="278" t="str">
        <f>'Comp. Desp. Indiretas'!$A$94</f>
        <v>ART</v>
      </c>
      <c r="D32275" s="279" t="str">
        <f>'Comp. Desp. Indiretas'!$C$94</f>
        <v>ACERVO CRBio</v>
      </c>
      <c r="E32275" s="278" t="str">
        <f>Resumo!$R$5</f>
        <v>Despesa</v>
      </c>
      <c r="F32275" s="278" t="str">
        <f>Resumo!$R$6</f>
        <v>Despesa Indireta</v>
      </c>
      <c r="G32275" s="286">
        <f>'Comp. Desp. Indiretas'!DA94</f>
        <v>0</v>
      </c>
    </row>
    <row r="32276" spans="1:7">
      <c r="A32276" s="283">
        <f>'Comp. Desp. Indiretas'!$DA$7</f>
        <v>0</v>
      </c>
      <c r="B32276" s="278" t="str">
        <f>'Comp. Desp. Indiretas'!$A$95</f>
        <v>ART</v>
      </c>
      <c r="D32276" s="279" t="str">
        <f>'Comp. Desp. Indiretas'!$C$95</f>
        <v>VISTO CREA PF</v>
      </c>
      <c r="E32276" s="278" t="str">
        <f>Resumo!$R$5</f>
        <v>Despesa</v>
      </c>
      <c r="F32276" s="278" t="str">
        <f>Resumo!$R$6</f>
        <v>Despesa Indireta</v>
      </c>
      <c r="G32276" s="286">
        <f>'Comp. Desp. Indiretas'!DA95</f>
        <v>0</v>
      </c>
    </row>
    <row r="32277" spans="1:7">
      <c r="A32277" s="283">
        <f>'Comp. Desp. Indiretas'!$DA$7</f>
        <v>0</v>
      </c>
      <c r="B32277" s="278" t="str">
        <f>'Comp. Desp. Indiretas'!$A$96</f>
        <v>ART</v>
      </c>
      <c r="D32277" s="279" t="str">
        <f>'Comp. Desp. Indiretas'!$C$96</f>
        <v>VISTO CREA PJ</v>
      </c>
      <c r="E32277" s="278" t="str">
        <f>Resumo!$R$5</f>
        <v>Despesa</v>
      </c>
      <c r="F32277" s="278" t="str">
        <f>Resumo!$R$6</f>
        <v>Despesa Indireta</v>
      </c>
      <c r="G32277" s="286">
        <f>'Comp. Desp. Indiretas'!DA96</f>
        <v>0</v>
      </c>
    </row>
    <row r="32278" spans="1:7">
      <c r="A32278" s="283">
        <f>'Comp. Desp. Indiretas'!$DA$7</f>
        <v>0</v>
      </c>
      <c r="B32278" s="278" t="str">
        <f>'Comp. Desp. Indiretas'!$A$97</f>
        <v>ART</v>
      </c>
      <c r="D32278" s="279" t="str">
        <f>'Comp. Desp. Indiretas'!$C$97</f>
        <v>ANUIDADE CREA PF</v>
      </c>
      <c r="E32278" s="278" t="str">
        <f>Resumo!$R$5</f>
        <v>Despesa</v>
      </c>
      <c r="F32278" s="278" t="str">
        <f>Resumo!$R$6</f>
        <v>Despesa Indireta</v>
      </c>
      <c r="G32278" s="286">
        <f>'Comp. Desp. Indiretas'!DA97</f>
        <v>0</v>
      </c>
    </row>
    <row r="32279" spans="1:7">
      <c r="A32279" s="283">
        <f>'Comp. Desp. Indiretas'!$DA$7</f>
        <v>0</v>
      </c>
      <c r="B32279" s="278" t="str">
        <f>'Comp. Desp. Indiretas'!$A$98</f>
        <v>ART</v>
      </c>
      <c r="D32279" s="279" t="str">
        <f>'Comp. Desp. Indiretas'!$C$98</f>
        <v>ANUIDADE CREA PJ</v>
      </c>
      <c r="E32279" s="278" t="str">
        <f>Resumo!$R$5</f>
        <v>Despesa</v>
      </c>
      <c r="F32279" s="278" t="str">
        <f>Resumo!$R$6</f>
        <v>Despesa Indireta</v>
      </c>
      <c r="G32279" s="286">
        <f>'Comp. Desp. Indiretas'!DA98</f>
        <v>0</v>
      </c>
    </row>
    <row r="32280" spans="1:7">
      <c r="A32280" s="283">
        <f>'Comp. Desp. Indiretas'!$DA$7</f>
        <v>0</v>
      </c>
      <c r="B32280" s="278" t="str">
        <f>'Comp. Desp. Indiretas'!$A$99</f>
        <v>ART</v>
      </c>
      <c r="D32280" s="279" t="str">
        <f>'Comp. Desp. Indiretas'!$C$99</f>
        <v>VISTO CRBio PF</v>
      </c>
      <c r="E32280" s="278" t="str">
        <f>Resumo!$R$5</f>
        <v>Despesa</v>
      </c>
      <c r="F32280" s="278" t="str">
        <f>Resumo!$R$6</f>
        <v>Despesa Indireta</v>
      </c>
      <c r="G32280" s="286">
        <f>'Comp. Desp. Indiretas'!DA99</f>
        <v>0</v>
      </c>
    </row>
    <row r="32281" spans="1:7">
      <c r="A32281" s="283">
        <f>'Comp. Desp. Indiretas'!$DA$7</f>
        <v>0</v>
      </c>
      <c r="B32281" s="278" t="str">
        <f>'Comp. Desp. Indiretas'!$A$100</f>
        <v>ART</v>
      </c>
      <c r="D32281" s="279" t="str">
        <f>'Comp. Desp. Indiretas'!$C$100</f>
        <v>VISTO CRBio PJ</v>
      </c>
      <c r="E32281" s="278" t="str">
        <f>Resumo!$R$5</f>
        <v>Despesa</v>
      </c>
      <c r="F32281" s="278" t="str">
        <f>Resumo!$R$6</f>
        <v>Despesa Indireta</v>
      </c>
      <c r="G32281" s="286">
        <f>'Comp. Desp. Indiretas'!DA100</f>
        <v>0</v>
      </c>
    </row>
    <row r="32282" spans="1:7">
      <c r="A32282" s="283">
        <f>'Comp. Desp. Indiretas'!$DA$7</f>
        <v>0</v>
      </c>
      <c r="B32282" s="278" t="str">
        <f>'Comp. Desp. Indiretas'!$A$101</f>
        <v>SMS</v>
      </c>
      <c r="D32282" s="279" t="str">
        <f>'Comp. Desp. Indiretas'!$C$101</f>
        <v>PPRA</v>
      </c>
      <c r="E32282" s="278" t="str">
        <f>Resumo!$R$5</f>
        <v>Despesa</v>
      </c>
      <c r="F32282" s="278" t="str">
        <f>Resumo!$R$6</f>
        <v>Despesa Indireta</v>
      </c>
      <c r="G32282" s="286">
        <f>'Comp. Desp. Indiretas'!DA101</f>
        <v>0</v>
      </c>
    </row>
    <row r="32283" spans="1:7">
      <c r="A32283" s="283">
        <f>'Comp. Desp. Indiretas'!$DA$7</f>
        <v>0</v>
      </c>
      <c r="B32283" s="278" t="str">
        <f>'Comp. Desp. Indiretas'!$A$102</f>
        <v>SMS</v>
      </c>
      <c r="D32283" s="279" t="str">
        <f>'Comp. Desp. Indiretas'!$C$102</f>
        <v>PCMSO</v>
      </c>
      <c r="E32283" s="278" t="str">
        <f>Resumo!$R$5</f>
        <v>Despesa</v>
      </c>
      <c r="F32283" s="278" t="str">
        <f>Resumo!$R$6</f>
        <v>Despesa Indireta</v>
      </c>
      <c r="G32283" s="286">
        <f>'Comp. Desp. Indiretas'!DA102</f>
        <v>0</v>
      </c>
    </row>
    <row r="32284" spans="1:7">
      <c r="A32284" s="283">
        <f>'Comp. Desp. Indiretas'!$DA$7</f>
        <v>0</v>
      </c>
      <c r="B32284" s="278" t="str">
        <f>'Comp. Desp. Indiretas'!$A$103</f>
        <v>SMS</v>
      </c>
      <c r="D32284" s="279" t="str">
        <f>'Comp. Desp. Indiretas'!$C$103</f>
        <v>PGR</v>
      </c>
      <c r="E32284" s="278" t="str">
        <f>Resumo!$R$5</f>
        <v>Despesa</v>
      </c>
      <c r="F32284" s="278" t="str">
        <f>Resumo!$R$6</f>
        <v>Despesa Indireta</v>
      </c>
      <c r="G32284" s="286">
        <f>'Comp. Desp. Indiretas'!DA103</f>
        <v>0</v>
      </c>
    </row>
    <row r="32285" spans="1:7">
      <c r="A32285" s="283">
        <f>'Comp. Desp. Indiretas'!$DA$7</f>
        <v>0</v>
      </c>
      <c r="B32285" s="278" t="str">
        <f>'Comp. Desp. Indiretas'!$A$104</f>
        <v>SMS</v>
      </c>
      <c r="D32285" s="279" t="str">
        <f>'Comp. Desp. Indiretas'!$C$104</f>
        <v>PAE</v>
      </c>
      <c r="E32285" s="278" t="str">
        <f>Resumo!$R$5</f>
        <v>Despesa</v>
      </c>
      <c r="F32285" s="278" t="str">
        <f>Resumo!$R$6</f>
        <v>Despesa Indireta</v>
      </c>
      <c r="G32285" s="286">
        <f>'Comp. Desp. Indiretas'!DA104</f>
        <v>0</v>
      </c>
    </row>
    <row r="32286" spans="1:7">
      <c r="A32286" s="283">
        <f>'Comp. Desp. Indiretas'!$DA$7</f>
        <v>0</v>
      </c>
      <c r="B32286" s="278" t="str">
        <f>'Comp. Desp. Indiretas'!$A$105</f>
        <v>SMS</v>
      </c>
      <c r="D32286" s="279" t="str">
        <f>'Comp. Desp. Indiretas'!$C$105</f>
        <v>TREINAMENTO</v>
      </c>
      <c r="E32286" s="278" t="str">
        <f>Resumo!$R$5</f>
        <v>Despesa</v>
      </c>
      <c r="F32286" s="278" t="str">
        <f>Resumo!$R$6</f>
        <v>Despesa Indireta</v>
      </c>
      <c r="G32286" s="286">
        <f>'Comp. Desp. Indiretas'!DA105</f>
        <v>0</v>
      </c>
    </row>
    <row r="32287" spans="1:7">
      <c r="A32287" s="283">
        <f>'Comp. Desp. Indiretas'!$DA$7</f>
        <v>0</v>
      </c>
      <c r="B32287" s="278" t="str">
        <f>'Comp. Desp. Indiretas'!$A$106</f>
        <v>SMS</v>
      </c>
      <c r="D32287" s="279" t="str">
        <f>'Comp. Desp. Indiretas'!$C$106</f>
        <v>ASO</v>
      </c>
      <c r="E32287" s="278" t="str">
        <f>Resumo!$R$5</f>
        <v>Despesa</v>
      </c>
      <c r="F32287" s="278" t="str">
        <f>Resumo!$R$6</f>
        <v>Despesa Indireta</v>
      </c>
      <c r="G32287" s="286">
        <f>'Comp. Desp. Indiretas'!DA106</f>
        <v>0</v>
      </c>
    </row>
    <row r="32288" spans="1:7">
      <c r="A32288" s="283">
        <f>'Comp. Desp. Indiretas'!$DA$7</f>
        <v>0</v>
      </c>
      <c r="B32288" s="278">
        <f>'Comp. Desp. Indiretas'!$A$107</f>
        <v>0</v>
      </c>
      <c r="D32288" s="279" t="str">
        <f>'Comp. Desp. Indiretas'!$C$107</f>
        <v/>
      </c>
      <c r="E32288" s="278" t="str">
        <f>Resumo!$R$5</f>
        <v>Despesa</v>
      </c>
      <c r="F32288" s="278" t="str">
        <f>Resumo!$R$6</f>
        <v>Despesa Indireta</v>
      </c>
      <c r="G32288" s="286">
        <f>'Comp. Desp. Indiretas'!DA107</f>
        <v>0</v>
      </c>
    </row>
    <row r="32289" spans="1:7">
      <c r="A32289" s="283">
        <f>'Comp. Desp. Indiretas'!$DA$7</f>
        <v>0</v>
      </c>
      <c r="B32289" s="278">
        <f>'Comp. Desp. Indiretas'!$A$108</f>
        <v>0</v>
      </c>
      <c r="D32289" s="279" t="str">
        <f>'Comp. Desp. Indiretas'!$C$108</f>
        <v/>
      </c>
      <c r="E32289" s="278" t="str">
        <f>Resumo!$R$5</f>
        <v>Despesa</v>
      </c>
      <c r="F32289" s="278" t="str">
        <f>Resumo!$R$6</f>
        <v>Despesa Indireta</v>
      </c>
      <c r="G32289" s="286">
        <f>'Comp. Desp. Indiretas'!DA108</f>
        <v>0</v>
      </c>
    </row>
    <row r="32290" spans="1:7">
      <c r="A32290" s="283">
        <f>'Comp. Desp. Indiretas'!$DA$7</f>
        <v>0</v>
      </c>
      <c r="B32290" s="278">
        <f>'Comp. Desp. Indiretas'!$A$109</f>
        <v>0</v>
      </c>
      <c r="D32290" s="279" t="str">
        <f>'Comp. Desp. Indiretas'!$C$109</f>
        <v/>
      </c>
      <c r="E32290" s="278" t="str">
        <f>Resumo!$R$5</f>
        <v>Despesa</v>
      </c>
      <c r="F32290" s="278" t="str">
        <f>Resumo!$R$6</f>
        <v>Despesa Indireta</v>
      </c>
      <c r="G32290" s="286">
        <f>'Comp. Desp. Indiretas'!DA109</f>
        <v>0</v>
      </c>
    </row>
    <row r="32291" spans="1:7">
      <c r="A32291" s="283">
        <f>'Comp. Desp. Indiretas'!$DA$7</f>
        <v>0</v>
      </c>
      <c r="B32291" s="278">
        <f>'Comp. Desp. Indiretas'!$A$110</f>
        <v>0</v>
      </c>
      <c r="D32291" s="279" t="str">
        <f>'Comp. Desp. Indiretas'!$C$110</f>
        <v/>
      </c>
      <c r="E32291" s="278" t="str">
        <f>Resumo!$R$5</f>
        <v>Despesa</v>
      </c>
      <c r="F32291" s="278" t="str">
        <f>Resumo!$R$6</f>
        <v>Despesa Indireta</v>
      </c>
      <c r="G32291" s="286">
        <f>'Comp. Desp. Indiretas'!DA110</f>
        <v>0</v>
      </c>
    </row>
    <row r="32292" spans="1:7">
      <c r="A32292" s="283">
        <f>'Comp. Desp. Indiretas'!$DA$7</f>
        <v>0</v>
      </c>
      <c r="B32292" s="278">
        <f>'Comp. Desp. Indiretas'!$A$111</f>
        <v>0</v>
      </c>
      <c r="D32292" s="279" t="str">
        <f>'Comp. Desp. Indiretas'!$C$111</f>
        <v/>
      </c>
      <c r="E32292" s="278" t="str">
        <f>Resumo!$R$5</f>
        <v>Despesa</v>
      </c>
      <c r="F32292" s="278" t="str">
        <f>Resumo!$R$6</f>
        <v>Despesa Indireta</v>
      </c>
      <c r="G32292" s="286">
        <f>'Comp. Desp. Indiretas'!DA111</f>
        <v>0</v>
      </c>
    </row>
    <row r="32293" spans="1:7">
      <c r="A32293" s="283">
        <f>'Comp. Desp. Indiretas'!$DA$7</f>
        <v>0</v>
      </c>
      <c r="B32293" s="278">
        <f>'Comp. Desp. Indiretas'!$A$112</f>
        <v>0</v>
      </c>
      <c r="D32293" s="279" t="str">
        <f>'Comp. Desp. Indiretas'!$C$112</f>
        <v/>
      </c>
      <c r="E32293" s="278" t="str">
        <f>Resumo!$R$5</f>
        <v>Despesa</v>
      </c>
      <c r="F32293" s="278" t="str">
        <f>Resumo!$R$6</f>
        <v>Despesa Indireta</v>
      </c>
      <c r="G32293" s="286">
        <f>'Comp. Desp. Indiretas'!DA112</f>
        <v>0</v>
      </c>
    </row>
    <row r="32294" spans="1:7">
      <c r="A32294" s="283">
        <f>'Comp. Desp. Indiretas'!$DA$7</f>
        <v>0</v>
      </c>
      <c r="B32294" s="278" t="str">
        <f>'Composições Desp. Diretas'!$A$10</f>
        <v>MOD</v>
      </c>
      <c r="C32294" s="278" t="str">
        <f>EAP!$C$9</f>
        <v>PP01</v>
      </c>
      <c r="D32294" s="279" t="str">
        <f>'Composições Desp. Diretas'!$C$10</f>
        <v>ANALISTA TÉCNICO</v>
      </c>
      <c r="E32294" s="278" t="str">
        <f>Resumo!$R$5</f>
        <v>Despesa</v>
      </c>
      <c r="F32294" s="278" t="str">
        <f>Resumo!$R$7</f>
        <v>Despesa Direta</v>
      </c>
      <c r="G32294" s="286">
        <f>'Composições Desp. Diretas'!DB10</f>
        <v>0</v>
      </c>
    </row>
    <row r="32295" spans="1:7">
      <c r="A32295" s="283">
        <f>'Comp. Desp. Indiretas'!$DA$7</f>
        <v>0</v>
      </c>
      <c r="B32295" s="278" t="str">
        <f>'Composições Desp. Diretas'!$A$11</f>
        <v>MOD</v>
      </c>
      <c r="C32295" s="278" t="str">
        <f>EAP!$C$9</f>
        <v>PP01</v>
      </c>
      <c r="D32295" s="279" t="str">
        <f>'Composições Desp. Diretas'!$C$11</f>
        <v>ASSISTENTE ADMINISTRATIVO</v>
      </c>
      <c r="E32295" s="278" t="str">
        <f>Resumo!$R$5</f>
        <v>Despesa</v>
      </c>
      <c r="F32295" s="278" t="str">
        <f>Resumo!$R$7</f>
        <v>Despesa Direta</v>
      </c>
      <c r="G32295" s="286">
        <f>'Composições Desp. Diretas'!DB11</f>
        <v>0</v>
      </c>
    </row>
    <row r="32296" spans="1:7">
      <c r="A32296" s="283">
        <f>'Comp. Desp. Indiretas'!$DA$7</f>
        <v>0</v>
      </c>
      <c r="B32296" s="278" t="str">
        <f>'Composições Desp. Diretas'!$A$12</f>
        <v>MOD</v>
      </c>
      <c r="C32296" s="278" t="str">
        <f>EAP!$C$9</f>
        <v>PP01</v>
      </c>
      <c r="D32296" s="279" t="str">
        <f>'Composições Desp. Diretas'!$C$12</f>
        <v>TÉCNICO DE SEGURANÇA</v>
      </c>
      <c r="E32296" s="278" t="str">
        <f>Resumo!$R$5</f>
        <v>Despesa</v>
      </c>
      <c r="F32296" s="278" t="str">
        <f>Resumo!$R$7</f>
        <v>Despesa Direta</v>
      </c>
      <c r="G32296" s="286">
        <f>'Composições Desp. Diretas'!DB12</f>
        <v>0</v>
      </c>
    </row>
    <row r="32297" spans="1:7">
      <c r="A32297" s="283">
        <f>'Comp. Desp. Indiretas'!$DA$7</f>
        <v>0</v>
      </c>
      <c r="B32297" s="278" t="str">
        <f>'Composições Desp. Diretas'!$A$13</f>
        <v>MOD</v>
      </c>
      <c r="C32297" s="278" t="str">
        <f>EAP!$C$9</f>
        <v>PP01</v>
      </c>
      <c r="D32297" s="279" t="str">
        <f>'Composições Desp. Diretas'!$C$13</f>
        <v>PREPOSTO</v>
      </c>
      <c r="E32297" s="278" t="str">
        <f>Resumo!$R$5</f>
        <v>Despesa</v>
      </c>
      <c r="F32297" s="278" t="str">
        <f>Resumo!$R$7</f>
        <v>Despesa Direta</v>
      </c>
      <c r="G32297" s="286">
        <f>'Composições Desp. Diretas'!DB13</f>
        <v>0</v>
      </c>
    </row>
    <row r="32298" spans="1:7">
      <c r="A32298" s="283">
        <f>'Comp. Desp. Indiretas'!$DA$7</f>
        <v>0</v>
      </c>
      <c r="B32298" s="278" t="str">
        <f>'Composições Desp. Diretas'!$A$14</f>
        <v>MOD</v>
      </c>
      <c r="C32298" s="278" t="str">
        <f>EAP!$C$9</f>
        <v>PP01</v>
      </c>
      <c r="D32298" s="279" t="str">
        <f>'Composições Desp. Diretas'!$C$14</f>
        <v>COORDENADOR PEAC</v>
      </c>
      <c r="E32298" s="278" t="str">
        <f>Resumo!$R$5</f>
        <v>Despesa</v>
      </c>
      <c r="F32298" s="278" t="str">
        <f>Resumo!$R$7</f>
        <v>Despesa Direta</v>
      </c>
      <c r="G32298" s="286">
        <f>'Composições Desp. Diretas'!DB14</f>
        <v>0</v>
      </c>
    </row>
    <row r="32299" spans="1:7">
      <c r="A32299" s="283">
        <f>'Comp. Desp. Indiretas'!$DA$7</f>
        <v>0</v>
      </c>
      <c r="B32299" s="278" t="str">
        <f>'Composições Desp. Diretas'!$A$15</f>
        <v>MOD</v>
      </c>
      <c r="C32299" s="278" t="str">
        <f>EAP!$C$9</f>
        <v>PP01</v>
      </c>
      <c r="D32299" s="279" t="str">
        <f>'Composições Desp. Diretas'!$C$15</f>
        <v>COORDENADOR PEAC</v>
      </c>
      <c r="E32299" s="278" t="str">
        <f>Resumo!$R$5</f>
        <v>Despesa</v>
      </c>
      <c r="F32299" s="278" t="str">
        <f>Resumo!$R$7</f>
        <v>Despesa Direta</v>
      </c>
      <c r="G32299" s="286">
        <f>'Composições Desp. Diretas'!DB15</f>
        <v>0</v>
      </c>
    </row>
    <row r="32300" spans="1:7">
      <c r="A32300" s="283">
        <f>'Comp. Desp. Indiretas'!$DA$7</f>
        <v>0</v>
      </c>
      <c r="B32300" s="278" t="str">
        <f>'Composições Desp. Diretas'!$A$16</f>
        <v>MOD</v>
      </c>
      <c r="C32300" s="278" t="str">
        <f>EAP!$C$9</f>
        <v>PP01</v>
      </c>
      <c r="D32300" s="279" t="str">
        <f>'Composições Desp. Diretas'!$C$16</f>
        <v>PRODUÇÃO AUDIOVISUAL (DESIGNER GRÁFICO)</v>
      </c>
      <c r="E32300" s="278" t="str">
        <f>Resumo!$R$5</f>
        <v>Despesa</v>
      </c>
      <c r="F32300" s="278" t="str">
        <f>Resumo!$R$7</f>
        <v>Despesa Direta</v>
      </c>
      <c r="G32300" s="286">
        <f>'Composições Desp. Diretas'!DB16</f>
        <v>0</v>
      </c>
    </row>
    <row r="32301" spans="1:7">
      <c r="A32301" s="283">
        <f>'Comp. Desp. Indiretas'!$DA$7</f>
        <v>0</v>
      </c>
      <c r="B32301" s="278" t="str">
        <f>'Composições Desp. Diretas'!$A$17</f>
        <v>DG</v>
      </c>
      <c r="C32301" s="278" t="str">
        <f>EAP!$C$9</f>
        <v>PP01</v>
      </c>
      <c r="D32301" s="279" t="str">
        <f>'Composições Desp. Diretas'!$C$17</f>
        <v>AJUDA DE CUSTO - CAJU - NÍVEL 1</v>
      </c>
      <c r="E32301" s="278" t="str">
        <f>Resumo!$R$5</f>
        <v>Despesa</v>
      </c>
      <c r="F32301" s="278" t="str">
        <f>Resumo!$R$7</f>
        <v>Despesa Direta</v>
      </c>
      <c r="G32301" s="286">
        <f>'Composições Desp. Diretas'!DB17</f>
        <v>0</v>
      </c>
    </row>
    <row r="32302" spans="1:7">
      <c r="A32302" s="283">
        <f>'Comp. Desp. Indiretas'!$DA$7</f>
        <v>0</v>
      </c>
      <c r="B32302" s="278" t="str">
        <f>'Composições Desp. Diretas'!$A$18</f>
        <v>DG</v>
      </c>
      <c r="C32302" s="278" t="str">
        <f>EAP!$C$9</f>
        <v>PP01</v>
      </c>
      <c r="D32302" s="279" t="str">
        <f>'Composições Desp. Diretas'!$C$18</f>
        <v>AJUDA DE CUSTO - CAJU - NÍVEL 2</v>
      </c>
      <c r="E32302" s="278" t="str">
        <f>Resumo!$R$5</f>
        <v>Despesa</v>
      </c>
      <c r="F32302" s="278" t="str">
        <f>Resumo!$R$7</f>
        <v>Despesa Direta</v>
      </c>
      <c r="G32302" s="286">
        <f>'Composições Desp. Diretas'!DB18</f>
        <v>0</v>
      </c>
    </row>
    <row r="32303" spans="1:7">
      <c r="A32303" s="283">
        <f>'Comp. Desp. Indiretas'!$DA$7</f>
        <v>0</v>
      </c>
      <c r="B32303" s="278" t="str">
        <f>'Composições Desp. Diretas'!$A$19</f>
        <v>MA</v>
      </c>
      <c r="C32303" s="278" t="str">
        <f>EAP!$C$9</f>
        <v>PP01</v>
      </c>
      <c r="D32303" s="279" t="str">
        <f>'Composições Desp. Diretas'!$C$19</f>
        <v>UNIFORME/EPI</v>
      </c>
      <c r="E32303" s="278" t="str">
        <f>Resumo!$R$5</f>
        <v>Despesa</v>
      </c>
      <c r="F32303" s="278" t="str">
        <f>Resumo!$R$7</f>
        <v>Despesa Direta</v>
      </c>
      <c r="G32303" s="286">
        <f>'Composições Desp. Diretas'!DB19</f>
        <v>0</v>
      </c>
    </row>
    <row r="32304" spans="1:7">
      <c r="A32304" s="283">
        <f>'Comp. Desp. Indiretas'!$DA$7</f>
        <v>0</v>
      </c>
      <c r="B32304" s="278" t="str">
        <f>'Composições Desp. Diretas'!$A$20</f>
        <v>SMS</v>
      </c>
      <c r="C32304" s="278" t="str">
        <f>EAP!$C$9</f>
        <v>PP01</v>
      </c>
      <c r="D32304" s="279" t="str">
        <f>'Composições Desp. Diretas'!$C$20</f>
        <v>ASO</v>
      </c>
      <c r="E32304" s="278" t="str">
        <f>Resumo!$R$5</f>
        <v>Despesa</v>
      </c>
      <c r="F32304" s="278" t="str">
        <f>Resumo!$R$7</f>
        <v>Despesa Direta</v>
      </c>
      <c r="G32304" s="286">
        <f>'Composições Desp. Diretas'!DB20</f>
        <v>0</v>
      </c>
    </row>
    <row r="32305" spans="1:7">
      <c r="A32305" s="283">
        <f>'Comp. Desp. Indiretas'!$DA$7</f>
        <v>0</v>
      </c>
      <c r="B32305" s="278" t="str">
        <f>'Composições Desp. Diretas'!$A$21</f>
        <v>EQ</v>
      </c>
      <c r="C32305" s="278" t="str">
        <f>EAP!$C$9</f>
        <v>PP01</v>
      </c>
      <c r="D32305" s="279" t="str">
        <f>'Composições Desp. Diretas'!$C$21</f>
        <v>NOTEBOOK</v>
      </c>
      <c r="E32305" s="278" t="str">
        <f>Resumo!$R$5</f>
        <v>Despesa</v>
      </c>
      <c r="F32305" s="278" t="str">
        <f>Resumo!$R$7</f>
        <v>Despesa Direta</v>
      </c>
      <c r="G32305" s="286">
        <f>'Composições Desp. Diretas'!DB21</f>
        <v>0</v>
      </c>
    </row>
    <row r="32306" spans="1:7">
      <c r="A32306" s="283">
        <f>'Comp. Desp. Indiretas'!$DA$7</f>
        <v>0</v>
      </c>
      <c r="B32306" s="278" t="str">
        <f>'Composições Desp. Diretas'!$A$22</f>
        <v>EQ</v>
      </c>
      <c r="C32306" s="278" t="str">
        <f>EAP!$C$9</f>
        <v>PP01</v>
      </c>
      <c r="D32306" s="279" t="str">
        <f>'Composições Desp. Diretas'!$C$22</f>
        <v>KIT MULTIMÍDIA</v>
      </c>
      <c r="E32306" s="278" t="str">
        <f>Resumo!$R$5</f>
        <v>Despesa</v>
      </c>
      <c r="F32306" s="278" t="str">
        <f>Resumo!$R$7</f>
        <v>Despesa Direta</v>
      </c>
      <c r="G32306" s="286">
        <f>'Composições Desp. Diretas'!DB22</f>
        <v>0</v>
      </c>
    </row>
    <row r="32307" spans="1:7">
      <c r="A32307" s="283">
        <f>'Comp. Desp. Indiretas'!$DA$7</f>
        <v>0</v>
      </c>
      <c r="B32307" s="278" t="str">
        <f>'Composições Desp. Diretas'!$A$23</f>
        <v>SMS</v>
      </c>
      <c r="C32307" s="278" t="str">
        <f>EAP!$C$9</f>
        <v>PP01</v>
      </c>
      <c r="D32307" s="279" t="str">
        <f>'Composições Desp. Diretas'!$C$23</f>
        <v>TREINAMENTO RAC02 (VALE)</v>
      </c>
      <c r="E32307" s="278" t="str">
        <f>Resumo!$R$5</f>
        <v>Despesa</v>
      </c>
      <c r="F32307" s="278" t="str">
        <f>Resumo!$R$7</f>
        <v>Despesa Direta</v>
      </c>
      <c r="G32307" s="286">
        <f>'Composições Desp. Diretas'!DB23</f>
        <v>0</v>
      </c>
    </row>
    <row r="32308" spans="1:7">
      <c r="A32308" s="283">
        <f>'Comp. Desp. Indiretas'!$DA$7</f>
        <v>0</v>
      </c>
      <c r="B32308" s="278" t="str">
        <f>'Composições Desp. Diretas'!$A$24</f>
        <v>SE</v>
      </c>
      <c r="C32308" s="278" t="str">
        <f>EAP!$C$9</f>
        <v>PP01</v>
      </c>
      <c r="D32308" s="279" t="str">
        <f>'Composições Desp. Diretas'!$C$24</f>
        <v>ESPECIALISTA - 44h/MÊS</v>
      </c>
      <c r="E32308" s="278" t="str">
        <f>Resumo!$R$5</f>
        <v>Despesa</v>
      </c>
      <c r="F32308" s="278" t="str">
        <f>Resumo!$R$7</f>
        <v>Despesa Direta</v>
      </c>
      <c r="G32308" s="286">
        <f>'Composições Desp. Diretas'!DB24</f>
        <v>0</v>
      </c>
    </row>
    <row r="32309" spans="1:7">
      <c r="A32309" s="283">
        <f>'Comp. Desp. Indiretas'!$DA$7</f>
        <v>0</v>
      </c>
      <c r="B32309" s="278">
        <f>'Composições Desp. Diretas'!$A$25</f>
        <v>0</v>
      </c>
      <c r="C32309" s="278" t="str">
        <f>EAP!$C$9</f>
        <v>PP01</v>
      </c>
      <c r="D32309" s="279">
        <f>'Composições Desp. Diretas'!$C$25</f>
        <v>0</v>
      </c>
      <c r="E32309" s="278" t="str">
        <f>Resumo!$R$5</f>
        <v>Despesa</v>
      </c>
      <c r="F32309" s="278" t="str">
        <f>Resumo!$R$7</f>
        <v>Despesa Direta</v>
      </c>
      <c r="G32309" s="286">
        <f>'Composições Desp. Diretas'!DB25</f>
        <v>0</v>
      </c>
    </row>
    <row r="32310" spans="1:7">
      <c r="A32310" s="283">
        <f>'Comp. Desp. Indiretas'!$DA$7</f>
        <v>0</v>
      </c>
      <c r="B32310" s="278">
        <f>'Composições Desp. Diretas'!$A$26</f>
        <v>0</v>
      </c>
      <c r="C32310" s="278" t="str">
        <f>EAP!$C$9</f>
        <v>PP01</v>
      </c>
      <c r="D32310" s="279">
        <f>'Composições Desp. Diretas'!$C$26</f>
        <v>0</v>
      </c>
      <c r="E32310" s="278" t="str">
        <f>Resumo!$R$5</f>
        <v>Despesa</v>
      </c>
      <c r="F32310" s="278" t="str">
        <f>Resumo!$R$7</f>
        <v>Despesa Direta</v>
      </c>
      <c r="G32310" s="286">
        <f>'Composições Desp. Diretas'!DB26</f>
        <v>0</v>
      </c>
    </row>
    <row r="32311" spans="1:7">
      <c r="A32311" s="283">
        <f>'Comp. Desp. Indiretas'!$DA$7</f>
        <v>0</v>
      </c>
      <c r="B32311" s="278">
        <f>'Composições Desp. Diretas'!$A$27</f>
        <v>0</v>
      </c>
      <c r="C32311" s="278" t="str">
        <f>EAP!$C$9</f>
        <v>PP01</v>
      </c>
      <c r="D32311" s="279">
        <f>'Composições Desp. Diretas'!$C$27</f>
        <v>0</v>
      </c>
      <c r="E32311" s="278" t="str">
        <f>Resumo!$R$5</f>
        <v>Despesa</v>
      </c>
      <c r="F32311" s="278" t="str">
        <f>Resumo!$R$7</f>
        <v>Despesa Direta</v>
      </c>
      <c r="G32311" s="286">
        <f>'Composições Desp. Diretas'!DB27</f>
        <v>0</v>
      </c>
    </row>
    <row r="32312" spans="1:7">
      <c r="A32312" s="283">
        <f>'Comp. Desp. Indiretas'!$DA$7</f>
        <v>0</v>
      </c>
      <c r="B32312" s="278">
        <f>'Composições Desp. Diretas'!$A$28</f>
        <v>0</v>
      </c>
      <c r="C32312" s="278" t="str">
        <f>EAP!$C$9</f>
        <v>PP01</v>
      </c>
      <c r="D32312" s="279">
        <f>'Composições Desp. Diretas'!$C$28</f>
        <v>0</v>
      </c>
      <c r="E32312" s="278" t="str">
        <f>Resumo!$R$5</f>
        <v>Despesa</v>
      </c>
      <c r="F32312" s="278" t="str">
        <f>Resumo!$R$7</f>
        <v>Despesa Direta</v>
      </c>
      <c r="G32312" s="286">
        <f>'Composições Desp. Diretas'!DB28</f>
        <v>0</v>
      </c>
    </row>
    <row r="32313" spans="1:7">
      <c r="A32313" s="283">
        <f>'Comp. Desp. Indiretas'!$DA$7</f>
        <v>0</v>
      </c>
      <c r="B32313" s="278">
        <f>'Composições Desp. Diretas'!$A$29</f>
        <v>0</v>
      </c>
      <c r="C32313" s="278" t="str">
        <f>EAP!$C$9</f>
        <v>PP01</v>
      </c>
      <c r="D32313" s="279">
        <f>'Composições Desp. Diretas'!$C$29</f>
        <v>0</v>
      </c>
      <c r="E32313" s="278" t="str">
        <f>Resumo!$R$5</f>
        <v>Despesa</v>
      </c>
      <c r="F32313" s="278" t="str">
        <f>Resumo!$R$7</f>
        <v>Despesa Direta</v>
      </c>
      <c r="G32313" s="286">
        <f>'Composições Desp. Diretas'!DB29</f>
        <v>0</v>
      </c>
    </row>
    <row r="32314" spans="1:7">
      <c r="A32314" s="283">
        <f>'Comp. Desp. Indiretas'!$DA$7</f>
        <v>0</v>
      </c>
      <c r="B32314" s="278">
        <f>'Composições Desp. Diretas'!$A$30</f>
        <v>0</v>
      </c>
      <c r="C32314" s="278" t="str">
        <f>EAP!$C$9</f>
        <v>PP01</v>
      </c>
      <c r="D32314" s="279">
        <f>'Composições Desp. Diretas'!$C$30</f>
        <v>0</v>
      </c>
      <c r="E32314" s="278" t="str">
        <f>Resumo!$R$5</f>
        <v>Despesa</v>
      </c>
      <c r="F32314" s="278" t="str">
        <f>Resumo!$R$7</f>
        <v>Despesa Direta</v>
      </c>
      <c r="G32314" s="286">
        <f>'Composições Desp. Diretas'!DB30</f>
        <v>0</v>
      </c>
    </row>
    <row r="32315" spans="1:7">
      <c r="A32315" s="283">
        <f>'Comp. Desp. Indiretas'!$DA$7</f>
        <v>0</v>
      </c>
      <c r="B32315" s="278">
        <f>'Composições Desp. Diretas'!$A$31</f>
        <v>0</v>
      </c>
      <c r="C32315" s="278" t="str">
        <f>EAP!$C$9</f>
        <v>PP01</v>
      </c>
      <c r="D32315" s="279">
        <f>'Composições Desp. Diretas'!$C$31</f>
        <v>0</v>
      </c>
      <c r="E32315" s="278" t="str">
        <f>Resumo!$R$5</f>
        <v>Despesa</v>
      </c>
      <c r="F32315" s="278" t="str">
        <f>Resumo!$R$7</f>
        <v>Despesa Direta</v>
      </c>
      <c r="G32315" s="286">
        <f>'Composições Desp. Diretas'!DB31</f>
        <v>0</v>
      </c>
    </row>
    <row r="32316" spans="1:7">
      <c r="A32316" s="283">
        <f>'Comp. Desp. Indiretas'!$DA$7</f>
        <v>0</v>
      </c>
      <c r="B32316" s="278">
        <f>'Composições Desp. Diretas'!$A$32</f>
        <v>0</v>
      </c>
      <c r="C32316" s="278" t="str">
        <f>EAP!$C$9</f>
        <v>PP01</v>
      </c>
      <c r="D32316" s="279">
        <f>'Composições Desp. Diretas'!$C$32</f>
        <v>0</v>
      </c>
      <c r="E32316" s="278" t="str">
        <f>Resumo!$R$5</f>
        <v>Despesa</v>
      </c>
      <c r="F32316" s="278" t="str">
        <f>Resumo!$R$7</f>
        <v>Despesa Direta</v>
      </c>
      <c r="G32316" s="286">
        <f>'Composições Desp. Diretas'!DB32</f>
        <v>0</v>
      </c>
    </row>
    <row r="32317" spans="1:7">
      <c r="A32317" s="283">
        <f>'Comp. Desp. Indiretas'!$DA$7</f>
        <v>0</v>
      </c>
      <c r="B32317" s="278">
        <f>'Composições Desp. Diretas'!$A$33</f>
        <v>0</v>
      </c>
      <c r="C32317" s="278" t="str">
        <f>EAP!$C$9</f>
        <v>PP01</v>
      </c>
      <c r="D32317" s="279">
        <f>'Composições Desp. Diretas'!$C$33</f>
        <v>0</v>
      </c>
      <c r="E32317" s="278" t="str">
        <f>Resumo!$R$5</f>
        <v>Despesa</v>
      </c>
      <c r="F32317" s="278" t="str">
        <f>Resumo!$R$7</f>
        <v>Despesa Direta</v>
      </c>
      <c r="G32317" s="286">
        <f>'Composições Desp. Diretas'!DB33</f>
        <v>0</v>
      </c>
    </row>
    <row r="32318" spans="1:7">
      <c r="A32318" s="283">
        <f>'Comp. Desp. Indiretas'!$DA$7</f>
        <v>0</v>
      </c>
      <c r="B32318" s="278">
        <f>'Composições Desp. Diretas'!$A$34</f>
        <v>0</v>
      </c>
      <c r="C32318" s="278" t="str">
        <f>EAP!$C$9</f>
        <v>PP01</v>
      </c>
      <c r="D32318" s="279">
        <f>'Composições Desp. Diretas'!$C$34</f>
        <v>0</v>
      </c>
      <c r="E32318" s="278" t="str">
        <f>Resumo!$R$5</f>
        <v>Despesa</v>
      </c>
      <c r="F32318" s="278" t="str">
        <f>Resumo!$R$7</f>
        <v>Despesa Direta</v>
      </c>
      <c r="G32318" s="286">
        <f>'Composições Desp. Diretas'!DB34</f>
        <v>0</v>
      </c>
    </row>
    <row r="32319" spans="1:7">
      <c r="A32319" s="283">
        <f>'Comp. Desp. Indiretas'!$DA$7</f>
        <v>0</v>
      </c>
      <c r="B32319" s="278">
        <f>'Composições Desp. Diretas'!$A$35</f>
        <v>0</v>
      </c>
      <c r="C32319" s="278" t="str">
        <f>EAP!$C$9</f>
        <v>PP01</v>
      </c>
      <c r="D32319" s="279">
        <f>'Composições Desp. Diretas'!$C$35</f>
        <v>0</v>
      </c>
      <c r="E32319" s="278" t="str">
        <f>Resumo!$R$5</f>
        <v>Despesa</v>
      </c>
      <c r="F32319" s="278" t="str">
        <f>Resumo!$R$7</f>
        <v>Despesa Direta</v>
      </c>
      <c r="G32319" s="286">
        <f>'Composições Desp. Diretas'!DB35</f>
        <v>0</v>
      </c>
    </row>
    <row r="32320" spans="1:7">
      <c r="A32320" s="283">
        <f>'Comp. Desp. Indiretas'!$DA$7</f>
        <v>0</v>
      </c>
      <c r="B32320" s="278">
        <f>'Composições Desp. Diretas'!$A$36</f>
        <v>0</v>
      </c>
      <c r="C32320" s="278" t="str">
        <f>EAP!$C$9</f>
        <v>PP01</v>
      </c>
      <c r="D32320" s="279">
        <f>'Composições Desp. Diretas'!$C$36</f>
        <v>0</v>
      </c>
      <c r="E32320" s="278" t="str">
        <f>Resumo!$R$5</f>
        <v>Despesa</v>
      </c>
      <c r="F32320" s="278" t="str">
        <f>Resumo!$R$7</f>
        <v>Despesa Direta</v>
      </c>
      <c r="G32320" s="286">
        <f>'Composições Desp. Diretas'!DB36</f>
        <v>0</v>
      </c>
    </row>
    <row r="32321" spans="1:7">
      <c r="A32321" s="283">
        <f>'Comp. Desp. Indiretas'!$DA$7</f>
        <v>0</v>
      </c>
      <c r="B32321" s="278">
        <f>'Composições Desp. Diretas'!$A$37</f>
        <v>0</v>
      </c>
      <c r="C32321" s="278" t="str">
        <f>EAP!$C$9</f>
        <v>PP01</v>
      </c>
      <c r="D32321" s="279">
        <f>'Composições Desp. Diretas'!$C$37</f>
        <v>0</v>
      </c>
      <c r="E32321" s="278" t="str">
        <f>Resumo!$R$5</f>
        <v>Despesa</v>
      </c>
      <c r="F32321" s="278" t="str">
        <f>Resumo!$R$7</f>
        <v>Despesa Direta</v>
      </c>
      <c r="G32321" s="286">
        <f>'Composições Desp. Diretas'!DB37</f>
        <v>0</v>
      </c>
    </row>
    <row r="32322" spans="1:7">
      <c r="A32322" s="283">
        <f>'Comp. Desp. Indiretas'!$DA$7</f>
        <v>0</v>
      </c>
      <c r="B32322" s="278">
        <f>'Composições Desp. Diretas'!$A$38</f>
        <v>0</v>
      </c>
      <c r="C32322" s="278" t="str">
        <f>EAP!$C$9</f>
        <v>PP01</v>
      </c>
      <c r="D32322" s="279">
        <f>'Composições Desp. Diretas'!$C$38</f>
        <v>0</v>
      </c>
      <c r="E32322" s="278" t="str">
        <f>Resumo!$R$5</f>
        <v>Despesa</v>
      </c>
      <c r="F32322" s="278" t="str">
        <f>Resumo!$R$7</f>
        <v>Despesa Direta</v>
      </c>
      <c r="G32322" s="286">
        <f>'Composições Desp. Diretas'!DB38</f>
        <v>0</v>
      </c>
    </row>
    <row r="32323" spans="1:7">
      <c r="A32323" s="283">
        <f>'Comp. Desp. Indiretas'!$DA$7</f>
        <v>0</v>
      </c>
      <c r="B32323" s="278">
        <f>'Composições Desp. Diretas'!$A$39</f>
        <v>0</v>
      </c>
      <c r="C32323" s="278" t="str">
        <f>EAP!$C$9</f>
        <v>PP01</v>
      </c>
      <c r="D32323" s="279">
        <f>'Composições Desp. Diretas'!$C$39</f>
        <v>0</v>
      </c>
      <c r="E32323" s="278" t="str">
        <f>Resumo!$R$5</f>
        <v>Despesa</v>
      </c>
      <c r="F32323" s="278" t="str">
        <f>Resumo!$R$7</f>
        <v>Despesa Direta</v>
      </c>
      <c r="G32323" s="286">
        <f>'Composições Desp. Diretas'!DB39</f>
        <v>0</v>
      </c>
    </row>
    <row r="32324" spans="1:7">
      <c r="A32324" s="283">
        <f>'Comp. Desp. Indiretas'!$DA$7</f>
        <v>0</v>
      </c>
      <c r="B32324" s="278">
        <f>'Composições Desp. Diretas'!$A$40</f>
        <v>0</v>
      </c>
      <c r="C32324" s="278" t="str">
        <f>EAP!$C$9</f>
        <v>PP01</v>
      </c>
      <c r="D32324" s="279">
        <f>'Composições Desp. Diretas'!$C$40</f>
        <v>0</v>
      </c>
      <c r="E32324" s="278" t="str">
        <f>Resumo!$R$5</f>
        <v>Despesa</v>
      </c>
      <c r="F32324" s="278" t="str">
        <f>Resumo!$R$7</f>
        <v>Despesa Direta</v>
      </c>
      <c r="G32324" s="286">
        <f>'Composições Desp. Diretas'!DB40</f>
        <v>0</v>
      </c>
    </row>
    <row r="32325" spans="1:7">
      <c r="A32325" s="283">
        <f>'Comp. Desp. Indiretas'!$DA$7</f>
        <v>0</v>
      </c>
      <c r="B32325" s="278" t="str">
        <f>'Composições Desp. Diretas'!$A$42</f>
        <v>DG</v>
      </c>
      <c r="C32325" s="278" t="str">
        <f>EAP!$C$10</f>
        <v>PP02</v>
      </c>
      <c r="D32325" s="279" t="str">
        <f>'Composições Desp. Diretas'!$C$42</f>
        <v>ALUGUEL DE VEÍCULO SUV</v>
      </c>
      <c r="E32325" s="278" t="str">
        <f>Resumo!$R$5</f>
        <v>Despesa</v>
      </c>
      <c r="F32325" s="278" t="str">
        <f>Resumo!$R$7</f>
        <v>Despesa Direta</v>
      </c>
      <c r="G32325" s="286">
        <f>'Composições Desp. Diretas'!DB42</f>
        <v>0</v>
      </c>
    </row>
    <row r="32326" spans="1:7">
      <c r="A32326" s="283">
        <f>'Comp. Desp. Indiretas'!$DA$7</f>
        <v>0</v>
      </c>
      <c r="B32326" s="278" t="str">
        <f>'Composições Desp. Diretas'!$A$43</f>
        <v>DG</v>
      </c>
      <c r="C32326" s="278" t="str">
        <f>EAP!$C$10</f>
        <v>PP02</v>
      </c>
      <c r="D32326" s="279" t="str">
        <f>'Composições Desp. Diretas'!$C$43</f>
        <v>COMBUSTÍVEL - GASOLINA</v>
      </c>
      <c r="E32326" s="278" t="str">
        <f>Resumo!$R$5</f>
        <v>Despesa</v>
      </c>
      <c r="F32326" s="278" t="str">
        <f>Resumo!$R$7</f>
        <v>Despesa Direta</v>
      </c>
      <c r="G32326" s="286">
        <f>'Composições Desp. Diretas'!DB43</f>
        <v>0</v>
      </c>
    </row>
    <row r="32327" spans="1:7">
      <c r="A32327" s="283">
        <f>'Comp. Desp. Indiretas'!$DA$7</f>
        <v>0</v>
      </c>
      <c r="B32327" s="278" t="str">
        <f>'Composições Desp. Diretas'!$A$44</f>
        <v>DG</v>
      </c>
      <c r="C32327" s="278" t="str">
        <f>EAP!$C$10</f>
        <v>PP02</v>
      </c>
      <c r="D32327" s="279" t="str">
        <f>'Composições Desp. Diretas'!$C$44</f>
        <v>EQUIPAMENTOS VEÍCULO (SENSOR DE FADIGA + TELEMETRIA)</v>
      </c>
      <c r="E32327" s="278" t="str">
        <f>Resumo!$R$5</f>
        <v>Despesa</v>
      </c>
      <c r="F32327" s="278" t="str">
        <f>Resumo!$R$7</f>
        <v>Despesa Direta</v>
      </c>
      <c r="G32327" s="286">
        <f>'Composições Desp. Diretas'!DB44</f>
        <v>0</v>
      </c>
    </row>
    <row r="32328" spans="1:7">
      <c r="A32328" s="283">
        <f>'Comp. Desp. Indiretas'!$DA$7</f>
        <v>0</v>
      </c>
      <c r="B32328" s="278" t="str">
        <f>'Composições Desp. Diretas'!$A$45</f>
        <v>DG</v>
      </c>
      <c r="C32328" s="278" t="str">
        <f>EAP!$C$10</f>
        <v>PP02</v>
      </c>
      <c r="D32328" s="279" t="str">
        <f>'Composições Desp. Diretas'!$C$45</f>
        <v>INSTALAÇÃO SENSOR FADIGA</v>
      </c>
      <c r="E32328" s="278" t="str">
        <f>Resumo!$R$5</f>
        <v>Despesa</v>
      </c>
      <c r="F32328" s="278" t="str">
        <f>Resumo!$R$7</f>
        <v>Despesa Direta</v>
      </c>
      <c r="G32328" s="286">
        <f>'Composições Desp. Diretas'!DB45</f>
        <v>0</v>
      </c>
    </row>
    <row r="32329" spans="1:7">
      <c r="A32329" s="283">
        <f>'Comp. Desp. Indiretas'!$DA$7</f>
        <v>0</v>
      </c>
      <c r="B32329" s="278" t="str">
        <f>'Composições Desp. Diretas'!$A$46</f>
        <v>DG</v>
      </c>
      <c r="C32329" s="278" t="str">
        <f>EAP!$C$10</f>
        <v>PP02</v>
      </c>
      <c r="D32329" s="279" t="str">
        <f>'Composições Desp. Diretas'!$C$46</f>
        <v>DESINSTALAÇÃO SENSOR FADIGA</v>
      </c>
      <c r="E32329" s="278" t="str">
        <f>Resumo!$R$5</f>
        <v>Despesa</v>
      </c>
      <c r="F32329" s="278" t="str">
        <f>Resumo!$R$7</f>
        <v>Despesa Direta</v>
      </c>
      <c r="G32329" s="286">
        <f>'Composições Desp. Diretas'!DB46</f>
        <v>0</v>
      </c>
    </row>
    <row r="32330" spans="1:7">
      <c r="A32330" s="283">
        <f>'Comp. Desp. Indiretas'!$DA$7</f>
        <v>0</v>
      </c>
      <c r="B32330" s="278" t="str">
        <f>'Composições Desp. Diretas'!$A$47</f>
        <v>DG</v>
      </c>
      <c r="C32330" s="278" t="str">
        <f>EAP!$C$10</f>
        <v>PP02</v>
      </c>
      <c r="D32330" s="279" t="str">
        <f>'Composições Desp. Diretas'!$C$47</f>
        <v>INSTALAÇÃO TELEMETRIA</v>
      </c>
      <c r="E32330" s="278" t="str">
        <f>Resumo!$R$5</f>
        <v>Despesa</v>
      </c>
      <c r="F32330" s="278" t="str">
        <f>Resumo!$R$7</f>
        <v>Despesa Direta</v>
      </c>
      <c r="G32330" s="286">
        <f>'Composições Desp. Diretas'!DB47</f>
        <v>0</v>
      </c>
    </row>
    <row r="32331" spans="1:7">
      <c r="A32331" s="283">
        <f>'Comp. Desp. Indiretas'!$DA$7</f>
        <v>0</v>
      </c>
      <c r="B32331" s="278" t="str">
        <f>'Composições Desp. Diretas'!$A$48</f>
        <v>DG</v>
      </c>
      <c r="C32331" s="278" t="str">
        <f>EAP!$C$10</f>
        <v>PP02</v>
      </c>
      <c r="D32331" s="279" t="str">
        <f>'Composições Desp. Diretas'!$C$48</f>
        <v>DESINSTALAÇÃO TELEMETRIA</v>
      </c>
      <c r="E32331" s="278" t="str">
        <f>Resumo!$R$5</f>
        <v>Despesa</v>
      </c>
      <c r="F32331" s="278" t="str">
        <f>Resumo!$R$7</f>
        <v>Despesa Direta</v>
      </c>
      <c r="G32331" s="286">
        <f>'Composições Desp. Diretas'!DB48</f>
        <v>0</v>
      </c>
    </row>
    <row r="32332" spans="1:7">
      <c r="A32332" s="283">
        <f>'Comp. Desp. Indiretas'!$DA$7</f>
        <v>0</v>
      </c>
      <c r="B32332" s="278" t="str">
        <f>'Composições Desp. Diretas'!$A$49</f>
        <v>DG</v>
      </c>
      <c r="C32332" s="278" t="str">
        <f>EAP!$C$10</f>
        <v>PP02</v>
      </c>
      <c r="D32332" s="279" t="str">
        <f>'Composições Desp. Diretas'!$C$49</f>
        <v>INSTALAÇÃO E DESINSTALAÇÃO DE SIRENE DE RÉ</v>
      </c>
      <c r="E32332" s="278" t="str">
        <f>Resumo!$R$5</f>
        <v>Despesa</v>
      </c>
      <c r="F32332" s="278" t="str">
        <f>Resumo!$R$7</f>
        <v>Despesa Direta</v>
      </c>
      <c r="G32332" s="286">
        <f>'Composições Desp. Diretas'!DB49</f>
        <v>0</v>
      </c>
    </row>
    <row r="32333" spans="1:7">
      <c r="A32333" s="283">
        <f>'Comp. Desp. Indiretas'!$DA$7</f>
        <v>0</v>
      </c>
      <c r="B32333" s="278" t="str">
        <f>'Composições Desp. Diretas'!$A$50</f>
        <v>DG</v>
      </c>
      <c r="C32333" s="278" t="str">
        <f>EAP!$C$10</f>
        <v>PP02</v>
      </c>
      <c r="D32333" s="279" t="str">
        <f>'Composições Desp. Diretas'!$C$50</f>
        <v>LAVAGEM DE VEÍCULO</v>
      </c>
      <c r="E32333" s="278" t="str">
        <f>Resumo!$R$5</f>
        <v>Despesa</v>
      </c>
      <c r="F32333" s="278" t="str">
        <f>Resumo!$R$7</f>
        <v>Despesa Direta</v>
      </c>
      <c r="G32333" s="286">
        <f>'Composições Desp. Diretas'!DB50</f>
        <v>0</v>
      </c>
    </row>
    <row r="32334" spans="1:7">
      <c r="A32334" s="283">
        <f>'Comp. Desp. Indiretas'!$DA$7</f>
        <v>0</v>
      </c>
      <c r="B32334" s="278" t="str">
        <f>'Composições Desp. Diretas'!$A$51</f>
        <v>MA</v>
      </c>
      <c r="C32334" s="278" t="str">
        <f>EAP!$C$10</f>
        <v>PP02</v>
      </c>
      <c r="D32334" s="279" t="str">
        <f>'Composições Desp. Diretas'!$C$51</f>
        <v>MATERIAIS GRÁFICOS (CARTILHAS, FOLDERS, BANNER, CADERNO, OUTDOOR, PLACAS, E ETC)</v>
      </c>
      <c r="E32334" s="278" t="str">
        <f>Resumo!$R$5</f>
        <v>Despesa</v>
      </c>
      <c r="F32334" s="278" t="str">
        <f>Resumo!$R$7</f>
        <v>Despesa Direta</v>
      </c>
      <c r="G32334" s="286">
        <f>'Composições Desp. Diretas'!DB51</f>
        <v>0</v>
      </c>
    </row>
    <row r="32335" spans="1:7">
      <c r="A32335" s="283">
        <f>'Comp. Desp. Indiretas'!$DA$7</f>
        <v>0</v>
      </c>
      <c r="B32335" s="278" t="str">
        <f>'Composições Desp. Diretas'!$A$52</f>
        <v>DG</v>
      </c>
      <c r="C32335" s="278" t="str">
        <f>EAP!$C$10</f>
        <v>PP02</v>
      </c>
      <c r="D32335" s="279" t="str">
        <f>'Composições Desp. Diretas'!$C$52</f>
        <v>LANCHES OFICINAS / EVENTOS / REUNIÕES</v>
      </c>
      <c r="E32335" s="278" t="str">
        <f>Resumo!$R$5</f>
        <v>Despesa</v>
      </c>
      <c r="F32335" s="278" t="str">
        <f>Resumo!$R$7</f>
        <v>Despesa Direta</v>
      </c>
      <c r="G32335" s="286">
        <f>'Composições Desp. Diretas'!DB52</f>
        <v>0</v>
      </c>
    </row>
    <row r="32336" spans="1:7">
      <c r="A32336" s="283">
        <f>'Comp. Desp. Indiretas'!$DA$7</f>
        <v>0</v>
      </c>
      <c r="B32336" s="278" t="str">
        <f>'Composições Desp. Diretas'!$A$53</f>
        <v>DG</v>
      </c>
      <c r="C32336" s="278" t="str">
        <f>EAP!$C$10</f>
        <v>PP02</v>
      </c>
      <c r="D32336" s="279" t="str">
        <f>'Composições Desp. Diretas'!$C$53</f>
        <v>TRANSPORTE PARTICIPANTES</v>
      </c>
      <c r="E32336" s="278" t="str">
        <f>Resumo!$R$5</f>
        <v>Despesa</v>
      </c>
      <c r="F32336" s="278" t="str">
        <f>Resumo!$R$7</f>
        <v>Despesa Direta</v>
      </c>
      <c r="G32336" s="286">
        <f>'Composições Desp. Diretas'!DB53</f>
        <v>0</v>
      </c>
    </row>
    <row r="32337" spans="1:7">
      <c r="A32337" s="283">
        <f>'Comp. Desp. Indiretas'!$DA$7</f>
        <v>0</v>
      </c>
      <c r="B32337" s="278" t="str">
        <f>'Composições Desp. Diretas'!$A$54</f>
        <v>MA</v>
      </c>
      <c r="C32337" s="278" t="str">
        <f>EAP!$C$10</f>
        <v>PP02</v>
      </c>
      <c r="D32337" s="279" t="str">
        <f>'Composições Desp. Diretas'!$C$54</f>
        <v>MATERIAIS DE ESCRITÓRIO (CARTOLINA, PAPEL, TESOURA, CANETA, LÁPIS, GRAMPEADOR, DUREX, FITA ADESIVA, E ETC.)</v>
      </c>
      <c r="E32337" s="278" t="str">
        <f>Resumo!$R$5</f>
        <v>Despesa</v>
      </c>
      <c r="F32337" s="278" t="str">
        <f>Resumo!$R$7</f>
        <v>Despesa Direta</v>
      </c>
      <c r="G32337" s="286">
        <f>'Composições Desp. Diretas'!DB54</f>
        <v>0</v>
      </c>
    </row>
    <row r="32338" spans="1:7">
      <c r="A32338" s="283">
        <f>'Comp. Desp. Indiretas'!$DA$7</f>
        <v>0</v>
      </c>
      <c r="B32338" s="278" t="str">
        <f>'Composições Desp. Diretas'!$A$55</f>
        <v>MA</v>
      </c>
      <c r="C32338" s="278" t="str">
        <f>EAP!$C$10</f>
        <v>PP02</v>
      </c>
      <c r="D32338" s="279" t="str">
        <f>'Composições Desp. Diretas'!$C$55</f>
        <v>MATERIAIS ACESSÓRIOS PARA AS CAMPANHAS/OFICINAS (BRINDES, CAMISETAS, E ETC.)</v>
      </c>
      <c r="E32338" s="278" t="str">
        <f>Resumo!$R$5</f>
        <v>Despesa</v>
      </c>
      <c r="F32338" s="278" t="str">
        <f>Resumo!$R$7</f>
        <v>Despesa Direta</v>
      </c>
      <c r="G32338" s="286">
        <f>'Composições Desp. Diretas'!DB55</f>
        <v>0</v>
      </c>
    </row>
    <row r="32339" spans="1:7">
      <c r="A32339" s="283">
        <f>'Comp. Desp. Indiretas'!$DA$7</f>
        <v>0</v>
      </c>
      <c r="B32339" s="278" t="str">
        <f>'Composições Desp. Diretas'!$A$56</f>
        <v>DG</v>
      </c>
      <c r="C32339" s="278" t="str">
        <f>EAP!$C$10</f>
        <v>PP02</v>
      </c>
      <c r="D32339" s="279" t="str">
        <f>'Composições Desp. Diretas'!$C$56</f>
        <v>HOSPEDAGEM VIAGEM</v>
      </c>
      <c r="E32339" s="278" t="str">
        <f>Resumo!$R$5</f>
        <v>Despesa</v>
      </c>
      <c r="F32339" s="278" t="str">
        <f>Resumo!$R$7</f>
        <v>Despesa Direta</v>
      </c>
      <c r="G32339" s="286">
        <f>'Composições Desp. Diretas'!DB56</f>
        <v>0</v>
      </c>
    </row>
    <row r="32340" spans="1:7">
      <c r="A32340" s="283">
        <f>'Comp. Desp. Indiretas'!$DA$7</f>
        <v>0</v>
      </c>
      <c r="B32340" s="278" t="str">
        <f>'Composições Desp. Diretas'!$A$57</f>
        <v>DG</v>
      </c>
      <c r="C32340" s="278" t="str">
        <f>EAP!$C$10</f>
        <v>PP02</v>
      </c>
      <c r="D32340" s="279" t="str">
        <f>'Composições Desp. Diretas'!$C$57</f>
        <v>ALIMENTAÇÃO VIAGEM (CAFÉ / ALMOÇO OU JANTA)</v>
      </c>
      <c r="E32340" s="278" t="str">
        <f>Resumo!$R$5</f>
        <v>Despesa</v>
      </c>
      <c r="F32340" s="278" t="str">
        <f>Resumo!$R$7</f>
        <v>Despesa Direta</v>
      </c>
      <c r="G32340" s="286">
        <f>'Composições Desp. Diretas'!DB57</f>
        <v>0</v>
      </c>
    </row>
    <row r="32341" spans="1:7">
      <c r="A32341" s="283">
        <f>'Comp. Desp. Indiretas'!$DA$7</f>
        <v>0</v>
      </c>
      <c r="B32341" s="278" t="str">
        <f>'Composições Desp. Diretas'!$A$58</f>
        <v>DG</v>
      </c>
      <c r="C32341" s="278" t="str">
        <f>EAP!$C$10</f>
        <v>PP02</v>
      </c>
      <c r="D32341" s="279" t="str">
        <f>'Composições Desp. Diretas'!$C$58</f>
        <v>PASSAGEM TERRESTRE / TRANSLADO</v>
      </c>
      <c r="E32341" s="278" t="str">
        <f>Resumo!$R$5</f>
        <v>Despesa</v>
      </c>
      <c r="F32341" s="278" t="str">
        <f>Resumo!$R$7</f>
        <v>Despesa Direta</v>
      </c>
      <c r="G32341" s="286">
        <f>'Composições Desp. Diretas'!DB58</f>
        <v>0</v>
      </c>
    </row>
    <row r="32342" spans="1:7">
      <c r="A32342" s="283">
        <f>'Comp. Desp. Indiretas'!$DA$7</f>
        <v>0</v>
      </c>
      <c r="B32342" s="278">
        <f>'Composições Desp. Diretas'!$A$59</f>
        <v>0</v>
      </c>
      <c r="C32342" s="278" t="str">
        <f>EAP!$C$10</f>
        <v>PP02</v>
      </c>
      <c r="D32342" s="279">
        <f>'Composições Desp. Diretas'!$C$59</f>
        <v>0</v>
      </c>
      <c r="E32342" s="278" t="str">
        <f>Resumo!$R$5</f>
        <v>Despesa</v>
      </c>
      <c r="F32342" s="278" t="str">
        <f>Resumo!$R$7</f>
        <v>Despesa Direta</v>
      </c>
      <c r="G32342" s="286">
        <f>'Composições Desp. Diretas'!DB59</f>
        <v>0</v>
      </c>
    </row>
    <row r="32343" spans="1:7">
      <c r="A32343" s="283">
        <f>'Comp. Desp. Indiretas'!$DA$7</f>
        <v>0</v>
      </c>
      <c r="B32343" s="278">
        <f>'Composições Desp. Diretas'!$A$60</f>
        <v>0</v>
      </c>
      <c r="C32343" s="278" t="str">
        <f>EAP!$C$10</f>
        <v>PP02</v>
      </c>
      <c r="D32343" s="279">
        <f>'Composições Desp. Diretas'!$C$60</f>
        <v>0</v>
      </c>
      <c r="E32343" s="278" t="str">
        <f>Resumo!$R$5</f>
        <v>Despesa</v>
      </c>
      <c r="F32343" s="278" t="str">
        <f>Resumo!$R$7</f>
        <v>Despesa Direta</v>
      </c>
      <c r="G32343" s="286">
        <f>'Composições Desp. Diretas'!DB60</f>
        <v>0</v>
      </c>
    </row>
    <row r="32344" spans="1:7">
      <c r="A32344" s="283">
        <f>'Comp. Desp. Indiretas'!$DA$7</f>
        <v>0</v>
      </c>
      <c r="B32344" s="278">
        <f>'Composições Desp. Diretas'!$A$61</f>
        <v>0</v>
      </c>
      <c r="C32344" s="278" t="str">
        <f>EAP!$C$10</f>
        <v>PP02</v>
      </c>
      <c r="D32344" s="279">
        <f>'Composições Desp. Diretas'!$C$61</f>
        <v>0</v>
      </c>
      <c r="E32344" s="278" t="str">
        <f>Resumo!$R$5</f>
        <v>Despesa</v>
      </c>
      <c r="F32344" s="278" t="str">
        <f>Resumo!$R$7</f>
        <v>Despesa Direta</v>
      </c>
      <c r="G32344" s="286">
        <f>'Composições Desp. Diretas'!DB61</f>
        <v>0</v>
      </c>
    </row>
    <row r="32345" spans="1:7">
      <c r="A32345" s="283">
        <f>'Comp. Desp. Indiretas'!$DA$7</f>
        <v>0</v>
      </c>
      <c r="B32345" s="278">
        <f>'Composições Desp. Diretas'!$A$62</f>
        <v>0</v>
      </c>
      <c r="C32345" s="278" t="str">
        <f>EAP!$C$10</f>
        <v>PP02</v>
      </c>
      <c r="D32345" s="279">
        <f>'Composições Desp. Diretas'!$C$62</f>
        <v>0</v>
      </c>
      <c r="E32345" s="278" t="str">
        <f>Resumo!$R$5</f>
        <v>Despesa</v>
      </c>
      <c r="F32345" s="278" t="str">
        <f>Resumo!$R$7</f>
        <v>Despesa Direta</v>
      </c>
      <c r="G32345" s="286">
        <f>'Composições Desp. Diretas'!DB62</f>
        <v>0</v>
      </c>
    </row>
    <row r="32346" spans="1:7">
      <c r="A32346" s="283">
        <f>'Comp. Desp. Indiretas'!$DA$7</f>
        <v>0</v>
      </c>
      <c r="B32346" s="278">
        <f>'Composições Desp. Diretas'!$A$63</f>
        <v>0</v>
      </c>
      <c r="C32346" s="278" t="str">
        <f>EAP!$C$10</f>
        <v>PP02</v>
      </c>
      <c r="D32346" s="279">
        <f>'Composições Desp. Diretas'!$C$63</f>
        <v>0</v>
      </c>
      <c r="E32346" s="278" t="str">
        <f>Resumo!$R$5</f>
        <v>Despesa</v>
      </c>
      <c r="F32346" s="278" t="str">
        <f>Resumo!$R$7</f>
        <v>Despesa Direta</v>
      </c>
      <c r="G32346" s="286">
        <f>'Composições Desp. Diretas'!DB63</f>
        <v>0</v>
      </c>
    </row>
    <row r="32347" spans="1:7">
      <c r="A32347" s="283">
        <f>'Comp. Desp. Indiretas'!$DA$7</f>
        <v>0</v>
      </c>
      <c r="B32347" s="278">
        <f>'Composições Desp. Diretas'!$A$64</f>
        <v>0</v>
      </c>
      <c r="C32347" s="278" t="str">
        <f>EAP!$C$10</f>
        <v>PP02</v>
      </c>
      <c r="D32347" s="279">
        <f>'Composições Desp. Diretas'!$C$64</f>
        <v>0</v>
      </c>
      <c r="E32347" s="278" t="str">
        <f>Resumo!$R$5</f>
        <v>Despesa</v>
      </c>
      <c r="F32347" s="278" t="str">
        <f>Resumo!$R$7</f>
        <v>Despesa Direta</v>
      </c>
      <c r="G32347" s="286">
        <f>'Composições Desp. Diretas'!DB64</f>
        <v>0</v>
      </c>
    </row>
    <row r="32348" spans="1:7">
      <c r="A32348" s="283">
        <f>'Comp. Desp. Indiretas'!$DA$7</f>
        <v>0</v>
      </c>
      <c r="B32348" s="278">
        <f>'Composições Desp. Diretas'!$A$65</f>
        <v>0</v>
      </c>
      <c r="C32348" s="278" t="str">
        <f>EAP!$C$10</f>
        <v>PP02</v>
      </c>
      <c r="D32348" s="279">
        <f>'Composições Desp. Diretas'!$C$65</f>
        <v>0</v>
      </c>
      <c r="E32348" s="278" t="str">
        <f>Resumo!$R$5</f>
        <v>Despesa</v>
      </c>
      <c r="F32348" s="278" t="str">
        <f>Resumo!$R$7</f>
        <v>Despesa Direta</v>
      </c>
      <c r="G32348" s="286">
        <f>'Composições Desp. Diretas'!DB65</f>
        <v>0</v>
      </c>
    </row>
    <row r="32349" spans="1:7">
      <c r="A32349" s="283">
        <f>'Comp. Desp. Indiretas'!$DA$7</f>
        <v>0</v>
      </c>
      <c r="B32349" s="278">
        <f>'Composições Desp. Diretas'!$A$66</f>
        <v>0</v>
      </c>
      <c r="C32349" s="278" t="str">
        <f>EAP!$C$10</f>
        <v>PP02</v>
      </c>
      <c r="D32349" s="279">
        <f>'Composições Desp. Diretas'!$C$66</f>
        <v>0</v>
      </c>
      <c r="E32349" s="278" t="str">
        <f>Resumo!$R$5</f>
        <v>Despesa</v>
      </c>
      <c r="F32349" s="278" t="str">
        <f>Resumo!$R$7</f>
        <v>Despesa Direta</v>
      </c>
      <c r="G32349" s="286">
        <f>'Composições Desp. Diretas'!DB66</f>
        <v>0</v>
      </c>
    </row>
    <row r="32350" spans="1:7">
      <c r="A32350" s="283">
        <f>'Comp. Desp. Indiretas'!$DA$7</f>
        <v>0</v>
      </c>
      <c r="B32350" s="278">
        <f>'Composições Desp. Diretas'!$A$67</f>
        <v>0</v>
      </c>
      <c r="C32350" s="278" t="str">
        <f>EAP!$C$10</f>
        <v>PP02</v>
      </c>
      <c r="D32350" s="279">
        <f>'Composições Desp. Diretas'!$C$67</f>
        <v>0</v>
      </c>
      <c r="E32350" s="278" t="str">
        <f>Resumo!$R$5</f>
        <v>Despesa</v>
      </c>
      <c r="F32350" s="278" t="str">
        <f>Resumo!$R$7</f>
        <v>Despesa Direta</v>
      </c>
      <c r="G32350" s="286">
        <f>'Composições Desp. Diretas'!DB67</f>
        <v>0</v>
      </c>
    </row>
    <row r="32351" spans="1:7">
      <c r="A32351" s="283">
        <f>'Comp. Desp. Indiretas'!$DA$7</f>
        <v>0</v>
      </c>
      <c r="B32351" s="278">
        <f>'Composições Desp. Diretas'!$A$68</f>
        <v>0</v>
      </c>
      <c r="C32351" s="278" t="str">
        <f>EAP!$C$10</f>
        <v>PP02</v>
      </c>
      <c r="D32351" s="279">
        <f>'Composições Desp. Diretas'!$C$68</f>
        <v>0</v>
      </c>
      <c r="E32351" s="278" t="str">
        <f>Resumo!$R$5</f>
        <v>Despesa</v>
      </c>
      <c r="F32351" s="278" t="str">
        <f>Resumo!$R$7</f>
        <v>Despesa Direta</v>
      </c>
      <c r="G32351" s="286">
        <f>'Composições Desp. Diretas'!DB68</f>
        <v>0</v>
      </c>
    </row>
    <row r="32352" spans="1:7">
      <c r="A32352" s="283">
        <f>'Comp. Desp. Indiretas'!$DA$7</f>
        <v>0</v>
      </c>
      <c r="B32352" s="278">
        <f>'Composições Desp. Diretas'!$A$69</f>
        <v>0</v>
      </c>
      <c r="C32352" s="278" t="str">
        <f>EAP!$C$10</f>
        <v>PP02</v>
      </c>
      <c r="D32352" s="279">
        <f>'Composições Desp. Diretas'!$C$69</f>
        <v>0</v>
      </c>
      <c r="E32352" s="278" t="str">
        <f>Resumo!$R$5</f>
        <v>Despesa</v>
      </c>
      <c r="F32352" s="278" t="str">
        <f>Resumo!$R$7</f>
        <v>Despesa Direta</v>
      </c>
      <c r="G32352" s="286">
        <f>'Composições Desp. Diretas'!DB69</f>
        <v>0</v>
      </c>
    </row>
    <row r="32353" spans="1:7">
      <c r="A32353" s="283">
        <f>'Comp. Desp. Indiretas'!$DA$7</f>
        <v>0</v>
      </c>
      <c r="B32353" s="278">
        <f>'Composições Desp. Diretas'!$A$70</f>
        <v>0</v>
      </c>
      <c r="C32353" s="278" t="str">
        <f>EAP!$C$10</f>
        <v>PP02</v>
      </c>
      <c r="D32353" s="279">
        <f>'Composições Desp. Diretas'!$C$70</f>
        <v>0</v>
      </c>
      <c r="E32353" s="278" t="str">
        <f>Resumo!$R$5</f>
        <v>Despesa</v>
      </c>
      <c r="F32353" s="278" t="str">
        <f>Resumo!$R$7</f>
        <v>Despesa Direta</v>
      </c>
      <c r="G32353" s="286">
        <f>'Composições Desp. Diretas'!DB70</f>
        <v>0</v>
      </c>
    </row>
    <row r="32354" spans="1:7">
      <c r="A32354" s="283">
        <f>'Comp. Desp. Indiretas'!$DA$7</f>
        <v>0</v>
      </c>
      <c r="B32354" s="278">
        <f>'Composições Desp. Diretas'!$A$71</f>
        <v>0</v>
      </c>
      <c r="C32354" s="278" t="str">
        <f>EAP!$C$10</f>
        <v>PP02</v>
      </c>
      <c r="D32354" s="279">
        <f>'Composições Desp. Diretas'!$C$71</f>
        <v>0</v>
      </c>
      <c r="E32354" s="278" t="str">
        <f>Resumo!$R$5</f>
        <v>Despesa</v>
      </c>
      <c r="F32354" s="278" t="str">
        <f>Resumo!$R$7</f>
        <v>Despesa Direta</v>
      </c>
      <c r="G32354" s="286">
        <f>'Composições Desp. Diretas'!DB71</f>
        <v>0</v>
      </c>
    </row>
    <row r="32355" spans="1:7">
      <c r="A32355" s="283">
        <f>'Comp. Desp. Indiretas'!$DA$7</f>
        <v>0</v>
      </c>
      <c r="B32355" s="278">
        <f>'Composições Desp. Diretas'!$A$72</f>
        <v>0</v>
      </c>
      <c r="C32355" s="278" t="str">
        <f>EAP!$C$10</f>
        <v>PP02</v>
      </c>
      <c r="D32355" s="279">
        <f>'Composições Desp. Diretas'!$C$72</f>
        <v>0</v>
      </c>
      <c r="E32355" s="278" t="str">
        <f>Resumo!$R$5</f>
        <v>Despesa</v>
      </c>
      <c r="F32355" s="278" t="str">
        <f>Resumo!$R$7</f>
        <v>Despesa Direta</v>
      </c>
      <c r="G32355" s="286">
        <f>'Composições Desp. Diretas'!DB72</f>
        <v>0</v>
      </c>
    </row>
    <row r="33224" spans="1:7">
      <c r="A33224" s="283">
        <f>'Comp. Desp. Indiretas'!$DA$7</f>
        <v>0</v>
      </c>
      <c r="D33224" s="279" t="str">
        <f>'CRONOG. DE RECEBIMENTO'!$A$5</f>
        <v>SUBPROGRAMA DE EDUCAÇÃO AMBIENTAL PARA A COMUNIDADE (PEAC)</v>
      </c>
      <c r="E33224" s="278" t="str">
        <f>Resumo!$R$4</f>
        <v>Receita</v>
      </c>
      <c r="F33224" s="278" t="str">
        <f>Resumo!$R$4</f>
        <v>Receita</v>
      </c>
      <c r="G33224" s="286">
        <f>'CRONOG. DE RECEBIMENTO'!AE5</f>
        <v>0</v>
      </c>
    </row>
    <row r="33225" spans="1:7">
      <c r="A33225" s="283">
        <f>'Comp. Desp. Indiretas'!$DA$7</f>
        <v>0</v>
      </c>
      <c r="D33225" s="279" t="str">
        <f>'CRONOG. DE RECEBIMENTO'!$A$6</f>
        <v>Plano de Trabalho de Comunidade (PEAC)</v>
      </c>
      <c r="E33225" s="278" t="str">
        <f>Resumo!$R$4</f>
        <v>Receita</v>
      </c>
      <c r="F33225" s="278" t="str">
        <f>Resumo!$R$4</f>
        <v>Receita</v>
      </c>
      <c r="G33225" s="286">
        <f>'CRONOG. DE RECEBIMENTO'!AE6</f>
        <v>0</v>
      </c>
    </row>
    <row r="33226" spans="1:7">
      <c r="A33226" s="283">
        <f>'Comp. Desp. Indiretas'!$DA$7</f>
        <v>0</v>
      </c>
      <c r="D33226" s="279" t="str">
        <f>'CRONOG. DE RECEBIMENTO'!$A$7</f>
        <v>Formar Comitê de Educação Ambiental de Comunidade (PEAC)</v>
      </c>
      <c r="E33226" s="278" t="str">
        <f>Resumo!$R$4</f>
        <v>Receita</v>
      </c>
      <c r="F33226" s="278" t="str">
        <f>Resumo!$R$4</f>
        <v>Receita</v>
      </c>
      <c r="G33226" s="286">
        <f>'CRONOG. DE RECEBIMENTO'!AE7</f>
        <v>0</v>
      </c>
    </row>
    <row r="33227" spans="1:7">
      <c r="A33227" s="283">
        <f>'Comp. Desp. Indiretas'!$DA$7</f>
        <v>0</v>
      </c>
      <c r="D33227" s="279" t="str">
        <f>'CRONOG. DE RECEBIMENTO'!$A$8</f>
        <v>Manter Comitê de Educação Ambiental em comunidades (PEAC)</v>
      </c>
      <c r="E33227" s="278" t="str">
        <f>Resumo!$R$4</f>
        <v>Receita</v>
      </c>
      <c r="F33227" s="278" t="str">
        <f>Resumo!$R$4</f>
        <v>Receita</v>
      </c>
      <c r="G33227" s="286">
        <f>'CRONOG. DE RECEBIMENTO'!AE8</f>
        <v>0</v>
      </c>
    </row>
    <row r="33228" spans="1:7">
      <c r="A33228" s="283">
        <f>'Comp. Desp. Indiretas'!$DA$7</f>
        <v>0</v>
      </c>
      <c r="D33228" s="279" t="str">
        <f>'CRONOG. DE RECEBIMENTO'!$A$24</f>
        <v>Realizar análise técnica mensal das atividades de Educação Ambiental do PEAC</v>
      </c>
      <c r="E33228" s="278" t="str">
        <f>Resumo!$R$4</f>
        <v>Receita</v>
      </c>
      <c r="F33228" s="278" t="str">
        <f>Resumo!$R$4</f>
        <v>Receita</v>
      </c>
      <c r="G33228" s="286">
        <f>'CRONOG. DE RECEBIMENTO'!AE24</f>
        <v>0</v>
      </c>
    </row>
    <row r="33229" spans="1:7">
      <c r="A33229" s="283">
        <f>'Comp. Desp. Indiretas'!$DA$7</f>
        <v>0</v>
      </c>
      <c r="D33229" s="279" t="str">
        <f>'CRONOG. DE RECEBIMENTO'!$A$25</f>
        <v>Realizar Blitz Educativa sobre SSMA para Comunidades (PEAC)</v>
      </c>
      <c r="E33229" s="278" t="str">
        <f>Resumo!$R$4</f>
        <v>Receita</v>
      </c>
      <c r="F33229" s="278" t="str">
        <f>Resumo!$R$4</f>
        <v>Receita</v>
      </c>
      <c r="G33229" s="286">
        <f>'CRONOG. DE RECEBIMENTO'!AE25</f>
        <v>0</v>
      </c>
    </row>
    <row r="33230" spans="1:7">
      <c r="A33230" s="283">
        <f>'Comp. Desp. Indiretas'!$DA$7</f>
        <v>0</v>
      </c>
      <c r="D33230" s="279" t="str">
        <f>'CRONOG. DE RECEBIMENTO'!$A$26</f>
        <v>Despesas tributáveis do item 6.1.12</v>
      </c>
      <c r="E33230" s="278" t="str">
        <f>Resumo!$R$4</f>
        <v>Receita</v>
      </c>
      <c r="F33230" s="278" t="str">
        <f>Resumo!$R$4</f>
        <v>Receita</v>
      </c>
      <c r="G33230" s="286">
        <f>'CRONOG. DE RECEBIMENTO'!AE26</f>
        <v>0</v>
      </c>
    </row>
    <row r="33231" spans="1:7">
      <c r="A33231" s="283">
        <f>'Comp. Desp. Indiretas'!$DA$7</f>
        <v>0</v>
      </c>
      <c r="D33231" s="279" t="str">
        <f>'CRONOG. DE RECEBIMENTO'!$A$42</f>
        <v>Despesas tributáveis do item 6.1.21</v>
      </c>
      <c r="E33231" s="278" t="str">
        <f>Resumo!$R$4</f>
        <v>Receita</v>
      </c>
      <c r="F33231" s="278" t="str">
        <f>Resumo!$R$4</f>
        <v>Receita</v>
      </c>
      <c r="G33231" s="286">
        <f>'CRONOG. DE RECEBIMENTO'!AE42</f>
        <v>0</v>
      </c>
    </row>
    <row r="33232" spans="1:7">
      <c r="A33232" s="283">
        <f>'Comp. Desp. Indiretas'!$DA$7</f>
        <v>0</v>
      </c>
      <c r="D33232" s="279" t="str">
        <f>'CRONOG. DE RECEBIMENTO'!$A$43</f>
        <v>Monitorar atividade do Programa de Educação Ambiental do Trabalhador (PEAT)</v>
      </c>
      <c r="E33232" s="278" t="str">
        <f>Resumo!$R$4</f>
        <v>Receita</v>
      </c>
      <c r="F33232" s="278" t="str">
        <f>Resumo!$R$4</f>
        <v>Receita</v>
      </c>
      <c r="G33232" s="286">
        <f>'CRONOG. DE RECEBIMENTO'!AE43</f>
        <v>0</v>
      </c>
    </row>
    <row r="33233" spans="1:7">
      <c r="A33233" s="283">
        <f>'Comp. Desp. Indiretas'!$DA$7</f>
        <v>0</v>
      </c>
      <c r="D33233" s="279" t="str">
        <f>'CRONOG. DE RECEBIMENTO'!$A$44</f>
        <v>Despesas tributáveis do item 6.1.22</v>
      </c>
      <c r="E33233" s="278" t="str">
        <f>Resumo!$R$4</f>
        <v>Receita</v>
      </c>
      <c r="F33233" s="278" t="str">
        <f>Resumo!$R$4</f>
        <v>Receita</v>
      </c>
      <c r="G33233" s="286">
        <f>'CRONOG. DE RECEBIMENTO'!AE44</f>
        <v>0</v>
      </c>
    </row>
    <row r="33234" spans="1:7">
      <c r="A33234" s="283">
        <f>'Comp. Desp. Indiretas'!$DA$7</f>
        <v>0</v>
      </c>
      <c r="D33234" s="279" t="str">
        <f>'CRONOG. DE RECEBIMENTO'!$A$45</f>
        <v>Realizar análise técnica mensal das atividades de Educação Ambiental do PEAT</v>
      </c>
      <c r="E33234" s="278" t="str">
        <f>Resumo!$R$4</f>
        <v>Receita</v>
      </c>
      <c r="F33234" s="278" t="str">
        <f>Resumo!$R$4</f>
        <v>Receita</v>
      </c>
      <c r="G33234" s="286">
        <f>'CRONOG. DE RECEBIMENTO'!AE45</f>
        <v>0</v>
      </c>
    </row>
    <row r="33235" spans="1:7">
      <c r="A33235" s="283">
        <f>'Comp. Desp. Indiretas'!$DA$7</f>
        <v>0</v>
      </c>
      <c r="D33235" s="279" t="str">
        <f>'CRONOG. DE RECEBIMENTO'!$A$46</f>
        <v>Realizar Diagnóstico Socioambiental Participativo (DSAP) para empregados</v>
      </c>
      <c r="E33235" s="278" t="str">
        <f>Resumo!$R$4</f>
        <v>Receita</v>
      </c>
      <c r="F33235" s="278" t="str">
        <f>Resumo!$R$4</f>
        <v>Receita</v>
      </c>
      <c r="G33235" s="286">
        <f>'CRONOG. DE RECEBIMENTO'!AE46</f>
        <v>0</v>
      </c>
    </row>
    <row r="33237" spans="1:7">
      <c r="A33237" s="283">
        <f>'Comp. Desp. Indiretas'!$DA$7</f>
        <v>0</v>
      </c>
      <c r="D33237" s="279" t="str">
        <f>'CRONOG. DE RECEBIMENTO'!$A$47</f>
        <v>Despesas tributáveis do item 6.1.24</v>
      </c>
      <c r="E33237" s="278" t="str">
        <f>Resumo!$R$4</f>
        <v>Receita</v>
      </c>
      <c r="F33237" s="278" t="str">
        <f>Resumo!$R$4</f>
        <v>Receita</v>
      </c>
      <c r="G33237" s="286">
        <f>'CRONOG. DE RECEBIMENTO'!AE47</f>
        <v>0</v>
      </c>
    </row>
    <row r="33238" spans="1:7">
      <c r="A33238" s="283">
        <f>'Comp. Desp. Indiretas'!$DA$7</f>
        <v>0</v>
      </c>
      <c r="D33238" s="279" t="str">
        <f>'CRONOG. DE RECEBIMENTO'!$A$48</f>
        <v>PRODUÇÃO DE ARTES VISUAIS</v>
      </c>
      <c r="E33238" s="278" t="str">
        <f>Resumo!$R$4</f>
        <v>Receita</v>
      </c>
      <c r="F33238" s="278" t="str">
        <f>Resumo!$R$4</f>
        <v>Receita</v>
      </c>
      <c r="G33238" s="286">
        <f>'CRONOG. DE RECEBIMENTO'!AE48</f>
        <v>0</v>
      </c>
    </row>
    <row r="33239" spans="1:7">
      <c r="A33239" s="283">
        <f>'Comp. Desp. Indiretas'!$DA$7</f>
        <v>0</v>
      </c>
      <c r="D33239" s="279" t="str">
        <f>'CRONOG. DE RECEBIMENTO'!$A$49</f>
        <v>Produzir material gráfico como folder, convites, banner, lâmina, outdoor, apresentações e produtos diversos atinentes a educação ambiental e outras temáticas etc.</v>
      </c>
      <c r="E33239" s="278" t="str">
        <f>Resumo!$R$4</f>
        <v>Receita</v>
      </c>
      <c r="F33239" s="278" t="str">
        <f>Resumo!$R$4</f>
        <v>Receita</v>
      </c>
      <c r="G33239" s="286">
        <f>'CRONOG. DE RECEBIMENTO'!AE49</f>
        <v>0</v>
      </c>
    </row>
    <row r="33240" spans="1:7">
      <c r="A33240" s="283">
        <f>'Comp. Desp. Indiretas'!$DA$7</f>
        <v>0</v>
      </c>
      <c r="D33240" s="279" t="str">
        <f>'CRONOG. DE RECEBIMENTO'!$A$50</f>
        <v>Produzir Card Animado, Vídeos, Spot, Jogos interativos, Peça Multimídia, Identidade Visual, Plataformas digitais/interativas, Brindes, Cadernos de Campo/Quis/Guia etc.:</v>
      </c>
      <c r="E33240" s="278" t="str">
        <f>Resumo!$R$4</f>
        <v>Receita</v>
      </c>
      <c r="F33240" s="278" t="str">
        <f>Resumo!$R$4</f>
        <v>Receita</v>
      </c>
      <c r="G33240" s="286">
        <f>'CRONOG. DE RECEBIMENTO'!AE50</f>
        <v>0</v>
      </c>
    </row>
    <row r="33254" spans="1:7">
      <c r="A33254" s="283">
        <f>'Comp. Desp. Indiretas'!$DA$7</f>
        <v>0</v>
      </c>
      <c r="D33254" s="279" t="str">
        <f>Resumo!$R$8</f>
        <v>Imposto</v>
      </c>
      <c r="E33254" s="278" t="str">
        <f>Resumo!$R$5</f>
        <v>Despesa</v>
      </c>
      <c r="F33254" s="278" t="str">
        <f>Resumo!$R$8</f>
        <v>Imposto</v>
      </c>
      <c r="G33254" s="286">
        <f>'CRONOG. DE RECEBIMENTO'!AE53</f>
        <v>0</v>
      </c>
    </row>
    <row r="33255" spans="1:7">
      <c r="A33255" s="283">
        <f>'Comp. Desp. Indiretas'!$DA$7</f>
        <v>0</v>
      </c>
      <c r="D33255" s="279" t="str">
        <f>Resumo!$R$9</f>
        <v>Overhead</v>
      </c>
      <c r="E33255" s="278" t="str">
        <f>Resumo!$R$9</f>
        <v>Overhead</v>
      </c>
      <c r="F33255" s="278" t="str">
        <f>Resumo!$R$9</f>
        <v>Overhead</v>
      </c>
      <c r="G33255" s="286">
        <f>'CRONOG. DE RECEBIMENTO'!AE58</f>
        <v>0</v>
      </c>
    </row>
    <row r="33256" spans="1:7">
      <c r="A33256" s="283">
        <f>'Comp. Desp. Indiretas'!$DA$7</f>
        <v>0</v>
      </c>
      <c r="D33256" s="279" t="str">
        <f>Resumo!$R$10</f>
        <v>Margem</v>
      </c>
      <c r="E33256" s="278" t="str">
        <f>Resumo!$R$10</f>
        <v>Margem</v>
      </c>
      <c r="F33256" s="278" t="str">
        <f>Resumo!$R$10</f>
        <v>Margem</v>
      </c>
      <c r="G33256" s="286">
        <f>'CRONOG. DE RECEBIMENTO'!AE60</f>
        <v>0</v>
      </c>
    </row>
    <row r="33257" spans="1:7">
      <c r="A33257" s="283">
        <f>'Comp. Desp. Indiretas'!$DA$7</f>
        <v>0</v>
      </c>
      <c r="D33257" s="279" t="str">
        <f>Resumo!$R$11</f>
        <v>Risco</v>
      </c>
      <c r="E33257" s="278" t="str">
        <f>Resumo!$R$11</f>
        <v>Risco</v>
      </c>
      <c r="F33257" s="278" t="str">
        <f>Resumo!$R$11</f>
        <v>Risco</v>
      </c>
      <c r="G33257" s="286">
        <f>'CRONOG. DE RECEBIMENTO'!AE59</f>
        <v>0</v>
      </c>
    </row>
    <row r="33258" spans="1:7">
      <c r="A33258" s="283">
        <f>'Comp. Desp. Indiretas'!$DA$7</f>
        <v>0</v>
      </c>
      <c r="D33258" s="279" t="str">
        <f>'CRONOG. DE RECEBIMENTO'!$A$54</f>
        <v>TOTAL MENSAL - RECEITA LÍQUIDA</v>
      </c>
      <c r="E33258" s="278" t="str">
        <f>Resumo!$R$4</f>
        <v>Receita</v>
      </c>
      <c r="F33258" s="278" t="str">
        <f>'CRONOG. DE RECEBIMENTO'!$A$54</f>
        <v>TOTAL MENSAL - RECEITA LÍQUIDA</v>
      </c>
      <c r="G33258" s="286">
        <f>'CRONOG. DE RECEBIMENTO'!$AE$54</f>
        <v>0</v>
      </c>
    </row>
    <row r="33259" spans="1:7">
      <c r="A33259" s="283">
        <f>'Comp. Desp. Indiretas'!$DA$7</f>
        <v>0</v>
      </c>
      <c r="D33259" s="279" t="str">
        <f>'CRONOG. DE RECEBIMENTO'!$A$55</f>
        <v>TOTAL ACUMULADO - RECEITA LÍQUIDA</v>
      </c>
      <c r="E33259" s="278" t="str">
        <f>Resumo!$R$4</f>
        <v>Receita</v>
      </c>
      <c r="F33259" s="278" t="str">
        <f>'CRONOG. DE RECEBIMENTO'!$A$55</f>
        <v>TOTAL ACUMULADO - RECEITA LÍQUIDA</v>
      </c>
      <c r="G33259" s="286">
        <f>'CRONOG. DE RECEBIMENTO'!$AE$55</f>
        <v>5856057.9680455765</v>
      </c>
    </row>
    <row r="33290" spans="1:7">
      <c r="A33290" s="283">
        <f>'Comp. Desp. Indiretas'!$DB$7</f>
        <v>0</v>
      </c>
      <c r="B33290" s="278" t="str">
        <f>'Comp. Desp. Indiretas'!$A$9</f>
        <v>MOC</v>
      </c>
      <c r="D33290" s="279" t="str">
        <f>'Comp. Desp. Indiretas'!$C$9</f>
        <v>DIRETOR TÉCNICO</v>
      </c>
      <c r="E33290" s="278" t="str">
        <f>Resumo!$R$5</f>
        <v>Despesa</v>
      </c>
      <c r="F33290" s="278" t="str">
        <f>Resumo!$R$6</f>
        <v>Despesa Indireta</v>
      </c>
      <c r="G33290" s="286">
        <f>'Comp. Desp. Indiretas'!DB9</f>
        <v>0</v>
      </c>
    </row>
    <row r="33291" spans="1:7">
      <c r="A33291" s="283">
        <f>'Comp. Desp. Indiretas'!$DB$7</f>
        <v>0</v>
      </c>
      <c r="B33291" s="278" t="str">
        <f>'Comp. Desp. Indiretas'!$A$10</f>
        <v>MOC</v>
      </c>
      <c r="D33291" s="279" t="str">
        <f>'Comp. Desp. Indiretas'!$C$10</f>
        <v>GERENTE DE PROJETO</v>
      </c>
      <c r="E33291" s="278" t="str">
        <f>Resumo!$R$5</f>
        <v>Despesa</v>
      </c>
      <c r="F33291" s="278" t="str">
        <f>Resumo!$R$6</f>
        <v>Despesa Indireta</v>
      </c>
      <c r="G33291" s="286">
        <f>'Comp. Desp. Indiretas'!DB10</f>
        <v>0</v>
      </c>
    </row>
    <row r="33292" spans="1:7">
      <c r="A33292" s="283">
        <f>'Comp. Desp. Indiretas'!$DB$7</f>
        <v>0</v>
      </c>
      <c r="B33292" s="278" t="str">
        <f>'Comp. Desp. Indiretas'!$A$11</f>
        <v>MOC</v>
      </c>
      <c r="D33292" s="279" t="str">
        <f>'Comp. Desp. Indiretas'!$C$11</f>
        <v>COORD. DE PROJETO</v>
      </c>
      <c r="E33292" s="278" t="str">
        <f>Resumo!$R$5</f>
        <v>Despesa</v>
      </c>
      <c r="F33292" s="278" t="str">
        <f>Resumo!$R$6</f>
        <v>Despesa Indireta</v>
      </c>
      <c r="G33292" s="286">
        <f>'Comp. Desp. Indiretas'!DB11</f>
        <v>0</v>
      </c>
    </row>
    <row r="33293" spans="1:7">
      <c r="A33293" s="283">
        <f>'Comp. Desp. Indiretas'!$DB$7</f>
        <v>0</v>
      </c>
      <c r="B33293" s="278" t="str">
        <f>'Comp. Desp. Indiretas'!$A$12</f>
        <v>MOC</v>
      </c>
      <c r="D33293" s="279" t="str">
        <f>'Comp. Desp. Indiretas'!$C$12</f>
        <v>COORD. OPERACIONAL</v>
      </c>
      <c r="E33293" s="278" t="str">
        <f>Resumo!$R$5</f>
        <v>Despesa</v>
      </c>
      <c r="F33293" s="278" t="str">
        <f>Resumo!$R$6</f>
        <v>Despesa Indireta</v>
      </c>
      <c r="G33293" s="286">
        <f>'Comp. Desp. Indiretas'!DB12</f>
        <v>0</v>
      </c>
    </row>
    <row r="33294" spans="1:7">
      <c r="A33294" s="283">
        <f>'Comp. Desp. Indiretas'!$DB$7</f>
        <v>0</v>
      </c>
      <c r="B33294" s="278" t="str">
        <f>'Comp. Desp. Indiretas'!$A$13</f>
        <v>MOC</v>
      </c>
      <c r="D33294" s="279" t="str">
        <f>'Comp. Desp. Indiretas'!$C$13</f>
        <v>ANALISTA DE PROJETOS SENIOR</v>
      </c>
      <c r="E33294" s="278" t="str">
        <f>Resumo!$R$5</f>
        <v>Despesa</v>
      </c>
      <c r="F33294" s="278" t="str">
        <f>Resumo!$R$6</f>
        <v>Despesa Indireta</v>
      </c>
      <c r="G33294" s="286">
        <f>'Comp. Desp. Indiretas'!DB13</f>
        <v>0</v>
      </c>
    </row>
    <row r="33295" spans="1:7">
      <c r="A33295" s="283">
        <f>'Comp. Desp. Indiretas'!$DB$7</f>
        <v>0</v>
      </c>
      <c r="B33295" s="278" t="str">
        <f>'Comp. Desp. Indiretas'!$A$14</f>
        <v>MOC</v>
      </c>
      <c r="D33295" s="279" t="str">
        <f>'Comp. Desp. Indiretas'!$C$14</f>
        <v>ANALISTA DE PROJETOS PLENO</v>
      </c>
      <c r="E33295" s="278" t="str">
        <f>Resumo!$R$5</f>
        <v>Despesa</v>
      </c>
      <c r="F33295" s="278" t="str">
        <f>Resumo!$R$6</f>
        <v>Despesa Indireta</v>
      </c>
      <c r="G33295" s="286">
        <f>'Comp. Desp. Indiretas'!DB14</f>
        <v>0</v>
      </c>
    </row>
    <row r="33296" spans="1:7">
      <c r="A33296" s="283">
        <f>'Comp. Desp. Indiretas'!$DB$7</f>
        <v>0</v>
      </c>
      <c r="B33296" s="278" t="str">
        <f>'Comp. Desp. Indiretas'!$A$15</f>
        <v>MOC</v>
      </c>
      <c r="D33296" s="279" t="str">
        <f>'Comp. Desp. Indiretas'!$C$15</f>
        <v>ANALISTA DE PROJETOS JUNIOR</v>
      </c>
      <c r="E33296" s="278" t="str">
        <f>Resumo!$R$5</f>
        <v>Despesa</v>
      </c>
      <c r="F33296" s="278" t="str">
        <f>Resumo!$R$6</f>
        <v>Despesa Indireta</v>
      </c>
      <c r="G33296" s="286">
        <f>'Comp. Desp. Indiretas'!DB15</f>
        <v>0</v>
      </c>
    </row>
    <row r="33297" spans="1:7">
      <c r="A33297" s="283">
        <f>'Comp. Desp. Indiretas'!$DB$7</f>
        <v>0</v>
      </c>
      <c r="B33297" s="278" t="str">
        <f>'Comp. Desp. Indiretas'!$A$16</f>
        <v>MOC</v>
      </c>
      <c r="D33297" s="279" t="str">
        <f>'Comp. Desp. Indiretas'!$C$16</f>
        <v>TÉCNICO OPERACIONAL</v>
      </c>
      <c r="E33297" s="278" t="str">
        <f>Resumo!$R$5</f>
        <v>Despesa</v>
      </c>
      <c r="F33297" s="278" t="str">
        <f>Resumo!$R$6</f>
        <v>Despesa Indireta</v>
      </c>
      <c r="G33297" s="286">
        <f>'Comp. Desp. Indiretas'!DB16</f>
        <v>0</v>
      </c>
    </row>
    <row r="33298" spans="1:7">
      <c r="A33298" s="283">
        <f>'Comp. Desp. Indiretas'!$DB$7</f>
        <v>0</v>
      </c>
      <c r="B33298" s="278" t="str">
        <f>'Comp. Desp. Indiretas'!$A$17</f>
        <v>MOC</v>
      </c>
      <c r="D33298" s="279" t="str">
        <f>'Comp. Desp. Indiretas'!$C$17</f>
        <v>TÉCNICO OPERACIONAL - C/ PERICULOSIDADE</v>
      </c>
      <c r="E33298" s="278" t="str">
        <f>Resumo!$R$5</f>
        <v>Despesa</v>
      </c>
      <c r="F33298" s="278" t="str">
        <f>Resumo!$R$6</f>
        <v>Despesa Indireta</v>
      </c>
      <c r="G33298" s="286">
        <f>'Comp. Desp. Indiretas'!DB17</f>
        <v>0</v>
      </c>
    </row>
    <row r="33299" spans="1:7">
      <c r="A33299" s="283">
        <f>'Comp. Desp. Indiretas'!$DB$7</f>
        <v>0</v>
      </c>
      <c r="B33299" s="278" t="str">
        <f>'Comp. Desp. Indiretas'!$A$18</f>
        <v>MOC</v>
      </c>
      <c r="D33299" s="279" t="str">
        <f>'Comp. Desp. Indiretas'!$C$18</f>
        <v>ANALISTA DE GEOPROCESSAMENTO</v>
      </c>
      <c r="E33299" s="278" t="str">
        <f>Resumo!$R$5</f>
        <v>Despesa</v>
      </c>
      <c r="F33299" s="278" t="str">
        <f>Resumo!$R$6</f>
        <v>Despesa Indireta</v>
      </c>
      <c r="G33299" s="286">
        <f>'Comp. Desp. Indiretas'!DB18</f>
        <v>0</v>
      </c>
    </row>
    <row r="33300" spans="1:7">
      <c r="A33300" s="283">
        <f>'Comp. Desp. Indiretas'!$DB$7</f>
        <v>0</v>
      </c>
      <c r="B33300" s="278" t="str">
        <f>'Comp. Desp. Indiretas'!$A$19</f>
        <v>MOC</v>
      </c>
      <c r="D33300" s="279" t="str">
        <f>'Comp. Desp. Indiretas'!$C$19</f>
        <v>ASSISTENTE DE PROJETOS</v>
      </c>
      <c r="E33300" s="278" t="str">
        <f>Resumo!$R$5</f>
        <v>Despesa</v>
      </c>
      <c r="F33300" s="278" t="str">
        <f>Resumo!$R$6</f>
        <v>Despesa Indireta</v>
      </c>
      <c r="G33300" s="286">
        <f>'Comp. Desp. Indiretas'!DB19</f>
        <v>0</v>
      </c>
    </row>
    <row r="33301" spans="1:7">
      <c r="A33301" s="283">
        <f>'Comp. Desp. Indiretas'!$DB$7</f>
        <v>0</v>
      </c>
      <c r="B33301" s="278" t="str">
        <f>'Comp. Desp. Indiretas'!$A$20</f>
        <v>MOC</v>
      </c>
      <c r="D33301" s="279" t="str">
        <f>'Comp. Desp. Indiretas'!$C$20</f>
        <v>ASSISTENTE ADMINISTRATIVO</v>
      </c>
      <c r="E33301" s="278" t="str">
        <f>Resumo!$R$5</f>
        <v>Despesa</v>
      </c>
      <c r="F33301" s="278" t="str">
        <f>Resumo!$R$6</f>
        <v>Despesa Indireta</v>
      </c>
      <c r="G33301" s="286">
        <f>'Comp. Desp. Indiretas'!DB20</f>
        <v>0</v>
      </c>
    </row>
    <row r="33302" spans="1:7">
      <c r="A33302" s="283">
        <f>'Comp. Desp. Indiretas'!$DB$7</f>
        <v>0</v>
      </c>
      <c r="B33302" s="278" t="str">
        <f>'Comp. Desp. Indiretas'!$A$21</f>
        <v>MOC</v>
      </c>
      <c r="D33302" s="279" t="str">
        <f>'Comp. Desp. Indiretas'!$C$21</f>
        <v>ESTAGIÁRIO TÉCNICO</v>
      </c>
      <c r="E33302" s="278" t="str">
        <f>Resumo!$R$5</f>
        <v>Despesa</v>
      </c>
      <c r="F33302" s="278" t="str">
        <f>Resumo!$R$6</f>
        <v>Despesa Indireta</v>
      </c>
      <c r="G33302" s="286">
        <f>'Comp. Desp. Indiretas'!DB21</f>
        <v>0</v>
      </c>
    </row>
    <row r="33303" spans="1:7">
      <c r="A33303" s="283">
        <f>'Comp. Desp. Indiretas'!$DB$7</f>
        <v>0</v>
      </c>
      <c r="B33303" s="278" t="str">
        <f>'Comp. Desp. Indiretas'!$A$22</f>
        <v>MOC</v>
      </c>
      <c r="D33303" s="279" t="str">
        <f>'Comp. Desp. Indiretas'!$C$22</f>
        <v>ANALISTA FINANCEIRO</v>
      </c>
      <c r="E33303" s="278" t="str">
        <f>Resumo!$R$5</f>
        <v>Despesa</v>
      </c>
      <c r="F33303" s="278" t="str">
        <f>Resumo!$R$6</f>
        <v>Despesa Indireta</v>
      </c>
      <c r="G33303" s="286">
        <f>'Comp. Desp. Indiretas'!DB22</f>
        <v>0</v>
      </c>
    </row>
    <row r="33304" spans="1:7">
      <c r="A33304" s="283">
        <f>'Comp. Desp. Indiretas'!$DB$7</f>
        <v>0</v>
      </c>
      <c r="B33304" s="278" t="str">
        <f>'Comp. Desp. Indiretas'!$A$23</f>
        <v>MOC</v>
      </c>
      <c r="D33304" s="279" t="str">
        <f>'Comp. Desp. Indiretas'!$C$23</f>
        <v>ANALISTA DE SUPRIMENTOS</v>
      </c>
      <c r="E33304" s="278" t="str">
        <f>Resumo!$R$5</f>
        <v>Despesa</v>
      </c>
      <c r="F33304" s="278" t="str">
        <f>Resumo!$R$6</f>
        <v>Despesa Indireta</v>
      </c>
      <c r="G33304" s="286">
        <f>'Comp. Desp. Indiretas'!DB23</f>
        <v>0</v>
      </c>
    </row>
    <row r="33305" spans="1:7">
      <c r="A33305" s="283">
        <f>'Comp. Desp. Indiretas'!$DB$7</f>
        <v>0</v>
      </c>
      <c r="B33305" s="278" t="str">
        <f>'Comp. Desp. Indiretas'!$A$24</f>
        <v>DG</v>
      </c>
      <c r="D33305" s="279" t="str">
        <f>'Comp. Desp. Indiretas'!$C$24</f>
        <v>HOSPEDAGEM VIAGEM</v>
      </c>
      <c r="E33305" s="278" t="str">
        <f>Resumo!$R$5</f>
        <v>Despesa</v>
      </c>
      <c r="F33305" s="278" t="str">
        <f>Resumo!$R$6</f>
        <v>Despesa Indireta</v>
      </c>
      <c r="G33305" s="286">
        <f>'Comp. Desp. Indiretas'!DB24</f>
        <v>0</v>
      </c>
    </row>
    <row r="33306" spans="1:7">
      <c r="A33306" s="283">
        <f>'Comp. Desp. Indiretas'!$DB$7</f>
        <v>0</v>
      </c>
      <c r="B33306" s="278" t="str">
        <f>'Comp. Desp. Indiretas'!$A$25</f>
        <v>DG</v>
      </c>
      <c r="D33306" s="279" t="str">
        <f>'Comp. Desp. Indiretas'!$C$25</f>
        <v>HOSPEDAGEM - NIVEL 2</v>
      </c>
      <c r="E33306" s="278" t="str">
        <f>Resumo!$R$5</f>
        <v>Despesa</v>
      </c>
      <c r="F33306" s="278" t="str">
        <f>Resumo!$R$6</f>
        <v>Despesa Indireta</v>
      </c>
      <c r="G33306" s="286">
        <f>'Comp. Desp. Indiretas'!DB25</f>
        <v>0</v>
      </c>
    </row>
    <row r="33307" spans="1:7">
      <c r="A33307" s="283">
        <f>'Comp. Desp. Indiretas'!$DB$7</f>
        <v>0</v>
      </c>
      <c r="B33307" s="278" t="str">
        <f>'Comp. Desp. Indiretas'!$A$26</f>
        <v>DG</v>
      </c>
      <c r="D33307" s="279" t="str">
        <f>'Comp. Desp. Indiretas'!$C$26</f>
        <v>HOSPEDAGEM - NIVEL 3</v>
      </c>
      <c r="E33307" s="278" t="str">
        <f>Resumo!$R$5</f>
        <v>Despesa</v>
      </c>
      <c r="F33307" s="278" t="str">
        <f>Resumo!$R$6</f>
        <v>Despesa Indireta</v>
      </c>
      <c r="G33307" s="286">
        <f>'Comp. Desp. Indiretas'!DB26</f>
        <v>0</v>
      </c>
    </row>
    <row r="33308" spans="1:7">
      <c r="A33308" s="283">
        <f>'Comp. Desp. Indiretas'!$DB$7</f>
        <v>0</v>
      </c>
      <c r="B33308" s="278" t="str">
        <f>'Comp. Desp. Indiretas'!$A$27</f>
        <v>DG</v>
      </c>
      <c r="D33308" s="279" t="str">
        <f>'Comp. Desp. Indiretas'!$C$27</f>
        <v>SALA COMERCIAL - PARAUAPEBAS/PA</v>
      </c>
      <c r="E33308" s="278" t="str">
        <f>Resumo!$R$5</f>
        <v>Despesa</v>
      </c>
      <c r="F33308" s="278" t="str">
        <f>Resumo!$R$6</f>
        <v>Despesa Indireta</v>
      </c>
      <c r="G33308" s="286">
        <f>'Comp. Desp. Indiretas'!DB27</f>
        <v>0</v>
      </c>
    </row>
    <row r="33309" spans="1:7">
      <c r="A33309" s="283">
        <f>'Comp. Desp. Indiretas'!$DB$7</f>
        <v>0</v>
      </c>
      <c r="B33309" s="278" t="str">
        <f>'Comp. Desp. Indiretas'!$A$28</f>
        <v>DG</v>
      </c>
      <c r="D33309" s="279" t="str">
        <f>'Comp. Desp. Indiretas'!$C$28</f>
        <v>CUSTOS FIXOS - SALA COMERCIAL (INTERNET, TELEFONIA, ENERGIA, LIMPEZA, E ETC)</v>
      </c>
      <c r="E33309" s="278" t="str">
        <f>Resumo!$R$5</f>
        <v>Despesa</v>
      </c>
      <c r="F33309" s="278" t="str">
        <f>Resumo!$R$6</f>
        <v>Despesa Indireta</v>
      </c>
      <c r="G33309" s="286">
        <f>'Comp. Desp. Indiretas'!DB28</f>
        <v>0</v>
      </c>
    </row>
    <row r="33310" spans="1:7">
      <c r="A33310" s="283">
        <f>'Comp. Desp. Indiretas'!$DB$7</f>
        <v>0</v>
      </c>
      <c r="B33310" s="278" t="str">
        <f>'Comp. Desp. Indiretas'!$A$29</f>
        <v>DG</v>
      </c>
      <c r="D33310" s="279" t="str">
        <f>'Comp. Desp. Indiretas'!$C$29</f>
        <v>MOBILIA/FRETE - SALA COMERCIAL</v>
      </c>
      <c r="E33310" s="278" t="str">
        <f>Resumo!$R$5</f>
        <v>Despesa</v>
      </c>
      <c r="F33310" s="278" t="str">
        <f>Resumo!$R$6</f>
        <v>Despesa Indireta</v>
      </c>
      <c r="G33310" s="286">
        <f>'Comp. Desp. Indiretas'!DB29</f>
        <v>0</v>
      </c>
    </row>
    <row r="33311" spans="1:7">
      <c r="A33311" s="283">
        <f>'Comp. Desp. Indiretas'!$DB$7</f>
        <v>0</v>
      </c>
      <c r="B33311" s="278" t="str">
        <f>'Comp. Desp. Indiretas'!$A$30</f>
        <v>DG</v>
      </c>
      <c r="D33311" s="279" t="str">
        <f>'Comp. Desp. Indiretas'!$C$30</f>
        <v>ALIMENTAÇÃO - NIVEL 3</v>
      </c>
      <c r="E33311" s="278" t="str">
        <f>Resumo!$R$5</f>
        <v>Despesa</v>
      </c>
      <c r="F33311" s="278" t="str">
        <f>Resumo!$R$6</f>
        <v>Despesa Indireta</v>
      </c>
      <c r="G33311" s="286">
        <f>'Comp. Desp. Indiretas'!DB30</f>
        <v>0</v>
      </c>
    </row>
    <row r="33312" spans="1:7">
      <c r="A33312" s="283">
        <f>'Comp. Desp. Indiretas'!$DB$7</f>
        <v>0</v>
      </c>
      <c r="B33312" s="278" t="str">
        <f>'Comp. Desp. Indiretas'!$A$31</f>
        <v>DG</v>
      </c>
      <c r="D33312" s="279" t="str">
        <f>'Comp. Desp. Indiretas'!$C$31</f>
        <v>TELEFONIA</v>
      </c>
      <c r="E33312" s="278" t="str">
        <f>Resumo!$R$5</f>
        <v>Despesa</v>
      </c>
      <c r="F33312" s="278" t="str">
        <f>Resumo!$R$6</f>
        <v>Despesa Indireta</v>
      </c>
      <c r="G33312" s="286">
        <f>'Comp. Desp. Indiretas'!DB31</f>
        <v>0</v>
      </c>
    </row>
    <row r="33313" spans="1:7">
      <c r="A33313" s="283">
        <f>'Comp. Desp. Indiretas'!$DB$7</f>
        <v>0</v>
      </c>
      <c r="B33313" s="278" t="str">
        <f>'Comp. Desp. Indiretas'!$A$32</f>
        <v>DG</v>
      </c>
      <c r="D33313" s="279" t="str">
        <f>'Comp. Desp. Indiretas'!$C$32</f>
        <v>ALUGUEL DE VEÍCULO SUV</v>
      </c>
      <c r="E33313" s="278" t="str">
        <f>Resumo!$R$5</f>
        <v>Despesa</v>
      </c>
      <c r="F33313" s="278" t="str">
        <f>Resumo!$R$6</f>
        <v>Despesa Indireta</v>
      </c>
      <c r="G33313" s="286">
        <f>'Comp. Desp. Indiretas'!DB32</f>
        <v>0</v>
      </c>
    </row>
    <row r="33314" spans="1:7">
      <c r="A33314" s="283">
        <f>'Comp. Desp. Indiretas'!$DB$7</f>
        <v>0</v>
      </c>
      <c r="B33314" s="278" t="str">
        <f>'Comp. Desp. Indiretas'!$A$33</f>
        <v>DG</v>
      </c>
      <c r="D33314" s="279" t="str">
        <f>'Comp. Desp. Indiretas'!$C$33</f>
        <v>ALUGUEL DE VEICULO LEVE</v>
      </c>
      <c r="E33314" s="278" t="str">
        <f>Resumo!$R$5</f>
        <v>Despesa</v>
      </c>
      <c r="F33314" s="278" t="str">
        <f>Resumo!$R$6</f>
        <v>Despesa Indireta</v>
      </c>
      <c r="G33314" s="286">
        <f>'Comp. Desp. Indiretas'!DB33</f>
        <v>0</v>
      </c>
    </row>
    <row r="33315" spans="1:7">
      <c r="A33315" s="283">
        <f>'Comp. Desp. Indiretas'!$DB$7</f>
        <v>0</v>
      </c>
      <c r="B33315" s="278" t="str">
        <f>'Comp. Desp. Indiretas'!$A$34</f>
        <v>DG</v>
      </c>
      <c r="D33315" s="279" t="str">
        <f>'Comp. Desp. Indiretas'!$C$34</f>
        <v>ALUGUEL CAMINHONTE</v>
      </c>
      <c r="E33315" s="278" t="str">
        <f>Resumo!$R$5</f>
        <v>Despesa</v>
      </c>
      <c r="F33315" s="278" t="str">
        <f>Resumo!$R$6</f>
        <v>Despesa Indireta</v>
      </c>
      <c r="G33315" s="286">
        <f>'Comp. Desp. Indiretas'!DB34</f>
        <v>0</v>
      </c>
    </row>
    <row r="33316" spans="1:7">
      <c r="A33316" s="283">
        <f>'Comp. Desp. Indiretas'!$DB$7</f>
        <v>0</v>
      </c>
      <c r="B33316" s="278" t="str">
        <f>'Comp. Desp. Indiretas'!$A$35</f>
        <v>DG</v>
      </c>
      <c r="D33316" s="279" t="str">
        <f>'Comp. Desp. Indiretas'!$C$35</f>
        <v>AQUISIÇÃO DE VEICULO</v>
      </c>
      <c r="E33316" s="278" t="str">
        <f>Resumo!$R$5</f>
        <v>Despesa</v>
      </c>
      <c r="F33316" s="278" t="str">
        <f>Resumo!$R$6</f>
        <v>Despesa Indireta</v>
      </c>
      <c r="G33316" s="286">
        <f>'Comp. Desp. Indiretas'!DB35</f>
        <v>0</v>
      </c>
    </row>
    <row r="33317" spans="1:7">
      <c r="A33317" s="283">
        <f>'Comp. Desp. Indiretas'!$DB$7</f>
        <v>0</v>
      </c>
      <c r="B33317" s="278" t="str">
        <f>'Comp. Desp. Indiretas'!$A$36</f>
        <v>DG</v>
      </c>
      <c r="D33317" s="279" t="str">
        <f>'Comp. Desp. Indiretas'!$C$36</f>
        <v>COMBUSTÍVEL - GASOLINA</v>
      </c>
      <c r="E33317" s="278" t="str">
        <f>Resumo!$R$5</f>
        <v>Despesa</v>
      </c>
      <c r="F33317" s="278" t="str">
        <f>Resumo!$R$6</f>
        <v>Despesa Indireta</v>
      </c>
      <c r="G33317" s="286">
        <f>'Comp. Desp. Indiretas'!DB36</f>
        <v>0</v>
      </c>
    </row>
    <row r="33318" spans="1:7">
      <c r="A33318" s="283">
        <f>'Comp. Desp. Indiretas'!$DB$7</f>
        <v>0</v>
      </c>
      <c r="B33318" s="278" t="str">
        <f>'Comp. Desp. Indiretas'!$A$37</f>
        <v>DG</v>
      </c>
      <c r="D33318" s="279" t="str">
        <f>'Comp. Desp. Indiretas'!$C$37</f>
        <v>COMBUSTÍVEL - DIESEL</v>
      </c>
      <c r="E33318" s="278" t="str">
        <f>Resumo!$R$5</f>
        <v>Despesa</v>
      </c>
      <c r="F33318" s="278" t="str">
        <f>Resumo!$R$6</f>
        <v>Despesa Indireta</v>
      </c>
      <c r="G33318" s="286">
        <f>'Comp. Desp. Indiretas'!DB37</f>
        <v>0</v>
      </c>
    </row>
    <row r="33319" spans="1:7">
      <c r="A33319" s="283">
        <f>'Comp. Desp. Indiretas'!$DB$7</f>
        <v>0</v>
      </c>
      <c r="B33319" s="278" t="str">
        <f>'Comp. Desp. Indiretas'!$A$38</f>
        <v>DG</v>
      </c>
      <c r="D33319" s="279" t="str">
        <f>'Comp. Desp. Indiretas'!$C$38</f>
        <v>PASSAGEM AÉREA</v>
      </c>
      <c r="E33319" s="278" t="str">
        <f>Resumo!$R$5</f>
        <v>Despesa</v>
      </c>
      <c r="F33319" s="278" t="str">
        <f>Resumo!$R$6</f>
        <v>Despesa Indireta</v>
      </c>
      <c r="G33319" s="286">
        <f>'Comp. Desp. Indiretas'!DB38</f>
        <v>0</v>
      </c>
    </row>
    <row r="33320" spans="1:7">
      <c r="A33320" s="283">
        <f>'Comp. Desp. Indiretas'!$DB$7</f>
        <v>0</v>
      </c>
      <c r="B33320" s="278" t="str">
        <f>'Comp. Desp. Indiretas'!$A$39</f>
        <v>ART</v>
      </c>
      <c r="D33320" s="279" t="str">
        <f>'Comp. Desp. Indiretas'!$C$39</f>
        <v>ART CREA - Nível 1</v>
      </c>
      <c r="E33320" s="278" t="str">
        <f>Resumo!$R$5</f>
        <v>Despesa</v>
      </c>
      <c r="F33320" s="278" t="str">
        <f>Resumo!$R$6</f>
        <v>Despesa Indireta</v>
      </c>
      <c r="G33320" s="286">
        <f>'Comp. Desp. Indiretas'!DB39</f>
        <v>0</v>
      </c>
    </row>
    <row r="33321" spans="1:7">
      <c r="A33321" s="283">
        <f>'Comp. Desp. Indiretas'!$DB$7</f>
        <v>0</v>
      </c>
      <c r="B33321" s="278" t="str">
        <f>'Comp. Desp. Indiretas'!$A$40</f>
        <v>ART</v>
      </c>
      <c r="D33321" s="279" t="str">
        <f>'Comp. Desp. Indiretas'!$C$40</f>
        <v>ART CREA - Nível 2</v>
      </c>
      <c r="E33321" s="278" t="str">
        <f>Resumo!$R$5</f>
        <v>Despesa</v>
      </c>
      <c r="F33321" s="278" t="str">
        <f>Resumo!$R$6</f>
        <v>Despesa Indireta</v>
      </c>
      <c r="G33321" s="286">
        <f>'Comp. Desp. Indiretas'!DB40</f>
        <v>0</v>
      </c>
    </row>
    <row r="33322" spans="1:7">
      <c r="A33322" s="283">
        <f>'Comp. Desp. Indiretas'!$DB$7</f>
        <v>0</v>
      </c>
      <c r="B33322" s="278" t="str">
        <f>'Comp. Desp. Indiretas'!$A$41</f>
        <v>ART</v>
      </c>
      <c r="D33322" s="279" t="str">
        <f>'Comp. Desp. Indiretas'!$C$41</f>
        <v>ART CREA - Nível 3</v>
      </c>
      <c r="E33322" s="278" t="str">
        <f>Resumo!$R$5</f>
        <v>Despesa</v>
      </c>
      <c r="F33322" s="278" t="str">
        <f>Resumo!$R$6</f>
        <v>Despesa Indireta</v>
      </c>
      <c r="G33322" s="286">
        <f>'Comp. Desp. Indiretas'!DB41</f>
        <v>0</v>
      </c>
    </row>
    <row r="33323" spans="1:7">
      <c r="A33323" s="283">
        <f>'Comp. Desp. Indiretas'!$DB$7</f>
        <v>0</v>
      </c>
      <c r="B33323" s="278" t="str">
        <f>'Comp. Desp. Indiretas'!$A$42</f>
        <v>ART</v>
      </c>
      <c r="D33323" s="279" t="str">
        <f>'Comp. Desp. Indiretas'!$C$42</f>
        <v>ACERVO CREA</v>
      </c>
      <c r="E33323" s="278" t="str">
        <f>Resumo!$R$5</f>
        <v>Despesa</v>
      </c>
      <c r="F33323" s="278" t="str">
        <f>Resumo!$R$6</f>
        <v>Despesa Indireta</v>
      </c>
      <c r="G33323" s="286">
        <f>'Comp. Desp. Indiretas'!DB42</f>
        <v>0</v>
      </c>
    </row>
    <row r="33324" spans="1:7">
      <c r="A33324" s="283">
        <f>'Comp. Desp. Indiretas'!$DB$7</f>
        <v>0</v>
      </c>
      <c r="B33324" s="278" t="str">
        <f>'Comp. Desp. Indiretas'!$A$43</f>
        <v>ART</v>
      </c>
      <c r="D33324" s="279" t="str">
        <f>'Comp. Desp. Indiretas'!$C$43</f>
        <v>ART CRBio</v>
      </c>
      <c r="E33324" s="278" t="str">
        <f>Resumo!$R$5</f>
        <v>Despesa</v>
      </c>
      <c r="F33324" s="278" t="str">
        <f>Resumo!$R$6</f>
        <v>Despesa Indireta</v>
      </c>
      <c r="G33324" s="286">
        <f>'Comp. Desp. Indiretas'!DB43</f>
        <v>0</v>
      </c>
    </row>
    <row r="33325" spans="1:7">
      <c r="A33325" s="283">
        <f>'Comp. Desp. Indiretas'!$DB$7</f>
        <v>0</v>
      </c>
      <c r="B33325" s="278" t="str">
        <f>'Comp. Desp. Indiretas'!$A$44</f>
        <v>ART</v>
      </c>
      <c r="D33325" s="279" t="str">
        <f>'Comp. Desp. Indiretas'!$C$44</f>
        <v>ACERVO CRBio</v>
      </c>
      <c r="E33325" s="278" t="str">
        <f>Resumo!$R$5</f>
        <v>Despesa</v>
      </c>
      <c r="F33325" s="278" t="str">
        <f>Resumo!$R$6</f>
        <v>Despesa Indireta</v>
      </c>
      <c r="G33325" s="286">
        <f>'Comp. Desp. Indiretas'!DB44</f>
        <v>0</v>
      </c>
    </row>
    <row r="33326" spans="1:7">
      <c r="A33326" s="283">
        <f>'Comp. Desp. Indiretas'!$DB$7</f>
        <v>0</v>
      </c>
      <c r="B33326" s="278" t="str">
        <f>'Comp. Desp. Indiretas'!$A$45</f>
        <v>ART</v>
      </c>
      <c r="D33326" s="279" t="str">
        <f>'Comp. Desp. Indiretas'!$C$45</f>
        <v>VISTO CREA PF</v>
      </c>
      <c r="E33326" s="278" t="str">
        <f>Resumo!$R$5</f>
        <v>Despesa</v>
      </c>
      <c r="F33326" s="278" t="str">
        <f>Resumo!$R$6</f>
        <v>Despesa Indireta</v>
      </c>
      <c r="G33326" s="286">
        <f>'Comp. Desp. Indiretas'!DB45</f>
        <v>0</v>
      </c>
    </row>
    <row r="33327" spans="1:7">
      <c r="A33327" s="283">
        <f>'Comp. Desp. Indiretas'!$DB$7</f>
        <v>0</v>
      </c>
      <c r="B33327" s="278" t="str">
        <f>'Comp. Desp. Indiretas'!$A$46</f>
        <v>ART</v>
      </c>
      <c r="D33327" s="279" t="str">
        <f>'Comp. Desp. Indiretas'!$C$46</f>
        <v>VISTO CREA PJ</v>
      </c>
      <c r="E33327" s="278" t="str">
        <f>Resumo!$R$5</f>
        <v>Despesa</v>
      </c>
      <c r="F33327" s="278" t="str">
        <f>Resumo!$R$6</f>
        <v>Despesa Indireta</v>
      </c>
      <c r="G33327" s="286">
        <f>'Comp. Desp. Indiretas'!DB46</f>
        <v>0</v>
      </c>
    </row>
    <row r="33328" spans="1:7">
      <c r="A33328" s="283">
        <f>'Comp. Desp. Indiretas'!$DB$7</f>
        <v>0</v>
      </c>
      <c r="B33328" s="278" t="str">
        <f>'Comp. Desp. Indiretas'!$A$47</f>
        <v>ART</v>
      </c>
      <c r="D33328" s="279" t="str">
        <f>'Comp. Desp. Indiretas'!$C$47</f>
        <v>ANUIDADE CREA PF</v>
      </c>
      <c r="E33328" s="278" t="str">
        <f>Resumo!$R$5</f>
        <v>Despesa</v>
      </c>
      <c r="F33328" s="278" t="str">
        <f>Resumo!$R$6</f>
        <v>Despesa Indireta</v>
      </c>
      <c r="G33328" s="286">
        <f>'Comp. Desp. Indiretas'!DB47</f>
        <v>0</v>
      </c>
    </row>
    <row r="33329" spans="1:7">
      <c r="A33329" s="283">
        <f>'Comp. Desp. Indiretas'!$DB$7</f>
        <v>0</v>
      </c>
      <c r="B33329" s="278" t="str">
        <f>'Comp. Desp. Indiretas'!$A$48</f>
        <v>ART</v>
      </c>
      <c r="D33329" s="279" t="str">
        <f>'Comp. Desp. Indiretas'!$C$48</f>
        <v>ANUIDADE CREA PJ</v>
      </c>
      <c r="E33329" s="278" t="str">
        <f>Resumo!$R$5</f>
        <v>Despesa</v>
      </c>
      <c r="F33329" s="278" t="str">
        <f>Resumo!$R$6</f>
        <v>Despesa Indireta</v>
      </c>
      <c r="G33329" s="286">
        <f>'Comp. Desp. Indiretas'!DB48</f>
        <v>0</v>
      </c>
    </row>
    <row r="33330" spans="1:7">
      <c r="A33330" s="283">
        <f>'Comp. Desp. Indiretas'!$DB$7</f>
        <v>0</v>
      </c>
      <c r="B33330" s="278" t="str">
        <f>'Comp. Desp. Indiretas'!$A$49</f>
        <v>ART</v>
      </c>
      <c r="D33330" s="279" t="str">
        <f>'Comp. Desp. Indiretas'!$C$49</f>
        <v>VISTO CRBio PF</v>
      </c>
      <c r="E33330" s="278" t="str">
        <f>Resumo!$R$5</f>
        <v>Despesa</v>
      </c>
      <c r="F33330" s="278" t="str">
        <f>Resumo!$R$6</f>
        <v>Despesa Indireta</v>
      </c>
      <c r="G33330" s="286">
        <f>'Comp. Desp. Indiretas'!DB49</f>
        <v>0</v>
      </c>
    </row>
    <row r="33331" spans="1:7">
      <c r="A33331" s="283">
        <f>'Comp. Desp. Indiretas'!$DB$7</f>
        <v>0</v>
      </c>
      <c r="B33331" s="278" t="str">
        <f>'Comp. Desp. Indiretas'!$A$50</f>
        <v>ART</v>
      </c>
      <c r="D33331" s="279" t="str">
        <f>'Comp. Desp. Indiretas'!$C$50</f>
        <v>VISTO CRBio PJ</v>
      </c>
      <c r="E33331" s="278" t="str">
        <f>Resumo!$R$5</f>
        <v>Despesa</v>
      </c>
      <c r="F33331" s="278" t="str">
        <f>Resumo!$R$6</f>
        <v>Despesa Indireta</v>
      </c>
      <c r="G33331" s="286">
        <f>'Comp. Desp. Indiretas'!DB50</f>
        <v>0</v>
      </c>
    </row>
    <row r="33332" spans="1:7">
      <c r="A33332" s="283">
        <f>'Comp. Desp. Indiretas'!$DB$7</f>
        <v>0</v>
      </c>
      <c r="B33332" s="278" t="str">
        <f>'Comp. Desp. Indiretas'!$A$51</f>
        <v>SMS</v>
      </c>
      <c r="D33332" s="279" t="str">
        <f>'Comp. Desp. Indiretas'!$C$51</f>
        <v>PPRA</v>
      </c>
      <c r="E33332" s="278" t="str">
        <f>Resumo!$R$5</f>
        <v>Despesa</v>
      </c>
      <c r="F33332" s="278" t="str">
        <f>Resumo!$R$6</f>
        <v>Despesa Indireta</v>
      </c>
      <c r="G33332" s="286">
        <f>'Comp. Desp. Indiretas'!DB51</f>
        <v>0</v>
      </c>
    </row>
    <row r="33333" spans="1:7">
      <c r="A33333" s="283">
        <f>'Comp. Desp. Indiretas'!$DB$7</f>
        <v>0</v>
      </c>
      <c r="B33333" s="278" t="str">
        <f>'Comp. Desp. Indiretas'!$A$52</f>
        <v>SMS</v>
      </c>
      <c r="D33333" s="279" t="str">
        <f>'Comp. Desp. Indiretas'!$C$52</f>
        <v>PCMSO</v>
      </c>
      <c r="E33333" s="278" t="str">
        <f>Resumo!$R$5</f>
        <v>Despesa</v>
      </c>
      <c r="F33333" s="278" t="str">
        <f>Resumo!$R$6</f>
        <v>Despesa Indireta</v>
      </c>
      <c r="G33333" s="286">
        <f>'Comp. Desp. Indiretas'!DB52</f>
        <v>0</v>
      </c>
    </row>
    <row r="33334" spans="1:7">
      <c r="A33334" s="283">
        <f>'Comp. Desp. Indiretas'!$DB$7</f>
        <v>0</v>
      </c>
      <c r="B33334" s="278" t="str">
        <f>'Comp. Desp. Indiretas'!$A$53</f>
        <v>SMS</v>
      </c>
      <c r="D33334" s="279" t="str">
        <f>'Comp. Desp. Indiretas'!$C$53</f>
        <v>PGR</v>
      </c>
      <c r="E33334" s="278" t="str">
        <f>Resumo!$R$5</f>
        <v>Despesa</v>
      </c>
      <c r="F33334" s="278" t="str">
        <f>Resumo!$R$6</f>
        <v>Despesa Indireta</v>
      </c>
      <c r="G33334" s="286">
        <f>'Comp. Desp. Indiretas'!DB53</f>
        <v>0</v>
      </c>
    </row>
    <row r="33335" spans="1:7">
      <c r="A33335" s="283">
        <f>'Comp. Desp. Indiretas'!$DB$7</f>
        <v>0</v>
      </c>
      <c r="B33335" s="278" t="str">
        <f>'Comp. Desp. Indiretas'!$A$55</f>
        <v>SMS</v>
      </c>
      <c r="D33335" s="279" t="str">
        <f>'Comp. Desp. Indiretas'!$C$55</f>
        <v>TREINAMENTO</v>
      </c>
      <c r="E33335" s="278" t="str">
        <f>Resumo!$R$5</f>
        <v>Despesa</v>
      </c>
      <c r="F33335" s="278" t="str">
        <f>Resumo!$R$6</f>
        <v>Despesa Indireta</v>
      </c>
      <c r="G33335" s="286">
        <f>'Comp. Desp. Indiretas'!DB55</f>
        <v>0</v>
      </c>
    </row>
    <row r="33336" spans="1:7">
      <c r="A33336" s="283">
        <f>'Comp. Desp. Indiretas'!$DB$7</f>
        <v>0</v>
      </c>
      <c r="B33336" s="278" t="str">
        <f>'Comp. Desp. Indiretas'!$A$56</f>
        <v>SMS</v>
      </c>
      <c r="D33336" s="279" t="str">
        <f>'Comp. Desp. Indiretas'!$C$56</f>
        <v>ASO</v>
      </c>
      <c r="E33336" s="278" t="str">
        <f>Resumo!$R$5</f>
        <v>Despesa</v>
      </c>
      <c r="F33336" s="278" t="str">
        <f>Resumo!$R$6</f>
        <v>Despesa Indireta</v>
      </c>
      <c r="G33336" s="286">
        <f>'Comp. Desp. Indiretas'!DB56</f>
        <v>0</v>
      </c>
    </row>
    <row r="33337" spans="1:7">
      <c r="A33337" s="283">
        <f>'Comp. Desp. Indiretas'!$DB$7</f>
        <v>0</v>
      </c>
      <c r="B33337" s="278">
        <f>'Comp. Desp. Indiretas'!$A$57</f>
        <v>0</v>
      </c>
      <c r="D33337" s="279" t="str">
        <f>'Comp. Desp. Indiretas'!$C$57</f>
        <v/>
      </c>
      <c r="E33337" s="278" t="str">
        <f>Resumo!$R$5</f>
        <v>Despesa</v>
      </c>
      <c r="F33337" s="278" t="str">
        <f>Resumo!$R$6</f>
        <v>Despesa Indireta</v>
      </c>
      <c r="G33337" s="286">
        <f>'Comp. Desp. Indiretas'!DB57</f>
        <v>0</v>
      </c>
    </row>
    <row r="33338" spans="1:7">
      <c r="A33338" s="283">
        <f>'Comp. Desp. Indiretas'!$DB$7</f>
        <v>0</v>
      </c>
      <c r="B33338" s="278">
        <f>'Comp. Desp. Indiretas'!$A$58</f>
        <v>0</v>
      </c>
      <c r="D33338" s="279" t="str">
        <f>'Comp. Desp. Indiretas'!$C$58</f>
        <v/>
      </c>
      <c r="E33338" s="278" t="str">
        <f>Resumo!$R$5</f>
        <v>Despesa</v>
      </c>
      <c r="F33338" s="278" t="str">
        <f>Resumo!$R$6</f>
        <v>Despesa Indireta</v>
      </c>
      <c r="G33338" s="286">
        <f>'Comp. Desp. Indiretas'!DB58</f>
        <v>0</v>
      </c>
    </row>
    <row r="33339" spans="1:7">
      <c r="A33339" s="283">
        <f>'Comp. Desp. Indiretas'!$DB$7</f>
        <v>0</v>
      </c>
      <c r="B33339" s="278">
        <f>'Comp. Desp. Indiretas'!$A$59</f>
        <v>0</v>
      </c>
      <c r="D33339" s="279" t="str">
        <f>'Comp. Desp. Indiretas'!$C$59</f>
        <v/>
      </c>
      <c r="E33339" s="278" t="str">
        <f>Resumo!$R$5</f>
        <v>Despesa</v>
      </c>
      <c r="F33339" s="278" t="str">
        <f>Resumo!$R$6</f>
        <v>Despesa Indireta</v>
      </c>
      <c r="G33339" s="286">
        <f>'Comp. Desp. Indiretas'!DB59</f>
        <v>0</v>
      </c>
    </row>
    <row r="33340" spans="1:7">
      <c r="A33340" s="283">
        <f>'Comp. Desp. Indiretas'!$DB$7</f>
        <v>0</v>
      </c>
      <c r="B33340" s="278">
        <f>'Comp. Desp. Indiretas'!$A$60</f>
        <v>0</v>
      </c>
      <c r="D33340" s="279" t="str">
        <f>'Comp. Desp. Indiretas'!$C$60</f>
        <v/>
      </c>
      <c r="E33340" s="278" t="str">
        <f>Resumo!$R$5</f>
        <v>Despesa</v>
      </c>
      <c r="F33340" s="278" t="str">
        <f>Resumo!$R$6</f>
        <v>Despesa Indireta</v>
      </c>
      <c r="G33340" s="286">
        <f>'Comp. Desp. Indiretas'!DB60</f>
        <v>0</v>
      </c>
    </row>
    <row r="33341" spans="1:7">
      <c r="A33341" s="283">
        <f>'Comp. Desp. Indiretas'!$DB$7</f>
        <v>0</v>
      </c>
      <c r="B33341" s="278" t="str">
        <f>'Comp. Desp. Indiretas'!$A$63</f>
        <v>MOC</v>
      </c>
      <c r="D33341" s="279" t="str">
        <f>'Comp. Desp. Indiretas'!$C$63</f>
        <v>DIRETOR TÉCNICO</v>
      </c>
      <c r="E33341" s="278" t="str">
        <f>Resumo!$R$5</f>
        <v>Despesa</v>
      </c>
      <c r="F33341" s="278" t="str">
        <f>Resumo!$R$6</f>
        <v>Despesa Indireta</v>
      </c>
      <c r="G33341" s="286">
        <f>'Comp. Desp. Indiretas'!DB63</f>
        <v>0</v>
      </c>
    </row>
    <row r="33342" spans="1:7">
      <c r="A33342" s="283">
        <f>'Comp. Desp. Indiretas'!$DB$7</f>
        <v>0</v>
      </c>
      <c r="B33342" s="278" t="str">
        <f>'Comp. Desp. Indiretas'!$A$64</f>
        <v>MOC</v>
      </c>
      <c r="D33342" s="279" t="str">
        <f>'Comp. Desp. Indiretas'!$C$64</f>
        <v>ANALISTA DE SUPRIMENTOS</v>
      </c>
      <c r="E33342" s="278" t="str">
        <f>Resumo!$R$5</f>
        <v>Despesa</v>
      </c>
      <c r="F33342" s="278" t="str">
        <f>Resumo!$R$6</f>
        <v>Despesa Indireta</v>
      </c>
      <c r="G33342" s="286">
        <f>'Comp. Desp. Indiretas'!DB64</f>
        <v>0</v>
      </c>
    </row>
    <row r="33343" spans="1:7">
      <c r="A33343" s="283">
        <f>'Comp. Desp. Indiretas'!$DB$7</f>
        <v>0</v>
      </c>
      <c r="B33343" s="278" t="str">
        <f>'Comp. Desp. Indiretas'!$A$65</f>
        <v>MOC</v>
      </c>
      <c r="D33343" s="279" t="str">
        <f>'Comp. Desp. Indiretas'!$C$65</f>
        <v>GERENTE DE PROJETO - PJ</v>
      </c>
      <c r="E33343" s="278" t="str">
        <f>Resumo!$R$5</f>
        <v>Despesa</v>
      </c>
      <c r="F33343" s="278" t="str">
        <f>Resumo!$R$6</f>
        <v>Despesa Indireta</v>
      </c>
      <c r="G33343" s="286">
        <f>'Comp. Desp. Indiretas'!DB65</f>
        <v>0</v>
      </c>
    </row>
    <row r="33344" spans="1:7">
      <c r="A33344" s="283">
        <f>'Comp. Desp. Indiretas'!$DB$7</f>
        <v>0</v>
      </c>
      <c r="B33344" s="278" t="str">
        <f>'Comp. Desp. Indiretas'!$A$66</f>
        <v>MOC</v>
      </c>
      <c r="D33344" s="279" t="str">
        <f>'Comp. Desp. Indiretas'!$C$66</f>
        <v>COORD. DE PROJETO - PJ</v>
      </c>
      <c r="E33344" s="278" t="str">
        <f>Resumo!$R$5</f>
        <v>Despesa</v>
      </c>
      <c r="F33344" s="278" t="str">
        <f>Resumo!$R$6</f>
        <v>Despesa Indireta</v>
      </c>
      <c r="G33344" s="286">
        <f>'Comp. Desp. Indiretas'!DB66</f>
        <v>0</v>
      </c>
    </row>
    <row r="33345" spans="1:7">
      <c r="A33345" s="283">
        <f>'Comp. Desp. Indiretas'!$DB$7</f>
        <v>0</v>
      </c>
      <c r="B33345" s="278" t="str">
        <f>'Comp. Desp. Indiretas'!$A$67</f>
        <v>MOC</v>
      </c>
      <c r="D33345" s="279" t="str">
        <f>'Comp. Desp. Indiretas'!$C$67</f>
        <v>COORD. OPERACIONAL - PJ</v>
      </c>
      <c r="E33345" s="278" t="str">
        <f>Resumo!$R$5</f>
        <v>Despesa</v>
      </c>
      <c r="F33345" s="278" t="str">
        <f>Resumo!$R$6</f>
        <v>Despesa Indireta</v>
      </c>
      <c r="G33345" s="286">
        <f>'Comp. Desp. Indiretas'!DB67</f>
        <v>0</v>
      </c>
    </row>
    <row r="33346" spans="1:7">
      <c r="A33346" s="283">
        <f>'Comp. Desp. Indiretas'!$DB$7</f>
        <v>0</v>
      </c>
      <c r="B33346" s="278" t="str">
        <f>'Comp. Desp. Indiretas'!$A$68</f>
        <v>MOC</v>
      </c>
      <c r="D33346" s="279" t="str">
        <f>'Comp. Desp. Indiretas'!$C$68</f>
        <v>ANALISTA DE PROJETOS SENIOR - PJ</v>
      </c>
      <c r="E33346" s="278" t="str">
        <f>Resumo!$R$5</f>
        <v>Despesa</v>
      </c>
      <c r="F33346" s="278" t="str">
        <f>Resumo!$R$6</f>
        <v>Despesa Indireta</v>
      </c>
      <c r="G33346" s="286">
        <f>'Comp. Desp. Indiretas'!DB68</f>
        <v>0</v>
      </c>
    </row>
    <row r="33347" spans="1:7">
      <c r="A33347" s="283">
        <f>'Comp. Desp. Indiretas'!$DB$7</f>
        <v>0</v>
      </c>
      <c r="B33347" s="278" t="str">
        <f>'Comp. Desp. Indiretas'!$A$69</f>
        <v>MOC</v>
      </c>
      <c r="D33347" s="279" t="str">
        <f>'Comp. Desp. Indiretas'!$C$69</f>
        <v>ANALISTA DE PROJETOS PLENO - PJ</v>
      </c>
      <c r="E33347" s="278" t="str">
        <f>Resumo!$R$5</f>
        <v>Despesa</v>
      </c>
      <c r="F33347" s="278" t="str">
        <f>Resumo!$R$6</f>
        <v>Despesa Indireta</v>
      </c>
      <c r="G33347" s="286">
        <f>'Comp. Desp. Indiretas'!DB69</f>
        <v>0</v>
      </c>
    </row>
    <row r="33348" spans="1:7">
      <c r="A33348" s="283">
        <f>'Comp. Desp. Indiretas'!$DB$7</f>
        <v>0</v>
      </c>
      <c r="B33348" s="278" t="str">
        <f>'Comp. Desp. Indiretas'!$A$70</f>
        <v>MOC</v>
      </c>
      <c r="D33348" s="279" t="str">
        <f>'Comp. Desp. Indiretas'!$C$70</f>
        <v>ANALISTA DE PROJETOS JUNIOR - PJ</v>
      </c>
      <c r="E33348" s="278" t="str">
        <f>Resumo!$R$5</f>
        <v>Despesa</v>
      </c>
      <c r="F33348" s="278" t="str">
        <f>Resumo!$R$6</f>
        <v>Despesa Indireta</v>
      </c>
      <c r="G33348" s="286">
        <f>'Comp. Desp. Indiretas'!DB70</f>
        <v>0</v>
      </c>
    </row>
    <row r="33349" spans="1:7">
      <c r="A33349" s="283">
        <f>'Comp. Desp. Indiretas'!$DB$7</f>
        <v>0</v>
      </c>
      <c r="B33349" s="278" t="str">
        <f>'Comp. Desp. Indiretas'!$A$71</f>
        <v>MOC</v>
      </c>
      <c r="D33349" s="279" t="str">
        <f>'Comp. Desp. Indiretas'!$C$71</f>
        <v>TÉCNICO OPERACIONAL - PJ</v>
      </c>
      <c r="E33349" s="278" t="str">
        <f>Resumo!$R$5</f>
        <v>Despesa</v>
      </c>
      <c r="F33349" s="278" t="str">
        <f>Resumo!$R$6</f>
        <v>Despesa Indireta</v>
      </c>
      <c r="G33349" s="286">
        <f>'Comp. Desp. Indiretas'!DB71</f>
        <v>0</v>
      </c>
    </row>
    <row r="33350" spans="1:7">
      <c r="A33350" s="283">
        <f>'Comp. Desp. Indiretas'!$DB$7</f>
        <v>0</v>
      </c>
      <c r="B33350" s="278" t="str">
        <f>'Comp. Desp. Indiretas'!$A$72</f>
        <v>MOC</v>
      </c>
      <c r="D33350" s="279" t="str">
        <f>'Comp. Desp. Indiretas'!$C$72</f>
        <v>AUXILIAR TÉCNICO - PJ</v>
      </c>
      <c r="E33350" s="278" t="str">
        <f>Resumo!$R$5</f>
        <v>Despesa</v>
      </c>
      <c r="F33350" s="278" t="str">
        <f>Resumo!$R$6</f>
        <v>Despesa Indireta</v>
      </c>
      <c r="G33350" s="286">
        <f>'Comp. Desp. Indiretas'!DB72</f>
        <v>0</v>
      </c>
    </row>
    <row r="33351" spans="1:7">
      <c r="A33351" s="283">
        <f>'Comp. Desp. Indiretas'!$DB$7</f>
        <v>0</v>
      </c>
      <c r="B33351" s="278" t="str">
        <f>'Comp. Desp. Indiretas'!$A$73</f>
        <v>MOC</v>
      </c>
      <c r="D33351" s="279" t="str">
        <f>'Comp. Desp. Indiretas'!$C$73</f>
        <v>ANALISTA FINANCEIRO</v>
      </c>
      <c r="E33351" s="278" t="str">
        <f>Resumo!$R$5</f>
        <v>Despesa</v>
      </c>
      <c r="F33351" s="278" t="str">
        <f>Resumo!$R$6</f>
        <v>Despesa Indireta</v>
      </c>
      <c r="G33351" s="286">
        <f>'Comp. Desp. Indiretas'!DB73</f>
        <v>0</v>
      </c>
    </row>
    <row r="33352" spans="1:7">
      <c r="A33352" s="283">
        <f>'Comp. Desp. Indiretas'!$DB$7</f>
        <v>0</v>
      </c>
      <c r="B33352" s="278" t="str">
        <f>'Comp. Desp. Indiretas'!$A$74</f>
        <v>MOC</v>
      </c>
      <c r="D33352" s="279" t="str">
        <f>'Comp. Desp. Indiretas'!$C$74</f>
        <v>ANALISTA DE SUPRIMENTOS</v>
      </c>
      <c r="E33352" s="278" t="str">
        <f>Resumo!$R$5</f>
        <v>Despesa</v>
      </c>
      <c r="F33352" s="278" t="str">
        <f>Resumo!$R$6</f>
        <v>Despesa Indireta</v>
      </c>
      <c r="G33352" s="286">
        <f>'Comp. Desp. Indiretas'!DB74</f>
        <v>0</v>
      </c>
    </row>
    <row r="33353" spans="1:7">
      <c r="A33353" s="283">
        <f>'Comp. Desp. Indiretas'!$DB$7</f>
        <v>0</v>
      </c>
      <c r="B33353" s="278" t="str">
        <f>'Comp. Desp. Indiretas'!$A$75</f>
        <v>DG</v>
      </c>
      <c r="D33353" s="279" t="str">
        <f>'Comp. Desp. Indiretas'!$C$75</f>
        <v>HOSPEDAGEM VIAGEM</v>
      </c>
      <c r="E33353" s="278" t="str">
        <f>Resumo!$R$5</f>
        <v>Despesa</v>
      </c>
      <c r="F33353" s="278" t="str">
        <f>Resumo!$R$6</f>
        <v>Despesa Indireta</v>
      </c>
      <c r="G33353" s="286">
        <f>'Comp. Desp. Indiretas'!DB75</f>
        <v>0</v>
      </c>
    </row>
    <row r="33354" spans="1:7">
      <c r="A33354" s="283">
        <f>'Comp. Desp. Indiretas'!$DB$7</f>
        <v>0</v>
      </c>
      <c r="B33354" s="278" t="str">
        <f>'Comp. Desp. Indiretas'!$A$76</f>
        <v>DG</v>
      </c>
      <c r="D33354" s="279" t="str">
        <f>'Comp. Desp. Indiretas'!$C$76</f>
        <v>ALIMENTAÇÃO VIAGEM (CAFÉ / ALMOÇO OU JANTA)</v>
      </c>
      <c r="E33354" s="278" t="str">
        <f>Resumo!$R$5</f>
        <v>Despesa</v>
      </c>
      <c r="F33354" s="278" t="str">
        <f>Resumo!$R$6</f>
        <v>Despesa Indireta</v>
      </c>
      <c r="G33354" s="286">
        <f>'Comp. Desp. Indiretas'!DB76</f>
        <v>0</v>
      </c>
    </row>
    <row r="33355" spans="1:7">
      <c r="A33355" s="283">
        <f>'Comp. Desp. Indiretas'!$DB$7</f>
        <v>0</v>
      </c>
      <c r="B33355" s="278" t="str">
        <f>'Comp. Desp. Indiretas'!$A$77</f>
        <v>DG</v>
      </c>
      <c r="D33355" s="279" t="str">
        <f>'Comp. Desp. Indiretas'!$C$77</f>
        <v>SALA COMERCIAL - PARAUAPEBAS/PA</v>
      </c>
      <c r="E33355" s="278" t="str">
        <f>Resumo!$R$5</f>
        <v>Despesa</v>
      </c>
      <c r="F33355" s="278" t="str">
        <f>Resumo!$R$6</f>
        <v>Despesa Indireta</v>
      </c>
      <c r="G33355" s="286">
        <f>'Comp. Desp. Indiretas'!DB77</f>
        <v>0</v>
      </c>
    </row>
    <row r="33356" spans="1:7">
      <c r="A33356" s="283">
        <f>'Comp. Desp. Indiretas'!$DB$7</f>
        <v>0</v>
      </c>
      <c r="B33356" s="278" t="str">
        <f>'Comp. Desp. Indiretas'!$A$78</f>
        <v>DG</v>
      </c>
      <c r="D33356" s="279" t="str">
        <f>'Comp. Desp. Indiretas'!$C$78</f>
        <v>ALIMENTAÇÃO VIAGEM (CAFÉ / ALMOÇO OU JANTA)</v>
      </c>
      <c r="E33356" s="278" t="str">
        <f>Resumo!$R$5</f>
        <v>Despesa</v>
      </c>
      <c r="F33356" s="278" t="str">
        <f>Resumo!$R$6</f>
        <v>Despesa Indireta</v>
      </c>
      <c r="G33356" s="286">
        <f>'Comp. Desp. Indiretas'!DB78</f>
        <v>0</v>
      </c>
    </row>
    <row r="33357" spans="1:7">
      <c r="A33357" s="283">
        <f>'Comp. Desp. Indiretas'!$DB$7</f>
        <v>0</v>
      </c>
      <c r="B33357" s="278" t="str">
        <f>'Comp. Desp. Indiretas'!$A$79</f>
        <v>DG</v>
      </c>
      <c r="D33357" s="279" t="str">
        <f>'Comp. Desp. Indiretas'!$C$79</f>
        <v>ALIMENTAÇÃO - NIVEL 2</v>
      </c>
      <c r="E33357" s="278" t="str">
        <f>Resumo!$R$5</f>
        <v>Despesa</v>
      </c>
      <c r="F33357" s="278" t="str">
        <f>Resumo!$R$6</f>
        <v>Despesa Indireta</v>
      </c>
      <c r="G33357" s="286">
        <f>'Comp. Desp. Indiretas'!DB79</f>
        <v>0</v>
      </c>
    </row>
    <row r="33358" spans="1:7">
      <c r="A33358" s="283">
        <f>'Comp. Desp. Indiretas'!$DB$7</f>
        <v>0</v>
      </c>
      <c r="B33358" s="278" t="str">
        <f>'Comp. Desp. Indiretas'!$A$80</f>
        <v>DG</v>
      </c>
      <c r="D33358" s="279" t="str">
        <f>'Comp. Desp. Indiretas'!$C$80</f>
        <v>ALIMENTAÇÃO - NIVEL 3</v>
      </c>
      <c r="E33358" s="278" t="str">
        <f>Resumo!$R$5</f>
        <v>Despesa</v>
      </c>
      <c r="F33358" s="278" t="str">
        <f>Resumo!$R$6</f>
        <v>Despesa Indireta</v>
      </c>
      <c r="G33358" s="286">
        <f>'Comp. Desp. Indiretas'!DB80</f>
        <v>0</v>
      </c>
    </row>
    <row r="33359" spans="1:7">
      <c r="A33359" s="283">
        <f>'Comp. Desp. Indiretas'!$DB$7</f>
        <v>0</v>
      </c>
      <c r="B33359" s="278" t="str">
        <f>'Comp. Desp. Indiretas'!$A$81</f>
        <v>DG</v>
      </c>
      <c r="D33359" s="279" t="str">
        <f>'Comp. Desp. Indiretas'!$C$81</f>
        <v>TELEFONIA</v>
      </c>
      <c r="E33359" s="278" t="str">
        <f>Resumo!$R$5</f>
        <v>Despesa</v>
      </c>
      <c r="F33359" s="278" t="str">
        <f>Resumo!$R$6</f>
        <v>Despesa Indireta</v>
      </c>
      <c r="G33359" s="286">
        <f>'Comp. Desp. Indiretas'!DB81</f>
        <v>0</v>
      </c>
    </row>
    <row r="33360" spans="1:7">
      <c r="A33360" s="283">
        <f>'Comp. Desp. Indiretas'!$DB$7</f>
        <v>0</v>
      </c>
      <c r="B33360" s="278" t="str">
        <f>'Comp. Desp. Indiretas'!$A$82</f>
        <v>DG</v>
      </c>
      <c r="D33360" s="279" t="str">
        <f>'Comp. Desp. Indiretas'!$C$82</f>
        <v>ALUGUEL DE VEÍCULO SUV</v>
      </c>
      <c r="E33360" s="278" t="str">
        <f>Resumo!$R$5</f>
        <v>Despesa</v>
      </c>
      <c r="F33360" s="278" t="str">
        <f>Resumo!$R$6</f>
        <v>Despesa Indireta</v>
      </c>
      <c r="G33360" s="286">
        <f>'Comp. Desp. Indiretas'!DB82</f>
        <v>0</v>
      </c>
    </row>
    <row r="33361" spans="1:7">
      <c r="A33361" s="283">
        <f>'Comp. Desp. Indiretas'!$DB$7</f>
        <v>0</v>
      </c>
      <c r="B33361" s="278" t="str">
        <f>'Comp. Desp. Indiretas'!$A$83</f>
        <v>DG</v>
      </c>
      <c r="D33361" s="279" t="str">
        <f>'Comp. Desp. Indiretas'!$C$83</f>
        <v>ALUGUEL DE VEICULO LEVE</v>
      </c>
      <c r="E33361" s="278" t="str">
        <f>Resumo!$R$5</f>
        <v>Despesa</v>
      </c>
      <c r="F33361" s="278" t="str">
        <f>Resumo!$R$6</f>
        <v>Despesa Indireta</v>
      </c>
      <c r="G33361" s="286">
        <f>'Comp. Desp. Indiretas'!DB83</f>
        <v>0</v>
      </c>
    </row>
    <row r="33362" spans="1:7">
      <c r="A33362" s="283">
        <f>'Comp. Desp. Indiretas'!$DB$7</f>
        <v>0</v>
      </c>
      <c r="B33362" s="278" t="str">
        <f>'Comp. Desp. Indiretas'!$A$84</f>
        <v>DG</v>
      </c>
      <c r="D33362" s="279" t="str">
        <f>'Comp. Desp. Indiretas'!$C$84</f>
        <v>ALUGUEL CAMINHONTE</v>
      </c>
      <c r="E33362" s="278" t="str">
        <f>Resumo!$R$5</f>
        <v>Despesa</v>
      </c>
      <c r="F33362" s="278" t="str">
        <f>Resumo!$R$6</f>
        <v>Despesa Indireta</v>
      </c>
      <c r="G33362" s="286">
        <f>'Comp. Desp. Indiretas'!DB84</f>
        <v>0</v>
      </c>
    </row>
    <row r="33363" spans="1:7">
      <c r="A33363" s="283">
        <f>'Comp. Desp. Indiretas'!$DB$7</f>
        <v>0</v>
      </c>
      <c r="B33363" s="278" t="str">
        <f>'Comp. Desp. Indiretas'!$A$85</f>
        <v>DG</v>
      </c>
      <c r="D33363" s="279" t="str">
        <f>'Comp. Desp. Indiretas'!$C$85</f>
        <v>AQUISIÇÃO DE VEICULO</v>
      </c>
      <c r="E33363" s="278" t="str">
        <f>Resumo!$R$5</f>
        <v>Despesa</v>
      </c>
      <c r="F33363" s="278" t="str">
        <f>Resumo!$R$6</f>
        <v>Despesa Indireta</v>
      </c>
      <c r="G33363" s="286">
        <f>'Comp. Desp. Indiretas'!DB85</f>
        <v>0</v>
      </c>
    </row>
    <row r="33364" spans="1:7">
      <c r="A33364" s="283">
        <f>'Comp. Desp. Indiretas'!$DB$7</f>
        <v>0</v>
      </c>
      <c r="B33364" s="278" t="str">
        <f>'Comp. Desp. Indiretas'!$A$86</f>
        <v>DG</v>
      </c>
      <c r="D33364" s="279" t="str">
        <f>'Comp. Desp. Indiretas'!$C$86</f>
        <v>COMBUSTÍVEL - GASOLINA</v>
      </c>
      <c r="E33364" s="278" t="str">
        <f>Resumo!$R$5</f>
        <v>Despesa</v>
      </c>
      <c r="F33364" s="278" t="str">
        <f>Resumo!$R$6</f>
        <v>Despesa Indireta</v>
      </c>
      <c r="G33364" s="286">
        <f>'Comp. Desp. Indiretas'!DB86</f>
        <v>0</v>
      </c>
    </row>
    <row r="33365" spans="1:7">
      <c r="A33365" s="283">
        <f>'Comp. Desp. Indiretas'!$DB$7</f>
        <v>0</v>
      </c>
      <c r="B33365" s="278" t="str">
        <f>'Comp. Desp. Indiretas'!$A$87</f>
        <v>DG</v>
      </c>
      <c r="D33365" s="279" t="str">
        <f>'Comp. Desp. Indiretas'!$C$87</f>
        <v>COMBUSTÍVEL - DIESEL</v>
      </c>
      <c r="E33365" s="278" t="str">
        <f>Resumo!$R$5</f>
        <v>Despesa</v>
      </c>
      <c r="F33365" s="278" t="str">
        <f>Resumo!$R$6</f>
        <v>Despesa Indireta</v>
      </c>
      <c r="G33365" s="286">
        <f>'Comp. Desp. Indiretas'!DB87</f>
        <v>0</v>
      </c>
    </row>
    <row r="33366" spans="1:7">
      <c r="A33366" s="283">
        <f>'Comp. Desp. Indiretas'!$DB$7</f>
        <v>0</v>
      </c>
      <c r="B33366" s="278" t="str">
        <f>'Comp. Desp. Indiretas'!$A$88</f>
        <v>DG</v>
      </c>
      <c r="D33366" s="279" t="str">
        <f>'Comp. Desp. Indiretas'!$C$88</f>
        <v>PASSAGEM AÉREA</v>
      </c>
      <c r="E33366" s="278" t="str">
        <f>Resumo!$R$5</f>
        <v>Despesa</v>
      </c>
      <c r="F33366" s="278" t="str">
        <f>Resumo!$R$6</f>
        <v>Despesa Indireta</v>
      </c>
      <c r="G33366" s="286">
        <f>'Comp. Desp. Indiretas'!DB88</f>
        <v>0</v>
      </c>
    </row>
    <row r="33367" spans="1:7">
      <c r="A33367" s="283">
        <f>'Comp. Desp. Indiretas'!$DB$7</f>
        <v>0</v>
      </c>
      <c r="B33367" s="278" t="str">
        <f>'Comp. Desp. Indiretas'!$A$89</f>
        <v>ART</v>
      </c>
      <c r="D33367" s="279" t="str">
        <f>'Comp. Desp. Indiretas'!$C$89</f>
        <v>ART CREA - Nível 1</v>
      </c>
      <c r="E33367" s="278" t="str">
        <f>Resumo!$R$5</f>
        <v>Despesa</v>
      </c>
      <c r="F33367" s="278" t="str">
        <f>Resumo!$R$6</f>
        <v>Despesa Indireta</v>
      </c>
      <c r="G33367" s="286">
        <f>'Comp. Desp. Indiretas'!DB89</f>
        <v>0</v>
      </c>
    </row>
    <row r="33368" spans="1:7">
      <c r="A33368" s="283">
        <f>'Comp. Desp. Indiretas'!$DB$7</f>
        <v>0</v>
      </c>
      <c r="B33368" s="278" t="str">
        <f>'Comp. Desp. Indiretas'!$A$90</f>
        <v>ART</v>
      </c>
      <c r="D33368" s="279" t="str">
        <f>'Comp. Desp. Indiretas'!$C$90</f>
        <v>ART CREA - Nível 2</v>
      </c>
      <c r="E33368" s="278" t="str">
        <f>Resumo!$R$5</f>
        <v>Despesa</v>
      </c>
      <c r="F33368" s="278" t="str">
        <f>Resumo!$R$6</f>
        <v>Despesa Indireta</v>
      </c>
      <c r="G33368" s="286">
        <f>'Comp. Desp. Indiretas'!DB90</f>
        <v>0</v>
      </c>
    </row>
    <row r="33369" spans="1:7">
      <c r="A33369" s="283">
        <f>'Comp. Desp. Indiretas'!$DB$7</f>
        <v>0</v>
      </c>
      <c r="B33369" s="278" t="str">
        <f>'Comp. Desp. Indiretas'!$A$91</f>
        <v>ART</v>
      </c>
      <c r="D33369" s="279" t="str">
        <f>'Comp. Desp. Indiretas'!$C$91</f>
        <v>ART CREA - Nível 3</v>
      </c>
      <c r="E33369" s="278" t="str">
        <f>Resumo!$R$5</f>
        <v>Despesa</v>
      </c>
      <c r="F33369" s="278" t="str">
        <f>Resumo!$R$6</f>
        <v>Despesa Indireta</v>
      </c>
      <c r="G33369" s="286">
        <f>'Comp. Desp. Indiretas'!DB91</f>
        <v>0</v>
      </c>
    </row>
    <row r="33370" spans="1:7">
      <c r="A33370" s="283">
        <f>'Comp. Desp. Indiretas'!$DB$7</f>
        <v>0</v>
      </c>
      <c r="B33370" s="278" t="str">
        <f>'Comp. Desp. Indiretas'!$A$92</f>
        <v>ART</v>
      </c>
      <c r="D33370" s="279" t="str">
        <f>'Comp. Desp. Indiretas'!$C$92</f>
        <v>ACERVO CREA</v>
      </c>
      <c r="E33370" s="278" t="str">
        <f>Resumo!$R$5</f>
        <v>Despesa</v>
      </c>
      <c r="F33370" s="278" t="str">
        <f>Resumo!$R$6</f>
        <v>Despesa Indireta</v>
      </c>
      <c r="G33370" s="286">
        <f>'Comp. Desp. Indiretas'!DB92</f>
        <v>0</v>
      </c>
    </row>
    <row r="33371" spans="1:7">
      <c r="A33371" s="283">
        <f>'Comp. Desp. Indiretas'!$DB$7</f>
        <v>0</v>
      </c>
      <c r="B33371" s="278" t="str">
        <f>'Comp. Desp. Indiretas'!$A$93</f>
        <v>ART</v>
      </c>
      <c r="D33371" s="279" t="str">
        <f>'Comp. Desp. Indiretas'!$C$93</f>
        <v>ART CRBio</v>
      </c>
      <c r="E33371" s="278" t="str">
        <f>Resumo!$R$5</f>
        <v>Despesa</v>
      </c>
      <c r="F33371" s="278" t="str">
        <f>Resumo!$R$6</f>
        <v>Despesa Indireta</v>
      </c>
      <c r="G33371" s="286">
        <f>'Comp. Desp. Indiretas'!DB93</f>
        <v>0</v>
      </c>
    </row>
    <row r="33372" spans="1:7">
      <c r="A33372" s="283">
        <f>'Comp. Desp. Indiretas'!$DB$7</f>
        <v>0</v>
      </c>
      <c r="B33372" s="278" t="str">
        <f>'Comp. Desp. Indiretas'!$A$94</f>
        <v>ART</v>
      </c>
      <c r="D33372" s="279" t="str">
        <f>'Comp. Desp. Indiretas'!$C$94</f>
        <v>ACERVO CRBio</v>
      </c>
      <c r="E33372" s="278" t="str">
        <f>Resumo!$R$5</f>
        <v>Despesa</v>
      </c>
      <c r="F33372" s="278" t="str">
        <f>Resumo!$R$6</f>
        <v>Despesa Indireta</v>
      </c>
      <c r="G33372" s="286">
        <f>'Comp. Desp. Indiretas'!DB94</f>
        <v>0</v>
      </c>
    </row>
    <row r="33373" spans="1:7">
      <c r="A33373" s="283">
        <f>'Comp. Desp. Indiretas'!$DB$7</f>
        <v>0</v>
      </c>
      <c r="B33373" s="278" t="str">
        <f>'Comp. Desp. Indiretas'!$A$95</f>
        <v>ART</v>
      </c>
      <c r="D33373" s="279" t="str">
        <f>'Comp. Desp. Indiretas'!$C$95</f>
        <v>VISTO CREA PF</v>
      </c>
      <c r="E33373" s="278" t="str">
        <f>Resumo!$R$5</f>
        <v>Despesa</v>
      </c>
      <c r="F33373" s="278" t="str">
        <f>Resumo!$R$6</f>
        <v>Despesa Indireta</v>
      </c>
      <c r="G33373" s="286">
        <f>'Comp. Desp. Indiretas'!DB95</f>
        <v>0</v>
      </c>
    </row>
    <row r="33374" spans="1:7">
      <c r="A33374" s="283">
        <f>'Comp. Desp. Indiretas'!$DB$7</f>
        <v>0</v>
      </c>
      <c r="B33374" s="278" t="str">
        <f>'Comp. Desp. Indiretas'!$A$96</f>
        <v>ART</v>
      </c>
      <c r="D33374" s="279" t="str">
        <f>'Comp. Desp. Indiretas'!$C$96</f>
        <v>VISTO CREA PJ</v>
      </c>
      <c r="E33374" s="278" t="str">
        <f>Resumo!$R$5</f>
        <v>Despesa</v>
      </c>
      <c r="F33374" s="278" t="str">
        <f>Resumo!$R$6</f>
        <v>Despesa Indireta</v>
      </c>
      <c r="G33374" s="286">
        <f>'Comp. Desp. Indiretas'!DB96</f>
        <v>0</v>
      </c>
    </row>
    <row r="33375" spans="1:7">
      <c r="A33375" s="283">
        <f>'Comp. Desp. Indiretas'!$DB$7</f>
        <v>0</v>
      </c>
      <c r="B33375" s="278" t="str">
        <f>'Comp. Desp. Indiretas'!$A$97</f>
        <v>ART</v>
      </c>
      <c r="D33375" s="279" t="str">
        <f>'Comp. Desp. Indiretas'!$C$97</f>
        <v>ANUIDADE CREA PF</v>
      </c>
      <c r="E33375" s="278" t="str">
        <f>Resumo!$R$5</f>
        <v>Despesa</v>
      </c>
      <c r="F33375" s="278" t="str">
        <f>Resumo!$R$6</f>
        <v>Despesa Indireta</v>
      </c>
      <c r="G33375" s="286">
        <f>'Comp. Desp. Indiretas'!DB97</f>
        <v>0</v>
      </c>
    </row>
    <row r="33376" spans="1:7">
      <c r="A33376" s="283">
        <f>'Comp. Desp. Indiretas'!$DB$7</f>
        <v>0</v>
      </c>
      <c r="B33376" s="278" t="str">
        <f>'Comp. Desp. Indiretas'!$A$98</f>
        <v>ART</v>
      </c>
      <c r="D33376" s="279" t="str">
        <f>'Comp. Desp. Indiretas'!$C$98</f>
        <v>ANUIDADE CREA PJ</v>
      </c>
      <c r="E33376" s="278" t="str">
        <f>Resumo!$R$5</f>
        <v>Despesa</v>
      </c>
      <c r="F33376" s="278" t="str">
        <f>Resumo!$R$6</f>
        <v>Despesa Indireta</v>
      </c>
      <c r="G33376" s="286">
        <f>'Comp. Desp. Indiretas'!DB98</f>
        <v>0</v>
      </c>
    </row>
    <row r="33377" spans="1:7">
      <c r="A33377" s="283">
        <f>'Comp. Desp. Indiretas'!$DB$7</f>
        <v>0</v>
      </c>
      <c r="B33377" s="278" t="str">
        <f>'Comp. Desp. Indiretas'!$A$99</f>
        <v>ART</v>
      </c>
      <c r="D33377" s="279" t="str">
        <f>'Comp. Desp. Indiretas'!$C$99</f>
        <v>VISTO CRBio PF</v>
      </c>
      <c r="E33377" s="278" t="str">
        <f>Resumo!$R$5</f>
        <v>Despesa</v>
      </c>
      <c r="F33377" s="278" t="str">
        <f>Resumo!$R$6</f>
        <v>Despesa Indireta</v>
      </c>
      <c r="G33377" s="286">
        <f>'Comp. Desp. Indiretas'!DB99</f>
        <v>0</v>
      </c>
    </row>
    <row r="33378" spans="1:7">
      <c r="A33378" s="283">
        <f>'Comp. Desp. Indiretas'!$DB$7</f>
        <v>0</v>
      </c>
      <c r="B33378" s="278" t="str">
        <f>'Comp. Desp. Indiretas'!$A$100</f>
        <v>ART</v>
      </c>
      <c r="D33378" s="279" t="str">
        <f>'Comp. Desp. Indiretas'!$C$100</f>
        <v>VISTO CRBio PJ</v>
      </c>
      <c r="E33378" s="278" t="str">
        <f>Resumo!$R$5</f>
        <v>Despesa</v>
      </c>
      <c r="F33378" s="278" t="str">
        <f>Resumo!$R$6</f>
        <v>Despesa Indireta</v>
      </c>
      <c r="G33378" s="286">
        <f>'Comp. Desp. Indiretas'!DB100</f>
        <v>0</v>
      </c>
    </row>
    <row r="33379" spans="1:7">
      <c r="A33379" s="283">
        <f>'Comp. Desp. Indiretas'!$DB$7</f>
        <v>0</v>
      </c>
      <c r="B33379" s="278" t="str">
        <f>'Comp. Desp. Indiretas'!$A$101</f>
        <v>SMS</v>
      </c>
      <c r="D33379" s="279" t="str">
        <f>'Comp. Desp. Indiretas'!$C$101</f>
        <v>PPRA</v>
      </c>
      <c r="E33379" s="278" t="str">
        <f>Resumo!$R$5</f>
        <v>Despesa</v>
      </c>
      <c r="F33379" s="278" t="str">
        <f>Resumo!$R$6</f>
        <v>Despesa Indireta</v>
      </c>
      <c r="G33379" s="286">
        <f>'Comp. Desp. Indiretas'!DB101</f>
        <v>0</v>
      </c>
    </row>
    <row r="33380" spans="1:7">
      <c r="A33380" s="283">
        <f>'Comp. Desp. Indiretas'!$DB$7</f>
        <v>0</v>
      </c>
      <c r="B33380" s="278" t="str">
        <f>'Comp. Desp. Indiretas'!$A$102</f>
        <v>SMS</v>
      </c>
      <c r="D33380" s="279" t="str">
        <f>'Comp. Desp. Indiretas'!$C$102</f>
        <v>PCMSO</v>
      </c>
      <c r="E33380" s="278" t="str">
        <f>Resumo!$R$5</f>
        <v>Despesa</v>
      </c>
      <c r="F33380" s="278" t="str">
        <f>Resumo!$R$6</f>
        <v>Despesa Indireta</v>
      </c>
      <c r="G33380" s="286">
        <f>'Comp. Desp. Indiretas'!DB102</f>
        <v>0</v>
      </c>
    </row>
    <row r="33381" spans="1:7">
      <c r="A33381" s="283">
        <f>'Comp. Desp. Indiretas'!$DB$7</f>
        <v>0</v>
      </c>
      <c r="B33381" s="278" t="str">
        <f>'Comp. Desp. Indiretas'!$A$103</f>
        <v>SMS</v>
      </c>
      <c r="D33381" s="279" t="str">
        <f>'Comp. Desp. Indiretas'!$C$103</f>
        <v>PGR</v>
      </c>
      <c r="E33381" s="278" t="str">
        <f>Resumo!$R$5</f>
        <v>Despesa</v>
      </c>
      <c r="F33381" s="278" t="str">
        <f>Resumo!$R$6</f>
        <v>Despesa Indireta</v>
      </c>
      <c r="G33381" s="286">
        <f>'Comp. Desp. Indiretas'!DB103</f>
        <v>0</v>
      </c>
    </row>
    <row r="33382" spans="1:7">
      <c r="A33382" s="283">
        <f>'Comp. Desp. Indiretas'!$DB$7</f>
        <v>0</v>
      </c>
      <c r="B33382" s="278" t="str">
        <f>'Comp. Desp. Indiretas'!$A$104</f>
        <v>SMS</v>
      </c>
      <c r="D33382" s="279" t="str">
        <f>'Comp. Desp. Indiretas'!$C$104</f>
        <v>PAE</v>
      </c>
      <c r="E33382" s="278" t="str">
        <f>Resumo!$R$5</f>
        <v>Despesa</v>
      </c>
      <c r="F33382" s="278" t="str">
        <f>Resumo!$R$6</f>
        <v>Despesa Indireta</v>
      </c>
      <c r="G33382" s="286">
        <f>'Comp. Desp. Indiretas'!DB104</f>
        <v>0</v>
      </c>
    </row>
    <row r="33383" spans="1:7">
      <c r="A33383" s="283">
        <f>'Comp. Desp. Indiretas'!$DB$7</f>
        <v>0</v>
      </c>
      <c r="B33383" s="278" t="str">
        <f>'Comp. Desp. Indiretas'!$A$105</f>
        <v>SMS</v>
      </c>
      <c r="D33383" s="279" t="str">
        <f>'Comp. Desp. Indiretas'!$C$105</f>
        <v>TREINAMENTO</v>
      </c>
      <c r="E33383" s="278" t="str">
        <f>Resumo!$R$5</f>
        <v>Despesa</v>
      </c>
      <c r="F33383" s="278" t="str">
        <f>Resumo!$R$6</f>
        <v>Despesa Indireta</v>
      </c>
      <c r="G33383" s="286">
        <f>'Comp. Desp. Indiretas'!DB105</f>
        <v>0</v>
      </c>
    </row>
    <row r="33384" spans="1:7">
      <c r="A33384" s="283">
        <f>'Comp. Desp. Indiretas'!$DB$7</f>
        <v>0</v>
      </c>
      <c r="B33384" s="278" t="str">
        <f>'Comp. Desp. Indiretas'!$A$106</f>
        <v>SMS</v>
      </c>
      <c r="D33384" s="279" t="str">
        <f>'Comp. Desp. Indiretas'!$C$106</f>
        <v>ASO</v>
      </c>
      <c r="E33384" s="278" t="str">
        <f>Resumo!$R$5</f>
        <v>Despesa</v>
      </c>
      <c r="F33384" s="278" t="str">
        <f>Resumo!$R$6</f>
        <v>Despesa Indireta</v>
      </c>
      <c r="G33384" s="286">
        <f>'Comp. Desp. Indiretas'!DB106</f>
        <v>0</v>
      </c>
    </row>
    <row r="33385" spans="1:7">
      <c r="A33385" s="283">
        <f>'Comp. Desp. Indiretas'!$DB$7</f>
        <v>0</v>
      </c>
      <c r="B33385" s="278">
        <f>'Comp. Desp. Indiretas'!$A$107</f>
        <v>0</v>
      </c>
      <c r="D33385" s="279" t="str">
        <f>'Comp. Desp. Indiretas'!$C$107</f>
        <v/>
      </c>
      <c r="E33385" s="278" t="str">
        <f>Resumo!$R$5</f>
        <v>Despesa</v>
      </c>
      <c r="F33385" s="278" t="str">
        <f>Resumo!$R$6</f>
        <v>Despesa Indireta</v>
      </c>
      <c r="G33385" s="286">
        <f>'Comp. Desp. Indiretas'!DB107</f>
        <v>0</v>
      </c>
    </row>
    <row r="33386" spans="1:7">
      <c r="A33386" s="283">
        <f>'Comp. Desp. Indiretas'!$DB$7</f>
        <v>0</v>
      </c>
      <c r="B33386" s="278">
        <f>'Comp. Desp. Indiretas'!$A$108</f>
        <v>0</v>
      </c>
      <c r="D33386" s="279" t="str">
        <f>'Comp. Desp. Indiretas'!$C$108</f>
        <v/>
      </c>
      <c r="E33386" s="278" t="str">
        <f>Resumo!$R$5</f>
        <v>Despesa</v>
      </c>
      <c r="F33386" s="278" t="str">
        <f>Resumo!$R$6</f>
        <v>Despesa Indireta</v>
      </c>
      <c r="G33386" s="286">
        <f>'Comp. Desp. Indiretas'!DB108</f>
        <v>0</v>
      </c>
    </row>
    <row r="33387" spans="1:7">
      <c r="A33387" s="283">
        <f>'Comp. Desp. Indiretas'!$DB$7</f>
        <v>0</v>
      </c>
      <c r="B33387" s="278">
        <f>'Comp. Desp. Indiretas'!$A$109</f>
        <v>0</v>
      </c>
      <c r="D33387" s="279" t="str">
        <f>'Comp. Desp. Indiretas'!$C$109</f>
        <v/>
      </c>
      <c r="E33387" s="278" t="str">
        <f>Resumo!$R$5</f>
        <v>Despesa</v>
      </c>
      <c r="F33387" s="278" t="str">
        <f>Resumo!$R$6</f>
        <v>Despesa Indireta</v>
      </c>
      <c r="G33387" s="286">
        <f>'Comp. Desp. Indiretas'!DB109</f>
        <v>0</v>
      </c>
    </row>
    <row r="33388" spans="1:7">
      <c r="A33388" s="283">
        <f>'Comp. Desp. Indiretas'!$DB$7</f>
        <v>0</v>
      </c>
      <c r="B33388" s="278">
        <f>'Comp. Desp. Indiretas'!$A$110</f>
        <v>0</v>
      </c>
      <c r="D33388" s="279" t="str">
        <f>'Comp. Desp. Indiretas'!$C$110</f>
        <v/>
      </c>
      <c r="E33388" s="278" t="str">
        <f>Resumo!$R$5</f>
        <v>Despesa</v>
      </c>
      <c r="F33388" s="278" t="str">
        <f>Resumo!$R$6</f>
        <v>Despesa Indireta</v>
      </c>
      <c r="G33388" s="286">
        <f>'Comp. Desp. Indiretas'!DB110</f>
        <v>0</v>
      </c>
    </row>
    <row r="33389" spans="1:7">
      <c r="A33389" s="283">
        <f>'Comp. Desp. Indiretas'!$DB$7</f>
        <v>0</v>
      </c>
      <c r="B33389" s="278">
        <f>'Comp. Desp. Indiretas'!$A$111</f>
        <v>0</v>
      </c>
      <c r="D33389" s="279" t="str">
        <f>'Comp. Desp. Indiretas'!$C$111</f>
        <v/>
      </c>
      <c r="E33389" s="278" t="str">
        <f>Resumo!$R$5</f>
        <v>Despesa</v>
      </c>
      <c r="F33389" s="278" t="str">
        <f>Resumo!$R$6</f>
        <v>Despesa Indireta</v>
      </c>
      <c r="G33389" s="286">
        <f>'Comp. Desp. Indiretas'!DB111</f>
        <v>0</v>
      </c>
    </row>
    <row r="33390" spans="1:7">
      <c r="A33390" s="283">
        <f>'Comp. Desp. Indiretas'!$DB$7</f>
        <v>0</v>
      </c>
      <c r="B33390" s="278">
        <f>'Comp. Desp. Indiretas'!$A$112</f>
        <v>0</v>
      </c>
      <c r="D33390" s="279" t="str">
        <f>'Comp. Desp. Indiretas'!$C$112</f>
        <v/>
      </c>
      <c r="E33390" s="278" t="str">
        <f>Resumo!$R$5</f>
        <v>Despesa</v>
      </c>
      <c r="F33390" s="278" t="str">
        <f>Resumo!$R$6</f>
        <v>Despesa Indireta</v>
      </c>
      <c r="G33390" s="286">
        <f>'Comp. Desp. Indiretas'!DB112</f>
        <v>0</v>
      </c>
    </row>
    <row r="33391" spans="1:7">
      <c r="A33391" s="283">
        <f>'Comp. Desp. Indiretas'!$DB$7</f>
        <v>0</v>
      </c>
      <c r="B33391" s="278" t="str">
        <f>'Composições Desp. Diretas'!$A$10</f>
        <v>MOD</v>
      </c>
      <c r="C33391" s="278" t="str">
        <f>EAP!$C$9</f>
        <v>PP01</v>
      </c>
      <c r="D33391" s="279" t="str">
        <f>'Composições Desp. Diretas'!$C$10</f>
        <v>ANALISTA TÉCNICO</v>
      </c>
      <c r="E33391" s="278" t="str">
        <f>Resumo!$R$5</f>
        <v>Despesa</v>
      </c>
      <c r="F33391" s="278" t="str">
        <f>Resumo!$R$7</f>
        <v>Despesa Direta</v>
      </c>
      <c r="G33391" s="286">
        <f>'Composições Desp. Diretas'!DC10</f>
        <v>0</v>
      </c>
    </row>
    <row r="33392" spans="1:7">
      <c r="A33392" s="283">
        <f>'Comp. Desp. Indiretas'!$DB$7</f>
        <v>0</v>
      </c>
      <c r="B33392" s="278" t="str">
        <f>'Composições Desp. Diretas'!$A$11</f>
        <v>MOD</v>
      </c>
      <c r="C33392" s="278" t="str">
        <f>EAP!$C$9</f>
        <v>PP01</v>
      </c>
      <c r="D33392" s="279" t="str">
        <f>'Composições Desp. Diretas'!$C$11</f>
        <v>ASSISTENTE ADMINISTRATIVO</v>
      </c>
      <c r="E33392" s="278" t="str">
        <f>Resumo!$R$5</f>
        <v>Despesa</v>
      </c>
      <c r="F33392" s="278" t="str">
        <f>Resumo!$R$7</f>
        <v>Despesa Direta</v>
      </c>
      <c r="G33392" s="286">
        <f>'Composições Desp. Diretas'!DC11</f>
        <v>0</v>
      </c>
    </row>
    <row r="33393" spans="1:7">
      <c r="A33393" s="283">
        <f>'Comp. Desp. Indiretas'!$DB$7</f>
        <v>0</v>
      </c>
      <c r="B33393" s="278" t="str">
        <f>'Composições Desp. Diretas'!$A$12</f>
        <v>MOD</v>
      </c>
      <c r="C33393" s="278" t="str">
        <f>EAP!$C$9</f>
        <v>PP01</v>
      </c>
      <c r="D33393" s="279" t="str">
        <f>'Composições Desp. Diretas'!$C$12</f>
        <v>TÉCNICO DE SEGURANÇA</v>
      </c>
      <c r="E33393" s="278" t="str">
        <f>Resumo!$R$5</f>
        <v>Despesa</v>
      </c>
      <c r="F33393" s="278" t="str">
        <f>Resumo!$R$7</f>
        <v>Despesa Direta</v>
      </c>
      <c r="G33393" s="286">
        <f>'Composições Desp. Diretas'!DC12</f>
        <v>0</v>
      </c>
    </row>
    <row r="33394" spans="1:7">
      <c r="A33394" s="283">
        <f>'Comp. Desp. Indiretas'!$DB$7</f>
        <v>0</v>
      </c>
      <c r="B33394" s="278" t="str">
        <f>'Composições Desp. Diretas'!$A$13</f>
        <v>MOD</v>
      </c>
      <c r="C33394" s="278" t="str">
        <f>EAP!$C$9</f>
        <v>PP01</v>
      </c>
      <c r="D33394" s="279" t="str">
        <f>'Composições Desp. Diretas'!$C$13</f>
        <v>PREPOSTO</v>
      </c>
      <c r="E33394" s="278" t="str">
        <f>Resumo!$R$5</f>
        <v>Despesa</v>
      </c>
      <c r="F33394" s="278" t="str">
        <f>Resumo!$R$7</f>
        <v>Despesa Direta</v>
      </c>
      <c r="G33394" s="286">
        <f>'Composições Desp. Diretas'!DC13</f>
        <v>0</v>
      </c>
    </row>
    <row r="33395" spans="1:7">
      <c r="A33395" s="283">
        <f>'Comp. Desp. Indiretas'!$DB$7</f>
        <v>0</v>
      </c>
      <c r="B33395" s="278" t="str">
        <f>'Composições Desp. Diretas'!$A$14</f>
        <v>MOD</v>
      </c>
      <c r="C33395" s="278" t="str">
        <f>EAP!$C$9</f>
        <v>PP01</v>
      </c>
      <c r="D33395" s="279" t="str">
        <f>'Composições Desp. Diretas'!$C$14</f>
        <v>COORDENADOR PEAC</v>
      </c>
      <c r="E33395" s="278" t="str">
        <f>Resumo!$R$5</f>
        <v>Despesa</v>
      </c>
      <c r="F33395" s="278" t="str">
        <f>Resumo!$R$7</f>
        <v>Despesa Direta</v>
      </c>
      <c r="G33395" s="286">
        <f>'Composições Desp. Diretas'!DC14</f>
        <v>0</v>
      </c>
    </row>
    <row r="33396" spans="1:7">
      <c r="A33396" s="283">
        <f>'Comp. Desp. Indiretas'!$DB$7</f>
        <v>0</v>
      </c>
      <c r="B33396" s="278" t="str">
        <f>'Composições Desp. Diretas'!$A$15</f>
        <v>MOD</v>
      </c>
      <c r="C33396" s="278" t="str">
        <f>EAP!$C$9</f>
        <v>PP01</v>
      </c>
      <c r="D33396" s="279" t="str">
        <f>'Composições Desp. Diretas'!$C$15</f>
        <v>COORDENADOR PEAC</v>
      </c>
      <c r="E33396" s="278" t="str">
        <f>Resumo!$R$5</f>
        <v>Despesa</v>
      </c>
      <c r="F33396" s="278" t="str">
        <f>Resumo!$R$7</f>
        <v>Despesa Direta</v>
      </c>
      <c r="G33396" s="286">
        <f>'Composições Desp. Diretas'!DC15</f>
        <v>0</v>
      </c>
    </row>
    <row r="33397" spans="1:7">
      <c r="A33397" s="283">
        <f>'Comp. Desp. Indiretas'!$DB$7</f>
        <v>0</v>
      </c>
      <c r="B33397" s="278" t="str">
        <f>'Composições Desp. Diretas'!$A$16</f>
        <v>MOD</v>
      </c>
      <c r="C33397" s="278" t="str">
        <f>EAP!$C$9</f>
        <v>PP01</v>
      </c>
      <c r="D33397" s="279" t="str">
        <f>'Composições Desp. Diretas'!$C$16</f>
        <v>PRODUÇÃO AUDIOVISUAL (DESIGNER GRÁFICO)</v>
      </c>
      <c r="E33397" s="278" t="str">
        <f>Resumo!$R$5</f>
        <v>Despesa</v>
      </c>
      <c r="F33397" s="278" t="str">
        <f>Resumo!$R$7</f>
        <v>Despesa Direta</v>
      </c>
      <c r="G33397" s="286">
        <f>'Composições Desp. Diretas'!DC16</f>
        <v>0</v>
      </c>
    </row>
    <row r="33398" spans="1:7">
      <c r="A33398" s="283">
        <f>'Comp. Desp. Indiretas'!$DB$7</f>
        <v>0</v>
      </c>
      <c r="B33398" s="278" t="str">
        <f>'Composições Desp. Diretas'!$A$17</f>
        <v>DG</v>
      </c>
      <c r="C33398" s="278" t="str">
        <f>EAP!$C$9</f>
        <v>PP01</v>
      </c>
      <c r="D33398" s="279" t="str">
        <f>'Composições Desp. Diretas'!$C$17</f>
        <v>AJUDA DE CUSTO - CAJU - NÍVEL 1</v>
      </c>
      <c r="E33398" s="278" t="str">
        <f>Resumo!$R$5</f>
        <v>Despesa</v>
      </c>
      <c r="F33398" s="278" t="str">
        <f>Resumo!$R$7</f>
        <v>Despesa Direta</v>
      </c>
      <c r="G33398" s="286">
        <f>'Composições Desp. Diretas'!DC17</f>
        <v>0</v>
      </c>
    </row>
    <row r="33399" spans="1:7">
      <c r="A33399" s="283">
        <f>'Comp. Desp. Indiretas'!$DB$7</f>
        <v>0</v>
      </c>
      <c r="B33399" s="278" t="str">
        <f>'Composições Desp. Diretas'!$A$18</f>
        <v>DG</v>
      </c>
      <c r="C33399" s="278" t="str">
        <f>EAP!$C$9</f>
        <v>PP01</v>
      </c>
      <c r="D33399" s="279" t="str">
        <f>'Composições Desp. Diretas'!$C$18</f>
        <v>AJUDA DE CUSTO - CAJU - NÍVEL 2</v>
      </c>
      <c r="E33399" s="278" t="str">
        <f>Resumo!$R$5</f>
        <v>Despesa</v>
      </c>
      <c r="F33399" s="278" t="str">
        <f>Resumo!$R$7</f>
        <v>Despesa Direta</v>
      </c>
      <c r="G33399" s="286">
        <f>'Composições Desp. Diretas'!DC18</f>
        <v>0</v>
      </c>
    </row>
    <row r="33400" spans="1:7">
      <c r="A33400" s="283">
        <f>'Comp. Desp. Indiretas'!$DB$7</f>
        <v>0</v>
      </c>
      <c r="B33400" s="278" t="str">
        <f>'Composições Desp. Diretas'!$A$19</f>
        <v>MA</v>
      </c>
      <c r="C33400" s="278" t="str">
        <f>EAP!$C$9</f>
        <v>PP01</v>
      </c>
      <c r="D33400" s="279" t="str">
        <f>'Composições Desp. Diretas'!$C$19</f>
        <v>UNIFORME/EPI</v>
      </c>
      <c r="E33400" s="278" t="str">
        <f>Resumo!$R$5</f>
        <v>Despesa</v>
      </c>
      <c r="F33400" s="278" t="str">
        <f>Resumo!$R$7</f>
        <v>Despesa Direta</v>
      </c>
      <c r="G33400" s="286">
        <f>'Composições Desp. Diretas'!DC19</f>
        <v>0</v>
      </c>
    </row>
    <row r="33401" spans="1:7">
      <c r="A33401" s="283">
        <f>'Comp. Desp. Indiretas'!$DB$7</f>
        <v>0</v>
      </c>
      <c r="B33401" s="278" t="str">
        <f>'Composições Desp. Diretas'!$A$20</f>
        <v>SMS</v>
      </c>
      <c r="C33401" s="278" t="str">
        <f>EAP!$C$9</f>
        <v>PP01</v>
      </c>
      <c r="D33401" s="279" t="str">
        <f>'Composições Desp. Diretas'!$C$20</f>
        <v>ASO</v>
      </c>
      <c r="E33401" s="278" t="str">
        <f>Resumo!$R$5</f>
        <v>Despesa</v>
      </c>
      <c r="F33401" s="278" t="str">
        <f>Resumo!$R$7</f>
        <v>Despesa Direta</v>
      </c>
      <c r="G33401" s="286">
        <f>'Composições Desp. Diretas'!DC20</f>
        <v>0</v>
      </c>
    </row>
    <row r="33402" spans="1:7">
      <c r="A33402" s="283">
        <f>'Comp. Desp. Indiretas'!$DB$7</f>
        <v>0</v>
      </c>
      <c r="B33402" s="278" t="str">
        <f>'Composições Desp. Diretas'!$A$21</f>
        <v>EQ</v>
      </c>
      <c r="C33402" s="278" t="str">
        <f>EAP!$C$9</f>
        <v>PP01</v>
      </c>
      <c r="D33402" s="279" t="str">
        <f>'Composições Desp. Diretas'!$C$21</f>
        <v>NOTEBOOK</v>
      </c>
      <c r="E33402" s="278" t="str">
        <f>Resumo!$R$5</f>
        <v>Despesa</v>
      </c>
      <c r="F33402" s="278" t="str">
        <f>Resumo!$R$7</f>
        <v>Despesa Direta</v>
      </c>
      <c r="G33402" s="286">
        <f>'Composições Desp. Diretas'!DC21</f>
        <v>0</v>
      </c>
    </row>
    <row r="33403" spans="1:7">
      <c r="A33403" s="283">
        <f>'Comp. Desp. Indiretas'!$DB$7</f>
        <v>0</v>
      </c>
      <c r="B33403" s="278" t="str">
        <f>'Composições Desp. Diretas'!$A$22</f>
        <v>EQ</v>
      </c>
      <c r="C33403" s="278" t="str">
        <f>EAP!$C$9</f>
        <v>PP01</v>
      </c>
      <c r="D33403" s="279" t="str">
        <f>'Composições Desp. Diretas'!$C$22</f>
        <v>KIT MULTIMÍDIA</v>
      </c>
      <c r="E33403" s="278" t="str">
        <f>Resumo!$R$5</f>
        <v>Despesa</v>
      </c>
      <c r="F33403" s="278" t="str">
        <f>Resumo!$R$7</f>
        <v>Despesa Direta</v>
      </c>
      <c r="G33403" s="286">
        <f>'Composições Desp. Diretas'!DC22</f>
        <v>0</v>
      </c>
    </row>
    <row r="33404" spans="1:7">
      <c r="A33404" s="283">
        <f>'Comp. Desp. Indiretas'!$DB$7</f>
        <v>0</v>
      </c>
      <c r="B33404" s="278" t="str">
        <f>'Composições Desp. Diretas'!$A$23</f>
        <v>SMS</v>
      </c>
      <c r="C33404" s="278" t="str">
        <f>EAP!$C$9</f>
        <v>PP01</v>
      </c>
      <c r="D33404" s="279" t="str">
        <f>'Composições Desp. Diretas'!$C$23</f>
        <v>TREINAMENTO RAC02 (VALE)</v>
      </c>
      <c r="E33404" s="278" t="str">
        <f>Resumo!$R$5</f>
        <v>Despesa</v>
      </c>
      <c r="F33404" s="278" t="str">
        <f>Resumo!$R$7</f>
        <v>Despesa Direta</v>
      </c>
      <c r="G33404" s="286">
        <f>'Composições Desp. Diretas'!DC23</f>
        <v>0</v>
      </c>
    </row>
    <row r="33405" spans="1:7">
      <c r="A33405" s="283">
        <f>'Comp. Desp. Indiretas'!$DB$7</f>
        <v>0</v>
      </c>
      <c r="B33405" s="278" t="str">
        <f>'Composições Desp. Diretas'!$A$24</f>
        <v>SE</v>
      </c>
      <c r="C33405" s="278" t="str">
        <f>EAP!$C$9</f>
        <v>PP01</v>
      </c>
      <c r="D33405" s="279" t="str">
        <f>'Composições Desp. Diretas'!$C$24</f>
        <v>ESPECIALISTA - 44h/MÊS</v>
      </c>
      <c r="E33405" s="278" t="str">
        <f>Resumo!$R$5</f>
        <v>Despesa</v>
      </c>
      <c r="F33405" s="278" t="str">
        <f>Resumo!$R$7</f>
        <v>Despesa Direta</v>
      </c>
      <c r="G33405" s="286">
        <f>'Composições Desp. Diretas'!DC24</f>
        <v>0</v>
      </c>
    </row>
    <row r="33406" spans="1:7">
      <c r="A33406" s="283">
        <f>'Comp. Desp. Indiretas'!$DB$7</f>
        <v>0</v>
      </c>
      <c r="B33406" s="278">
        <f>'Composições Desp. Diretas'!$A$25</f>
        <v>0</v>
      </c>
      <c r="C33406" s="278" t="str">
        <f>EAP!$C$9</f>
        <v>PP01</v>
      </c>
      <c r="D33406" s="279">
        <f>'Composições Desp. Diretas'!$C$25</f>
        <v>0</v>
      </c>
      <c r="E33406" s="278" t="str">
        <f>Resumo!$R$5</f>
        <v>Despesa</v>
      </c>
      <c r="F33406" s="278" t="str">
        <f>Resumo!$R$7</f>
        <v>Despesa Direta</v>
      </c>
      <c r="G33406" s="286">
        <f>'Composições Desp. Diretas'!DC25</f>
        <v>0</v>
      </c>
    </row>
    <row r="33407" spans="1:7">
      <c r="A33407" s="283">
        <f>'Comp. Desp. Indiretas'!$DB$7</f>
        <v>0</v>
      </c>
      <c r="B33407" s="278">
        <f>'Composições Desp. Diretas'!$A$26</f>
        <v>0</v>
      </c>
      <c r="C33407" s="278" t="str">
        <f>EAP!$C$9</f>
        <v>PP01</v>
      </c>
      <c r="D33407" s="279">
        <f>'Composições Desp. Diretas'!$C$26</f>
        <v>0</v>
      </c>
      <c r="E33407" s="278" t="str">
        <f>Resumo!$R$5</f>
        <v>Despesa</v>
      </c>
      <c r="F33407" s="278" t="str">
        <f>Resumo!$R$7</f>
        <v>Despesa Direta</v>
      </c>
      <c r="G33407" s="286">
        <f>'Composições Desp. Diretas'!DC26</f>
        <v>0</v>
      </c>
    </row>
    <row r="33408" spans="1:7">
      <c r="A33408" s="283">
        <f>'Comp. Desp. Indiretas'!$DB$7</f>
        <v>0</v>
      </c>
      <c r="B33408" s="278">
        <f>'Composições Desp. Diretas'!$A$27</f>
        <v>0</v>
      </c>
      <c r="C33408" s="278" t="str">
        <f>EAP!$C$9</f>
        <v>PP01</v>
      </c>
      <c r="D33408" s="279">
        <f>'Composições Desp. Diretas'!$C$27</f>
        <v>0</v>
      </c>
      <c r="E33408" s="278" t="str">
        <f>Resumo!$R$5</f>
        <v>Despesa</v>
      </c>
      <c r="F33408" s="278" t="str">
        <f>Resumo!$R$7</f>
        <v>Despesa Direta</v>
      </c>
      <c r="G33408" s="286">
        <f>'Composições Desp. Diretas'!DC27</f>
        <v>0</v>
      </c>
    </row>
    <row r="33409" spans="1:7">
      <c r="A33409" s="283">
        <f>'Comp. Desp. Indiretas'!$DB$7</f>
        <v>0</v>
      </c>
      <c r="B33409" s="278">
        <f>'Composições Desp. Diretas'!$A$28</f>
        <v>0</v>
      </c>
      <c r="C33409" s="278" t="str">
        <f>EAP!$C$9</f>
        <v>PP01</v>
      </c>
      <c r="D33409" s="279">
        <f>'Composições Desp. Diretas'!$C$28</f>
        <v>0</v>
      </c>
      <c r="E33409" s="278" t="str">
        <f>Resumo!$R$5</f>
        <v>Despesa</v>
      </c>
      <c r="F33409" s="278" t="str">
        <f>Resumo!$R$7</f>
        <v>Despesa Direta</v>
      </c>
      <c r="G33409" s="286">
        <f>'Composições Desp. Diretas'!DC28</f>
        <v>0</v>
      </c>
    </row>
    <row r="33410" spans="1:7">
      <c r="A33410" s="283">
        <f>'Comp. Desp. Indiretas'!$DB$7</f>
        <v>0</v>
      </c>
      <c r="B33410" s="278">
        <f>'Composições Desp. Diretas'!$A$29</f>
        <v>0</v>
      </c>
      <c r="C33410" s="278" t="str">
        <f>EAP!$C$9</f>
        <v>PP01</v>
      </c>
      <c r="D33410" s="279">
        <f>'Composições Desp. Diretas'!$C$29</f>
        <v>0</v>
      </c>
      <c r="E33410" s="278" t="str">
        <f>Resumo!$R$5</f>
        <v>Despesa</v>
      </c>
      <c r="F33410" s="278" t="str">
        <f>Resumo!$R$7</f>
        <v>Despesa Direta</v>
      </c>
      <c r="G33410" s="286">
        <f>'Composições Desp. Diretas'!DC29</f>
        <v>0</v>
      </c>
    </row>
    <row r="33411" spans="1:7">
      <c r="A33411" s="283">
        <f>'Comp. Desp. Indiretas'!$DB$7</f>
        <v>0</v>
      </c>
      <c r="B33411" s="278">
        <f>'Composições Desp. Diretas'!$A$30</f>
        <v>0</v>
      </c>
      <c r="C33411" s="278" t="str">
        <f>EAP!$C$9</f>
        <v>PP01</v>
      </c>
      <c r="D33411" s="279">
        <f>'Composições Desp. Diretas'!$C$30</f>
        <v>0</v>
      </c>
      <c r="E33411" s="278" t="str">
        <f>Resumo!$R$5</f>
        <v>Despesa</v>
      </c>
      <c r="F33411" s="278" t="str">
        <f>Resumo!$R$7</f>
        <v>Despesa Direta</v>
      </c>
      <c r="G33411" s="286">
        <f>'Composições Desp. Diretas'!DC30</f>
        <v>0</v>
      </c>
    </row>
    <row r="33412" spans="1:7">
      <c r="A33412" s="283">
        <f>'Comp. Desp. Indiretas'!$DB$7</f>
        <v>0</v>
      </c>
      <c r="B33412" s="278">
        <f>'Composições Desp. Diretas'!$A$31</f>
        <v>0</v>
      </c>
      <c r="C33412" s="278" t="str">
        <f>EAP!$C$9</f>
        <v>PP01</v>
      </c>
      <c r="D33412" s="279">
        <f>'Composições Desp. Diretas'!$C$31</f>
        <v>0</v>
      </c>
      <c r="E33412" s="278" t="str">
        <f>Resumo!$R$5</f>
        <v>Despesa</v>
      </c>
      <c r="F33412" s="278" t="str">
        <f>Resumo!$R$7</f>
        <v>Despesa Direta</v>
      </c>
      <c r="G33412" s="286">
        <f>'Composições Desp. Diretas'!DC31</f>
        <v>0</v>
      </c>
    </row>
    <row r="33413" spans="1:7">
      <c r="A33413" s="283">
        <f>'Comp. Desp. Indiretas'!$DB$7</f>
        <v>0</v>
      </c>
      <c r="B33413" s="278">
        <f>'Composições Desp. Diretas'!$A$32</f>
        <v>0</v>
      </c>
      <c r="C33413" s="278" t="str">
        <f>EAP!$C$9</f>
        <v>PP01</v>
      </c>
      <c r="D33413" s="279">
        <f>'Composições Desp. Diretas'!$C$32</f>
        <v>0</v>
      </c>
      <c r="E33413" s="278" t="str">
        <f>Resumo!$R$5</f>
        <v>Despesa</v>
      </c>
      <c r="F33413" s="278" t="str">
        <f>Resumo!$R$7</f>
        <v>Despesa Direta</v>
      </c>
      <c r="G33413" s="286">
        <f>'Composições Desp. Diretas'!DC32</f>
        <v>0</v>
      </c>
    </row>
    <row r="33414" spans="1:7">
      <c r="A33414" s="283">
        <f>'Comp. Desp. Indiretas'!$DB$7</f>
        <v>0</v>
      </c>
      <c r="B33414" s="278">
        <f>'Composições Desp. Diretas'!$A$33</f>
        <v>0</v>
      </c>
      <c r="C33414" s="278" t="str">
        <f>EAP!$C$9</f>
        <v>PP01</v>
      </c>
      <c r="D33414" s="279">
        <f>'Composições Desp. Diretas'!$C$33</f>
        <v>0</v>
      </c>
      <c r="E33414" s="278" t="str">
        <f>Resumo!$R$5</f>
        <v>Despesa</v>
      </c>
      <c r="F33414" s="278" t="str">
        <f>Resumo!$R$7</f>
        <v>Despesa Direta</v>
      </c>
      <c r="G33414" s="286">
        <f>'Composições Desp. Diretas'!DC33</f>
        <v>0</v>
      </c>
    </row>
    <row r="33415" spans="1:7">
      <c r="A33415" s="283">
        <f>'Comp. Desp. Indiretas'!$DB$7</f>
        <v>0</v>
      </c>
      <c r="B33415" s="278">
        <f>'Composições Desp. Diretas'!$A$34</f>
        <v>0</v>
      </c>
      <c r="C33415" s="278" t="str">
        <f>EAP!$C$9</f>
        <v>PP01</v>
      </c>
      <c r="D33415" s="279">
        <f>'Composições Desp. Diretas'!$C$34</f>
        <v>0</v>
      </c>
      <c r="E33415" s="278" t="str">
        <f>Resumo!$R$5</f>
        <v>Despesa</v>
      </c>
      <c r="F33415" s="278" t="str">
        <f>Resumo!$R$7</f>
        <v>Despesa Direta</v>
      </c>
      <c r="G33415" s="286">
        <f>'Composições Desp. Diretas'!DC34</f>
        <v>0</v>
      </c>
    </row>
    <row r="33416" spans="1:7">
      <c r="A33416" s="283">
        <f>'Comp. Desp. Indiretas'!$DB$7</f>
        <v>0</v>
      </c>
      <c r="B33416" s="278">
        <f>'Composições Desp. Diretas'!$A$35</f>
        <v>0</v>
      </c>
      <c r="C33416" s="278" t="str">
        <f>EAP!$C$9</f>
        <v>PP01</v>
      </c>
      <c r="D33416" s="279">
        <f>'Composições Desp. Diretas'!$C$35</f>
        <v>0</v>
      </c>
      <c r="E33416" s="278" t="str">
        <f>Resumo!$R$5</f>
        <v>Despesa</v>
      </c>
      <c r="F33416" s="278" t="str">
        <f>Resumo!$R$7</f>
        <v>Despesa Direta</v>
      </c>
      <c r="G33416" s="286">
        <f>'Composições Desp. Diretas'!DC35</f>
        <v>0</v>
      </c>
    </row>
    <row r="33417" spans="1:7">
      <c r="A33417" s="283">
        <f>'Comp. Desp. Indiretas'!$DB$7</f>
        <v>0</v>
      </c>
      <c r="B33417" s="278">
        <f>'Composições Desp. Diretas'!$A$36</f>
        <v>0</v>
      </c>
      <c r="C33417" s="278" t="str">
        <f>EAP!$C$9</f>
        <v>PP01</v>
      </c>
      <c r="D33417" s="279">
        <f>'Composições Desp. Diretas'!$C$36</f>
        <v>0</v>
      </c>
      <c r="E33417" s="278" t="str">
        <f>Resumo!$R$5</f>
        <v>Despesa</v>
      </c>
      <c r="F33417" s="278" t="str">
        <f>Resumo!$R$7</f>
        <v>Despesa Direta</v>
      </c>
      <c r="G33417" s="286">
        <f>'Composições Desp. Diretas'!DC36</f>
        <v>0</v>
      </c>
    </row>
    <row r="33418" spans="1:7">
      <c r="A33418" s="283">
        <f>'Comp. Desp. Indiretas'!$DB$7</f>
        <v>0</v>
      </c>
      <c r="B33418" s="278">
        <f>'Composições Desp. Diretas'!$A$37</f>
        <v>0</v>
      </c>
      <c r="C33418" s="278" t="str">
        <f>EAP!$C$9</f>
        <v>PP01</v>
      </c>
      <c r="D33418" s="279">
        <f>'Composições Desp. Diretas'!$C$37</f>
        <v>0</v>
      </c>
      <c r="E33418" s="278" t="str">
        <f>Resumo!$R$5</f>
        <v>Despesa</v>
      </c>
      <c r="F33418" s="278" t="str">
        <f>Resumo!$R$7</f>
        <v>Despesa Direta</v>
      </c>
      <c r="G33418" s="286">
        <f>'Composições Desp. Diretas'!DC37</f>
        <v>0</v>
      </c>
    </row>
    <row r="33419" spans="1:7">
      <c r="A33419" s="283">
        <f>'Comp. Desp. Indiretas'!$DB$7</f>
        <v>0</v>
      </c>
      <c r="B33419" s="278">
        <f>'Composições Desp. Diretas'!$A$38</f>
        <v>0</v>
      </c>
      <c r="C33419" s="278" t="str">
        <f>EAP!$C$9</f>
        <v>PP01</v>
      </c>
      <c r="D33419" s="279">
        <f>'Composições Desp. Diretas'!$C$38</f>
        <v>0</v>
      </c>
      <c r="E33419" s="278" t="str">
        <f>Resumo!$R$5</f>
        <v>Despesa</v>
      </c>
      <c r="F33419" s="278" t="str">
        <f>Resumo!$R$7</f>
        <v>Despesa Direta</v>
      </c>
      <c r="G33419" s="286">
        <f>'Composições Desp. Diretas'!DC38</f>
        <v>0</v>
      </c>
    </row>
    <row r="33420" spans="1:7">
      <c r="A33420" s="283">
        <f>'Comp. Desp. Indiretas'!$DB$7</f>
        <v>0</v>
      </c>
      <c r="B33420" s="278">
        <f>'Composições Desp. Diretas'!$A$39</f>
        <v>0</v>
      </c>
      <c r="C33420" s="278" t="str">
        <f>EAP!$C$9</f>
        <v>PP01</v>
      </c>
      <c r="D33420" s="279">
        <f>'Composições Desp. Diretas'!$C$39</f>
        <v>0</v>
      </c>
      <c r="E33420" s="278" t="str">
        <f>Resumo!$R$5</f>
        <v>Despesa</v>
      </c>
      <c r="F33420" s="278" t="str">
        <f>Resumo!$R$7</f>
        <v>Despesa Direta</v>
      </c>
      <c r="G33420" s="286">
        <f>'Composições Desp. Diretas'!DC39</f>
        <v>0</v>
      </c>
    </row>
    <row r="33421" spans="1:7">
      <c r="A33421" s="283">
        <f>'Comp. Desp. Indiretas'!$DB$7</f>
        <v>0</v>
      </c>
      <c r="B33421" s="278">
        <f>'Composições Desp. Diretas'!$A$40</f>
        <v>0</v>
      </c>
      <c r="C33421" s="278" t="str">
        <f>EAP!$C$9</f>
        <v>PP01</v>
      </c>
      <c r="D33421" s="279">
        <f>'Composições Desp. Diretas'!$C$40</f>
        <v>0</v>
      </c>
      <c r="E33421" s="278" t="str">
        <f>Resumo!$R$5</f>
        <v>Despesa</v>
      </c>
      <c r="F33421" s="278" t="str">
        <f>Resumo!$R$7</f>
        <v>Despesa Direta</v>
      </c>
      <c r="G33421" s="286">
        <f>'Composições Desp. Diretas'!DC40</f>
        <v>0</v>
      </c>
    </row>
    <row r="33422" spans="1:7">
      <c r="A33422" s="283">
        <f>'Comp. Desp. Indiretas'!$DB$7</f>
        <v>0</v>
      </c>
      <c r="B33422" s="278" t="str">
        <f>'Composições Desp. Diretas'!$A$42</f>
        <v>DG</v>
      </c>
      <c r="C33422" s="278" t="str">
        <f>EAP!$C$10</f>
        <v>PP02</v>
      </c>
      <c r="D33422" s="279" t="str">
        <f>'Composições Desp. Diretas'!$C$42</f>
        <v>ALUGUEL DE VEÍCULO SUV</v>
      </c>
      <c r="E33422" s="278" t="str">
        <f>Resumo!$R$5</f>
        <v>Despesa</v>
      </c>
      <c r="F33422" s="278" t="str">
        <f>Resumo!$R$7</f>
        <v>Despesa Direta</v>
      </c>
      <c r="G33422" s="286">
        <f>'Composições Desp. Diretas'!DC42</f>
        <v>0</v>
      </c>
    </row>
    <row r="33423" spans="1:7">
      <c r="A33423" s="283">
        <f>'Comp. Desp. Indiretas'!$DB$7</f>
        <v>0</v>
      </c>
      <c r="B33423" s="278" t="str">
        <f>'Composições Desp. Diretas'!$A$43</f>
        <v>DG</v>
      </c>
      <c r="C33423" s="278" t="str">
        <f>EAP!$C$10</f>
        <v>PP02</v>
      </c>
      <c r="D33423" s="279" t="str">
        <f>'Composições Desp. Diretas'!$C$43</f>
        <v>COMBUSTÍVEL - GASOLINA</v>
      </c>
      <c r="E33423" s="278" t="str">
        <f>Resumo!$R$5</f>
        <v>Despesa</v>
      </c>
      <c r="F33423" s="278" t="str">
        <f>Resumo!$R$7</f>
        <v>Despesa Direta</v>
      </c>
      <c r="G33423" s="286">
        <f>'Composições Desp. Diretas'!DC43</f>
        <v>0</v>
      </c>
    </row>
    <row r="33424" spans="1:7">
      <c r="A33424" s="283">
        <f>'Comp. Desp. Indiretas'!$DB$7</f>
        <v>0</v>
      </c>
      <c r="B33424" s="278" t="str">
        <f>'Composições Desp. Diretas'!$A$44</f>
        <v>DG</v>
      </c>
      <c r="C33424" s="278" t="str">
        <f>EAP!$C$10</f>
        <v>PP02</v>
      </c>
      <c r="D33424" s="279" t="str">
        <f>'Composições Desp. Diretas'!$C$44</f>
        <v>EQUIPAMENTOS VEÍCULO (SENSOR DE FADIGA + TELEMETRIA)</v>
      </c>
      <c r="E33424" s="278" t="str">
        <f>Resumo!$R$5</f>
        <v>Despesa</v>
      </c>
      <c r="F33424" s="278" t="str">
        <f>Resumo!$R$7</f>
        <v>Despesa Direta</v>
      </c>
      <c r="G33424" s="286">
        <f>'Composições Desp. Diretas'!DC44</f>
        <v>0</v>
      </c>
    </row>
    <row r="33425" spans="1:7">
      <c r="A33425" s="283">
        <f>'Comp. Desp. Indiretas'!$DB$7</f>
        <v>0</v>
      </c>
      <c r="B33425" s="278" t="str">
        <f>'Composições Desp. Diretas'!$A$45</f>
        <v>DG</v>
      </c>
      <c r="C33425" s="278" t="str">
        <f>EAP!$C$10</f>
        <v>PP02</v>
      </c>
      <c r="D33425" s="279" t="str">
        <f>'Composições Desp. Diretas'!$C$45</f>
        <v>INSTALAÇÃO SENSOR FADIGA</v>
      </c>
      <c r="E33425" s="278" t="str">
        <f>Resumo!$R$5</f>
        <v>Despesa</v>
      </c>
      <c r="F33425" s="278" t="str">
        <f>Resumo!$R$7</f>
        <v>Despesa Direta</v>
      </c>
      <c r="G33425" s="286">
        <f>'Composições Desp. Diretas'!DC45</f>
        <v>0</v>
      </c>
    </row>
    <row r="33426" spans="1:7">
      <c r="A33426" s="283">
        <f>'Comp. Desp. Indiretas'!$DB$7</f>
        <v>0</v>
      </c>
      <c r="B33426" s="278" t="str">
        <f>'Composições Desp. Diretas'!$A$46</f>
        <v>DG</v>
      </c>
      <c r="C33426" s="278" t="str">
        <f>EAP!$C$10</f>
        <v>PP02</v>
      </c>
      <c r="D33426" s="279" t="str">
        <f>'Composições Desp. Diretas'!$C$46</f>
        <v>DESINSTALAÇÃO SENSOR FADIGA</v>
      </c>
      <c r="E33426" s="278" t="str">
        <f>Resumo!$R$5</f>
        <v>Despesa</v>
      </c>
      <c r="F33426" s="278" t="str">
        <f>Resumo!$R$7</f>
        <v>Despesa Direta</v>
      </c>
      <c r="G33426" s="286">
        <f>'Composições Desp. Diretas'!DC46</f>
        <v>0</v>
      </c>
    </row>
    <row r="33427" spans="1:7">
      <c r="A33427" s="283">
        <f>'Comp. Desp. Indiretas'!$DB$7</f>
        <v>0</v>
      </c>
      <c r="B33427" s="278" t="str">
        <f>'Composições Desp. Diretas'!$A$47</f>
        <v>DG</v>
      </c>
      <c r="C33427" s="278" t="str">
        <f>EAP!$C$10</f>
        <v>PP02</v>
      </c>
      <c r="D33427" s="279" t="str">
        <f>'Composições Desp. Diretas'!$C$47</f>
        <v>INSTALAÇÃO TELEMETRIA</v>
      </c>
      <c r="E33427" s="278" t="str">
        <f>Resumo!$R$5</f>
        <v>Despesa</v>
      </c>
      <c r="F33427" s="278" t="str">
        <f>Resumo!$R$7</f>
        <v>Despesa Direta</v>
      </c>
      <c r="G33427" s="286">
        <f>'Composições Desp. Diretas'!DC47</f>
        <v>0</v>
      </c>
    </row>
    <row r="33428" spans="1:7">
      <c r="A33428" s="283">
        <f>'Comp. Desp. Indiretas'!$DB$7</f>
        <v>0</v>
      </c>
      <c r="B33428" s="278" t="str">
        <f>'Composições Desp. Diretas'!$A$48</f>
        <v>DG</v>
      </c>
      <c r="C33428" s="278" t="str">
        <f>EAP!$C$10</f>
        <v>PP02</v>
      </c>
      <c r="D33428" s="279" t="str">
        <f>'Composições Desp. Diretas'!$C$48</f>
        <v>DESINSTALAÇÃO TELEMETRIA</v>
      </c>
      <c r="E33428" s="278" t="str">
        <f>Resumo!$R$5</f>
        <v>Despesa</v>
      </c>
      <c r="F33428" s="278" t="str">
        <f>Resumo!$R$7</f>
        <v>Despesa Direta</v>
      </c>
      <c r="G33428" s="286">
        <f>'Composições Desp. Diretas'!DC48</f>
        <v>0</v>
      </c>
    </row>
    <row r="33429" spans="1:7">
      <c r="A33429" s="283">
        <f>'Comp. Desp. Indiretas'!$DB$7</f>
        <v>0</v>
      </c>
      <c r="B33429" s="278" t="str">
        <f>'Composições Desp. Diretas'!$A$49</f>
        <v>DG</v>
      </c>
      <c r="C33429" s="278" t="str">
        <f>EAP!$C$10</f>
        <v>PP02</v>
      </c>
      <c r="D33429" s="279" t="str">
        <f>'Composições Desp. Diretas'!$C$49</f>
        <v>INSTALAÇÃO E DESINSTALAÇÃO DE SIRENE DE RÉ</v>
      </c>
      <c r="E33429" s="278" t="str">
        <f>Resumo!$R$5</f>
        <v>Despesa</v>
      </c>
      <c r="F33429" s="278" t="str">
        <f>Resumo!$R$7</f>
        <v>Despesa Direta</v>
      </c>
      <c r="G33429" s="286">
        <f>'Composições Desp. Diretas'!DC49</f>
        <v>0</v>
      </c>
    </row>
    <row r="33430" spans="1:7">
      <c r="A33430" s="283">
        <f>'Comp. Desp. Indiretas'!$DB$7</f>
        <v>0</v>
      </c>
      <c r="B33430" s="278" t="str">
        <f>'Composições Desp. Diretas'!$A$50</f>
        <v>DG</v>
      </c>
      <c r="C33430" s="278" t="str">
        <f>EAP!$C$10</f>
        <v>PP02</v>
      </c>
      <c r="D33430" s="279" t="str">
        <f>'Composições Desp. Diretas'!$C$50</f>
        <v>LAVAGEM DE VEÍCULO</v>
      </c>
      <c r="E33430" s="278" t="str">
        <f>Resumo!$R$5</f>
        <v>Despesa</v>
      </c>
      <c r="F33430" s="278" t="str">
        <f>Resumo!$R$7</f>
        <v>Despesa Direta</v>
      </c>
      <c r="G33430" s="286">
        <f>'Composições Desp. Diretas'!DC50</f>
        <v>0</v>
      </c>
    </row>
    <row r="33431" spans="1:7">
      <c r="A33431" s="283">
        <f>'Comp. Desp. Indiretas'!$DB$7</f>
        <v>0</v>
      </c>
      <c r="B33431" s="278" t="str">
        <f>'Composições Desp. Diretas'!$A$51</f>
        <v>MA</v>
      </c>
      <c r="C33431" s="278" t="str">
        <f>EAP!$C$10</f>
        <v>PP02</v>
      </c>
      <c r="D33431" s="279" t="str">
        <f>'Composições Desp. Diretas'!$C$51</f>
        <v>MATERIAIS GRÁFICOS (CARTILHAS, FOLDERS, BANNER, CADERNO, OUTDOOR, PLACAS, E ETC)</v>
      </c>
      <c r="E33431" s="278" t="str">
        <f>Resumo!$R$5</f>
        <v>Despesa</v>
      </c>
      <c r="F33431" s="278" t="str">
        <f>Resumo!$R$7</f>
        <v>Despesa Direta</v>
      </c>
      <c r="G33431" s="286">
        <f>'Composições Desp. Diretas'!DC51</f>
        <v>0</v>
      </c>
    </row>
    <row r="33432" spans="1:7">
      <c r="A33432" s="283">
        <f>'Comp. Desp. Indiretas'!$DB$7</f>
        <v>0</v>
      </c>
      <c r="B33432" s="278" t="str">
        <f>'Composições Desp. Diretas'!$A$52</f>
        <v>DG</v>
      </c>
      <c r="C33432" s="278" t="str">
        <f>EAP!$C$10</f>
        <v>PP02</v>
      </c>
      <c r="D33432" s="279" t="str">
        <f>'Composições Desp. Diretas'!$C$52</f>
        <v>LANCHES OFICINAS / EVENTOS / REUNIÕES</v>
      </c>
      <c r="E33432" s="278" t="str">
        <f>Resumo!$R$5</f>
        <v>Despesa</v>
      </c>
      <c r="F33432" s="278" t="str">
        <f>Resumo!$R$7</f>
        <v>Despesa Direta</v>
      </c>
      <c r="G33432" s="286">
        <f>'Composições Desp. Diretas'!DC52</f>
        <v>0</v>
      </c>
    </row>
    <row r="33433" spans="1:7">
      <c r="A33433" s="283">
        <f>'Comp. Desp. Indiretas'!$DB$7</f>
        <v>0</v>
      </c>
      <c r="B33433" s="278" t="str">
        <f>'Composições Desp. Diretas'!$A$53</f>
        <v>DG</v>
      </c>
      <c r="C33433" s="278" t="str">
        <f>EAP!$C$10</f>
        <v>PP02</v>
      </c>
      <c r="D33433" s="279" t="str">
        <f>'Composições Desp. Diretas'!$C$53</f>
        <v>TRANSPORTE PARTICIPANTES</v>
      </c>
      <c r="E33433" s="278" t="str">
        <f>Resumo!$R$5</f>
        <v>Despesa</v>
      </c>
      <c r="F33433" s="278" t="str">
        <f>Resumo!$R$7</f>
        <v>Despesa Direta</v>
      </c>
      <c r="G33433" s="286">
        <f>'Composições Desp. Diretas'!DC53</f>
        <v>0</v>
      </c>
    </row>
    <row r="33434" spans="1:7">
      <c r="A33434" s="283">
        <f>'Comp. Desp. Indiretas'!$DB$7</f>
        <v>0</v>
      </c>
      <c r="B33434" s="278" t="str">
        <f>'Composições Desp. Diretas'!$A$54</f>
        <v>MA</v>
      </c>
      <c r="C33434" s="278" t="str">
        <f>EAP!$C$10</f>
        <v>PP02</v>
      </c>
      <c r="D33434" s="279" t="str">
        <f>'Composições Desp. Diretas'!$C$54</f>
        <v>MATERIAIS DE ESCRITÓRIO (CARTOLINA, PAPEL, TESOURA, CANETA, LÁPIS, GRAMPEADOR, DUREX, FITA ADESIVA, E ETC.)</v>
      </c>
      <c r="E33434" s="278" t="str">
        <f>Resumo!$R$5</f>
        <v>Despesa</v>
      </c>
      <c r="F33434" s="278" t="str">
        <f>Resumo!$R$7</f>
        <v>Despesa Direta</v>
      </c>
      <c r="G33434" s="286">
        <f>'Composições Desp. Diretas'!DC54</f>
        <v>0</v>
      </c>
    </row>
    <row r="33435" spans="1:7">
      <c r="A33435" s="283">
        <f>'Comp. Desp. Indiretas'!$DB$7</f>
        <v>0</v>
      </c>
      <c r="B33435" s="278" t="str">
        <f>'Composições Desp. Diretas'!$A$55</f>
        <v>MA</v>
      </c>
      <c r="C33435" s="278" t="str">
        <f>EAP!$C$10</f>
        <v>PP02</v>
      </c>
      <c r="D33435" s="279" t="str">
        <f>'Composições Desp. Diretas'!$C$55</f>
        <v>MATERIAIS ACESSÓRIOS PARA AS CAMPANHAS/OFICINAS (BRINDES, CAMISETAS, E ETC.)</v>
      </c>
      <c r="E33435" s="278" t="str">
        <f>Resumo!$R$5</f>
        <v>Despesa</v>
      </c>
      <c r="F33435" s="278" t="str">
        <f>Resumo!$R$7</f>
        <v>Despesa Direta</v>
      </c>
      <c r="G33435" s="286">
        <f>'Composições Desp. Diretas'!DC55</f>
        <v>0</v>
      </c>
    </row>
    <row r="33436" spans="1:7">
      <c r="A33436" s="283">
        <f>'Comp. Desp. Indiretas'!$DB$7</f>
        <v>0</v>
      </c>
      <c r="B33436" s="278" t="str">
        <f>'Composições Desp. Diretas'!$A$56</f>
        <v>DG</v>
      </c>
      <c r="C33436" s="278" t="str">
        <f>EAP!$C$10</f>
        <v>PP02</v>
      </c>
      <c r="D33436" s="279" t="str">
        <f>'Composições Desp. Diretas'!$C$56</f>
        <v>HOSPEDAGEM VIAGEM</v>
      </c>
      <c r="E33436" s="278" t="str">
        <f>Resumo!$R$5</f>
        <v>Despesa</v>
      </c>
      <c r="F33436" s="278" t="str">
        <f>Resumo!$R$7</f>
        <v>Despesa Direta</v>
      </c>
      <c r="G33436" s="286">
        <f>'Composições Desp. Diretas'!DC56</f>
        <v>0</v>
      </c>
    </row>
    <row r="33437" spans="1:7">
      <c r="A33437" s="283">
        <f>'Comp. Desp. Indiretas'!$DB$7</f>
        <v>0</v>
      </c>
      <c r="B33437" s="278" t="str">
        <f>'Composições Desp. Diretas'!$A$57</f>
        <v>DG</v>
      </c>
      <c r="C33437" s="278" t="str">
        <f>EAP!$C$10</f>
        <v>PP02</v>
      </c>
      <c r="D33437" s="279" t="str">
        <f>'Composições Desp. Diretas'!$C$57</f>
        <v>ALIMENTAÇÃO VIAGEM (CAFÉ / ALMOÇO OU JANTA)</v>
      </c>
      <c r="E33437" s="278" t="str">
        <f>Resumo!$R$5</f>
        <v>Despesa</v>
      </c>
      <c r="F33437" s="278" t="str">
        <f>Resumo!$R$7</f>
        <v>Despesa Direta</v>
      </c>
      <c r="G33437" s="286">
        <f>'Composições Desp. Diretas'!DC57</f>
        <v>0</v>
      </c>
    </row>
    <row r="33438" spans="1:7">
      <c r="A33438" s="283">
        <f>'Comp. Desp. Indiretas'!$DB$7</f>
        <v>0</v>
      </c>
      <c r="B33438" s="278" t="str">
        <f>'Composições Desp. Diretas'!$A$58</f>
        <v>DG</v>
      </c>
      <c r="C33438" s="278" t="str">
        <f>EAP!$C$10</f>
        <v>PP02</v>
      </c>
      <c r="D33438" s="279" t="str">
        <f>'Composições Desp. Diretas'!$C$58</f>
        <v>PASSAGEM TERRESTRE / TRANSLADO</v>
      </c>
      <c r="E33438" s="278" t="str">
        <f>Resumo!$R$5</f>
        <v>Despesa</v>
      </c>
      <c r="F33438" s="278" t="str">
        <f>Resumo!$R$7</f>
        <v>Despesa Direta</v>
      </c>
      <c r="G33438" s="286">
        <f>'Composições Desp. Diretas'!DC58</f>
        <v>0</v>
      </c>
    </row>
    <row r="33439" spans="1:7">
      <c r="A33439" s="283">
        <f>'Comp. Desp. Indiretas'!$DB$7</f>
        <v>0</v>
      </c>
      <c r="B33439" s="278">
        <f>'Composições Desp. Diretas'!$A$59</f>
        <v>0</v>
      </c>
      <c r="C33439" s="278" t="str">
        <f>EAP!$C$10</f>
        <v>PP02</v>
      </c>
      <c r="D33439" s="279">
        <f>'Composições Desp. Diretas'!$C$59</f>
        <v>0</v>
      </c>
      <c r="E33439" s="278" t="str">
        <f>Resumo!$R$5</f>
        <v>Despesa</v>
      </c>
      <c r="F33439" s="278" t="str">
        <f>Resumo!$R$7</f>
        <v>Despesa Direta</v>
      </c>
      <c r="G33439" s="286">
        <f>'Composições Desp. Diretas'!DC59</f>
        <v>0</v>
      </c>
    </row>
    <row r="33440" spans="1:7">
      <c r="A33440" s="283">
        <f>'Comp. Desp. Indiretas'!$DB$7</f>
        <v>0</v>
      </c>
      <c r="B33440" s="278">
        <f>'Composições Desp. Diretas'!$A$60</f>
        <v>0</v>
      </c>
      <c r="C33440" s="278" t="str">
        <f>EAP!$C$10</f>
        <v>PP02</v>
      </c>
      <c r="D33440" s="279">
        <f>'Composições Desp. Diretas'!$C$60</f>
        <v>0</v>
      </c>
      <c r="E33440" s="278" t="str">
        <f>Resumo!$R$5</f>
        <v>Despesa</v>
      </c>
      <c r="F33440" s="278" t="str">
        <f>Resumo!$R$7</f>
        <v>Despesa Direta</v>
      </c>
      <c r="G33440" s="286">
        <f>'Composições Desp. Diretas'!DC60</f>
        <v>0</v>
      </c>
    </row>
    <row r="33441" spans="1:7">
      <c r="A33441" s="283">
        <f>'Comp. Desp. Indiretas'!$DB$7</f>
        <v>0</v>
      </c>
      <c r="B33441" s="278">
        <f>'Composições Desp. Diretas'!$A$61</f>
        <v>0</v>
      </c>
      <c r="C33441" s="278" t="str">
        <f>EAP!$C$10</f>
        <v>PP02</v>
      </c>
      <c r="D33441" s="279">
        <f>'Composições Desp. Diretas'!$C$61</f>
        <v>0</v>
      </c>
      <c r="E33441" s="278" t="str">
        <f>Resumo!$R$5</f>
        <v>Despesa</v>
      </c>
      <c r="F33441" s="278" t="str">
        <f>Resumo!$R$7</f>
        <v>Despesa Direta</v>
      </c>
      <c r="G33441" s="286">
        <f>'Composições Desp. Diretas'!DC61</f>
        <v>0</v>
      </c>
    </row>
    <row r="33442" spans="1:7">
      <c r="A33442" s="283">
        <f>'Comp. Desp. Indiretas'!$DB$7</f>
        <v>0</v>
      </c>
      <c r="B33442" s="278">
        <f>'Composições Desp. Diretas'!$A$62</f>
        <v>0</v>
      </c>
      <c r="C33442" s="278" t="str">
        <f>EAP!$C$10</f>
        <v>PP02</v>
      </c>
      <c r="D33442" s="279">
        <f>'Composições Desp. Diretas'!$C$62</f>
        <v>0</v>
      </c>
      <c r="E33442" s="278" t="str">
        <f>Resumo!$R$5</f>
        <v>Despesa</v>
      </c>
      <c r="F33442" s="278" t="str">
        <f>Resumo!$R$7</f>
        <v>Despesa Direta</v>
      </c>
      <c r="G33442" s="286">
        <f>'Composições Desp. Diretas'!DC62</f>
        <v>0</v>
      </c>
    </row>
    <row r="33443" spans="1:7">
      <c r="A33443" s="283">
        <f>'Comp. Desp. Indiretas'!$DB$7</f>
        <v>0</v>
      </c>
      <c r="B33443" s="278">
        <f>'Composições Desp. Diretas'!$A$63</f>
        <v>0</v>
      </c>
      <c r="C33443" s="278" t="str">
        <f>EAP!$C$10</f>
        <v>PP02</v>
      </c>
      <c r="D33443" s="279">
        <f>'Composições Desp. Diretas'!$C$63</f>
        <v>0</v>
      </c>
      <c r="E33443" s="278" t="str">
        <f>Resumo!$R$5</f>
        <v>Despesa</v>
      </c>
      <c r="F33443" s="278" t="str">
        <f>Resumo!$R$7</f>
        <v>Despesa Direta</v>
      </c>
      <c r="G33443" s="286">
        <f>'Composições Desp. Diretas'!DC63</f>
        <v>0</v>
      </c>
    </row>
    <row r="33444" spans="1:7">
      <c r="A33444" s="283">
        <f>'Comp. Desp. Indiretas'!$DB$7</f>
        <v>0</v>
      </c>
      <c r="B33444" s="278">
        <f>'Composições Desp. Diretas'!$A$64</f>
        <v>0</v>
      </c>
      <c r="C33444" s="278" t="str">
        <f>EAP!$C$10</f>
        <v>PP02</v>
      </c>
      <c r="D33444" s="279">
        <f>'Composições Desp. Diretas'!$C$64</f>
        <v>0</v>
      </c>
      <c r="E33444" s="278" t="str">
        <f>Resumo!$R$5</f>
        <v>Despesa</v>
      </c>
      <c r="F33444" s="278" t="str">
        <f>Resumo!$R$7</f>
        <v>Despesa Direta</v>
      </c>
      <c r="G33444" s="286">
        <f>'Composições Desp. Diretas'!DC64</f>
        <v>0</v>
      </c>
    </row>
    <row r="33445" spans="1:7">
      <c r="A33445" s="283">
        <f>'Comp. Desp. Indiretas'!$DB$7</f>
        <v>0</v>
      </c>
      <c r="B33445" s="278">
        <f>'Composições Desp. Diretas'!$A$65</f>
        <v>0</v>
      </c>
      <c r="C33445" s="278" t="str">
        <f>EAP!$C$10</f>
        <v>PP02</v>
      </c>
      <c r="D33445" s="279">
        <f>'Composições Desp. Diretas'!$C$65</f>
        <v>0</v>
      </c>
      <c r="E33445" s="278" t="str">
        <f>Resumo!$R$5</f>
        <v>Despesa</v>
      </c>
      <c r="F33445" s="278" t="str">
        <f>Resumo!$R$7</f>
        <v>Despesa Direta</v>
      </c>
      <c r="G33445" s="286">
        <f>'Composições Desp. Diretas'!DC65</f>
        <v>0</v>
      </c>
    </row>
    <row r="33446" spans="1:7">
      <c r="A33446" s="283">
        <f>'Comp. Desp. Indiretas'!$DB$7</f>
        <v>0</v>
      </c>
      <c r="B33446" s="278">
        <f>'Composições Desp. Diretas'!$A$66</f>
        <v>0</v>
      </c>
      <c r="C33446" s="278" t="str">
        <f>EAP!$C$10</f>
        <v>PP02</v>
      </c>
      <c r="D33446" s="279">
        <f>'Composições Desp. Diretas'!$C$66</f>
        <v>0</v>
      </c>
      <c r="E33446" s="278" t="str">
        <f>Resumo!$R$5</f>
        <v>Despesa</v>
      </c>
      <c r="F33446" s="278" t="str">
        <f>Resumo!$R$7</f>
        <v>Despesa Direta</v>
      </c>
      <c r="G33446" s="286">
        <f>'Composições Desp. Diretas'!DC66</f>
        <v>0</v>
      </c>
    </row>
    <row r="33447" spans="1:7">
      <c r="A33447" s="283">
        <f>'Comp. Desp. Indiretas'!$DB$7</f>
        <v>0</v>
      </c>
      <c r="B33447" s="278">
        <f>'Composições Desp. Diretas'!$A$67</f>
        <v>0</v>
      </c>
      <c r="C33447" s="278" t="str">
        <f>EAP!$C$10</f>
        <v>PP02</v>
      </c>
      <c r="D33447" s="279">
        <f>'Composições Desp. Diretas'!$C$67</f>
        <v>0</v>
      </c>
      <c r="E33447" s="278" t="str">
        <f>Resumo!$R$5</f>
        <v>Despesa</v>
      </c>
      <c r="F33447" s="278" t="str">
        <f>Resumo!$R$7</f>
        <v>Despesa Direta</v>
      </c>
      <c r="G33447" s="286">
        <f>'Composições Desp. Diretas'!DC67</f>
        <v>0</v>
      </c>
    </row>
    <row r="33448" spans="1:7">
      <c r="A33448" s="283">
        <f>'Comp. Desp. Indiretas'!$DB$7</f>
        <v>0</v>
      </c>
      <c r="B33448" s="278">
        <f>'Composições Desp. Diretas'!$A$68</f>
        <v>0</v>
      </c>
      <c r="C33448" s="278" t="str">
        <f>EAP!$C$10</f>
        <v>PP02</v>
      </c>
      <c r="D33448" s="279">
        <f>'Composições Desp. Diretas'!$C$68</f>
        <v>0</v>
      </c>
      <c r="E33448" s="278" t="str">
        <f>Resumo!$R$5</f>
        <v>Despesa</v>
      </c>
      <c r="F33448" s="278" t="str">
        <f>Resumo!$R$7</f>
        <v>Despesa Direta</v>
      </c>
      <c r="G33448" s="286">
        <f>'Composições Desp. Diretas'!DC68</f>
        <v>0</v>
      </c>
    </row>
    <row r="33449" spans="1:7">
      <c r="A33449" s="283">
        <f>'Comp. Desp. Indiretas'!$DB$7</f>
        <v>0</v>
      </c>
      <c r="B33449" s="278">
        <f>'Composições Desp. Diretas'!$A$69</f>
        <v>0</v>
      </c>
      <c r="C33449" s="278" t="str">
        <f>EAP!$C$10</f>
        <v>PP02</v>
      </c>
      <c r="D33449" s="279">
        <f>'Composições Desp. Diretas'!$C$69</f>
        <v>0</v>
      </c>
      <c r="E33449" s="278" t="str">
        <f>Resumo!$R$5</f>
        <v>Despesa</v>
      </c>
      <c r="F33449" s="278" t="str">
        <f>Resumo!$R$7</f>
        <v>Despesa Direta</v>
      </c>
      <c r="G33449" s="286">
        <f>'Composições Desp. Diretas'!DC69</f>
        <v>0</v>
      </c>
    </row>
    <row r="33450" spans="1:7">
      <c r="A33450" s="283">
        <f>'Comp. Desp. Indiretas'!$DB$7</f>
        <v>0</v>
      </c>
      <c r="B33450" s="278">
        <f>'Composições Desp. Diretas'!$A$70</f>
        <v>0</v>
      </c>
      <c r="C33450" s="278" t="str">
        <f>EAP!$C$10</f>
        <v>PP02</v>
      </c>
      <c r="D33450" s="279">
        <f>'Composições Desp. Diretas'!$C$70</f>
        <v>0</v>
      </c>
      <c r="E33450" s="278" t="str">
        <f>Resumo!$R$5</f>
        <v>Despesa</v>
      </c>
      <c r="F33450" s="278" t="str">
        <f>Resumo!$R$7</f>
        <v>Despesa Direta</v>
      </c>
      <c r="G33450" s="286">
        <f>'Composições Desp. Diretas'!DC70</f>
        <v>0</v>
      </c>
    </row>
    <row r="33451" spans="1:7">
      <c r="A33451" s="283">
        <f>'Comp. Desp. Indiretas'!$DB$7</f>
        <v>0</v>
      </c>
      <c r="B33451" s="278">
        <f>'Composições Desp. Diretas'!$A$71</f>
        <v>0</v>
      </c>
      <c r="C33451" s="278" t="str">
        <f>EAP!$C$10</f>
        <v>PP02</v>
      </c>
      <c r="D33451" s="279">
        <f>'Composições Desp. Diretas'!$C$71</f>
        <v>0</v>
      </c>
      <c r="E33451" s="278" t="str">
        <f>Resumo!$R$5</f>
        <v>Despesa</v>
      </c>
      <c r="F33451" s="278" t="str">
        <f>Resumo!$R$7</f>
        <v>Despesa Direta</v>
      </c>
      <c r="G33451" s="286">
        <f>'Composições Desp. Diretas'!DC71</f>
        <v>0</v>
      </c>
    </row>
    <row r="33452" spans="1:7">
      <c r="A33452" s="283">
        <f>'Comp. Desp. Indiretas'!$DB$7</f>
        <v>0</v>
      </c>
      <c r="B33452" s="278">
        <f>'Composições Desp. Diretas'!$A$72</f>
        <v>0</v>
      </c>
      <c r="C33452" s="278" t="str">
        <f>EAP!$C$10</f>
        <v>PP02</v>
      </c>
      <c r="D33452" s="279">
        <f>'Composições Desp. Diretas'!$C$72</f>
        <v>0</v>
      </c>
      <c r="E33452" s="278" t="str">
        <f>Resumo!$R$5</f>
        <v>Despesa</v>
      </c>
      <c r="F33452" s="278" t="str">
        <f>Resumo!$R$7</f>
        <v>Despesa Direta</v>
      </c>
      <c r="G33452" s="286">
        <f>'Composições Desp. Diretas'!DC72</f>
        <v>0</v>
      </c>
    </row>
    <row r="34321" spans="1:7">
      <c r="A34321" s="283">
        <f>'Comp. Desp. Indiretas'!$DB$7</f>
        <v>0</v>
      </c>
      <c r="D34321" s="279" t="str">
        <f>'CRONOG. DE RECEBIMENTO'!$A$5</f>
        <v>SUBPROGRAMA DE EDUCAÇÃO AMBIENTAL PARA A COMUNIDADE (PEAC)</v>
      </c>
      <c r="E34321" s="278" t="str">
        <f>Resumo!$R$4</f>
        <v>Receita</v>
      </c>
      <c r="F34321" s="278" t="str">
        <f>Resumo!$R$4</f>
        <v>Receita</v>
      </c>
      <c r="G34321" s="286">
        <f>'CRONOG. DE RECEBIMENTO'!AF5</f>
        <v>0</v>
      </c>
    </row>
    <row r="34322" spans="1:7">
      <c r="A34322" s="283">
        <f>'Comp. Desp. Indiretas'!$DB$7</f>
        <v>0</v>
      </c>
      <c r="D34322" s="279" t="str">
        <f>'CRONOG. DE RECEBIMENTO'!$A$6</f>
        <v>Plano de Trabalho de Comunidade (PEAC)</v>
      </c>
      <c r="E34322" s="278" t="str">
        <f>Resumo!$R$4</f>
        <v>Receita</v>
      </c>
      <c r="F34322" s="278" t="str">
        <f>Resumo!$R$4</f>
        <v>Receita</v>
      </c>
      <c r="G34322" s="286">
        <f>'CRONOG. DE RECEBIMENTO'!AF6</f>
        <v>0</v>
      </c>
    </row>
    <row r="34323" spans="1:7">
      <c r="A34323" s="283">
        <f>'Comp. Desp. Indiretas'!$DB$7</f>
        <v>0</v>
      </c>
      <c r="D34323" s="279" t="str">
        <f>'CRONOG. DE RECEBIMENTO'!$A$7</f>
        <v>Formar Comitê de Educação Ambiental de Comunidade (PEAC)</v>
      </c>
      <c r="E34323" s="278" t="str">
        <f>Resumo!$R$4</f>
        <v>Receita</v>
      </c>
      <c r="F34323" s="278" t="str">
        <f>Resumo!$R$4</f>
        <v>Receita</v>
      </c>
      <c r="G34323" s="286">
        <f>'CRONOG. DE RECEBIMENTO'!AF7</f>
        <v>0</v>
      </c>
    </row>
    <row r="34324" spans="1:7">
      <c r="A34324" s="283">
        <f>'Comp. Desp. Indiretas'!$DB$7</f>
        <v>0</v>
      </c>
      <c r="D34324" s="279" t="str">
        <f>'CRONOG. DE RECEBIMENTO'!$A$8</f>
        <v>Manter Comitê de Educação Ambiental em comunidades (PEAC)</v>
      </c>
      <c r="E34324" s="278" t="str">
        <f>Resumo!$R$4</f>
        <v>Receita</v>
      </c>
      <c r="F34324" s="278" t="str">
        <f>Resumo!$R$4</f>
        <v>Receita</v>
      </c>
      <c r="G34324" s="286">
        <f>'CRONOG. DE RECEBIMENTO'!AF8</f>
        <v>0</v>
      </c>
    </row>
    <row r="34325" spans="1:7">
      <c r="A34325" s="283">
        <f>'Comp. Desp. Indiretas'!$DB$7</f>
        <v>0</v>
      </c>
      <c r="D34325" s="279" t="str">
        <f>'CRONOG. DE RECEBIMENTO'!$A$24</f>
        <v>Realizar análise técnica mensal das atividades de Educação Ambiental do PEAC</v>
      </c>
      <c r="E34325" s="278" t="str">
        <f>Resumo!$R$4</f>
        <v>Receita</v>
      </c>
      <c r="F34325" s="278" t="str">
        <f>Resumo!$R$4</f>
        <v>Receita</v>
      </c>
      <c r="G34325" s="286">
        <f>'CRONOG. DE RECEBIMENTO'!AF24</f>
        <v>0</v>
      </c>
    </row>
    <row r="34326" spans="1:7">
      <c r="A34326" s="283">
        <f>'Comp. Desp. Indiretas'!$DB$7</f>
        <v>0</v>
      </c>
      <c r="D34326" s="279" t="str">
        <f>'CRONOG. DE RECEBIMENTO'!$A$25</f>
        <v>Realizar Blitz Educativa sobre SSMA para Comunidades (PEAC)</v>
      </c>
      <c r="E34326" s="278" t="str">
        <f>Resumo!$R$4</f>
        <v>Receita</v>
      </c>
      <c r="F34326" s="278" t="str">
        <f>Resumo!$R$4</f>
        <v>Receita</v>
      </c>
      <c r="G34326" s="286">
        <f>'CRONOG. DE RECEBIMENTO'!AF25</f>
        <v>0</v>
      </c>
    </row>
    <row r="34327" spans="1:7">
      <c r="A34327" s="283">
        <f>'Comp. Desp. Indiretas'!$DB$7</f>
        <v>0</v>
      </c>
      <c r="D34327" s="279" t="str">
        <f>'CRONOG. DE RECEBIMENTO'!$A$26</f>
        <v>Despesas tributáveis do item 6.1.12</v>
      </c>
      <c r="E34327" s="278" t="str">
        <f>Resumo!$R$4</f>
        <v>Receita</v>
      </c>
      <c r="F34327" s="278" t="str">
        <f>Resumo!$R$4</f>
        <v>Receita</v>
      </c>
      <c r="G34327" s="286">
        <f>'CRONOG. DE RECEBIMENTO'!AF26</f>
        <v>0</v>
      </c>
    </row>
    <row r="34328" spans="1:7">
      <c r="A34328" s="283">
        <f>'Comp. Desp. Indiretas'!$DB$7</f>
        <v>0</v>
      </c>
      <c r="D34328" s="279" t="str">
        <f>'CRONOG. DE RECEBIMENTO'!$A$42</f>
        <v>Despesas tributáveis do item 6.1.21</v>
      </c>
      <c r="E34328" s="278" t="str">
        <f>Resumo!$R$4</f>
        <v>Receita</v>
      </c>
      <c r="F34328" s="278" t="str">
        <f>Resumo!$R$4</f>
        <v>Receita</v>
      </c>
      <c r="G34328" s="286">
        <f>'CRONOG. DE RECEBIMENTO'!AF42</f>
        <v>0</v>
      </c>
    </row>
    <row r="34329" spans="1:7">
      <c r="A34329" s="283">
        <f>'Comp. Desp. Indiretas'!$DB$7</f>
        <v>0</v>
      </c>
      <c r="D34329" s="279" t="str">
        <f>'CRONOG. DE RECEBIMENTO'!$A$43</f>
        <v>Monitorar atividade do Programa de Educação Ambiental do Trabalhador (PEAT)</v>
      </c>
      <c r="E34329" s="278" t="str">
        <f>Resumo!$R$4</f>
        <v>Receita</v>
      </c>
      <c r="F34329" s="278" t="str">
        <f>Resumo!$R$4</f>
        <v>Receita</v>
      </c>
      <c r="G34329" s="286">
        <f>'CRONOG. DE RECEBIMENTO'!AF43</f>
        <v>0</v>
      </c>
    </row>
    <row r="34330" spans="1:7">
      <c r="A34330" s="283">
        <f>'Comp. Desp. Indiretas'!$DB$7</f>
        <v>0</v>
      </c>
      <c r="D34330" s="279" t="str">
        <f>'CRONOG. DE RECEBIMENTO'!$A$44</f>
        <v>Despesas tributáveis do item 6.1.22</v>
      </c>
      <c r="E34330" s="278" t="str">
        <f>Resumo!$R$4</f>
        <v>Receita</v>
      </c>
      <c r="F34330" s="278" t="str">
        <f>Resumo!$R$4</f>
        <v>Receita</v>
      </c>
      <c r="G34330" s="286">
        <f>'CRONOG. DE RECEBIMENTO'!AF44</f>
        <v>0</v>
      </c>
    </row>
    <row r="34331" spans="1:7">
      <c r="A34331" s="283">
        <f>'Comp. Desp. Indiretas'!$DB$7</f>
        <v>0</v>
      </c>
      <c r="D34331" s="279" t="str">
        <f>'CRONOG. DE RECEBIMENTO'!$A$45</f>
        <v>Realizar análise técnica mensal das atividades de Educação Ambiental do PEAT</v>
      </c>
      <c r="E34331" s="278" t="str">
        <f>Resumo!$R$4</f>
        <v>Receita</v>
      </c>
      <c r="F34331" s="278" t="str">
        <f>Resumo!$R$4</f>
        <v>Receita</v>
      </c>
      <c r="G34331" s="286">
        <f>'CRONOG. DE RECEBIMENTO'!AF45</f>
        <v>0</v>
      </c>
    </row>
    <row r="34332" spans="1:7">
      <c r="A34332" s="283">
        <f>'Comp. Desp. Indiretas'!$DB$7</f>
        <v>0</v>
      </c>
      <c r="D34332" s="279" t="str">
        <f>'CRONOG. DE RECEBIMENTO'!$A$46</f>
        <v>Realizar Diagnóstico Socioambiental Participativo (DSAP) para empregados</v>
      </c>
      <c r="E34332" s="278" t="str">
        <f>Resumo!$R$4</f>
        <v>Receita</v>
      </c>
      <c r="F34332" s="278" t="str">
        <f>Resumo!$R$4</f>
        <v>Receita</v>
      </c>
      <c r="G34332" s="286">
        <f>'CRONOG. DE RECEBIMENTO'!AF46</f>
        <v>0</v>
      </c>
    </row>
    <row r="34334" spans="1:7">
      <c r="A34334" s="283">
        <f>'Comp. Desp. Indiretas'!$DB$7</f>
        <v>0</v>
      </c>
      <c r="D34334" s="279" t="str">
        <f>'CRONOG. DE RECEBIMENTO'!$A$47</f>
        <v>Despesas tributáveis do item 6.1.24</v>
      </c>
      <c r="E34334" s="278" t="str">
        <f>Resumo!$R$4</f>
        <v>Receita</v>
      </c>
      <c r="F34334" s="278" t="str">
        <f>Resumo!$R$4</f>
        <v>Receita</v>
      </c>
      <c r="G34334" s="286">
        <f>'CRONOG. DE RECEBIMENTO'!AF47</f>
        <v>0</v>
      </c>
    </row>
    <row r="34335" spans="1:7">
      <c r="A34335" s="283">
        <f>'Comp. Desp. Indiretas'!$DB$7</f>
        <v>0</v>
      </c>
      <c r="D34335" s="279" t="str">
        <f>'CRONOG. DE RECEBIMENTO'!$A$48</f>
        <v>PRODUÇÃO DE ARTES VISUAIS</v>
      </c>
      <c r="E34335" s="278" t="str">
        <f>Resumo!$R$4</f>
        <v>Receita</v>
      </c>
      <c r="F34335" s="278" t="str">
        <f>Resumo!$R$4</f>
        <v>Receita</v>
      </c>
      <c r="G34335" s="286">
        <f>'CRONOG. DE RECEBIMENTO'!AF48</f>
        <v>0</v>
      </c>
    </row>
    <row r="34336" spans="1:7">
      <c r="A34336" s="283">
        <f>'Comp. Desp. Indiretas'!$DB$7</f>
        <v>0</v>
      </c>
      <c r="D34336" s="279" t="str">
        <f>'CRONOG. DE RECEBIMENTO'!$A$49</f>
        <v>Produzir material gráfico como folder, convites, banner, lâmina, outdoor, apresentações e produtos diversos atinentes a educação ambiental e outras temáticas etc.</v>
      </c>
      <c r="E34336" s="278" t="str">
        <f>Resumo!$R$4</f>
        <v>Receita</v>
      </c>
      <c r="F34336" s="278" t="str">
        <f>Resumo!$R$4</f>
        <v>Receita</v>
      </c>
      <c r="G34336" s="286">
        <f>'CRONOG. DE RECEBIMENTO'!AF49</f>
        <v>0</v>
      </c>
    </row>
    <row r="34337" spans="1:7">
      <c r="A34337" s="283">
        <f>'Comp. Desp. Indiretas'!$DB$7</f>
        <v>0</v>
      </c>
      <c r="D34337" s="279" t="str">
        <f>'CRONOG. DE RECEBIMENTO'!$A$50</f>
        <v>Produzir Card Animado, Vídeos, Spot, Jogos interativos, Peça Multimídia, Identidade Visual, Plataformas digitais/interativas, Brindes, Cadernos de Campo/Quis/Guia etc.:</v>
      </c>
      <c r="E34337" s="278" t="str">
        <f>Resumo!$R$4</f>
        <v>Receita</v>
      </c>
      <c r="F34337" s="278" t="str">
        <f>Resumo!$R$4</f>
        <v>Receita</v>
      </c>
      <c r="G34337" s="286">
        <f>'CRONOG. DE RECEBIMENTO'!AF50</f>
        <v>0</v>
      </c>
    </row>
    <row r="34351" spans="1:7">
      <c r="A34351" s="283">
        <f>'Comp. Desp. Indiretas'!$DB$7</f>
        <v>0</v>
      </c>
      <c r="D34351" s="279" t="str">
        <f>Resumo!$R$8</f>
        <v>Imposto</v>
      </c>
      <c r="E34351" s="278" t="str">
        <f>Resumo!$R$5</f>
        <v>Despesa</v>
      </c>
      <c r="F34351" s="278" t="str">
        <f>Resumo!$R$8</f>
        <v>Imposto</v>
      </c>
      <c r="G34351" s="286">
        <f>'CRONOG. DE RECEBIMENTO'!AF53</f>
        <v>0</v>
      </c>
    </row>
    <row r="34352" spans="1:7">
      <c r="A34352" s="283">
        <f>'Comp. Desp. Indiretas'!$DB$7</f>
        <v>0</v>
      </c>
      <c r="D34352" s="279" t="str">
        <f>Resumo!$R$9</f>
        <v>Overhead</v>
      </c>
      <c r="E34352" s="278" t="str">
        <f>Resumo!$R$9</f>
        <v>Overhead</v>
      </c>
      <c r="F34352" s="278" t="str">
        <f>Resumo!$R$9</f>
        <v>Overhead</v>
      </c>
      <c r="G34352" s="286">
        <f>'CRONOG. DE RECEBIMENTO'!AF58</f>
        <v>0</v>
      </c>
    </row>
    <row r="34353" spans="1:7">
      <c r="A34353" s="283">
        <f>'Comp. Desp. Indiretas'!$DB$7</f>
        <v>0</v>
      </c>
      <c r="D34353" s="279" t="str">
        <f>Resumo!$R$10</f>
        <v>Margem</v>
      </c>
      <c r="E34353" s="278" t="str">
        <f>Resumo!$R$10</f>
        <v>Margem</v>
      </c>
      <c r="F34353" s="278" t="str">
        <f>Resumo!$R$10</f>
        <v>Margem</v>
      </c>
      <c r="G34353" s="286">
        <f>'CRONOG. DE RECEBIMENTO'!AF60</f>
        <v>0</v>
      </c>
    </row>
    <row r="34354" spans="1:7">
      <c r="A34354" s="283">
        <f>'Comp. Desp. Indiretas'!$DB$7</f>
        <v>0</v>
      </c>
      <c r="D34354" s="279" t="str">
        <f>Resumo!$R$11</f>
        <v>Risco</v>
      </c>
      <c r="E34354" s="278" t="str">
        <f>Resumo!$R$11</f>
        <v>Risco</v>
      </c>
      <c r="F34354" s="278" t="str">
        <f>Resumo!$R$11</f>
        <v>Risco</v>
      </c>
      <c r="G34354" s="286">
        <f>'CRONOG. DE RECEBIMENTO'!AF59</f>
        <v>0</v>
      </c>
    </row>
    <row r="34355" spans="1:7">
      <c r="A34355" s="283">
        <f>'Comp. Desp. Indiretas'!$DB$7</f>
        <v>0</v>
      </c>
      <c r="D34355" s="279" t="str">
        <f>'CRONOG. DE RECEBIMENTO'!$A$54</f>
        <v>TOTAL MENSAL - RECEITA LÍQUIDA</v>
      </c>
      <c r="E34355" s="278" t="str">
        <f>Resumo!$R$4</f>
        <v>Receita</v>
      </c>
      <c r="F34355" s="278" t="str">
        <f>'CRONOG. DE RECEBIMENTO'!$A$54</f>
        <v>TOTAL MENSAL - RECEITA LÍQUIDA</v>
      </c>
      <c r="G34355" s="286">
        <f>'CRONOG. DE RECEBIMENTO'!$AF$54</f>
        <v>0</v>
      </c>
    </row>
    <row r="34356" spans="1:7">
      <c r="A34356" s="283">
        <f>'Comp. Desp. Indiretas'!$DB$7</f>
        <v>0</v>
      </c>
      <c r="D34356" s="279" t="str">
        <f>'CRONOG. DE RECEBIMENTO'!$A$55</f>
        <v>TOTAL ACUMULADO - RECEITA LÍQUIDA</v>
      </c>
      <c r="E34356" s="278" t="str">
        <f>Resumo!$R$4</f>
        <v>Receita</v>
      </c>
      <c r="F34356" s="278" t="str">
        <f>'CRONOG. DE RECEBIMENTO'!$A$55</f>
        <v>TOTAL ACUMULADO - RECEITA LÍQUIDA</v>
      </c>
      <c r="G34356" s="286">
        <f>'CRONOG. DE RECEBIMENTO'!$AF$55</f>
        <v>5856057.9680455765</v>
      </c>
    </row>
    <row r="34387" spans="1:7">
      <c r="A34387" s="283">
        <f>'Comp. Desp. Indiretas'!$DC$7</f>
        <v>0</v>
      </c>
      <c r="B34387" s="278" t="str">
        <f>'Comp. Desp. Indiretas'!$A$9</f>
        <v>MOC</v>
      </c>
      <c r="D34387" s="279" t="str">
        <f>'Comp. Desp. Indiretas'!$C$9</f>
        <v>DIRETOR TÉCNICO</v>
      </c>
      <c r="E34387" s="278" t="str">
        <f>Resumo!$R$5</f>
        <v>Despesa</v>
      </c>
      <c r="F34387" s="278" t="str">
        <f>Resumo!$R$6</f>
        <v>Despesa Indireta</v>
      </c>
      <c r="G34387" s="286">
        <f>'Comp. Desp. Indiretas'!DC9</f>
        <v>0</v>
      </c>
    </row>
    <row r="34388" spans="1:7">
      <c r="A34388" s="283">
        <f>'Comp. Desp. Indiretas'!$DC$7</f>
        <v>0</v>
      </c>
      <c r="B34388" s="278" t="str">
        <f>'Comp. Desp. Indiretas'!$A$10</f>
        <v>MOC</v>
      </c>
      <c r="D34388" s="279" t="str">
        <f>'Comp. Desp. Indiretas'!$C$10</f>
        <v>GERENTE DE PROJETO</v>
      </c>
      <c r="E34388" s="278" t="str">
        <f>Resumo!$R$5</f>
        <v>Despesa</v>
      </c>
      <c r="F34388" s="278" t="str">
        <f>Resumo!$R$6</f>
        <v>Despesa Indireta</v>
      </c>
      <c r="G34388" s="286">
        <f>'Comp. Desp. Indiretas'!DC10</f>
        <v>0</v>
      </c>
    </row>
    <row r="34389" spans="1:7">
      <c r="A34389" s="283">
        <f>'Comp. Desp. Indiretas'!$DC$7</f>
        <v>0</v>
      </c>
      <c r="B34389" s="278" t="str">
        <f>'Comp. Desp. Indiretas'!$A$11</f>
        <v>MOC</v>
      </c>
      <c r="D34389" s="279" t="str">
        <f>'Comp. Desp. Indiretas'!$C$11</f>
        <v>COORD. DE PROJETO</v>
      </c>
      <c r="E34389" s="278" t="str">
        <f>Resumo!$R$5</f>
        <v>Despesa</v>
      </c>
      <c r="F34389" s="278" t="str">
        <f>Resumo!$R$6</f>
        <v>Despesa Indireta</v>
      </c>
      <c r="G34389" s="286">
        <f>'Comp. Desp. Indiretas'!DC11</f>
        <v>0</v>
      </c>
    </row>
    <row r="34390" spans="1:7">
      <c r="A34390" s="283">
        <f>'Comp. Desp. Indiretas'!$DC$7</f>
        <v>0</v>
      </c>
      <c r="B34390" s="278" t="str">
        <f>'Comp. Desp. Indiretas'!$A$12</f>
        <v>MOC</v>
      </c>
      <c r="D34390" s="279" t="str">
        <f>'Comp. Desp. Indiretas'!$C$12</f>
        <v>COORD. OPERACIONAL</v>
      </c>
      <c r="E34390" s="278" t="str">
        <f>Resumo!$R$5</f>
        <v>Despesa</v>
      </c>
      <c r="F34390" s="278" t="str">
        <f>Resumo!$R$6</f>
        <v>Despesa Indireta</v>
      </c>
      <c r="G34390" s="286">
        <f>'Comp. Desp. Indiretas'!DC12</f>
        <v>0</v>
      </c>
    </row>
    <row r="34391" spans="1:7">
      <c r="A34391" s="283">
        <f>'Comp. Desp. Indiretas'!$DC$7</f>
        <v>0</v>
      </c>
      <c r="B34391" s="278" t="str">
        <f>'Comp. Desp. Indiretas'!$A$13</f>
        <v>MOC</v>
      </c>
      <c r="D34391" s="279" t="str">
        <f>'Comp. Desp. Indiretas'!$C$13</f>
        <v>ANALISTA DE PROJETOS SENIOR</v>
      </c>
      <c r="E34391" s="278" t="str">
        <f>Resumo!$R$5</f>
        <v>Despesa</v>
      </c>
      <c r="F34391" s="278" t="str">
        <f>Resumo!$R$6</f>
        <v>Despesa Indireta</v>
      </c>
      <c r="G34391" s="286">
        <f>'Comp. Desp. Indiretas'!DC13</f>
        <v>0</v>
      </c>
    </row>
    <row r="34392" spans="1:7">
      <c r="A34392" s="283">
        <f>'Comp. Desp. Indiretas'!$DC$7</f>
        <v>0</v>
      </c>
      <c r="B34392" s="278" t="str">
        <f>'Comp. Desp. Indiretas'!$A$14</f>
        <v>MOC</v>
      </c>
      <c r="D34392" s="279" t="str">
        <f>'Comp. Desp. Indiretas'!$C$14</f>
        <v>ANALISTA DE PROJETOS PLENO</v>
      </c>
      <c r="E34392" s="278" t="str">
        <f>Resumo!$R$5</f>
        <v>Despesa</v>
      </c>
      <c r="F34392" s="278" t="str">
        <f>Resumo!$R$6</f>
        <v>Despesa Indireta</v>
      </c>
      <c r="G34392" s="286">
        <f>'Comp. Desp. Indiretas'!DC14</f>
        <v>0</v>
      </c>
    </row>
    <row r="34393" spans="1:7">
      <c r="A34393" s="283">
        <f>'Comp. Desp. Indiretas'!$DC$7</f>
        <v>0</v>
      </c>
      <c r="B34393" s="278" t="str">
        <f>'Comp. Desp. Indiretas'!$A$15</f>
        <v>MOC</v>
      </c>
      <c r="D34393" s="279" t="str">
        <f>'Comp. Desp. Indiretas'!$C$15</f>
        <v>ANALISTA DE PROJETOS JUNIOR</v>
      </c>
      <c r="E34393" s="278" t="str">
        <f>Resumo!$R$5</f>
        <v>Despesa</v>
      </c>
      <c r="F34393" s="278" t="str">
        <f>Resumo!$R$6</f>
        <v>Despesa Indireta</v>
      </c>
      <c r="G34393" s="286">
        <f>'Comp. Desp. Indiretas'!DC15</f>
        <v>0</v>
      </c>
    </row>
    <row r="34394" spans="1:7">
      <c r="A34394" s="283">
        <f>'Comp. Desp. Indiretas'!$DC$7</f>
        <v>0</v>
      </c>
      <c r="B34394" s="278" t="str">
        <f>'Comp. Desp. Indiretas'!$A$16</f>
        <v>MOC</v>
      </c>
      <c r="D34394" s="279" t="str">
        <f>'Comp. Desp. Indiretas'!$C$16</f>
        <v>TÉCNICO OPERACIONAL</v>
      </c>
      <c r="E34394" s="278" t="str">
        <f>Resumo!$R$5</f>
        <v>Despesa</v>
      </c>
      <c r="F34394" s="278" t="str">
        <f>Resumo!$R$6</f>
        <v>Despesa Indireta</v>
      </c>
      <c r="G34394" s="286">
        <f>'Comp. Desp. Indiretas'!DC16</f>
        <v>0</v>
      </c>
    </row>
    <row r="34395" spans="1:7">
      <c r="A34395" s="283">
        <f>'Comp. Desp. Indiretas'!$DC$7</f>
        <v>0</v>
      </c>
      <c r="B34395" s="278" t="str">
        <f>'Comp. Desp. Indiretas'!$A$17</f>
        <v>MOC</v>
      </c>
      <c r="D34395" s="279" t="str">
        <f>'Comp. Desp. Indiretas'!$C$17</f>
        <v>TÉCNICO OPERACIONAL - C/ PERICULOSIDADE</v>
      </c>
      <c r="E34395" s="278" t="str">
        <f>Resumo!$R$5</f>
        <v>Despesa</v>
      </c>
      <c r="F34395" s="278" t="str">
        <f>Resumo!$R$6</f>
        <v>Despesa Indireta</v>
      </c>
      <c r="G34395" s="286">
        <f>'Comp. Desp. Indiretas'!DC17</f>
        <v>0</v>
      </c>
    </row>
    <row r="34396" spans="1:7">
      <c r="A34396" s="283">
        <f>'Comp. Desp. Indiretas'!$DC$7</f>
        <v>0</v>
      </c>
      <c r="B34396" s="278" t="str">
        <f>'Comp. Desp. Indiretas'!$A$18</f>
        <v>MOC</v>
      </c>
      <c r="D34396" s="279" t="str">
        <f>'Comp. Desp. Indiretas'!$C$18</f>
        <v>ANALISTA DE GEOPROCESSAMENTO</v>
      </c>
      <c r="E34396" s="278" t="str">
        <f>Resumo!$R$5</f>
        <v>Despesa</v>
      </c>
      <c r="F34396" s="278" t="str">
        <f>Resumo!$R$6</f>
        <v>Despesa Indireta</v>
      </c>
      <c r="G34396" s="286">
        <f>'Comp. Desp. Indiretas'!DC18</f>
        <v>0</v>
      </c>
    </row>
    <row r="34397" spans="1:7">
      <c r="A34397" s="283">
        <f>'Comp. Desp. Indiretas'!$DC$7</f>
        <v>0</v>
      </c>
      <c r="B34397" s="278" t="str">
        <f>'Comp. Desp. Indiretas'!$A$19</f>
        <v>MOC</v>
      </c>
      <c r="D34397" s="279" t="str">
        <f>'Comp. Desp. Indiretas'!$C$19</f>
        <v>ASSISTENTE DE PROJETOS</v>
      </c>
      <c r="E34397" s="278" t="str">
        <f>Resumo!$R$5</f>
        <v>Despesa</v>
      </c>
      <c r="F34397" s="278" t="str">
        <f>Resumo!$R$6</f>
        <v>Despesa Indireta</v>
      </c>
      <c r="G34397" s="286">
        <f>'Comp. Desp. Indiretas'!DC19</f>
        <v>0</v>
      </c>
    </row>
    <row r="34398" spans="1:7">
      <c r="A34398" s="283">
        <f>'Comp. Desp. Indiretas'!$DC$7</f>
        <v>0</v>
      </c>
      <c r="B34398" s="278" t="str">
        <f>'Comp. Desp. Indiretas'!$A$20</f>
        <v>MOC</v>
      </c>
      <c r="D34398" s="279" t="str">
        <f>'Comp. Desp. Indiretas'!$C$20</f>
        <v>ASSISTENTE ADMINISTRATIVO</v>
      </c>
      <c r="E34398" s="278" t="str">
        <f>Resumo!$R$5</f>
        <v>Despesa</v>
      </c>
      <c r="F34398" s="278" t="str">
        <f>Resumo!$R$6</f>
        <v>Despesa Indireta</v>
      </c>
      <c r="G34398" s="286">
        <f>'Comp. Desp. Indiretas'!DC20</f>
        <v>0</v>
      </c>
    </row>
    <row r="34399" spans="1:7">
      <c r="A34399" s="283">
        <f>'Comp. Desp. Indiretas'!$DC$7</f>
        <v>0</v>
      </c>
      <c r="B34399" s="278" t="str">
        <f>'Comp. Desp. Indiretas'!$A$21</f>
        <v>MOC</v>
      </c>
      <c r="D34399" s="279" t="str">
        <f>'Comp. Desp. Indiretas'!$C$21</f>
        <v>ESTAGIÁRIO TÉCNICO</v>
      </c>
      <c r="E34399" s="278" t="str">
        <f>Resumo!$R$5</f>
        <v>Despesa</v>
      </c>
      <c r="F34399" s="278" t="str">
        <f>Resumo!$R$6</f>
        <v>Despesa Indireta</v>
      </c>
      <c r="G34399" s="286">
        <f>'Comp. Desp. Indiretas'!DC21</f>
        <v>0</v>
      </c>
    </row>
    <row r="34400" spans="1:7">
      <c r="A34400" s="283">
        <f>'Comp. Desp. Indiretas'!$DC$7</f>
        <v>0</v>
      </c>
      <c r="B34400" s="278" t="str">
        <f>'Comp. Desp. Indiretas'!$A$22</f>
        <v>MOC</v>
      </c>
      <c r="D34400" s="279" t="str">
        <f>'Comp. Desp. Indiretas'!$C$22</f>
        <v>ANALISTA FINANCEIRO</v>
      </c>
      <c r="E34400" s="278" t="str">
        <f>Resumo!$R$5</f>
        <v>Despesa</v>
      </c>
      <c r="F34400" s="278" t="str">
        <f>Resumo!$R$6</f>
        <v>Despesa Indireta</v>
      </c>
      <c r="G34400" s="286">
        <f>'Comp. Desp. Indiretas'!DC22</f>
        <v>0</v>
      </c>
    </row>
    <row r="34401" spans="1:7">
      <c r="A34401" s="283">
        <f>'Comp. Desp. Indiretas'!$DC$7</f>
        <v>0</v>
      </c>
      <c r="B34401" s="278" t="str">
        <f>'Comp. Desp. Indiretas'!$A$23</f>
        <v>MOC</v>
      </c>
      <c r="D34401" s="279" t="str">
        <f>'Comp. Desp. Indiretas'!$C$23</f>
        <v>ANALISTA DE SUPRIMENTOS</v>
      </c>
      <c r="E34401" s="278" t="str">
        <f>Resumo!$R$5</f>
        <v>Despesa</v>
      </c>
      <c r="F34401" s="278" t="str">
        <f>Resumo!$R$6</f>
        <v>Despesa Indireta</v>
      </c>
      <c r="G34401" s="286">
        <f>'Comp. Desp. Indiretas'!DC23</f>
        <v>0</v>
      </c>
    </row>
    <row r="34402" spans="1:7">
      <c r="A34402" s="283">
        <f>'Comp. Desp. Indiretas'!$DC$7</f>
        <v>0</v>
      </c>
      <c r="B34402" s="278" t="str">
        <f>'Comp. Desp. Indiretas'!$A$24</f>
        <v>DG</v>
      </c>
      <c r="D34402" s="279" t="str">
        <f>'Comp. Desp. Indiretas'!$C$24</f>
        <v>HOSPEDAGEM VIAGEM</v>
      </c>
      <c r="E34402" s="278" t="str">
        <f>Resumo!$R$5</f>
        <v>Despesa</v>
      </c>
      <c r="F34402" s="278" t="str">
        <f>Resumo!$R$6</f>
        <v>Despesa Indireta</v>
      </c>
      <c r="G34402" s="286">
        <f>'Comp. Desp. Indiretas'!DC24</f>
        <v>0</v>
      </c>
    </row>
    <row r="34403" spans="1:7">
      <c r="A34403" s="283">
        <f>'Comp. Desp. Indiretas'!$DC$7</f>
        <v>0</v>
      </c>
      <c r="B34403" s="278" t="str">
        <f>'Comp. Desp. Indiretas'!$A$25</f>
        <v>DG</v>
      </c>
      <c r="D34403" s="279" t="str">
        <f>'Comp. Desp. Indiretas'!$C$25</f>
        <v>HOSPEDAGEM - NIVEL 2</v>
      </c>
      <c r="E34403" s="278" t="str">
        <f>Resumo!$R$5</f>
        <v>Despesa</v>
      </c>
      <c r="F34403" s="278" t="str">
        <f>Resumo!$R$6</f>
        <v>Despesa Indireta</v>
      </c>
      <c r="G34403" s="286">
        <f>'Comp. Desp. Indiretas'!DC25</f>
        <v>0</v>
      </c>
    </row>
    <row r="34404" spans="1:7">
      <c r="A34404" s="283">
        <f>'Comp. Desp. Indiretas'!$DC$7</f>
        <v>0</v>
      </c>
      <c r="B34404" s="278" t="str">
        <f>'Comp. Desp. Indiretas'!$A$26</f>
        <v>DG</v>
      </c>
      <c r="D34404" s="279" t="str">
        <f>'Comp. Desp. Indiretas'!$C$26</f>
        <v>HOSPEDAGEM - NIVEL 3</v>
      </c>
      <c r="E34404" s="278" t="str">
        <f>Resumo!$R$5</f>
        <v>Despesa</v>
      </c>
      <c r="F34404" s="278" t="str">
        <f>Resumo!$R$6</f>
        <v>Despesa Indireta</v>
      </c>
      <c r="G34404" s="286">
        <f>'Comp. Desp. Indiretas'!DC26</f>
        <v>0</v>
      </c>
    </row>
    <row r="34405" spans="1:7">
      <c r="A34405" s="283">
        <f>'Comp. Desp. Indiretas'!$DC$7</f>
        <v>0</v>
      </c>
      <c r="B34405" s="278" t="str">
        <f>'Comp. Desp. Indiretas'!$A$27</f>
        <v>DG</v>
      </c>
      <c r="D34405" s="279" t="str">
        <f>'Comp. Desp. Indiretas'!$C$27</f>
        <v>SALA COMERCIAL - PARAUAPEBAS/PA</v>
      </c>
      <c r="E34405" s="278" t="str">
        <f>Resumo!$R$5</f>
        <v>Despesa</v>
      </c>
      <c r="F34405" s="278" t="str">
        <f>Resumo!$R$6</f>
        <v>Despesa Indireta</v>
      </c>
      <c r="G34405" s="286">
        <f>'Comp. Desp. Indiretas'!DC27</f>
        <v>0</v>
      </c>
    </row>
    <row r="34406" spans="1:7">
      <c r="A34406" s="283">
        <f>'Comp. Desp. Indiretas'!$DC$7</f>
        <v>0</v>
      </c>
      <c r="B34406" s="278" t="str">
        <f>'Comp. Desp. Indiretas'!$A$28</f>
        <v>DG</v>
      </c>
      <c r="D34406" s="279" t="str">
        <f>'Comp. Desp. Indiretas'!$C$28</f>
        <v>CUSTOS FIXOS - SALA COMERCIAL (INTERNET, TELEFONIA, ENERGIA, LIMPEZA, E ETC)</v>
      </c>
      <c r="E34406" s="278" t="str">
        <f>Resumo!$R$5</f>
        <v>Despesa</v>
      </c>
      <c r="F34406" s="278" t="str">
        <f>Resumo!$R$6</f>
        <v>Despesa Indireta</v>
      </c>
      <c r="G34406" s="286">
        <f>'Comp. Desp. Indiretas'!DC28</f>
        <v>0</v>
      </c>
    </row>
    <row r="34407" spans="1:7">
      <c r="A34407" s="283">
        <f>'Comp. Desp. Indiretas'!$DC$7</f>
        <v>0</v>
      </c>
      <c r="B34407" s="278" t="str">
        <f>'Comp. Desp. Indiretas'!$A$29</f>
        <v>DG</v>
      </c>
      <c r="D34407" s="279" t="str">
        <f>'Comp. Desp. Indiretas'!$C$29</f>
        <v>MOBILIA/FRETE - SALA COMERCIAL</v>
      </c>
      <c r="E34407" s="278" t="str">
        <f>Resumo!$R$5</f>
        <v>Despesa</v>
      </c>
      <c r="F34407" s="278" t="str">
        <f>Resumo!$R$6</f>
        <v>Despesa Indireta</v>
      </c>
      <c r="G34407" s="286">
        <f>'Comp. Desp. Indiretas'!DC29</f>
        <v>0</v>
      </c>
    </row>
    <row r="34408" spans="1:7">
      <c r="A34408" s="283">
        <f>'Comp. Desp. Indiretas'!$DC$7</f>
        <v>0</v>
      </c>
      <c r="B34408" s="278" t="str">
        <f>'Comp. Desp. Indiretas'!$A$30</f>
        <v>DG</v>
      </c>
      <c r="D34408" s="279" t="str">
        <f>'Comp. Desp. Indiretas'!$C$30</f>
        <v>ALIMENTAÇÃO - NIVEL 3</v>
      </c>
      <c r="E34408" s="278" t="str">
        <f>Resumo!$R$5</f>
        <v>Despesa</v>
      </c>
      <c r="F34408" s="278" t="str">
        <f>Resumo!$R$6</f>
        <v>Despesa Indireta</v>
      </c>
      <c r="G34408" s="286">
        <f>'Comp. Desp. Indiretas'!DC30</f>
        <v>0</v>
      </c>
    </row>
    <row r="34409" spans="1:7">
      <c r="A34409" s="283">
        <f>'Comp. Desp. Indiretas'!$DC$7</f>
        <v>0</v>
      </c>
      <c r="B34409" s="278" t="str">
        <f>'Comp. Desp. Indiretas'!$A$31</f>
        <v>DG</v>
      </c>
      <c r="D34409" s="279" t="str">
        <f>'Comp. Desp. Indiretas'!$C$31</f>
        <v>TELEFONIA</v>
      </c>
      <c r="E34409" s="278" t="str">
        <f>Resumo!$R$5</f>
        <v>Despesa</v>
      </c>
      <c r="F34409" s="278" t="str">
        <f>Resumo!$R$6</f>
        <v>Despesa Indireta</v>
      </c>
      <c r="G34409" s="286">
        <f>'Comp. Desp. Indiretas'!DC31</f>
        <v>0</v>
      </c>
    </row>
    <row r="34410" spans="1:7">
      <c r="A34410" s="283">
        <f>'Comp. Desp. Indiretas'!$DC$7</f>
        <v>0</v>
      </c>
      <c r="B34410" s="278" t="str">
        <f>'Comp. Desp. Indiretas'!$A$32</f>
        <v>DG</v>
      </c>
      <c r="D34410" s="279" t="str">
        <f>'Comp. Desp. Indiretas'!$C$32</f>
        <v>ALUGUEL DE VEÍCULO SUV</v>
      </c>
      <c r="E34410" s="278" t="str">
        <f>Resumo!$R$5</f>
        <v>Despesa</v>
      </c>
      <c r="F34410" s="278" t="str">
        <f>Resumo!$R$6</f>
        <v>Despesa Indireta</v>
      </c>
      <c r="G34410" s="286">
        <f>'Comp. Desp. Indiretas'!DC32</f>
        <v>0</v>
      </c>
    </row>
    <row r="34411" spans="1:7">
      <c r="A34411" s="283">
        <f>'Comp. Desp. Indiretas'!$DC$7</f>
        <v>0</v>
      </c>
      <c r="B34411" s="278" t="str">
        <f>'Comp. Desp. Indiretas'!$A$33</f>
        <v>DG</v>
      </c>
      <c r="D34411" s="279" t="str">
        <f>'Comp. Desp. Indiretas'!$C$33</f>
        <v>ALUGUEL DE VEICULO LEVE</v>
      </c>
      <c r="E34411" s="278" t="str">
        <f>Resumo!$R$5</f>
        <v>Despesa</v>
      </c>
      <c r="F34411" s="278" t="str">
        <f>Resumo!$R$6</f>
        <v>Despesa Indireta</v>
      </c>
      <c r="G34411" s="286">
        <f>'Comp. Desp. Indiretas'!DC33</f>
        <v>0</v>
      </c>
    </row>
    <row r="34412" spans="1:7">
      <c r="A34412" s="283">
        <f>'Comp. Desp. Indiretas'!$DC$7</f>
        <v>0</v>
      </c>
      <c r="B34412" s="278" t="str">
        <f>'Comp. Desp. Indiretas'!$A$34</f>
        <v>DG</v>
      </c>
      <c r="D34412" s="279" t="str">
        <f>'Comp. Desp. Indiretas'!$C$34</f>
        <v>ALUGUEL CAMINHONTE</v>
      </c>
      <c r="E34412" s="278" t="str">
        <f>Resumo!$R$5</f>
        <v>Despesa</v>
      </c>
      <c r="F34412" s="278" t="str">
        <f>Resumo!$R$6</f>
        <v>Despesa Indireta</v>
      </c>
      <c r="G34412" s="286">
        <f>'Comp. Desp. Indiretas'!DC34</f>
        <v>0</v>
      </c>
    </row>
    <row r="34413" spans="1:7">
      <c r="A34413" s="283">
        <f>'Comp. Desp. Indiretas'!$DC$7</f>
        <v>0</v>
      </c>
      <c r="B34413" s="278" t="str">
        <f>'Comp. Desp. Indiretas'!$A$35</f>
        <v>DG</v>
      </c>
      <c r="D34413" s="279" t="str">
        <f>'Comp. Desp. Indiretas'!$C$35</f>
        <v>AQUISIÇÃO DE VEICULO</v>
      </c>
      <c r="E34413" s="278" t="str">
        <f>Resumo!$R$5</f>
        <v>Despesa</v>
      </c>
      <c r="F34413" s="278" t="str">
        <f>Resumo!$R$6</f>
        <v>Despesa Indireta</v>
      </c>
      <c r="G34413" s="286">
        <f>'Comp. Desp. Indiretas'!DC35</f>
        <v>0</v>
      </c>
    </row>
    <row r="34414" spans="1:7">
      <c r="A34414" s="283">
        <f>'Comp. Desp. Indiretas'!$DC$7</f>
        <v>0</v>
      </c>
      <c r="B34414" s="278" t="str">
        <f>'Comp. Desp. Indiretas'!$A$36</f>
        <v>DG</v>
      </c>
      <c r="D34414" s="279" t="str">
        <f>'Comp. Desp. Indiretas'!$C$36</f>
        <v>COMBUSTÍVEL - GASOLINA</v>
      </c>
      <c r="E34414" s="278" t="str">
        <f>Resumo!$R$5</f>
        <v>Despesa</v>
      </c>
      <c r="F34414" s="278" t="str">
        <f>Resumo!$R$6</f>
        <v>Despesa Indireta</v>
      </c>
      <c r="G34414" s="286">
        <f>'Comp. Desp. Indiretas'!DC36</f>
        <v>0</v>
      </c>
    </row>
    <row r="34415" spans="1:7">
      <c r="A34415" s="283">
        <f>'Comp. Desp. Indiretas'!$DC$7</f>
        <v>0</v>
      </c>
      <c r="B34415" s="278" t="str">
        <f>'Comp. Desp. Indiretas'!$A$37</f>
        <v>DG</v>
      </c>
      <c r="D34415" s="279" t="str">
        <f>'Comp. Desp. Indiretas'!$C$37</f>
        <v>COMBUSTÍVEL - DIESEL</v>
      </c>
      <c r="E34415" s="278" t="str">
        <f>Resumo!$R$5</f>
        <v>Despesa</v>
      </c>
      <c r="F34415" s="278" t="str">
        <f>Resumo!$R$6</f>
        <v>Despesa Indireta</v>
      </c>
      <c r="G34415" s="286">
        <f>'Comp. Desp. Indiretas'!DC37</f>
        <v>0</v>
      </c>
    </row>
    <row r="34416" spans="1:7">
      <c r="A34416" s="283">
        <f>'Comp. Desp. Indiretas'!$DC$7</f>
        <v>0</v>
      </c>
      <c r="B34416" s="278" t="str">
        <f>'Comp. Desp. Indiretas'!$A$38</f>
        <v>DG</v>
      </c>
      <c r="D34416" s="279" t="str">
        <f>'Comp. Desp. Indiretas'!$C$38</f>
        <v>PASSAGEM AÉREA</v>
      </c>
      <c r="E34416" s="278" t="str">
        <f>Resumo!$R$5</f>
        <v>Despesa</v>
      </c>
      <c r="F34416" s="278" t="str">
        <f>Resumo!$R$6</f>
        <v>Despesa Indireta</v>
      </c>
      <c r="G34416" s="286">
        <f>'Comp. Desp. Indiretas'!DC38</f>
        <v>0</v>
      </c>
    </row>
    <row r="34417" spans="1:7">
      <c r="A34417" s="283">
        <f>'Comp. Desp. Indiretas'!$DC$7</f>
        <v>0</v>
      </c>
      <c r="B34417" s="278" t="str">
        <f>'Comp. Desp. Indiretas'!$A$39</f>
        <v>ART</v>
      </c>
      <c r="D34417" s="279" t="str">
        <f>'Comp. Desp. Indiretas'!$C$39</f>
        <v>ART CREA - Nível 1</v>
      </c>
      <c r="E34417" s="278" t="str">
        <f>Resumo!$R$5</f>
        <v>Despesa</v>
      </c>
      <c r="F34417" s="278" t="str">
        <f>Resumo!$R$6</f>
        <v>Despesa Indireta</v>
      </c>
      <c r="G34417" s="286">
        <f>'Comp. Desp. Indiretas'!DC39</f>
        <v>0</v>
      </c>
    </row>
    <row r="34418" spans="1:7">
      <c r="A34418" s="283">
        <f>'Comp. Desp. Indiretas'!$DC$7</f>
        <v>0</v>
      </c>
      <c r="B34418" s="278" t="str">
        <f>'Comp. Desp. Indiretas'!$A$40</f>
        <v>ART</v>
      </c>
      <c r="D34418" s="279" t="str">
        <f>'Comp. Desp. Indiretas'!$C$40</f>
        <v>ART CREA - Nível 2</v>
      </c>
      <c r="E34418" s="278" t="str">
        <f>Resumo!$R$5</f>
        <v>Despesa</v>
      </c>
      <c r="F34418" s="278" t="str">
        <f>Resumo!$R$6</f>
        <v>Despesa Indireta</v>
      </c>
      <c r="G34418" s="286">
        <f>'Comp. Desp. Indiretas'!DC40</f>
        <v>0</v>
      </c>
    </row>
    <row r="34419" spans="1:7">
      <c r="A34419" s="283">
        <f>'Comp. Desp. Indiretas'!$DC$7</f>
        <v>0</v>
      </c>
      <c r="B34419" s="278" t="str">
        <f>'Comp. Desp. Indiretas'!$A$41</f>
        <v>ART</v>
      </c>
      <c r="D34419" s="279" t="str">
        <f>'Comp. Desp. Indiretas'!$C$41</f>
        <v>ART CREA - Nível 3</v>
      </c>
      <c r="E34419" s="278" t="str">
        <f>Resumo!$R$5</f>
        <v>Despesa</v>
      </c>
      <c r="F34419" s="278" t="str">
        <f>Resumo!$R$6</f>
        <v>Despesa Indireta</v>
      </c>
      <c r="G34419" s="286">
        <f>'Comp. Desp. Indiretas'!DC41</f>
        <v>0</v>
      </c>
    </row>
    <row r="34420" spans="1:7">
      <c r="A34420" s="283">
        <f>'Comp. Desp. Indiretas'!$DC$7</f>
        <v>0</v>
      </c>
      <c r="B34420" s="278" t="str">
        <f>'Comp. Desp. Indiretas'!$A$42</f>
        <v>ART</v>
      </c>
      <c r="D34420" s="279" t="str">
        <f>'Comp. Desp. Indiretas'!$C$42</f>
        <v>ACERVO CREA</v>
      </c>
      <c r="E34420" s="278" t="str">
        <f>Resumo!$R$5</f>
        <v>Despesa</v>
      </c>
      <c r="F34420" s="278" t="str">
        <f>Resumo!$R$6</f>
        <v>Despesa Indireta</v>
      </c>
      <c r="G34420" s="286">
        <f>'Comp. Desp. Indiretas'!DC42</f>
        <v>0</v>
      </c>
    </row>
    <row r="34421" spans="1:7">
      <c r="A34421" s="283">
        <f>'Comp. Desp. Indiretas'!$DC$7</f>
        <v>0</v>
      </c>
      <c r="B34421" s="278" t="str">
        <f>'Comp. Desp. Indiretas'!$A$43</f>
        <v>ART</v>
      </c>
      <c r="D34421" s="279" t="str">
        <f>'Comp. Desp. Indiretas'!$C$43</f>
        <v>ART CRBio</v>
      </c>
      <c r="E34421" s="278" t="str">
        <f>Resumo!$R$5</f>
        <v>Despesa</v>
      </c>
      <c r="F34421" s="278" t="str">
        <f>Resumo!$R$6</f>
        <v>Despesa Indireta</v>
      </c>
      <c r="G34421" s="286">
        <f>'Comp. Desp. Indiretas'!DC43</f>
        <v>0</v>
      </c>
    </row>
    <row r="34422" spans="1:7">
      <c r="A34422" s="283">
        <f>'Comp. Desp. Indiretas'!$DC$7</f>
        <v>0</v>
      </c>
      <c r="B34422" s="278" t="str">
        <f>'Comp. Desp. Indiretas'!$A$44</f>
        <v>ART</v>
      </c>
      <c r="D34422" s="279" t="str">
        <f>'Comp. Desp. Indiretas'!$C$44</f>
        <v>ACERVO CRBio</v>
      </c>
      <c r="E34422" s="278" t="str">
        <f>Resumo!$R$5</f>
        <v>Despesa</v>
      </c>
      <c r="F34422" s="278" t="str">
        <f>Resumo!$R$6</f>
        <v>Despesa Indireta</v>
      </c>
      <c r="G34422" s="286">
        <f>'Comp. Desp. Indiretas'!DC44</f>
        <v>0</v>
      </c>
    </row>
    <row r="34423" spans="1:7">
      <c r="A34423" s="283">
        <f>'Comp. Desp. Indiretas'!$DC$7</f>
        <v>0</v>
      </c>
      <c r="B34423" s="278" t="str">
        <f>'Comp. Desp. Indiretas'!$A$45</f>
        <v>ART</v>
      </c>
      <c r="D34423" s="279" t="str">
        <f>'Comp. Desp. Indiretas'!$C$45</f>
        <v>VISTO CREA PF</v>
      </c>
      <c r="E34423" s="278" t="str">
        <f>Resumo!$R$5</f>
        <v>Despesa</v>
      </c>
      <c r="F34423" s="278" t="str">
        <f>Resumo!$R$6</f>
        <v>Despesa Indireta</v>
      </c>
      <c r="G34423" s="286">
        <f>'Comp. Desp. Indiretas'!DC45</f>
        <v>0</v>
      </c>
    </row>
    <row r="34424" spans="1:7">
      <c r="A34424" s="283">
        <f>'Comp. Desp. Indiretas'!$DC$7</f>
        <v>0</v>
      </c>
      <c r="B34424" s="278" t="str">
        <f>'Comp. Desp. Indiretas'!$A$46</f>
        <v>ART</v>
      </c>
      <c r="D34424" s="279" t="str">
        <f>'Comp. Desp. Indiretas'!$C$46</f>
        <v>VISTO CREA PJ</v>
      </c>
      <c r="E34424" s="278" t="str">
        <f>Resumo!$R$5</f>
        <v>Despesa</v>
      </c>
      <c r="F34424" s="278" t="str">
        <f>Resumo!$R$6</f>
        <v>Despesa Indireta</v>
      </c>
      <c r="G34424" s="286">
        <f>'Comp. Desp. Indiretas'!DC46</f>
        <v>0</v>
      </c>
    </row>
    <row r="34425" spans="1:7">
      <c r="A34425" s="283">
        <f>'Comp. Desp. Indiretas'!$DC$7</f>
        <v>0</v>
      </c>
      <c r="B34425" s="278" t="str">
        <f>'Comp. Desp. Indiretas'!$A$47</f>
        <v>ART</v>
      </c>
      <c r="D34425" s="279" t="str">
        <f>'Comp. Desp. Indiretas'!$C$47</f>
        <v>ANUIDADE CREA PF</v>
      </c>
      <c r="E34425" s="278" t="str">
        <f>Resumo!$R$5</f>
        <v>Despesa</v>
      </c>
      <c r="F34425" s="278" t="str">
        <f>Resumo!$R$6</f>
        <v>Despesa Indireta</v>
      </c>
      <c r="G34425" s="286">
        <f>'Comp. Desp. Indiretas'!DC47</f>
        <v>0</v>
      </c>
    </row>
    <row r="34426" spans="1:7">
      <c r="A34426" s="283">
        <f>'Comp. Desp. Indiretas'!$DC$7</f>
        <v>0</v>
      </c>
      <c r="B34426" s="278" t="str">
        <f>'Comp. Desp. Indiretas'!$A$48</f>
        <v>ART</v>
      </c>
      <c r="D34426" s="279" t="str">
        <f>'Comp. Desp. Indiretas'!$C$48</f>
        <v>ANUIDADE CREA PJ</v>
      </c>
      <c r="E34426" s="278" t="str">
        <f>Resumo!$R$5</f>
        <v>Despesa</v>
      </c>
      <c r="F34426" s="278" t="str">
        <f>Resumo!$R$6</f>
        <v>Despesa Indireta</v>
      </c>
      <c r="G34426" s="286">
        <f>'Comp. Desp. Indiretas'!DC48</f>
        <v>0</v>
      </c>
    </row>
    <row r="34427" spans="1:7">
      <c r="A34427" s="283">
        <f>'Comp. Desp. Indiretas'!$DC$7</f>
        <v>0</v>
      </c>
      <c r="B34427" s="278" t="str">
        <f>'Comp. Desp. Indiretas'!$A$49</f>
        <v>ART</v>
      </c>
      <c r="D34427" s="279" t="str">
        <f>'Comp. Desp. Indiretas'!$C$49</f>
        <v>VISTO CRBio PF</v>
      </c>
      <c r="E34427" s="278" t="str">
        <f>Resumo!$R$5</f>
        <v>Despesa</v>
      </c>
      <c r="F34427" s="278" t="str">
        <f>Resumo!$R$6</f>
        <v>Despesa Indireta</v>
      </c>
      <c r="G34427" s="286">
        <f>'Comp. Desp. Indiretas'!DC49</f>
        <v>0</v>
      </c>
    </row>
    <row r="34428" spans="1:7">
      <c r="A34428" s="283">
        <f>'Comp. Desp. Indiretas'!$DC$7</f>
        <v>0</v>
      </c>
      <c r="B34428" s="278" t="str">
        <f>'Comp. Desp. Indiretas'!$A$50</f>
        <v>ART</v>
      </c>
      <c r="D34428" s="279" t="str">
        <f>'Comp. Desp. Indiretas'!$C$50</f>
        <v>VISTO CRBio PJ</v>
      </c>
      <c r="E34428" s="278" t="str">
        <f>Resumo!$R$5</f>
        <v>Despesa</v>
      </c>
      <c r="F34428" s="278" t="str">
        <f>Resumo!$R$6</f>
        <v>Despesa Indireta</v>
      </c>
      <c r="G34428" s="286">
        <f>'Comp. Desp. Indiretas'!DC50</f>
        <v>0</v>
      </c>
    </row>
    <row r="34429" spans="1:7">
      <c r="A34429" s="283">
        <f>'Comp. Desp. Indiretas'!$DC$7</f>
        <v>0</v>
      </c>
      <c r="B34429" s="278" t="str">
        <f>'Comp. Desp. Indiretas'!$A$51</f>
        <v>SMS</v>
      </c>
      <c r="D34429" s="279" t="str">
        <f>'Comp. Desp. Indiretas'!$C$51</f>
        <v>PPRA</v>
      </c>
      <c r="E34429" s="278" t="str">
        <f>Resumo!$R$5</f>
        <v>Despesa</v>
      </c>
      <c r="F34429" s="278" t="str">
        <f>Resumo!$R$6</f>
        <v>Despesa Indireta</v>
      </c>
      <c r="G34429" s="286">
        <f>'Comp. Desp. Indiretas'!DC51</f>
        <v>0</v>
      </c>
    </row>
    <row r="34430" spans="1:7">
      <c r="A34430" s="283">
        <f>'Comp. Desp. Indiretas'!$DC$7</f>
        <v>0</v>
      </c>
      <c r="B34430" s="278" t="str">
        <f>'Comp. Desp. Indiretas'!$A$52</f>
        <v>SMS</v>
      </c>
      <c r="D34430" s="279" t="str">
        <f>'Comp. Desp. Indiretas'!$C$52</f>
        <v>PCMSO</v>
      </c>
      <c r="E34430" s="278" t="str">
        <f>Resumo!$R$5</f>
        <v>Despesa</v>
      </c>
      <c r="F34430" s="278" t="str">
        <f>Resumo!$R$6</f>
        <v>Despesa Indireta</v>
      </c>
      <c r="G34430" s="286">
        <f>'Comp. Desp. Indiretas'!DC52</f>
        <v>0</v>
      </c>
    </row>
    <row r="34431" spans="1:7">
      <c r="A34431" s="283">
        <f>'Comp. Desp. Indiretas'!$DC$7</f>
        <v>0</v>
      </c>
      <c r="B34431" s="278" t="str">
        <f>'Comp. Desp. Indiretas'!$A$53</f>
        <v>SMS</v>
      </c>
      <c r="D34431" s="279" t="str">
        <f>'Comp. Desp. Indiretas'!$C$53</f>
        <v>PGR</v>
      </c>
      <c r="E34431" s="278" t="str">
        <f>Resumo!$R$5</f>
        <v>Despesa</v>
      </c>
      <c r="F34431" s="278" t="str">
        <f>Resumo!$R$6</f>
        <v>Despesa Indireta</v>
      </c>
      <c r="G34431" s="286">
        <f>'Comp. Desp. Indiretas'!DC53</f>
        <v>0</v>
      </c>
    </row>
    <row r="34432" spans="1:7">
      <c r="A34432" s="283">
        <f>'Comp. Desp. Indiretas'!$DC$7</f>
        <v>0</v>
      </c>
      <c r="B34432" s="278" t="str">
        <f>'Comp. Desp. Indiretas'!$A$55</f>
        <v>SMS</v>
      </c>
      <c r="D34432" s="279" t="str">
        <f>'Comp. Desp. Indiretas'!$C$55</f>
        <v>TREINAMENTO</v>
      </c>
      <c r="E34432" s="278" t="str">
        <f>Resumo!$R$5</f>
        <v>Despesa</v>
      </c>
      <c r="F34432" s="278" t="str">
        <f>Resumo!$R$6</f>
        <v>Despesa Indireta</v>
      </c>
      <c r="G34432" s="286">
        <f>'Comp. Desp. Indiretas'!DC55</f>
        <v>0</v>
      </c>
    </row>
    <row r="34433" spans="1:7">
      <c r="A34433" s="283">
        <f>'Comp. Desp. Indiretas'!$DC$7</f>
        <v>0</v>
      </c>
      <c r="B34433" s="278" t="str">
        <f>'Comp. Desp. Indiretas'!$A$56</f>
        <v>SMS</v>
      </c>
      <c r="D34433" s="279" t="str">
        <f>'Comp. Desp. Indiretas'!$C$56</f>
        <v>ASO</v>
      </c>
      <c r="E34433" s="278" t="str">
        <f>Resumo!$R$5</f>
        <v>Despesa</v>
      </c>
      <c r="F34433" s="278" t="str">
        <f>Resumo!$R$6</f>
        <v>Despesa Indireta</v>
      </c>
      <c r="G34433" s="286">
        <f>'Comp. Desp. Indiretas'!DC56</f>
        <v>0</v>
      </c>
    </row>
    <row r="34434" spans="1:7">
      <c r="A34434" s="283">
        <f>'Comp. Desp. Indiretas'!$DC$7</f>
        <v>0</v>
      </c>
      <c r="B34434" s="278">
        <f>'Comp. Desp. Indiretas'!$A$57</f>
        <v>0</v>
      </c>
      <c r="D34434" s="279" t="str">
        <f>'Comp. Desp. Indiretas'!$C$57</f>
        <v/>
      </c>
      <c r="E34434" s="278" t="str">
        <f>Resumo!$R$5</f>
        <v>Despesa</v>
      </c>
      <c r="F34434" s="278" t="str">
        <f>Resumo!$R$6</f>
        <v>Despesa Indireta</v>
      </c>
      <c r="G34434" s="286">
        <f>'Comp. Desp. Indiretas'!DC57</f>
        <v>0</v>
      </c>
    </row>
    <row r="34435" spans="1:7">
      <c r="A34435" s="283">
        <f>'Comp. Desp. Indiretas'!$DC$7</f>
        <v>0</v>
      </c>
      <c r="B34435" s="278">
        <f>'Comp. Desp. Indiretas'!$A$58</f>
        <v>0</v>
      </c>
      <c r="D34435" s="279" t="str">
        <f>'Comp. Desp. Indiretas'!$C$58</f>
        <v/>
      </c>
      <c r="E34435" s="278" t="str">
        <f>Resumo!$R$5</f>
        <v>Despesa</v>
      </c>
      <c r="F34435" s="278" t="str">
        <f>Resumo!$R$6</f>
        <v>Despesa Indireta</v>
      </c>
      <c r="G34435" s="286">
        <f>'Comp. Desp. Indiretas'!DC58</f>
        <v>0</v>
      </c>
    </row>
    <row r="34436" spans="1:7">
      <c r="A34436" s="283">
        <f>'Comp. Desp. Indiretas'!$DC$7</f>
        <v>0</v>
      </c>
      <c r="B34436" s="278">
        <f>'Comp. Desp. Indiretas'!$A$59</f>
        <v>0</v>
      </c>
      <c r="D34436" s="279" t="str">
        <f>'Comp. Desp. Indiretas'!$C$59</f>
        <v/>
      </c>
      <c r="E34436" s="278" t="str">
        <f>Resumo!$R$5</f>
        <v>Despesa</v>
      </c>
      <c r="F34436" s="278" t="str">
        <f>Resumo!$R$6</f>
        <v>Despesa Indireta</v>
      </c>
      <c r="G34436" s="286">
        <f>'Comp. Desp. Indiretas'!DC59</f>
        <v>0</v>
      </c>
    </row>
    <row r="34437" spans="1:7">
      <c r="A34437" s="283">
        <f>'Comp. Desp. Indiretas'!$DC$7</f>
        <v>0</v>
      </c>
      <c r="B34437" s="278">
        <f>'Comp. Desp. Indiretas'!$A$60</f>
        <v>0</v>
      </c>
      <c r="D34437" s="279" t="str">
        <f>'Comp. Desp. Indiretas'!$C$60</f>
        <v/>
      </c>
      <c r="E34437" s="278" t="str">
        <f>Resumo!$R$5</f>
        <v>Despesa</v>
      </c>
      <c r="F34437" s="278" t="str">
        <f>Resumo!$R$6</f>
        <v>Despesa Indireta</v>
      </c>
      <c r="G34437" s="286">
        <f>'Comp. Desp. Indiretas'!DC60</f>
        <v>0</v>
      </c>
    </row>
    <row r="34438" spans="1:7">
      <c r="A34438" s="283">
        <f>'Comp. Desp. Indiretas'!$DC$7</f>
        <v>0</v>
      </c>
      <c r="B34438" s="278" t="str">
        <f>'Comp. Desp. Indiretas'!$A$63</f>
        <v>MOC</v>
      </c>
      <c r="D34438" s="279" t="str">
        <f>'Comp. Desp. Indiretas'!$C$63</f>
        <v>DIRETOR TÉCNICO</v>
      </c>
      <c r="E34438" s="278" t="str">
        <f>Resumo!$R$5</f>
        <v>Despesa</v>
      </c>
      <c r="F34438" s="278" t="str">
        <f>Resumo!$R$6</f>
        <v>Despesa Indireta</v>
      </c>
      <c r="G34438" s="286">
        <f>'Comp. Desp. Indiretas'!DC63</f>
        <v>0</v>
      </c>
    </row>
    <row r="34439" spans="1:7">
      <c r="A34439" s="283">
        <f>'Comp. Desp. Indiretas'!$DC$7</f>
        <v>0</v>
      </c>
      <c r="B34439" s="278" t="str">
        <f>'Comp. Desp. Indiretas'!$A$64</f>
        <v>MOC</v>
      </c>
      <c r="D34439" s="279" t="str">
        <f>'Comp. Desp. Indiretas'!$C$64</f>
        <v>ANALISTA DE SUPRIMENTOS</v>
      </c>
      <c r="E34439" s="278" t="str">
        <f>Resumo!$R$5</f>
        <v>Despesa</v>
      </c>
      <c r="F34439" s="278" t="str">
        <f>Resumo!$R$6</f>
        <v>Despesa Indireta</v>
      </c>
      <c r="G34439" s="286">
        <f>'Comp. Desp. Indiretas'!DC64</f>
        <v>0</v>
      </c>
    </row>
    <row r="34440" spans="1:7">
      <c r="A34440" s="283">
        <f>'Comp. Desp. Indiretas'!$DC$7</f>
        <v>0</v>
      </c>
      <c r="B34440" s="278" t="str">
        <f>'Comp. Desp. Indiretas'!$A$65</f>
        <v>MOC</v>
      </c>
      <c r="D34440" s="279" t="str">
        <f>'Comp. Desp. Indiretas'!$C$65</f>
        <v>GERENTE DE PROJETO - PJ</v>
      </c>
      <c r="E34440" s="278" t="str">
        <f>Resumo!$R$5</f>
        <v>Despesa</v>
      </c>
      <c r="F34440" s="278" t="str">
        <f>Resumo!$R$6</f>
        <v>Despesa Indireta</v>
      </c>
      <c r="G34440" s="286">
        <f>'Comp. Desp. Indiretas'!DC65</f>
        <v>0</v>
      </c>
    </row>
    <row r="34441" spans="1:7">
      <c r="A34441" s="283">
        <f>'Comp. Desp. Indiretas'!$DC$7</f>
        <v>0</v>
      </c>
      <c r="B34441" s="278" t="str">
        <f>'Comp. Desp. Indiretas'!$A$66</f>
        <v>MOC</v>
      </c>
      <c r="D34441" s="279" t="str">
        <f>'Comp. Desp. Indiretas'!$C$66</f>
        <v>COORD. DE PROJETO - PJ</v>
      </c>
      <c r="E34441" s="278" t="str">
        <f>Resumo!$R$5</f>
        <v>Despesa</v>
      </c>
      <c r="F34441" s="278" t="str">
        <f>Resumo!$R$6</f>
        <v>Despesa Indireta</v>
      </c>
      <c r="G34441" s="286">
        <f>'Comp. Desp. Indiretas'!DC66</f>
        <v>0</v>
      </c>
    </row>
    <row r="34442" spans="1:7">
      <c r="A34442" s="283">
        <f>'Comp. Desp. Indiretas'!$DC$7</f>
        <v>0</v>
      </c>
      <c r="B34442" s="278" t="str">
        <f>'Comp. Desp. Indiretas'!$A$67</f>
        <v>MOC</v>
      </c>
      <c r="D34442" s="279" t="str">
        <f>'Comp. Desp. Indiretas'!$C$67</f>
        <v>COORD. OPERACIONAL - PJ</v>
      </c>
      <c r="E34442" s="278" t="str">
        <f>Resumo!$R$5</f>
        <v>Despesa</v>
      </c>
      <c r="F34442" s="278" t="str">
        <f>Resumo!$R$6</f>
        <v>Despesa Indireta</v>
      </c>
      <c r="G34442" s="286">
        <f>'Comp. Desp. Indiretas'!DC67</f>
        <v>0</v>
      </c>
    </row>
    <row r="34443" spans="1:7">
      <c r="A34443" s="283">
        <f>'Comp. Desp. Indiretas'!$DC$7</f>
        <v>0</v>
      </c>
      <c r="B34443" s="278" t="str">
        <f>'Comp. Desp. Indiretas'!$A$68</f>
        <v>MOC</v>
      </c>
      <c r="D34443" s="279" t="str">
        <f>'Comp. Desp. Indiretas'!$C$68</f>
        <v>ANALISTA DE PROJETOS SENIOR - PJ</v>
      </c>
      <c r="E34443" s="278" t="str">
        <f>Resumo!$R$5</f>
        <v>Despesa</v>
      </c>
      <c r="F34443" s="278" t="str">
        <f>Resumo!$R$6</f>
        <v>Despesa Indireta</v>
      </c>
      <c r="G34443" s="286">
        <f>'Comp. Desp. Indiretas'!DC68</f>
        <v>0</v>
      </c>
    </row>
    <row r="34444" spans="1:7">
      <c r="A34444" s="283">
        <f>'Comp. Desp. Indiretas'!$DC$7</f>
        <v>0</v>
      </c>
      <c r="B34444" s="278" t="str">
        <f>'Comp. Desp. Indiretas'!$A$69</f>
        <v>MOC</v>
      </c>
      <c r="D34444" s="279" t="str">
        <f>'Comp. Desp. Indiretas'!$C$69</f>
        <v>ANALISTA DE PROJETOS PLENO - PJ</v>
      </c>
      <c r="E34444" s="278" t="str">
        <f>Resumo!$R$5</f>
        <v>Despesa</v>
      </c>
      <c r="F34444" s="278" t="str">
        <f>Resumo!$R$6</f>
        <v>Despesa Indireta</v>
      </c>
      <c r="G34444" s="286">
        <f>'Comp. Desp. Indiretas'!DC69</f>
        <v>0</v>
      </c>
    </row>
    <row r="34445" spans="1:7">
      <c r="A34445" s="283">
        <f>'Comp. Desp. Indiretas'!$DC$7</f>
        <v>0</v>
      </c>
      <c r="B34445" s="278" t="str">
        <f>'Comp. Desp. Indiretas'!$A$70</f>
        <v>MOC</v>
      </c>
      <c r="D34445" s="279" t="str">
        <f>'Comp. Desp. Indiretas'!$C$70</f>
        <v>ANALISTA DE PROJETOS JUNIOR - PJ</v>
      </c>
      <c r="E34445" s="278" t="str">
        <f>Resumo!$R$5</f>
        <v>Despesa</v>
      </c>
      <c r="F34445" s="278" t="str">
        <f>Resumo!$R$6</f>
        <v>Despesa Indireta</v>
      </c>
      <c r="G34445" s="286">
        <f>'Comp. Desp. Indiretas'!DC70</f>
        <v>0</v>
      </c>
    </row>
    <row r="34446" spans="1:7">
      <c r="A34446" s="283">
        <f>'Comp. Desp. Indiretas'!$DC$7</f>
        <v>0</v>
      </c>
      <c r="B34446" s="278" t="str">
        <f>'Comp. Desp. Indiretas'!$A$71</f>
        <v>MOC</v>
      </c>
      <c r="D34446" s="279" t="str">
        <f>'Comp. Desp. Indiretas'!$C$71</f>
        <v>TÉCNICO OPERACIONAL - PJ</v>
      </c>
      <c r="E34446" s="278" t="str">
        <f>Resumo!$R$5</f>
        <v>Despesa</v>
      </c>
      <c r="F34446" s="278" t="str">
        <f>Resumo!$R$6</f>
        <v>Despesa Indireta</v>
      </c>
      <c r="G34446" s="286">
        <f>'Comp. Desp. Indiretas'!DC71</f>
        <v>0</v>
      </c>
    </row>
    <row r="34447" spans="1:7">
      <c r="A34447" s="283">
        <f>'Comp. Desp. Indiretas'!$DC$7</f>
        <v>0</v>
      </c>
      <c r="B34447" s="278" t="str">
        <f>'Comp. Desp. Indiretas'!$A$72</f>
        <v>MOC</v>
      </c>
      <c r="D34447" s="279" t="str">
        <f>'Comp. Desp. Indiretas'!$C$72</f>
        <v>AUXILIAR TÉCNICO - PJ</v>
      </c>
      <c r="E34447" s="278" t="str">
        <f>Resumo!$R$5</f>
        <v>Despesa</v>
      </c>
      <c r="F34447" s="278" t="str">
        <f>Resumo!$R$6</f>
        <v>Despesa Indireta</v>
      </c>
      <c r="G34447" s="286">
        <f>'Comp. Desp. Indiretas'!DC72</f>
        <v>0</v>
      </c>
    </row>
    <row r="34448" spans="1:7">
      <c r="A34448" s="283">
        <f>'Comp. Desp. Indiretas'!$DC$7</f>
        <v>0</v>
      </c>
      <c r="B34448" s="278" t="str">
        <f>'Comp. Desp. Indiretas'!$A$73</f>
        <v>MOC</v>
      </c>
      <c r="D34448" s="279" t="str">
        <f>'Comp. Desp. Indiretas'!$C$73</f>
        <v>ANALISTA FINANCEIRO</v>
      </c>
      <c r="E34448" s="278" t="str">
        <f>Resumo!$R$5</f>
        <v>Despesa</v>
      </c>
      <c r="F34448" s="278" t="str">
        <f>Resumo!$R$6</f>
        <v>Despesa Indireta</v>
      </c>
      <c r="G34448" s="286">
        <f>'Comp. Desp. Indiretas'!DC73</f>
        <v>0</v>
      </c>
    </row>
    <row r="34449" spans="1:7">
      <c r="A34449" s="283">
        <f>'Comp. Desp. Indiretas'!$DC$7</f>
        <v>0</v>
      </c>
      <c r="B34449" s="278" t="str">
        <f>'Comp. Desp. Indiretas'!$A$74</f>
        <v>MOC</v>
      </c>
      <c r="D34449" s="279" t="str">
        <f>'Comp. Desp. Indiretas'!$C$74</f>
        <v>ANALISTA DE SUPRIMENTOS</v>
      </c>
      <c r="E34449" s="278" t="str">
        <f>Resumo!$R$5</f>
        <v>Despesa</v>
      </c>
      <c r="F34449" s="278" t="str">
        <f>Resumo!$R$6</f>
        <v>Despesa Indireta</v>
      </c>
      <c r="G34449" s="286">
        <f>'Comp. Desp. Indiretas'!DC74</f>
        <v>0</v>
      </c>
    </row>
    <row r="34450" spans="1:7">
      <c r="A34450" s="283">
        <f>'Comp. Desp. Indiretas'!$DC$7</f>
        <v>0</v>
      </c>
      <c r="B34450" s="278" t="str">
        <f>'Comp. Desp. Indiretas'!$A$75</f>
        <v>DG</v>
      </c>
      <c r="D34450" s="279" t="str">
        <f>'Comp. Desp. Indiretas'!$C$75</f>
        <v>HOSPEDAGEM VIAGEM</v>
      </c>
      <c r="E34450" s="278" t="str">
        <f>Resumo!$R$5</f>
        <v>Despesa</v>
      </c>
      <c r="F34450" s="278" t="str">
        <f>Resumo!$R$6</f>
        <v>Despesa Indireta</v>
      </c>
      <c r="G34450" s="286">
        <f>'Comp. Desp. Indiretas'!DC75</f>
        <v>0</v>
      </c>
    </row>
    <row r="34451" spans="1:7">
      <c r="A34451" s="283">
        <f>'Comp. Desp. Indiretas'!$DC$7</f>
        <v>0</v>
      </c>
      <c r="B34451" s="278" t="str">
        <f>'Comp. Desp. Indiretas'!$A$76</f>
        <v>DG</v>
      </c>
      <c r="D34451" s="279" t="str">
        <f>'Comp. Desp. Indiretas'!$C$76</f>
        <v>ALIMENTAÇÃO VIAGEM (CAFÉ / ALMOÇO OU JANTA)</v>
      </c>
      <c r="E34451" s="278" t="str">
        <f>Resumo!$R$5</f>
        <v>Despesa</v>
      </c>
      <c r="F34451" s="278" t="str">
        <f>Resumo!$R$6</f>
        <v>Despesa Indireta</v>
      </c>
      <c r="G34451" s="286">
        <f>'Comp. Desp. Indiretas'!DC76</f>
        <v>0</v>
      </c>
    </row>
    <row r="34452" spans="1:7">
      <c r="A34452" s="283">
        <f>'Comp. Desp. Indiretas'!$DC$7</f>
        <v>0</v>
      </c>
      <c r="B34452" s="278" t="str">
        <f>'Comp. Desp. Indiretas'!$A$77</f>
        <v>DG</v>
      </c>
      <c r="D34452" s="279" t="str">
        <f>'Comp. Desp. Indiretas'!$C$77</f>
        <v>SALA COMERCIAL - PARAUAPEBAS/PA</v>
      </c>
      <c r="E34452" s="278" t="str">
        <f>Resumo!$R$5</f>
        <v>Despesa</v>
      </c>
      <c r="F34452" s="278" t="str">
        <f>Resumo!$R$6</f>
        <v>Despesa Indireta</v>
      </c>
      <c r="G34452" s="286">
        <f>'Comp. Desp. Indiretas'!DC77</f>
        <v>0</v>
      </c>
    </row>
    <row r="34453" spans="1:7">
      <c r="A34453" s="283">
        <f>'Comp. Desp. Indiretas'!$DC$7</f>
        <v>0</v>
      </c>
      <c r="B34453" s="278" t="str">
        <f>'Comp. Desp. Indiretas'!$A$78</f>
        <v>DG</v>
      </c>
      <c r="D34453" s="279" t="str">
        <f>'Comp. Desp. Indiretas'!$C$78</f>
        <v>ALIMENTAÇÃO VIAGEM (CAFÉ / ALMOÇO OU JANTA)</v>
      </c>
      <c r="E34453" s="278" t="str">
        <f>Resumo!$R$5</f>
        <v>Despesa</v>
      </c>
      <c r="F34453" s="278" t="str">
        <f>Resumo!$R$6</f>
        <v>Despesa Indireta</v>
      </c>
      <c r="G34453" s="286">
        <f>'Comp. Desp. Indiretas'!DC78</f>
        <v>0</v>
      </c>
    </row>
    <row r="34454" spans="1:7">
      <c r="A34454" s="283">
        <f>'Comp. Desp. Indiretas'!$DC$7</f>
        <v>0</v>
      </c>
      <c r="B34454" s="278" t="str">
        <f>'Comp. Desp. Indiretas'!$A$79</f>
        <v>DG</v>
      </c>
      <c r="D34454" s="279" t="str">
        <f>'Comp. Desp. Indiretas'!$C$79</f>
        <v>ALIMENTAÇÃO - NIVEL 2</v>
      </c>
      <c r="E34454" s="278" t="str">
        <f>Resumo!$R$5</f>
        <v>Despesa</v>
      </c>
      <c r="F34454" s="278" t="str">
        <f>Resumo!$R$6</f>
        <v>Despesa Indireta</v>
      </c>
      <c r="G34454" s="286">
        <f>'Comp. Desp. Indiretas'!DC79</f>
        <v>0</v>
      </c>
    </row>
    <row r="34455" spans="1:7">
      <c r="A34455" s="283">
        <f>'Comp. Desp. Indiretas'!$DC$7</f>
        <v>0</v>
      </c>
      <c r="B34455" s="278" t="str">
        <f>'Comp. Desp. Indiretas'!$A$80</f>
        <v>DG</v>
      </c>
      <c r="D34455" s="279" t="str">
        <f>'Comp. Desp. Indiretas'!$C$80</f>
        <v>ALIMENTAÇÃO - NIVEL 3</v>
      </c>
      <c r="E34455" s="278" t="str">
        <f>Resumo!$R$5</f>
        <v>Despesa</v>
      </c>
      <c r="F34455" s="278" t="str">
        <f>Resumo!$R$6</f>
        <v>Despesa Indireta</v>
      </c>
      <c r="G34455" s="286">
        <f>'Comp. Desp. Indiretas'!DC80</f>
        <v>0</v>
      </c>
    </row>
    <row r="34456" spans="1:7">
      <c r="A34456" s="283">
        <f>'Comp. Desp. Indiretas'!$DC$7</f>
        <v>0</v>
      </c>
      <c r="B34456" s="278" t="str">
        <f>'Comp. Desp. Indiretas'!$A$81</f>
        <v>DG</v>
      </c>
      <c r="D34456" s="279" t="str">
        <f>'Comp. Desp. Indiretas'!$C$81</f>
        <v>TELEFONIA</v>
      </c>
      <c r="E34456" s="278" t="str">
        <f>Resumo!$R$5</f>
        <v>Despesa</v>
      </c>
      <c r="F34456" s="278" t="str">
        <f>Resumo!$R$6</f>
        <v>Despesa Indireta</v>
      </c>
      <c r="G34456" s="286">
        <f>'Comp. Desp. Indiretas'!DC81</f>
        <v>0</v>
      </c>
    </row>
    <row r="34457" spans="1:7">
      <c r="A34457" s="283">
        <f>'Comp. Desp. Indiretas'!$DC$7</f>
        <v>0</v>
      </c>
      <c r="B34457" s="278" t="str">
        <f>'Comp. Desp. Indiretas'!$A$82</f>
        <v>DG</v>
      </c>
      <c r="D34457" s="279" t="str">
        <f>'Comp. Desp. Indiretas'!$C$82</f>
        <v>ALUGUEL DE VEÍCULO SUV</v>
      </c>
      <c r="E34457" s="278" t="str">
        <f>Resumo!$R$5</f>
        <v>Despesa</v>
      </c>
      <c r="F34457" s="278" t="str">
        <f>Resumo!$R$6</f>
        <v>Despesa Indireta</v>
      </c>
      <c r="G34457" s="286">
        <f>'Comp. Desp. Indiretas'!DC82</f>
        <v>0</v>
      </c>
    </row>
    <row r="34458" spans="1:7">
      <c r="A34458" s="283">
        <f>'Comp. Desp. Indiretas'!$DC$7</f>
        <v>0</v>
      </c>
      <c r="B34458" s="278" t="str">
        <f>'Comp. Desp. Indiretas'!$A$83</f>
        <v>DG</v>
      </c>
      <c r="D34458" s="279" t="str">
        <f>'Comp. Desp. Indiretas'!$C$83</f>
        <v>ALUGUEL DE VEICULO LEVE</v>
      </c>
      <c r="E34458" s="278" t="str">
        <f>Resumo!$R$5</f>
        <v>Despesa</v>
      </c>
      <c r="F34458" s="278" t="str">
        <f>Resumo!$R$6</f>
        <v>Despesa Indireta</v>
      </c>
      <c r="G34458" s="286">
        <f>'Comp. Desp. Indiretas'!DC83</f>
        <v>0</v>
      </c>
    </row>
    <row r="34459" spans="1:7">
      <c r="A34459" s="283">
        <f>'Comp. Desp. Indiretas'!$DC$7</f>
        <v>0</v>
      </c>
      <c r="B34459" s="278" t="str">
        <f>'Comp. Desp. Indiretas'!$A$84</f>
        <v>DG</v>
      </c>
      <c r="D34459" s="279" t="str">
        <f>'Comp. Desp. Indiretas'!$C$84</f>
        <v>ALUGUEL CAMINHONTE</v>
      </c>
      <c r="E34459" s="278" t="str">
        <f>Resumo!$R$5</f>
        <v>Despesa</v>
      </c>
      <c r="F34459" s="278" t="str">
        <f>Resumo!$R$6</f>
        <v>Despesa Indireta</v>
      </c>
      <c r="G34459" s="286">
        <f>'Comp. Desp. Indiretas'!DC84</f>
        <v>0</v>
      </c>
    </row>
    <row r="34460" spans="1:7">
      <c r="A34460" s="283">
        <f>'Comp. Desp. Indiretas'!$DC$7</f>
        <v>0</v>
      </c>
      <c r="B34460" s="278" t="str">
        <f>'Comp. Desp. Indiretas'!$A$85</f>
        <v>DG</v>
      </c>
      <c r="D34460" s="279" t="str">
        <f>'Comp. Desp. Indiretas'!$C$85</f>
        <v>AQUISIÇÃO DE VEICULO</v>
      </c>
      <c r="E34460" s="278" t="str">
        <f>Resumo!$R$5</f>
        <v>Despesa</v>
      </c>
      <c r="F34460" s="278" t="str">
        <f>Resumo!$R$6</f>
        <v>Despesa Indireta</v>
      </c>
      <c r="G34460" s="286">
        <f>'Comp. Desp. Indiretas'!DC85</f>
        <v>0</v>
      </c>
    </row>
    <row r="34461" spans="1:7">
      <c r="A34461" s="283">
        <f>'Comp. Desp. Indiretas'!$DC$7</f>
        <v>0</v>
      </c>
      <c r="B34461" s="278" t="str">
        <f>'Comp. Desp. Indiretas'!$A$86</f>
        <v>DG</v>
      </c>
      <c r="D34461" s="279" t="str">
        <f>'Comp. Desp. Indiretas'!$C$86</f>
        <v>COMBUSTÍVEL - GASOLINA</v>
      </c>
      <c r="E34461" s="278" t="str">
        <f>Resumo!$R$5</f>
        <v>Despesa</v>
      </c>
      <c r="F34461" s="278" t="str">
        <f>Resumo!$R$6</f>
        <v>Despesa Indireta</v>
      </c>
      <c r="G34461" s="286">
        <f>'Comp. Desp. Indiretas'!DC86</f>
        <v>0</v>
      </c>
    </row>
    <row r="34462" spans="1:7">
      <c r="A34462" s="283">
        <f>'Comp. Desp. Indiretas'!$DC$7</f>
        <v>0</v>
      </c>
      <c r="B34462" s="278" t="str">
        <f>'Comp. Desp. Indiretas'!$A$87</f>
        <v>DG</v>
      </c>
      <c r="D34462" s="279" t="str">
        <f>'Comp. Desp. Indiretas'!$C$87</f>
        <v>COMBUSTÍVEL - DIESEL</v>
      </c>
      <c r="E34462" s="278" t="str">
        <f>Resumo!$R$5</f>
        <v>Despesa</v>
      </c>
      <c r="F34462" s="278" t="str">
        <f>Resumo!$R$6</f>
        <v>Despesa Indireta</v>
      </c>
      <c r="G34462" s="286">
        <f>'Comp. Desp. Indiretas'!DC87</f>
        <v>0</v>
      </c>
    </row>
    <row r="34463" spans="1:7">
      <c r="A34463" s="283">
        <f>'Comp. Desp. Indiretas'!$DC$7</f>
        <v>0</v>
      </c>
      <c r="B34463" s="278" t="str">
        <f>'Comp. Desp. Indiretas'!$A$88</f>
        <v>DG</v>
      </c>
      <c r="D34463" s="279" t="str">
        <f>'Comp. Desp. Indiretas'!$C$88</f>
        <v>PASSAGEM AÉREA</v>
      </c>
      <c r="E34463" s="278" t="str">
        <f>Resumo!$R$5</f>
        <v>Despesa</v>
      </c>
      <c r="F34463" s="278" t="str">
        <f>Resumo!$R$6</f>
        <v>Despesa Indireta</v>
      </c>
      <c r="G34463" s="286">
        <f>'Comp. Desp. Indiretas'!DC88</f>
        <v>0</v>
      </c>
    </row>
    <row r="34464" spans="1:7">
      <c r="A34464" s="283">
        <f>'Comp. Desp. Indiretas'!$DC$7</f>
        <v>0</v>
      </c>
      <c r="B34464" s="278" t="str">
        <f>'Comp. Desp. Indiretas'!$A$89</f>
        <v>ART</v>
      </c>
      <c r="D34464" s="279" t="str">
        <f>'Comp. Desp. Indiretas'!$C$89</f>
        <v>ART CREA - Nível 1</v>
      </c>
      <c r="E34464" s="278" t="str">
        <f>Resumo!$R$5</f>
        <v>Despesa</v>
      </c>
      <c r="F34464" s="278" t="str">
        <f>Resumo!$R$6</f>
        <v>Despesa Indireta</v>
      </c>
      <c r="G34464" s="286">
        <f>'Comp. Desp. Indiretas'!DC89</f>
        <v>0</v>
      </c>
    </row>
    <row r="34465" spans="1:7">
      <c r="A34465" s="283">
        <f>'Comp. Desp. Indiretas'!$DC$7</f>
        <v>0</v>
      </c>
      <c r="B34465" s="278" t="str">
        <f>'Comp. Desp. Indiretas'!$A$90</f>
        <v>ART</v>
      </c>
      <c r="D34465" s="279" t="str">
        <f>'Comp. Desp. Indiretas'!$C$90</f>
        <v>ART CREA - Nível 2</v>
      </c>
      <c r="E34465" s="278" t="str">
        <f>Resumo!$R$5</f>
        <v>Despesa</v>
      </c>
      <c r="F34465" s="278" t="str">
        <f>Resumo!$R$6</f>
        <v>Despesa Indireta</v>
      </c>
      <c r="G34465" s="286">
        <f>'Comp. Desp. Indiretas'!DC90</f>
        <v>0</v>
      </c>
    </row>
    <row r="34466" spans="1:7">
      <c r="A34466" s="283">
        <f>'Comp. Desp. Indiretas'!$DC$7</f>
        <v>0</v>
      </c>
      <c r="B34466" s="278" t="str">
        <f>'Comp. Desp. Indiretas'!$A$91</f>
        <v>ART</v>
      </c>
      <c r="D34466" s="279" t="str">
        <f>'Comp. Desp. Indiretas'!$C$91</f>
        <v>ART CREA - Nível 3</v>
      </c>
      <c r="E34466" s="278" t="str">
        <f>Resumo!$R$5</f>
        <v>Despesa</v>
      </c>
      <c r="F34466" s="278" t="str">
        <f>Resumo!$R$6</f>
        <v>Despesa Indireta</v>
      </c>
      <c r="G34466" s="286">
        <f>'Comp. Desp. Indiretas'!DC91</f>
        <v>0</v>
      </c>
    </row>
    <row r="34467" spans="1:7">
      <c r="A34467" s="283">
        <f>'Comp. Desp. Indiretas'!$DC$7</f>
        <v>0</v>
      </c>
      <c r="B34467" s="278" t="str">
        <f>'Comp. Desp. Indiretas'!$A$92</f>
        <v>ART</v>
      </c>
      <c r="D34467" s="279" t="str">
        <f>'Comp. Desp. Indiretas'!$C$92</f>
        <v>ACERVO CREA</v>
      </c>
      <c r="E34467" s="278" t="str">
        <f>Resumo!$R$5</f>
        <v>Despesa</v>
      </c>
      <c r="F34467" s="278" t="str">
        <f>Resumo!$R$6</f>
        <v>Despesa Indireta</v>
      </c>
      <c r="G34467" s="286">
        <f>'Comp. Desp. Indiretas'!DC92</f>
        <v>0</v>
      </c>
    </row>
    <row r="34468" spans="1:7">
      <c r="A34468" s="283">
        <f>'Comp. Desp. Indiretas'!$DC$7</f>
        <v>0</v>
      </c>
      <c r="B34468" s="278" t="str">
        <f>'Comp. Desp. Indiretas'!$A$93</f>
        <v>ART</v>
      </c>
      <c r="D34468" s="279" t="str">
        <f>'Comp. Desp. Indiretas'!$C$93</f>
        <v>ART CRBio</v>
      </c>
      <c r="E34468" s="278" t="str">
        <f>Resumo!$R$5</f>
        <v>Despesa</v>
      </c>
      <c r="F34468" s="278" t="str">
        <f>Resumo!$R$6</f>
        <v>Despesa Indireta</v>
      </c>
      <c r="G34468" s="286">
        <f>'Comp. Desp. Indiretas'!DC93</f>
        <v>0</v>
      </c>
    </row>
    <row r="34469" spans="1:7">
      <c r="A34469" s="283">
        <f>'Comp. Desp. Indiretas'!$DC$7</f>
        <v>0</v>
      </c>
      <c r="B34469" s="278" t="str">
        <f>'Comp. Desp. Indiretas'!$A$94</f>
        <v>ART</v>
      </c>
      <c r="D34469" s="279" t="str">
        <f>'Comp. Desp. Indiretas'!$C$94</f>
        <v>ACERVO CRBio</v>
      </c>
      <c r="E34469" s="278" t="str">
        <f>Resumo!$R$5</f>
        <v>Despesa</v>
      </c>
      <c r="F34469" s="278" t="str">
        <f>Resumo!$R$6</f>
        <v>Despesa Indireta</v>
      </c>
      <c r="G34469" s="286">
        <f>'Comp. Desp. Indiretas'!DC94</f>
        <v>0</v>
      </c>
    </row>
    <row r="34470" spans="1:7">
      <c r="A34470" s="283">
        <f>'Comp. Desp. Indiretas'!$DC$7</f>
        <v>0</v>
      </c>
      <c r="B34470" s="278" t="str">
        <f>'Comp. Desp. Indiretas'!$A$95</f>
        <v>ART</v>
      </c>
      <c r="D34470" s="279" t="str">
        <f>'Comp. Desp. Indiretas'!$C$95</f>
        <v>VISTO CREA PF</v>
      </c>
      <c r="E34470" s="278" t="str">
        <f>Resumo!$R$5</f>
        <v>Despesa</v>
      </c>
      <c r="F34470" s="278" t="str">
        <f>Resumo!$R$6</f>
        <v>Despesa Indireta</v>
      </c>
      <c r="G34470" s="286">
        <f>'Comp. Desp. Indiretas'!DC95</f>
        <v>0</v>
      </c>
    </row>
    <row r="34471" spans="1:7">
      <c r="A34471" s="283">
        <f>'Comp. Desp. Indiretas'!$DC$7</f>
        <v>0</v>
      </c>
      <c r="B34471" s="278" t="str">
        <f>'Comp. Desp. Indiretas'!$A$96</f>
        <v>ART</v>
      </c>
      <c r="D34471" s="279" t="str">
        <f>'Comp. Desp. Indiretas'!$C$96</f>
        <v>VISTO CREA PJ</v>
      </c>
      <c r="E34471" s="278" t="str">
        <f>Resumo!$R$5</f>
        <v>Despesa</v>
      </c>
      <c r="F34471" s="278" t="str">
        <f>Resumo!$R$6</f>
        <v>Despesa Indireta</v>
      </c>
      <c r="G34471" s="286">
        <f>'Comp. Desp. Indiretas'!DC96</f>
        <v>0</v>
      </c>
    </row>
    <row r="34472" spans="1:7">
      <c r="A34472" s="283">
        <f>'Comp. Desp. Indiretas'!$DC$7</f>
        <v>0</v>
      </c>
      <c r="B34472" s="278" t="str">
        <f>'Comp. Desp. Indiretas'!$A$97</f>
        <v>ART</v>
      </c>
      <c r="D34472" s="279" t="str">
        <f>'Comp. Desp. Indiretas'!$C$97</f>
        <v>ANUIDADE CREA PF</v>
      </c>
      <c r="E34472" s="278" t="str">
        <f>Resumo!$R$5</f>
        <v>Despesa</v>
      </c>
      <c r="F34472" s="278" t="str">
        <f>Resumo!$R$6</f>
        <v>Despesa Indireta</v>
      </c>
      <c r="G34472" s="286">
        <f>'Comp. Desp. Indiretas'!DC97</f>
        <v>0</v>
      </c>
    </row>
    <row r="34473" spans="1:7">
      <c r="A34473" s="283">
        <f>'Comp. Desp. Indiretas'!$DC$7</f>
        <v>0</v>
      </c>
      <c r="B34473" s="278" t="str">
        <f>'Comp. Desp. Indiretas'!$A$98</f>
        <v>ART</v>
      </c>
      <c r="D34473" s="279" t="str">
        <f>'Comp. Desp. Indiretas'!$C$98</f>
        <v>ANUIDADE CREA PJ</v>
      </c>
      <c r="E34473" s="278" t="str">
        <f>Resumo!$R$5</f>
        <v>Despesa</v>
      </c>
      <c r="F34473" s="278" t="str">
        <f>Resumo!$R$6</f>
        <v>Despesa Indireta</v>
      </c>
      <c r="G34473" s="286">
        <f>'Comp. Desp. Indiretas'!DC98</f>
        <v>0</v>
      </c>
    </row>
    <row r="34474" spans="1:7">
      <c r="A34474" s="283">
        <f>'Comp. Desp. Indiretas'!$DC$7</f>
        <v>0</v>
      </c>
      <c r="B34474" s="278" t="str">
        <f>'Comp. Desp. Indiretas'!$A$99</f>
        <v>ART</v>
      </c>
      <c r="D34474" s="279" t="str">
        <f>'Comp. Desp. Indiretas'!$C$99</f>
        <v>VISTO CRBio PF</v>
      </c>
      <c r="E34474" s="278" t="str">
        <f>Resumo!$R$5</f>
        <v>Despesa</v>
      </c>
      <c r="F34474" s="278" t="str">
        <f>Resumo!$R$6</f>
        <v>Despesa Indireta</v>
      </c>
      <c r="G34474" s="286">
        <f>'Comp. Desp. Indiretas'!DC99</f>
        <v>0</v>
      </c>
    </row>
    <row r="34475" spans="1:7">
      <c r="A34475" s="283">
        <f>'Comp. Desp. Indiretas'!$DC$7</f>
        <v>0</v>
      </c>
      <c r="B34475" s="278" t="str">
        <f>'Comp. Desp. Indiretas'!$A$100</f>
        <v>ART</v>
      </c>
      <c r="D34475" s="279" t="str">
        <f>'Comp. Desp. Indiretas'!$C$100</f>
        <v>VISTO CRBio PJ</v>
      </c>
      <c r="E34475" s="278" t="str">
        <f>Resumo!$R$5</f>
        <v>Despesa</v>
      </c>
      <c r="F34475" s="278" t="str">
        <f>Resumo!$R$6</f>
        <v>Despesa Indireta</v>
      </c>
      <c r="G34475" s="286">
        <f>'Comp. Desp. Indiretas'!DC100</f>
        <v>0</v>
      </c>
    </row>
    <row r="34476" spans="1:7">
      <c r="A34476" s="283">
        <f>'Comp. Desp. Indiretas'!$DC$7</f>
        <v>0</v>
      </c>
      <c r="B34476" s="278" t="str">
        <f>'Comp. Desp. Indiretas'!$A$101</f>
        <v>SMS</v>
      </c>
      <c r="D34476" s="279" t="str">
        <f>'Comp. Desp. Indiretas'!$C$101</f>
        <v>PPRA</v>
      </c>
      <c r="E34476" s="278" t="str">
        <f>Resumo!$R$5</f>
        <v>Despesa</v>
      </c>
      <c r="F34476" s="278" t="str">
        <f>Resumo!$R$6</f>
        <v>Despesa Indireta</v>
      </c>
      <c r="G34476" s="286">
        <f>'Comp. Desp. Indiretas'!DC101</f>
        <v>0</v>
      </c>
    </row>
    <row r="34477" spans="1:7">
      <c r="A34477" s="283">
        <f>'Comp. Desp. Indiretas'!$DC$7</f>
        <v>0</v>
      </c>
      <c r="B34477" s="278" t="str">
        <f>'Comp. Desp. Indiretas'!$A$102</f>
        <v>SMS</v>
      </c>
      <c r="D34477" s="279" t="str">
        <f>'Comp. Desp. Indiretas'!$C$102</f>
        <v>PCMSO</v>
      </c>
      <c r="E34477" s="278" t="str">
        <f>Resumo!$R$5</f>
        <v>Despesa</v>
      </c>
      <c r="F34477" s="278" t="str">
        <f>Resumo!$R$6</f>
        <v>Despesa Indireta</v>
      </c>
      <c r="G34477" s="286">
        <f>'Comp. Desp. Indiretas'!DC102</f>
        <v>0</v>
      </c>
    </row>
    <row r="34478" spans="1:7">
      <c r="A34478" s="283">
        <f>'Comp. Desp. Indiretas'!$DC$7</f>
        <v>0</v>
      </c>
      <c r="B34478" s="278" t="str">
        <f>'Comp. Desp. Indiretas'!$A$103</f>
        <v>SMS</v>
      </c>
      <c r="D34478" s="279" t="str">
        <f>'Comp. Desp. Indiretas'!$C$103</f>
        <v>PGR</v>
      </c>
      <c r="E34478" s="278" t="str">
        <f>Resumo!$R$5</f>
        <v>Despesa</v>
      </c>
      <c r="F34478" s="278" t="str">
        <f>Resumo!$R$6</f>
        <v>Despesa Indireta</v>
      </c>
      <c r="G34478" s="286">
        <f>'Comp. Desp. Indiretas'!DC103</f>
        <v>0</v>
      </c>
    </row>
    <row r="34479" spans="1:7">
      <c r="A34479" s="283">
        <f>'Comp. Desp. Indiretas'!$DC$7</f>
        <v>0</v>
      </c>
      <c r="B34479" s="278" t="str">
        <f>'Comp. Desp. Indiretas'!$A$104</f>
        <v>SMS</v>
      </c>
      <c r="D34479" s="279" t="str">
        <f>'Comp. Desp. Indiretas'!$C$104</f>
        <v>PAE</v>
      </c>
      <c r="E34479" s="278" t="str">
        <f>Resumo!$R$5</f>
        <v>Despesa</v>
      </c>
      <c r="F34479" s="278" t="str">
        <f>Resumo!$R$6</f>
        <v>Despesa Indireta</v>
      </c>
      <c r="G34479" s="286">
        <f>'Comp. Desp. Indiretas'!DC104</f>
        <v>0</v>
      </c>
    </row>
    <row r="34480" spans="1:7">
      <c r="A34480" s="283">
        <f>'Comp. Desp. Indiretas'!$DC$7</f>
        <v>0</v>
      </c>
      <c r="B34480" s="278" t="str">
        <f>'Comp. Desp. Indiretas'!$A$105</f>
        <v>SMS</v>
      </c>
      <c r="D34480" s="279" t="str">
        <f>'Comp. Desp. Indiretas'!$C$105</f>
        <v>TREINAMENTO</v>
      </c>
      <c r="E34480" s="278" t="str">
        <f>Resumo!$R$5</f>
        <v>Despesa</v>
      </c>
      <c r="F34480" s="278" t="str">
        <f>Resumo!$R$6</f>
        <v>Despesa Indireta</v>
      </c>
      <c r="G34480" s="286">
        <f>'Comp. Desp. Indiretas'!DC105</f>
        <v>0</v>
      </c>
    </row>
    <row r="34481" spans="1:7">
      <c r="A34481" s="283">
        <f>'Comp. Desp. Indiretas'!$DC$7</f>
        <v>0</v>
      </c>
      <c r="B34481" s="278" t="str">
        <f>'Comp. Desp. Indiretas'!$A$106</f>
        <v>SMS</v>
      </c>
      <c r="D34481" s="279" t="str">
        <f>'Comp. Desp. Indiretas'!$C$106</f>
        <v>ASO</v>
      </c>
      <c r="E34481" s="278" t="str">
        <f>Resumo!$R$5</f>
        <v>Despesa</v>
      </c>
      <c r="F34481" s="278" t="str">
        <f>Resumo!$R$6</f>
        <v>Despesa Indireta</v>
      </c>
      <c r="G34481" s="286">
        <f>'Comp. Desp. Indiretas'!DC106</f>
        <v>0</v>
      </c>
    </row>
    <row r="34482" spans="1:7">
      <c r="A34482" s="283">
        <f>'Comp. Desp. Indiretas'!$DC$7</f>
        <v>0</v>
      </c>
      <c r="B34482" s="278">
        <f>'Comp. Desp. Indiretas'!$A$107</f>
        <v>0</v>
      </c>
      <c r="D34482" s="279" t="str">
        <f>'Comp. Desp. Indiretas'!$C$107</f>
        <v/>
      </c>
      <c r="E34482" s="278" t="str">
        <f>Resumo!$R$5</f>
        <v>Despesa</v>
      </c>
      <c r="F34482" s="278" t="str">
        <f>Resumo!$R$6</f>
        <v>Despesa Indireta</v>
      </c>
      <c r="G34482" s="286">
        <f>'Comp. Desp. Indiretas'!DC107</f>
        <v>0</v>
      </c>
    </row>
    <row r="34483" spans="1:7">
      <c r="A34483" s="283">
        <f>'Comp. Desp. Indiretas'!$DC$7</f>
        <v>0</v>
      </c>
      <c r="B34483" s="278">
        <f>'Comp. Desp. Indiretas'!$A$108</f>
        <v>0</v>
      </c>
      <c r="D34483" s="279" t="str">
        <f>'Comp. Desp. Indiretas'!$C$108</f>
        <v/>
      </c>
      <c r="E34483" s="278" t="str">
        <f>Resumo!$R$5</f>
        <v>Despesa</v>
      </c>
      <c r="F34483" s="278" t="str">
        <f>Resumo!$R$6</f>
        <v>Despesa Indireta</v>
      </c>
      <c r="G34483" s="286">
        <f>'Comp. Desp. Indiretas'!DC108</f>
        <v>0</v>
      </c>
    </row>
    <row r="34484" spans="1:7">
      <c r="A34484" s="283">
        <f>'Comp. Desp. Indiretas'!$DC$7</f>
        <v>0</v>
      </c>
      <c r="B34484" s="278">
        <f>'Comp. Desp. Indiretas'!$A$109</f>
        <v>0</v>
      </c>
      <c r="D34484" s="279" t="str">
        <f>'Comp. Desp. Indiretas'!$C$109</f>
        <v/>
      </c>
      <c r="E34484" s="278" t="str">
        <f>Resumo!$R$5</f>
        <v>Despesa</v>
      </c>
      <c r="F34484" s="278" t="str">
        <f>Resumo!$R$6</f>
        <v>Despesa Indireta</v>
      </c>
      <c r="G34484" s="286">
        <f>'Comp. Desp. Indiretas'!DC109</f>
        <v>0</v>
      </c>
    </row>
    <row r="34485" spans="1:7">
      <c r="A34485" s="283">
        <f>'Comp. Desp. Indiretas'!$DC$7</f>
        <v>0</v>
      </c>
      <c r="B34485" s="278">
        <f>'Comp. Desp. Indiretas'!$A$110</f>
        <v>0</v>
      </c>
      <c r="D34485" s="279" t="str">
        <f>'Comp. Desp. Indiretas'!$C$110</f>
        <v/>
      </c>
      <c r="E34485" s="278" t="str">
        <f>Resumo!$R$5</f>
        <v>Despesa</v>
      </c>
      <c r="F34485" s="278" t="str">
        <f>Resumo!$R$6</f>
        <v>Despesa Indireta</v>
      </c>
      <c r="G34485" s="286">
        <f>'Comp. Desp. Indiretas'!DC110</f>
        <v>0</v>
      </c>
    </row>
    <row r="34486" spans="1:7">
      <c r="A34486" s="283">
        <f>'Comp. Desp. Indiretas'!$DC$7</f>
        <v>0</v>
      </c>
      <c r="B34486" s="278">
        <f>'Comp. Desp. Indiretas'!$A$111</f>
        <v>0</v>
      </c>
      <c r="D34486" s="279" t="str">
        <f>'Comp. Desp. Indiretas'!$C$111</f>
        <v/>
      </c>
      <c r="E34486" s="278" t="str">
        <f>Resumo!$R$5</f>
        <v>Despesa</v>
      </c>
      <c r="F34486" s="278" t="str">
        <f>Resumo!$R$6</f>
        <v>Despesa Indireta</v>
      </c>
      <c r="G34486" s="286">
        <f>'Comp. Desp. Indiretas'!DC111</f>
        <v>0</v>
      </c>
    </row>
    <row r="34487" spans="1:7">
      <c r="A34487" s="283">
        <f>'Comp. Desp. Indiretas'!$DC$7</f>
        <v>0</v>
      </c>
      <c r="B34487" s="278">
        <f>'Comp. Desp. Indiretas'!$A$112</f>
        <v>0</v>
      </c>
      <c r="D34487" s="279" t="str">
        <f>'Comp. Desp. Indiretas'!$C$112</f>
        <v/>
      </c>
      <c r="E34487" s="278" t="str">
        <f>Resumo!$R$5</f>
        <v>Despesa</v>
      </c>
      <c r="F34487" s="278" t="str">
        <f>Resumo!$R$6</f>
        <v>Despesa Indireta</v>
      </c>
      <c r="G34487" s="286">
        <f>'Comp. Desp. Indiretas'!DC112</f>
        <v>0</v>
      </c>
    </row>
    <row r="34488" spans="1:7">
      <c r="A34488" s="283">
        <f>'Comp. Desp. Indiretas'!$DC$7</f>
        <v>0</v>
      </c>
      <c r="B34488" s="278" t="str">
        <f>'Composições Desp. Diretas'!$A$10</f>
        <v>MOD</v>
      </c>
      <c r="C34488" s="278" t="str">
        <f>EAP!$C$9</f>
        <v>PP01</v>
      </c>
      <c r="D34488" s="279" t="str">
        <f>'Composições Desp. Diretas'!$C$10</f>
        <v>ANALISTA TÉCNICO</v>
      </c>
      <c r="E34488" s="278" t="str">
        <f>Resumo!$R$5</f>
        <v>Despesa</v>
      </c>
      <c r="F34488" s="278" t="str">
        <f>Resumo!$R$7</f>
        <v>Despesa Direta</v>
      </c>
      <c r="G34488" s="286">
        <f>'Composições Desp. Diretas'!DD10</f>
        <v>0</v>
      </c>
    </row>
    <row r="34489" spans="1:7">
      <c r="A34489" s="283">
        <f>'Comp. Desp. Indiretas'!$DC$7</f>
        <v>0</v>
      </c>
      <c r="B34489" s="278" t="str">
        <f>'Composições Desp. Diretas'!$A$11</f>
        <v>MOD</v>
      </c>
      <c r="C34489" s="278" t="str">
        <f>EAP!$C$9</f>
        <v>PP01</v>
      </c>
      <c r="D34489" s="279" t="str">
        <f>'Composições Desp. Diretas'!$C$11</f>
        <v>ASSISTENTE ADMINISTRATIVO</v>
      </c>
      <c r="E34489" s="278" t="str">
        <f>Resumo!$R$5</f>
        <v>Despesa</v>
      </c>
      <c r="F34489" s="278" t="str">
        <f>Resumo!$R$7</f>
        <v>Despesa Direta</v>
      </c>
      <c r="G34489" s="286">
        <f>'Composições Desp. Diretas'!DD11</f>
        <v>0</v>
      </c>
    </row>
    <row r="34490" spans="1:7">
      <c r="A34490" s="283">
        <f>'Comp. Desp. Indiretas'!$DC$7</f>
        <v>0</v>
      </c>
      <c r="B34490" s="278" t="str">
        <f>'Composições Desp. Diretas'!$A$12</f>
        <v>MOD</v>
      </c>
      <c r="C34490" s="278" t="str">
        <f>EAP!$C$9</f>
        <v>PP01</v>
      </c>
      <c r="D34490" s="279" t="str">
        <f>'Composições Desp. Diretas'!$C$12</f>
        <v>TÉCNICO DE SEGURANÇA</v>
      </c>
      <c r="E34490" s="278" t="str">
        <f>Resumo!$R$5</f>
        <v>Despesa</v>
      </c>
      <c r="F34490" s="278" t="str">
        <f>Resumo!$R$7</f>
        <v>Despesa Direta</v>
      </c>
      <c r="G34490" s="286">
        <f>'Composições Desp. Diretas'!DD12</f>
        <v>0</v>
      </c>
    </row>
    <row r="34491" spans="1:7">
      <c r="A34491" s="283">
        <f>'Comp. Desp. Indiretas'!$DC$7</f>
        <v>0</v>
      </c>
      <c r="B34491" s="278" t="str">
        <f>'Composições Desp. Diretas'!$A$13</f>
        <v>MOD</v>
      </c>
      <c r="C34491" s="278" t="str">
        <f>EAP!$C$9</f>
        <v>PP01</v>
      </c>
      <c r="D34491" s="279" t="str">
        <f>'Composições Desp. Diretas'!$C$13</f>
        <v>PREPOSTO</v>
      </c>
      <c r="E34491" s="278" t="str">
        <f>Resumo!$R$5</f>
        <v>Despesa</v>
      </c>
      <c r="F34491" s="278" t="str">
        <f>Resumo!$R$7</f>
        <v>Despesa Direta</v>
      </c>
      <c r="G34491" s="286">
        <f>'Composições Desp. Diretas'!DD13</f>
        <v>0</v>
      </c>
    </row>
    <row r="34492" spans="1:7">
      <c r="A34492" s="283">
        <f>'Comp. Desp. Indiretas'!$DC$7</f>
        <v>0</v>
      </c>
      <c r="B34492" s="278" t="str">
        <f>'Composições Desp. Diretas'!$A$14</f>
        <v>MOD</v>
      </c>
      <c r="C34492" s="278" t="str">
        <f>EAP!$C$9</f>
        <v>PP01</v>
      </c>
      <c r="D34492" s="279" t="str">
        <f>'Composições Desp. Diretas'!$C$14</f>
        <v>COORDENADOR PEAC</v>
      </c>
      <c r="E34492" s="278" t="str">
        <f>Resumo!$R$5</f>
        <v>Despesa</v>
      </c>
      <c r="F34492" s="278" t="str">
        <f>Resumo!$R$7</f>
        <v>Despesa Direta</v>
      </c>
      <c r="G34492" s="286">
        <f>'Composições Desp. Diretas'!DD14</f>
        <v>0</v>
      </c>
    </row>
    <row r="34493" spans="1:7">
      <c r="A34493" s="283">
        <f>'Comp. Desp. Indiretas'!$DC$7</f>
        <v>0</v>
      </c>
      <c r="B34493" s="278" t="str">
        <f>'Composições Desp. Diretas'!$A$15</f>
        <v>MOD</v>
      </c>
      <c r="C34493" s="278" t="str">
        <f>EAP!$C$9</f>
        <v>PP01</v>
      </c>
      <c r="D34493" s="279" t="str">
        <f>'Composições Desp. Diretas'!$C$15</f>
        <v>COORDENADOR PEAC</v>
      </c>
      <c r="E34493" s="278" t="str">
        <f>Resumo!$R$5</f>
        <v>Despesa</v>
      </c>
      <c r="F34493" s="278" t="str">
        <f>Resumo!$R$7</f>
        <v>Despesa Direta</v>
      </c>
      <c r="G34493" s="286">
        <f>'Composições Desp. Diretas'!DD15</f>
        <v>0</v>
      </c>
    </row>
    <row r="34494" spans="1:7">
      <c r="A34494" s="283">
        <f>'Comp. Desp. Indiretas'!$DC$7</f>
        <v>0</v>
      </c>
      <c r="B34494" s="278" t="str">
        <f>'Composições Desp. Diretas'!$A$16</f>
        <v>MOD</v>
      </c>
      <c r="C34494" s="278" t="str">
        <f>EAP!$C$9</f>
        <v>PP01</v>
      </c>
      <c r="D34494" s="279" t="str">
        <f>'Composições Desp. Diretas'!$C$16</f>
        <v>PRODUÇÃO AUDIOVISUAL (DESIGNER GRÁFICO)</v>
      </c>
      <c r="E34494" s="278" t="str">
        <f>Resumo!$R$5</f>
        <v>Despesa</v>
      </c>
      <c r="F34494" s="278" t="str">
        <f>Resumo!$R$7</f>
        <v>Despesa Direta</v>
      </c>
      <c r="G34494" s="286">
        <f>'Composições Desp. Diretas'!DD16</f>
        <v>0</v>
      </c>
    </row>
    <row r="34495" spans="1:7">
      <c r="A34495" s="283">
        <f>'Comp. Desp. Indiretas'!$DC$7</f>
        <v>0</v>
      </c>
      <c r="B34495" s="278" t="str">
        <f>'Composições Desp. Diretas'!$A$17</f>
        <v>DG</v>
      </c>
      <c r="C34495" s="278" t="str">
        <f>EAP!$C$9</f>
        <v>PP01</v>
      </c>
      <c r="D34495" s="279" t="str">
        <f>'Composições Desp. Diretas'!$C$17</f>
        <v>AJUDA DE CUSTO - CAJU - NÍVEL 1</v>
      </c>
      <c r="E34495" s="278" t="str">
        <f>Resumo!$R$5</f>
        <v>Despesa</v>
      </c>
      <c r="F34495" s="278" t="str">
        <f>Resumo!$R$7</f>
        <v>Despesa Direta</v>
      </c>
      <c r="G34495" s="286">
        <f>'Composições Desp. Diretas'!DD17</f>
        <v>0</v>
      </c>
    </row>
    <row r="34496" spans="1:7">
      <c r="A34496" s="283">
        <f>'Comp. Desp. Indiretas'!$DC$7</f>
        <v>0</v>
      </c>
      <c r="B34496" s="278" t="str">
        <f>'Composições Desp. Diretas'!$A$18</f>
        <v>DG</v>
      </c>
      <c r="C34496" s="278" t="str">
        <f>EAP!$C$9</f>
        <v>PP01</v>
      </c>
      <c r="D34496" s="279" t="str">
        <f>'Composições Desp. Diretas'!$C$18</f>
        <v>AJUDA DE CUSTO - CAJU - NÍVEL 2</v>
      </c>
      <c r="E34496" s="278" t="str">
        <f>Resumo!$R$5</f>
        <v>Despesa</v>
      </c>
      <c r="F34496" s="278" t="str">
        <f>Resumo!$R$7</f>
        <v>Despesa Direta</v>
      </c>
      <c r="G34496" s="286">
        <f>'Composições Desp. Diretas'!DD18</f>
        <v>0</v>
      </c>
    </row>
    <row r="34497" spans="1:7">
      <c r="A34497" s="283">
        <f>'Comp. Desp. Indiretas'!$DC$7</f>
        <v>0</v>
      </c>
      <c r="B34497" s="278" t="str">
        <f>'Composições Desp. Diretas'!$A$19</f>
        <v>MA</v>
      </c>
      <c r="C34497" s="278" t="str">
        <f>EAP!$C$9</f>
        <v>PP01</v>
      </c>
      <c r="D34497" s="279" t="str">
        <f>'Composições Desp. Diretas'!$C$19</f>
        <v>UNIFORME/EPI</v>
      </c>
      <c r="E34497" s="278" t="str">
        <f>Resumo!$R$5</f>
        <v>Despesa</v>
      </c>
      <c r="F34497" s="278" t="str">
        <f>Resumo!$R$7</f>
        <v>Despesa Direta</v>
      </c>
      <c r="G34497" s="286">
        <f>'Composições Desp. Diretas'!DD19</f>
        <v>0</v>
      </c>
    </row>
    <row r="34498" spans="1:7">
      <c r="A34498" s="283">
        <f>'Comp. Desp. Indiretas'!$DC$7</f>
        <v>0</v>
      </c>
      <c r="B34498" s="278" t="str">
        <f>'Composições Desp. Diretas'!$A$20</f>
        <v>SMS</v>
      </c>
      <c r="C34498" s="278" t="str">
        <f>EAP!$C$9</f>
        <v>PP01</v>
      </c>
      <c r="D34498" s="279" t="str">
        <f>'Composições Desp. Diretas'!$C$20</f>
        <v>ASO</v>
      </c>
      <c r="E34498" s="278" t="str">
        <f>Resumo!$R$5</f>
        <v>Despesa</v>
      </c>
      <c r="F34498" s="278" t="str">
        <f>Resumo!$R$7</f>
        <v>Despesa Direta</v>
      </c>
      <c r="G34498" s="286">
        <f>'Composições Desp. Diretas'!DD20</f>
        <v>0</v>
      </c>
    </row>
    <row r="34499" spans="1:7">
      <c r="A34499" s="283">
        <f>'Comp. Desp. Indiretas'!$DC$7</f>
        <v>0</v>
      </c>
      <c r="B34499" s="278" t="str">
        <f>'Composições Desp. Diretas'!$A$21</f>
        <v>EQ</v>
      </c>
      <c r="C34499" s="278" t="str">
        <f>EAP!$C$9</f>
        <v>PP01</v>
      </c>
      <c r="D34499" s="279" t="str">
        <f>'Composições Desp. Diretas'!$C$21</f>
        <v>NOTEBOOK</v>
      </c>
      <c r="E34499" s="278" t="str">
        <f>Resumo!$R$5</f>
        <v>Despesa</v>
      </c>
      <c r="F34499" s="278" t="str">
        <f>Resumo!$R$7</f>
        <v>Despesa Direta</v>
      </c>
      <c r="G34499" s="286">
        <f>'Composições Desp. Diretas'!DD21</f>
        <v>0</v>
      </c>
    </row>
    <row r="34500" spans="1:7">
      <c r="A34500" s="283">
        <f>'Comp. Desp. Indiretas'!$DC$7</f>
        <v>0</v>
      </c>
      <c r="B34500" s="278" t="str">
        <f>'Composições Desp. Diretas'!$A$22</f>
        <v>EQ</v>
      </c>
      <c r="C34500" s="278" t="str">
        <f>EAP!$C$9</f>
        <v>PP01</v>
      </c>
      <c r="D34500" s="279" t="str">
        <f>'Composições Desp. Diretas'!$C$22</f>
        <v>KIT MULTIMÍDIA</v>
      </c>
      <c r="E34500" s="278" t="str">
        <f>Resumo!$R$5</f>
        <v>Despesa</v>
      </c>
      <c r="F34500" s="278" t="str">
        <f>Resumo!$R$7</f>
        <v>Despesa Direta</v>
      </c>
      <c r="G34500" s="286">
        <f>'Composições Desp. Diretas'!DD22</f>
        <v>0</v>
      </c>
    </row>
    <row r="34501" spans="1:7">
      <c r="A34501" s="283">
        <f>'Comp. Desp. Indiretas'!$DC$7</f>
        <v>0</v>
      </c>
      <c r="B34501" s="278" t="str">
        <f>'Composições Desp. Diretas'!$A$23</f>
        <v>SMS</v>
      </c>
      <c r="C34501" s="278" t="str">
        <f>EAP!$C$9</f>
        <v>PP01</v>
      </c>
      <c r="D34501" s="279" t="str">
        <f>'Composições Desp. Diretas'!$C$23</f>
        <v>TREINAMENTO RAC02 (VALE)</v>
      </c>
      <c r="E34501" s="278" t="str">
        <f>Resumo!$R$5</f>
        <v>Despesa</v>
      </c>
      <c r="F34501" s="278" t="str">
        <f>Resumo!$R$7</f>
        <v>Despesa Direta</v>
      </c>
      <c r="G34501" s="286">
        <f>'Composições Desp. Diretas'!DD23</f>
        <v>0</v>
      </c>
    </row>
    <row r="34502" spans="1:7">
      <c r="A34502" s="283">
        <f>'Comp. Desp. Indiretas'!$DC$7</f>
        <v>0</v>
      </c>
      <c r="B34502" s="278" t="str">
        <f>'Composições Desp. Diretas'!$A$24</f>
        <v>SE</v>
      </c>
      <c r="C34502" s="278" t="str">
        <f>EAP!$C$9</f>
        <v>PP01</v>
      </c>
      <c r="D34502" s="279" t="str">
        <f>'Composições Desp. Diretas'!$C$24</f>
        <v>ESPECIALISTA - 44h/MÊS</v>
      </c>
      <c r="E34502" s="278" t="str">
        <f>Resumo!$R$5</f>
        <v>Despesa</v>
      </c>
      <c r="F34502" s="278" t="str">
        <f>Resumo!$R$7</f>
        <v>Despesa Direta</v>
      </c>
      <c r="G34502" s="286">
        <f>'Composições Desp. Diretas'!DD24</f>
        <v>0</v>
      </c>
    </row>
    <row r="34503" spans="1:7">
      <c r="A34503" s="283">
        <f>'Comp. Desp. Indiretas'!$DC$7</f>
        <v>0</v>
      </c>
      <c r="B34503" s="278">
        <f>'Composições Desp. Diretas'!$A$25</f>
        <v>0</v>
      </c>
      <c r="C34503" s="278" t="str">
        <f>EAP!$C$9</f>
        <v>PP01</v>
      </c>
      <c r="D34503" s="279">
        <f>'Composições Desp. Diretas'!$C$25</f>
        <v>0</v>
      </c>
      <c r="E34503" s="278" t="str">
        <f>Resumo!$R$5</f>
        <v>Despesa</v>
      </c>
      <c r="F34503" s="278" t="str">
        <f>Resumo!$R$7</f>
        <v>Despesa Direta</v>
      </c>
      <c r="G34503" s="286">
        <f>'Composições Desp. Diretas'!DD25</f>
        <v>0</v>
      </c>
    </row>
    <row r="34504" spans="1:7">
      <c r="A34504" s="283">
        <f>'Comp. Desp. Indiretas'!$DC$7</f>
        <v>0</v>
      </c>
      <c r="B34504" s="278">
        <f>'Composições Desp. Diretas'!$A$26</f>
        <v>0</v>
      </c>
      <c r="C34504" s="278" t="str">
        <f>EAP!$C$9</f>
        <v>PP01</v>
      </c>
      <c r="D34504" s="279">
        <f>'Composições Desp. Diretas'!$C$26</f>
        <v>0</v>
      </c>
      <c r="E34504" s="278" t="str">
        <f>Resumo!$R$5</f>
        <v>Despesa</v>
      </c>
      <c r="F34504" s="278" t="str">
        <f>Resumo!$R$7</f>
        <v>Despesa Direta</v>
      </c>
      <c r="G34504" s="286">
        <f>'Composições Desp. Diretas'!DD26</f>
        <v>0</v>
      </c>
    </row>
    <row r="34505" spans="1:7">
      <c r="A34505" s="283">
        <f>'Comp. Desp. Indiretas'!$DC$7</f>
        <v>0</v>
      </c>
      <c r="B34505" s="278">
        <f>'Composições Desp. Diretas'!$A$27</f>
        <v>0</v>
      </c>
      <c r="C34505" s="278" t="str">
        <f>EAP!$C$9</f>
        <v>PP01</v>
      </c>
      <c r="D34505" s="279">
        <f>'Composições Desp. Diretas'!$C$27</f>
        <v>0</v>
      </c>
      <c r="E34505" s="278" t="str">
        <f>Resumo!$R$5</f>
        <v>Despesa</v>
      </c>
      <c r="F34505" s="278" t="str">
        <f>Resumo!$R$7</f>
        <v>Despesa Direta</v>
      </c>
      <c r="G34505" s="286">
        <f>'Composições Desp. Diretas'!DD27</f>
        <v>0</v>
      </c>
    </row>
    <row r="34506" spans="1:7">
      <c r="A34506" s="283">
        <f>'Comp. Desp. Indiretas'!$DC$7</f>
        <v>0</v>
      </c>
      <c r="B34506" s="278">
        <f>'Composições Desp. Diretas'!$A$28</f>
        <v>0</v>
      </c>
      <c r="C34506" s="278" t="str">
        <f>EAP!$C$9</f>
        <v>PP01</v>
      </c>
      <c r="D34506" s="279">
        <f>'Composições Desp. Diretas'!$C$28</f>
        <v>0</v>
      </c>
      <c r="E34506" s="278" t="str">
        <f>Resumo!$R$5</f>
        <v>Despesa</v>
      </c>
      <c r="F34506" s="278" t="str">
        <f>Resumo!$R$7</f>
        <v>Despesa Direta</v>
      </c>
      <c r="G34506" s="286">
        <f>'Composições Desp. Diretas'!DD28</f>
        <v>0</v>
      </c>
    </row>
    <row r="34507" spans="1:7">
      <c r="A34507" s="283">
        <f>'Comp. Desp. Indiretas'!$DC$7</f>
        <v>0</v>
      </c>
      <c r="B34507" s="278">
        <f>'Composições Desp. Diretas'!$A$29</f>
        <v>0</v>
      </c>
      <c r="C34507" s="278" t="str">
        <f>EAP!$C$9</f>
        <v>PP01</v>
      </c>
      <c r="D34507" s="279">
        <f>'Composições Desp. Diretas'!$C$29</f>
        <v>0</v>
      </c>
      <c r="E34507" s="278" t="str">
        <f>Resumo!$R$5</f>
        <v>Despesa</v>
      </c>
      <c r="F34507" s="278" t="str">
        <f>Resumo!$R$7</f>
        <v>Despesa Direta</v>
      </c>
      <c r="G34507" s="286">
        <f>'Composições Desp. Diretas'!DD29</f>
        <v>0</v>
      </c>
    </row>
    <row r="34508" spans="1:7">
      <c r="A34508" s="283">
        <f>'Comp. Desp. Indiretas'!$DC$7</f>
        <v>0</v>
      </c>
      <c r="B34508" s="278">
        <f>'Composições Desp. Diretas'!$A$30</f>
        <v>0</v>
      </c>
      <c r="C34508" s="278" t="str">
        <f>EAP!$C$9</f>
        <v>PP01</v>
      </c>
      <c r="D34508" s="279">
        <f>'Composições Desp. Diretas'!$C$30</f>
        <v>0</v>
      </c>
      <c r="E34508" s="278" t="str">
        <f>Resumo!$R$5</f>
        <v>Despesa</v>
      </c>
      <c r="F34508" s="278" t="str">
        <f>Resumo!$R$7</f>
        <v>Despesa Direta</v>
      </c>
      <c r="G34508" s="286">
        <f>'Composições Desp. Diretas'!DD30</f>
        <v>0</v>
      </c>
    </row>
    <row r="34509" spans="1:7">
      <c r="A34509" s="283">
        <f>'Comp. Desp. Indiretas'!$DC$7</f>
        <v>0</v>
      </c>
      <c r="B34509" s="278">
        <f>'Composições Desp. Diretas'!$A$31</f>
        <v>0</v>
      </c>
      <c r="C34509" s="278" t="str">
        <f>EAP!$C$9</f>
        <v>PP01</v>
      </c>
      <c r="D34509" s="279">
        <f>'Composições Desp. Diretas'!$C$31</f>
        <v>0</v>
      </c>
      <c r="E34509" s="278" t="str">
        <f>Resumo!$R$5</f>
        <v>Despesa</v>
      </c>
      <c r="F34509" s="278" t="str">
        <f>Resumo!$R$7</f>
        <v>Despesa Direta</v>
      </c>
      <c r="G34509" s="286">
        <f>'Composições Desp. Diretas'!DD31</f>
        <v>0</v>
      </c>
    </row>
    <row r="34510" spans="1:7">
      <c r="A34510" s="283">
        <f>'Comp. Desp. Indiretas'!$DC$7</f>
        <v>0</v>
      </c>
      <c r="B34510" s="278">
        <f>'Composições Desp. Diretas'!$A$32</f>
        <v>0</v>
      </c>
      <c r="C34510" s="278" t="str">
        <f>EAP!$C$9</f>
        <v>PP01</v>
      </c>
      <c r="D34510" s="279">
        <f>'Composições Desp. Diretas'!$C$32</f>
        <v>0</v>
      </c>
      <c r="E34510" s="278" t="str">
        <f>Resumo!$R$5</f>
        <v>Despesa</v>
      </c>
      <c r="F34510" s="278" t="str">
        <f>Resumo!$R$7</f>
        <v>Despesa Direta</v>
      </c>
      <c r="G34510" s="286">
        <f>'Composições Desp. Diretas'!DD32</f>
        <v>0</v>
      </c>
    </row>
    <row r="34511" spans="1:7">
      <c r="A34511" s="283">
        <f>'Comp. Desp. Indiretas'!$DC$7</f>
        <v>0</v>
      </c>
      <c r="B34511" s="278">
        <f>'Composições Desp. Diretas'!$A$33</f>
        <v>0</v>
      </c>
      <c r="C34511" s="278" t="str">
        <f>EAP!$C$9</f>
        <v>PP01</v>
      </c>
      <c r="D34511" s="279">
        <f>'Composições Desp. Diretas'!$C$33</f>
        <v>0</v>
      </c>
      <c r="E34511" s="278" t="str">
        <f>Resumo!$R$5</f>
        <v>Despesa</v>
      </c>
      <c r="F34511" s="278" t="str">
        <f>Resumo!$R$7</f>
        <v>Despesa Direta</v>
      </c>
      <c r="G34511" s="286">
        <f>'Composições Desp. Diretas'!DD33</f>
        <v>0</v>
      </c>
    </row>
    <row r="34512" spans="1:7">
      <c r="A34512" s="283">
        <f>'Comp. Desp. Indiretas'!$DC$7</f>
        <v>0</v>
      </c>
      <c r="B34512" s="278">
        <f>'Composições Desp. Diretas'!$A$34</f>
        <v>0</v>
      </c>
      <c r="C34512" s="278" t="str">
        <f>EAP!$C$9</f>
        <v>PP01</v>
      </c>
      <c r="D34512" s="279">
        <f>'Composições Desp. Diretas'!$C$34</f>
        <v>0</v>
      </c>
      <c r="E34512" s="278" t="str">
        <f>Resumo!$R$5</f>
        <v>Despesa</v>
      </c>
      <c r="F34512" s="278" t="str">
        <f>Resumo!$R$7</f>
        <v>Despesa Direta</v>
      </c>
      <c r="G34512" s="286">
        <f>'Composições Desp. Diretas'!DD34</f>
        <v>0</v>
      </c>
    </row>
    <row r="34513" spans="1:7">
      <c r="A34513" s="283">
        <f>'Comp. Desp. Indiretas'!$DC$7</f>
        <v>0</v>
      </c>
      <c r="B34513" s="278">
        <f>'Composições Desp. Diretas'!$A$35</f>
        <v>0</v>
      </c>
      <c r="C34513" s="278" t="str">
        <f>EAP!$C$9</f>
        <v>PP01</v>
      </c>
      <c r="D34513" s="279">
        <f>'Composições Desp. Diretas'!$C$35</f>
        <v>0</v>
      </c>
      <c r="E34513" s="278" t="str">
        <f>Resumo!$R$5</f>
        <v>Despesa</v>
      </c>
      <c r="F34513" s="278" t="str">
        <f>Resumo!$R$7</f>
        <v>Despesa Direta</v>
      </c>
      <c r="G34513" s="286">
        <f>'Composições Desp. Diretas'!DD35</f>
        <v>0</v>
      </c>
    </row>
    <row r="34514" spans="1:7">
      <c r="A34514" s="283">
        <f>'Comp. Desp. Indiretas'!$DC$7</f>
        <v>0</v>
      </c>
      <c r="B34514" s="278">
        <f>'Composições Desp. Diretas'!$A$36</f>
        <v>0</v>
      </c>
      <c r="C34514" s="278" t="str">
        <f>EAP!$C$9</f>
        <v>PP01</v>
      </c>
      <c r="D34514" s="279">
        <f>'Composições Desp. Diretas'!$C$36</f>
        <v>0</v>
      </c>
      <c r="E34514" s="278" t="str">
        <f>Resumo!$R$5</f>
        <v>Despesa</v>
      </c>
      <c r="F34514" s="278" t="str">
        <f>Resumo!$R$7</f>
        <v>Despesa Direta</v>
      </c>
      <c r="G34514" s="286">
        <f>'Composições Desp. Diretas'!DD36</f>
        <v>0</v>
      </c>
    </row>
    <row r="34515" spans="1:7">
      <c r="A34515" s="283">
        <f>'Comp. Desp. Indiretas'!$DC$7</f>
        <v>0</v>
      </c>
      <c r="B34515" s="278">
        <f>'Composições Desp. Diretas'!$A$37</f>
        <v>0</v>
      </c>
      <c r="C34515" s="278" t="str">
        <f>EAP!$C$9</f>
        <v>PP01</v>
      </c>
      <c r="D34515" s="279">
        <f>'Composições Desp. Diretas'!$C$37</f>
        <v>0</v>
      </c>
      <c r="E34515" s="278" t="str">
        <f>Resumo!$R$5</f>
        <v>Despesa</v>
      </c>
      <c r="F34515" s="278" t="str">
        <f>Resumo!$R$7</f>
        <v>Despesa Direta</v>
      </c>
      <c r="G34515" s="286">
        <f>'Composições Desp. Diretas'!DD37</f>
        <v>0</v>
      </c>
    </row>
    <row r="34516" spans="1:7">
      <c r="A34516" s="283">
        <f>'Comp. Desp. Indiretas'!$DC$7</f>
        <v>0</v>
      </c>
      <c r="B34516" s="278">
        <f>'Composições Desp. Diretas'!$A$38</f>
        <v>0</v>
      </c>
      <c r="C34516" s="278" t="str">
        <f>EAP!$C$9</f>
        <v>PP01</v>
      </c>
      <c r="D34516" s="279">
        <f>'Composições Desp. Diretas'!$C$38</f>
        <v>0</v>
      </c>
      <c r="E34516" s="278" t="str">
        <f>Resumo!$R$5</f>
        <v>Despesa</v>
      </c>
      <c r="F34516" s="278" t="str">
        <f>Resumo!$R$7</f>
        <v>Despesa Direta</v>
      </c>
      <c r="G34516" s="286">
        <f>'Composições Desp. Diretas'!DD38</f>
        <v>0</v>
      </c>
    </row>
    <row r="34517" spans="1:7">
      <c r="A34517" s="283">
        <f>'Comp. Desp. Indiretas'!$DC$7</f>
        <v>0</v>
      </c>
      <c r="B34517" s="278">
        <f>'Composições Desp. Diretas'!$A$39</f>
        <v>0</v>
      </c>
      <c r="C34517" s="278" t="str">
        <f>EAP!$C$9</f>
        <v>PP01</v>
      </c>
      <c r="D34517" s="279">
        <f>'Composições Desp. Diretas'!$C$39</f>
        <v>0</v>
      </c>
      <c r="E34517" s="278" t="str">
        <f>Resumo!$R$5</f>
        <v>Despesa</v>
      </c>
      <c r="F34517" s="278" t="str">
        <f>Resumo!$R$7</f>
        <v>Despesa Direta</v>
      </c>
      <c r="G34517" s="286">
        <f>'Composições Desp. Diretas'!DD39</f>
        <v>0</v>
      </c>
    </row>
    <row r="34518" spans="1:7">
      <c r="A34518" s="283">
        <f>'Comp. Desp. Indiretas'!$DC$7</f>
        <v>0</v>
      </c>
      <c r="B34518" s="278">
        <f>'Composições Desp. Diretas'!$A$40</f>
        <v>0</v>
      </c>
      <c r="C34518" s="278" t="str">
        <f>EAP!$C$9</f>
        <v>PP01</v>
      </c>
      <c r="D34518" s="279">
        <f>'Composições Desp. Diretas'!$C$40</f>
        <v>0</v>
      </c>
      <c r="E34518" s="278" t="str">
        <f>Resumo!$R$5</f>
        <v>Despesa</v>
      </c>
      <c r="F34518" s="278" t="str">
        <f>Resumo!$R$7</f>
        <v>Despesa Direta</v>
      </c>
      <c r="G34518" s="286">
        <f>'Composições Desp. Diretas'!DD40</f>
        <v>0</v>
      </c>
    </row>
    <row r="34519" spans="1:7">
      <c r="A34519" s="283">
        <f>'Comp. Desp. Indiretas'!$DC$7</f>
        <v>0</v>
      </c>
      <c r="B34519" s="278" t="str">
        <f>'Composições Desp. Diretas'!$A$42</f>
        <v>DG</v>
      </c>
      <c r="C34519" s="278" t="str">
        <f>EAP!$C$10</f>
        <v>PP02</v>
      </c>
      <c r="D34519" s="279" t="str">
        <f>'Composições Desp. Diretas'!$C$42</f>
        <v>ALUGUEL DE VEÍCULO SUV</v>
      </c>
      <c r="E34519" s="278" t="str">
        <f>Resumo!$R$5</f>
        <v>Despesa</v>
      </c>
      <c r="F34519" s="278" t="str">
        <f>Resumo!$R$7</f>
        <v>Despesa Direta</v>
      </c>
      <c r="G34519" s="286">
        <f>'Composições Desp. Diretas'!DD42</f>
        <v>0</v>
      </c>
    </row>
    <row r="34520" spans="1:7">
      <c r="A34520" s="283">
        <f>'Comp. Desp. Indiretas'!$DC$7</f>
        <v>0</v>
      </c>
      <c r="B34520" s="278" t="str">
        <f>'Composições Desp. Diretas'!$A$43</f>
        <v>DG</v>
      </c>
      <c r="C34520" s="278" t="str">
        <f>EAP!$C$10</f>
        <v>PP02</v>
      </c>
      <c r="D34520" s="279" t="str">
        <f>'Composições Desp. Diretas'!$C$43</f>
        <v>COMBUSTÍVEL - GASOLINA</v>
      </c>
      <c r="E34520" s="278" t="str">
        <f>Resumo!$R$5</f>
        <v>Despesa</v>
      </c>
      <c r="F34520" s="278" t="str">
        <f>Resumo!$R$7</f>
        <v>Despesa Direta</v>
      </c>
      <c r="G34520" s="286">
        <f>'Composições Desp. Diretas'!DD43</f>
        <v>0</v>
      </c>
    </row>
    <row r="34521" spans="1:7">
      <c r="A34521" s="283">
        <f>'Comp. Desp. Indiretas'!$DC$7</f>
        <v>0</v>
      </c>
      <c r="B34521" s="278" t="str">
        <f>'Composições Desp. Diretas'!$A$44</f>
        <v>DG</v>
      </c>
      <c r="C34521" s="278" t="str">
        <f>EAP!$C$10</f>
        <v>PP02</v>
      </c>
      <c r="D34521" s="279" t="str">
        <f>'Composições Desp. Diretas'!$C$44</f>
        <v>EQUIPAMENTOS VEÍCULO (SENSOR DE FADIGA + TELEMETRIA)</v>
      </c>
      <c r="E34521" s="278" t="str">
        <f>Resumo!$R$5</f>
        <v>Despesa</v>
      </c>
      <c r="F34521" s="278" t="str">
        <f>Resumo!$R$7</f>
        <v>Despesa Direta</v>
      </c>
      <c r="G34521" s="286">
        <f>'Composições Desp. Diretas'!DD44</f>
        <v>0</v>
      </c>
    </row>
    <row r="34522" spans="1:7">
      <c r="A34522" s="283">
        <f>'Comp. Desp. Indiretas'!$DC$7</f>
        <v>0</v>
      </c>
      <c r="B34522" s="278" t="str">
        <f>'Composições Desp. Diretas'!$A$45</f>
        <v>DG</v>
      </c>
      <c r="C34522" s="278" t="str">
        <f>EAP!$C$10</f>
        <v>PP02</v>
      </c>
      <c r="D34522" s="279" t="str">
        <f>'Composições Desp. Diretas'!$C$45</f>
        <v>INSTALAÇÃO SENSOR FADIGA</v>
      </c>
      <c r="E34522" s="278" t="str">
        <f>Resumo!$R$5</f>
        <v>Despesa</v>
      </c>
      <c r="F34522" s="278" t="str">
        <f>Resumo!$R$7</f>
        <v>Despesa Direta</v>
      </c>
      <c r="G34522" s="286">
        <f>'Composições Desp. Diretas'!DD45</f>
        <v>0</v>
      </c>
    </row>
    <row r="34523" spans="1:7">
      <c r="A34523" s="283">
        <f>'Comp. Desp. Indiretas'!$DC$7</f>
        <v>0</v>
      </c>
      <c r="B34523" s="278" t="str">
        <f>'Composições Desp. Diretas'!$A$46</f>
        <v>DG</v>
      </c>
      <c r="C34523" s="278" t="str">
        <f>EAP!$C$10</f>
        <v>PP02</v>
      </c>
      <c r="D34523" s="279" t="str">
        <f>'Composições Desp. Diretas'!$C$46</f>
        <v>DESINSTALAÇÃO SENSOR FADIGA</v>
      </c>
      <c r="E34523" s="278" t="str">
        <f>Resumo!$R$5</f>
        <v>Despesa</v>
      </c>
      <c r="F34523" s="278" t="str">
        <f>Resumo!$R$7</f>
        <v>Despesa Direta</v>
      </c>
      <c r="G34523" s="286">
        <f>'Composições Desp. Diretas'!DD46</f>
        <v>0</v>
      </c>
    </row>
    <row r="34524" spans="1:7">
      <c r="A34524" s="283">
        <f>'Comp. Desp. Indiretas'!$DC$7</f>
        <v>0</v>
      </c>
      <c r="B34524" s="278" t="str">
        <f>'Composições Desp. Diretas'!$A$47</f>
        <v>DG</v>
      </c>
      <c r="C34524" s="278" t="str">
        <f>EAP!$C$10</f>
        <v>PP02</v>
      </c>
      <c r="D34524" s="279" t="str">
        <f>'Composições Desp. Diretas'!$C$47</f>
        <v>INSTALAÇÃO TELEMETRIA</v>
      </c>
      <c r="E34524" s="278" t="str">
        <f>Resumo!$R$5</f>
        <v>Despesa</v>
      </c>
      <c r="F34524" s="278" t="str">
        <f>Resumo!$R$7</f>
        <v>Despesa Direta</v>
      </c>
      <c r="G34524" s="286">
        <f>'Composições Desp. Diretas'!DD47</f>
        <v>0</v>
      </c>
    </row>
    <row r="34525" spans="1:7">
      <c r="A34525" s="283">
        <f>'Comp. Desp. Indiretas'!$DC$7</f>
        <v>0</v>
      </c>
      <c r="B34525" s="278" t="str">
        <f>'Composições Desp. Diretas'!$A$48</f>
        <v>DG</v>
      </c>
      <c r="C34525" s="278" t="str">
        <f>EAP!$C$10</f>
        <v>PP02</v>
      </c>
      <c r="D34525" s="279" t="str">
        <f>'Composições Desp. Diretas'!$C$48</f>
        <v>DESINSTALAÇÃO TELEMETRIA</v>
      </c>
      <c r="E34525" s="278" t="str">
        <f>Resumo!$R$5</f>
        <v>Despesa</v>
      </c>
      <c r="F34525" s="278" t="str">
        <f>Resumo!$R$7</f>
        <v>Despesa Direta</v>
      </c>
      <c r="G34525" s="286">
        <f>'Composições Desp. Diretas'!DD48</f>
        <v>0</v>
      </c>
    </row>
    <row r="34526" spans="1:7">
      <c r="A34526" s="283">
        <f>'Comp. Desp. Indiretas'!$DC$7</f>
        <v>0</v>
      </c>
      <c r="B34526" s="278" t="str">
        <f>'Composições Desp. Diretas'!$A$49</f>
        <v>DG</v>
      </c>
      <c r="C34526" s="278" t="str">
        <f>EAP!$C$10</f>
        <v>PP02</v>
      </c>
      <c r="D34526" s="279" t="str">
        <f>'Composições Desp. Diretas'!$C$49</f>
        <v>INSTALAÇÃO E DESINSTALAÇÃO DE SIRENE DE RÉ</v>
      </c>
      <c r="E34526" s="278" t="str">
        <f>Resumo!$R$5</f>
        <v>Despesa</v>
      </c>
      <c r="F34526" s="278" t="str">
        <f>Resumo!$R$7</f>
        <v>Despesa Direta</v>
      </c>
      <c r="G34526" s="286">
        <f>'Composições Desp. Diretas'!DD49</f>
        <v>0</v>
      </c>
    </row>
    <row r="34527" spans="1:7">
      <c r="A34527" s="283">
        <f>'Comp. Desp. Indiretas'!$DC$7</f>
        <v>0</v>
      </c>
      <c r="B34527" s="278" t="str">
        <f>'Composições Desp. Diretas'!$A$50</f>
        <v>DG</v>
      </c>
      <c r="C34527" s="278" t="str">
        <f>EAP!$C$10</f>
        <v>PP02</v>
      </c>
      <c r="D34527" s="279" t="str">
        <f>'Composições Desp. Diretas'!$C$50</f>
        <v>LAVAGEM DE VEÍCULO</v>
      </c>
      <c r="E34527" s="278" t="str">
        <f>Resumo!$R$5</f>
        <v>Despesa</v>
      </c>
      <c r="F34527" s="278" t="str">
        <f>Resumo!$R$7</f>
        <v>Despesa Direta</v>
      </c>
      <c r="G34527" s="286">
        <f>'Composições Desp. Diretas'!DD50</f>
        <v>0</v>
      </c>
    </row>
    <row r="34528" spans="1:7">
      <c r="A34528" s="283">
        <f>'Comp. Desp. Indiretas'!$DC$7</f>
        <v>0</v>
      </c>
      <c r="B34528" s="278" t="str">
        <f>'Composições Desp. Diretas'!$A$51</f>
        <v>MA</v>
      </c>
      <c r="C34528" s="278" t="str">
        <f>EAP!$C$10</f>
        <v>PP02</v>
      </c>
      <c r="D34528" s="279" t="str">
        <f>'Composições Desp. Diretas'!$C$51</f>
        <v>MATERIAIS GRÁFICOS (CARTILHAS, FOLDERS, BANNER, CADERNO, OUTDOOR, PLACAS, E ETC)</v>
      </c>
      <c r="E34528" s="278" t="str">
        <f>Resumo!$R$5</f>
        <v>Despesa</v>
      </c>
      <c r="F34528" s="278" t="str">
        <f>Resumo!$R$7</f>
        <v>Despesa Direta</v>
      </c>
      <c r="G34528" s="286">
        <f>'Composições Desp. Diretas'!DD51</f>
        <v>0</v>
      </c>
    </row>
    <row r="34529" spans="1:7">
      <c r="A34529" s="283">
        <f>'Comp. Desp. Indiretas'!$DC$7</f>
        <v>0</v>
      </c>
      <c r="B34529" s="278" t="str">
        <f>'Composições Desp. Diretas'!$A$52</f>
        <v>DG</v>
      </c>
      <c r="C34529" s="278" t="str">
        <f>EAP!$C$10</f>
        <v>PP02</v>
      </c>
      <c r="D34529" s="279" t="str">
        <f>'Composições Desp. Diretas'!$C$52</f>
        <v>LANCHES OFICINAS / EVENTOS / REUNIÕES</v>
      </c>
      <c r="E34529" s="278" t="str">
        <f>Resumo!$R$5</f>
        <v>Despesa</v>
      </c>
      <c r="F34529" s="278" t="str">
        <f>Resumo!$R$7</f>
        <v>Despesa Direta</v>
      </c>
      <c r="G34529" s="286">
        <f>'Composições Desp. Diretas'!DD52</f>
        <v>0</v>
      </c>
    </row>
    <row r="34530" spans="1:7">
      <c r="A34530" s="283">
        <f>'Comp. Desp. Indiretas'!$DC$7</f>
        <v>0</v>
      </c>
      <c r="B34530" s="278" t="str">
        <f>'Composições Desp. Diretas'!$A$53</f>
        <v>DG</v>
      </c>
      <c r="C34530" s="278" t="str">
        <f>EAP!$C$10</f>
        <v>PP02</v>
      </c>
      <c r="D34530" s="279" t="str">
        <f>'Composições Desp. Diretas'!$C$53</f>
        <v>TRANSPORTE PARTICIPANTES</v>
      </c>
      <c r="E34530" s="278" t="str">
        <f>Resumo!$R$5</f>
        <v>Despesa</v>
      </c>
      <c r="F34530" s="278" t="str">
        <f>Resumo!$R$7</f>
        <v>Despesa Direta</v>
      </c>
      <c r="G34530" s="286">
        <f>'Composições Desp. Diretas'!DD53</f>
        <v>0</v>
      </c>
    </row>
    <row r="34531" spans="1:7">
      <c r="A34531" s="283">
        <f>'Comp. Desp. Indiretas'!$DC$7</f>
        <v>0</v>
      </c>
      <c r="B34531" s="278" t="str">
        <f>'Composições Desp. Diretas'!$A$54</f>
        <v>MA</v>
      </c>
      <c r="C34531" s="278" t="str">
        <f>EAP!$C$10</f>
        <v>PP02</v>
      </c>
      <c r="D34531" s="279" t="str">
        <f>'Composições Desp. Diretas'!$C$54</f>
        <v>MATERIAIS DE ESCRITÓRIO (CARTOLINA, PAPEL, TESOURA, CANETA, LÁPIS, GRAMPEADOR, DUREX, FITA ADESIVA, E ETC.)</v>
      </c>
      <c r="E34531" s="278" t="str">
        <f>Resumo!$R$5</f>
        <v>Despesa</v>
      </c>
      <c r="F34531" s="278" t="str">
        <f>Resumo!$R$7</f>
        <v>Despesa Direta</v>
      </c>
      <c r="G34531" s="286">
        <f>'Composições Desp. Diretas'!DD54</f>
        <v>0</v>
      </c>
    </row>
    <row r="34532" spans="1:7">
      <c r="A34532" s="283">
        <f>'Comp. Desp. Indiretas'!$DC$7</f>
        <v>0</v>
      </c>
      <c r="B34532" s="278" t="str">
        <f>'Composições Desp. Diretas'!$A$55</f>
        <v>MA</v>
      </c>
      <c r="C34532" s="278" t="str">
        <f>EAP!$C$10</f>
        <v>PP02</v>
      </c>
      <c r="D34532" s="279" t="str">
        <f>'Composições Desp. Diretas'!$C$55</f>
        <v>MATERIAIS ACESSÓRIOS PARA AS CAMPANHAS/OFICINAS (BRINDES, CAMISETAS, E ETC.)</v>
      </c>
      <c r="E34532" s="278" t="str">
        <f>Resumo!$R$5</f>
        <v>Despesa</v>
      </c>
      <c r="F34532" s="278" t="str">
        <f>Resumo!$R$7</f>
        <v>Despesa Direta</v>
      </c>
      <c r="G34532" s="286">
        <f>'Composições Desp. Diretas'!DD55</f>
        <v>0</v>
      </c>
    </row>
    <row r="34533" spans="1:7">
      <c r="A34533" s="283">
        <f>'Comp. Desp. Indiretas'!$DC$7</f>
        <v>0</v>
      </c>
      <c r="B34533" s="278" t="str">
        <f>'Composições Desp. Diretas'!$A$56</f>
        <v>DG</v>
      </c>
      <c r="C34533" s="278" t="str">
        <f>EAP!$C$10</f>
        <v>PP02</v>
      </c>
      <c r="D34533" s="279" t="str">
        <f>'Composições Desp. Diretas'!$C$56</f>
        <v>HOSPEDAGEM VIAGEM</v>
      </c>
      <c r="E34533" s="278" t="str">
        <f>Resumo!$R$5</f>
        <v>Despesa</v>
      </c>
      <c r="F34533" s="278" t="str">
        <f>Resumo!$R$7</f>
        <v>Despesa Direta</v>
      </c>
      <c r="G34533" s="286">
        <f>'Composições Desp. Diretas'!DD56</f>
        <v>0</v>
      </c>
    </row>
    <row r="34534" spans="1:7">
      <c r="A34534" s="283">
        <f>'Comp. Desp. Indiretas'!$DC$7</f>
        <v>0</v>
      </c>
      <c r="B34534" s="278" t="str">
        <f>'Composições Desp. Diretas'!$A$57</f>
        <v>DG</v>
      </c>
      <c r="C34534" s="278" t="str">
        <f>EAP!$C$10</f>
        <v>PP02</v>
      </c>
      <c r="D34534" s="279" t="str">
        <f>'Composições Desp. Diretas'!$C$57</f>
        <v>ALIMENTAÇÃO VIAGEM (CAFÉ / ALMOÇO OU JANTA)</v>
      </c>
      <c r="E34534" s="278" t="str">
        <f>Resumo!$R$5</f>
        <v>Despesa</v>
      </c>
      <c r="F34534" s="278" t="str">
        <f>Resumo!$R$7</f>
        <v>Despesa Direta</v>
      </c>
      <c r="G34534" s="286">
        <f>'Composições Desp. Diretas'!DD57</f>
        <v>0</v>
      </c>
    </row>
    <row r="34535" spans="1:7">
      <c r="A34535" s="283">
        <f>'Comp. Desp. Indiretas'!$DC$7</f>
        <v>0</v>
      </c>
      <c r="B34535" s="278" t="str">
        <f>'Composições Desp. Diretas'!$A$58</f>
        <v>DG</v>
      </c>
      <c r="C34535" s="278" t="str">
        <f>EAP!$C$10</f>
        <v>PP02</v>
      </c>
      <c r="D34535" s="279" t="str">
        <f>'Composições Desp. Diretas'!$C$58</f>
        <v>PASSAGEM TERRESTRE / TRANSLADO</v>
      </c>
      <c r="E34535" s="278" t="str">
        <f>Resumo!$R$5</f>
        <v>Despesa</v>
      </c>
      <c r="F34535" s="278" t="str">
        <f>Resumo!$R$7</f>
        <v>Despesa Direta</v>
      </c>
      <c r="G34535" s="286">
        <f>'Composições Desp. Diretas'!DD58</f>
        <v>0</v>
      </c>
    </row>
    <row r="34536" spans="1:7">
      <c r="A34536" s="283">
        <f>'Comp. Desp. Indiretas'!$DC$7</f>
        <v>0</v>
      </c>
      <c r="B34536" s="278">
        <f>'Composições Desp. Diretas'!$A$59</f>
        <v>0</v>
      </c>
      <c r="C34536" s="278" t="str">
        <f>EAP!$C$10</f>
        <v>PP02</v>
      </c>
      <c r="D34536" s="279">
        <f>'Composições Desp. Diretas'!$C$59</f>
        <v>0</v>
      </c>
      <c r="E34536" s="278" t="str">
        <f>Resumo!$R$5</f>
        <v>Despesa</v>
      </c>
      <c r="F34536" s="278" t="str">
        <f>Resumo!$R$7</f>
        <v>Despesa Direta</v>
      </c>
      <c r="G34536" s="286">
        <f>'Composições Desp. Diretas'!DD59</f>
        <v>0</v>
      </c>
    </row>
    <row r="34537" spans="1:7">
      <c r="A34537" s="283">
        <f>'Comp. Desp. Indiretas'!$DC$7</f>
        <v>0</v>
      </c>
      <c r="B34537" s="278">
        <f>'Composições Desp. Diretas'!$A$60</f>
        <v>0</v>
      </c>
      <c r="C34537" s="278" t="str">
        <f>EAP!$C$10</f>
        <v>PP02</v>
      </c>
      <c r="D34537" s="279">
        <f>'Composições Desp. Diretas'!$C$60</f>
        <v>0</v>
      </c>
      <c r="E34537" s="278" t="str">
        <f>Resumo!$R$5</f>
        <v>Despesa</v>
      </c>
      <c r="F34537" s="278" t="str">
        <f>Resumo!$R$7</f>
        <v>Despesa Direta</v>
      </c>
      <c r="G34537" s="286">
        <f>'Composições Desp. Diretas'!DD60</f>
        <v>0</v>
      </c>
    </row>
    <row r="34538" spans="1:7">
      <c r="A34538" s="283">
        <f>'Comp. Desp. Indiretas'!$DC$7</f>
        <v>0</v>
      </c>
      <c r="B34538" s="278">
        <f>'Composições Desp. Diretas'!$A$61</f>
        <v>0</v>
      </c>
      <c r="C34538" s="278" t="str">
        <f>EAP!$C$10</f>
        <v>PP02</v>
      </c>
      <c r="D34538" s="279">
        <f>'Composições Desp. Diretas'!$C$61</f>
        <v>0</v>
      </c>
      <c r="E34538" s="278" t="str">
        <f>Resumo!$R$5</f>
        <v>Despesa</v>
      </c>
      <c r="F34538" s="278" t="str">
        <f>Resumo!$R$7</f>
        <v>Despesa Direta</v>
      </c>
      <c r="G34538" s="286">
        <f>'Composições Desp. Diretas'!DD61</f>
        <v>0</v>
      </c>
    </row>
    <row r="34539" spans="1:7">
      <c r="A34539" s="283">
        <f>'Comp. Desp. Indiretas'!$DC$7</f>
        <v>0</v>
      </c>
      <c r="B34539" s="278">
        <f>'Composições Desp. Diretas'!$A$62</f>
        <v>0</v>
      </c>
      <c r="C34539" s="278" t="str">
        <f>EAP!$C$10</f>
        <v>PP02</v>
      </c>
      <c r="D34539" s="279">
        <f>'Composições Desp. Diretas'!$C$62</f>
        <v>0</v>
      </c>
      <c r="E34539" s="278" t="str">
        <f>Resumo!$R$5</f>
        <v>Despesa</v>
      </c>
      <c r="F34539" s="278" t="str">
        <f>Resumo!$R$7</f>
        <v>Despesa Direta</v>
      </c>
      <c r="G34539" s="286">
        <f>'Composições Desp. Diretas'!DD62</f>
        <v>0</v>
      </c>
    </row>
    <row r="34540" spans="1:7">
      <c r="A34540" s="283">
        <f>'Comp. Desp. Indiretas'!$DC$7</f>
        <v>0</v>
      </c>
      <c r="B34540" s="278">
        <f>'Composições Desp. Diretas'!$A$63</f>
        <v>0</v>
      </c>
      <c r="C34540" s="278" t="str">
        <f>EAP!$C$10</f>
        <v>PP02</v>
      </c>
      <c r="D34540" s="279">
        <f>'Composições Desp. Diretas'!$C$63</f>
        <v>0</v>
      </c>
      <c r="E34540" s="278" t="str">
        <f>Resumo!$R$5</f>
        <v>Despesa</v>
      </c>
      <c r="F34540" s="278" t="str">
        <f>Resumo!$R$7</f>
        <v>Despesa Direta</v>
      </c>
      <c r="G34540" s="286">
        <f>'Composições Desp. Diretas'!DD63</f>
        <v>0</v>
      </c>
    </row>
    <row r="34541" spans="1:7">
      <c r="A34541" s="283">
        <f>'Comp. Desp. Indiretas'!$DC$7</f>
        <v>0</v>
      </c>
      <c r="B34541" s="278">
        <f>'Composições Desp. Diretas'!$A$64</f>
        <v>0</v>
      </c>
      <c r="C34541" s="278" t="str">
        <f>EAP!$C$10</f>
        <v>PP02</v>
      </c>
      <c r="D34541" s="279">
        <f>'Composições Desp. Diretas'!$C$64</f>
        <v>0</v>
      </c>
      <c r="E34541" s="278" t="str">
        <f>Resumo!$R$5</f>
        <v>Despesa</v>
      </c>
      <c r="F34541" s="278" t="str">
        <f>Resumo!$R$7</f>
        <v>Despesa Direta</v>
      </c>
      <c r="G34541" s="286">
        <f>'Composições Desp. Diretas'!DD64</f>
        <v>0</v>
      </c>
    </row>
    <row r="34542" spans="1:7">
      <c r="A34542" s="283">
        <f>'Comp. Desp. Indiretas'!$DC$7</f>
        <v>0</v>
      </c>
      <c r="B34542" s="278">
        <f>'Composições Desp. Diretas'!$A$65</f>
        <v>0</v>
      </c>
      <c r="C34542" s="278" t="str">
        <f>EAP!$C$10</f>
        <v>PP02</v>
      </c>
      <c r="D34542" s="279">
        <f>'Composições Desp. Diretas'!$C$65</f>
        <v>0</v>
      </c>
      <c r="E34542" s="278" t="str">
        <f>Resumo!$R$5</f>
        <v>Despesa</v>
      </c>
      <c r="F34542" s="278" t="str">
        <f>Resumo!$R$7</f>
        <v>Despesa Direta</v>
      </c>
      <c r="G34542" s="286">
        <f>'Composições Desp. Diretas'!DD65</f>
        <v>0</v>
      </c>
    </row>
    <row r="34543" spans="1:7">
      <c r="A34543" s="283">
        <f>'Comp. Desp. Indiretas'!$DC$7</f>
        <v>0</v>
      </c>
      <c r="B34543" s="278">
        <f>'Composições Desp. Diretas'!$A$66</f>
        <v>0</v>
      </c>
      <c r="C34543" s="278" t="str">
        <f>EAP!$C$10</f>
        <v>PP02</v>
      </c>
      <c r="D34543" s="279">
        <f>'Composições Desp. Diretas'!$C$66</f>
        <v>0</v>
      </c>
      <c r="E34543" s="278" t="str">
        <f>Resumo!$R$5</f>
        <v>Despesa</v>
      </c>
      <c r="F34543" s="278" t="str">
        <f>Resumo!$R$7</f>
        <v>Despesa Direta</v>
      </c>
      <c r="G34543" s="286">
        <f>'Composições Desp. Diretas'!DD66</f>
        <v>0</v>
      </c>
    </row>
    <row r="34544" spans="1:7">
      <c r="A34544" s="283">
        <f>'Comp. Desp. Indiretas'!$DC$7</f>
        <v>0</v>
      </c>
      <c r="B34544" s="278">
        <f>'Composições Desp. Diretas'!$A$67</f>
        <v>0</v>
      </c>
      <c r="C34544" s="278" t="str">
        <f>EAP!$C$10</f>
        <v>PP02</v>
      </c>
      <c r="D34544" s="279">
        <f>'Composições Desp. Diretas'!$C$67</f>
        <v>0</v>
      </c>
      <c r="E34544" s="278" t="str">
        <f>Resumo!$R$5</f>
        <v>Despesa</v>
      </c>
      <c r="F34544" s="278" t="str">
        <f>Resumo!$R$7</f>
        <v>Despesa Direta</v>
      </c>
      <c r="G34544" s="286">
        <f>'Composições Desp. Diretas'!DD67</f>
        <v>0</v>
      </c>
    </row>
    <row r="34545" spans="1:7">
      <c r="A34545" s="283">
        <f>'Comp. Desp. Indiretas'!$DC$7</f>
        <v>0</v>
      </c>
      <c r="B34545" s="278">
        <f>'Composições Desp. Diretas'!$A$68</f>
        <v>0</v>
      </c>
      <c r="C34545" s="278" t="str">
        <f>EAP!$C$10</f>
        <v>PP02</v>
      </c>
      <c r="D34545" s="279">
        <f>'Composições Desp. Diretas'!$C$68</f>
        <v>0</v>
      </c>
      <c r="E34545" s="278" t="str">
        <f>Resumo!$R$5</f>
        <v>Despesa</v>
      </c>
      <c r="F34545" s="278" t="str">
        <f>Resumo!$R$7</f>
        <v>Despesa Direta</v>
      </c>
      <c r="G34545" s="286">
        <f>'Composições Desp. Diretas'!DD68</f>
        <v>0</v>
      </c>
    </row>
    <row r="34546" spans="1:7">
      <c r="A34546" s="283">
        <f>'Comp. Desp. Indiretas'!$DC$7</f>
        <v>0</v>
      </c>
      <c r="B34546" s="278">
        <f>'Composições Desp. Diretas'!$A$69</f>
        <v>0</v>
      </c>
      <c r="C34546" s="278" t="str">
        <f>EAP!$C$10</f>
        <v>PP02</v>
      </c>
      <c r="D34546" s="279">
        <f>'Composições Desp. Diretas'!$C$69</f>
        <v>0</v>
      </c>
      <c r="E34546" s="278" t="str">
        <f>Resumo!$R$5</f>
        <v>Despesa</v>
      </c>
      <c r="F34546" s="278" t="str">
        <f>Resumo!$R$7</f>
        <v>Despesa Direta</v>
      </c>
      <c r="G34546" s="286">
        <f>'Composições Desp. Diretas'!DD69</f>
        <v>0</v>
      </c>
    </row>
    <row r="34547" spans="1:7">
      <c r="A34547" s="283">
        <f>'Comp. Desp. Indiretas'!$DC$7</f>
        <v>0</v>
      </c>
      <c r="B34547" s="278">
        <f>'Composições Desp. Diretas'!$A$70</f>
        <v>0</v>
      </c>
      <c r="C34547" s="278" t="str">
        <f>EAP!$C$10</f>
        <v>PP02</v>
      </c>
      <c r="D34547" s="279">
        <f>'Composições Desp. Diretas'!$C$70</f>
        <v>0</v>
      </c>
      <c r="E34547" s="278" t="str">
        <f>Resumo!$R$5</f>
        <v>Despesa</v>
      </c>
      <c r="F34547" s="278" t="str">
        <f>Resumo!$R$7</f>
        <v>Despesa Direta</v>
      </c>
      <c r="G34547" s="286">
        <f>'Composições Desp. Diretas'!DD70</f>
        <v>0</v>
      </c>
    </row>
    <row r="34548" spans="1:7">
      <c r="A34548" s="283">
        <f>'Comp. Desp. Indiretas'!$DC$7</f>
        <v>0</v>
      </c>
      <c r="B34548" s="278">
        <f>'Composições Desp. Diretas'!$A$71</f>
        <v>0</v>
      </c>
      <c r="C34548" s="278" t="str">
        <f>EAP!$C$10</f>
        <v>PP02</v>
      </c>
      <c r="D34548" s="279">
        <f>'Composições Desp. Diretas'!$C$71</f>
        <v>0</v>
      </c>
      <c r="E34548" s="278" t="str">
        <f>Resumo!$R$5</f>
        <v>Despesa</v>
      </c>
      <c r="F34548" s="278" t="str">
        <f>Resumo!$R$7</f>
        <v>Despesa Direta</v>
      </c>
      <c r="G34548" s="286">
        <f>'Composições Desp. Diretas'!DD71</f>
        <v>0</v>
      </c>
    </row>
    <row r="34549" spans="1:7">
      <c r="A34549" s="283">
        <f>'Comp. Desp. Indiretas'!$DC$7</f>
        <v>0</v>
      </c>
      <c r="B34549" s="278">
        <f>'Composições Desp. Diretas'!$A$72</f>
        <v>0</v>
      </c>
      <c r="C34549" s="278" t="str">
        <f>EAP!$C$10</f>
        <v>PP02</v>
      </c>
      <c r="D34549" s="279">
        <f>'Composições Desp. Diretas'!$C$72</f>
        <v>0</v>
      </c>
      <c r="E34549" s="278" t="str">
        <f>Resumo!$R$5</f>
        <v>Despesa</v>
      </c>
      <c r="F34549" s="278" t="str">
        <f>Resumo!$R$7</f>
        <v>Despesa Direta</v>
      </c>
      <c r="G34549" s="286">
        <f>'Composições Desp. Diretas'!DD72</f>
        <v>0</v>
      </c>
    </row>
    <row r="35418" spans="1:7">
      <c r="A35418" s="283">
        <f>'Comp. Desp. Indiretas'!$DC$7</f>
        <v>0</v>
      </c>
      <c r="D35418" s="279" t="str">
        <f>'CRONOG. DE RECEBIMENTO'!$A$5</f>
        <v>SUBPROGRAMA DE EDUCAÇÃO AMBIENTAL PARA A COMUNIDADE (PEAC)</v>
      </c>
      <c r="E35418" s="278" t="str">
        <f>Resumo!$R$4</f>
        <v>Receita</v>
      </c>
      <c r="F35418" s="278" t="str">
        <f>Resumo!$R$4</f>
        <v>Receita</v>
      </c>
      <c r="G35418" s="286">
        <f>'CRONOG. DE RECEBIMENTO'!AG5</f>
        <v>0</v>
      </c>
    </row>
    <row r="35419" spans="1:7">
      <c r="A35419" s="283">
        <f>'Comp. Desp. Indiretas'!$DC$7</f>
        <v>0</v>
      </c>
      <c r="D35419" s="279" t="str">
        <f>'CRONOG. DE RECEBIMENTO'!$A$6</f>
        <v>Plano de Trabalho de Comunidade (PEAC)</v>
      </c>
      <c r="E35419" s="278" t="str">
        <f>Resumo!$R$4</f>
        <v>Receita</v>
      </c>
      <c r="F35419" s="278" t="str">
        <f>Resumo!$R$4</f>
        <v>Receita</v>
      </c>
      <c r="G35419" s="286">
        <f>'CRONOG. DE RECEBIMENTO'!AG6</f>
        <v>0</v>
      </c>
    </row>
    <row r="35420" spans="1:7">
      <c r="A35420" s="283">
        <f>'Comp. Desp. Indiretas'!$DC$7</f>
        <v>0</v>
      </c>
      <c r="D35420" s="279" t="str">
        <f>'CRONOG. DE RECEBIMENTO'!$A$7</f>
        <v>Formar Comitê de Educação Ambiental de Comunidade (PEAC)</v>
      </c>
      <c r="E35420" s="278" t="str">
        <f>Resumo!$R$4</f>
        <v>Receita</v>
      </c>
      <c r="F35420" s="278" t="str">
        <f>Resumo!$R$4</f>
        <v>Receita</v>
      </c>
      <c r="G35420" s="286">
        <f>'CRONOG. DE RECEBIMENTO'!AG7</f>
        <v>0</v>
      </c>
    </row>
    <row r="35421" spans="1:7">
      <c r="A35421" s="283">
        <f>'Comp. Desp. Indiretas'!$DC$7</f>
        <v>0</v>
      </c>
      <c r="D35421" s="279" t="str">
        <f>'CRONOG. DE RECEBIMENTO'!$A$8</f>
        <v>Manter Comitê de Educação Ambiental em comunidades (PEAC)</v>
      </c>
      <c r="E35421" s="278" t="str">
        <f>Resumo!$R$4</f>
        <v>Receita</v>
      </c>
      <c r="F35421" s="278" t="str">
        <f>Resumo!$R$4</f>
        <v>Receita</v>
      </c>
      <c r="G35421" s="286">
        <f>'CRONOG. DE RECEBIMENTO'!AG8</f>
        <v>0</v>
      </c>
    </row>
    <row r="35422" spans="1:7">
      <c r="A35422" s="283">
        <f>'Comp. Desp. Indiretas'!$DC$7</f>
        <v>0</v>
      </c>
      <c r="D35422" s="279" t="str">
        <f>'CRONOG. DE RECEBIMENTO'!$A$24</f>
        <v>Realizar análise técnica mensal das atividades de Educação Ambiental do PEAC</v>
      </c>
      <c r="E35422" s="278" t="str">
        <f>Resumo!$R$4</f>
        <v>Receita</v>
      </c>
      <c r="F35422" s="278" t="str">
        <f>Resumo!$R$4</f>
        <v>Receita</v>
      </c>
      <c r="G35422" s="286">
        <f>'CRONOG. DE RECEBIMENTO'!AG24</f>
        <v>0</v>
      </c>
    </row>
    <row r="35423" spans="1:7">
      <c r="A35423" s="283">
        <f>'Comp. Desp. Indiretas'!$DC$7</f>
        <v>0</v>
      </c>
      <c r="D35423" s="279" t="str">
        <f>'CRONOG. DE RECEBIMENTO'!$A$25</f>
        <v>Realizar Blitz Educativa sobre SSMA para Comunidades (PEAC)</v>
      </c>
      <c r="E35423" s="278" t="str">
        <f>Resumo!$R$4</f>
        <v>Receita</v>
      </c>
      <c r="F35423" s="278" t="str">
        <f>Resumo!$R$4</f>
        <v>Receita</v>
      </c>
      <c r="G35423" s="286">
        <f>'CRONOG. DE RECEBIMENTO'!AG25</f>
        <v>0</v>
      </c>
    </row>
    <row r="35424" spans="1:7">
      <c r="A35424" s="283">
        <f>'Comp. Desp. Indiretas'!$DC$7</f>
        <v>0</v>
      </c>
      <c r="D35424" s="279" t="str">
        <f>'CRONOG. DE RECEBIMENTO'!$A$26</f>
        <v>Despesas tributáveis do item 6.1.12</v>
      </c>
      <c r="E35424" s="278" t="str">
        <f>Resumo!$R$4</f>
        <v>Receita</v>
      </c>
      <c r="F35424" s="278" t="str">
        <f>Resumo!$R$4</f>
        <v>Receita</v>
      </c>
      <c r="G35424" s="286">
        <f>'CRONOG. DE RECEBIMENTO'!AG26</f>
        <v>0</v>
      </c>
    </row>
    <row r="35425" spans="1:7">
      <c r="A35425" s="283">
        <f>'Comp. Desp. Indiretas'!$DC$7</f>
        <v>0</v>
      </c>
      <c r="D35425" s="279" t="str">
        <f>'CRONOG. DE RECEBIMENTO'!$A$42</f>
        <v>Despesas tributáveis do item 6.1.21</v>
      </c>
      <c r="E35425" s="278" t="str">
        <f>Resumo!$R$4</f>
        <v>Receita</v>
      </c>
      <c r="F35425" s="278" t="str">
        <f>Resumo!$R$4</f>
        <v>Receita</v>
      </c>
      <c r="G35425" s="286">
        <f>'CRONOG. DE RECEBIMENTO'!AG42</f>
        <v>0</v>
      </c>
    </row>
    <row r="35426" spans="1:7">
      <c r="A35426" s="283">
        <f>'Comp. Desp. Indiretas'!$DC$7</f>
        <v>0</v>
      </c>
      <c r="D35426" s="279" t="str">
        <f>'CRONOG. DE RECEBIMENTO'!$A$43</f>
        <v>Monitorar atividade do Programa de Educação Ambiental do Trabalhador (PEAT)</v>
      </c>
      <c r="E35426" s="278" t="str">
        <f>Resumo!$R$4</f>
        <v>Receita</v>
      </c>
      <c r="F35426" s="278" t="str">
        <f>Resumo!$R$4</f>
        <v>Receita</v>
      </c>
      <c r="G35426" s="286">
        <f>'CRONOG. DE RECEBIMENTO'!AG43</f>
        <v>0</v>
      </c>
    </row>
    <row r="35427" spans="1:7">
      <c r="A35427" s="283">
        <f>'Comp. Desp. Indiretas'!$DC$7</f>
        <v>0</v>
      </c>
      <c r="D35427" s="279" t="str">
        <f>'CRONOG. DE RECEBIMENTO'!$A$44</f>
        <v>Despesas tributáveis do item 6.1.22</v>
      </c>
      <c r="E35427" s="278" t="str">
        <f>Resumo!$R$4</f>
        <v>Receita</v>
      </c>
      <c r="F35427" s="278" t="str">
        <f>Resumo!$R$4</f>
        <v>Receita</v>
      </c>
      <c r="G35427" s="286">
        <f>'CRONOG. DE RECEBIMENTO'!AG44</f>
        <v>0</v>
      </c>
    </row>
    <row r="35428" spans="1:7">
      <c r="A35428" s="283">
        <f>'Comp. Desp. Indiretas'!$DC$7</f>
        <v>0</v>
      </c>
      <c r="D35428" s="279" t="str">
        <f>'CRONOG. DE RECEBIMENTO'!$A$45</f>
        <v>Realizar análise técnica mensal das atividades de Educação Ambiental do PEAT</v>
      </c>
      <c r="E35428" s="278" t="str">
        <f>Resumo!$R$4</f>
        <v>Receita</v>
      </c>
      <c r="F35428" s="278" t="str">
        <f>Resumo!$R$4</f>
        <v>Receita</v>
      </c>
      <c r="G35428" s="286">
        <f>'CRONOG. DE RECEBIMENTO'!AG45</f>
        <v>0</v>
      </c>
    </row>
    <row r="35429" spans="1:7">
      <c r="A35429" s="283">
        <f>'Comp. Desp. Indiretas'!$DC$7</f>
        <v>0</v>
      </c>
      <c r="D35429" s="279" t="str">
        <f>'CRONOG. DE RECEBIMENTO'!$A$46</f>
        <v>Realizar Diagnóstico Socioambiental Participativo (DSAP) para empregados</v>
      </c>
      <c r="E35429" s="278" t="str">
        <f>Resumo!$R$4</f>
        <v>Receita</v>
      </c>
      <c r="F35429" s="278" t="str">
        <f>Resumo!$R$4</f>
        <v>Receita</v>
      </c>
      <c r="G35429" s="286">
        <f>'CRONOG. DE RECEBIMENTO'!AG46</f>
        <v>0</v>
      </c>
    </row>
    <row r="35431" spans="1:7">
      <c r="A35431" s="283">
        <f>'Comp. Desp. Indiretas'!$DC$7</f>
        <v>0</v>
      </c>
      <c r="D35431" s="279" t="str">
        <f>'CRONOG. DE RECEBIMENTO'!$A$47</f>
        <v>Despesas tributáveis do item 6.1.24</v>
      </c>
      <c r="E35431" s="278" t="str">
        <f>Resumo!$R$4</f>
        <v>Receita</v>
      </c>
      <c r="F35431" s="278" t="str">
        <f>Resumo!$R$4</f>
        <v>Receita</v>
      </c>
      <c r="G35431" s="286">
        <f>'CRONOG. DE RECEBIMENTO'!AG47</f>
        <v>0</v>
      </c>
    </row>
    <row r="35432" spans="1:7">
      <c r="A35432" s="283">
        <f>'Comp. Desp. Indiretas'!$DC$7</f>
        <v>0</v>
      </c>
      <c r="D35432" s="279" t="str">
        <f>'CRONOG. DE RECEBIMENTO'!$A$48</f>
        <v>PRODUÇÃO DE ARTES VISUAIS</v>
      </c>
      <c r="E35432" s="278" t="str">
        <f>Resumo!$R$4</f>
        <v>Receita</v>
      </c>
      <c r="F35432" s="278" t="str">
        <f>Resumo!$R$4</f>
        <v>Receita</v>
      </c>
      <c r="G35432" s="286">
        <f>'CRONOG. DE RECEBIMENTO'!AG48</f>
        <v>0</v>
      </c>
    </row>
    <row r="35433" spans="1:7">
      <c r="A35433" s="283">
        <f>'Comp. Desp. Indiretas'!$DC$7</f>
        <v>0</v>
      </c>
      <c r="D35433" s="279" t="str">
        <f>'CRONOG. DE RECEBIMENTO'!$A$49</f>
        <v>Produzir material gráfico como folder, convites, banner, lâmina, outdoor, apresentações e produtos diversos atinentes a educação ambiental e outras temáticas etc.</v>
      </c>
      <c r="E35433" s="278" t="str">
        <f>Resumo!$R$4</f>
        <v>Receita</v>
      </c>
      <c r="F35433" s="278" t="str">
        <f>Resumo!$R$4</f>
        <v>Receita</v>
      </c>
      <c r="G35433" s="286">
        <f>'CRONOG. DE RECEBIMENTO'!AG49</f>
        <v>0</v>
      </c>
    </row>
    <row r="35434" spans="1:7">
      <c r="A35434" s="283">
        <f>'Comp. Desp. Indiretas'!$DC$7</f>
        <v>0</v>
      </c>
      <c r="D35434" s="279" t="str">
        <f>'CRONOG. DE RECEBIMENTO'!$A$50</f>
        <v>Produzir Card Animado, Vídeos, Spot, Jogos interativos, Peça Multimídia, Identidade Visual, Plataformas digitais/interativas, Brindes, Cadernos de Campo/Quis/Guia etc.:</v>
      </c>
      <c r="E35434" s="278" t="str">
        <f>Resumo!$R$4</f>
        <v>Receita</v>
      </c>
      <c r="F35434" s="278" t="str">
        <f>Resumo!$R$4</f>
        <v>Receita</v>
      </c>
      <c r="G35434" s="286">
        <f>'CRONOG. DE RECEBIMENTO'!AG50</f>
        <v>0</v>
      </c>
    </row>
    <row r="35448" spans="1:7">
      <c r="A35448" s="283">
        <f>'Comp. Desp. Indiretas'!$DC$7</f>
        <v>0</v>
      </c>
      <c r="D35448" s="279" t="str">
        <f>Resumo!$R$8</f>
        <v>Imposto</v>
      </c>
      <c r="E35448" s="278" t="str">
        <f>Resumo!$R$5</f>
        <v>Despesa</v>
      </c>
      <c r="F35448" s="278" t="str">
        <f>Resumo!$R$8</f>
        <v>Imposto</v>
      </c>
      <c r="G35448" s="286">
        <f>'CRONOG. DE RECEBIMENTO'!AG53</f>
        <v>0</v>
      </c>
    </row>
    <row r="35449" spans="1:7">
      <c r="A35449" s="283">
        <f>'Comp. Desp. Indiretas'!$DC$7</f>
        <v>0</v>
      </c>
      <c r="D35449" s="279" t="str">
        <f>Resumo!$R$9</f>
        <v>Overhead</v>
      </c>
      <c r="E35449" s="278" t="str">
        <f>Resumo!$R$9</f>
        <v>Overhead</v>
      </c>
      <c r="F35449" s="278" t="str">
        <f>Resumo!$R$9</f>
        <v>Overhead</v>
      </c>
      <c r="G35449" s="286">
        <f>'CRONOG. DE RECEBIMENTO'!AG58</f>
        <v>0</v>
      </c>
    </row>
    <row r="35450" spans="1:7">
      <c r="A35450" s="283">
        <f>'Comp. Desp. Indiretas'!$DC$7</f>
        <v>0</v>
      </c>
      <c r="D35450" s="279" t="str">
        <f>Resumo!$R$10</f>
        <v>Margem</v>
      </c>
      <c r="E35450" s="278" t="str">
        <f>Resumo!$R$10</f>
        <v>Margem</v>
      </c>
      <c r="F35450" s="278" t="str">
        <f>Resumo!$R$10</f>
        <v>Margem</v>
      </c>
      <c r="G35450" s="286">
        <f>'CRONOG. DE RECEBIMENTO'!AG60</f>
        <v>0</v>
      </c>
    </row>
    <row r="35451" spans="1:7">
      <c r="A35451" s="283">
        <f>'Comp. Desp. Indiretas'!$DC$7</f>
        <v>0</v>
      </c>
      <c r="D35451" s="279" t="str">
        <f>Resumo!$R$11</f>
        <v>Risco</v>
      </c>
      <c r="E35451" s="278" t="str">
        <f>Resumo!$R$11</f>
        <v>Risco</v>
      </c>
      <c r="F35451" s="278" t="str">
        <f>Resumo!$R$11</f>
        <v>Risco</v>
      </c>
      <c r="G35451" s="286">
        <f>'CRONOG. DE RECEBIMENTO'!AG59</f>
        <v>0</v>
      </c>
    </row>
    <row r="35452" spans="1:7">
      <c r="A35452" s="283">
        <f>'Comp. Desp. Indiretas'!$DC$7</f>
        <v>0</v>
      </c>
      <c r="D35452" s="279" t="str">
        <f>'CRONOG. DE RECEBIMENTO'!$A$54</f>
        <v>TOTAL MENSAL - RECEITA LÍQUIDA</v>
      </c>
      <c r="E35452" s="278" t="str">
        <f>Resumo!$R$4</f>
        <v>Receita</v>
      </c>
      <c r="F35452" s="278" t="str">
        <f>'CRONOG. DE RECEBIMENTO'!$A$54</f>
        <v>TOTAL MENSAL - RECEITA LÍQUIDA</v>
      </c>
      <c r="G35452" s="286">
        <f>'CRONOG. DE RECEBIMENTO'!$AG$54</f>
        <v>0</v>
      </c>
    </row>
    <row r="35453" spans="1:7">
      <c r="A35453" s="283">
        <f>'Comp. Desp. Indiretas'!$DC$7</f>
        <v>0</v>
      </c>
      <c r="D35453" s="279" t="str">
        <f>'CRONOG. DE RECEBIMENTO'!$A$55</f>
        <v>TOTAL ACUMULADO - RECEITA LÍQUIDA</v>
      </c>
      <c r="E35453" s="278" t="str">
        <f>Resumo!$R$4</f>
        <v>Receita</v>
      </c>
      <c r="F35453" s="278" t="str">
        <f>'CRONOG. DE RECEBIMENTO'!$A$55</f>
        <v>TOTAL ACUMULADO - RECEITA LÍQUIDA</v>
      </c>
      <c r="G35453" s="286">
        <f>'CRONOG. DE RECEBIMENTO'!$AG$55</f>
        <v>5856057.9680455765</v>
      </c>
    </row>
    <row r="35484" spans="1:7">
      <c r="A35484" s="283">
        <f>'Comp. Desp. Indiretas'!$DD$7</f>
        <v>0</v>
      </c>
      <c r="B35484" s="278" t="str">
        <f>'Comp. Desp. Indiretas'!$A$9</f>
        <v>MOC</v>
      </c>
      <c r="D35484" s="279" t="str">
        <f>'Comp. Desp. Indiretas'!$C$9</f>
        <v>DIRETOR TÉCNICO</v>
      </c>
      <c r="E35484" s="278" t="str">
        <f>Resumo!$R$5</f>
        <v>Despesa</v>
      </c>
      <c r="F35484" s="278" t="str">
        <f>Resumo!$R$6</f>
        <v>Despesa Indireta</v>
      </c>
      <c r="G35484" s="286">
        <f>'Comp. Desp. Indiretas'!DD9</f>
        <v>0</v>
      </c>
    </row>
    <row r="35485" spans="1:7">
      <c r="A35485" s="283">
        <f>'Comp. Desp. Indiretas'!$DD$7</f>
        <v>0</v>
      </c>
      <c r="B35485" s="278" t="str">
        <f>'Comp. Desp. Indiretas'!$A$10</f>
        <v>MOC</v>
      </c>
      <c r="D35485" s="279" t="str">
        <f>'Comp. Desp. Indiretas'!$C$10</f>
        <v>GERENTE DE PROJETO</v>
      </c>
      <c r="E35485" s="278" t="str">
        <f>Resumo!$R$5</f>
        <v>Despesa</v>
      </c>
      <c r="F35485" s="278" t="str">
        <f>Resumo!$R$6</f>
        <v>Despesa Indireta</v>
      </c>
      <c r="G35485" s="286">
        <f>'Comp. Desp. Indiretas'!DD10</f>
        <v>0</v>
      </c>
    </row>
    <row r="35486" spans="1:7">
      <c r="A35486" s="283">
        <f>'Comp. Desp. Indiretas'!$DD$7</f>
        <v>0</v>
      </c>
      <c r="B35486" s="278" t="str">
        <f>'Comp. Desp. Indiretas'!$A$11</f>
        <v>MOC</v>
      </c>
      <c r="D35486" s="279" t="str">
        <f>'Comp. Desp. Indiretas'!$C$11</f>
        <v>COORD. DE PROJETO</v>
      </c>
      <c r="E35486" s="278" t="str">
        <f>Resumo!$R$5</f>
        <v>Despesa</v>
      </c>
      <c r="F35486" s="278" t="str">
        <f>Resumo!$R$6</f>
        <v>Despesa Indireta</v>
      </c>
      <c r="G35486" s="286">
        <f>'Comp. Desp. Indiretas'!DD11</f>
        <v>0</v>
      </c>
    </row>
    <row r="35487" spans="1:7">
      <c r="A35487" s="283">
        <f>'Comp. Desp. Indiretas'!$DD$7</f>
        <v>0</v>
      </c>
      <c r="B35487" s="278" t="str">
        <f>'Comp. Desp. Indiretas'!$A$12</f>
        <v>MOC</v>
      </c>
      <c r="D35487" s="279" t="str">
        <f>'Comp. Desp. Indiretas'!$C$12</f>
        <v>COORD. OPERACIONAL</v>
      </c>
      <c r="E35487" s="278" t="str">
        <f>Resumo!$R$5</f>
        <v>Despesa</v>
      </c>
      <c r="F35487" s="278" t="str">
        <f>Resumo!$R$6</f>
        <v>Despesa Indireta</v>
      </c>
      <c r="G35487" s="286">
        <f>'Comp. Desp. Indiretas'!DD12</f>
        <v>0</v>
      </c>
    </row>
    <row r="35488" spans="1:7">
      <c r="A35488" s="283">
        <f>'Comp. Desp. Indiretas'!$DD$7</f>
        <v>0</v>
      </c>
      <c r="B35488" s="278" t="str">
        <f>'Comp. Desp. Indiretas'!$A$13</f>
        <v>MOC</v>
      </c>
      <c r="D35488" s="279" t="str">
        <f>'Comp. Desp. Indiretas'!$C$13</f>
        <v>ANALISTA DE PROJETOS SENIOR</v>
      </c>
      <c r="E35488" s="278" t="str">
        <f>Resumo!$R$5</f>
        <v>Despesa</v>
      </c>
      <c r="F35488" s="278" t="str">
        <f>Resumo!$R$6</f>
        <v>Despesa Indireta</v>
      </c>
      <c r="G35488" s="286">
        <f>'Comp. Desp. Indiretas'!DD13</f>
        <v>0</v>
      </c>
    </row>
    <row r="35489" spans="1:7">
      <c r="A35489" s="283">
        <f>'Comp. Desp. Indiretas'!$DD$7</f>
        <v>0</v>
      </c>
      <c r="B35489" s="278" t="str">
        <f>'Comp. Desp. Indiretas'!$A$14</f>
        <v>MOC</v>
      </c>
      <c r="D35489" s="279" t="str">
        <f>'Comp. Desp. Indiretas'!$C$14</f>
        <v>ANALISTA DE PROJETOS PLENO</v>
      </c>
      <c r="E35489" s="278" t="str">
        <f>Resumo!$R$5</f>
        <v>Despesa</v>
      </c>
      <c r="F35489" s="278" t="str">
        <f>Resumo!$R$6</f>
        <v>Despesa Indireta</v>
      </c>
      <c r="G35489" s="286">
        <f>'Comp. Desp. Indiretas'!DD14</f>
        <v>0</v>
      </c>
    </row>
    <row r="35490" spans="1:7">
      <c r="A35490" s="283">
        <f>'Comp. Desp. Indiretas'!$DD$7</f>
        <v>0</v>
      </c>
      <c r="B35490" s="278" t="str">
        <f>'Comp. Desp. Indiretas'!$A$15</f>
        <v>MOC</v>
      </c>
      <c r="D35490" s="279" t="str">
        <f>'Comp. Desp. Indiretas'!$C$15</f>
        <v>ANALISTA DE PROJETOS JUNIOR</v>
      </c>
      <c r="E35490" s="278" t="str">
        <f>Resumo!$R$5</f>
        <v>Despesa</v>
      </c>
      <c r="F35490" s="278" t="str">
        <f>Resumo!$R$6</f>
        <v>Despesa Indireta</v>
      </c>
      <c r="G35490" s="286">
        <f>'Comp. Desp. Indiretas'!DD15</f>
        <v>0</v>
      </c>
    </row>
    <row r="35491" spans="1:7">
      <c r="A35491" s="283">
        <f>'Comp. Desp. Indiretas'!$DD$7</f>
        <v>0</v>
      </c>
      <c r="B35491" s="278" t="str">
        <f>'Comp. Desp. Indiretas'!$A$16</f>
        <v>MOC</v>
      </c>
      <c r="D35491" s="279" t="str">
        <f>'Comp. Desp. Indiretas'!$C$16</f>
        <v>TÉCNICO OPERACIONAL</v>
      </c>
      <c r="E35491" s="278" t="str">
        <f>Resumo!$R$5</f>
        <v>Despesa</v>
      </c>
      <c r="F35491" s="278" t="str">
        <f>Resumo!$R$6</f>
        <v>Despesa Indireta</v>
      </c>
      <c r="G35491" s="286">
        <f>'Comp. Desp. Indiretas'!DD16</f>
        <v>0</v>
      </c>
    </row>
    <row r="35492" spans="1:7">
      <c r="A35492" s="283">
        <f>'Comp. Desp. Indiretas'!$DD$7</f>
        <v>0</v>
      </c>
      <c r="B35492" s="278" t="str">
        <f>'Comp. Desp. Indiretas'!$A$17</f>
        <v>MOC</v>
      </c>
      <c r="D35492" s="279" t="str">
        <f>'Comp. Desp. Indiretas'!$C$17</f>
        <v>TÉCNICO OPERACIONAL - C/ PERICULOSIDADE</v>
      </c>
      <c r="E35492" s="278" t="str">
        <f>Resumo!$R$5</f>
        <v>Despesa</v>
      </c>
      <c r="F35492" s="278" t="str">
        <f>Resumo!$R$6</f>
        <v>Despesa Indireta</v>
      </c>
      <c r="G35492" s="286">
        <f>'Comp. Desp. Indiretas'!DD17</f>
        <v>0</v>
      </c>
    </row>
    <row r="35493" spans="1:7">
      <c r="A35493" s="283">
        <f>'Comp. Desp. Indiretas'!$DD$7</f>
        <v>0</v>
      </c>
      <c r="B35493" s="278" t="str">
        <f>'Comp. Desp. Indiretas'!$A$18</f>
        <v>MOC</v>
      </c>
      <c r="D35493" s="279" t="str">
        <f>'Comp. Desp. Indiretas'!$C$18</f>
        <v>ANALISTA DE GEOPROCESSAMENTO</v>
      </c>
      <c r="E35493" s="278" t="str">
        <f>Resumo!$R$5</f>
        <v>Despesa</v>
      </c>
      <c r="F35493" s="278" t="str">
        <f>Resumo!$R$6</f>
        <v>Despesa Indireta</v>
      </c>
      <c r="G35493" s="286">
        <f>'Comp. Desp. Indiretas'!DD18</f>
        <v>0</v>
      </c>
    </row>
    <row r="35494" spans="1:7">
      <c r="A35494" s="283">
        <f>'Comp. Desp. Indiretas'!$DD$7</f>
        <v>0</v>
      </c>
      <c r="B35494" s="278" t="str">
        <f>'Comp. Desp. Indiretas'!$A$19</f>
        <v>MOC</v>
      </c>
      <c r="D35494" s="279" t="str">
        <f>'Comp. Desp. Indiretas'!$C$19</f>
        <v>ASSISTENTE DE PROJETOS</v>
      </c>
      <c r="E35494" s="278" t="str">
        <f>Resumo!$R$5</f>
        <v>Despesa</v>
      </c>
      <c r="F35494" s="278" t="str">
        <f>Resumo!$R$6</f>
        <v>Despesa Indireta</v>
      </c>
      <c r="G35494" s="286">
        <f>'Comp. Desp. Indiretas'!DD19</f>
        <v>0</v>
      </c>
    </row>
    <row r="35495" spans="1:7">
      <c r="A35495" s="283">
        <f>'Comp. Desp. Indiretas'!$DD$7</f>
        <v>0</v>
      </c>
      <c r="B35495" s="278" t="str">
        <f>'Comp. Desp. Indiretas'!$A$20</f>
        <v>MOC</v>
      </c>
      <c r="D35495" s="279" t="str">
        <f>'Comp. Desp. Indiretas'!$C$20</f>
        <v>ASSISTENTE ADMINISTRATIVO</v>
      </c>
      <c r="E35495" s="278" t="str">
        <f>Resumo!$R$5</f>
        <v>Despesa</v>
      </c>
      <c r="F35495" s="278" t="str">
        <f>Resumo!$R$6</f>
        <v>Despesa Indireta</v>
      </c>
      <c r="G35495" s="286">
        <f>'Comp. Desp. Indiretas'!DD20</f>
        <v>0</v>
      </c>
    </row>
    <row r="35496" spans="1:7">
      <c r="A35496" s="283">
        <f>'Comp. Desp. Indiretas'!$DD$7</f>
        <v>0</v>
      </c>
      <c r="B35496" s="278" t="str">
        <f>'Comp. Desp. Indiretas'!$A$21</f>
        <v>MOC</v>
      </c>
      <c r="D35496" s="279" t="str">
        <f>'Comp. Desp. Indiretas'!$C$21</f>
        <v>ESTAGIÁRIO TÉCNICO</v>
      </c>
      <c r="E35496" s="278" t="str">
        <f>Resumo!$R$5</f>
        <v>Despesa</v>
      </c>
      <c r="F35496" s="278" t="str">
        <f>Resumo!$R$6</f>
        <v>Despesa Indireta</v>
      </c>
      <c r="G35496" s="286">
        <f>'Comp. Desp. Indiretas'!DD21</f>
        <v>0</v>
      </c>
    </row>
    <row r="35497" spans="1:7">
      <c r="A35497" s="283">
        <f>'Comp. Desp. Indiretas'!$DD$7</f>
        <v>0</v>
      </c>
      <c r="B35497" s="278" t="str">
        <f>'Comp. Desp. Indiretas'!$A$22</f>
        <v>MOC</v>
      </c>
      <c r="D35497" s="279" t="str">
        <f>'Comp. Desp. Indiretas'!$C$22</f>
        <v>ANALISTA FINANCEIRO</v>
      </c>
      <c r="E35497" s="278" t="str">
        <f>Resumo!$R$5</f>
        <v>Despesa</v>
      </c>
      <c r="F35497" s="278" t="str">
        <f>Resumo!$R$6</f>
        <v>Despesa Indireta</v>
      </c>
      <c r="G35497" s="286">
        <f>'Comp. Desp. Indiretas'!DD22</f>
        <v>0</v>
      </c>
    </row>
    <row r="35498" spans="1:7">
      <c r="A35498" s="283">
        <f>'Comp. Desp. Indiretas'!$DD$7</f>
        <v>0</v>
      </c>
      <c r="B35498" s="278" t="str">
        <f>'Comp. Desp. Indiretas'!$A$23</f>
        <v>MOC</v>
      </c>
      <c r="D35498" s="279" t="str">
        <f>'Comp. Desp. Indiretas'!$C$23</f>
        <v>ANALISTA DE SUPRIMENTOS</v>
      </c>
      <c r="E35498" s="278" t="str">
        <f>Resumo!$R$5</f>
        <v>Despesa</v>
      </c>
      <c r="F35498" s="278" t="str">
        <f>Resumo!$R$6</f>
        <v>Despesa Indireta</v>
      </c>
      <c r="G35498" s="286">
        <f>'Comp. Desp. Indiretas'!DD23</f>
        <v>0</v>
      </c>
    </row>
    <row r="35499" spans="1:7">
      <c r="A35499" s="283">
        <f>'Comp. Desp. Indiretas'!$DD$7</f>
        <v>0</v>
      </c>
      <c r="B35499" s="278" t="str">
        <f>'Comp. Desp. Indiretas'!$A$24</f>
        <v>DG</v>
      </c>
      <c r="D35499" s="279" t="str">
        <f>'Comp. Desp. Indiretas'!$C$24</f>
        <v>HOSPEDAGEM VIAGEM</v>
      </c>
      <c r="E35499" s="278" t="str">
        <f>Resumo!$R$5</f>
        <v>Despesa</v>
      </c>
      <c r="F35499" s="278" t="str">
        <f>Resumo!$R$6</f>
        <v>Despesa Indireta</v>
      </c>
      <c r="G35499" s="286">
        <f>'Comp. Desp. Indiretas'!DD24</f>
        <v>0</v>
      </c>
    </row>
    <row r="35500" spans="1:7">
      <c r="A35500" s="283">
        <f>'Comp. Desp. Indiretas'!$DD$7</f>
        <v>0</v>
      </c>
      <c r="B35500" s="278" t="str">
        <f>'Comp. Desp. Indiretas'!$A$25</f>
        <v>DG</v>
      </c>
      <c r="D35500" s="279" t="str">
        <f>'Comp. Desp. Indiretas'!$C$25</f>
        <v>HOSPEDAGEM - NIVEL 2</v>
      </c>
      <c r="E35500" s="278" t="str">
        <f>Resumo!$R$5</f>
        <v>Despesa</v>
      </c>
      <c r="F35500" s="278" t="str">
        <f>Resumo!$R$6</f>
        <v>Despesa Indireta</v>
      </c>
      <c r="G35500" s="286">
        <f>'Comp. Desp. Indiretas'!DD25</f>
        <v>0</v>
      </c>
    </row>
    <row r="35501" spans="1:7">
      <c r="A35501" s="283">
        <f>'Comp. Desp. Indiretas'!$DD$7</f>
        <v>0</v>
      </c>
      <c r="B35501" s="278" t="str">
        <f>'Comp. Desp. Indiretas'!$A$26</f>
        <v>DG</v>
      </c>
      <c r="D35501" s="279" t="str">
        <f>'Comp. Desp. Indiretas'!$C$26</f>
        <v>HOSPEDAGEM - NIVEL 3</v>
      </c>
      <c r="E35501" s="278" t="str">
        <f>Resumo!$R$5</f>
        <v>Despesa</v>
      </c>
      <c r="F35501" s="278" t="str">
        <f>Resumo!$R$6</f>
        <v>Despesa Indireta</v>
      </c>
      <c r="G35501" s="286">
        <f>'Comp. Desp. Indiretas'!DD26</f>
        <v>0</v>
      </c>
    </row>
    <row r="35502" spans="1:7">
      <c r="A35502" s="283">
        <f>'Comp. Desp. Indiretas'!$DD$7</f>
        <v>0</v>
      </c>
      <c r="B35502" s="278" t="str">
        <f>'Comp. Desp. Indiretas'!$A$27</f>
        <v>DG</v>
      </c>
      <c r="D35502" s="279" t="str">
        <f>'Comp. Desp. Indiretas'!$C$27</f>
        <v>SALA COMERCIAL - PARAUAPEBAS/PA</v>
      </c>
      <c r="E35502" s="278" t="str">
        <f>Resumo!$R$5</f>
        <v>Despesa</v>
      </c>
      <c r="F35502" s="278" t="str">
        <f>Resumo!$R$6</f>
        <v>Despesa Indireta</v>
      </c>
      <c r="G35502" s="286">
        <f>'Comp. Desp. Indiretas'!DD27</f>
        <v>0</v>
      </c>
    </row>
    <row r="35503" spans="1:7">
      <c r="A35503" s="283">
        <f>'Comp. Desp. Indiretas'!$DD$7</f>
        <v>0</v>
      </c>
      <c r="B35503" s="278" t="str">
        <f>'Comp. Desp. Indiretas'!$A$28</f>
        <v>DG</v>
      </c>
      <c r="D35503" s="279" t="str">
        <f>'Comp. Desp. Indiretas'!$C$28</f>
        <v>CUSTOS FIXOS - SALA COMERCIAL (INTERNET, TELEFONIA, ENERGIA, LIMPEZA, E ETC)</v>
      </c>
      <c r="E35503" s="278" t="str">
        <f>Resumo!$R$5</f>
        <v>Despesa</v>
      </c>
      <c r="F35503" s="278" t="str">
        <f>Resumo!$R$6</f>
        <v>Despesa Indireta</v>
      </c>
      <c r="G35503" s="286">
        <f>'Comp. Desp. Indiretas'!DD28</f>
        <v>0</v>
      </c>
    </row>
    <row r="35504" spans="1:7">
      <c r="A35504" s="283">
        <f>'Comp. Desp. Indiretas'!$DD$7</f>
        <v>0</v>
      </c>
      <c r="B35504" s="278" t="str">
        <f>'Comp. Desp. Indiretas'!$A$29</f>
        <v>DG</v>
      </c>
      <c r="D35504" s="279" t="str">
        <f>'Comp. Desp. Indiretas'!$C$29</f>
        <v>MOBILIA/FRETE - SALA COMERCIAL</v>
      </c>
      <c r="E35504" s="278" t="str">
        <f>Resumo!$R$5</f>
        <v>Despesa</v>
      </c>
      <c r="F35504" s="278" t="str">
        <f>Resumo!$R$6</f>
        <v>Despesa Indireta</v>
      </c>
      <c r="G35504" s="286">
        <f>'Comp. Desp. Indiretas'!DD29</f>
        <v>0</v>
      </c>
    </row>
    <row r="35505" spans="1:7">
      <c r="A35505" s="283">
        <f>'Comp. Desp. Indiretas'!$DD$7</f>
        <v>0</v>
      </c>
      <c r="B35505" s="278" t="str">
        <f>'Comp. Desp. Indiretas'!$A$30</f>
        <v>DG</v>
      </c>
      <c r="D35505" s="279" t="str">
        <f>'Comp. Desp. Indiretas'!$C$30</f>
        <v>ALIMENTAÇÃO - NIVEL 3</v>
      </c>
      <c r="E35505" s="278" t="str">
        <f>Resumo!$R$5</f>
        <v>Despesa</v>
      </c>
      <c r="F35505" s="278" t="str">
        <f>Resumo!$R$6</f>
        <v>Despesa Indireta</v>
      </c>
      <c r="G35505" s="286">
        <f>'Comp. Desp. Indiretas'!DD30</f>
        <v>0</v>
      </c>
    </row>
    <row r="35506" spans="1:7">
      <c r="A35506" s="283">
        <f>'Comp. Desp. Indiretas'!$DD$7</f>
        <v>0</v>
      </c>
      <c r="B35506" s="278" t="str">
        <f>'Comp. Desp. Indiretas'!$A$31</f>
        <v>DG</v>
      </c>
      <c r="D35506" s="279" t="str">
        <f>'Comp. Desp. Indiretas'!$C$31</f>
        <v>TELEFONIA</v>
      </c>
      <c r="E35506" s="278" t="str">
        <f>Resumo!$R$5</f>
        <v>Despesa</v>
      </c>
      <c r="F35506" s="278" t="str">
        <f>Resumo!$R$6</f>
        <v>Despesa Indireta</v>
      </c>
      <c r="G35506" s="286">
        <f>'Comp. Desp. Indiretas'!DD31</f>
        <v>0</v>
      </c>
    </row>
    <row r="35507" spans="1:7">
      <c r="A35507" s="283">
        <f>'Comp. Desp. Indiretas'!$DD$7</f>
        <v>0</v>
      </c>
      <c r="B35507" s="278" t="str">
        <f>'Comp. Desp. Indiretas'!$A$32</f>
        <v>DG</v>
      </c>
      <c r="D35507" s="279" t="str">
        <f>'Comp. Desp. Indiretas'!$C$32</f>
        <v>ALUGUEL DE VEÍCULO SUV</v>
      </c>
      <c r="E35507" s="278" t="str">
        <f>Resumo!$R$5</f>
        <v>Despesa</v>
      </c>
      <c r="F35507" s="278" t="str">
        <f>Resumo!$R$6</f>
        <v>Despesa Indireta</v>
      </c>
      <c r="G35507" s="286">
        <f>'Comp. Desp. Indiretas'!DD32</f>
        <v>0</v>
      </c>
    </row>
    <row r="35508" spans="1:7">
      <c r="A35508" s="283">
        <f>'Comp. Desp. Indiretas'!$DD$7</f>
        <v>0</v>
      </c>
      <c r="B35508" s="278" t="str">
        <f>'Comp. Desp. Indiretas'!$A$33</f>
        <v>DG</v>
      </c>
      <c r="D35508" s="279" t="str">
        <f>'Comp. Desp. Indiretas'!$C$33</f>
        <v>ALUGUEL DE VEICULO LEVE</v>
      </c>
      <c r="E35508" s="278" t="str">
        <f>Resumo!$R$5</f>
        <v>Despesa</v>
      </c>
      <c r="F35508" s="278" t="str">
        <f>Resumo!$R$6</f>
        <v>Despesa Indireta</v>
      </c>
      <c r="G35508" s="286">
        <f>'Comp. Desp. Indiretas'!DD33</f>
        <v>0</v>
      </c>
    </row>
    <row r="35509" spans="1:7">
      <c r="A35509" s="283">
        <f>'Comp. Desp. Indiretas'!$DD$7</f>
        <v>0</v>
      </c>
      <c r="B35509" s="278" t="str">
        <f>'Comp. Desp. Indiretas'!$A$34</f>
        <v>DG</v>
      </c>
      <c r="D35509" s="279" t="str">
        <f>'Comp. Desp. Indiretas'!$C$34</f>
        <v>ALUGUEL CAMINHONTE</v>
      </c>
      <c r="E35509" s="278" t="str">
        <f>Resumo!$R$5</f>
        <v>Despesa</v>
      </c>
      <c r="F35509" s="278" t="str">
        <f>Resumo!$R$6</f>
        <v>Despesa Indireta</v>
      </c>
      <c r="G35509" s="286">
        <f>'Comp. Desp. Indiretas'!DD34</f>
        <v>0</v>
      </c>
    </row>
    <row r="35510" spans="1:7">
      <c r="A35510" s="283">
        <f>'Comp. Desp. Indiretas'!$DD$7</f>
        <v>0</v>
      </c>
      <c r="B35510" s="278" t="str">
        <f>'Comp. Desp. Indiretas'!$A$35</f>
        <v>DG</v>
      </c>
      <c r="D35510" s="279" t="str">
        <f>'Comp. Desp. Indiretas'!$C$35</f>
        <v>AQUISIÇÃO DE VEICULO</v>
      </c>
      <c r="E35510" s="278" t="str">
        <f>Resumo!$R$5</f>
        <v>Despesa</v>
      </c>
      <c r="F35510" s="278" t="str">
        <f>Resumo!$R$6</f>
        <v>Despesa Indireta</v>
      </c>
      <c r="G35510" s="286">
        <f>'Comp. Desp. Indiretas'!DD35</f>
        <v>0</v>
      </c>
    </row>
    <row r="35511" spans="1:7">
      <c r="A35511" s="283">
        <f>'Comp. Desp. Indiretas'!$DD$7</f>
        <v>0</v>
      </c>
      <c r="B35511" s="278" t="str">
        <f>'Comp. Desp. Indiretas'!$A$36</f>
        <v>DG</v>
      </c>
      <c r="D35511" s="279" t="str">
        <f>'Comp. Desp. Indiretas'!$C$36</f>
        <v>COMBUSTÍVEL - GASOLINA</v>
      </c>
      <c r="E35511" s="278" t="str">
        <f>Resumo!$R$5</f>
        <v>Despesa</v>
      </c>
      <c r="F35511" s="278" t="str">
        <f>Resumo!$R$6</f>
        <v>Despesa Indireta</v>
      </c>
      <c r="G35511" s="286">
        <f>'Comp. Desp. Indiretas'!DD36</f>
        <v>0</v>
      </c>
    </row>
    <row r="35512" spans="1:7">
      <c r="A35512" s="283">
        <f>'Comp. Desp. Indiretas'!$DD$7</f>
        <v>0</v>
      </c>
      <c r="B35512" s="278" t="str">
        <f>'Comp. Desp. Indiretas'!$A$37</f>
        <v>DG</v>
      </c>
      <c r="D35512" s="279" t="str">
        <f>'Comp. Desp. Indiretas'!$C$37</f>
        <v>COMBUSTÍVEL - DIESEL</v>
      </c>
      <c r="E35512" s="278" t="str">
        <f>Resumo!$R$5</f>
        <v>Despesa</v>
      </c>
      <c r="F35512" s="278" t="str">
        <f>Resumo!$R$6</f>
        <v>Despesa Indireta</v>
      </c>
      <c r="G35512" s="286">
        <f>'Comp. Desp. Indiretas'!DD37</f>
        <v>0</v>
      </c>
    </row>
    <row r="35513" spans="1:7">
      <c r="A35513" s="283">
        <f>'Comp. Desp. Indiretas'!$DD$7</f>
        <v>0</v>
      </c>
      <c r="B35513" s="278" t="str">
        <f>'Comp. Desp. Indiretas'!$A$38</f>
        <v>DG</v>
      </c>
      <c r="D35513" s="279" t="str">
        <f>'Comp. Desp. Indiretas'!$C$38</f>
        <v>PASSAGEM AÉREA</v>
      </c>
      <c r="E35513" s="278" t="str">
        <f>Resumo!$R$5</f>
        <v>Despesa</v>
      </c>
      <c r="F35513" s="278" t="str">
        <f>Resumo!$R$6</f>
        <v>Despesa Indireta</v>
      </c>
      <c r="G35513" s="286">
        <f>'Comp. Desp. Indiretas'!DD38</f>
        <v>0</v>
      </c>
    </row>
    <row r="35514" spans="1:7">
      <c r="A35514" s="283">
        <f>'Comp. Desp. Indiretas'!$DD$7</f>
        <v>0</v>
      </c>
      <c r="B35514" s="278" t="str">
        <f>'Comp. Desp. Indiretas'!$A$39</f>
        <v>ART</v>
      </c>
      <c r="D35514" s="279" t="str">
        <f>'Comp. Desp. Indiretas'!$C$39</f>
        <v>ART CREA - Nível 1</v>
      </c>
      <c r="E35514" s="278" t="str">
        <f>Resumo!$R$5</f>
        <v>Despesa</v>
      </c>
      <c r="F35514" s="278" t="str">
        <f>Resumo!$R$6</f>
        <v>Despesa Indireta</v>
      </c>
      <c r="G35514" s="286">
        <f>'Comp. Desp. Indiretas'!DD39</f>
        <v>0</v>
      </c>
    </row>
    <row r="35515" spans="1:7">
      <c r="A35515" s="283">
        <f>'Comp. Desp. Indiretas'!$DD$7</f>
        <v>0</v>
      </c>
      <c r="B35515" s="278" t="str">
        <f>'Comp. Desp. Indiretas'!$A$40</f>
        <v>ART</v>
      </c>
      <c r="D35515" s="279" t="str">
        <f>'Comp. Desp. Indiretas'!$C$40</f>
        <v>ART CREA - Nível 2</v>
      </c>
      <c r="E35515" s="278" t="str">
        <f>Resumo!$R$5</f>
        <v>Despesa</v>
      </c>
      <c r="F35515" s="278" t="str">
        <f>Resumo!$R$6</f>
        <v>Despesa Indireta</v>
      </c>
      <c r="G35515" s="286">
        <f>'Comp. Desp. Indiretas'!DD40</f>
        <v>0</v>
      </c>
    </row>
    <row r="35516" spans="1:7">
      <c r="A35516" s="283">
        <f>'Comp. Desp. Indiretas'!$DD$7</f>
        <v>0</v>
      </c>
      <c r="B35516" s="278" t="str">
        <f>'Comp. Desp. Indiretas'!$A$41</f>
        <v>ART</v>
      </c>
      <c r="D35516" s="279" t="str">
        <f>'Comp. Desp. Indiretas'!$C$41</f>
        <v>ART CREA - Nível 3</v>
      </c>
      <c r="E35516" s="278" t="str">
        <f>Resumo!$R$5</f>
        <v>Despesa</v>
      </c>
      <c r="F35516" s="278" t="str">
        <f>Resumo!$R$6</f>
        <v>Despesa Indireta</v>
      </c>
      <c r="G35516" s="286">
        <f>'Comp. Desp. Indiretas'!DD41</f>
        <v>0</v>
      </c>
    </row>
    <row r="35517" spans="1:7">
      <c r="A35517" s="283">
        <f>'Comp. Desp. Indiretas'!$DD$7</f>
        <v>0</v>
      </c>
      <c r="B35517" s="278" t="str">
        <f>'Comp. Desp. Indiretas'!$A$42</f>
        <v>ART</v>
      </c>
      <c r="D35517" s="279" t="str">
        <f>'Comp. Desp. Indiretas'!$C$42</f>
        <v>ACERVO CREA</v>
      </c>
      <c r="E35517" s="278" t="str">
        <f>Resumo!$R$5</f>
        <v>Despesa</v>
      </c>
      <c r="F35517" s="278" t="str">
        <f>Resumo!$R$6</f>
        <v>Despesa Indireta</v>
      </c>
      <c r="G35517" s="286">
        <f>'Comp. Desp. Indiretas'!DD42</f>
        <v>0</v>
      </c>
    </row>
    <row r="35518" spans="1:7">
      <c r="A35518" s="283">
        <f>'Comp. Desp. Indiretas'!$DD$7</f>
        <v>0</v>
      </c>
      <c r="B35518" s="278" t="str">
        <f>'Comp. Desp. Indiretas'!$A$43</f>
        <v>ART</v>
      </c>
      <c r="D35518" s="279" t="str">
        <f>'Comp. Desp. Indiretas'!$C$43</f>
        <v>ART CRBio</v>
      </c>
      <c r="E35518" s="278" t="str">
        <f>Resumo!$R$5</f>
        <v>Despesa</v>
      </c>
      <c r="F35518" s="278" t="str">
        <f>Resumo!$R$6</f>
        <v>Despesa Indireta</v>
      </c>
      <c r="G35518" s="286">
        <f>'Comp. Desp. Indiretas'!DD43</f>
        <v>0</v>
      </c>
    </row>
    <row r="35519" spans="1:7">
      <c r="A35519" s="283">
        <f>'Comp. Desp. Indiretas'!$DD$7</f>
        <v>0</v>
      </c>
      <c r="B35519" s="278" t="str">
        <f>'Comp. Desp. Indiretas'!$A$44</f>
        <v>ART</v>
      </c>
      <c r="D35519" s="279" t="str">
        <f>'Comp. Desp. Indiretas'!$C$44</f>
        <v>ACERVO CRBio</v>
      </c>
      <c r="E35519" s="278" t="str">
        <f>Resumo!$R$5</f>
        <v>Despesa</v>
      </c>
      <c r="F35519" s="278" t="str">
        <f>Resumo!$R$6</f>
        <v>Despesa Indireta</v>
      </c>
      <c r="G35519" s="286">
        <f>'Comp. Desp. Indiretas'!DD44</f>
        <v>0</v>
      </c>
    </row>
    <row r="35520" spans="1:7">
      <c r="A35520" s="283">
        <f>'Comp. Desp. Indiretas'!$DD$7</f>
        <v>0</v>
      </c>
      <c r="B35520" s="278" t="str">
        <f>'Comp. Desp. Indiretas'!$A$45</f>
        <v>ART</v>
      </c>
      <c r="D35520" s="279" t="str">
        <f>'Comp. Desp. Indiretas'!$C$45</f>
        <v>VISTO CREA PF</v>
      </c>
      <c r="E35520" s="278" t="str">
        <f>Resumo!$R$5</f>
        <v>Despesa</v>
      </c>
      <c r="F35520" s="278" t="str">
        <f>Resumo!$R$6</f>
        <v>Despesa Indireta</v>
      </c>
      <c r="G35520" s="286">
        <f>'Comp. Desp. Indiretas'!DD45</f>
        <v>0</v>
      </c>
    </row>
    <row r="35521" spans="1:7">
      <c r="A35521" s="283">
        <f>'Comp. Desp. Indiretas'!$DD$7</f>
        <v>0</v>
      </c>
      <c r="B35521" s="278" t="str">
        <f>'Comp. Desp. Indiretas'!$A$46</f>
        <v>ART</v>
      </c>
      <c r="D35521" s="279" t="str">
        <f>'Comp. Desp. Indiretas'!$C$46</f>
        <v>VISTO CREA PJ</v>
      </c>
      <c r="E35521" s="278" t="str">
        <f>Resumo!$R$5</f>
        <v>Despesa</v>
      </c>
      <c r="F35521" s="278" t="str">
        <f>Resumo!$R$6</f>
        <v>Despesa Indireta</v>
      </c>
      <c r="G35521" s="286">
        <f>'Comp. Desp. Indiretas'!DD46</f>
        <v>0</v>
      </c>
    </row>
    <row r="35522" spans="1:7">
      <c r="A35522" s="283">
        <f>'Comp. Desp. Indiretas'!$DD$7</f>
        <v>0</v>
      </c>
      <c r="B35522" s="278" t="str">
        <f>'Comp. Desp. Indiretas'!$A$47</f>
        <v>ART</v>
      </c>
      <c r="D35522" s="279" t="str">
        <f>'Comp. Desp. Indiretas'!$C$47</f>
        <v>ANUIDADE CREA PF</v>
      </c>
      <c r="E35522" s="278" t="str">
        <f>Resumo!$R$5</f>
        <v>Despesa</v>
      </c>
      <c r="F35522" s="278" t="str">
        <f>Resumo!$R$6</f>
        <v>Despesa Indireta</v>
      </c>
      <c r="G35522" s="286">
        <f>'Comp. Desp. Indiretas'!DD47</f>
        <v>0</v>
      </c>
    </row>
    <row r="35523" spans="1:7">
      <c r="A35523" s="283">
        <f>'Comp. Desp. Indiretas'!$DD$7</f>
        <v>0</v>
      </c>
      <c r="B35523" s="278" t="str">
        <f>'Comp. Desp. Indiretas'!$A$48</f>
        <v>ART</v>
      </c>
      <c r="D35523" s="279" t="str">
        <f>'Comp. Desp. Indiretas'!$C$48</f>
        <v>ANUIDADE CREA PJ</v>
      </c>
      <c r="E35523" s="278" t="str">
        <f>Resumo!$R$5</f>
        <v>Despesa</v>
      </c>
      <c r="F35523" s="278" t="str">
        <f>Resumo!$R$6</f>
        <v>Despesa Indireta</v>
      </c>
      <c r="G35523" s="286">
        <f>'Comp. Desp. Indiretas'!DD48</f>
        <v>0</v>
      </c>
    </row>
    <row r="35524" spans="1:7">
      <c r="A35524" s="283">
        <f>'Comp. Desp. Indiretas'!$DD$7</f>
        <v>0</v>
      </c>
      <c r="B35524" s="278" t="str">
        <f>'Comp. Desp. Indiretas'!$A$49</f>
        <v>ART</v>
      </c>
      <c r="D35524" s="279" t="str">
        <f>'Comp. Desp. Indiretas'!$C$49</f>
        <v>VISTO CRBio PF</v>
      </c>
      <c r="E35524" s="278" t="str">
        <f>Resumo!$R$5</f>
        <v>Despesa</v>
      </c>
      <c r="F35524" s="278" t="str">
        <f>Resumo!$R$6</f>
        <v>Despesa Indireta</v>
      </c>
      <c r="G35524" s="286">
        <f>'Comp. Desp. Indiretas'!DD49</f>
        <v>0</v>
      </c>
    </row>
    <row r="35525" spans="1:7">
      <c r="A35525" s="283">
        <f>'Comp. Desp. Indiretas'!$DD$7</f>
        <v>0</v>
      </c>
      <c r="B35525" s="278" t="str">
        <f>'Comp. Desp. Indiretas'!$A$50</f>
        <v>ART</v>
      </c>
      <c r="D35525" s="279" t="str">
        <f>'Comp. Desp. Indiretas'!$C$50</f>
        <v>VISTO CRBio PJ</v>
      </c>
      <c r="E35525" s="278" t="str">
        <f>Resumo!$R$5</f>
        <v>Despesa</v>
      </c>
      <c r="F35525" s="278" t="str">
        <f>Resumo!$R$6</f>
        <v>Despesa Indireta</v>
      </c>
      <c r="G35525" s="286">
        <f>'Comp. Desp. Indiretas'!DD50</f>
        <v>0</v>
      </c>
    </row>
    <row r="35526" spans="1:7">
      <c r="A35526" s="283">
        <f>'Comp. Desp. Indiretas'!$DD$7</f>
        <v>0</v>
      </c>
      <c r="B35526" s="278" t="str">
        <f>'Comp. Desp. Indiretas'!$A$51</f>
        <v>SMS</v>
      </c>
      <c r="D35526" s="279" t="str">
        <f>'Comp. Desp. Indiretas'!$C$51</f>
        <v>PPRA</v>
      </c>
      <c r="E35526" s="278" t="str">
        <f>Resumo!$R$5</f>
        <v>Despesa</v>
      </c>
      <c r="F35526" s="278" t="str">
        <f>Resumo!$R$6</f>
        <v>Despesa Indireta</v>
      </c>
      <c r="G35526" s="286">
        <f>'Comp. Desp. Indiretas'!DD51</f>
        <v>0</v>
      </c>
    </row>
    <row r="35527" spans="1:7">
      <c r="A35527" s="283">
        <f>'Comp. Desp. Indiretas'!$DD$7</f>
        <v>0</v>
      </c>
      <c r="B35527" s="278" t="str">
        <f>'Comp. Desp. Indiretas'!$A$52</f>
        <v>SMS</v>
      </c>
      <c r="D35527" s="279" t="str">
        <f>'Comp. Desp. Indiretas'!$C$52</f>
        <v>PCMSO</v>
      </c>
      <c r="E35527" s="278" t="str">
        <f>Resumo!$R$5</f>
        <v>Despesa</v>
      </c>
      <c r="F35527" s="278" t="str">
        <f>Resumo!$R$6</f>
        <v>Despesa Indireta</v>
      </c>
      <c r="G35527" s="286">
        <f>'Comp. Desp. Indiretas'!DD52</f>
        <v>0</v>
      </c>
    </row>
    <row r="35528" spans="1:7">
      <c r="A35528" s="283">
        <f>'Comp. Desp. Indiretas'!$DD$7</f>
        <v>0</v>
      </c>
      <c r="B35528" s="278" t="str">
        <f>'Comp. Desp. Indiretas'!$A$53</f>
        <v>SMS</v>
      </c>
      <c r="D35528" s="279" t="str">
        <f>'Comp. Desp. Indiretas'!$C$53</f>
        <v>PGR</v>
      </c>
      <c r="E35528" s="278" t="str">
        <f>Resumo!$R$5</f>
        <v>Despesa</v>
      </c>
      <c r="F35528" s="278" t="str">
        <f>Resumo!$R$6</f>
        <v>Despesa Indireta</v>
      </c>
      <c r="G35528" s="286">
        <f>'Comp. Desp. Indiretas'!DD53</f>
        <v>0</v>
      </c>
    </row>
    <row r="35529" spans="1:7">
      <c r="A35529" s="283">
        <f>'Comp. Desp. Indiretas'!$DD$7</f>
        <v>0</v>
      </c>
      <c r="B35529" s="278" t="str">
        <f>'Comp. Desp. Indiretas'!$A$55</f>
        <v>SMS</v>
      </c>
      <c r="D35529" s="279" t="str">
        <f>'Comp. Desp. Indiretas'!$C$55</f>
        <v>TREINAMENTO</v>
      </c>
      <c r="E35529" s="278" t="str">
        <f>Resumo!$R$5</f>
        <v>Despesa</v>
      </c>
      <c r="F35529" s="278" t="str">
        <f>Resumo!$R$6</f>
        <v>Despesa Indireta</v>
      </c>
      <c r="G35529" s="286">
        <f>'Comp. Desp. Indiretas'!DD55</f>
        <v>0</v>
      </c>
    </row>
    <row r="35530" spans="1:7">
      <c r="A35530" s="283">
        <f>'Comp. Desp. Indiretas'!$DD$7</f>
        <v>0</v>
      </c>
      <c r="B35530" s="278" t="str">
        <f>'Comp. Desp. Indiretas'!$A$56</f>
        <v>SMS</v>
      </c>
      <c r="D35530" s="279" t="str">
        <f>'Comp. Desp. Indiretas'!$C$56</f>
        <v>ASO</v>
      </c>
      <c r="E35530" s="278" t="str">
        <f>Resumo!$R$5</f>
        <v>Despesa</v>
      </c>
      <c r="F35530" s="278" t="str">
        <f>Resumo!$R$6</f>
        <v>Despesa Indireta</v>
      </c>
      <c r="G35530" s="286">
        <f>'Comp. Desp. Indiretas'!DD56</f>
        <v>0</v>
      </c>
    </row>
    <row r="35531" spans="1:7">
      <c r="A35531" s="283">
        <f>'Comp. Desp. Indiretas'!$DD$7</f>
        <v>0</v>
      </c>
      <c r="B35531" s="278">
        <f>'Comp. Desp. Indiretas'!$A$57</f>
        <v>0</v>
      </c>
      <c r="D35531" s="279" t="str">
        <f>'Comp. Desp. Indiretas'!$C$57</f>
        <v/>
      </c>
      <c r="E35531" s="278" t="str">
        <f>Resumo!$R$5</f>
        <v>Despesa</v>
      </c>
      <c r="F35531" s="278" t="str">
        <f>Resumo!$R$6</f>
        <v>Despesa Indireta</v>
      </c>
      <c r="G35531" s="286">
        <f>'Comp. Desp. Indiretas'!DD57</f>
        <v>0</v>
      </c>
    </row>
    <row r="35532" spans="1:7">
      <c r="A35532" s="283">
        <f>'Comp. Desp. Indiretas'!$DD$7</f>
        <v>0</v>
      </c>
      <c r="B35532" s="278">
        <f>'Comp. Desp. Indiretas'!$A$58</f>
        <v>0</v>
      </c>
      <c r="D35532" s="279" t="str">
        <f>'Comp. Desp. Indiretas'!$C$58</f>
        <v/>
      </c>
      <c r="E35532" s="278" t="str">
        <f>Resumo!$R$5</f>
        <v>Despesa</v>
      </c>
      <c r="F35532" s="278" t="str">
        <f>Resumo!$R$6</f>
        <v>Despesa Indireta</v>
      </c>
      <c r="G35532" s="286">
        <f>'Comp. Desp. Indiretas'!DD58</f>
        <v>0</v>
      </c>
    </row>
    <row r="35533" spans="1:7">
      <c r="A35533" s="283">
        <f>'Comp. Desp. Indiretas'!$DD$7</f>
        <v>0</v>
      </c>
      <c r="B35533" s="278">
        <f>'Comp. Desp. Indiretas'!$A$59</f>
        <v>0</v>
      </c>
      <c r="D35533" s="279" t="str">
        <f>'Comp. Desp. Indiretas'!$C$59</f>
        <v/>
      </c>
      <c r="E35533" s="278" t="str">
        <f>Resumo!$R$5</f>
        <v>Despesa</v>
      </c>
      <c r="F35533" s="278" t="str">
        <f>Resumo!$R$6</f>
        <v>Despesa Indireta</v>
      </c>
      <c r="G35533" s="286">
        <f>'Comp. Desp. Indiretas'!DD59</f>
        <v>0</v>
      </c>
    </row>
    <row r="35534" spans="1:7">
      <c r="A35534" s="283">
        <f>'Comp. Desp. Indiretas'!$DD$7</f>
        <v>0</v>
      </c>
      <c r="B35534" s="278">
        <f>'Comp. Desp. Indiretas'!$A$60</f>
        <v>0</v>
      </c>
      <c r="D35534" s="279" t="str">
        <f>'Comp. Desp. Indiretas'!$C$60</f>
        <v/>
      </c>
      <c r="E35534" s="278" t="str">
        <f>Resumo!$R$5</f>
        <v>Despesa</v>
      </c>
      <c r="F35534" s="278" t="str">
        <f>Resumo!$R$6</f>
        <v>Despesa Indireta</v>
      </c>
      <c r="G35534" s="286">
        <f>'Comp. Desp. Indiretas'!DD60</f>
        <v>0</v>
      </c>
    </row>
    <row r="35535" spans="1:7">
      <c r="A35535" s="283">
        <f>'Comp. Desp. Indiretas'!$DD$7</f>
        <v>0</v>
      </c>
      <c r="B35535" s="278" t="str">
        <f>'Comp. Desp. Indiretas'!$A$63</f>
        <v>MOC</v>
      </c>
      <c r="D35535" s="279" t="str">
        <f>'Comp. Desp. Indiretas'!$C$63</f>
        <v>DIRETOR TÉCNICO</v>
      </c>
      <c r="E35535" s="278" t="str">
        <f>Resumo!$R$5</f>
        <v>Despesa</v>
      </c>
      <c r="F35535" s="278" t="str">
        <f>Resumo!$R$6</f>
        <v>Despesa Indireta</v>
      </c>
      <c r="G35535" s="286">
        <f>'Comp. Desp. Indiretas'!DD63</f>
        <v>0</v>
      </c>
    </row>
    <row r="35536" spans="1:7">
      <c r="A35536" s="283">
        <f>'Comp. Desp. Indiretas'!$DD$7</f>
        <v>0</v>
      </c>
      <c r="B35536" s="278" t="str">
        <f>'Comp. Desp. Indiretas'!$A$64</f>
        <v>MOC</v>
      </c>
      <c r="D35536" s="279" t="str">
        <f>'Comp. Desp. Indiretas'!$C$64</f>
        <v>ANALISTA DE SUPRIMENTOS</v>
      </c>
      <c r="E35536" s="278" t="str">
        <f>Resumo!$R$5</f>
        <v>Despesa</v>
      </c>
      <c r="F35536" s="278" t="str">
        <f>Resumo!$R$6</f>
        <v>Despesa Indireta</v>
      </c>
      <c r="G35536" s="286">
        <f>'Comp. Desp. Indiretas'!DD64</f>
        <v>0</v>
      </c>
    </row>
    <row r="35537" spans="1:7">
      <c r="A35537" s="283">
        <f>'Comp. Desp. Indiretas'!$DD$7</f>
        <v>0</v>
      </c>
      <c r="B35537" s="278" t="str">
        <f>'Comp. Desp. Indiretas'!$A$65</f>
        <v>MOC</v>
      </c>
      <c r="D35537" s="279" t="str">
        <f>'Comp. Desp. Indiretas'!$C$65</f>
        <v>GERENTE DE PROJETO - PJ</v>
      </c>
      <c r="E35537" s="278" t="str">
        <f>Resumo!$R$5</f>
        <v>Despesa</v>
      </c>
      <c r="F35537" s="278" t="str">
        <f>Resumo!$R$6</f>
        <v>Despesa Indireta</v>
      </c>
      <c r="G35537" s="286">
        <f>'Comp. Desp. Indiretas'!DD65</f>
        <v>0</v>
      </c>
    </row>
    <row r="35538" spans="1:7">
      <c r="A35538" s="283">
        <f>'Comp. Desp. Indiretas'!$DD$7</f>
        <v>0</v>
      </c>
      <c r="B35538" s="278" t="str">
        <f>'Comp. Desp. Indiretas'!$A$66</f>
        <v>MOC</v>
      </c>
      <c r="D35538" s="279" t="str">
        <f>'Comp. Desp. Indiretas'!$C$66</f>
        <v>COORD. DE PROJETO - PJ</v>
      </c>
      <c r="E35538" s="278" t="str">
        <f>Resumo!$R$5</f>
        <v>Despesa</v>
      </c>
      <c r="F35538" s="278" t="str">
        <f>Resumo!$R$6</f>
        <v>Despesa Indireta</v>
      </c>
      <c r="G35538" s="286">
        <f>'Comp. Desp. Indiretas'!DD66</f>
        <v>0</v>
      </c>
    </row>
    <row r="35539" spans="1:7">
      <c r="A35539" s="283">
        <f>'Comp. Desp. Indiretas'!$DD$7</f>
        <v>0</v>
      </c>
      <c r="B35539" s="278" t="str">
        <f>'Comp. Desp. Indiretas'!$A$67</f>
        <v>MOC</v>
      </c>
      <c r="D35539" s="279" t="str">
        <f>'Comp. Desp. Indiretas'!$C$67</f>
        <v>COORD. OPERACIONAL - PJ</v>
      </c>
      <c r="E35539" s="278" t="str">
        <f>Resumo!$R$5</f>
        <v>Despesa</v>
      </c>
      <c r="F35539" s="278" t="str">
        <f>Resumo!$R$6</f>
        <v>Despesa Indireta</v>
      </c>
      <c r="G35539" s="286">
        <f>'Comp. Desp. Indiretas'!DD67</f>
        <v>0</v>
      </c>
    </row>
    <row r="35540" spans="1:7">
      <c r="A35540" s="283">
        <f>'Comp. Desp. Indiretas'!$DD$7</f>
        <v>0</v>
      </c>
      <c r="B35540" s="278" t="str">
        <f>'Comp. Desp. Indiretas'!$A$68</f>
        <v>MOC</v>
      </c>
      <c r="D35540" s="279" t="str">
        <f>'Comp. Desp. Indiretas'!$C$68</f>
        <v>ANALISTA DE PROJETOS SENIOR - PJ</v>
      </c>
      <c r="E35540" s="278" t="str">
        <f>Resumo!$R$5</f>
        <v>Despesa</v>
      </c>
      <c r="F35540" s="278" t="str">
        <f>Resumo!$R$6</f>
        <v>Despesa Indireta</v>
      </c>
      <c r="G35540" s="286">
        <f>'Comp. Desp. Indiretas'!DD68</f>
        <v>0</v>
      </c>
    </row>
    <row r="35541" spans="1:7">
      <c r="A35541" s="283">
        <f>'Comp. Desp. Indiretas'!$DD$7</f>
        <v>0</v>
      </c>
      <c r="B35541" s="278" t="str">
        <f>'Comp. Desp. Indiretas'!$A$69</f>
        <v>MOC</v>
      </c>
      <c r="D35541" s="279" t="str">
        <f>'Comp. Desp. Indiretas'!$C$69</f>
        <v>ANALISTA DE PROJETOS PLENO - PJ</v>
      </c>
      <c r="E35541" s="278" t="str">
        <f>Resumo!$R$5</f>
        <v>Despesa</v>
      </c>
      <c r="F35541" s="278" t="str">
        <f>Resumo!$R$6</f>
        <v>Despesa Indireta</v>
      </c>
      <c r="G35541" s="286">
        <f>'Comp. Desp. Indiretas'!DD69</f>
        <v>0</v>
      </c>
    </row>
    <row r="35542" spans="1:7">
      <c r="A35542" s="283">
        <f>'Comp. Desp. Indiretas'!$DD$7</f>
        <v>0</v>
      </c>
      <c r="B35542" s="278" t="str">
        <f>'Comp. Desp. Indiretas'!$A$70</f>
        <v>MOC</v>
      </c>
      <c r="D35542" s="279" t="str">
        <f>'Comp. Desp. Indiretas'!$C$70</f>
        <v>ANALISTA DE PROJETOS JUNIOR - PJ</v>
      </c>
      <c r="E35542" s="278" t="str">
        <f>Resumo!$R$5</f>
        <v>Despesa</v>
      </c>
      <c r="F35542" s="278" t="str">
        <f>Resumo!$R$6</f>
        <v>Despesa Indireta</v>
      </c>
      <c r="G35542" s="286">
        <f>'Comp. Desp. Indiretas'!DD70</f>
        <v>0</v>
      </c>
    </row>
    <row r="35543" spans="1:7">
      <c r="A35543" s="283">
        <f>'Comp. Desp. Indiretas'!$DD$7</f>
        <v>0</v>
      </c>
      <c r="B35543" s="278" t="str">
        <f>'Comp. Desp. Indiretas'!$A$71</f>
        <v>MOC</v>
      </c>
      <c r="D35543" s="279" t="str">
        <f>'Comp. Desp. Indiretas'!$C$71</f>
        <v>TÉCNICO OPERACIONAL - PJ</v>
      </c>
      <c r="E35543" s="278" t="str">
        <f>Resumo!$R$5</f>
        <v>Despesa</v>
      </c>
      <c r="F35543" s="278" t="str">
        <f>Resumo!$R$6</f>
        <v>Despesa Indireta</v>
      </c>
      <c r="G35543" s="286">
        <f>'Comp. Desp. Indiretas'!DD71</f>
        <v>0</v>
      </c>
    </row>
    <row r="35544" spans="1:7">
      <c r="A35544" s="283">
        <f>'Comp. Desp. Indiretas'!$DD$7</f>
        <v>0</v>
      </c>
      <c r="B35544" s="278" t="str">
        <f>'Comp. Desp. Indiretas'!$A$72</f>
        <v>MOC</v>
      </c>
      <c r="D35544" s="279" t="str">
        <f>'Comp. Desp. Indiretas'!$C$72</f>
        <v>AUXILIAR TÉCNICO - PJ</v>
      </c>
      <c r="E35544" s="278" t="str">
        <f>Resumo!$R$5</f>
        <v>Despesa</v>
      </c>
      <c r="F35544" s="278" t="str">
        <f>Resumo!$R$6</f>
        <v>Despesa Indireta</v>
      </c>
      <c r="G35544" s="286">
        <f>'Comp. Desp. Indiretas'!DD72</f>
        <v>0</v>
      </c>
    </row>
    <row r="35545" spans="1:7">
      <c r="A35545" s="283">
        <f>'Comp. Desp. Indiretas'!$DD$7</f>
        <v>0</v>
      </c>
      <c r="B35545" s="278" t="str">
        <f>'Comp. Desp. Indiretas'!$A$73</f>
        <v>MOC</v>
      </c>
      <c r="D35545" s="279" t="str">
        <f>'Comp. Desp. Indiretas'!$C$73</f>
        <v>ANALISTA FINANCEIRO</v>
      </c>
      <c r="E35545" s="278" t="str">
        <f>Resumo!$R$5</f>
        <v>Despesa</v>
      </c>
      <c r="F35545" s="278" t="str">
        <f>Resumo!$R$6</f>
        <v>Despesa Indireta</v>
      </c>
      <c r="G35545" s="286">
        <f>'Comp. Desp. Indiretas'!DD73</f>
        <v>0</v>
      </c>
    </row>
    <row r="35546" spans="1:7">
      <c r="A35546" s="283">
        <f>'Comp. Desp. Indiretas'!$DD$7</f>
        <v>0</v>
      </c>
      <c r="B35546" s="278" t="str">
        <f>'Comp. Desp. Indiretas'!$A$74</f>
        <v>MOC</v>
      </c>
      <c r="D35546" s="279" t="str">
        <f>'Comp. Desp. Indiretas'!$C$74</f>
        <v>ANALISTA DE SUPRIMENTOS</v>
      </c>
      <c r="E35546" s="278" t="str">
        <f>Resumo!$R$5</f>
        <v>Despesa</v>
      </c>
      <c r="F35546" s="278" t="str">
        <f>Resumo!$R$6</f>
        <v>Despesa Indireta</v>
      </c>
      <c r="G35546" s="286">
        <f>'Comp. Desp. Indiretas'!DD74</f>
        <v>0</v>
      </c>
    </row>
    <row r="35547" spans="1:7">
      <c r="A35547" s="283">
        <f>'Comp. Desp. Indiretas'!$DD$7</f>
        <v>0</v>
      </c>
      <c r="B35547" s="278" t="str">
        <f>'Comp. Desp. Indiretas'!$A$75</f>
        <v>DG</v>
      </c>
      <c r="D35547" s="279" t="str">
        <f>'Comp. Desp. Indiretas'!$C$75</f>
        <v>HOSPEDAGEM VIAGEM</v>
      </c>
      <c r="E35547" s="278" t="str">
        <f>Resumo!$R$5</f>
        <v>Despesa</v>
      </c>
      <c r="F35547" s="278" t="str">
        <f>Resumo!$R$6</f>
        <v>Despesa Indireta</v>
      </c>
      <c r="G35547" s="286">
        <f>'Comp. Desp. Indiretas'!DD75</f>
        <v>0</v>
      </c>
    </row>
    <row r="35548" spans="1:7">
      <c r="A35548" s="283">
        <f>'Comp. Desp. Indiretas'!$DD$7</f>
        <v>0</v>
      </c>
      <c r="B35548" s="278" t="str">
        <f>'Comp. Desp. Indiretas'!$A$76</f>
        <v>DG</v>
      </c>
      <c r="D35548" s="279" t="str">
        <f>'Comp. Desp. Indiretas'!$C$76</f>
        <v>ALIMENTAÇÃO VIAGEM (CAFÉ / ALMOÇO OU JANTA)</v>
      </c>
      <c r="E35548" s="278" t="str">
        <f>Resumo!$R$5</f>
        <v>Despesa</v>
      </c>
      <c r="F35548" s="278" t="str">
        <f>Resumo!$R$6</f>
        <v>Despesa Indireta</v>
      </c>
      <c r="G35548" s="286">
        <f>'Comp. Desp. Indiretas'!DD76</f>
        <v>0</v>
      </c>
    </row>
    <row r="35549" spans="1:7">
      <c r="A35549" s="283">
        <f>'Comp. Desp. Indiretas'!$DD$7</f>
        <v>0</v>
      </c>
      <c r="B35549" s="278" t="str">
        <f>'Comp. Desp. Indiretas'!$A$77</f>
        <v>DG</v>
      </c>
      <c r="D35549" s="279" t="str">
        <f>'Comp. Desp. Indiretas'!$C$77</f>
        <v>SALA COMERCIAL - PARAUAPEBAS/PA</v>
      </c>
      <c r="E35549" s="278" t="str">
        <f>Resumo!$R$5</f>
        <v>Despesa</v>
      </c>
      <c r="F35549" s="278" t="str">
        <f>Resumo!$R$6</f>
        <v>Despesa Indireta</v>
      </c>
      <c r="G35549" s="286">
        <f>'Comp. Desp. Indiretas'!DD77</f>
        <v>0</v>
      </c>
    </row>
    <row r="35550" spans="1:7">
      <c r="A35550" s="283">
        <f>'Comp. Desp. Indiretas'!$DD$7</f>
        <v>0</v>
      </c>
      <c r="B35550" s="278" t="str">
        <f>'Comp. Desp. Indiretas'!$A$78</f>
        <v>DG</v>
      </c>
      <c r="D35550" s="279" t="str">
        <f>'Comp. Desp. Indiretas'!$C$78</f>
        <v>ALIMENTAÇÃO VIAGEM (CAFÉ / ALMOÇO OU JANTA)</v>
      </c>
      <c r="E35550" s="278" t="str">
        <f>Resumo!$R$5</f>
        <v>Despesa</v>
      </c>
      <c r="F35550" s="278" t="str">
        <f>Resumo!$R$6</f>
        <v>Despesa Indireta</v>
      </c>
      <c r="G35550" s="286">
        <f>'Comp. Desp. Indiretas'!DD78</f>
        <v>0</v>
      </c>
    </row>
    <row r="35551" spans="1:7">
      <c r="A35551" s="283">
        <f>'Comp. Desp. Indiretas'!$DD$7</f>
        <v>0</v>
      </c>
      <c r="B35551" s="278" t="str">
        <f>'Comp. Desp. Indiretas'!$A$79</f>
        <v>DG</v>
      </c>
      <c r="D35551" s="279" t="str">
        <f>'Comp. Desp. Indiretas'!$C$79</f>
        <v>ALIMENTAÇÃO - NIVEL 2</v>
      </c>
      <c r="E35551" s="278" t="str">
        <f>Resumo!$R$5</f>
        <v>Despesa</v>
      </c>
      <c r="F35551" s="278" t="str">
        <f>Resumo!$R$6</f>
        <v>Despesa Indireta</v>
      </c>
      <c r="G35551" s="286">
        <f>'Comp. Desp. Indiretas'!DD79</f>
        <v>0</v>
      </c>
    </row>
    <row r="35552" spans="1:7">
      <c r="A35552" s="283">
        <f>'Comp. Desp. Indiretas'!$DD$7</f>
        <v>0</v>
      </c>
      <c r="B35552" s="278" t="str">
        <f>'Comp. Desp. Indiretas'!$A$80</f>
        <v>DG</v>
      </c>
      <c r="D35552" s="279" t="str">
        <f>'Comp. Desp. Indiretas'!$C$80</f>
        <v>ALIMENTAÇÃO - NIVEL 3</v>
      </c>
      <c r="E35552" s="278" t="str">
        <f>Resumo!$R$5</f>
        <v>Despesa</v>
      </c>
      <c r="F35552" s="278" t="str">
        <f>Resumo!$R$6</f>
        <v>Despesa Indireta</v>
      </c>
      <c r="G35552" s="286">
        <f>'Comp. Desp. Indiretas'!DD80</f>
        <v>0</v>
      </c>
    </row>
    <row r="35553" spans="1:7">
      <c r="A35553" s="283">
        <f>'Comp. Desp. Indiretas'!$DD$7</f>
        <v>0</v>
      </c>
      <c r="B35553" s="278" t="str">
        <f>'Comp. Desp. Indiretas'!$A$81</f>
        <v>DG</v>
      </c>
      <c r="D35553" s="279" t="str">
        <f>'Comp. Desp. Indiretas'!$C$81</f>
        <v>TELEFONIA</v>
      </c>
      <c r="E35553" s="278" t="str">
        <f>Resumo!$R$5</f>
        <v>Despesa</v>
      </c>
      <c r="F35553" s="278" t="str">
        <f>Resumo!$R$6</f>
        <v>Despesa Indireta</v>
      </c>
      <c r="G35553" s="286">
        <f>'Comp. Desp. Indiretas'!DD81</f>
        <v>0</v>
      </c>
    </row>
    <row r="35554" spans="1:7">
      <c r="A35554" s="283">
        <f>'Comp. Desp. Indiretas'!$DD$7</f>
        <v>0</v>
      </c>
      <c r="B35554" s="278" t="str">
        <f>'Comp. Desp. Indiretas'!$A$82</f>
        <v>DG</v>
      </c>
      <c r="D35554" s="279" t="str">
        <f>'Comp. Desp. Indiretas'!$C$82</f>
        <v>ALUGUEL DE VEÍCULO SUV</v>
      </c>
      <c r="E35554" s="278" t="str">
        <f>Resumo!$R$5</f>
        <v>Despesa</v>
      </c>
      <c r="F35554" s="278" t="str">
        <f>Resumo!$R$6</f>
        <v>Despesa Indireta</v>
      </c>
      <c r="G35554" s="286">
        <f>'Comp. Desp. Indiretas'!DD82</f>
        <v>0</v>
      </c>
    </row>
    <row r="35555" spans="1:7">
      <c r="A35555" s="283">
        <f>'Comp. Desp. Indiretas'!$DD$7</f>
        <v>0</v>
      </c>
      <c r="B35555" s="278" t="str">
        <f>'Comp. Desp. Indiretas'!$A$83</f>
        <v>DG</v>
      </c>
      <c r="D35555" s="279" t="str">
        <f>'Comp. Desp. Indiretas'!$C$83</f>
        <v>ALUGUEL DE VEICULO LEVE</v>
      </c>
      <c r="E35555" s="278" t="str">
        <f>Resumo!$R$5</f>
        <v>Despesa</v>
      </c>
      <c r="F35555" s="278" t="str">
        <f>Resumo!$R$6</f>
        <v>Despesa Indireta</v>
      </c>
      <c r="G35555" s="286">
        <f>'Comp. Desp. Indiretas'!DD83</f>
        <v>0</v>
      </c>
    </row>
    <row r="35556" spans="1:7">
      <c r="A35556" s="283">
        <f>'Comp. Desp. Indiretas'!$DD$7</f>
        <v>0</v>
      </c>
      <c r="B35556" s="278" t="str">
        <f>'Comp. Desp. Indiretas'!$A$84</f>
        <v>DG</v>
      </c>
      <c r="D35556" s="279" t="str">
        <f>'Comp. Desp. Indiretas'!$C$84</f>
        <v>ALUGUEL CAMINHONTE</v>
      </c>
      <c r="E35556" s="278" t="str">
        <f>Resumo!$R$5</f>
        <v>Despesa</v>
      </c>
      <c r="F35556" s="278" t="str">
        <f>Resumo!$R$6</f>
        <v>Despesa Indireta</v>
      </c>
      <c r="G35556" s="286">
        <f>'Comp. Desp. Indiretas'!DD84</f>
        <v>0</v>
      </c>
    </row>
    <row r="35557" spans="1:7">
      <c r="A35557" s="283">
        <f>'Comp. Desp. Indiretas'!$DD$7</f>
        <v>0</v>
      </c>
      <c r="B35557" s="278" t="str">
        <f>'Comp. Desp. Indiretas'!$A$85</f>
        <v>DG</v>
      </c>
      <c r="D35557" s="279" t="str">
        <f>'Comp. Desp. Indiretas'!$C$85</f>
        <v>AQUISIÇÃO DE VEICULO</v>
      </c>
      <c r="E35557" s="278" t="str">
        <f>Resumo!$R$5</f>
        <v>Despesa</v>
      </c>
      <c r="F35557" s="278" t="str">
        <f>Resumo!$R$6</f>
        <v>Despesa Indireta</v>
      </c>
      <c r="G35557" s="286">
        <f>'Comp. Desp. Indiretas'!DD85</f>
        <v>0</v>
      </c>
    </row>
    <row r="35558" spans="1:7">
      <c r="A35558" s="283">
        <f>'Comp. Desp. Indiretas'!$DD$7</f>
        <v>0</v>
      </c>
      <c r="B35558" s="278" t="str">
        <f>'Comp. Desp. Indiretas'!$A$86</f>
        <v>DG</v>
      </c>
      <c r="D35558" s="279" t="str">
        <f>'Comp. Desp. Indiretas'!$C$86</f>
        <v>COMBUSTÍVEL - GASOLINA</v>
      </c>
      <c r="E35558" s="278" t="str">
        <f>Resumo!$R$5</f>
        <v>Despesa</v>
      </c>
      <c r="F35558" s="278" t="str">
        <f>Resumo!$R$6</f>
        <v>Despesa Indireta</v>
      </c>
      <c r="G35558" s="286">
        <f>'Comp. Desp. Indiretas'!DD86</f>
        <v>0</v>
      </c>
    </row>
    <row r="35559" spans="1:7">
      <c r="A35559" s="283">
        <f>'Comp. Desp. Indiretas'!$DD$7</f>
        <v>0</v>
      </c>
      <c r="B35559" s="278" t="str">
        <f>'Comp. Desp. Indiretas'!$A$87</f>
        <v>DG</v>
      </c>
      <c r="D35559" s="279" t="str">
        <f>'Comp. Desp. Indiretas'!$C$87</f>
        <v>COMBUSTÍVEL - DIESEL</v>
      </c>
      <c r="E35559" s="278" t="str">
        <f>Resumo!$R$5</f>
        <v>Despesa</v>
      </c>
      <c r="F35559" s="278" t="str">
        <f>Resumo!$R$6</f>
        <v>Despesa Indireta</v>
      </c>
      <c r="G35559" s="286">
        <f>'Comp. Desp. Indiretas'!DD87</f>
        <v>0</v>
      </c>
    </row>
    <row r="35560" spans="1:7">
      <c r="A35560" s="283">
        <f>'Comp. Desp. Indiretas'!$DD$7</f>
        <v>0</v>
      </c>
      <c r="B35560" s="278" t="str">
        <f>'Comp. Desp. Indiretas'!$A$88</f>
        <v>DG</v>
      </c>
      <c r="D35560" s="279" t="str">
        <f>'Comp. Desp. Indiretas'!$C$88</f>
        <v>PASSAGEM AÉREA</v>
      </c>
      <c r="E35560" s="278" t="str">
        <f>Resumo!$R$5</f>
        <v>Despesa</v>
      </c>
      <c r="F35560" s="278" t="str">
        <f>Resumo!$R$6</f>
        <v>Despesa Indireta</v>
      </c>
      <c r="G35560" s="286">
        <f>'Comp. Desp. Indiretas'!DD88</f>
        <v>0</v>
      </c>
    </row>
    <row r="35561" spans="1:7">
      <c r="A35561" s="283">
        <f>'Comp. Desp. Indiretas'!$DD$7</f>
        <v>0</v>
      </c>
      <c r="B35561" s="278" t="str">
        <f>'Comp. Desp. Indiretas'!$A$89</f>
        <v>ART</v>
      </c>
      <c r="D35561" s="279" t="str">
        <f>'Comp. Desp. Indiretas'!$C$89</f>
        <v>ART CREA - Nível 1</v>
      </c>
      <c r="E35561" s="278" t="str">
        <f>Resumo!$R$5</f>
        <v>Despesa</v>
      </c>
      <c r="F35561" s="278" t="str">
        <f>Resumo!$R$6</f>
        <v>Despesa Indireta</v>
      </c>
      <c r="G35561" s="286">
        <f>'Comp. Desp. Indiretas'!DD89</f>
        <v>0</v>
      </c>
    </row>
    <row r="35562" spans="1:7">
      <c r="A35562" s="283">
        <f>'Comp. Desp. Indiretas'!$DD$7</f>
        <v>0</v>
      </c>
      <c r="B35562" s="278" t="str">
        <f>'Comp. Desp. Indiretas'!$A$90</f>
        <v>ART</v>
      </c>
      <c r="D35562" s="279" t="str">
        <f>'Comp. Desp. Indiretas'!$C$90</f>
        <v>ART CREA - Nível 2</v>
      </c>
      <c r="E35562" s="278" t="str">
        <f>Resumo!$R$5</f>
        <v>Despesa</v>
      </c>
      <c r="F35562" s="278" t="str">
        <f>Resumo!$R$6</f>
        <v>Despesa Indireta</v>
      </c>
      <c r="G35562" s="286">
        <f>'Comp. Desp. Indiretas'!DD90</f>
        <v>0</v>
      </c>
    </row>
    <row r="35563" spans="1:7">
      <c r="A35563" s="283">
        <f>'Comp. Desp. Indiretas'!$DD$7</f>
        <v>0</v>
      </c>
      <c r="B35563" s="278" t="str">
        <f>'Comp. Desp. Indiretas'!$A$91</f>
        <v>ART</v>
      </c>
      <c r="D35563" s="279" t="str">
        <f>'Comp. Desp. Indiretas'!$C$91</f>
        <v>ART CREA - Nível 3</v>
      </c>
      <c r="E35563" s="278" t="str">
        <f>Resumo!$R$5</f>
        <v>Despesa</v>
      </c>
      <c r="F35563" s="278" t="str">
        <f>Resumo!$R$6</f>
        <v>Despesa Indireta</v>
      </c>
      <c r="G35563" s="286">
        <f>'Comp. Desp. Indiretas'!DD91</f>
        <v>0</v>
      </c>
    </row>
    <row r="35564" spans="1:7">
      <c r="A35564" s="283">
        <f>'Comp. Desp. Indiretas'!$DD$7</f>
        <v>0</v>
      </c>
      <c r="B35564" s="278" t="str">
        <f>'Comp. Desp. Indiretas'!$A$92</f>
        <v>ART</v>
      </c>
      <c r="D35564" s="279" t="str">
        <f>'Comp. Desp. Indiretas'!$C$92</f>
        <v>ACERVO CREA</v>
      </c>
      <c r="E35564" s="278" t="str">
        <f>Resumo!$R$5</f>
        <v>Despesa</v>
      </c>
      <c r="F35564" s="278" t="str">
        <f>Resumo!$R$6</f>
        <v>Despesa Indireta</v>
      </c>
      <c r="G35564" s="286">
        <f>'Comp. Desp. Indiretas'!DD92</f>
        <v>0</v>
      </c>
    </row>
    <row r="35565" spans="1:7">
      <c r="A35565" s="283">
        <f>'Comp. Desp. Indiretas'!$DD$7</f>
        <v>0</v>
      </c>
      <c r="B35565" s="278" t="str">
        <f>'Comp. Desp. Indiretas'!$A$93</f>
        <v>ART</v>
      </c>
      <c r="D35565" s="279" t="str">
        <f>'Comp. Desp. Indiretas'!$C$93</f>
        <v>ART CRBio</v>
      </c>
      <c r="E35565" s="278" t="str">
        <f>Resumo!$R$5</f>
        <v>Despesa</v>
      </c>
      <c r="F35565" s="278" t="str">
        <f>Resumo!$R$6</f>
        <v>Despesa Indireta</v>
      </c>
      <c r="G35565" s="286">
        <f>'Comp. Desp. Indiretas'!DD93</f>
        <v>0</v>
      </c>
    </row>
    <row r="35566" spans="1:7">
      <c r="A35566" s="283">
        <f>'Comp. Desp. Indiretas'!$DD$7</f>
        <v>0</v>
      </c>
      <c r="B35566" s="278" t="str">
        <f>'Comp. Desp. Indiretas'!$A$94</f>
        <v>ART</v>
      </c>
      <c r="D35566" s="279" t="str">
        <f>'Comp. Desp. Indiretas'!$C$94</f>
        <v>ACERVO CRBio</v>
      </c>
      <c r="E35566" s="278" t="str">
        <f>Resumo!$R$5</f>
        <v>Despesa</v>
      </c>
      <c r="F35566" s="278" t="str">
        <f>Resumo!$R$6</f>
        <v>Despesa Indireta</v>
      </c>
      <c r="G35566" s="286">
        <f>'Comp. Desp. Indiretas'!DD94</f>
        <v>0</v>
      </c>
    </row>
    <row r="35567" spans="1:7">
      <c r="A35567" s="283">
        <f>'Comp. Desp. Indiretas'!$DD$7</f>
        <v>0</v>
      </c>
      <c r="B35567" s="278" t="str">
        <f>'Comp. Desp. Indiretas'!$A$95</f>
        <v>ART</v>
      </c>
      <c r="D35567" s="279" t="str">
        <f>'Comp. Desp. Indiretas'!$C$95</f>
        <v>VISTO CREA PF</v>
      </c>
      <c r="E35567" s="278" t="str">
        <f>Resumo!$R$5</f>
        <v>Despesa</v>
      </c>
      <c r="F35567" s="278" t="str">
        <f>Resumo!$R$6</f>
        <v>Despesa Indireta</v>
      </c>
      <c r="G35567" s="286">
        <f>'Comp. Desp. Indiretas'!DD95</f>
        <v>0</v>
      </c>
    </row>
    <row r="35568" spans="1:7">
      <c r="A35568" s="283">
        <f>'Comp. Desp. Indiretas'!$DD$7</f>
        <v>0</v>
      </c>
      <c r="B35568" s="278" t="str">
        <f>'Comp. Desp. Indiretas'!$A$96</f>
        <v>ART</v>
      </c>
      <c r="D35568" s="279" t="str">
        <f>'Comp. Desp. Indiretas'!$C$96</f>
        <v>VISTO CREA PJ</v>
      </c>
      <c r="E35568" s="278" t="str">
        <f>Resumo!$R$5</f>
        <v>Despesa</v>
      </c>
      <c r="F35568" s="278" t="str">
        <f>Resumo!$R$6</f>
        <v>Despesa Indireta</v>
      </c>
      <c r="G35568" s="286">
        <f>'Comp. Desp. Indiretas'!DD96</f>
        <v>0</v>
      </c>
    </row>
    <row r="35569" spans="1:7">
      <c r="A35569" s="283">
        <f>'Comp. Desp. Indiretas'!$DD$7</f>
        <v>0</v>
      </c>
      <c r="B35569" s="278" t="str">
        <f>'Comp. Desp. Indiretas'!$A$97</f>
        <v>ART</v>
      </c>
      <c r="D35569" s="279" t="str">
        <f>'Comp. Desp. Indiretas'!$C$97</f>
        <v>ANUIDADE CREA PF</v>
      </c>
      <c r="E35569" s="278" t="str">
        <f>Resumo!$R$5</f>
        <v>Despesa</v>
      </c>
      <c r="F35569" s="278" t="str">
        <f>Resumo!$R$6</f>
        <v>Despesa Indireta</v>
      </c>
      <c r="G35569" s="286">
        <f>'Comp. Desp. Indiretas'!DD97</f>
        <v>0</v>
      </c>
    </row>
    <row r="35570" spans="1:7">
      <c r="A35570" s="283">
        <f>'Comp. Desp. Indiretas'!$DD$7</f>
        <v>0</v>
      </c>
      <c r="B35570" s="278" t="str">
        <f>'Comp. Desp. Indiretas'!$A$98</f>
        <v>ART</v>
      </c>
      <c r="D35570" s="279" t="str">
        <f>'Comp. Desp. Indiretas'!$C$98</f>
        <v>ANUIDADE CREA PJ</v>
      </c>
      <c r="E35570" s="278" t="str">
        <f>Resumo!$R$5</f>
        <v>Despesa</v>
      </c>
      <c r="F35570" s="278" t="str">
        <f>Resumo!$R$6</f>
        <v>Despesa Indireta</v>
      </c>
      <c r="G35570" s="286">
        <f>'Comp. Desp. Indiretas'!DD98</f>
        <v>0</v>
      </c>
    </row>
    <row r="35571" spans="1:7">
      <c r="A35571" s="283">
        <f>'Comp. Desp. Indiretas'!$DD$7</f>
        <v>0</v>
      </c>
      <c r="B35571" s="278" t="str">
        <f>'Comp. Desp. Indiretas'!$A$99</f>
        <v>ART</v>
      </c>
      <c r="D35571" s="279" t="str">
        <f>'Comp. Desp. Indiretas'!$C$99</f>
        <v>VISTO CRBio PF</v>
      </c>
      <c r="E35571" s="278" t="str">
        <f>Resumo!$R$5</f>
        <v>Despesa</v>
      </c>
      <c r="F35571" s="278" t="str">
        <f>Resumo!$R$6</f>
        <v>Despesa Indireta</v>
      </c>
      <c r="G35571" s="286">
        <f>'Comp. Desp. Indiretas'!DD99</f>
        <v>0</v>
      </c>
    </row>
    <row r="35572" spans="1:7">
      <c r="A35572" s="283">
        <f>'Comp. Desp. Indiretas'!$DD$7</f>
        <v>0</v>
      </c>
      <c r="B35572" s="278" t="str">
        <f>'Comp. Desp. Indiretas'!$A$100</f>
        <v>ART</v>
      </c>
      <c r="D35572" s="279" t="str">
        <f>'Comp. Desp. Indiretas'!$C$100</f>
        <v>VISTO CRBio PJ</v>
      </c>
      <c r="E35572" s="278" t="str">
        <f>Resumo!$R$5</f>
        <v>Despesa</v>
      </c>
      <c r="F35572" s="278" t="str">
        <f>Resumo!$R$6</f>
        <v>Despesa Indireta</v>
      </c>
      <c r="G35572" s="286">
        <f>'Comp. Desp. Indiretas'!DD100</f>
        <v>0</v>
      </c>
    </row>
    <row r="35573" spans="1:7">
      <c r="A35573" s="283">
        <f>'Comp. Desp. Indiretas'!$DD$7</f>
        <v>0</v>
      </c>
      <c r="B35573" s="278" t="str">
        <f>'Comp. Desp. Indiretas'!$A$101</f>
        <v>SMS</v>
      </c>
      <c r="D35573" s="279" t="str">
        <f>'Comp. Desp. Indiretas'!$C$101</f>
        <v>PPRA</v>
      </c>
      <c r="E35573" s="278" t="str">
        <f>Resumo!$R$5</f>
        <v>Despesa</v>
      </c>
      <c r="F35573" s="278" t="str">
        <f>Resumo!$R$6</f>
        <v>Despesa Indireta</v>
      </c>
      <c r="G35573" s="286">
        <f>'Comp. Desp. Indiretas'!DD101</f>
        <v>0</v>
      </c>
    </row>
    <row r="35574" spans="1:7">
      <c r="A35574" s="283">
        <f>'Comp. Desp. Indiretas'!$DD$7</f>
        <v>0</v>
      </c>
      <c r="B35574" s="278" t="str">
        <f>'Comp. Desp. Indiretas'!$A$102</f>
        <v>SMS</v>
      </c>
      <c r="D35574" s="279" t="str">
        <f>'Comp. Desp. Indiretas'!$C$102</f>
        <v>PCMSO</v>
      </c>
      <c r="E35574" s="278" t="str">
        <f>Resumo!$R$5</f>
        <v>Despesa</v>
      </c>
      <c r="F35574" s="278" t="str">
        <f>Resumo!$R$6</f>
        <v>Despesa Indireta</v>
      </c>
      <c r="G35574" s="286">
        <f>'Comp. Desp. Indiretas'!DD102</f>
        <v>0</v>
      </c>
    </row>
    <row r="35575" spans="1:7">
      <c r="A35575" s="283">
        <f>'Comp. Desp. Indiretas'!$DD$7</f>
        <v>0</v>
      </c>
      <c r="B35575" s="278" t="str">
        <f>'Comp. Desp. Indiretas'!$A$103</f>
        <v>SMS</v>
      </c>
      <c r="D35575" s="279" t="str">
        <f>'Comp. Desp. Indiretas'!$C$103</f>
        <v>PGR</v>
      </c>
      <c r="E35575" s="278" t="str">
        <f>Resumo!$R$5</f>
        <v>Despesa</v>
      </c>
      <c r="F35575" s="278" t="str">
        <f>Resumo!$R$6</f>
        <v>Despesa Indireta</v>
      </c>
      <c r="G35575" s="286">
        <f>'Comp. Desp. Indiretas'!DD103</f>
        <v>0</v>
      </c>
    </row>
    <row r="35576" spans="1:7">
      <c r="A35576" s="283">
        <f>'Comp. Desp. Indiretas'!$DD$7</f>
        <v>0</v>
      </c>
      <c r="B35576" s="278" t="str">
        <f>'Comp. Desp. Indiretas'!$A$104</f>
        <v>SMS</v>
      </c>
      <c r="D35576" s="279" t="str">
        <f>'Comp. Desp. Indiretas'!$C$104</f>
        <v>PAE</v>
      </c>
      <c r="E35576" s="278" t="str">
        <f>Resumo!$R$5</f>
        <v>Despesa</v>
      </c>
      <c r="F35576" s="278" t="str">
        <f>Resumo!$R$6</f>
        <v>Despesa Indireta</v>
      </c>
      <c r="G35576" s="286">
        <f>'Comp. Desp. Indiretas'!DD104</f>
        <v>0</v>
      </c>
    </row>
    <row r="35577" spans="1:7">
      <c r="A35577" s="283">
        <f>'Comp. Desp. Indiretas'!$DD$7</f>
        <v>0</v>
      </c>
      <c r="B35577" s="278" t="str">
        <f>'Comp. Desp. Indiretas'!$A$105</f>
        <v>SMS</v>
      </c>
      <c r="D35577" s="279" t="str">
        <f>'Comp. Desp. Indiretas'!$C$105</f>
        <v>TREINAMENTO</v>
      </c>
      <c r="E35577" s="278" t="str">
        <f>Resumo!$R$5</f>
        <v>Despesa</v>
      </c>
      <c r="F35577" s="278" t="str">
        <f>Resumo!$R$6</f>
        <v>Despesa Indireta</v>
      </c>
      <c r="G35577" s="286">
        <f>'Comp. Desp. Indiretas'!DD105</f>
        <v>0</v>
      </c>
    </row>
    <row r="35578" spans="1:7">
      <c r="A35578" s="283">
        <f>'Comp. Desp. Indiretas'!$DD$7</f>
        <v>0</v>
      </c>
      <c r="B35578" s="278" t="str">
        <f>'Comp. Desp. Indiretas'!$A$106</f>
        <v>SMS</v>
      </c>
      <c r="D35578" s="279" t="str">
        <f>'Comp. Desp. Indiretas'!$C$106</f>
        <v>ASO</v>
      </c>
      <c r="E35578" s="278" t="str">
        <f>Resumo!$R$5</f>
        <v>Despesa</v>
      </c>
      <c r="F35578" s="278" t="str">
        <f>Resumo!$R$6</f>
        <v>Despesa Indireta</v>
      </c>
      <c r="G35578" s="286">
        <f>'Comp. Desp. Indiretas'!DD106</f>
        <v>0</v>
      </c>
    </row>
    <row r="35579" spans="1:7">
      <c r="A35579" s="283">
        <f>'Comp. Desp. Indiretas'!$DD$7</f>
        <v>0</v>
      </c>
      <c r="B35579" s="278">
        <f>'Comp. Desp. Indiretas'!$A$107</f>
        <v>0</v>
      </c>
      <c r="D35579" s="279" t="str">
        <f>'Comp. Desp. Indiretas'!$C$107</f>
        <v/>
      </c>
      <c r="E35579" s="278" t="str">
        <f>Resumo!$R$5</f>
        <v>Despesa</v>
      </c>
      <c r="F35579" s="278" t="str">
        <f>Resumo!$R$6</f>
        <v>Despesa Indireta</v>
      </c>
      <c r="G35579" s="286">
        <f>'Comp. Desp. Indiretas'!DD107</f>
        <v>0</v>
      </c>
    </row>
    <row r="35580" spans="1:7">
      <c r="A35580" s="283">
        <f>'Comp. Desp. Indiretas'!$DD$7</f>
        <v>0</v>
      </c>
      <c r="B35580" s="278">
        <f>'Comp. Desp. Indiretas'!$A$108</f>
        <v>0</v>
      </c>
      <c r="D35580" s="279" t="str">
        <f>'Comp. Desp. Indiretas'!$C$108</f>
        <v/>
      </c>
      <c r="E35580" s="278" t="str">
        <f>Resumo!$R$5</f>
        <v>Despesa</v>
      </c>
      <c r="F35580" s="278" t="str">
        <f>Resumo!$R$6</f>
        <v>Despesa Indireta</v>
      </c>
      <c r="G35580" s="286">
        <f>'Comp. Desp. Indiretas'!DD108</f>
        <v>0</v>
      </c>
    </row>
    <row r="35581" spans="1:7">
      <c r="A35581" s="283">
        <f>'Comp. Desp. Indiretas'!$DD$7</f>
        <v>0</v>
      </c>
      <c r="B35581" s="278">
        <f>'Comp. Desp. Indiretas'!$A$109</f>
        <v>0</v>
      </c>
      <c r="D35581" s="279" t="str">
        <f>'Comp. Desp. Indiretas'!$C$109</f>
        <v/>
      </c>
      <c r="E35581" s="278" t="str">
        <f>Resumo!$R$5</f>
        <v>Despesa</v>
      </c>
      <c r="F35581" s="278" t="str">
        <f>Resumo!$R$6</f>
        <v>Despesa Indireta</v>
      </c>
      <c r="G35581" s="286">
        <f>'Comp. Desp. Indiretas'!DD109</f>
        <v>0</v>
      </c>
    </row>
    <row r="35582" spans="1:7">
      <c r="A35582" s="283">
        <f>'Comp. Desp. Indiretas'!$DD$7</f>
        <v>0</v>
      </c>
      <c r="B35582" s="278">
        <f>'Comp. Desp. Indiretas'!$A$110</f>
        <v>0</v>
      </c>
      <c r="D35582" s="279" t="str">
        <f>'Comp. Desp. Indiretas'!$C$110</f>
        <v/>
      </c>
      <c r="E35582" s="278" t="str">
        <f>Resumo!$R$5</f>
        <v>Despesa</v>
      </c>
      <c r="F35582" s="278" t="str">
        <f>Resumo!$R$6</f>
        <v>Despesa Indireta</v>
      </c>
      <c r="G35582" s="286">
        <f>'Comp. Desp. Indiretas'!DD110</f>
        <v>0</v>
      </c>
    </row>
    <row r="35583" spans="1:7">
      <c r="A35583" s="283">
        <f>'Comp. Desp. Indiretas'!$DD$7</f>
        <v>0</v>
      </c>
      <c r="B35583" s="278">
        <f>'Comp. Desp. Indiretas'!$A$111</f>
        <v>0</v>
      </c>
      <c r="D35583" s="279" t="str">
        <f>'Comp. Desp. Indiretas'!$C$111</f>
        <v/>
      </c>
      <c r="E35583" s="278" t="str">
        <f>Resumo!$R$5</f>
        <v>Despesa</v>
      </c>
      <c r="F35583" s="278" t="str">
        <f>Resumo!$R$6</f>
        <v>Despesa Indireta</v>
      </c>
      <c r="G35583" s="286">
        <f>'Comp. Desp. Indiretas'!DD111</f>
        <v>0</v>
      </c>
    </row>
    <row r="35584" spans="1:7">
      <c r="A35584" s="283">
        <f>'Comp. Desp. Indiretas'!$DD$7</f>
        <v>0</v>
      </c>
      <c r="B35584" s="278">
        <f>'Comp. Desp. Indiretas'!$A$112</f>
        <v>0</v>
      </c>
      <c r="D35584" s="279" t="str">
        <f>'Comp. Desp. Indiretas'!$C$112</f>
        <v/>
      </c>
      <c r="E35584" s="278" t="str">
        <f>Resumo!$R$5</f>
        <v>Despesa</v>
      </c>
      <c r="F35584" s="278" t="str">
        <f>Resumo!$R$6</f>
        <v>Despesa Indireta</v>
      </c>
      <c r="G35584" s="286">
        <f>'Comp. Desp. Indiretas'!DD112</f>
        <v>0</v>
      </c>
    </row>
    <row r="35585" spans="1:7">
      <c r="A35585" s="283">
        <f>'Comp. Desp. Indiretas'!$DD$7</f>
        <v>0</v>
      </c>
      <c r="B35585" s="278" t="str">
        <f>'Composições Desp. Diretas'!$A$10</f>
        <v>MOD</v>
      </c>
      <c r="C35585" s="278" t="str">
        <f>EAP!$C$9</f>
        <v>PP01</v>
      </c>
      <c r="D35585" s="279" t="str">
        <f>'Composições Desp. Diretas'!$C$10</f>
        <v>ANALISTA TÉCNICO</v>
      </c>
      <c r="E35585" s="278" t="str">
        <f>Resumo!$R$5</f>
        <v>Despesa</v>
      </c>
      <c r="F35585" s="278" t="str">
        <f>Resumo!$R$7</f>
        <v>Despesa Direta</v>
      </c>
      <c r="G35585" s="286">
        <f>'Composições Desp. Diretas'!DE10</f>
        <v>0</v>
      </c>
    </row>
    <row r="35586" spans="1:7">
      <c r="A35586" s="283">
        <f>'Comp. Desp. Indiretas'!$DD$7</f>
        <v>0</v>
      </c>
      <c r="B35586" s="278" t="str">
        <f>'Composições Desp. Diretas'!$A$11</f>
        <v>MOD</v>
      </c>
      <c r="C35586" s="278" t="str">
        <f>EAP!$C$9</f>
        <v>PP01</v>
      </c>
      <c r="D35586" s="279" t="str">
        <f>'Composições Desp. Diretas'!$C$11</f>
        <v>ASSISTENTE ADMINISTRATIVO</v>
      </c>
      <c r="E35586" s="278" t="str">
        <f>Resumo!$R$5</f>
        <v>Despesa</v>
      </c>
      <c r="F35586" s="278" t="str">
        <f>Resumo!$R$7</f>
        <v>Despesa Direta</v>
      </c>
      <c r="G35586" s="286">
        <f>'Composições Desp. Diretas'!DE11</f>
        <v>0</v>
      </c>
    </row>
    <row r="35587" spans="1:7">
      <c r="A35587" s="283">
        <f>'Comp. Desp. Indiretas'!$DD$7</f>
        <v>0</v>
      </c>
      <c r="B35587" s="278" t="str">
        <f>'Composições Desp. Diretas'!$A$12</f>
        <v>MOD</v>
      </c>
      <c r="C35587" s="278" t="str">
        <f>EAP!$C$9</f>
        <v>PP01</v>
      </c>
      <c r="D35587" s="279" t="str">
        <f>'Composições Desp. Diretas'!$C$12</f>
        <v>TÉCNICO DE SEGURANÇA</v>
      </c>
      <c r="E35587" s="278" t="str">
        <f>Resumo!$R$5</f>
        <v>Despesa</v>
      </c>
      <c r="F35587" s="278" t="str">
        <f>Resumo!$R$7</f>
        <v>Despesa Direta</v>
      </c>
      <c r="G35587" s="286">
        <f>'Composições Desp. Diretas'!DE12</f>
        <v>0</v>
      </c>
    </row>
    <row r="35588" spans="1:7">
      <c r="A35588" s="283">
        <f>'Comp. Desp. Indiretas'!$DD$7</f>
        <v>0</v>
      </c>
      <c r="B35588" s="278" t="str">
        <f>'Composições Desp. Diretas'!$A$13</f>
        <v>MOD</v>
      </c>
      <c r="C35588" s="278" t="str">
        <f>EAP!$C$9</f>
        <v>PP01</v>
      </c>
      <c r="D35588" s="279" t="str">
        <f>'Composições Desp. Diretas'!$C$13</f>
        <v>PREPOSTO</v>
      </c>
      <c r="E35588" s="278" t="str">
        <f>Resumo!$R$5</f>
        <v>Despesa</v>
      </c>
      <c r="F35588" s="278" t="str">
        <f>Resumo!$R$7</f>
        <v>Despesa Direta</v>
      </c>
      <c r="G35588" s="286">
        <f>'Composições Desp. Diretas'!DE13</f>
        <v>0</v>
      </c>
    </row>
    <row r="35589" spans="1:7">
      <c r="A35589" s="283">
        <f>'Comp. Desp. Indiretas'!$DD$7</f>
        <v>0</v>
      </c>
      <c r="B35589" s="278" t="str">
        <f>'Composições Desp. Diretas'!$A$14</f>
        <v>MOD</v>
      </c>
      <c r="C35589" s="278" t="str">
        <f>EAP!$C$9</f>
        <v>PP01</v>
      </c>
      <c r="D35589" s="279" t="str">
        <f>'Composições Desp. Diretas'!$C$14</f>
        <v>COORDENADOR PEAC</v>
      </c>
      <c r="E35589" s="278" t="str">
        <f>Resumo!$R$5</f>
        <v>Despesa</v>
      </c>
      <c r="F35589" s="278" t="str">
        <f>Resumo!$R$7</f>
        <v>Despesa Direta</v>
      </c>
      <c r="G35589" s="286">
        <f>'Composições Desp. Diretas'!DE14</f>
        <v>0</v>
      </c>
    </row>
    <row r="35590" spans="1:7">
      <c r="A35590" s="283">
        <f>'Comp. Desp. Indiretas'!$DD$7</f>
        <v>0</v>
      </c>
      <c r="B35590" s="278" t="str">
        <f>'Composições Desp. Diretas'!$A$15</f>
        <v>MOD</v>
      </c>
      <c r="C35590" s="278" t="str">
        <f>EAP!$C$9</f>
        <v>PP01</v>
      </c>
      <c r="D35590" s="279" t="str">
        <f>'Composições Desp. Diretas'!$C$15</f>
        <v>COORDENADOR PEAC</v>
      </c>
      <c r="E35590" s="278" t="str">
        <f>Resumo!$R$5</f>
        <v>Despesa</v>
      </c>
      <c r="F35590" s="278" t="str">
        <f>Resumo!$R$7</f>
        <v>Despesa Direta</v>
      </c>
      <c r="G35590" s="286">
        <f>'Composições Desp. Diretas'!DE15</f>
        <v>0</v>
      </c>
    </row>
    <row r="35591" spans="1:7">
      <c r="A35591" s="283">
        <f>'Comp. Desp. Indiretas'!$DD$7</f>
        <v>0</v>
      </c>
      <c r="B35591" s="278" t="str">
        <f>'Composições Desp. Diretas'!$A$16</f>
        <v>MOD</v>
      </c>
      <c r="C35591" s="278" t="str">
        <f>EAP!$C$9</f>
        <v>PP01</v>
      </c>
      <c r="D35591" s="279" t="str">
        <f>'Composições Desp. Diretas'!$C$16</f>
        <v>PRODUÇÃO AUDIOVISUAL (DESIGNER GRÁFICO)</v>
      </c>
      <c r="E35591" s="278" t="str">
        <f>Resumo!$R$5</f>
        <v>Despesa</v>
      </c>
      <c r="F35591" s="278" t="str">
        <f>Resumo!$R$7</f>
        <v>Despesa Direta</v>
      </c>
      <c r="G35591" s="286">
        <f>'Composições Desp. Diretas'!DE16</f>
        <v>0</v>
      </c>
    </row>
    <row r="35592" spans="1:7">
      <c r="A35592" s="283">
        <f>'Comp. Desp. Indiretas'!$DD$7</f>
        <v>0</v>
      </c>
      <c r="B35592" s="278" t="str">
        <f>'Composições Desp. Diretas'!$A$17</f>
        <v>DG</v>
      </c>
      <c r="C35592" s="278" t="str">
        <f>EAP!$C$9</f>
        <v>PP01</v>
      </c>
      <c r="D35592" s="279" t="str">
        <f>'Composições Desp. Diretas'!$C$17</f>
        <v>AJUDA DE CUSTO - CAJU - NÍVEL 1</v>
      </c>
      <c r="E35592" s="278" t="str">
        <f>Resumo!$R$5</f>
        <v>Despesa</v>
      </c>
      <c r="F35592" s="278" t="str">
        <f>Resumo!$R$7</f>
        <v>Despesa Direta</v>
      </c>
      <c r="G35592" s="286">
        <f>'Composições Desp. Diretas'!DE17</f>
        <v>0</v>
      </c>
    </row>
    <row r="35593" spans="1:7">
      <c r="A35593" s="283">
        <f>'Comp. Desp. Indiretas'!$DD$7</f>
        <v>0</v>
      </c>
      <c r="B35593" s="278" t="str">
        <f>'Composições Desp. Diretas'!$A$18</f>
        <v>DG</v>
      </c>
      <c r="C35593" s="278" t="str">
        <f>EAP!$C$9</f>
        <v>PP01</v>
      </c>
      <c r="D35593" s="279" t="str">
        <f>'Composições Desp. Diretas'!$C$18</f>
        <v>AJUDA DE CUSTO - CAJU - NÍVEL 2</v>
      </c>
      <c r="E35593" s="278" t="str">
        <f>Resumo!$R$5</f>
        <v>Despesa</v>
      </c>
      <c r="F35593" s="278" t="str">
        <f>Resumo!$R$7</f>
        <v>Despesa Direta</v>
      </c>
      <c r="G35593" s="286">
        <f>'Composições Desp. Diretas'!DE18</f>
        <v>0</v>
      </c>
    </row>
    <row r="35594" spans="1:7">
      <c r="A35594" s="283">
        <f>'Comp. Desp. Indiretas'!$DD$7</f>
        <v>0</v>
      </c>
      <c r="B35594" s="278" t="str">
        <f>'Composições Desp. Diretas'!$A$19</f>
        <v>MA</v>
      </c>
      <c r="C35594" s="278" t="str">
        <f>EAP!$C$9</f>
        <v>PP01</v>
      </c>
      <c r="D35594" s="279" t="str">
        <f>'Composições Desp. Diretas'!$C$19</f>
        <v>UNIFORME/EPI</v>
      </c>
      <c r="E35594" s="278" t="str">
        <f>Resumo!$R$5</f>
        <v>Despesa</v>
      </c>
      <c r="F35594" s="278" t="str">
        <f>Resumo!$R$7</f>
        <v>Despesa Direta</v>
      </c>
      <c r="G35594" s="286">
        <f>'Composições Desp. Diretas'!DE19</f>
        <v>0</v>
      </c>
    </row>
    <row r="35595" spans="1:7">
      <c r="A35595" s="283">
        <f>'Comp. Desp. Indiretas'!$DD$7</f>
        <v>0</v>
      </c>
      <c r="B35595" s="278" t="str">
        <f>'Composições Desp. Diretas'!$A$20</f>
        <v>SMS</v>
      </c>
      <c r="C35595" s="278" t="str">
        <f>EAP!$C$9</f>
        <v>PP01</v>
      </c>
      <c r="D35595" s="279" t="str">
        <f>'Composições Desp. Diretas'!$C$20</f>
        <v>ASO</v>
      </c>
      <c r="E35595" s="278" t="str">
        <f>Resumo!$R$5</f>
        <v>Despesa</v>
      </c>
      <c r="F35595" s="278" t="str">
        <f>Resumo!$R$7</f>
        <v>Despesa Direta</v>
      </c>
      <c r="G35595" s="286">
        <f>'Composições Desp. Diretas'!DE20</f>
        <v>0</v>
      </c>
    </row>
    <row r="35596" spans="1:7">
      <c r="A35596" s="283">
        <f>'Comp. Desp. Indiretas'!$DD$7</f>
        <v>0</v>
      </c>
      <c r="B35596" s="278" t="str">
        <f>'Composições Desp. Diretas'!$A$21</f>
        <v>EQ</v>
      </c>
      <c r="C35596" s="278" t="str">
        <f>EAP!$C$9</f>
        <v>PP01</v>
      </c>
      <c r="D35596" s="279" t="str">
        <f>'Composições Desp. Diretas'!$C$21</f>
        <v>NOTEBOOK</v>
      </c>
      <c r="E35596" s="278" t="str">
        <f>Resumo!$R$5</f>
        <v>Despesa</v>
      </c>
      <c r="F35596" s="278" t="str">
        <f>Resumo!$R$7</f>
        <v>Despesa Direta</v>
      </c>
      <c r="G35596" s="286">
        <f>'Composições Desp. Diretas'!DE21</f>
        <v>0</v>
      </c>
    </row>
    <row r="35597" spans="1:7">
      <c r="A35597" s="283">
        <f>'Comp. Desp. Indiretas'!$DD$7</f>
        <v>0</v>
      </c>
      <c r="B35597" s="278" t="str">
        <f>'Composições Desp. Diretas'!$A$22</f>
        <v>EQ</v>
      </c>
      <c r="C35597" s="278" t="str">
        <f>EAP!$C$9</f>
        <v>PP01</v>
      </c>
      <c r="D35597" s="279" t="str">
        <f>'Composições Desp. Diretas'!$C$22</f>
        <v>KIT MULTIMÍDIA</v>
      </c>
      <c r="E35597" s="278" t="str">
        <f>Resumo!$R$5</f>
        <v>Despesa</v>
      </c>
      <c r="F35597" s="278" t="str">
        <f>Resumo!$R$7</f>
        <v>Despesa Direta</v>
      </c>
      <c r="G35597" s="286">
        <f>'Composições Desp. Diretas'!DE22</f>
        <v>0</v>
      </c>
    </row>
    <row r="35598" spans="1:7">
      <c r="A35598" s="283">
        <f>'Comp. Desp. Indiretas'!$DD$7</f>
        <v>0</v>
      </c>
      <c r="B35598" s="278" t="str">
        <f>'Composições Desp. Diretas'!$A$23</f>
        <v>SMS</v>
      </c>
      <c r="C35598" s="278" t="str">
        <f>EAP!$C$9</f>
        <v>PP01</v>
      </c>
      <c r="D35598" s="279" t="str">
        <f>'Composições Desp. Diretas'!$C$23</f>
        <v>TREINAMENTO RAC02 (VALE)</v>
      </c>
      <c r="E35598" s="278" t="str">
        <f>Resumo!$R$5</f>
        <v>Despesa</v>
      </c>
      <c r="F35598" s="278" t="str">
        <f>Resumo!$R$7</f>
        <v>Despesa Direta</v>
      </c>
      <c r="G35598" s="286">
        <f>'Composições Desp. Diretas'!DE23</f>
        <v>0</v>
      </c>
    </row>
    <row r="35599" spans="1:7">
      <c r="A35599" s="283">
        <f>'Comp. Desp. Indiretas'!$DD$7</f>
        <v>0</v>
      </c>
      <c r="B35599" s="278" t="str">
        <f>'Composições Desp. Diretas'!$A$24</f>
        <v>SE</v>
      </c>
      <c r="C35599" s="278" t="str">
        <f>EAP!$C$9</f>
        <v>PP01</v>
      </c>
      <c r="D35599" s="279" t="str">
        <f>'Composições Desp. Diretas'!$C$24</f>
        <v>ESPECIALISTA - 44h/MÊS</v>
      </c>
      <c r="E35599" s="278" t="str">
        <f>Resumo!$R$5</f>
        <v>Despesa</v>
      </c>
      <c r="F35599" s="278" t="str">
        <f>Resumo!$R$7</f>
        <v>Despesa Direta</v>
      </c>
      <c r="G35599" s="286">
        <f>'Composições Desp. Diretas'!DE24</f>
        <v>0</v>
      </c>
    </row>
    <row r="35600" spans="1:7">
      <c r="A35600" s="283">
        <f>'Comp. Desp. Indiretas'!$DD$7</f>
        <v>0</v>
      </c>
      <c r="B35600" s="278">
        <f>'Composições Desp. Diretas'!$A$25</f>
        <v>0</v>
      </c>
      <c r="C35600" s="278" t="str">
        <f>EAP!$C$9</f>
        <v>PP01</v>
      </c>
      <c r="D35600" s="279">
        <f>'Composições Desp. Diretas'!$C$25</f>
        <v>0</v>
      </c>
      <c r="E35600" s="278" t="str">
        <f>Resumo!$R$5</f>
        <v>Despesa</v>
      </c>
      <c r="F35600" s="278" t="str">
        <f>Resumo!$R$7</f>
        <v>Despesa Direta</v>
      </c>
      <c r="G35600" s="286">
        <f>'Composições Desp. Diretas'!DE25</f>
        <v>0</v>
      </c>
    </row>
    <row r="35601" spans="1:7">
      <c r="A35601" s="283">
        <f>'Comp. Desp. Indiretas'!$DD$7</f>
        <v>0</v>
      </c>
      <c r="B35601" s="278">
        <f>'Composições Desp. Diretas'!$A$26</f>
        <v>0</v>
      </c>
      <c r="C35601" s="278" t="str">
        <f>EAP!$C$9</f>
        <v>PP01</v>
      </c>
      <c r="D35601" s="279">
        <f>'Composições Desp. Diretas'!$C$26</f>
        <v>0</v>
      </c>
      <c r="E35601" s="278" t="str">
        <f>Resumo!$R$5</f>
        <v>Despesa</v>
      </c>
      <c r="F35601" s="278" t="str">
        <f>Resumo!$R$7</f>
        <v>Despesa Direta</v>
      </c>
      <c r="G35601" s="286">
        <f>'Composições Desp. Diretas'!DE26</f>
        <v>0</v>
      </c>
    </row>
    <row r="35602" spans="1:7">
      <c r="A35602" s="283">
        <f>'Comp. Desp. Indiretas'!$DD$7</f>
        <v>0</v>
      </c>
      <c r="B35602" s="278">
        <f>'Composições Desp. Diretas'!$A$27</f>
        <v>0</v>
      </c>
      <c r="C35602" s="278" t="str">
        <f>EAP!$C$9</f>
        <v>PP01</v>
      </c>
      <c r="D35602" s="279">
        <f>'Composições Desp. Diretas'!$C$27</f>
        <v>0</v>
      </c>
      <c r="E35602" s="278" t="str">
        <f>Resumo!$R$5</f>
        <v>Despesa</v>
      </c>
      <c r="F35602" s="278" t="str">
        <f>Resumo!$R$7</f>
        <v>Despesa Direta</v>
      </c>
      <c r="G35602" s="286">
        <f>'Composições Desp. Diretas'!DE27</f>
        <v>0</v>
      </c>
    </row>
    <row r="35603" spans="1:7">
      <c r="A35603" s="283">
        <f>'Comp. Desp. Indiretas'!$DD$7</f>
        <v>0</v>
      </c>
      <c r="B35603" s="278">
        <f>'Composições Desp. Diretas'!$A$28</f>
        <v>0</v>
      </c>
      <c r="C35603" s="278" t="str">
        <f>EAP!$C$9</f>
        <v>PP01</v>
      </c>
      <c r="D35603" s="279">
        <f>'Composições Desp. Diretas'!$C$28</f>
        <v>0</v>
      </c>
      <c r="E35603" s="278" t="str">
        <f>Resumo!$R$5</f>
        <v>Despesa</v>
      </c>
      <c r="F35603" s="278" t="str">
        <f>Resumo!$R$7</f>
        <v>Despesa Direta</v>
      </c>
      <c r="G35603" s="286">
        <f>'Composições Desp. Diretas'!DE28</f>
        <v>0</v>
      </c>
    </row>
    <row r="35604" spans="1:7">
      <c r="A35604" s="283">
        <f>'Comp. Desp. Indiretas'!$DD$7</f>
        <v>0</v>
      </c>
      <c r="B35604" s="278">
        <f>'Composições Desp. Diretas'!$A$29</f>
        <v>0</v>
      </c>
      <c r="C35604" s="278" t="str">
        <f>EAP!$C$9</f>
        <v>PP01</v>
      </c>
      <c r="D35604" s="279">
        <f>'Composições Desp. Diretas'!$C$29</f>
        <v>0</v>
      </c>
      <c r="E35604" s="278" t="str">
        <f>Resumo!$R$5</f>
        <v>Despesa</v>
      </c>
      <c r="F35604" s="278" t="str">
        <f>Resumo!$R$7</f>
        <v>Despesa Direta</v>
      </c>
      <c r="G35604" s="286">
        <f>'Composições Desp. Diretas'!DE29</f>
        <v>0</v>
      </c>
    </row>
    <row r="35605" spans="1:7">
      <c r="A35605" s="283">
        <f>'Comp. Desp. Indiretas'!$DD$7</f>
        <v>0</v>
      </c>
      <c r="B35605" s="278">
        <f>'Composições Desp. Diretas'!$A$30</f>
        <v>0</v>
      </c>
      <c r="C35605" s="278" t="str">
        <f>EAP!$C$9</f>
        <v>PP01</v>
      </c>
      <c r="D35605" s="279">
        <f>'Composições Desp. Diretas'!$C$30</f>
        <v>0</v>
      </c>
      <c r="E35605" s="278" t="str">
        <f>Resumo!$R$5</f>
        <v>Despesa</v>
      </c>
      <c r="F35605" s="278" t="str">
        <f>Resumo!$R$7</f>
        <v>Despesa Direta</v>
      </c>
      <c r="G35605" s="286">
        <f>'Composições Desp. Diretas'!DE30</f>
        <v>0</v>
      </c>
    </row>
    <row r="35606" spans="1:7">
      <c r="A35606" s="283">
        <f>'Comp. Desp. Indiretas'!$DD$7</f>
        <v>0</v>
      </c>
      <c r="B35606" s="278">
        <f>'Composições Desp. Diretas'!$A$31</f>
        <v>0</v>
      </c>
      <c r="C35606" s="278" t="str">
        <f>EAP!$C$9</f>
        <v>PP01</v>
      </c>
      <c r="D35606" s="279">
        <f>'Composições Desp. Diretas'!$C$31</f>
        <v>0</v>
      </c>
      <c r="E35606" s="278" t="str">
        <f>Resumo!$R$5</f>
        <v>Despesa</v>
      </c>
      <c r="F35606" s="278" t="str">
        <f>Resumo!$R$7</f>
        <v>Despesa Direta</v>
      </c>
      <c r="G35606" s="286">
        <f>'Composições Desp. Diretas'!DE31</f>
        <v>0</v>
      </c>
    </row>
    <row r="35607" spans="1:7">
      <c r="A35607" s="283">
        <f>'Comp. Desp. Indiretas'!$DD$7</f>
        <v>0</v>
      </c>
      <c r="B35607" s="278">
        <f>'Composições Desp. Diretas'!$A$32</f>
        <v>0</v>
      </c>
      <c r="C35607" s="278" t="str">
        <f>EAP!$C$9</f>
        <v>PP01</v>
      </c>
      <c r="D35607" s="279">
        <f>'Composições Desp. Diretas'!$C$32</f>
        <v>0</v>
      </c>
      <c r="E35607" s="278" t="str">
        <f>Resumo!$R$5</f>
        <v>Despesa</v>
      </c>
      <c r="F35607" s="278" t="str">
        <f>Resumo!$R$7</f>
        <v>Despesa Direta</v>
      </c>
      <c r="G35607" s="286">
        <f>'Composições Desp. Diretas'!DE32</f>
        <v>0</v>
      </c>
    </row>
    <row r="35608" spans="1:7">
      <c r="A35608" s="283">
        <f>'Comp. Desp. Indiretas'!$DD$7</f>
        <v>0</v>
      </c>
      <c r="B35608" s="278">
        <f>'Composições Desp. Diretas'!$A$33</f>
        <v>0</v>
      </c>
      <c r="C35608" s="278" t="str">
        <f>EAP!$C$9</f>
        <v>PP01</v>
      </c>
      <c r="D35608" s="279">
        <f>'Composições Desp. Diretas'!$C$33</f>
        <v>0</v>
      </c>
      <c r="E35608" s="278" t="str">
        <f>Resumo!$R$5</f>
        <v>Despesa</v>
      </c>
      <c r="F35608" s="278" t="str">
        <f>Resumo!$R$7</f>
        <v>Despesa Direta</v>
      </c>
      <c r="G35608" s="286">
        <f>'Composições Desp. Diretas'!DE33</f>
        <v>0</v>
      </c>
    </row>
    <row r="35609" spans="1:7">
      <c r="A35609" s="283">
        <f>'Comp. Desp. Indiretas'!$DD$7</f>
        <v>0</v>
      </c>
      <c r="B35609" s="278">
        <f>'Composições Desp. Diretas'!$A$34</f>
        <v>0</v>
      </c>
      <c r="C35609" s="278" t="str">
        <f>EAP!$C$9</f>
        <v>PP01</v>
      </c>
      <c r="D35609" s="279">
        <f>'Composições Desp. Diretas'!$C$34</f>
        <v>0</v>
      </c>
      <c r="E35609" s="278" t="str">
        <f>Resumo!$R$5</f>
        <v>Despesa</v>
      </c>
      <c r="F35609" s="278" t="str">
        <f>Resumo!$R$7</f>
        <v>Despesa Direta</v>
      </c>
      <c r="G35609" s="286">
        <f>'Composições Desp. Diretas'!DE34</f>
        <v>0</v>
      </c>
    </row>
    <row r="35610" spans="1:7">
      <c r="A35610" s="283">
        <f>'Comp. Desp. Indiretas'!$DD$7</f>
        <v>0</v>
      </c>
      <c r="B35610" s="278">
        <f>'Composições Desp. Diretas'!$A$35</f>
        <v>0</v>
      </c>
      <c r="C35610" s="278" t="str">
        <f>EAP!$C$9</f>
        <v>PP01</v>
      </c>
      <c r="D35610" s="279">
        <f>'Composições Desp. Diretas'!$C$35</f>
        <v>0</v>
      </c>
      <c r="E35610" s="278" t="str">
        <f>Resumo!$R$5</f>
        <v>Despesa</v>
      </c>
      <c r="F35610" s="278" t="str">
        <f>Resumo!$R$7</f>
        <v>Despesa Direta</v>
      </c>
      <c r="G35610" s="286">
        <f>'Composições Desp. Diretas'!DE35</f>
        <v>0</v>
      </c>
    </row>
    <row r="35611" spans="1:7">
      <c r="A35611" s="283">
        <f>'Comp. Desp. Indiretas'!$DD$7</f>
        <v>0</v>
      </c>
      <c r="B35611" s="278">
        <f>'Composições Desp. Diretas'!$A$36</f>
        <v>0</v>
      </c>
      <c r="C35611" s="278" t="str">
        <f>EAP!$C$9</f>
        <v>PP01</v>
      </c>
      <c r="D35611" s="279">
        <f>'Composições Desp. Diretas'!$C$36</f>
        <v>0</v>
      </c>
      <c r="E35611" s="278" t="str">
        <f>Resumo!$R$5</f>
        <v>Despesa</v>
      </c>
      <c r="F35611" s="278" t="str">
        <f>Resumo!$R$7</f>
        <v>Despesa Direta</v>
      </c>
      <c r="G35611" s="286">
        <f>'Composições Desp. Diretas'!DE36</f>
        <v>0</v>
      </c>
    </row>
    <row r="35612" spans="1:7">
      <c r="A35612" s="283">
        <f>'Comp. Desp. Indiretas'!$DD$7</f>
        <v>0</v>
      </c>
      <c r="B35612" s="278">
        <f>'Composições Desp. Diretas'!$A$37</f>
        <v>0</v>
      </c>
      <c r="C35612" s="278" t="str">
        <f>EAP!$C$9</f>
        <v>PP01</v>
      </c>
      <c r="D35612" s="279">
        <f>'Composições Desp. Diretas'!$C$37</f>
        <v>0</v>
      </c>
      <c r="E35612" s="278" t="str">
        <f>Resumo!$R$5</f>
        <v>Despesa</v>
      </c>
      <c r="F35612" s="278" t="str">
        <f>Resumo!$R$7</f>
        <v>Despesa Direta</v>
      </c>
      <c r="G35612" s="286">
        <f>'Composições Desp. Diretas'!DE37</f>
        <v>0</v>
      </c>
    </row>
    <row r="35613" spans="1:7">
      <c r="A35613" s="283">
        <f>'Comp. Desp. Indiretas'!$DD$7</f>
        <v>0</v>
      </c>
      <c r="B35613" s="278">
        <f>'Composições Desp. Diretas'!$A$38</f>
        <v>0</v>
      </c>
      <c r="C35613" s="278" t="str">
        <f>EAP!$C$9</f>
        <v>PP01</v>
      </c>
      <c r="D35613" s="279">
        <f>'Composições Desp. Diretas'!$C$38</f>
        <v>0</v>
      </c>
      <c r="E35613" s="278" t="str">
        <f>Resumo!$R$5</f>
        <v>Despesa</v>
      </c>
      <c r="F35613" s="278" t="str">
        <f>Resumo!$R$7</f>
        <v>Despesa Direta</v>
      </c>
      <c r="G35613" s="286">
        <f>'Composições Desp. Diretas'!DE38</f>
        <v>0</v>
      </c>
    </row>
    <row r="35614" spans="1:7">
      <c r="A35614" s="283">
        <f>'Comp. Desp. Indiretas'!$DD$7</f>
        <v>0</v>
      </c>
      <c r="B35614" s="278">
        <f>'Composições Desp. Diretas'!$A$39</f>
        <v>0</v>
      </c>
      <c r="C35614" s="278" t="str">
        <f>EAP!$C$9</f>
        <v>PP01</v>
      </c>
      <c r="D35614" s="279">
        <f>'Composições Desp. Diretas'!$C$39</f>
        <v>0</v>
      </c>
      <c r="E35614" s="278" t="str">
        <f>Resumo!$R$5</f>
        <v>Despesa</v>
      </c>
      <c r="F35614" s="278" t="str">
        <f>Resumo!$R$7</f>
        <v>Despesa Direta</v>
      </c>
      <c r="G35614" s="286">
        <f>'Composições Desp. Diretas'!DE39</f>
        <v>0</v>
      </c>
    </row>
    <row r="35615" spans="1:7">
      <c r="A35615" s="283">
        <f>'Comp. Desp. Indiretas'!$DD$7</f>
        <v>0</v>
      </c>
      <c r="B35615" s="278">
        <f>'Composições Desp. Diretas'!$A$40</f>
        <v>0</v>
      </c>
      <c r="C35615" s="278" t="str">
        <f>EAP!$C$9</f>
        <v>PP01</v>
      </c>
      <c r="D35615" s="279">
        <f>'Composições Desp. Diretas'!$C$40</f>
        <v>0</v>
      </c>
      <c r="E35615" s="278" t="str">
        <f>Resumo!$R$5</f>
        <v>Despesa</v>
      </c>
      <c r="F35615" s="278" t="str">
        <f>Resumo!$R$7</f>
        <v>Despesa Direta</v>
      </c>
      <c r="G35615" s="286">
        <f>'Composições Desp. Diretas'!DE40</f>
        <v>0</v>
      </c>
    </row>
    <row r="35616" spans="1:7">
      <c r="A35616" s="283">
        <f>'Comp. Desp. Indiretas'!$DD$7</f>
        <v>0</v>
      </c>
      <c r="B35616" s="278" t="str">
        <f>'Composições Desp. Diretas'!$A$42</f>
        <v>DG</v>
      </c>
      <c r="C35616" s="278" t="str">
        <f>EAP!$C$10</f>
        <v>PP02</v>
      </c>
      <c r="D35616" s="279" t="str">
        <f>'Composições Desp. Diretas'!$C$42</f>
        <v>ALUGUEL DE VEÍCULO SUV</v>
      </c>
      <c r="E35616" s="278" t="str">
        <f>Resumo!$R$5</f>
        <v>Despesa</v>
      </c>
      <c r="F35616" s="278" t="str">
        <f>Resumo!$R$7</f>
        <v>Despesa Direta</v>
      </c>
      <c r="G35616" s="286">
        <f>'Composições Desp. Diretas'!DE42</f>
        <v>0</v>
      </c>
    </row>
    <row r="35617" spans="1:7">
      <c r="A35617" s="283">
        <f>'Comp. Desp. Indiretas'!$DD$7</f>
        <v>0</v>
      </c>
      <c r="B35617" s="278" t="str">
        <f>'Composições Desp. Diretas'!$A$43</f>
        <v>DG</v>
      </c>
      <c r="C35617" s="278" t="str">
        <f>EAP!$C$10</f>
        <v>PP02</v>
      </c>
      <c r="D35617" s="279" t="str">
        <f>'Composições Desp. Diretas'!$C$43</f>
        <v>COMBUSTÍVEL - GASOLINA</v>
      </c>
      <c r="E35617" s="278" t="str">
        <f>Resumo!$R$5</f>
        <v>Despesa</v>
      </c>
      <c r="F35617" s="278" t="str">
        <f>Resumo!$R$7</f>
        <v>Despesa Direta</v>
      </c>
      <c r="G35617" s="286">
        <f>'Composições Desp. Diretas'!DE43</f>
        <v>0</v>
      </c>
    </row>
    <row r="35618" spans="1:7">
      <c r="A35618" s="283">
        <f>'Comp. Desp. Indiretas'!$DD$7</f>
        <v>0</v>
      </c>
      <c r="B35618" s="278" t="str">
        <f>'Composições Desp. Diretas'!$A$44</f>
        <v>DG</v>
      </c>
      <c r="C35618" s="278" t="str">
        <f>EAP!$C$10</f>
        <v>PP02</v>
      </c>
      <c r="D35618" s="279" t="str">
        <f>'Composições Desp. Diretas'!$C$44</f>
        <v>EQUIPAMENTOS VEÍCULO (SENSOR DE FADIGA + TELEMETRIA)</v>
      </c>
      <c r="E35618" s="278" t="str">
        <f>Resumo!$R$5</f>
        <v>Despesa</v>
      </c>
      <c r="F35618" s="278" t="str">
        <f>Resumo!$R$7</f>
        <v>Despesa Direta</v>
      </c>
      <c r="G35618" s="286">
        <f>'Composições Desp. Diretas'!DE44</f>
        <v>0</v>
      </c>
    </row>
    <row r="35619" spans="1:7">
      <c r="A35619" s="283">
        <f>'Comp. Desp. Indiretas'!$DD$7</f>
        <v>0</v>
      </c>
      <c r="B35619" s="278" t="str">
        <f>'Composições Desp. Diretas'!$A$45</f>
        <v>DG</v>
      </c>
      <c r="C35619" s="278" t="str">
        <f>EAP!$C$10</f>
        <v>PP02</v>
      </c>
      <c r="D35619" s="279" t="str">
        <f>'Composições Desp. Diretas'!$C$45</f>
        <v>INSTALAÇÃO SENSOR FADIGA</v>
      </c>
      <c r="E35619" s="278" t="str">
        <f>Resumo!$R$5</f>
        <v>Despesa</v>
      </c>
      <c r="F35619" s="278" t="str">
        <f>Resumo!$R$7</f>
        <v>Despesa Direta</v>
      </c>
      <c r="G35619" s="286">
        <f>'Composições Desp. Diretas'!DE45</f>
        <v>0</v>
      </c>
    </row>
    <row r="35620" spans="1:7">
      <c r="A35620" s="283">
        <f>'Comp. Desp. Indiretas'!$DD$7</f>
        <v>0</v>
      </c>
      <c r="B35620" s="278" t="str">
        <f>'Composições Desp. Diretas'!$A$46</f>
        <v>DG</v>
      </c>
      <c r="C35620" s="278" t="str">
        <f>EAP!$C$10</f>
        <v>PP02</v>
      </c>
      <c r="D35620" s="279" t="str">
        <f>'Composições Desp. Diretas'!$C$46</f>
        <v>DESINSTALAÇÃO SENSOR FADIGA</v>
      </c>
      <c r="E35620" s="278" t="str">
        <f>Resumo!$R$5</f>
        <v>Despesa</v>
      </c>
      <c r="F35620" s="278" t="str">
        <f>Resumo!$R$7</f>
        <v>Despesa Direta</v>
      </c>
      <c r="G35620" s="286">
        <f>'Composições Desp. Diretas'!DE46</f>
        <v>0</v>
      </c>
    </row>
    <row r="35621" spans="1:7">
      <c r="A35621" s="283">
        <f>'Comp. Desp. Indiretas'!$DD$7</f>
        <v>0</v>
      </c>
      <c r="B35621" s="278" t="str">
        <f>'Composições Desp. Diretas'!$A$47</f>
        <v>DG</v>
      </c>
      <c r="C35621" s="278" t="str">
        <f>EAP!$C$10</f>
        <v>PP02</v>
      </c>
      <c r="D35621" s="279" t="str">
        <f>'Composições Desp. Diretas'!$C$47</f>
        <v>INSTALAÇÃO TELEMETRIA</v>
      </c>
      <c r="E35621" s="278" t="str">
        <f>Resumo!$R$5</f>
        <v>Despesa</v>
      </c>
      <c r="F35621" s="278" t="str">
        <f>Resumo!$R$7</f>
        <v>Despesa Direta</v>
      </c>
      <c r="G35621" s="286">
        <f>'Composições Desp. Diretas'!DE47</f>
        <v>0</v>
      </c>
    </row>
    <row r="35622" spans="1:7">
      <c r="A35622" s="283">
        <f>'Comp. Desp. Indiretas'!$DD$7</f>
        <v>0</v>
      </c>
      <c r="B35622" s="278" t="str">
        <f>'Composições Desp. Diretas'!$A$48</f>
        <v>DG</v>
      </c>
      <c r="C35622" s="278" t="str">
        <f>EAP!$C$10</f>
        <v>PP02</v>
      </c>
      <c r="D35622" s="279" t="str">
        <f>'Composições Desp. Diretas'!$C$48</f>
        <v>DESINSTALAÇÃO TELEMETRIA</v>
      </c>
      <c r="E35622" s="278" t="str">
        <f>Resumo!$R$5</f>
        <v>Despesa</v>
      </c>
      <c r="F35622" s="278" t="str">
        <f>Resumo!$R$7</f>
        <v>Despesa Direta</v>
      </c>
      <c r="G35622" s="286">
        <f>'Composições Desp. Diretas'!DE48</f>
        <v>0</v>
      </c>
    </row>
    <row r="35623" spans="1:7">
      <c r="A35623" s="283">
        <f>'Comp. Desp. Indiretas'!$DD$7</f>
        <v>0</v>
      </c>
      <c r="B35623" s="278" t="str">
        <f>'Composições Desp. Diretas'!$A$49</f>
        <v>DG</v>
      </c>
      <c r="C35623" s="278" t="str">
        <f>EAP!$C$10</f>
        <v>PP02</v>
      </c>
      <c r="D35623" s="279" t="str">
        <f>'Composições Desp. Diretas'!$C$49</f>
        <v>INSTALAÇÃO E DESINSTALAÇÃO DE SIRENE DE RÉ</v>
      </c>
      <c r="E35623" s="278" t="str">
        <f>Resumo!$R$5</f>
        <v>Despesa</v>
      </c>
      <c r="F35623" s="278" t="str">
        <f>Resumo!$R$7</f>
        <v>Despesa Direta</v>
      </c>
      <c r="G35623" s="286">
        <f>'Composições Desp. Diretas'!DE49</f>
        <v>0</v>
      </c>
    </row>
    <row r="35624" spans="1:7">
      <c r="A35624" s="283">
        <f>'Comp. Desp. Indiretas'!$DD$7</f>
        <v>0</v>
      </c>
      <c r="B35624" s="278" t="str">
        <f>'Composições Desp. Diretas'!$A$50</f>
        <v>DG</v>
      </c>
      <c r="C35624" s="278" t="str">
        <f>EAP!$C$10</f>
        <v>PP02</v>
      </c>
      <c r="D35624" s="279" t="str">
        <f>'Composições Desp. Diretas'!$C$50</f>
        <v>LAVAGEM DE VEÍCULO</v>
      </c>
      <c r="E35624" s="278" t="str">
        <f>Resumo!$R$5</f>
        <v>Despesa</v>
      </c>
      <c r="F35624" s="278" t="str">
        <f>Resumo!$R$7</f>
        <v>Despesa Direta</v>
      </c>
      <c r="G35624" s="286">
        <f>'Composições Desp. Diretas'!DE50</f>
        <v>0</v>
      </c>
    </row>
    <row r="35625" spans="1:7">
      <c r="A35625" s="283">
        <f>'Comp. Desp. Indiretas'!$DD$7</f>
        <v>0</v>
      </c>
      <c r="B35625" s="278" t="str">
        <f>'Composições Desp. Diretas'!$A$51</f>
        <v>MA</v>
      </c>
      <c r="C35625" s="278" t="str">
        <f>EAP!$C$10</f>
        <v>PP02</v>
      </c>
      <c r="D35625" s="279" t="str">
        <f>'Composições Desp. Diretas'!$C$51</f>
        <v>MATERIAIS GRÁFICOS (CARTILHAS, FOLDERS, BANNER, CADERNO, OUTDOOR, PLACAS, E ETC)</v>
      </c>
      <c r="E35625" s="278" t="str">
        <f>Resumo!$R$5</f>
        <v>Despesa</v>
      </c>
      <c r="F35625" s="278" t="str">
        <f>Resumo!$R$7</f>
        <v>Despesa Direta</v>
      </c>
      <c r="G35625" s="286">
        <f>'Composições Desp. Diretas'!DE51</f>
        <v>0</v>
      </c>
    </row>
    <row r="35626" spans="1:7">
      <c r="A35626" s="283">
        <f>'Comp. Desp. Indiretas'!$DD$7</f>
        <v>0</v>
      </c>
      <c r="B35626" s="278" t="str">
        <f>'Composições Desp. Diretas'!$A$52</f>
        <v>DG</v>
      </c>
      <c r="C35626" s="278" t="str">
        <f>EAP!$C$10</f>
        <v>PP02</v>
      </c>
      <c r="D35626" s="279" t="str">
        <f>'Composições Desp. Diretas'!$C$52</f>
        <v>LANCHES OFICINAS / EVENTOS / REUNIÕES</v>
      </c>
      <c r="E35626" s="278" t="str">
        <f>Resumo!$R$5</f>
        <v>Despesa</v>
      </c>
      <c r="F35626" s="278" t="str">
        <f>Resumo!$R$7</f>
        <v>Despesa Direta</v>
      </c>
      <c r="G35626" s="286">
        <f>'Composições Desp. Diretas'!DE52</f>
        <v>0</v>
      </c>
    </row>
    <row r="35627" spans="1:7">
      <c r="A35627" s="283">
        <f>'Comp. Desp. Indiretas'!$DD$7</f>
        <v>0</v>
      </c>
      <c r="B35627" s="278" t="str">
        <f>'Composições Desp. Diretas'!$A$53</f>
        <v>DG</v>
      </c>
      <c r="C35627" s="278" t="str">
        <f>EAP!$C$10</f>
        <v>PP02</v>
      </c>
      <c r="D35627" s="279" t="str">
        <f>'Composições Desp. Diretas'!$C$53</f>
        <v>TRANSPORTE PARTICIPANTES</v>
      </c>
      <c r="E35627" s="278" t="str">
        <f>Resumo!$R$5</f>
        <v>Despesa</v>
      </c>
      <c r="F35627" s="278" t="str">
        <f>Resumo!$R$7</f>
        <v>Despesa Direta</v>
      </c>
      <c r="G35627" s="286">
        <f>'Composições Desp. Diretas'!DE53</f>
        <v>0</v>
      </c>
    </row>
    <row r="35628" spans="1:7">
      <c r="A35628" s="283">
        <f>'Comp. Desp. Indiretas'!$DD$7</f>
        <v>0</v>
      </c>
      <c r="B35628" s="278" t="str">
        <f>'Composições Desp. Diretas'!$A$54</f>
        <v>MA</v>
      </c>
      <c r="C35628" s="278" t="str">
        <f>EAP!$C$10</f>
        <v>PP02</v>
      </c>
      <c r="D35628" s="279" t="str">
        <f>'Composições Desp. Diretas'!$C$54</f>
        <v>MATERIAIS DE ESCRITÓRIO (CARTOLINA, PAPEL, TESOURA, CANETA, LÁPIS, GRAMPEADOR, DUREX, FITA ADESIVA, E ETC.)</v>
      </c>
      <c r="E35628" s="278" t="str">
        <f>Resumo!$R$5</f>
        <v>Despesa</v>
      </c>
      <c r="F35628" s="278" t="str">
        <f>Resumo!$R$7</f>
        <v>Despesa Direta</v>
      </c>
      <c r="G35628" s="286">
        <f>'Composições Desp. Diretas'!DE54</f>
        <v>0</v>
      </c>
    </row>
    <row r="35629" spans="1:7">
      <c r="A35629" s="283">
        <f>'Comp. Desp. Indiretas'!$DD$7</f>
        <v>0</v>
      </c>
      <c r="B35629" s="278" t="str">
        <f>'Composições Desp. Diretas'!$A$55</f>
        <v>MA</v>
      </c>
      <c r="C35629" s="278" t="str">
        <f>EAP!$C$10</f>
        <v>PP02</v>
      </c>
      <c r="D35629" s="279" t="str">
        <f>'Composições Desp. Diretas'!$C$55</f>
        <v>MATERIAIS ACESSÓRIOS PARA AS CAMPANHAS/OFICINAS (BRINDES, CAMISETAS, E ETC.)</v>
      </c>
      <c r="E35629" s="278" t="str">
        <f>Resumo!$R$5</f>
        <v>Despesa</v>
      </c>
      <c r="F35629" s="278" t="str">
        <f>Resumo!$R$7</f>
        <v>Despesa Direta</v>
      </c>
      <c r="G35629" s="286">
        <f>'Composições Desp. Diretas'!DE55</f>
        <v>0</v>
      </c>
    </row>
    <row r="35630" spans="1:7">
      <c r="A35630" s="283">
        <f>'Comp. Desp. Indiretas'!$DD$7</f>
        <v>0</v>
      </c>
      <c r="B35630" s="278" t="str">
        <f>'Composições Desp. Diretas'!$A$56</f>
        <v>DG</v>
      </c>
      <c r="C35630" s="278" t="str">
        <f>EAP!$C$10</f>
        <v>PP02</v>
      </c>
      <c r="D35630" s="279" t="str">
        <f>'Composições Desp. Diretas'!$C$56</f>
        <v>HOSPEDAGEM VIAGEM</v>
      </c>
      <c r="E35630" s="278" t="str">
        <f>Resumo!$R$5</f>
        <v>Despesa</v>
      </c>
      <c r="F35630" s="278" t="str">
        <f>Resumo!$R$7</f>
        <v>Despesa Direta</v>
      </c>
      <c r="G35630" s="286">
        <f>'Composições Desp. Diretas'!DE56</f>
        <v>0</v>
      </c>
    </row>
    <row r="35631" spans="1:7">
      <c r="A35631" s="283">
        <f>'Comp. Desp. Indiretas'!$DD$7</f>
        <v>0</v>
      </c>
      <c r="B35631" s="278" t="str">
        <f>'Composições Desp. Diretas'!$A$57</f>
        <v>DG</v>
      </c>
      <c r="C35631" s="278" t="str">
        <f>EAP!$C$10</f>
        <v>PP02</v>
      </c>
      <c r="D35631" s="279" t="str">
        <f>'Composições Desp. Diretas'!$C$57</f>
        <v>ALIMENTAÇÃO VIAGEM (CAFÉ / ALMOÇO OU JANTA)</v>
      </c>
      <c r="E35631" s="278" t="str">
        <f>Resumo!$R$5</f>
        <v>Despesa</v>
      </c>
      <c r="F35631" s="278" t="str">
        <f>Resumo!$R$7</f>
        <v>Despesa Direta</v>
      </c>
      <c r="G35631" s="286">
        <f>'Composições Desp. Diretas'!DE57</f>
        <v>0</v>
      </c>
    </row>
    <row r="35632" spans="1:7">
      <c r="A35632" s="283">
        <f>'Comp. Desp. Indiretas'!$DD$7</f>
        <v>0</v>
      </c>
      <c r="B35632" s="278" t="str">
        <f>'Composições Desp. Diretas'!$A$58</f>
        <v>DG</v>
      </c>
      <c r="C35632" s="278" t="str">
        <f>EAP!$C$10</f>
        <v>PP02</v>
      </c>
      <c r="D35632" s="279" t="str">
        <f>'Composições Desp. Diretas'!$C$58</f>
        <v>PASSAGEM TERRESTRE / TRANSLADO</v>
      </c>
      <c r="E35632" s="278" t="str">
        <f>Resumo!$R$5</f>
        <v>Despesa</v>
      </c>
      <c r="F35632" s="278" t="str">
        <f>Resumo!$R$7</f>
        <v>Despesa Direta</v>
      </c>
      <c r="G35632" s="286">
        <f>'Composições Desp. Diretas'!DE58</f>
        <v>0</v>
      </c>
    </row>
    <row r="35633" spans="1:7">
      <c r="A35633" s="283">
        <f>'Comp. Desp. Indiretas'!$DD$7</f>
        <v>0</v>
      </c>
      <c r="B35633" s="278">
        <f>'Composições Desp. Diretas'!$A$59</f>
        <v>0</v>
      </c>
      <c r="C35633" s="278" t="str">
        <f>EAP!$C$10</f>
        <v>PP02</v>
      </c>
      <c r="D35633" s="279">
        <f>'Composições Desp. Diretas'!$C$59</f>
        <v>0</v>
      </c>
      <c r="E35633" s="278" t="str">
        <f>Resumo!$R$5</f>
        <v>Despesa</v>
      </c>
      <c r="F35633" s="278" t="str">
        <f>Resumo!$R$7</f>
        <v>Despesa Direta</v>
      </c>
      <c r="G35633" s="286">
        <f>'Composições Desp. Diretas'!DE59</f>
        <v>0</v>
      </c>
    </row>
    <row r="35634" spans="1:7">
      <c r="A35634" s="283">
        <f>'Comp. Desp. Indiretas'!$DD$7</f>
        <v>0</v>
      </c>
      <c r="B35634" s="278">
        <f>'Composições Desp. Diretas'!$A$60</f>
        <v>0</v>
      </c>
      <c r="C35634" s="278" t="str">
        <f>EAP!$C$10</f>
        <v>PP02</v>
      </c>
      <c r="D35634" s="279">
        <f>'Composições Desp. Diretas'!$C$60</f>
        <v>0</v>
      </c>
      <c r="E35634" s="278" t="str">
        <f>Resumo!$R$5</f>
        <v>Despesa</v>
      </c>
      <c r="F35634" s="278" t="str">
        <f>Resumo!$R$7</f>
        <v>Despesa Direta</v>
      </c>
      <c r="G35634" s="286">
        <f>'Composições Desp. Diretas'!DE60</f>
        <v>0</v>
      </c>
    </row>
    <row r="35635" spans="1:7">
      <c r="A35635" s="283">
        <f>'Comp. Desp. Indiretas'!$DD$7</f>
        <v>0</v>
      </c>
      <c r="B35635" s="278">
        <f>'Composições Desp. Diretas'!$A$61</f>
        <v>0</v>
      </c>
      <c r="C35635" s="278" t="str">
        <f>EAP!$C$10</f>
        <v>PP02</v>
      </c>
      <c r="D35635" s="279">
        <f>'Composições Desp. Diretas'!$C$61</f>
        <v>0</v>
      </c>
      <c r="E35635" s="278" t="str">
        <f>Resumo!$R$5</f>
        <v>Despesa</v>
      </c>
      <c r="F35635" s="278" t="str">
        <f>Resumo!$R$7</f>
        <v>Despesa Direta</v>
      </c>
      <c r="G35635" s="286">
        <f>'Composições Desp. Diretas'!DE61</f>
        <v>0</v>
      </c>
    </row>
    <row r="35636" spans="1:7">
      <c r="A35636" s="283">
        <f>'Comp. Desp. Indiretas'!$DD$7</f>
        <v>0</v>
      </c>
      <c r="B35636" s="278">
        <f>'Composições Desp. Diretas'!$A$62</f>
        <v>0</v>
      </c>
      <c r="C35636" s="278" t="str">
        <f>EAP!$C$10</f>
        <v>PP02</v>
      </c>
      <c r="D35636" s="279">
        <f>'Composições Desp. Diretas'!$C$62</f>
        <v>0</v>
      </c>
      <c r="E35636" s="278" t="str">
        <f>Resumo!$R$5</f>
        <v>Despesa</v>
      </c>
      <c r="F35636" s="278" t="str">
        <f>Resumo!$R$7</f>
        <v>Despesa Direta</v>
      </c>
      <c r="G35636" s="286">
        <f>'Composições Desp. Diretas'!DE62</f>
        <v>0</v>
      </c>
    </row>
    <row r="35637" spans="1:7">
      <c r="A35637" s="283">
        <f>'Comp. Desp. Indiretas'!$DD$7</f>
        <v>0</v>
      </c>
      <c r="B35637" s="278">
        <f>'Composições Desp. Diretas'!$A$63</f>
        <v>0</v>
      </c>
      <c r="C35637" s="278" t="str">
        <f>EAP!$C$10</f>
        <v>PP02</v>
      </c>
      <c r="D35637" s="279">
        <f>'Composições Desp. Diretas'!$C$63</f>
        <v>0</v>
      </c>
      <c r="E35637" s="278" t="str">
        <f>Resumo!$R$5</f>
        <v>Despesa</v>
      </c>
      <c r="F35637" s="278" t="str">
        <f>Resumo!$R$7</f>
        <v>Despesa Direta</v>
      </c>
      <c r="G35637" s="286">
        <f>'Composições Desp. Diretas'!DE63</f>
        <v>0</v>
      </c>
    </row>
    <row r="35638" spans="1:7">
      <c r="A35638" s="283">
        <f>'Comp. Desp. Indiretas'!$DD$7</f>
        <v>0</v>
      </c>
      <c r="B35638" s="278">
        <f>'Composições Desp. Diretas'!$A$64</f>
        <v>0</v>
      </c>
      <c r="C35638" s="278" t="str">
        <f>EAP!$C$10</f>
        <v>PP02</v>
      </c>
      <c r="D35638" s="279">
        <f>'Composições Desp. Diretas'!$C$64</f>
        <v>0</v>
      </c>
      <c r="E35638" s="278" t="str">
        <f>Resumo!$R$5</f>
        <v>Despesa</v>
      </c>
      <c r="F35638" s="278" t="str">
        <f>Resumo!$R$7</f>
        <v>Despesa Direta</v>
      </c>
      <c r="G35638" s="286">
        <f>'Composições Desp. Diretas'!DE64</f>
        <v>0</v>
      </c>
    </row>
    <row r="35639" spans="1:7">
      <c r="A35639" s="283">
        <f>'Comp. Desp. Indiretas'!$DD$7</f>
        <v>0</v>
      </c>
      <c r="B35639" s="278">
        <f>'Composições Desp. Diretas'!$A$65</f>
        <v>0</v>
      </c>
      <c r="C35639" s="278" t="str">
        <f>EAP!$C$10</f>
        <v>PP02</v>
      </c>
      <c r="D35639" s="279">
        <f>'Composições Desp. Diretas'!$C$65</f>
        <v>0</v>
      </c>
      <c r="E35639" s="278" t="str">
        <f>Resumo!$R$5</f>
        <v>Despesa</v>
      </c>
      <c r="F35639" s="278" t="str">
        <f>Resumo!$R$7</f>
        <v>Despesa Direta</v>
      </c>
      <c r="G35639" s="286">
        <f>'Composições Desp. Diretas'!DE65</f>
        <v>0</v>
      </c>
    </row>
    <row r="35640" spans="1:7">
      <c r="A35640" s="283">
        <f>'Comp. Desp. Indiretas'!$DD$7</f>
        <v>0</v>
      </c>
      <c r="B35640" s="278">
        <f>'Composições Desp. Diretas'!$A$66</f>
        <v>0</v>
      </c>
      <c r="C35640" s="278" t="str">
        <f>EAP!$C$10</f>
        <v>PP02</v>
      </c>
      <c r="D35640" s="279">
        <f>'Composições Desp. Diretas'!$C$66</f>
        <v>0</v>
      </c>
      <c r="E35640" s="278" t="str">
        <f>Resumo!$R$5</f>
        <v>Despesa</v>
      </c>
      <c r="F35640" s="278" t="str">
        <f>Resumo!$R$7</f>
        <v>Despesa Direta</v>
      </c>
      <c r="G35640" s="286">
        <f>'Composições Desp. Diretas'!DE66</f>
        <v>0</v>
      </c>
    </row>
    <row r="35641" spans="1:7">
      <c r="A35641" s="283">
        <f>'Comp. Desp. Indiretas'!$DD$7</f>
        <v>0</v>
      </c>
      <c r="B35641" s="278">
        <f>'Composições Desp. Diretas'!$A$67</f>
        <v>0</v>
      </c>
      <c r="C35641" s="278" t="str">
        <f>EAP!$C$10</f>
        <v>PP02</v>
      </c>
      <c r="D35641" s="279">
        <f>'Composições Desp. Diretas'!$C$67</f>
        <v>0</v>
      </c>
      <c r="E35641" s="278" t="str">
        <f>Resumo!$R$5</f>
        <v>Despesa</v>
      </c>
      <c r="F35641" s="278" t="str">
        <f>Resumo!$R$7</f>
        <v>Despesa Direta</v>
      </c>
      <c r="G35641" s="286">
        <f>'Composições Desp. Diretas'!DE67</f>
        <v>0</v>
      </c>
    </row>
    <row r="35642" spans="1:7">
      <c r="A35642" s="283">
        <f>'Comp. Desp. Indiretas'!$DD$7</f>
        <v>0</v>
      </c>
      <c r="B35642" s="278">
        <f>'Composições Desp. Diretas'!$A$68</f>
        <v>0</v>
      </c>
      <c r="C35642" s="278" t="str">
        <f>EAP!$C$10</f>
        <v>PP02</v>
      </c>
      <c r="D35642" s="279">
        <f>'Composições Desp. Diretas'!$C$68</f>
        <v>0</v>
      </c>
      <c r="E35642" s="278" t="str">
        <f>Resumo!$R$5</f>
        <v>Despesa</v>
      </c>
      <c r="F35642" s="278" t="str">
        <f>Resumo!$R$7</f>
        <v>Despesa Direta</v>
      </c>
      <c r="G35642" s="286">
        <f>'Composições Desp. Diretas'!DE68</f>
        <v>0</v>
      </c>
    </row>
    <row r="35643" spans="1:7">
      <c r="A35643" s="283">
        <f>'Comp. Desp. Indiretas'!$DD$7</f>
        <v>0</v>
      </c>
      <c r="B35643" s="278">
        <f>'Composições Desp. Diretas'!$A$69</f>
        <v>0</v>
      </c>
      <c r="C35643" s="278" t="str">
        <f>EAP!$C$10</f>
        <v>PP02</v>
      </c>
      <c r="D35643" s="279">
        <f>'Composições Desp. Diretas'!$C$69</f>
        <v>0</v>
      </c>
      <c r="E35643" s="278" t="str">
        <f>Resumo!$R$5</f>
        <v>Despesa</v>
      </c>
      <c r="F35643" s="278" t="str">
        <f>Resumo!$R$7</f>
        <v>Despesa Direta</v>
      </c>
      <c r="G35643" s="286">
        <f>'Composições Desp. Diretas'!DE69</f>
        <v>0</v>
      </c>
    </row>
    <row r="35644" spans="1:7">
      <c r="A35644" s="283">
        <f>'Comp. Desp. Indiretas'!$DD$7</f>
        <v>0</v>
      </c>
      <c r="B35644" s="278">
        <f>'Composições Desp. Diretas'!$A$70</f>
        <v>0</v>
      </c>
      <c r="C35644" s="278" t="str">
        <f>EAP!$C$10</f>
        <v>PP02</v>
      </c>
      <c r="D35644" s="279">
        <f>'Composições Desp. Diretas'!$C$70</f>
        <v>0</v>
      </c>
      <c r="E35644" s="278" t="str">
        <f>Resumo!$R$5</f>
        <v>Despesa</v>
      </c>
      <c r="F35644" s="278" t="str">
        <f>Resumo!$R$7</f>
        <v>Despesa Direta</v>
      </c>
      <c r="G35644" s="286">
        <f>'Composições Desp. Diretas'!DE70</f>
        <v>0</v>
      </c>
    </row>
    <row r="35645" spans="1:7">
      <c r="A35645" s="283">
        <f>'Comp. Desp. Indiretas'!$DD$7</f>
        <v>0</v>
      </c>
      <c r="B35645" s="278">
        <f>'Composições Desp. Diretas'!$A$71</f>
        <v>0</v>
      </c>
      <c r="C35645" s="278" t="str">
        <f>EAP!$C$10</f>
        <v>PP02</v>
      </c>
      <c r="D35645" s="279">
        <f>'Composições Desp. Diretas'!$C$71</f>
        <v>0</v>
      </c>
      <c r="E35645" s="278" t="str">
        <f>Resumo!$R$5</f>
        <v>Despesa</v>
      </c>
      <c r="F35645" s="278" t="str">
        <f>Resumo!$R$7</f>
        <v>Despesa Direta</v>
      </c>
      <c r="G35645" s="286">
        <f>'Composições Desp. Diretas'!DE71</f>
        <v>0</v>
      </c>
    </row>
    <row r="35646" spans="1:7">
      <c r="A35646" s="283">
        <f>'Comp. Desp. Indiretas'!$DD$7</f>
        <v>0</v>
      </c>
      <c r="B35646" s="278">
        <f>'Composições Desp. Diretas'!$A$72</f>
        <v>0</v>
      </c>
      <c r="C35646" s="278" t="str">
        <f>EAP!$C$10</f>
        <v>PP02</v>
      </c>
      <c r="D35646" s="279">
        <f>'Composições Desp. Diretas'!$C$72</f>
        <v>0</v>
      </c>
      <c r="E35646" s="278" t="str">
        <f>Resumo!$R$5</f>
        <v>Despesa</v>
      </c>
      <c r="F35646" s="278" t="str">
        <f>Resumo!$R$7</f>
        <v>Despesa Direta</v>
      </c>
      <c r="G35646" s="286">
        <f>'Composições Desp. Diretas'!DE72</f>
        <v>0</v>
      </c>
    </row>
    <row r="36515" spans="1:7">
      <c r="A36515" s="283">
        <f>'Comp. Desp. Indiretas'!$DD$7</f>
        <v>0</v>
      </c>
      <c r="D36515" s="279" t="str">
        <f>'CRONOG. DE RECEBIMENTO'!$A$5</f>
        <v>SUBPROGRAMA DE EDUCAÇÃO AMBIENTAL PARA A COMUNIDADE (PEAC)</v>
      </c>
      <c r="E36515" s="278" t="str">
        <f>Resumo!$R$4</f>
        <v>Receita</v>
      </c>
      <c r="F36515" s="278" t="str">
        <f>Resumo!$R$4</f>
        <v>Receita</v>
      </c>
      <c r="G36515" s="286">
        <f>'CRONOG. DE RECEBIMENTO'!AH5</f>
        <v>0</v>
      </c>
    </row>
    <row r="36516" spans="1:7">
      <c r="A36516" s="283">
        <f>'Comp. Desp. Indiretas'!$DD$7</f>
        <v>0</v>
      </c>
      <c r="D36516" s="279" t="str">
        <f>'CRONOG. DE RECEBIMENTO'!$A$6</f>
        <v>Plano de Trabalho de Comunidade (PEAC)</v>
      </c>
      <c r="E36516" s="278" t="str">
        <f>Resumo!$R$4</f>
        <v>Receita</v>
      </c>
      <c r="F36516" s="278" t="str">
        <f>Resumo!$R$4</f>
        <v>Receita</v>
      </c>
      <c r="G36516" s="286">
        <f>'CRONOG. DE RECEBIMENTO'!AH6</f>
        <v>0</v>
      </c>
    </row>
    <row r="36517" spans="1:7">
      <c r="A36517" s="283">
        <f>'Comp. Desp. Indiretas'!$DD$7</f>
        <v>0</v>
      </c>
      <c r="D36517" s="279" t="str">
        <f>'CRONOG. DE RECEBIMENTO'!$A$7</f>
        <v>Formar Comitê de Educação Ambiental de Comunidade (PEAC)</v>
      </c>
      <c r="E36517" s="278" t="str">
        <f>Resumo!$R$4</f>
        <v>Receita</v>
      </c>
      <c r="F36517" s="278" t="str">
        <f>Resumo!$R$4</f>
        <v>Receita</v>
      </c>
      <c r="G36517" s="286">
        <f>'CRONOG. DE RECEBIMENTO'!AH7</f>
        <v>0</v>
      </c>
    </row>
    <row r="36518" spans="1:7">
      <c r="A36518" s="283">
        <f>'Comp. Desp. Indiretas'!$DD$7</f>
        <v>0</v>
      </c>
      <c r="D36518" s="279" t="str">
        <f>'CRONOG. DE RECEBIMENTO'!$A$8</f>
        <v>Manter Comitê de Educação Ambiental em comunidades (PEAC)</v>
      </c>
      <c r="E36518" s="278" t="str">
        <f>Resumo!$R$4</f>
        <v>Receita</v>
      </c>
      <c r="F36518" s="278" t="str">
        <f>Resumo!$R$4</f>
        <v>Receita</v>
      </c>
      <c r="G36518" s="286">
        <f>'CRONOG. DE RECEBIMENTO'!AH8</f>
        <v>0</v>
      </c>
    </row>
    <row r="36519" spans="1:7">
      <c r="A36519" s="283">
        <f>'Comp. Desp. Indiretas'!$DD$7</f>
        <v>0</v>
      </c>
      <c r="D36519" s="279" t="str">
        <f>'CRONOG. DE RECEBIMENTO'!$A$24</f>
        <v>Realizar análise técnica mensal das atividades de Educação Ambiental do PEAC</v>
      </c>
      <c r="E36519" s="278" t="str">
        <f>Resumo!$R$4</f>
        <v>Receita</v>
      </c>
      <c r="F36519" s="278" t="str">
        <f>Resumo!$R$4</f>
        <v>Receita</v>
      </c>
      <c r="G36519" s="286">
        <f>'CRONOG. DE RECEBIMENTO'!AH24</f>
        <v>0</v>
      </c>
    </row>
    <row r="36520" spans="1:7">
      <c r="A36520" s="283">
        <f>'Comp. Desp. Indiretas'!$DD$7</f>
        <v>0</v>
      </c>
      <c r="D36520" s="279" t="str">
        <f>'CRONOG. DE RECEBIMENTO'!$A$25</f>
        <v>Realizar Blitz Educativa sobre SSMA para Comunidades (PEAC)</v>
      </c>
      <c r="E36520" s="278" t="str">
        <f>Resumo!$R$4</f>
        <v>Receita</v>
      </c>
      <c r="F36520" s="278" t="str">
        <f>Resumo!$R$4</f>
        <v>Receita</v>
      </c>
      <c r="G36520" s="286">
        <f>'CRONOG. DE RECEBIMENTO'!AH25</f>
        <v>0</v>
      </c>
    </row>
    <row r="36521" spans="1:7">
      <c r="A36521" s="283">
        <f>'Comp. Desp. Indiretas'!$DD$7</f>
        <v>0</v>
      </c>
      <c r="D36521" s="279" t="str">
        <f>'CRONOG. DE RECEBIMENTO'!$A$26</f>
        <v>Despesas tributáveis do item 6.1.12</v>
      </c>
      <c r="E36521" s="278" t="str">
        <f>Resumo!$R$4</f>
        <v>Receita</v>
      </c>
      <c r="F36521" s="278" t="str">
        <f>Resumo!$R$4</f>
        <v>Receita</v>
      </c>
      <c r="G36521" s="286">
        <f>'CRONOG. DE RECEBIMENTO'!AH26</f>
        <v>0</v>
      </c>
    </row>
    <row r="36522" spans="1:7">
      <c r="A36522" s="283">
        <f>'Comp. Desp. Indiretas'!$DD$7</f>
        <v>0</v>
      </c>
      <c r="D36522" s="279" t="str">
        <f>'CRONOG. DE RECEBIMENTO'!$A$42</f>
        <v>Despesas tributáveis do item 6.1.21</v>
      </c>
      <c r="E36522" s="278" t="str">
        <f>Resumo!$R$4</f>
        <v>Receita</v>
      </c>
      <c r="F36522" s="278" t="str">
        <f>Resumo!$R$4</f>
        <v>Receita</v>
      </c>
      <c r="G36522" s="286">
        <f>'CRONOG. DE RECEBIMENTO'!AH42</f>
        <v>0</v>
      </c>
    </row>
    <row r="36523" spans="1:7">
      <c r="A36523" s="283">
        <f>'Comp. Desp. Indiretas'!$DD$7</f>
        <v>0</v>
      </c>
      <c r="D36523" s="279" t="str">
        <f>'CRONOG. DE RECEBIMENTO'!$A$43</f>
        <v>Monitorar atividade do Programa de Educação Ambiental do Trabalhador (PEAT)</v>
      </c>
      <c r="E36523" s="278" t="str">
        <f>Resumo!$R$4</f>
        <v>Receita</v>
      </c>
      <c r="F36523" s="278" t="str">
        <f>Resumo!$R$4</f>
        <v>Receita</v>
      </c>
      <c r="G36523" s="286">
        <f>'CRONOG. DE RECEBIMENTO'!AH43</f>
        <v>0</v>
      </c>
    </row>
    <row r="36524" spans="1:7">
      <c r="A36524" s="283">
        <f>'Comp. Desp. Indiretas'!$DD$7</f>
        <v>0</v>
      </c>
      <c r="D36524" s="279" t="str">
        <f>'CRONOG. DE RECEBIMENTO'!$A$44</f>
        <v>Despesas tributáveis do item 6.1.22</v>
      </c>
      <c r="E36524" s="278" t="str">
        <f>Resumo!$R$4</f>
        <v>Receita</v>
      </c>
      <c r="F36524" s="278" t="str">
        <f>Resumo!$R$4</f>
        <v>Receita</v>
      </c>
      <c r="G36524" s="286">
        <f>'CRONOG. DE RECEBIMENTO'!AH44</f>
        <v>0</v>
      </c>
    </row>
    <row r="36525" spans="1:7">
      <c r="A36525" s="283">
        <f>'Comp. Desp. Indiretas'!$DD$7</f>
        <v>0</v>
      </c>
      <c r="D36525" s="279" t="str">
        <f>'CRONOG. DE RECEBIMENTO'!$A$45</f>
        <v>Realizar análise técnica mensal das atividades de Educação Ambiental do PEAT</v>
      </c>
      <c r="E36525" s="278" t="str">
        <f>Resumo!$R$4</f>
        <v>Receita</v>
      </c>
      <c r="F36525" s="278" t="str">
        <f>Resumo!$R$4</f>
        <v>Receita</v>
      </c>
      <c r="G36525" s="286">
        <f>'CRONOG. DE RECEBIMENTO'!AH45</f>
        <v>0</v>
      </c>
    </row>
    <row r="36526" spans="1:7">
      <c r="A36526" s="283">
        <f>'Comp. Desp. Indiretas'!$DD$7</f>
        <v>0</v>
      </c>
      <c r="D36526" s="279" t="str">
        <f>'CRONOG. DE RECEBIMENTO'!$A$46</f>
        <v>Realizar Diagnóstico Socioambiental Participativo (DSAP) para empregados</v>
      </c>
      <c r="E36526" s="278" t="str">
        <f>Resumo!$R$4</f>
        <v>Receita</v>
      </c>
      <c r="F36526" s="278" t="str">
        <f>Resumo!$R$4</f>
        <v>Receita</v>
      </c>
      <c r="G36526" s="286">
        <f>'CRONOG. DE RECEBIMENTO'!AH46</f>
        <v>0</v>
      </c>
    </row>
    <row r="36528" spans="1:7">
      <c r="A36528" s="283">
        <f>'Comp. Desp. Indiretas'!$DD$7</f>
        <v>0</v>
      </c>
      <c r="D36528" s="279" t="str">
        <f>'CRONOG. DE RECEBIMENTO'!$A$47</f>
        <v>Despesas tributáveis do item 6.1.24</v>
      </c>
      <c r="E36528" s="278" t="str">
        <f>Resumo!$R$4</f>
        <v>Receita</v>
      </c>
      <c r="F36528" s="278" t="str">
        <f>Resumo!$R$4</f>
        <v>Receita</v>
      </c>
      <c r="G36528" s="286">
        <f>'CRONOG. DE RECEBIMENTO'!AH47</f>
        <v>0</v>
      </c>
    </row>
    <row r="36529" spans="1:7">
      <c r="A36529" s="283">
        <f>'Comp. Desp. Indiretas'!$DD$7</f>
        <v>0</v>
      </c>
      <c r="D36529" s="279" t="str">
        <f>'CRONOG. DE RECEBIMENTO'!$A$48</f>
        <v>PRODUÇÃO DE ARTES VISUAIS</v>
      </c>
      <c r="E36529" s="278" t="str">
        <f>Resumo!$R$4</f>
        <v>Receita</v>
      </c>
      <c r="F36529" s="278" t="str">
        <f>Resumo!$R$4</f>
        <v>Receita</v>
      </c>
      <c r="G36529" s="286">
        <f>'CRONOG. DE RECEBIMENTO'!AH48</f>
        <v>0</v>
      </c>
    </row>
    <row r="36530" spans="1:7">
      <c r="A36530" s="283">
        <f>'Comp. Desp. Indiretas'!$DD$7</f>
        <v>0</v>
      </c>
      <c r="D36530" s="279" t="str">
        <f>'CRONOG. DE RECEBIMENTO'!$A$49</f>
        <v>Produzir material gráfico como folder, convites, banner, lâmina, outdoor, apresentações e produtos diversos atinentes a educação ambiental e outras temáticas etc.</v>
      </c>
      <c r="E36530" s="278" t="str">
        <f>Resumo!$R$4</f>
        <v>Receita</v>
      </c>
      <c r="F36530" s="278" t="str">
        <f>Resumo!$R$4</f>
        <v>Receita</v>
      </c>
      <c r="G36530" s="286">
        <f>'CRONOG. DE RECEBIMENTO'!AH49</f>
        <v>0</v>
      </c>
    </row>
    <row r="36531" spans="1:7">
      <c r="A36531" s="283">
        <f>'Comp. Desp. Indiretas'!$DD$7</f>
        <v>0</v>
      </c>
      <c r="D36531" s="279" t="str">
        <f>'CRONOG. DE RECEBIMENTO'!$A$50</f>
        <v>Produzir Card Animado, Vídeos, Spot, Jogos interativos, Peça Multimídia, Identidade Visual, Plataformas digitais/interativas, Brindes, Cadernos de Campo/Quis/Guia etc.:</v>
      </c>
      <c r="E36531" s="278" t="str">
        <f>Resumo!$R$4</f>
        <v>Receita</v>
      </c>
      <c r="F36531" s="278" t="str">
        <f>Resumo!$R$4</f>
        <v>Receita</v>
      </c>
      <c r="G36531" s="286">
        <f>'CRONOG. DE RECEBIMENTO'!AH50</f>
        <v>0</v>
      </c>
    </row>
    <row r="36545" spans="1:7">
      <c r="A36545" s="283">
        <f>'Comp. Desp. Indiretas'!$DD$7</f>
        <v>0</v>
      </c>
      <c r="D36545" s="279" t="str">
        <f>Resumo!$R$8</f>
        <v>Imposto</v>
      </c>
      <c r="E36545" s="278" t="str">
        <f>Resumo!$R$5</f>
        <v>Despesa</v>
      </c>
      <c r="F36545" s="278" t="str">
        <f>Resumo!$R$8</f>
        <v>Imposto</v>
      </c>
      <c r="G36545" s="286">
        <f>'CRONOG. DE RECEBIMENTO'!AH53</f>
        <v>0</v>
      </c>
    </row>
    <row r="36546" spans="1:7">
      <c r="A36546" s="283">
        <f>'Comp. Desp. Indiretas'!$DD$7</f>
        <v>0</v>
      </c>
      <c r="D36546" s="279" t="str">
        <f>Resumo!$R$9</f>
        <v>Overhead</v>
      </c>
      <c r="E36546" s="278" t="str">
        <f>Resumo!$R$9</f>
        <v>Overhead</v>
      </c>
      <c r="F36546" s="278" t="str">
        <f>Resumo!$R$9</f>
        <v>Overhead</v>
      </c>
      <c r="G36546" s="286">
        <f>'CRONOG. DE RECEBIMENTO'!AH58</f>
        <v>0</v>
      </c>
    </row>
    <row r="36547" spans="1:7">
      <c r="A36547" s="283">
        <f>'Comp. Desp. Indiretas'!$DD$7</f>
        <v>0</v>
      </c>
      <c r="D36547" s="279" t="str">
        <f>Resumo!$R$10</f>
        <v>Margem</v>
      </c>
      <c r="E36547" s="278" t="str">
        <f>Resumo!$R$10</f>
        <v>Margem</v>
      </c>
      <c r="F36547" s="278" t="str">
        <f>Resumo!$R$10</f>
        <v>Margem</v>
      </c>
      <c r="G36547" s="286">
        <f>'CRONOG. DE RECEBIMENTO'!AH60</f>
        <v>0</v>
      </c>
    </row>
    <row r="36548" spans="1:7">
      <c r="A36548" s="283">
        <f>'Comp. Desp. Indiretas'!$DD$7</f>
        <v>0</v>
      </c>
      <c r="D36548" s="279" t="str">
        <f>Resumo!$R$11</f>
        <v>Risco</v>
      </c>
      <c r="E36548" s="278" t="str">
        <f>Resumo!$R$11</f>
        <v>Risco</v>
      </c>
      <c r="F36548" s="278" t="str">
        <f>Resumo!$R$11</f>
        <v>Risco</v>
      </c>
      <c r="G36548" s="286">
        <f>'CRONOG. DE RECEBIMENTO'!AH59</f>
        <v>0</v>
      </c>
    </row>
    <row r="36549" spans="1:7">
      <c r="A36549" s="283">
        <f>'Comp. Desp. Indiretas'!$DD$7</f>
        <v>0</v>
      </c>
      <c r="D36549" s="279" t="str">
        <f>'CRONOG. DE RECEBIMENTO'!$A$54</f>
        <v>TOTAL MENSAL - RECEITA LÍQUIDA</v>
      </c>
      <c r="E36549" s="278" t="str">
        <f>Resumo!$R$4</f>
        <v>Receita</v>
      </c>
      <c r="F36549" s="278" t="str">
        <f>'CRONOG. DE RECEBIMENTO'!$A$54</f>
        <v>TOTAL MENSAL - RECEITA LÍQUIDA</v>
      </c>
      <c r="G36549" s="286">
        <f>'CRONOG. DE RECEBIMENTO'!$AH$54</f>
        <v>0</v>
      </c>
    </row>
    <row r="36550" spans="1:7">
      <c r="A36550" s="283">
        <f>'Comp. Desp. Indiretas'!$DD$7</f>
        <v>0</v>
      </c>
      <c r="D36550" s="279" t="str">
        <f>'CRONOG. DE RECEBIMENTO'!$A$55</f>
        <v>TOTAL ACUMULADO - RECEITA LÍQUIDA</v>
      </c>
      <c r="E36550" s="278" t="str">
        <f>Resumo!$R$4</f>
        <v>Receita</v>
      </c>
      <c r="F36550" s="278" t="str">
        <f>'CRONOG. DE RECEBIMENTO'!$A$55</f>
        <v>TOTAL ACUMULADO - RECEITA LÍQUIDA</v>
      </c>
      <c r="G36550" s="286">
        <f>'CRONOG. DE RECEBIMENTO'!$AH$55</f>
        <v>5856057.9680455765</v>
      </c>
    </row>
    <row r="36581" spans="1:7">
      <c r="A36581" s="283">
        <f>'Comp. Desp. Indiretas'!$DE$7</f>
        <v>0</v>
      </c>
      <c r="B36581" s="278" t="str">
        <f>'Comp. Desp. Indiretas'!$A$9</f>
        <v>MOC</v>
      </c>
      <c r="D36581" s="279" t="str">
        <f>'Comp. Desp. Indiretas'!$C$9</f>
        <v>DIRETOR TÉCNICO</v>
      </c>
      <c r="E36581" s="278" t="str">
        <f>Resumo!$R$5</f>
        <v>Despesa</v>
      </c>
      <c r="F36581" s="278" t="str">
        <f>Resumo!$R$6</f>
        <v>Despesa Indireta</v>
      </c>
      <c r="G36581" s="286">
        <f>'Comp. Desp. Indiretas'!DE9</f>
        <v>0</v>
      </c>
    </row>
    <row r="36582" spans="1:7">
      <c r="A36582" s="283">
        <f>'Comp. Desp. Indiretas'!$DE$7</f>
        <v>0</v>
      </c>
      <c r="B36582" s="278" t="str">
        <f>'Comp. Desp. Indiretas'!$A$10</f>
        <v>MOC</v>
      </c>
      <c r="D36582" s="279" t="str">
        <f>'Comp. Desp. Indiretas'!$C$10</f>
        <v>GERENTE DE PROJETO</v>
      </c>
      <c r="E36582" s="278" t="str">
        <f>Resumo!$R$5</f>
        <v>Despesa</v>
      </c>
      <c r="F36582" s="278" t="str">
        <f>Resumo!$R$6</f>
        <v>Despesa Indireta</v>
      </c>
      <c r="G36582" s="286">
        <f>'Comp. Desp. Indiretas'!DE10</f>
        <v>0</v>
      </c>
    </row>
    <row r="36583" spans="1:7">
      <c r="A36583" s="283">
        <f>'Comp. Desp. Indiretas'!$DE$7</f>
        <v>0</v>
      </c>
      <c r="B36583" s="278" t="str">
        <f>'Comp. Desp. Indiretas'!$A$11</f>
        <v>MOC</v>
      </c>
      <c r="D36583" s="279" t="str">
        <f>'Comp. Desp. Indiretas'!$C$11</f>
        <v>COORD. DE PROJETO</v>
      </c>
      <c r="E36583" s="278" t="str">
        <f>Resumo!$R$5</f>
        <v>Despesa</v>
      </c>
      <c r="F36583" s="278" t="str">
        <f>Resumo!$R$6</f>
        <v>Despesa Indireta</v>
      </c>
      <c r="G36583" s="286">
        <f>'Comp. Desp. Indiretas'!DE11</f>
        <v>0</v>
      </c>
    </row>
    <row r="36584" spans="1:7">
      <c r="A36584" s="283">
        <f>'Comp. Desp. Indiretas'!$DE$7</f>
        <v>0</v>
      </c>
      <c r="B36584" s="278" t="str">
        <f>'Comp. Desp. Indiretas'!$A$12</f>
        <v>MOC</v>
      </c>
      <c r="D36584" s="279" t="str">
        <f>'Comp. Desp. Indiretas'!$C$12</f>
        <v>COORD. OPERACIONAL</v>
      </c>
      <c r="E36584" s="278" t="str">
        <f>Resumo!$R$5</f>
        <v>Despesa</v>
      </c>
      <c r="F36584" s="278" t="str">
        <f>Resumo!$R$6</f>
        <v>Despesa Indireta</v>
      </c>
      <c r="G36584" s="286">
        <f>'Comp. Desp. Indiretas'!DE12</f>
        <v>0</v>
      </c>
    </row>
    <row r="36585" spans="1:7">
      <c r="A36585" s="283">
        <f>'Comp. Desp. Indiretas'!$DE$7</f>
        <v>0</v>
      </c>
      <c r="B36585" s="278" t="str">
        <f>'Comp. Desp. Indiretas'!$A$13</f>
        <v>MOC</v>
      </c>
      <c r="D36585" s="279" t="str">
        <f>'Comp. Desp. Indiretas'!$C$13</f>
        <v>ANALISTA DE PROJETOS SENIOR</v>
      </c>
      <c r="E36585" s="278" t="str">
        <f>Resumo!$R$5</f>
        <v>Despesa</v>
      </c>
      <c r="F36585" s="278" t="str">
        <f>Resumo!$R$6</f>
        <v>Despesa Indireta</v>
      </c>
      <c r="G36585" s="286">
        <f>'Comp. Desp. Indiretas'!DE13</f>
        <v>0</v>
      </c>
    </row>
    <row r="36586" spans="1:7">
      <c r="A36586" s="283">
        <f>'Comp. Desp. Indiretas'!$DE$7</f>
        <v>0</v>
      </c>
      <c r="B36586" s="278" t="str">
        <f>'Comp. Desp. Indiretas'!$A$14</f>
        <v>MOC</v>
      </c>
      <c r="D36586" s="279" t="str">
        <f>'Comp. Desp. Indiretas'!$C$14</f>
        <v>ANALISTA DE PROJETOS PLENO</v>
      </c>
      <c r="E36586" s="278" t="str">
        <f>Resumo!$R$5</f>
        <v>Despesa</v>
      </c>
      <c r="F36586" s="278" t="str">
        <f>Resumo!$R$6</f>
        <v>Despesa Indireta</v>
      </c>
      <c r="G36586" s="286">
        <f>'Comp. Desp. Indiretas'!DE14</f>
        <v>0</v>
      </c>
    </row>
    <row r="36587" spans="1:7">
      <c r="A36587" s="283">
        <f>'Comp. Desp. Indiretas'!$DE$7</f>
        <v>0</v>
      </c>
      <c r="B36587" s="278" t="str">
        <f>'Comp. Desp. Indiretas'!$A$15</f>
        <v>MOC</v>
      </c>
      <c r="D36587" s="279" t="str">
        <f>'Comp. Desp. Indiretas'!$C$15</f>
        <v>ANALISTA DE PROJETOS JUNIOR</v>
      </c>
      <c r="E36587" s="278" t="str">
        <f>Resumo!$R$5</f>
        <v>Despesa</v>
      </c>
      <c r="F36587" s="278" t="str">
        <f>Resumo!$R$6</f>
        <v>Despesa Indireta</v>
      </c>
      <c r="G36587" s="286">
        <f>'Comp. Desp. Indiretas'!DE15</f>
        <v>0</v>
      </c>
    </row>
    <row r="36588" spans="1:7">
      <c r="A36588" s="283">
        <f>'Comp. Desp. Indiretas'!$DE$7</f>
        <v>0</v>
      </c>
      <c r="B36588" s="278" t="str">
        <f>'Comp. Desp. Indiretas'!$A$16</f>
        <v>MOC</v>
      </c>
      <c r="D36588" s="279" t="str">
        <f>'Comp. Desp. Indiretas'!$C$16</f>
        <v>TÉCNICO OPERACIONAL</v>
      </c>
      <c r="E36588" s="278" t="str">
        <f>Resumo!$R$5</f>
        <v>Despesa</v>
      </c>
      <c r="F36588" s="278" t="str">
        <f>Resumo!$R$6</f>
        <v>Despesa Indireta</v>
      </c>
      <c r="G36588" s="286">
        <f>'Comp. Desp. Indiretas'!DE16</f>
        <v>0</v>
      </c>
    </row>
    <row r="36589" spans="1:7">
      <c r="A36589" s="283">
        <f>'Comp. Desp. Indiretas'!$DE$7</f>
        <v>0</v>
      </c>
      <c r="B36589" s="278" t="str">
        <f>'Comp. Desp. Indiretas'!$A$17</f>
        <v>MOC</v>
      </c>
      <c r="D36589" s="279" t="str">
        <f>'Comp. Desp. Indiretas'!$C$17</f>
        <v>TÉCNICO OPERACIONAL - C/ PERICULOSIDADE</v>
      </c>
      <c r="E36589" s="278" t="str">
        <f>Resumo!$R$5</f>
        <v>Despesa</v>
      </c>
      <c r="F36589" s="278" t="str">
        <f>Resumo!$R$6</f>
        <v>Despesa Indireta</v>
      </c>
      <c r="G36589" s="286">
        <f>'Comp. Desp. Indiretas'!DE17</f>
        <v>0</v>
      </c>
    </row>
    <row r="36590" spans="1:7">
      <c r="A36590" s="283">
        <f>'Comp. Desp. Indiretas'!$DE$7</f>
        <v>0</v>
      </c>
      <c r="B36590" s="278" t="str">
        <f>'Comp. Desp. Indiretas'!$A$18</f>
        <v>MOC</v>
      </c>
      <c r="D36590" s="279" t="str">
        <f>'Comp. Desp. Indiretas'!$C$18</f>
        <v>ANALISTA DE GEOPROCESSAMENTO</v>
      </c>
      <c r="E36590" s="278" t="str">
        <f>Resumo!$R$5</f>
        <v>Despesa</v>
      </c>
      <c r="F36590" s="278" t="str">
        <f>Resumo!$R$6</f>
        <v>Despesa Indireta</v>
      </c>
      <c r="G36590" s="286">
        <f>'Comp. Desp. Indiretas'!DE18</f>
        <v>0</v>
      </c>
    </row>
    <row r="36591" spans="1:7">
      <c r="A36591" s="283">
        <f>'Comp. Desp. Indiretas'!$DE$7</f>
        <v>0</v>
      </c>
      <c r="B36591" s="278" t="str">
        <f>'Comp. Desp. Indiretas'!$A$19</f>
        <v>MOC</v>
      </c>
      <c r="D36591" s="279" t="str">
        <f>'Comp. Desp. Indiretas'!$C$19</f>
        <v>ASSISTENTE DE PROJETOS</v>
      </c>
      <c r="E36591" s="278" t="str">
        <f>Resumo!$R$5</f>
        <v>Despesa</v>
      </c>
      <c r="F36591" s="278" t="str">
        <f>Resumo!$R$6</f>
        <v>Despesa Indireta</v>
      </c>
      <c r="G36591" s="286">
        <f>'Comp. Desp. Indiretas'!DE19</f>
        <v>0</v>
      </c>
    </row>
    <row r="36592" spans="1:7">
      <c r="A36592" s="283">
        <f>'Comp. Desp. Indiretas'!$DE$7</f>
        <v>0</v>
      </c>
      <c r="B36592" s="278" t="str">
        <f>'Comp. Desp. Indiretas'!$A$20</f>
        <v>MOC</v>
      </c>
      <c r="D36592" s="279" t="str">
        <f>'Comp. Desp. Indiretas'!$C$20</f>
        <v>ASSISTENTE ADMINISTRATIVO</v>
      </c>
      <c r="E36592" s="278" t="str">
        <f>Resumo!$R$5</f>
        <v>Despesa</v>
      </c>
      <c r="F36592" s="278" t="str">
        <f>Resumo!$R$6</f>
        <v>Despesa Indireta</v>
      </c>
      <c r="G36592" s="286">
        <f>'Comp. Desp. Indiretas'!DE20</f>
        <v>0</v>
      </c>
    </row>
    <row r="36593" spans="1:7">
      <c r="A36593" s="283">
        <f>'Comp. Desp. Indiretas'!$DE$7</f>
        <v>0</v>
      </c>
      <c r="B36593" s="278" t="str">
        <f>'Comp. Desp. Indiretas'!$A$21</f>
        <v>MOC</v>
      </c>
      <c r="D36593" s="279" t="str">
        <f>'Comp. Desp. Indiretas'!$C$21</f>
        <v>ESTAGIÁRIO TÉCNICO</v>
      </c>
      <c r="E36593" s="278" t="str">
        <f>Resumo!$R$5</f>
        <v>Despesa</v>
      </c>
      <c r="F36593" s="278" t="str">
        <f>Resumo!$R$6</f>
        <v>Despesa Indireta</v>
      </c>
      <c r="G36593" s="286">
        <f>'Comp. Desp. Indiretas'!DE21</f>
        <v>0</v>
      </c>
    </row>
    <row r="36594" spans="1:7">
      <c r="A36594" s="283">
        <f>'Comp. Desp. Indiretas'!$DE$7</f>
        <v>0</v>
      </c>
      <c r="B36594" s="278" t="str">
        <f>'Comp. Desp. Indiretas'!$A$22</f>
        <v>MOC</v>
      </c>
      <c r="D36594" s="279" t="str">
        <f>'Comp. Desp. Indiretas'!$C$22</f>
        <v>ANALISTA FINANCEIRO</v>
      </c>
      <c r="E36594" s="278" t="str">
        <f>Resumo!$R$5</f>
        <v>Despesa</v>
      </c>
      <c r="F36594" s="278" t="str">
        <f>Resumo!$R$6</f>
        <v>Despesa Indireta</v>
      </c>
      <c r="G36594" s="286">
        <f>'Comp. Desp. Indiretas'!DE22</f>
        <v>0</v>
      </c>
    </row>
    <row r="36595" spans="1:7">
      <c r="A36595" s="283">
        <f>'Comp. Desp. Indiretas'!$DE$7</f>
        <v>0</v>
      </c>
      <c r="B36595" s="278" t="str">
        <f>'Comp. Desp. Indiretas'!$A$23</f>
        <v>MOC</v>
      </c>
      <c r="D36595" s="279" t="str">
        <f>'Comp. Desp. Indiretas'!$C$23</f>
        <v>ANALISTA DE SUPRIMENTOS</v>
      </c>
      <c r="E36595" s="278" t="str">
        <f>Resumo!$R$5</f>
        <v>Despesa</v>
      </c>
      <c r="F36595" s="278" t="str">
        <f>Resumo!$R$6</f>
        <v>Despesa Indireta</v>
      </c>
      <c r="G36595" s="286">
        <f>'Comp. Desp. Indiretas'!DE23</f>
        <v>0</v>
      </c>
    </row>
    <row r="36596" spans="1:7">
      <c r="A36596" s="283">
        <f>'Comp. Desp. Indiretas'!$DE$7</f>
        <v>0</v>
      </c>
      <c r="B36596" s="278" t="str">
        <f>'Comp. Desp. Indiretas'!$A$24</f>
        <v>DG</v>
      </c>
      <c r="D36596" s="279" t="str">
        <f>'Comp. Desp. Indiretas'!$C$24</f>
        <v>HOSPEDAGEM VIAGEM</v>
      </c>
      <c r="E36596" s="278" t="str">
        <f>Resumo!$R$5</f>
        <v>Despesa</v>
      </c>
      <c r="F36596" s="278" t="str">
        <f>Resumo!$R$6</f>
        <v>Despesa Indireta</v>
      </c>
      <c r="G36596" s="286">
        <f>'Comp. Desp. Indiretas'!DE24</f>
        <v>0</v>
      </c>
    </row>
    <row r="36597" spans="1:7">
      <c r="A36597" s="283">
        <f>'Comp. Desp. Indiretas'!$DE$7</f>
        <v>0</v>
      </c>
      <c r="B36597" s="278" t="str">
        <f>'Comp. Desp. Indiretas'!$A$25</f>
        <v>DG</v>
      </c>
      <c r="D36597" s="279" t="str">
        <f>'Comp. Desp. Indiretas'!$C$25</f>
        <v>HOSPEDAGEM - NIVEL 2</v>
      </c>
      <c r="E36597" s="278" t="str">
        <f>Resumo!$R$5</f>
        <v>Despesa</v>
      </c>
      <c r="F36597" s="278" t="str">
        <f>Resumo!$R$6</f>
        <v>Despesa Indireta</v>
      </c>
      <c r="G36597" s="286">
        <f>'Comp. Desp. Indiretas'!DE25</f>
        <v>0</v>
      </c>
    </row>
    <row r="36598" spans="1:7">
      <c r="A36598" s="283">
        <f>'Comp. Desp. Indiretas'!$DE$7</f>
        <v>0</v>
      </c>
      <c r="B36598" s="278" t="str">
        <f>'Comp. Desp. Indiretas'!$A$26</f>
        <v>DG</v>
      </c>
      <c r="D36598" s="279" t="str">
        <f>'Comp. Desp. Indiretas'!$C$26</f>
        <v>HOSPEDAGEM - NIVEL 3</v>
      </c>
      <c r="E36598" s="278" t="str">
        <f>Resumo!$R$5</f>
        <v>Despesa</v>
      </c>
      <c r="F36598" s="278" t="str">
        <f>Resumo!$R$6</f>
        <v>Despesa Indireta</v>
      </c>
      <c r="G36598" s="286">
        <f>'Comp. Desp. Indiretas'!DE26</f>
        <v>0</v>
      </c>
    </row>
    <row r="36599" spans="1:7">
      <c r="A36599" s="283">
        <f>'Comp. Desp. Indiretas'!$DE$7</f>
        <v>0</v>
      </c>
      <c r="B36599" s="278" t="str">
        <f>'Comp. Desp. Indiretas'!$A$27</f>
        <v>DG</v>
      </c>
      <c r="D36599" s="279" t="str">
        <f>'Comp. Desp. Indiretas'!$C$27</f>
        <v>SALA COMERCIAL - PARAUAPEBAS/PA</v>
      </c>
      <c r="E36599" s="278" t="str">
        <f>Resumo!$R$5</f>
        <v>Despesa</v>
      </c>
      <c r="F36599" s="278" t="str">
        <f>Resumo!$R$6</f>
        <v>Despesa Indireta</v>
      </c>
      <c r="G36599" s="286">
        <f>'Comp. Desp. Indiretas'!DE27</f>
        <v>0</v>
      </c>
    </row>
    <row r="36600" spans="1:7">
      <c r="A36600" s="283">
        <f>'Comp. Desp. Indiretas'!$DE$7</f>
        <v>0</v>
      </c>
      <c r="B36600" s="278" t="str">
        <f>'Comp. Desp. Indiretas'!$A$28</f>
        <v>DG</v>
      </c>
      <c r="D36600" s="279" t="str">
        <f>'Comp. Desp. Indiretas'!$C$28</f>
        <v>CUSTOS FIXOS - SALA COMERCIAL (INTERNET, TELEFONIA, ENERGIA, LIMPEZA, E ETC)</v>
      </c>
      <c r="E36600" s="278" t="str">
        <f>Resumo!$R$5</f>
        <v>Despesa</v>
      </c>
      <c r="F36600" s="278" t="str">
        <f>Resumo!$R$6</f>
        <v>Despesa Indireta</v>
      </c>
      <c r="G36600" s="286">
        <f>'Comp. Desp. Indiretas'!DE28</f>
        <v>0</v>
      </c>
    </row>
    <row r="36601" spans="1:7">
      <c r="A36601" s="283">
        <f>'Comp. Desp. Indiretas'!$DE$7</f>
        <v>0</v>
      </c>
      <c r="B36601" s="278" t="str">
        <f>'Comp. Desp. Indiretas'!$A$29</f>
        <v>DG</v>
      </c>
      <c r="D36601" s="279" t="str">
        <f>'Comp. Desp. Indiretas'!$C$29</f>
        <v>MOBILIA/FRETE - SALA COMERCIAL</v>
      </c>
      <c r="E36601" s="278" t="str">
        <f>Resumo!$R$5</f>
        <v>Despesa</v>
      </c>
      <c r="F36601" s="278" t="str">
        <f>Resumo!$R$6</f>
        <v>Despesa Indireta</v>
      </c>
      <c r="G36601" s="286">
        <f>'Comp. Desp. Indiretas'!DE29</f>
        <v>0</v>
      </c>
    </row>
    <row r="36602" spans="1:7">
      <c r="A36602" s="283">
        <f>'Comp. Desp. Indiretas'!$DE$7</f>
        <v>0</v>
      </c>
      <c r="B36602" s="278" t="str">
        <f>'Comp. Desp. Indiretas'!$A$30</f>
        <v>DG</v>
      </c>
      <c r="D36602" s="279" t="str">
        <f>'Comp. Desp. Indiretas'!$C$30</f>
        <v>ALIMENTAÇÃO - NIVEL 3</v>
      </c>
      <c r="E36602" s="278" t="str">
        <f>Resumo!$R$5</f>
        <v>Despesa</v>
      </c>
      <c r="F36602" s="278" t="str">
        <f>Resumo!$R$6</f>
        <v>Despesa Indireta</v>
      </c>
      <c r="G36602" s="286">
        <f>'Comp. Desp. Indiretas'!DE30</f>
        <v>0</v>
      </c>
    </row>
    <row r="36603" spans="1:7">
      <c r="A36603" s="283">
        <f>'Comp. Desp. Indiretas'!$DE$7</f>
        <v>0</v>
      </c>
      <c r="B36603" s="278" t="str">
        <f>'Comp. Desp. Indiretas'!$A$31</f>
        <v>DG</v>
      </c>
      <c r="D36603" s="279" t="str">
        <f>'Comp. Desp. Indiretas'!$C$31</f>
        <v>TELEFONIA</v>
      </c>
      <c r="E36603" s="278" t="str">
        <f>Resumo!$R$5</f>
        <v>Despesa</v>
      </c>
      <c r="F36603" s="278" t="str">
        <f>Resumo!$R$6</f>
        <v>Despesa Indireta</v>
      </c>
      <c r="G36603" s="286">
        <f>'Comp. Desp. Indiretas'!DE31</f>
        <v>0</v>
      </c>
    </row>
    <row r="36604" spans="1:7">
      <c r="A36604" s="283">
        <f>'Comp. Desp. Indiretas'!$DE$7</f>
        <v>0</v>
      </c>
      <c r="B36604" s="278" t="str">
        <f>'Comp. Desp. Indiretas'!$A$32</f>
        <v>DG</v>
      </c>
      <c r="D36604" s="279" t="str">
        <f>'Comp. Desp. Indiretas'!$C$32</f>
        <v>ALUGUEL DE VEÍCULO SUV</v>
      </c>
      <c r="E36604" s="278" t="str">
        <f>Resumo!$R$5</f>
        <v>Despesa</v>
      </c>
      <c r="F36604" s="278" t="str">
        <f>Resumo!$R$6</f>
        <v>Despesa Indireta</v>
      </c>
      <c r="G36604" s="286">
        <f>'Comp. Desp. Indiretas'!DE32</f>
        <v>0</v>
      </c>
    </row>
    <row r="36605" spans="1:7">
      <c r="A36605" s="283">
        <f>'Comp. Desp. Indiretas'!$DE$7</f>
        <v>0</v>
      </c>
      <c r="B36605" s="278" t="str">
        <f>'Comp. Desp. Indiretas'!$A$33</f>
        <v>DG</v>
      </c>
      <c r="D36605" s="279" t="str">
        <f>'Comp. Desp. Indiretas'!$C$33</f>
        <v>ALUGUEL DE VEICULO LEVE</v>
      </c>
      <c r="E36605" s="278" t="str">
        <f>Resumo!$R$5</f>
        <v>Despesa</v>
      </c>
      <c r="F36605" s="278" t="str">
        <f>Resumo!$R$6</f>
        <v>Despesa Indireta</v>
      </c>
      <c r="G36605" s="286">
        <f>'Comp. Desp. Indiretas'!DE33</f>
        <v>0</v>
      </c>
    </row>
    <row r="36606" spans="1:7">
      <c r="A36606" s="283">
        <f>'Comp. Desp. Indiretas'!$DE$7</f>
        <v>0</v>
      </c>
      <c r="B36606" s="278" t="str">
        <f>'Comp. Desp. Indiretas'!$A$34</f>
        <v>DG</v>
      </c>
      <c r="D36606" s="279" t="str">
        <f>'Comp. Desp. Indiretas'!$C$34</f>
        <v>ALUGUEL CAMINHONTE</v>
      </c>
      <c r="E36606" s="278" t="str">
        <f>Resumo!$R$5</f>
        <v>Despesa</v>
      </c>
      <c r="F36606" s="278" t="str">
        <f>Resumo!$R$6</f>
        <v>Despesa Indireta</v>
      </c>
      <c r="G36606" s="286">
        <f>'Comp. Desp. Indiretas'!DE34</f>
        <v>0</v>
      </c>
    </row>
    <row r="36607" spans="1:7">
      <c r="A36607" s="283">
        <f>'Comp. Desp. Indiretas'!$DE$7</f>
        <v>0</v>
      </c>
      <c r="B36607" s="278" t="str">
        <f>'Comp. Desp. Indiretas'!$A$35</f>
        <v>DG</v>
      </c>
      <c r="D36607" s="279" t="str">
        <f>'Comp. Desp. Indiretas'!$C$35</f>
        <v>AQUISIÇÃO DE VEICULO</v>
      </c>
      <c r="E36607" s="278" t="str">
        <f>Resumo!$R$5</f>
        <v>Despesa</v>
      </c>
      <c r="F36607" s="278" t="str">
        <f>Resumo!$R$6</f>
        <v>Despesa Indireta</v>
      </c>
      <c r="G36607" s="286">
        <f>'Comp. Desp. Indiretas'!DE35</f>
        <v>0</v>
      </c>
    </row>
    <row r="36608" spans="1:7">
      <c r="A36608" s="283">
        <f>'Comp. Desp. Indiretas'!$DE$7</f>
        <v>0</v>
      </c>
      <c r="B36608" s="278" t="str">
        <f>'Comp. Desp. Indiretas'!$A$36</f>
        <v>DG</v>
      </c>
      <c r="D36608" s="279" t="str">
        <f>'Comp. Desp. Indiretas'!$C$36</f>
        <v>COMBUSTÍVEL - GASOLINA</v>
      </c>
      <c r="E36608" s="278" t="str">
        <f>Resumo!$R$5</f>
        <v>Despesa</v>
      </c>
      <c r="F36608" s="278" t="str">
        <f>Resumo!$R$6</f>
        <v>Despesa Indireta</v>
      </c>
      <c r="G36608" s="286">
        <f>'Comp. Desp. Indiretas'!DE36</f>
        <v>0</v>
      </c>
    </row>
    <row r="36609" spans="1:7">
      <c r="A36609" s="283">
        <f>'Comp. Desp. Indiretas'!$DE$7</f>
        <v>0</v>
      </c>
      <c r="B36609" s="278" t="str">
        <f>'Comp. Desp. Indiretas'!$A$37</f>
        <v>DG</v>
      </c>
      <c r="D36609" s="279" t="str">
        <f>'Comp. Desp. Indiretas'!$C$37</f>
        <v>COMBUSTÍVEL - DIESEL</v>
      </c>
      <c r="E36609" s="278" t="str">
        <f>Resumo!$R$5</f>
        <v>Despesa</v>
      </c>
      <c r="F36609" s="278" t="str">
        <f>Resumo!$R$6</f>
        <v>Despesa Indireta</v>
      </c>
      <c r="G36609" s="286">
        <f>'Comp. Desp. Indiretas'!DE37</f>
        <v>0</v>
      </c>
    </row>
    <row r="36610" spans="1:7">
      <c r="A36610" s="283">
        <f>'Comp. Desp. Indiretas'!$DE$7</f>
        <v>0</v>
      </c>
      <c r="B36610" s="278" t="str">
        <f>'Comp. Desp. Indiretas'!$A$38</f>
        <v>DG</v>
      </c>
      <c r="D36610" s="279" t="str">
        <f>'Comp. Desp. Indiretas'!$C$38</f>
        <v>PASSAGEM AÉREA</v>
      </c>
      <c r="E36610" s="278" t="str">
        <f>Resumo!$R$5</f>
        <v>Despesa</v>
      </c>
      <c r="F36610" s="278" t="str">
        <f>Resumo!$R$6</f>
        <v>Despesa Indireta</v>
      </c>
      <c r="G36610" s="286">
        <f>'Comp. Desp. Indiretas'!DE38</f>
        <v>0</v>
      </c>
    </row>
    <row r="36611" spans="1:7">
      <c r="A36611" s="283">
        <f>'Comp. Desp. Indiretas'!$DE$7</f>
        <v>0</v>
      </c>
      <c r="B36611" s="278" t="str">
        <f>'Comp. Desp. Indiretas'!$A$39</f>
        <v>ART</v>
      </c>
      <c r="D36611" s="279" t="str">
        <f>'Comp. Desp. Indiretas'!$C$39</f>
        <v>ART CREA - Nível 1</v>
      </c>
      <c r="E36611" s="278" t="str">
        <f>Resumo!$R$5</f>
        <v>Despesa</v>
      </c>
      <c r="F36611" s="278" t="str">
        <f>Resumo!$R$6</f>
        <v>Despesa Indireta</v>
      </c>
      <c r="G36611" s="286">
        <f>'Comp. Desp. Indiretas'!DE39</f>
        <v>0</v>
      </c>
    </row>
    <row r="36612" spans="1:7">
      <c r="A36612" s="283">
        <f>'Comp. Desp. Indiretas'!$DE$7</f>
        <v>0</v>
      </c>
      <c r="B36612" s="278" t="str">
        <f>'Comp. Desp. Indiretas'!$A$40</f>
        <v>ART</v>
      </c>
      <c r="D36612" s="279" t="str">
        <f>'Comp. Desp. Indiretas'!$C$40</f>
        <v>ART CREA - Nível 2</v>
      </c>
      <c r="E36612" s="278" t="str">
        <f>Resumo!$R$5</f>
        <v>Despesa</v>
      </c>
      <c r="F36612" s="278" t="str">
        <f>Resumo!$R$6</f>
        <v>Despesa Indireta</v>
      </c>
      <c r="G36612" s="286">
        <f>'Comp. Desp. Indiretas'!DE40</f>
        <v>0</v>
      </c>
    </row>
    <row r="36613" spans="1:7">
      <c r="A36613" s="283">
        <f>'Comp. Desp. Indiretas'!$DE$7</f>
        <v>0</v>
      </c>
      <c r="B36613" s="278" t="str">
        <f>'Comp. Desp. Indiretas'!$A$41</f>
        <v>ART</v>
      </c>
      <c r="D36613" s="279" t="str">
        <f>'Comp. Desp. Indiretas'!$C$41</f>
        <v>ART CREA - Nível 3</v>
      </c>
      <c r="E36613" s="278" t="str">
        <f>Resumo!$R$5</f>
        <v>Despesa</v>
      </c>
      <c r="F36613" s="278" t="str">
        <f>Resumo!$R$6</f>
        <v>Despesa Indireta</v>
      </c>
      <c r="G36613" s="286">
        <f>'Comp. Desp. Indiretas'!DE41</f>
        <v>0</v>
      </c>
    </row>
    <row r="36614" spans="1:7">
      <c r="A36614" s="283">
        <f>'Comp. Desp. Indiretas'!$DE$7</f>
        <v>0</v>
      </c>
      <c r="B36614" s="278" t="str">
        <f>'Comp. Desp. Indiretas'!$A$42</f>
        <v>ART</v>
      </c>
      <c r="D36614" s="279" t="str">
        <f>'Comp. Desp. Indiretas'!$C$42</f>
        <v>ACERVO CREA</v>
      </c>
      <c r="E36614" s="278" t="str">
        <f>Resumo!$R$5</f>
        <v>Despesa</v>
      </c>
      <c r="F36614" s="278" t="str">
        <f>Resumo!$R$6</f>
        <v>Despesa Indireta</v>
      </c>
      <c r="G36614" s="286">
        <f>'Comp. Desp. Indiretas'!DE42</f>
        <v>0</v>
      </c>
    </row>
    <row r="36615" spans="1:7">
      <c r="A36615" s="283">
        <f>'Comp. Desp. Indiretas'!$DE$7</f>
        <v>0</v>
      </c>
      <c r="B36615" s="278" t="str">
        <f>'Comp. Desp. Indiretas'!$A$43</f>
        <v>ART</v>
      </c>
      <c r="D36615" s="279" t="str">
        <f>'Comp. Desp. Indiretas'!$C$43</f>
        <v>ART CRBio</v>
      </c>
      <c r="E36615" s="278" t="str">
        <f>Resumo!$R$5</f>
        <v>Despesa</v>
      </c>
      <c r="F36615" s="278" t="str">
        <f>Resumo!$R$6</f>
        <v>Despesa Indireta</v>
      </c>
      <c r="G36615" s="286">
        <f>'Comp. Desp. Indiretas'!DE43</f>
        <v>0</v>
      </c>
    </row>
    <row r="36616" spans="1:7">
      <c r="A36616" s="283">
        <f>'Comp. Desp. Indiretas'!$DE$7</f>
        <v>0</v>
      </c>
      <c r="B36616" s="278" t="str">
        <f>'Comp. Desp. Indiretas'!$A$44</f>
        <v>ART</v>
      </c>
      <c r="D36616" s="279" t="str">
        <f>'Comp. Desp. Indiretas'!$C$44</f>
        <v>ACERVO CRBio</v>
      </c>
      <c r="E36616" s="278" t="str">
        <f>Resumo!$R$5</f>
        <v>Despesa</v>
      </c>
      <c r="F36616" s="278" t="str">
        <f>Resumo!$R$6</f>
        <v>Despesa Indireta</v>
      </c>
      <c r="G36616" s="286">
        <f>'Comp. Desp. Indiretas'!DE44</f>
        <v>0</v>
      </c>
    </row>
    <row r="36617" spans="1:7">
      <c r="A36617" s="283">
        <f>'Comp. Desp. Indiretas'!$DE$7</f>
        <v>0</v>
      </c>
      <c r="B36617" s="278" t="str">
        <f>'Comp. Desp. Indiretas'!$A$45</f>
        <v>ART</v>
      </c>
      <c r="D36617" s="279" t="str">
        <f>'Comp. Desp. Indiretas'!$C$45</f>
        <v>VISTO CREA PF</v>
      </c>
      <c r="E36617" s="278" t="str">
        <f>Resumo!$R$5</f>
        <v>Despesa</v>
      </c>
      <c r="F36617" s="278" t="str">
        <f>Resumo!$R$6</f>
        <v>Despesa Indireta</v>
      </c>
      <c r="G36617" s="286">
        <f>'Comp. Desp. Indiretas'!DE45</f>
        <v>0</v>
      </c>
    </row>
    <row r="36618" spans="1:7">
      <c r="A36618" s="283">
        <f>'Comp. Desp. Indiretas'!$DE$7</f>
        <v>0</v>
      </c>
      <c r="B36618" s="278" t="str">
        <f>'Comp. Desp. Indiretas'!$A$46</f>
        <v>ART</v>
      </c>
      <c r="D36618" s="279" t="str">
        <f>'Comp. Desp. Indiretas'!$C$46</f>
        <v>VISTO CREA PJ</v>
      </c>
      <c r="E36618" s="278" t="str">
        <f>Resumo!$R$5</f>
        <v>Despesa</v>
      </c>
      <c r="F36618" s="278" t="str">
        <f>Resumo!$R$6</f>
        <v>Despesa Indireta</v>
      </c>
      <c r="G36618" s="286">
        <f>'Comp. Desp. Indiretas'!DE46</f>
        <v>0</v>
      </c>
    </row>
    <row r="36619" spans="1:7">
      <c r="A36619" s="283">
        <f>'Comp. Desp. Indiretas'!$DE$7</f>
        <v>0</v>
      </c>
      <c r="B36619" s="278" t="str">
        <f>'Comp. Desp. Indiretas'!$A$47</f>
        <v>ART</v>
      </c>
      <c r="D36619" s="279" t="str">
        <f>'Comp. Desp. Indiretas'!$C$47</f>
        <v>ANUIDADE CREA PF</v>
      </c>
      <c r="E36619" s="278" t="str">
        <f>Resumo!$R$5</f>
        <v>Despesa</v>
      </c>
      <c r="F36619" s="278" t="str">
        <f>Resumo!$R$6</f>
        <v>Despesa Indireta</v>
      </c>
      <c r="G36619" s="286">
        <f>'Comp. Desp. Indiretas'!DE47</f>
        <v>0</v>
      </c>
    </row>
    <row r="36620" spans="1:7">
      <c r="A36620" s="283">
        <f>'Comp. Desp. Indiretas'!$DE$7</f>
        <v>0</v>
      </c>
      <c r="B36620" s="278" t="str">
        <f>'Comp. Desp. Indiretas'!$A$48</f>
        <v>ART</v>
      </c>
      <c r="D36620" s="279" t="str">
        <f>'Comp. Desp. Indiretas'!$C$48</f>
        <v>ANUIDADE CREA PJ</v>
      </c>
      <c r="E36620" s="278" t="str">
        <f>Resumo!$R$5</f>
        <v>Despesa</v>
      </c>
      <c r="F36620" s="278" t="str">
        <f>Resumo!$R$6</f>
        <v>Despesa Indireta</v>
      </c>
      <c r="G36620" s="286">
        <f>'Comp. Desp. Indiretas'!DE48</f>
        <v>0</v>
      </c>
    </row>
    <row r="36621" spans="1:7">
      <c r="A36621" s="283">
        <f>'Comp. Desp. Indiretas'!$DE$7</f>
        <v>0</v>
      </c>
      <c r="B36621" s="278" t="str">
        <f>'Comp. Desp. Indiretas'!$A$49</f>
        <v>ART</v>
      </c>
      <c r="D36621" s="279" t="str">
        <f>'Comp. Desp. Indiretas'!$C$49</f>
        <v>VISTO CRBio PF</v>
      </c>
      <c r="E36621" s="278" t="str">
        <f>Resumo!$R$5</f>
        <v>Despesa</v>
      </c>
      <c r="F36621" s="278" t="str">
        <f>Resumo!$R$6</f>
        <v>Despesa Indireta</v>
      </c>
      <c r="G36621" s="286">
        <f>'Comp. Desp. Indiretas'!DE49</f>
        <v>0</v>
      </c>
    </row>
    <row r="36622" spans="1:7">
      <c r="A36622" s="283">
        <f>'Comp. Desp. Indiretas'!$DE$7</f>
        <v>0</v>
      </c>
      <c r="B36622" s="278" t="str">
        <f>'Comp. Desp. Indiretas'!$A$50</f>
        <v>ART</v>
      </c>
      <c r="D36622" s="279" t="str">
        <f>'Comp. Desp. Indiretas'!$C$50</f>
        <v>VISTO CRBio PJ</v>
      </c>
      <c r="E36622" s="278" t="str">
        <f>Resumo!$R$5</f>
        <v>Despesa</v>
      </c>
      <c r="F36622" s="278" t="str">
        <f>Resumo!$R$6</f>
        <v>Despesa Indireta</v>
      </c>
      <c r="G36622" s="286">
        <f>'Comp. Desp. Indiretas'!DE50</f>
        <v>0</v>
      </c>
    </row>
    <row r="36623" spans="1:7">
      <c r="A36623" s="283">
        <f>'Comp. Desp. Indiretas'!$DE$7</f>
        <v>0</v>
      </c>
      <c r="B36623" s="278" t="str">
        <f>'Comp. Desp. Indiretas'!$A$51</f>
        <v>SMS</v>
      </c>
      <c r="D36623" s="279" t="str">
        <f>'Comp. Desp. Indiretas'!$C$51</f>
        <v>PPRA</v>
      </c>
      <c r="E36623" s="278" t="str">
        <f>Resumo!$R$5</f>
        <v>Despesa</v>
      </c>
      <c r="F36623" s="278" t="str">
        <f>Resumo!$R$6</f>
        <v>Despesa Indireta</v>
      </c>
      <c r="G36623" s="286">
        <f>'Comp. Desp. Indiretas'!DE51</f>
        <v>0</v>
      </c>
    </row>
    <row r="36624" spans="1:7">
      <c r="A36624" s="283">
        <f>'Comp. Desp. Indiretas'!$DE$7</f>
        <v>0</v>
      </c>
      <c r="B36624" s="278" t="str">
        <f>'Comp. Desp. Indiretas'!$A$52</f>
        <v>SMS</v>
      </c>
      <c r="D36624" s="279" t="str">
        <f>'Comp. Desp. Indiretas'!$C$52</f>
        <v>PCMSO</v>
      </c>
      <c r="E36624" s="278" t="str">
        <f>Resumo!$R$5</f>
        <v>Despesa</v>
      </c>
      <c r="F36624" s="278" t="str">
        <f>Resumo!$R$6</f>
        <v>Despesa Indireta</v>
      </c>
      <c r="G36624" s="286">
        <f>'Comp. Desp. Indiretas'!DE52</f>
        <v>0</v>
      </c>
    </row>
    <row r="36625" spans="1:7">
      <c r="A36625" s="283">
        <f>'Comp. Desp. Indiretas'!$DE$7</f>
        <v>0</v>
      </c>
      <c r="B36625" s="278" t="str">
        <f>'Comp. Desp. Indiretas'!$A$53</f>
        <v>SMS</v>
      </c>
      <c r="D36625" s="279" t="str">
        <f>'Comp. Desp. Indiretas'!$C$53</f>
        <v>PGR</v>
      </c>
      <c r="E36625" s="278" t="str">
        <f>Resumo!$R$5</f>
        <v>Despesa</v>
      </c>
      <c r="F36625" s="278" t="str">
        <f>Resumo!$R$6</f>
        <v>Despesa Indireta</v>
      </c>
      <c r="G36625" s="286">
        <f>'Comp. Desp. Indiretas'!DE53</f>
        <v>0</v>
      </c>
    </row>
    <row r="36626" spans="1:7">
      <c r="A36626" s="283">
        <f>'Comp. Desp. Indiretas'!$DE$7</f>
        <v>0</v>
      </c>
      <c r="B36626" s="278" t="str">
        <f>'Comp. Desp. Indiretas'!$A$55</f>
        <v>SMS</v>
      </c>
      <c r="D36626" s="279" t="str">
        <f>'Comp. Desp. Indiretas'!$C$55</f>
        <v>TREINAMENTO</v>
      </c>
      <c r="E36626" s="278" t="str">
        <f>Resumo!$R$5</f>
        <v>Despesa</v>
      </c>
      <c r="F36626" s="278" t="str">
        <f>Resumo!$R$6</f>
        <v>Despesa Indireta</v>
      </c>
      <c r="G36626" s="286">
        <f>'Comp. Desp. Indiretas'!DE55</f>
        <v>0</v>
      </c>
    </row>
    <row r="36627" spans="1:7">
      <c r="A36627" s="283">
        <f>'Comp. Desp. Indiretas'!$DE$7</f>
        <v>0</v>
      </c>
      <c r="B36627" s="278" t="str">
        <f>'Comp. Desp. Indiretas'!$A$56</f>
        <v>SMS</v>
      </c>
      <c r="D36627" s="279" t="str">
        <f>'Comp. Desp. Indiretas'!$C$56</f>
        <v>ASO</v>
      </c>
      <c r="E36627" s="278" t="str">
        <f>Resumo!$R$5</f>
        <v>Despesa</v>
      </c>
      <c r="F36627" s="278" t="str">
        <f>Resumo!$R$6</f>
        <v>Despesa Indireta</v>
      </c>
      <c r="G36627" s="286">
        <f>'Comp. Desp. Indiretas'!DE56</f>
        <v>0</v>
      </c>
    </row>
    <row r="36628" spans="1:7">
      <c r="A36628" s="283">
        <f>'Comp. Desp. Indiretas'!$DE$7</f>
        <v>0</v>
      </c>
      <c r="B36628" s="278">
        <f>'Comp. Desp. Indiretas'!$A$57</f>
        <v>0</v>
      </c>
      <c r="D36628" s="279" t="str">
        <f>'Comp. Desp. Indiretas'!$C$57</f>
        <v/>
      </c>
      <c r="E36628" s="278" t="str">
        <f>Resumo!$R$5</f>
        <v>Despesa</v>
      </c>
      <c r="F36628" s="278" t="str">
        <f>Resumo!$R$6</f>
        <v>Despesa Indireta</v>
      </c>
      <c r="G36628" s="286">
        <f>'Comp. Desp. Indiretas'!DE57</f>
        <v>0</v>
      </c>
    </row>
    <row r="36629" spans="1:7">
      <c r="A36629" s="283">
        <f>'Comp. Desp. Indiretas'!$DE$7</f>
        <v>0</v>
      </c>
      <c r="B36629" s="278">
        <f>'Comp. Desp. Indiretas'!$A$58</f>
        <v>0</v>
      </c>
      <c r="D36629" s="279" t="str">
        <f>'Comp. Desp. Indiretas'!$C$58</f>
        <v/>
      </c>
      <c r="E36629" s="278" t="str">
        <f>Resumo!$R$5</f>
        <v>Despesa</v>
      </c>
      <c r="F36629" s="278" t="str">
        <f>Resumo!$R$6</f>
        <v>Despesa Indireta</v>
      </c>
      <c r="G36629" s="286">
        <f>'Comp. Desp. Indiretas'!DE58</f>
        <v>0</v>
      </c>
    </row>
    <row r="36630" spans="1:7">
      <c r="A36630" s="283">
        <f>'Comp. Desp. Indiretas'!$DE$7</f>
        <v>0</v>
      </c>
      <c r="B36630" s="278">
        <f>'Comp. Desp. Indiretas'!$A$59</f>
        <v>0</v>
      </c>
      <c r="D36630" s="279" t="str">
        <f>'Comp. Desp. Indiretas'!$C$59</f>
        <v/>
      </c>
      <c r="E36630" s="278" t="str">
        <f>Resumo!$R$5</f>
        <v>Despesa</v>
      </c>
      <c r="F36630" s="278" t="str">
        <f>Resumo!$R$6</f>
        <v>Despesa Indireta</v>
      </c>
      <c r="G36630" s="286">
        <f>'Comp. Desp. Indiretas'!DE59</f>
        <v>0</v>
      </c>
    </row>
    <row r="36631" spans="1:7">
      <c r="A36631" s="283">
        <f>'Comp. Desp. Indiretas'!$DE$7</f>
        <v>0</v>
      </c>
      <c r="B36631" s="278">
        <f>'Comp. Desp. Indiretas'!$A$60</f>
        <v>0</v>
      </c>
      <c r="D36631" s="279" t="str">
        <f>'Comp. Desp. Indiretas'!$C$60</f>
        <v/>
      </c>
      <c r="E36631" s="278" t="str">
        <f>Resumo!$R$5</f>
        <v>Despesa</v>
      </c>
      <c r="F36631" s="278" t="str">
        <f>Resumo!$R$6</f>
        <v>Despesa Indireta</v>
      </c>
      <c r="G36631" s="286">
        <f>'Comp. Desp. Indiretas'!DE60</f>
        <v>0</v>
      </c>
    </row>
    <row r="36632" spans="1:7">
      <c r="A36632" s="283">
        <f>'Comp. Desp. Indiretas'!$DE$7</f>
        <v>0</v>
      </c>
      <c r="B36632" s="278" t="str">
        <f>'Comp. Desp. Indiretas'!$A$63</f>
        <v>MOC</v>
      </c>
      <c r="D36632" s="279" t="str">
        <f>'Comp. Desp. Indiretas'!$C$63</f>
        <v>DIRETOR TÉCNICO</v>
      </c>
      <c r="E36632" s="278" t="str">
        <f>Resumo!$R$5</f>
        <v>Despesa</v>
      </c>
      <c r="F36632" s="278" t="str">
        <f>Resumo!$R$6</f>
        <v>Despesa Indireta</v>
      </c>
      <c r="G36632" s="286">
        <f>'Comp. Desp. Indiretas'!DE63</f>
        <v>0</v>
      </c>
    </row>
    <row r="36633" spans="1:7">
      <c r="A36633" s="283">
        <f>'Comp. Desp. Indiretas'!$DE$7</f>
        <v>0</v>
      </c>
      <c r="B36633" s="278" t="str">
        <f>'Comp. Desp. Indiretas'!$A$64</f>
        <v>MOC</v>
      </c>
      <c r="D36633" s="279" t="str">
        <f>'Comp. Desp. Indiretas'!$C$64</f>
        <v>ANALISTA DE SUPRIMENTOS</v>
      </c>
      <c r="E36633" s="278" t="str">
        <f>Resumo!$R$5</f>
        <v>Despesa</v>
      </c>
      <c r="F36633" s="278" t="str">
        <f>Resumo!$R$6</f>
        <v>Despesa Indireta</v>
      </c>
      <c r="G36633" s="286">
        <f>'Comp. Desp. Indiretas'!DE64</f>
        <v>0</v>
      </c>
    </row>
    <row r="36634" spans="1:7">
      <c r="A36634" s="283">
        <f>'Comp. Desp. Indiretas'!$DE$7</f>
        <v>0</v>
      </c>
      <c r="B36634" s="278" t="str">
        <f>'Comp. Desp. Indiretas'!$A$65</f>
        <v>MOC</v>
      </c>
      <c r="D36634" s="279" t="str">
        <f>'Comp. Desp. Indiretas'!$C$65</f>
        <v>GERENTE DE PROJETO - PJ</v>
      </c>
      <c r="E36634" s="278" t="str">
        <f>Resumo!$R$5</f>
        <v>Despesa</v>
      </c>
      <c r="F36634" s="278" t="str">
        <f>Resumo!$R$6</f>
        <v>Despesa Indireta</v>
      </c>
      <c r="G36634" s="286">
        <f>'Comp. Desp. Indiretas'!DE65</f>
        <v>0</v>
      </c>
    </row>
    <row r="36635" spans="1:7">
      <c r="A36635" s="283">
        <f>'Comp. Desp. Indiretas'!$DE$7</f>
        <v>0</v>
      </c>
      <c r="B36635" s="278" t="str">
        <f>'Comp. Desp. Indiretas'!$A$66</f>
        <v>MOC</v>
      </c>
      <c r="D36635" s="279" t="str">
        <f>'Comp. Desp. Indiretas'!$C$66</f>
        <v>COORD. DE PROJETO - PJ</v>
      </c>
      <c r="E36635" s="278" t="str">
        <f>Resumo!$R$5</f>
        <v>Despesa</v>
      </c>
      <c r="F36635" s="278" t="str">
        <f>Resumo!$R$6</f>
        <v>Despesa Indireta</v>
      </c>
      <c r="G36635" s="286">
        <f>'Comp. Desp. Indiretas'!DE66</f>
        <v>0</v>
      </c>
    </row>
    <row r="36636" spans="1:7">
      <c r="A36636" s="283">
        <f>'Comp. Desp. Indiretas'!$DE$7</f>
        <v>0</v>
      </c>
      <c r="B36636" s="278" t="str">
        <f>'Comp. Desp. Indiretas'!$A$67</f>
        <v>MOC</v>
      </c>
      <c r="D36636" s="279" t="str">
        <f>'Comp. Desp. Indiretas'!$C$67</f>
        <v>COORD. OPERACIONAL - PJ</v>
      </c>
      <c r="E36636" s="278" t="str">
        <f>Resumo!$R$5</f>
        <v>Despesa</v>
      </c>
      <c r="F36636" s="278" t="str">
        <f>Resumo!$R$6</f>
        <v>Despesa Indireta</v>
      </c>
      <c r="G36636" s="286">
        <f>'Comp. Desp. Indiretas'!DE67</f>
        <v>0</v>
      </c>
    </row>
    <row r="36637" spans="1:7">
      <c r="A36637" s="283">
        <f>'Comp. Desp. Indiretas'!$DE$7</f>
        <v>0</v>
      </c>
      <c r="B36637" s="278" t="str">
        <f>'Comp. Desp. Indiretas'!$A$68</f>
        <v>MOC</v>
      </c>
      <c r="D36637" s="279" t="str">
        <f>'Comp. Desp. Indiretas'!$C$68</f>
        <v>ANALISTA DE PROJETOS SENIOR - PJ</v>
      </c>
      <c r="E36637" s="278" t="str">
        <f>Resumo!$R$5</f>
        <v>Despesa</v>
      </c>
      <c r="F36637" s="278" t="str">
        <f>Resumo!$R$6</f>
        <v>Despesa Indireta</v>
      </c>
      <c r="G36637" s="286">
        <f>'Comp. Desp. Indiretas'!DE68</f>
        <v>0</v>
      </c>
    </row>
    <row r="36638" spans="1:7">
      <c r="A36638" s="283">
        <f>'Comp. Desp. Indiretas'!$DE$7</f>
        <v>0</v>
      </c>
      <c r="B36638" s="278" t="str">
        <f>'Comp. Desp. Indiretas'!$A$69</f>
        <v>MOC</v>
      </c>
      <c r="D36638" s="279" t="str">
        <f>'Comp. Desp. Indiretas'!$C$69</f>
        <v>ANALISTA DE PROJETOS PLENO - PJ</v>
      </c>
      <c r="E36638" s="278" t="str">
        <f>Resumo!$R$5</f>
        <v>Despesa</v>
      </c>
      <c r="F36638" s="278" t="str">
        <f>Resumo!$R$6</f>
        <v>Despesa Indireta</v>
      </c>
      <c r="G36638" s="286">
        <f>'Comp. Desp. Indiretas'!DE69</f>
        <v>0</v>
      </c>
    </row>
    <row r="36639" spans="1:7">
      <c r="A36639" s="283">
        <f>'Comp. Desp. Indiretas'!$DE$7</f>
        <v>0</v>
      </c>
      <c r="B36639" s="278" t="str">
        <f>'Comp. Desp. Indiretas'!$A$70</f>
        <v>MOC</v>
      </c>
      <c r="D36639" s="279" t="str">
        <f>'Comp. Desp. Indiretas'!$C$70</f>
        <v>ANALISTA DE PROJETOS JUNIOR - PJ</v>
      </c>
      <c r="E36639" s="278" t="str">
        <f>Resumo!$R$5</f>
        <v>Despesa</v>
      </c>
      <c r="F36639" s="278" t="str">
        <f>Resumo!$R$6</f>
        <v>Despesa Indireta</v>
      </c>
      <c r="G36639" s="286">
        <f>'Comp. Desp. Indiretas'!DE70</f>
        <v>0</v>
      </c>
    </row>
    <row r="36640" spans="1:7">
      <c r="A36640" s="283">
        <f>'Comp. Desp. Indiretas'!$DE$7</f>
        <v>0</v>
      </c>
      <c r="B36640" s="278" t="str">
        <f>'Comp. Desp. Indiretas'!$A$71</f>
        <v>MOC</v>
      </c>
      <c r="D36640" s="279" t="str">
        <f>'Comp. Desp. Indiretas'!$C$71</f>
        <v>TÉCNICO OPERACIONAL - PJ</v>
      </c>
      <c r="E36640" s="278" t="str">
        <f>Resumo!$R$5</f>
        <v>Despesa</v>
      </c>
      <c r="F36640" s="278" t="str">
        <f>Resumo!$R$6</f>
        <v>Despesa Indireta</v>
      </c>
      <c r="G36640" s="286">
        <f>'Comp. Desp. Indiretas'!DE71</f>
        <v>0</v>
      </c>
    </row>
    <row r="36641" spans="1:7">
      <c r="A36641" s="283">
        <f>'Comp. Desp. Indiretas'!$DE$7</f>
        <v>0</v>
      </c>
      <c r="B36641" s="278" t="str">
        <f>'Comp. Desp. Indiretas'!$A$72</f>
        <v>MOC</v>
      </c>
      <c r="D36641" s="279" t="str">
        <f>'Comp. Desp. Indiretas'!$C$72</f>
        <v>AUXILIAR TÉCNICO - PJ</v>
      </c>
      <c r="E36641" s="278" t="str">
        <f>Resumo!$R$5</f>
        <v>Despesa</v>
      </c>
      <c r="F36641" s="278" t="str">
        <f>Resumo!$R$6</f>
        <v>Despesa Indireta</v>
      </c>
      <c r="G36641" s="286">
        <f>'Comp. Desp. Indiretas'!DE72</f>
        <v>0</v>
      </c>
    </row>
    <row r="36642" spans="1:7">
      <c r="A36642" s="283">
        <f>'Comp. Desp. Indiretas'!$DE$7</f>
        <v>0</v>
      </c>
      <c r="B36642" s="278" t="str">
        <f>'Comp. Desp. Indiretas'!$A$73</f>
        <v>MOC</v>
      </c>
      <c r="D36642" s="279" t="str">
        <f>'Comp. Desp. Indiretas'!$C$73</f>
        <v>ANALISTA FINANCEIRO</v>
      </c>
      <c r="E36642" s="278" t="str">
        <f>Resumo!$R$5</f>
        <v>Despesa</v>
      </c>
      <c r="F36642" s="278" t="str">
        <f>Resumo!$R$6</f>
        <v>Despesa Indireta</v>
      </c>
      <c r="G36642" s="286">
        <f>'Comp. Desp. Indiretas'!DE73</f>
        <v>0</v>
      </c>
    </row>
    <row r="36643" spans="1:7">
      <c r="A36643" s="283">
        <f>'Comp. Desp. Indiretas'!$DE$7</f>
        <v>0</v>
      </c>
      <c r="B36643" s="278" t="str">
        <f>'Comp. Desp. Indiretas'!$A$74</f>
        <v>MOC</v>
      </c>
      <c r="D36643" s="279" t="str">
        <f>'Comp. Desp. Indiretas'!$C$74</f>
        <v>ANALISTA DE SUPRIMENTOS</v>
      </c>
      <c r="E36643" s="278" t="str">
        <f>Resumo!$R$5</f>
        <v>Despesa</v>
      </c>
      <c r="F36643" s="278" t="str">
        <f>Resumo!$R$6</f>
        <v>Despesa Indireta</v>
      </c>
      <c r="G36643" s="286">
        <f>'Comp. Desp. Indiretas'!DE74</f>
        <v>0</v>
      </c>
    </row>
    <row r="36644" spans="1:7">
      <c r="A36644" s="283">
        <f>'Comp. Desp. Indiretas'!$DE$7</f>
        <v>0</v>
      </c>
      <c r="B36644" s="278" t="str">
        <f>'Comp. Desp. Indiretas'!$A$75</f>
        <v>DG</v>
      </c>
      <c r="D36644" s="279" t="str">
        <f>'Comp. Desp. Indiretas'!$C$75</f>
        <v>HOSPEDAGEM VIAGEM</v>
      </c>
      <c r="E36644" s="278" t="str">
        <f>Resumo!$R$5</f>
        <v>Despesa</v>
      </c>
      <c r="F36644" s="278" t="str">
        <f>Resumo!$R$6</f>
        <v>Despesa Indireta</v>
      </c>
      <c r="G36644" s="286">
        <f>'Comp. Desp. Indiretas'!DE75</f>
        <v>0</v>
      </c>
    </row>
    <row r="36645" spans="1:7">
      <c r="A36645" s="283">
        <f>'Comp. Desp. Indiretas'!$DE$7</f>
        <v>0</v>
      </c>
      <c r="B36645" s="278" t="str">
        <f>'Comp. Desp. Indiretas'!$A$76</f>
        <v>DG</v>
      </c>
      <c r="D36645" s="279" t="str">
        <f>'Comp. Desp. Indiretas'!$C$76</f>
        <v>ALIMENTAÇÃO VIAGEM (CAFÉ / ALMOÇO OU JANTA)</v>
      </c>
      <c r="E36645" s="278" t="str">
        <f>Resumo!$R$5</f>
        <v>Despesa</v>
      </c>
      <c r="F36645" s="278" t="str">
        <f>Resumo!$R$6</f>
        <v>Despesa Indireta</v>
      </c>
      <c r="G36645" s="286">
        <f>'Comp. Desp. Indiretas'!DE76</f>
        <v>0</v>
      </c>
    </row>
    <row r="36646" spans="1:7">
      <c r="A36646" s="283">
        <f>'Comp. Desp. Indiretas'!$DE$7</f>
        <v>0</v>
      </c>
      <c r="B36646" s="278" t="str">
        <f>'Comp. Desp. Indiretas'!$A$77</f>
        <v>DG</v>
      </c>
      <c r="D36646" s="279" t="str">
        <f>'Comp. Desp. Indiretas'!$C$77</f>
        <v>SALA COMERCIAL - PARAUAPEBAS/PA</v>
      </c>
      <c r="E36646" s="278" t="str">
        <f>Resumo!$R$5</f>
        <v>Despesa</v>
      </c>
      <c r="F36646" s="278" t="str">
        <f>Resumo!$R$6</f>
        <v>Despesa Indireta</v>
      </c>
      <c r="G36646" s="286">
        <f>'Comp. Desp. Indiretas'!DE77</f>
        <v>0</v>
      </c>
    </row>
    <row r="36647" spans="1:7">
      <c r="A36647" s="283">
        <f>'Comp. Desp. Indiretas'!$DE$7</f>
        <v>0</v>
      </c>
      <c r="B36647" s="278" t="str">
        <f>'Comp. Desp. Indiretas'!$A$78</f>
        <v>DG</v>
      </c>
      <c r="D36647" s="279" t="str">
        <f>'Comp. Desp. Indiretas'!$C$78</f>
        <v>ALIMENTAÇÃO VIAGEM (CAFÉ / ALMOÇO OU JANTA)</v>
      </c>
      <c r="E36647" s="278" t="str">
        <f>Resumo!$R$5</f>
        <v>Despesa</v>
      </c>
      <c r="F36647" s="278" t="str">
        <f>Resumo!$R$6</f>
        <v>Despesa Indireta</v>
      </c>
      <c r="G36647" s="286">
        <f>'Comp. Desp. Indiretas'!DE78</f>
        <v>0</v>
      </c>
    </row>
    <row r="36648" spans="1:7">
      <c r="A36648" s="283">
        <f>'Comp. Desp. Indiretas'!$DE$7</f>
        <v>0</v>
      </c>
      <c r="B36648" s="278" t="str">
        <f>'Comp. Desp. Indiretas'!$A$79</f>
        <v>DG</v>
      </c>
      <c r="D36648" s="279" t="str">
        <f>'Comp. Desp. Indiretas'!$C$79</f>
        <v>ALIMENTAÇÃO - NIVEL 2</v>
      </c>
      <c r="E36648" s="278" t="str">
        <f>Resumo!$R$5</f>
        <v>Despesa</v>
      </c>
      <c r="F36648" s="278" t="str">
        <f>Resumo!$R$6</f>
        <v>Despesa Indireta</v>
      </c>
      <c r="G36648" s="286">
        <f>'Comp. Desp. Indiretas'!DE79</f>
        <v>0</v>
      </c>
    </row>
    <row r="36649" spans="1:7">
      <c r="A36649" s="283">
        <f>'Comp. Desp. Indiretas'!$DE$7</f>
        <v>0</v>
      </c>
      <c r="B36649" s="278" t="str">
        <f>'Comp. Desp. Indiretas'!$A$80</f>
        <v>DG</v>
      </c>
      <c r="D36649" s="279" t="str">
        <f>'Comp. Desp. Indiretas'!$C$80</f>
        <v>ALIMENTAÇÃO - NIVEL 3</v>
      </c>
      <c r="E36649" s="278" t="str">
        <f>Resumo!$R$5</f>
        <v>Despesa</v>
      </c>
      <c r="F36649" s="278" t="str">
        <f>Resumo!$R$6</f>
        <v>Despesa Indireta</v>
      </c>
      <c r="G36649" s="286">
        <f>'Comp. Desp. Indiretas'!DE80</f>
        <v>0</v>
      </c>
    </row>
    <row r="36650" spans="1:7">
      <c r="A36650" s="283">
        <f>'Comp. Desp. Indiretas'!$DE$7</f>
        <v>0</v>
      </c>
      <c r="B36650" s="278" t="str">
        <f>'Comp. Desp. Indiretas'!$A$81</f>
        <v>DG</v>
      </c>
      <c r="D36650" s="279" t="str">
        <f>'Comp. Desp. Indiretas'!$C$81</f>
        <v>TELEFONIA</v>
      </c>
      <c r="E36650" s="278" t="str">
        <f>Resumo!$R$5</f>
        <v>Despesa</v>
      </c>
      <c r="F36650" s="278" t="str">
        <f>Resumo!$R$6</f>
        <v>Despesa Indireta</v>
      </c>
      <c r="G36650" s="286">
        <f>'Comp. Desp. Indiretas'!DE81</f>
        <v>0</v>
      </c>
    </row>
    <row r="36651" spans="1:7">
      <c r="A36651" s="283">
        <f>'Comp. Desp. Indiretas'!$DE$7</f>
        <v>0</v>
      </c>
      <c r="B36651" s="278" t="str">
        <f>'Comp. Desp. Indiretas'!$A$82</f>
        <v>DG</v>
      </c>
      <c r="D36651" s="279" t="str">
        <f>'Comp. Desp. Indiretas'!$C$82</f>
        <v>ALUGUEL DE VEÍCULO SUV</v>
      </c>
      <c r="E36651" s="278" t="str">
        <f>Resumo!$R$5</f>
        <v>Despesa</v>
      </c>
      <c r="F36651" s="278" t="str">
        <f>Resumo!$R$6</f>
        <v>Despesa Indireta</v>
      </c>
      <c r="G36651" s="286">
        <f>'Comp. Desp. Indiretas'!DE82</f>
        <v>0</v>
      </c>
    </row>
    <row r="36652" spans="1:7">
      <c r="A36652" s="283">
        <f>'Comp. Desp. Indiretas'!$DE$7</f>
        <v>0</v>
      </c>
      <c r="B36652" s="278" t="str">
        <f>'Comp. Desp. Indiretas'!$A$83</f>
        <v>DG</v>
      </c>
      <c r="D36652" s="279" t="str">
        <f>'Comp. Desp. Indiretas'!$C$83</f>
        <v>ALUGUEL DE VEICULO LEVE</v>
      </c>
      <c r="E36652" s="278" t="str">
        <f>Resumo!$R$5</f>
        <v>Despesa</v>
      </c>
      <c r="F36652" s="278" t="str">
        <f>Resumo!$R$6</f>
        <v>Despesa Indireta</v>
      </c>
      <c r="G36652" s="286">
        <f>'Comp. Desp. Indiretas'!DE83</f>
        <v>0</v>
      </c>
    </row>
    <row r="36653" spans="1:7">
      <c r="A36653" s="283">
        <f>'Comp. Desp. Indiretas'!$DE$7</f>
        <v>0</v>
      </c>
      <c r="B36653" s="278" t="str">
        <f>'Comp. Desp. Indiretas'!$A$84</f>
        <v>DG</v>
      </c>
      <c r="D36653" s="279" t="str">
        <f>'Comp. Desp. Indiretas'!$C$84</f>
        <v>ALUGUEL CAMINHONTE</v>
      </c>
      <c r="E36653" s="278" t="str">
        <f>Resumo!$R$5</f>
        <v>Despesa</v>
      </c>
      <c r="F36653" s="278" t="str">
        <f>Resumo!$R$6</f>
        <v>Despesa Indireta</v>
      </c>
      <c r="G36653" s="286">
        <f>'Comp. Desp. Indiretas'!DE84</f>
        <v>0</v>
      </c>
    </row>
    <row r="36654" spans="1:7">
      <c r="A36654" s="283">
        <f>'Comp. Desp. Indiretas'!$DE$7</f>
        <v>0</v>
      </c>
      <c r="B36654" s="278" t="str">
        <f>'Comp. Desp. Indiretas'!$A$85</f>
        <v>DG</v>
      </c>
      <c r="D36654" s="279" t="str">
        <f>'Comp. Desp. Indiretas'!$C$85</f>
        <v>AQUISIÇÃO DE VEICULO</v>
      </c>
      <c r="E36654" s="278" t="str">
        <f>Resumo!$R$5</f>
        <v>Despesa</v>
      </c>
      <c r="F36654" s="278" t="str">
        <f>Resumo!$R$6</f>
        <v>Despesa Indireta</v>
      </c>
      <c r="G36654" s="286">
        <f>'Comp. Desp. Indiretas'!DE85</f>
        <v>0</v>
      </c>
    </row>
    <row r="36655" spans="1:7">
      <c r="A36655" s="283">
        <f>'Comp. Desp. Indiretas'!$DE$7</f>
        <v>0</v>
      </c>
      <c r="B36655" s="278" t="str">
        <f>'Comp. Desp. Indiretas'!$A$86</f>
        <v>DG</v>
      </c>
      <c r="D36655" s="279" t="str">
        <f>'Comp. Desp. Indiretas'!$C$86</f>
        <v>COMBUSTÍVEL - GASOLINA</v>
      </c>
      <c r="E36655" s="278" t="str">
        <f>Resumo!$R$5</f>
        <v>Despesa</v>
      </c>
      <c r="F36655" s="278" t="str">
        <f>Resumo!$R$6</f>
        <v>Despesa Indireta</v>
      </c>
      <c r="G36655" s="286">
        <f>'Comp. Desp. Indiretas'!DE86</f>
        <v>0</v>
      </c>
    </row>
    <row r="36656" spans="1:7">
      <c r="A36656" s="283">
        <f>'Comp. Desp. Indiretas'!$DE$7</f>
        <v>0</v>
      </c>
      <c r="B36656" s="278" t="str">
        <f>'Comp. Desp. Indiretas'!$A$87</f>
        <v>DG</v>
      </c>
      <c r="D36656" s="279" t="str">
        <f>'Comp. Desp. Indiretas'!$C$87</f>
        <v>COMBUSTÍVEL - DIESEL</v>
      </c>
      <c r="E36656" s="278" t="str">
        <f>Resumo!$R$5</f>
        <v>Despesa</v>
      </c>
      <c r="F36656" s="278" t="str">
        <f>Resumo!$R$6</f>
        <v>Despesa Indireta</v>
      </c>
      <c r="G36656" s="286">
        <f>'Comp. Desp. Indiretas'!DE87</f>
        <v>0</v>
      </c>
    </row>
    <row r="36657" spans="1:7">
      <c r="A36657" s="283">
        <f>'Comp. Desp. Indiretas'!$DE$7</f>
        <v>0</v>
      </c>
      <c r="B36657" s="278" t="str">
        <f>'Comp. Desp. Indiretas'!$A$88</f>
        <v>DG</v>
      </c>
      <c r="D36657" s="279" t="str">
        <f>'Comp. Desp. Indiretas'!$C$88</f>
        <v>PASSAGEM AÉREA</v>
      </c>
      <c r="E36657" s="278" t="str">
        <f>Resumo!$R$5</f>
        <v>Despesa</v>
      </c>
      <c r="F36657" s="278" t="str">
        <f>Resumo!$R$6</f>
        <v>Despesa Indireta</v>
      </c>
      <c r="G36657" s="286">
        <f>'Comp. Desp. Indiretas'!DE88</f>
        <v>0</v>
      </c>
    </row>
    <row r="36658" spans="1:7">
      <c r="A36658" s="283">
        <f>'Comp. Desp. Indiretas'!$DE$7</f>
        <v>0</v>
      </c>
      <c r="B36658" s="278" t="str">
        <f>'Comp. Desp. Indiretas'!$A$89</f>
        <v>ART</v>
      </c>
      <c r="D36658" s="279" t="str">
        <f>'Comp. Desp. Indiretas'!$C$89</f>
        <v>ART CREA - Nível 1</v>
      </c>
      <c r="E36658" s="278" t="str">
        <f>Resumo!$R$5</f>
        <v>Despesa</v>
      </c>
      <c r="F36658" s="278" t="str">
        <f>Resumo!$R$6</f>
        <v>Despesa Indireta</v>
      </c>
      <c r="G36658" s="286">
        <f>'Comp. Desp. Indiretas'!DE89</f>
        <v>0</v>
      </c>
    </row>
    <row r="36659" spans="1:7">
      <c r="A36659" s="283">
        <f>'Comp. Desp. Indiretas'!$DE$7</f>
        <v>0</v>
      </c>
      <c r="B36659" s="278" t="str">
        <f>'Comp. Desp. Indiretas'!$A$90</f>
        <v>ART</v>
      </c>
      <c r="D36659" s="279" t="str">
        <f>'Comp. Desp. Indiretas'!$C$90</f>
        <v>ART CREA - Nível 2</v>
      </c>
      <c r="E36659" s="278" t="str">
        <f>Resumo!$R$5</f>
        <v>Despesa</v>
      </c>
      <c r="F36659" s="278" t="str">
        <f>Resumo!$R$6</f>
        <v>Despesa Indireta</v>
      </c>
      <c r="G36659" s="286">
        <f>'Comp. Desp. Indiretas'!DE90</f>
        <v>0</v>
      </c>
    </row>
    <row r="36660" spans="1:7">
      <c r="A36660" s="283">
        <f>'Comp. Desp. Indiretas'!$DE$7</f>
        <v>0</v>
      </c>
      <c r="B36660" s="278" t="str">
        <f>'Comp. Desp. Indiretas'!$A$91</f>
        <v>ART</v>
      </c>
      <c r="D36660" s="279" t="str">
        <f>'Comp. Desp. Indiretas'!$C$91</f>
        <v>ART CREA - Nível 3</v>
      </c>
      <c r="E36660" s="278" t="str">
        <f>Resumo!$R$5</f>
        <v>Despesa</v>
      </c>
      <c r="F36660" s="278" t="str">
        <f>Resumo!$R$6</f>
        <v>Despesa Indireta</v>
      </c>
      <c r="G36660" s="286">
        <f>'Comp. Desp. Indiretas'!DE91</f>
        <v>0</v>
      </c>
    </row>
    <row r="36661" spans="1:7">
      <c r="A36661" s="283">
        <f>'Comp. Desp. Indiretas'!$DE$7</f>
        <v>0</v>
      </c>
      <c r="B36661" s="278" t="str">
        <f>'Comp. Desp. Indiretas'!$A$92</f>
        <v>ART</v>
      </c>
      <c r="D36661" s="279" t="str">
        <f>'Comp. Desp. Indiretas'!$C$92</f>
        <v>ACERVO CREA</v>
      </c>
      <c r="E36661" s="278" t="str">
        <f>Resumo!$R$5</f>
        <v>Despesa</v>
      </c>
      <c r="F36661" s="278" t="str">
        <f>Resumo!$R$6</f>
        <v>Despesa Indireta</v>
      </c>
      <c r="G36661" s="286">
        <f>'Comp. Desp. Indiretas'!DE92</f>
        <v>0</v>
      </c>
    </row>
    <row r="36662" spans="1:7">
      <c r="A36662" s="283">
        <f>'Comp. Desp. Indiretas'!$DE$7</f>
        <v>0</v>
      </c>
      <c r="B36662" s="278" t="str">
        <f>'Comp. Desp. Indiretas'!$A$93</f>
        <v>ART</v>
      </c>
      <c r="D36662" s="279" t="str">
        <f>'Comp. Desp. Indiretas'!$C$93</f>
        <v>ART CRBio</v>
      </c>
      <c r="E36662" s="278" t="str">
        <f>Resumo!$R$5</f>
        <v>Despesa</v>
      </c>
      <c r="F36662" s="278" t="str">
        <f>Resumo!$R$6</f>
        <v>Despesa Indireta</v>
      </c>
      <c r="G36662" s="286">
        <f>'Comp. Desp. Indiretas'!DE93</f>
        <v>0</v>
      </c>
    </row>
    <row r="36663" spans="1:7">
      <c r="A36663" s="283">
        <f>'Comp. Desp. Indiretas'!$DE$7</f>
        <v>0</v>
      </c>
      <c r="B36663" s="278" t="str">
        <f>'Comp. Desp. Indiretas'!$A$94</f>
        <v>ART</v>
      </c>
      <c r="D36663" s="279" t="str">
        <f>'Comp. Desp. Indiretas'!$C$94</f>
        <v>ACERVO CRBio</v>
      </c>
      <c r="E36663" s="278" t="str">
        <f>Resumo!$R$5</f>
        <v>Despesa</v>
      </c>
      <c r="F36663" s="278" t="str">
        <f>Resumo!$R$6</f>
        <v>Despesa Indireta</v>
      </c>
      <c r="G36663" s="286">
        <f>'Comp. Desp. Indiretas'!DE94</f>
        <v>0</v>
      </c>
    </row>
    <row r="36664" spans="1:7">
      <c r="A36664" s="283">
        <f>'Comp. Desp. Indiretas'!$DE$7</f>
        <v>0</v>
      </c>
      <c r="B36664" s="278" t="str">
        <f>'Comp. Desp. Indiretas'!$A$95</f>
        <v>ART</v>
      </c>
      <c r="D36664" s="279" t="str">
        <f>'Comp. Desp. Indiretas'!$C$95</f>
        <v>VISTO CREA PF</v>
      </c>
      <c r="E36664" s="278" t="str">
        <f>Resumo!$R$5</f>
        <v>Despesa</v>
      </c>
      <c r="F36664" s="278" t="str">
        <f>Resumo!$R$6</f>
        <v>Despesa Indireta</v>
      </c>
      <c r="G36664" s="286">
        <f>'Comp. Desp. Indiretas'!DE95</f>
        <v>0</v>
      </c>
    </row>
    <row r="36665" spans="1:7">
      <c r="A36665" s="283">
        <f>'Comp. Desp. Indiretas'!$DE$7</f>
        <v>0</v>
      </c>
      <c r="B36665" s="278" t="str">
        <f>'Comp. Desp. Indiretas'!$A$96</f>
        <v>ART</v>
      </c>
      <c r="D36665" s="279" t="str">
        <f>'Comp. Desp. Indiretas'!$C$96</f>
        <v>VISTO CREA PJ</v>
      </c>
      <c r="E36665" s="278" t="str">
        <f>Resumo!$R$5</f>
        <v>Despesa</v>
      </c>
      <c r="F36665" s="278" t="str">
        <f>Resumo!$R$6</f>
        <v>Despesa Indireta</v>
      </c>
      <c r="G36665" s="286">
        <f>'Comp. Desp. Indiretas'!DE96</f>
        <v>0</v>
      </c>
    </row>
    <row r="36666" spans="1:7">
      <c r="A36666" s="283">
        <f>'Comp. Desp. Indiretas'!$DE$7</f>
        <v>0</v>
      </c>
      <c r="B36666" s="278" t="str">
        <f>'Comp. Desp. Indiretas'!$A$97</f>
        <v>ART</v>
      </c>
      <c r="D36666" s="279" t="str">
        <f>'Comp. Desp. Indiretas'!$C$97</f>
        <v>ANUIDADE CREA PF</v>
      </c>
      <c r="E36666" s="278" t="str">
        <f>Resumo!$R$5</f>
        <v>Despesa</v>
      </c>
      <c r="F36666" s="278" t="str">
        <f>Resumo!$R$6</f>
        <v>Despesa Indireta</v>
      </c>
      <c r="G36666" s="286">
        <f>'Comp. Desp. Indiretas'!DE97</f>
        <v>0</v>
      </c>
    </row>
    <row r="36667" spans="1:7">
      <c r="A36667" s="283">
        <f>'Comp. Desp. Indiretas'!$DE$7</f>
        <v>0</v>
      </c>
      <c r="B36667" s="278" t="str">
        <f>'Comp. Desp. Indiretas'!$A$98</f>
        <v>ART</v>
      </c>
      <c r="D36667" s="279" t="str">
        <f>'Comp. Desp. Indiretas'!$C$98</f>
        <v>ANUIDADE CREA PJ</v>
      </c>
      <c r="E36667" s="278" t="str">
        <f>Resumo!$R$5</f>
        <v>Despesa</v>
      </c>
      <c r="F36667" s="278" t="str">
        <f>Resumo!$R$6</f>
        <v>Despesa Indireta</v>
      </c>
      <c r="G36667" s="286">
        <f>'Comp. Desp. Indiretas'!DE98</f>
        <v>0</v>
      </c>
    </row>
    <row r="36668" spans="1:7">
      <c r="A36668" s="283">
        <f>'Comp. Desp. Indiretas'!$DE$7</f>
        <v>0</v>
      </c>
      <c r="B36668" s="278" t="str">
        <f>'Comp. Desp. Indiretas'!$A$99</f>
        <v>ART</v>
      </c>
      <c r="D36668" s="279" t="str">
        <f>'Comp. Desp. Indiretas'!$C$99</f>
        <v>VISTO CRBio PF</v>
      </c>
      <c r="E36668" s="278" t="str">
        <f>Resumo!$R$5</f>
        <v>Despesa</v>
      </c>
      <c r="F36668" s="278" t="str">
        <f>Resumo!$R$6</f>
        <v>Despesa Indireta</v>
      </c>
      <c r="G36668" s="286">
        <f>'Comp. Desp. Indiretas'!DE99</f>
        <v>0</v>
      </c>
    </row>
    <row r="36669" spans="1:7">
      <c r="A36669" s="283">
        <f>'Comp. Desp. Indiretas'!$DE$7</f>
        <v>0</v>
      </c>
      <c r="B36669" s="278" t="str">
        <f>'Comp. Desp. Indiretas'!$A$100</f>
        <v>ART</v>
      </c>
      <c r="D36669" s="279" t="str">
        <f>'Comp. Desp. Indiretas'!$C$100</f>
        <v>VISTO CRBio PJ</v>
      </c>
      <c r="E36669" s="278" t="str">
        <f>Resumo!$R$5</f>
        <v>Despesa</v>
      </c>
      <c r="F36669" s="278" t="str">
        <f>Resumo!$R$6</f>
        <v>Despesa Indireta</v>
      </c>
      <c r="G36669" s="286">
        <f>'Comp. Desp. Indiretas'!DE100</f>
        <v>0</v>
      </c>
    </row>
    <row r="36670" spans="1:7">
      <c r="A36670" s="283">
        <f>'Comp. Desp. Indiretas'!$DE$7</f>
        <v>0</v>
      </c>
      <c r="B36670" s="278" t="str">
        <f>'Comp. Desp. Indiretas'!$A$101</f>
        <v>SMS</v>
      </c>
      <c r="D36670" s="279" t="str">
        <f>'Comp. Desp. Indiretas'!$C$101</f>
        <v>PPRA</v>
      </c>
      <c r="E36670" s="278" t="str">
        <f>Resumo!$R$5</f>
        <v>Despesa</v>
      </c>
      <c r="F36670" s="278" t="str">
        <f>Resumo!$R$6</f>
        <v>Despesa Indireta</v>
      </c>
      <c r="G36670" s="286">
        <f>'Comp. Desp. Indiretas'!DE101</f>
        <v>0</v>
      </c>
    </row>
    <row r="36671" spans="1:7">
      <c r="A36671" s="283">
        <f>'Comp. Desp. Indiretas'!$DE$7</f>
        <v>0</v>
      </c>
      <c r="B36671" s="278" t="str">
        <f>'Comp. Desp. Indiretas'!$A$102</f>
        <v>SMS</v>
      </c>
      <c r="D36671" s="279" t="str">
        <f>'Comp. Desp. Indiretas'!$C$102</f>
        <v>PCMSO</v>
      </c>
      <c r="E36671" s="278" t="str">
        <f>Resumo!$R$5</f>
        <v>Despesa</v>
      </c>
      <c r="F36671" s="278" t="str">
        <f>Resumo!$R$6</f>
        <v>Despesa Indireta</v>
      </c>
      <c r="G36671" s="286">
        <f>'Comp. Desp. Indiretas'!DE102</f>
        <v>0</v>
      </c>
    </row>
    <row r="36672" spans="1:7">
      <c r="A36672" s="283">
        <f>'Comp. Desp. Indiretas'!$DE$7</f>
        <v>0</v>
      </c>
      <c r="B36672" s="278" t="str">
        <f>'Comp. Desp. Indiretas'!$A$103</f>
        <v>SMS</v>
      </c>
      <c r="D36672" s="279" t="str">
        <f>'Comp. Desp. Indiretas'!$C$103</f>
        <v>PGR</v>
      </c>
      <c r="E36672" s="278" t="str">
        <f>Resumo!$R$5</f>
        <v>Despesa</v>
      </c>
      <c r="F36672" s="278" t="str">
        <f>Resumo!$R$6</f>
        <v>Despesa Indireta</v>
      </c>
      <c r="G36672" s="286">
        <f>'Comp. Desp. Indiretas'!DE103</f>
        <v>0</v>
      </c>
    </row>
    <row r="36673" spans="1:7">
      <c r="A36673" s="283">
        <f>'Comp. Desp. Indiretas'!$DE$7</f>
        <v>0</v>
      </c>
      <c r="B36673" s="278" t="str">
        <f>'Comp. Desp. Indiretas'!$A$104</f>
        <v>SMS</v>
      </c>
      <c r="D36673" s="279" t="str">
        <f>'Comp. Desp. Indiretas'!$C$104</f>
        <v>PAE</v>
      </c>
      <c r="E36673" s="278" t="str">
        <f>Resumo!$R$5</f>
        <v>Despesa</v>
      </c>
      <c r="F36673" s="278" t="str">
        <f>Resumo!$R$6</f>
        <v>Despesa Indireta</v>
      </c>
      <c r="G36673" s="286">
        <f>'Comp. Desp. Indiretas'!DE104</f>
        <v>0</v>
      </c>
    </row>
    <row r="36674" spans="1:7">
      <c r="A36674" s="283">
        <f>'Comp. Desp. Indiretas'!$DE$7</f>
        <v>0</v>
      </c>
      <c r="B36674" s="278" t="str">
        <f>'Comp. Desp. Indiretas'!$A$105</f>
        <v>SMS</v>
      </c>
      <c r="D36674" s="279" t="str">
        <f>'Comp. Desp. Indiretas'!$C$105</f>
        <v>TREINAMENTO</v>
      </c>
      <c r="E36674" s="278" t="str">
        <f>Resumo!$R$5</f>
        <v>Despesa</v>
      </c>
      <c r="F36674" s="278" t="str">
        <f>Resumo!$R$6</f>
        <v>Despesa Indireta</v>
      </c>
      <c r="G36674" s="286">
        <f>'Comp. Desp. Indiretas'!DE105</f>
        <v>0</v>
      </c>
    </row>
    <row r="36675" spans="1:7">
      <c r="A36675" s="283">
        <f>'Comp. Desp. Indiretas'!$DE$7</f>
        <v>0</v>
      </c>
      <c r="B36675" s="278" t="str">
        <f>'Comp. Desp. Indiretas'!$A$106</f>
        <v>SMS</v>
      </c>
      <c r="D36675" s="279" t="str">
        <f>'Comp. Desp. Indiretas'!$C$106</f>
        <v>ASO</v>
      </c>
      <c r="E36675" s="278" t="str">
        <f>Resumo!$R$5</f>
        <v>Despesa</v>
      </c>
      <c r="F36675" s="278" t="str">
        <f>Resumo!$R$6</f>
        <v>Despesa Indireta</v>
      </c>
      <c r="G36675" s="286">
        <f>'Comp. Desp. Indiretas'!DE106</f>
        <v>0</v>
      </c>
    </row>
    <row r="36676" spans="1:7">
      <c r="A36676" s="283">
        <f>'Comp. Desp. Indiretas'!$DE$7</f>
        <v>0</v>
      </c>
      <c r="B36676" s="278">
        <f>'Comp. Desp. Indiretas'!$A$107</f>
        <v>0</v>
      </c>
      <c r="D36676" s="279" t="str">
        <f>'Comp. Desp. Indiretas'!$C$107</f>
        <v/>
      </c>
      <c r="E36676" s="278" t="str">
        <f>Resumo!$R$5</f>
        <v>Despesa</v>
      </c>
      <c r="F36676" s="278" t="str">
        <f>Resumo!$R$6</f>
        <v>Despesa Indireta</v>
      </c>
      <c r="G36676" s="286">
        <f>'Comp. Desp. Indiretas'!DE107</f>
        <v>0</v>
      </c>
    </row>
    <row r="36677" spans="1:7">
      <c r="A36677" s="283">
        <f>'Comp. Desp. Indiretas'!$DE$7</f>
        <v>0</v>
      </c>
      <c r="B36677" s="278">
        <f>'Comp. Desp. Indiretas'!$A$108</f>
        <v>0</v>
      </c>
      <c r="D36677" s="279" t="str">
        <f>'Comp. Desp. Indiretas'!$C$108</f>
        <v/>
      </c>
      <c r="E36677" s="278" t="str">
        <f>Resumo!$R$5</f>
        <v>Despesa</v>
      </c>
      <c r="F36677" s="278" t="str">
        <f>Resumo!$R$6</f>
        <v>Despesa Indireta</v>
      </c>
      <c r="G36677" s="286">
        <f>'Comp. Desp. Indiretas'!DE108</f>
        <v>0</v>
      </c>
    </row>
    <row r="36678" spans="1:7">
      <c r="A36678" s="283">
        <f>'Comp. Desp. Indiretas'!$DE$7</f>
        <v>0</v>
      </c>
      <c r="B36678" s="278">
        <f>'Comp. Desp. Indiretas'!$A$109</f>
        <v>0</v>
      </c>
      <c r="D36678" s="279" t="str">
        <f>'Comp. Desp. Indiretas'!$C$109</f>
        <v/>
      </c>
      <c r="E36678" s="278" t="str">
        <f>Resumo!$R$5</f>
        <v>Despesa</v>
      </c>
      <c r="F36678" s="278" t="str">
        <f>Resumo!$R$6</f>
        <v>Despesa Indireta</v>
      </c>
      <c r="G36678" s="286">
        <f>'Comp. Desp. Indiretas'!DE109</f>
        <v>0</v>
      </c>
    </row>
    <row r="36679" spans="1:7">
      <c r="A36679" s="283">
        <f>'Comp. Desp. Indiretas'!$DE$7</f>
        <v>0</v>
      </c>
      <c r="B36679" s="278">
        <f>'Comp. Desp. Indiretas'!$A$110</f>
        <v>0</v>
      </c>
      <c r="D36679" s="279" t="str">
        <f>'Comp. Desp. Indiretas'!$C$110</f>
        <v/>
      </c>
      <c r="E36679" s="278" t="str">
        <f>Resumo!$R$5</f>
        <v>Despesa</v>
      </c>
      <c r="F36679" s="278" t="str">
        <f>Resumo!$R$6</f>
        <v>Despesa Indireta</v>
      </c>
      <c r="G36679" s="286">
        <f>'Comp. Desp. Indiretas'!DE110</f>
        <v>0</v>
      </c>
    </row>
    <row r="36680" spans="1:7">
      <c r="A36680" s="283">
        <f>'Comp. Desp. Indiretas'!$DE$7</f>
        <v>0</v>
      </c>
      <c r="B36680" s="278">
        <f>'Comp. Desp. Indiretas'!$A$111</f>
        <v>0</v>
      </c>
      <c r="D36680" s="279" t="str">
        <f>'Comp. Desp. Indiretas'!$C$111</f>
        <v/>
      </c>
      <c r="E36680" s="278" t="str">
        <f>Resumo!$R$5</f>
        <v>Despesa</v>
      </c>
      <c r="F36680" s="278" t="str">
        <f>Resumo!$R$6</f>
        <v>Despesa Indireta</v>
      </c>
      <c r="G36680" s="286">
        <f>'Comp. Desp. Indiretas'!DE111</f>
        <v>0</v>
      </c>
    </row>
    <row r="36681" spans="1:7">
      <c r="A36681" s="283">
        <f>'Comp. Desp. Indiretas'!$DE$7</f>
        <v>0</v>
      </c>
      <c r="B36681" s="278">
        <f>'Comp. Desp. Indiretas'!$A$112</f>
        <v>0</v>
      </c>
      <c r="D36681" s="279" t="str">
        <f>'Comp. Desp. Indiretas'!$C$112</f>
        <v/>
      </c>
      <c r="E36681" s="278" t="str">
        <f>Resumo!$R$5</f>
        <v>Despesa</v>
      </c>
      <c r="F36681" s="278" t="str">
        <f>Resumo!$R$6</f>
        <v>Despesa Indireta</v>
      </c>
      <c r="G36681" s="286">
        <f>'Comp. Desp. Indiretas'!DE112</f>
        <v>0</v>
      </c>
    </row>
    <row r="36682" spans="1:7">
      <c r="A36682" s="283">
        <f>'Comp. Desp. Indiretas'!$DE$7</f>
        <v>0</v>
      </c>
      <c r="B36682" s="278" t="str">
        <f>'Composições Desp. Diretas'!$A$10</f>
        <v>MOD</v>
      </c>
      <c r="C36682" s="278" t="str">
        <f>EAP!$C$9</f>
        <v>PP01</v>
      </c>
      <c r="D36682" s="279" t="str">
        <f>'Composições Desp. Diretas'!$C$10</f>
        <v>ANALISTA TÉCNICO</v>
      </c>
      <c r="E36682" s="278" t="str">
        <f>Resumo!$R$5</f>
        <v>Despesa</v>
      </c>
      <c r="F36682" s="278" t="str">
        <f>Resumo!$R$7</f>
        <v>Despesa Direta</v>
      </c>
      <c r="G36682" s="286">
        <f>'Composições Desp. Diretas'!DF10</f>
        <v>0</v>
      </c>
    </row>
    <row r="36683" spans="1:7">
      <c r="A36683" s="283">
        <f>'Comp. Desp. Indiretas'!$DE$7</f>
        <v>0</v>
      </c>
      <c r="B36683" s="278" t="str">
        <f>'Composições Desp. Diretas'!$A$11</f>
        <v>MOD</v>
      </c>
      <c r="C36683" s="278" t="str">
        <f>EAP!$C$9</f>
        <v>PP01</v>
      </c>
      <c r="D36683" s="279" t="str">
        <f>'Composições Desp. Diretas'!$C$11</f>
        <v>ASSISTENTE ADMINISTRATIVO</v>
      </c>
      <c r="E36683" s="278" t="str">
        <f>Resumo!$R$5</f>
        <v>Despesa</v>
      </c>
      <c r="F36683" s="278" t="str">
        <f>Resumo!$R$7</f>
        <v>Despesa Direta</v>
      </c>
      <c r="G36683" s="286">
        <f>'Composições Desp. Diretas'!DF11</f>
        <v>0</v>
      </c>
    </row>
    <row r="36684" spans="1:7">
      <c r="A36684" s="283">
        <f>'Comp. Desp. Indiretas'!$DE$7</f>
        <v>0</v>
      </c>
      <c r="B36684" s="278" t="str">
        <f>'Composições Desp. Diretas'!$A$12</f>
        <v>MOD</v>
      </c>
      <c r="C36684" s="278" t="str">
        <f>EAP!$C$9</f>
        <v>PP01</v>
      </c>
      <c r="D36684" s="279" t="str">
        <f>'Composições Desp. Diretas'!$C$12</f>
        <v>TÉCNICO DE SEGURANÇA</v>
      </c>
      <c r="E36684" s="278" t="str">
        <f>Resumo!$R$5</f>
        <v>Despesa</v>
      </c>
      <c r="F36684" s="278" t="str">
        <f>Resumo!$R$7</f>
        <v>Despesa Direta</v>
      </c>
      <c r="G36684" s="286">
        <f>'Composições Desp. Diretas'!DF12</f>
        <v>0</v>
      </c>
    </row>
    <row r="36685" spans="1:7">
      <c r="A36685" s="283">
        <f>'Comp. Desp. Indiretas'!$DE$7</f>
        <v>0</v>
      </c>
      <c r="B36685" s="278" t="str">
        <f>'Composições Desp. Diretas'!$A$13</f>
        <v>MOD</v>
      </c>
      <c r="C36685" s="278" t="str">
        <f>EAP!$C$9</f>
        <v>PP01</v>
      </c>
      <c r="D36685" s="279" t="str">
        <f>'Composições Desp. Diretas'!$C$13</f>
        <v>PREPOSTO</v>
      </c>
      <c r="E36685" s="278" t="str">
        <f>Resumo!$R$5</f>
        <v>Despesa</v>
      </c>
      <c r="F36685" s="278" t="str">
        <f>Resumo!$R$7</f>
        <v>Despesa Direta</v>
      </c>
      <c r="G36685" s="286">
        <f>'Composições Desp. Diretas'!DF13</f>
        <v>0</v>
      </c>
    </row>
    <row r="36686" spans="1:7">
      <c r="A36686" s="283">
        <f>'Comp. Desp. Indiretas'!$DE$7</f>
        <v>0</v>
      </c>
      <c r="B36686" s="278" t="str">
        <f>'Composições Desp. Diretas'!$A$14</f>
        <v>MOD</v>
      </c>
      <c r="C36686" s="278" t="str">
        <f>EAP!$C$9</f>
        <v>PP01</v>
      </c>
      <c r="D36686" s="279" t="str">
        <f>'Composições Desp. Diretas'!$C$14</f>
        <v>COORDENADOR PEAC</v>
      </c>
      <c r="E36686" s="278" t="str">
        <f>Resumo!$R$5</f>
        <v>Despesa</v>
      </c>
      <c r="F36686" s="278" t="str">
        <f>Resumo!$R$7</f>
        <v>Despesa Direta</v>
      </c>
      <c r="G36686" s="286">
        <f>'Composições Desp. Diretas'!DF14</f>
        <v>0</v>
      </c>
    </row>
    <row r="36687" spans="1:7">
      <c r="A36687" s="283">
        <f>'Comp. Desp. Indiretas'!$DE$7</f>
        <v>0</v>
      </c>
      <c r="B36687" s="278" t="str">
        <f>'Composições Desp. Diretas'!$A$15</f>
        <v>MOD</v>
      </c>
      <c r="C36687" s="278" t="str">
        <f>EAP!$C$9</f>
        <v>PP01</v>
      </c>
      <c r="D36687" s="279" t="str">
        <f>'Composições Desp. Diretas'!$C$15</f>
        <v>COORDENADOR PEAC</v>
      </c>
      <c r="E36687" s="278" t="str">
        <f>Resumo!$R$5</f>
        <v>Despesa</v>
      </c>
      <c r="F36687" s="278" t="str">
        <f>Resumo!$R$7</f>
        <v>Despesa Direta</v>
      </c>
      <c r="G36687" s="286">
        <f>'Composições Desp. Diretas'!DF15</f>
        <v>0</v>
      </c>
    </row>
    <row r="36688" spans="1:7">
      <c r="A36688" s="283">
        <f>'Comp. Desp. Indiretas'!$DE$7</f>
        <v>0</v>
      </c>
      <c r="B36688" s="278" t="str">
        <f>'Composições Desp. Diretas'!$A$16</f>
        <v>MOD</v>
      </c>
      <c r="C36688" s="278" t="str">
        <f>EAP!$C$9</f>
        <v>PP01</v>
      </c>
      <c r="D36688" s="279" t="str">
        <f>'Composições Desp. Diretas'!$C$16</f>
        <v>PRODUÇÃO AUDIOVISUAL (DESIGNER GRÁFICO)</v>
      </c>
      <c r="E36688" s="278" t="str">
        <f>Resumo!$R$5</f>
        <v>Despesa</v>
      </c>
      <c r="F36688" s="278" t="str">
        <f>Resumo!$R$7</f>
        <v>Despesa Direta</v>
      </c>
      <c r="G36688" s="286">
        <f>'Composições Desp. Diretas'!DF16</f>
        <v>0</v>
      </c>
    </row>
    <row r="36689" spans="1:7">
      <c r="A36689" s="283">
        <f>'Comp. Desp. Indiretas'!$DE$7</f>
        <v>0</v>
      </c>
      <c r="B36689" s="278" t="str">
        <f>'Composições Desp. Diretas'!$A$17</f>
        <v>DG</v>
      </c>
      <c r="C36689" s="278" t="str">
        <f>EAP!$C$9</f>
        <v>PP01</v>
      </c>
      <c r="D36689" s="279" t="str">
        <f>'Composições Desp. Diretas'!$C$17</f>
        <v>AJUDA DE CUSTO - CAJU - NÍVEL 1</v>
      </c>
      <c r="E36689" s="278" t="str">
        <f>Resumo!$R$5</f>
        <v>Despesa</v>
      </c>
      <c r="F36689" s="278" t="str">
        <f>Resumo!$R$7</f>
        <v>Despesa Direta</v>
      </c>
      <c r="G36689" s="286">
        <f>'Composições Desp. Diretas'!DF17</f>
        <v>0</v>
      </c>
    </row>
    <row r="36690" spans="1:7">
      <c r="A36690" s="283">
        <f>'Comp. Desp. Indiretas'!$DE$7</f>
        <v>0</v>
      </c>
      <c r="B36690" s="278" t="str">
        <f>'Composições Desp. Diretas'!$A$18</f>
        <v>DG</v>
      </c>
      <c r="C36690" s="278" t="str">
        <f>EAP!$C$9</f>
        <v>PP01</v>
      </c>
      <c r="D36690" s="279" t="str">
        <f>'Composições Desp. Diretas'!$C$18</f>
        <v>AJUDA DE CUSTO - CAJU - NÍVEL 2</v>
      </c>
      <c r="E36690" s="278" t="str">
        <f>Resumo!$R$5</f>
        <v>Despesa</v>
      </c>
      <c r="F36690" s="278" t="str">
        <f>Resumo!$R$7</f>
        <v>Despesa Direta</v>
      </c>
      <c r="G36690" s="286">
        <f>'Composições Desp. Diretas'!DF18</f>
        <v>0</v>
      </c>
    </row>
    <row r="36691" spans="1:7">
      <c r="A36691" s="283">
        <f>'Comp. Desp. Indiretas'!$DE$7</f>
        <v>0</v>
      </c>
      <c r="B36691" s="278" t="str">
        <f>'Composições Desp. Diretas'!$A$19</f>
        <v>MA</v>
      </c>
      <c r="C36691" s="278" t="str">
        <f>EAP!$C$9</f>
        <v>PP01</v>
      </c>
      <c r="D36691" s="279" t="str">
        <f>'Composições Desp. Diretas'!$C$19</f>
        <v>UNIFORME/EPI</v>
      </c>
      <c r="E36691" s="278" t="str">
        <f>Resumo!$R$5</f>
        <v>Despesa</v>
      </c>
      <c r="F36691" s="278" t="str">
        <f>Resumo!$R$7</f>
        <v>Despesa Direta</v>
      </c>
      <c r="G36691" s="286">
        <f>'Composições Desp. Diretas'!DF19</f>
        <v>0</v>
      </c>
    </row>
    <row r="36692" spans="1:7">
      <c r="A36692" s="283">
        <f>'Comp. Desp. Indiretas'!$DE$7</f>
        <v>0</v>
      </c>
      <c r="B36692" s="278" t="str">
        <f>'Composições Desp. Diretas'!$A$20</f>
        <v>SMS</v>
      </c>
      <c r="C36692" s="278" t="str">
        <f>EAP!$C$9</f>
        <v>PP01</v>
      </c>
      <c r="D36692" s="279" t="str">
        <f>'Composições Desp. Diretas'!$C$20</f>
        <v>ASO</v>
      </c>
      <c r="E36692" s="278" t="str">
        <f>Resumo!$R$5</f>
        <v>Despesa</v>
      </c>
      <c r="F36692" s="278" t="str">
        <f>Resumo!$R$7</f>
        <v>Despesa Direta</v>
      </c>
      <c r="G36692" s="286">
        <f>'Composições Desp. Diretas'!DF20</f>
        <v>0</v>
      </c>
    </row>
    <row r="36693" spans="1:7">
      <c r="A36693" s="283">
        <f>'Comp. Desp. Indiretas'!$DE$7</f>
        <v>0</v>
      </c>
      <c r="B36693" s="278" t="str">
        <f>'Composições Desp. Diretas'!$A$21</f>
        <v>EQ</v>
      </c>
      <c r="C36693" s="278" t="str">
        <f>EAP!$C$9</f>
        <v>PP01</v>
      </c>
      <c r="D36693" s="279" t="str">
        <f>'Composições Desp. Diretas'!$C$21</f>
        <v>NOTEBOOK</v>
      </c>
      <c r="E36693" s="278" t="str">
        <f>Resumo!$R$5</f>
        <v>Despesa</v>
      </c>
      <c r="F36693" s="278" t="str">
        <f>Resumo!$R$7</f>
        <v>Despesa Direta</v>
      </c>
      <c r="G36693" s="286">
        <f>'Composições Desp. Diretas'!DF21</f>
        <v>0</v>
      </c>
    </row>
    <row r="36694" spans="1:7">
      <c r="A36694" s="283">
        <f>'Comp. Desp. Indiretas'!$DE$7</f>
        <v>0</v>
      </c>
      <c r="B36694" s="278" t="str">
        <f>'Composições Desp. Diretas'!$A$22</f>
        <v>EQ</v>
      </c>
      <c r="C36694" s="278" t="str">
        <f>EAP!$C$9</f>
        <v>PP01</v>
      </c>
      <c r="D36694" s="279" t="str">
        <f>'Composições Desp. Diretas'!$C$22</f>
        <v>KIT MULTIMÍDIA</v>
      </c>
      <c r="E36694" s="278" t="str">
        <f>Resumo!$R$5</f>
        <v>Despesa</v>
      </c>
      <c r="F36694" s="278" t="str">
        <f>Resumo!$R$7</f>
        <v>Despesa Direta</v>
      </c>
      <c r="G36694" s="286">
        <f>'Composições Desp. Diretas'!DF22</f>
        <v>0</v>
      </c>
    </row>
    <row r="36695" spans="1:7">
      <c r="A36695" s="283">
        <f>'Comp. Desp. Indiretas'!$DE$7</f>
        <v>0</v>
      </c>
      <c r="B36695" s="278" t="str">
        <f>'Composições Desp. Diretas'!$A$23</f>
        <v>SMS</v>
      </c>
      <c r="C36695" s="278" t="str">
        <f>EAP!$C$9</f>
        <v>PP01</v>
      </c>
      <c r="D36695" s="279" t="str">
        <f>'Composições Desp. Diretas'!$C$23</f>
        <v>TREINAMENTO RAC02 (VALE)</v>
      </c>
      <c r="E36695" s="278" t="str">
        <f>Resumo!$R$5</f>
        <v>Despesa</v>
      </c>
      <c r="F36695" s="278" t="str">
        <f>Resumo!$R$7</f>
        <v>Despesa Direta</v>
      </c>
      <c r="G36695" s="286">
        <f>'Composições Desp. Diretas'!DF23</f>
        <v>0</v>
      </c>
    </row>
    <row r="36696" spans="1:7">
      <c r="A36696" s="283">
        <f>'Comp. Desp. Indiretas'!$DE$7</f>
        <v>0</v>
      </c>
      <c r="B36696" s="278" t="str">
        <f>'Composições Desp. Diretas'!$A$24</f>
        <v>SE</v>
      </c>
      <c r="C36696" s="278" t="str">
        <f>EAP!$C$9</f>
        <v>PP01</v>
      </c>
      <c r="D36696" s="279" t="str">
        <f>'Composições Desp. Diretas'!$C$24</f>
        <v>ESPECIALISTA - 44h/MÊS</v>
      </c>
      <c r="E36696" s="278" t="str">
        <f>Resumo!$R$5</f>
        <v>Despesa</v>
      </c>
      <c r="F36696" s="278" t="str">
        <f>Resumo!$R$7</f>
        <v>Despesa Direta</v>
      </c>
      <c r="G36696" s="286">
        <f>'Composições Desp. Diretas'!DF24</f>
        <v>0</v>
      </c>
    </row>
    <row r="36697" spans="1:7">
      <c r="A36697" s="283">
        <f>'Comp. Desp. Indiretas'!$DE$7</f>
        <v>0</v>
      </c>
      <c r="B36697" s="278">
        <f>'Composições Desp. Diretas'!$A$25</f>
        <v>0</v>
      </c>
      <c r="C36697" s="278" t="str">
        <f>EAP!$C$9</f>
        <v>PP01</v>
      </c>
      <c r="D36697" s="279">
        <f>'Composições Desp. Diretas'!$C$25</f>
        <v>0</v>
      </c>
      <c r="E36697" s="278" t="str">
        <f>Resumo!$R$5</f>
        <v>Despesa</v>
      </c>
      <c r="F36697" s="278" t="str">
        <f>Resumo!$R$7</f>
        <v>Despesa Direta</v>
      </c>
      <c r="G36697" s="286">
        <f>'Composições Desp. Diretas'!DF25</f>
        <v>0</v>
      </c>
    </row>
    <row r="36698" spans="1:7">
      <c r="A36698" s="283">
        <f>'Comp. Desp. Indiretas'!$DE$7</f>
        <v>0</v>
      </c>
      <c r="B36698" s="278">
        <f>'Composições Desp. Diretas'!$A$26</f>
        <v>0</v>
      </c>
      <c r="C36698" s="278" t="str">
        <f>EAP!$C$9</f>
        <v>PP01</v>
      </c>
      <c r="D36698" s="279">
        <f>'Composições Desp. Diretas'!$C$26</f>
        <v>0</v>
      </c>
      <c r="E36698" s="278" t="str">
        <f>Resumo!$R$5</f>
        <v>Despesa</v>
      </c>
      <c r="F36698" s="278" t="str">
        <f>Resumo!$R$7</f>
        <v>Despesa Direta</v>
      </c>
      <c r="G36698" s="286">
        <f>'Composições Desp. Diretas'!DF26</f>
        <v>0</v>
      </c>
    </row>
    <row r="36699" spans="1:7">
      <c r="A36699" s="283">
        <f>'Comp. Desp. Indiretas'!$DE$7</f>
        <v>0</v>
      </c>
      <c r="B36699" s="278">
        <f>'Composições Desp. Diretas'!$A$27</f>
        <v>0</v>
      </c>
      <c r="C36699" s="278" t="str">
        <f>EAP!$C$9</f>
        <v>PP01</v>
      </c>
      <c r="D36699" s="279">
        <f>'Composições Desp. Diretas'!$C$27</f>
        <v>0</v>
      </c>
      <c r="E36699" s="278" t="str">
        <f>Resumo!$R$5</f>
        <v>Despesa</v>
      </c>
      <c r="F36699" s="278" t="str">
        <f>Resumo!$R$7</f>
        <v>Despesa Direta</v>
      </c>
      <c r="G36699" s="286">
        <f>'Composições Desp. Diretas'!DF27</f>
        <v>0</v>
      </c>
    </row>
    <row r="36700" spans="1:7">
      <c r="A36700" s="283">
        <f>'Comp. Desp. Indiretas'!$DE$7</f>
        <v>0</v>
      </c>
      <c r="B36700" s="278">
        <f>'Composições Desp. Diretas'!$A$28</f>
        <v>0</v>
      </c>
      <c r="C36700" s="278" t="str">
        <f>EAP!$C$9</f>
        <v>PP01</v>
      </c>
      <c r="D36700" s="279">
        <f>'Composições Desp. Diretas'!$C$28</f>
        <v>0</v>
      </c>
      <c r="E36700" s="278" t="str">
        <f>Resumo!$R$5</f>
        <v>Despesa</v>
      </c>
      <c r="F36700" s="278" t="str">
        <f>Resumo!$R$7</f>
        <v>Despesa Direta</v>
      </c>
      <c r="G36700" s="286">
        <f>'Composições Desp. Diretas'!DF28</f>
        <v>0</v>
      </c>
    </row>
    <row r="36701" spans="1:7">
      <c r="A36701" s="283">
        <f>'Comp. Desp. Indiretas'!$DE$7</f>
        <v>0</v>
      </c>
      <c r="B36701" s="278">
        <f>'Composições Desp. Diretas'!$A$29</f>
        <v>0</v>
      </c>
      <c r="C36701" s="278" t="str">
        <f>EAP!$C$9</f>
        <v>PP01</v>
      </c>
      <c r="D36701" s="279">
        <f>'Composições Desp. Diretas'!$C$29</f>
        <v>0</v>
      </c>
      <c r="E36701" s="278" t="str">
        <f>Resumo!$R$5</f>
        <v>Despesa</v>
      </c>
      <c r="F36701" s="278" t="str">
        <f>Resumo!$R$7</f>
        <v>Despesa Direta</v>
      </c>
      <c r="G36701" s="286">
        <f>'Composições Desp. Diretas'!DF29</f>
        <v>0</v>
      </c>
    </row>
    <row r="36702" spans="1:7">
      <c r="A36702" s="283">
        <f>'Comp. Desp. Indiretas'!$DE$7</f>
        <v>0</v>
      </c>
      <c r="B36702" s="278">
        <f>'Composições Desp. Diretas'!$A$30</f>
        <v>0</v>
      </c>
      <c r="C36702" s="278" t="str">
        <f>EAP!$C$9</f>
        <v>PP01</v>
      </c>
      <c r="D36702" s="279">
        <f>'Composições Desp. Diretas'!$C$30</f>
        <v>0</v>
      </c>
      <c r="E36702" s="278" t="str">
        <f>Resumo!$R$5</f>
        <v>Despesa</v>
      </c>
      <c r="F36702" s="278" t="str">
        <f>Resumo!$R$7</f>
        <v>Despesa Direta</v>
      </c>
      <c r="G36702" s="286">
        <f>'Composições Desp. Diretas'!DF30</f>
        <v>0</v>
      </c>
    </row>
    <row r="36703" spans="1:7">
      <c r="A36703" s="283">
        <f>'Comp. Desp. Indiretas'!$DE$7</f>
        <v>0</v>
      </c>
      <c r="B36703" s="278">
        <f>'Composições Desp. Diretas'!$A$31</f>
        <v>0</v>
      </c>
      <c r="C36703" s="278" t="str">
        <f>EAP!$C$9</f>
        <v>PP01</v>
      </c>
      <c r="D36703" s="279">
        <f>'Composições Desp. Diretas'!$C$31</f>
        <v>0</v>
      </c>
      <c r="E36703" s="278" t="str">
        <f>Resumo!$R$5</f>
        <v>Despesa</v>
      </c>
      <c r="F36703" s="278" t="str">
        <f>Resumo!$R$7</f>
        <v>Despesa Direta</v>
      </c>
      <c r="G36703" s="286">
        <f>'Composições Desp. Diretas'!DF31</f>
        <v>0</v>
      </c>
    </row>
    <row r="36704" spans="1:7">
      <c r="A36704" s="283">
        <f>'Comp. Desp. Indiretas'!$DE$7</f>
        <v>0</v>
      </c>
      <c r="B36704" s="278">
        <f>'Composições Desp. Diretas'!$A$32</f>
        <v>0</v>
      </c>
      <c r="C36704" s="278" t="str">
        <f>EAP!$C$9</f>
        <v>PP01</v>
      </c>
      <c r="D36704" s="279">
        <f>'Composições Desp. Diretas'!$C$32</f>
        <v>0</v>
      </c>
      <c r="E36704" s="278" t="str">
        <f>Resumo!$R$5</f>
        <v>Despesa</v>
      </c>
      <c r="F36704" s="278" t="str">
        <f>Resumo!$R$7</f>
        <v>Despesa Direta</v>
      </c>
      <c r="G36704" s="286">
        <f>'Composições Desp. Diretas'!DF32</f>
        <v>0</v>
      </c>
    </row>
    <row r="36705" spans="1:7">
      <c r="A36705" s="283">
        <f>'Comp. Desp. Indiretas'!$DE$7</f>
        <v>0</v>
      </c>
      <c r="B36705" s="278">
        <f>'Composições Desp. Diretas'!$A$33</f>
        <v>0</v>
      </c>
      <c r="C36705" s="278" t="str">
        <f>EAP!$C$9</f>
        <v>PP01</v>
      </c>
      <c r="D36705" s="279">
        <f>'Composições Desp. Diretas'!$C$33</f>
        <v>0</v>
      </c>
      <c r="E36705" s="278" t="str">
        <f>Resumo!$R$5</f>
        <v>Despesa</v>
      </c>
      <c r="F36705" s="278" t="str">
        <f>Resumo!$R$7</f>
        <v>Despesa Direta</v>
      </c>
      <c r="G36705" s="286">
        <f>'Composições Desp. Diretas'!DF33</f>
        <v>0</v>
      </c>
    </row>
    <row r="36706" spans="1:7">
      <c r="A36706" s="283">
        <f>'Comp. Desp. Indiretas'!$DE$7</f>
        <v>0</v>
      </c>
      <c r="B36706" s="278">
        <f>'Composições Desp. Diretas'!$A$34</f>
        <v>0</v>
      </c>
      <c r="C36706" s="278" t="str">
        <f>EAP!$C$9</f>
        <v>PP01</v>
      </c>
      <c r="D36706" s="279">
        <f>'Composições Desp. Diretas'!$C$34</f>
        <v>0</v>
      </c>
      <c r="E36706" s="278" t="str">
        <f>Resumo!$R$5</f>
        <v>Despesa</v>
      </c>
      <c r="F36706" s="278" t="str">
        <f>Resumo!$R$7</f>
        <v>Despesa Direta</v>
      </c>
      <c r="G36706" s="286">
        <f>'Composições Desp. Diretas'!DF34</f>
        <v>0</v>
      </c>
    </row>
    <row r="36707" spans="1:7">
      <c r="A36707" s="283">
        <f>'Comp. Desp. Indiretas'!$DE$7</f>
        <v>0</v>
      </c>
      <c r="B36707" s="278">
        <f>'Composições Desp. Diretas'!$A$35</f>
        <v>0</v>
      </c>
      <c r="C36707" s="278" t="str">
        <f>EAP!$C$9</f>
        <v>PP01</v>
      </c>
      <c r="D36707" s="279">
        <f>'Composições Desp. Diretas'!$C$35</f>
        <v>0</v>
      </c>
      <c r="E36707" s="278" t="str">
        <f>Resumo!$R$5</f>
        <v>Despesa</v>
      </c>
      <c r="F36707" s="278" t="str">
        <f>Resumo!$R$7</f>
        <v>Despesa Direta</v>
      </c>
      <c r="G36707" s="286">
        <f>'Composições Desp. Diretas'!DF35</f>
        <v>0</v>
      </c>
    </row>
    <row r="36708" spans="1:7">
      <c r="A36708" s="283">
        <f>'Comp. Desp. Indiretas'!$DE$7</f>
        <v>0</v>
      </c>
      <c r="B36708" s="278">
        <f>'Composições Desp. Diretas'!$A$36</f>
        <v>0</v>
      </c>
      <c r="C36708" s="278" t="str">
        <f>EAP!$C$9</f>
        <v>PP01</v>
      </c>
      <c r="D36708" s="279">
        <f>'Composições Desp. Diretas'!$C$36</f>
        <v>0</v>
      </c>
      <c r="E36708" s="278" t="str">
        <f>Resumo!$R$5</f>
        <v>Despesa</v>
      </c>
      <c r="F36708" s="278" t="str">
        <f>Resumo!$R$7</f>
        <v>Despesa Direta</v>
      </c>
      <c r="G36708" s="286">
        <f>'Composições Desp. Diretas'!DF36</f>
        <v>0</v>
      </c>
    </row>
    <row r="36709" spans="1:7">
      <c r="A36709" s="283">
        <f>'Comp. Desp. Indiretas'!$DE$7</f>
        <v>0</v>
      </c>
      <c r="B36709" s="278">
        <f>'Composições Desp. Diretas'!$A$37</f>
        <v>0</v>
      </c>
      <c r="C36709" s="278" t="str">
        <f>EAP!$C$9</f>
        <v>PP01</v>
      </c>
      <c r="D36709" s="279">
        <f>'Composições Desp. Diretas'!$C$37</f>
        <v>0</v>
      </c>
      <c r="E36709" s="278" t="str">
        <f>Resumo!$R$5</f>
        <v>Despesa</v>
      </c>
      <c r="F36709" s="278" t="str">
        <f>Resumo!$R$7</f>
        <v>Despesa Direta</v>
      </c>
      <c r="G36709" s="286">
        <f>'Composições Desp. Diretas'!DF37</f>
        <v>0</v>
      </c>
    </row>
    <row r="36710" spans="1:7">
      <c r="A36710" s="283">
        <f>'Comp. Desp. Indiretas'!$DE$7</f>
        <v>0</v>
      </c>
      <c r="B36710" s="278">
        <f>'Composições Desp. Diretas'!$A$38</f>
        <v>0</v>
      </c>
      <c r="C36710" s="278" t="str">
        <f>EAP!$C$9</f>
        <v>PP01</v>
      </c>
      <c r="D36710" s="279">
        <f>'Composições Desp. Diretas'!$C$38</f>
        <v>0</v>
      </c>
      <c r="E36710" s="278" t="str">
        <f>Resumo!$R$5</f>
        <v>Despesa</v>
      </c>
      <c r="F36710" s="278" t="str">
        <f>Resumo!$R$7</f>
        <v>Despesa Direta</v>
      </c>
      <c r="G36710" s="286">
        <f>'Composições Desp. Diretas'!DF38</f>
        <v>0</v>
      </c>
    </row>
    <row r="36711" spans="1:7">
      <c r="A36711" s="283">
        <f>'Comp. Desp. Indiretas'!$DE$7</f>
        <v>0</v>
      </c>
      <c r="B36711" s="278">
        <f>'Composições Desp. Diretas'!$A$39</f>
        <v>0</v>
      </c>
      <c r="C36711" s="278" t="str">
        <f>EAP!$C$9</f>
        <v>PP01</v>
      </c>
      <c r="D36711" s="279">
        <f>'Composições Desp. Diretas'!$C$39</f>
        <v>0</v>
      </c>
      <c r="E36711" s="278" t="str">
        <f>Resumo!$R$5</f>
        <v>Despesa</v>
      </c>
      <c r="F36711" s="278" t="str">
        <f>Resumo!$R$7</f>
        <v>Despesa Direta</v>
      </c>
      <c r="G36711" s="286">
        <f>'Composições Desp. Diretas'!DF39</f>
        <v>0</v>
      </c>
    </row>
    <row r="36712" spans="1:7">
      <c r="A36712" s="283">
        <f>'Comp. Desp. Indiretas'!$DE$7</f>
        <v>0</v>
      </c>
      <c r="B36712" s="278">
        <f>'Composições Desp. Diretas'!$A$40</f>
        <v>0</v>
      </c>
      <c r="C36712" s="278" t="str">
        <f>EAP!$C$9</f>
        <v>PP01</v>
      </c>
      <c r="D36712" s="279">
        <f>'Composições Desp. Diretas'!$C$40</f>
        <v>0</v>
      </c>
      <c r="E36712" s="278" t="str">
        <f>Resumo!$R$5</f>
        <v>Despesa</v>
      </c>
      <c r="F36712" s="278" t="str">
        <f>Resumo!$R$7</f>
        <v>Despesa Direta</v>
      </c>
      <c r="G36712" s="286">
        <f>'Composições Desp. Diretas'!DF40</f>
        <v>0</v>
      </c>
    </row>
    <row r="36713" spans="1:7">
      <c r="A36713" s="283">
        <f>'Comp. Desp. Indiretas'!$DE$7</f>
        <v>0</v>
      </c>
      <c r="B36713" s="278" t="str">
        <f>'Composições Desp. Diretas'!$A$42</f>
        <v>DG</v>
      </c>
      <c r="C36713" s="278" t="str">
        <f>EAP!$C$10</f>
        <v>PP02</v>
      </c>
      <c r="D36713" s="279" t="str">
        <f>'Composições Desp. Diretas'!$C$42</f>
        <v>ALUGUEL DE VEÍCULO SUV</v>
      </c>
      <c r="E36713" s="278" t="str">
        <f>Resumo!$R$5</f>
        <v>Despesa</v>
      </c>
      <c r="F36713" s="278" t="str">
        <f>Resumo!$R$7</f>
        <v>Despesa Direta</v>
      </c>
      <c r="G36713" s="286">
        <f>'Composições Desp. Diretas'!DF42</f>
        <v>0</v>
      </c>
    </row>
    <row r="36714" spans="1:7">
      <c r="A36714" s="283">
        <f>'Comp. Desp. Indiretas'!$DE$7</f>
        <v>0</v>
      </c>
      <c r="B36714" s="278" t="str">
        <f>'Composições Desp. Diretas'!$A$43</f>
        <v>DG</v>
      </c>
      <c r="C36714" s="278" t="str">
        <f>EAP!$C$10</f>
        <v>PP02</v>
      </c>
      <c r="D36714" s="279" t="str">
        <f>'Composições Desp. Diretas'!$C$43</f>
        <v>COMBUSTÍVEL - GASOLINA</v>
      </c>
      <c r="E36714" s="278" t="str">
        <f>Resumo!$R$5</f>
        <v>Despesa</v>
      </c>
      <c r="F36714" s="278" t="str">
        <f>Resumo!$R$7</f>
        <v>Despesa Direta</v>
      </c>
      <c r="G36714" s="286">
        <f>'Composições Desp. Diretas'!DF43</f>
        <v>0</v>
      </c>
    </row>
    <row r="36715" spans="1:7">
      <c r="A36715" s="283">
        <f>'Comp. Desp. Indiretas'!$DE$7</f>
        <v>0</v>
      </c>
      <c r="B36715" s="278" t="str">
        <f>'Composições Desp. Diretas'!$A$44</f>
        <v>DG</v>
      </c>
      <c r="C36715" s="278" t="str">
        <f>EAP!$C$10</f>
        <v>PP02</v>
      </c>
      <c r="D36715" s="279" t="str">
        <f>'Composições Desp. Diretas'!$C$44</f>
        <v>EQUIPAMENTOS VEÍCULO (SENSOR DE FADIGA + TELEMETRIA)</v>
      </c>
      <c r="E36715" s="278" t="str">
        <f>Resumo!$R$5</f>
        <v>Despesa</v>
      </c>
      <c r="F36715" s="278" t="str">
        <f>Resumo!$R$7</f>
        <v>Despesa Direta</v>
      </c>
      <c r="G36715" s="286">
        <f>'Composições Desp. Diretas'!DF44</f>
        <v>0</v>
      </c>
    </row>
    <row r="36716" spans="1:7">
      <c r="A36716" s="283">
        <f>'Comp. Desp. Indiretas'!$DE$7</f>
        <v>0</v>
      </c>
      <c r="B36716" s="278" t="str">
        <f>'Composições Desp. Diretas'!$A$45</f>
        <v>DG</v>
      </c>
      <c r="C36716" s="278" t="str">
        <f>EAP!$C$10</f>
        <v>PP02</v>
      </c>
      <c r="D36716" s="279" t="str">
        <f>'Composições Desp. Diretas'!$C$45</f>
        <v>INSTALAÇÃO SENSOR FADIGA</v>
      </c>
      <c r="E36716" s="278" t="str">
        <f>Resumo!$R$5</f>
        <v>Despesa</v>
      </c>
      <c r="F36716" s="278" t="str">
        <f>Resumo!$R$7</f>
        <v>Despesa Direta</v>
      </c>
      <c r="G36716" s="286">
        <f>'Composições Desp. Diretas'!DF45</f>
        <v>0</v>
      </c>
    </row>
    <row r="36717" spans="1:7">
      <c r="A36717" s="283">
        <f>'Comp. Desp. Indiretas'!$DE$7</f>
        <v>0</v>
      </c>
      <c r="B36717" s="278" t="str">
        <f>'Composições Desp. Diretas'!$A$46</f>
        <v>DG</v>
      </c>
      <c r="C36717" s="278" t="str">
        <f>EAP!$C$10</f>
        <v>PP02</v>
      </c>
      <c r="D36717" s="279" t="str">
        <f>'Composições Desp. Diretas'!$C$46</f>
        <v>DESINSTALAÇÃO SENSOR FADIGA</v>
      </c>
      <c r="E36717" s="278" t="str">
        <f>Resumo!$R$5</f>
        <v>Despesa</v>
      </c>
      <c r="F36717" s="278" t="str">
        <f>Resumo!$R$7</f>
        <v>Despesa Direta</v>
      </c>
      <c r="G36717" s="286">
        <f>'Composições Desp. Diretas'!DF46</f>
        <v>0</v>
      </c>
    </row>
    <row r="36718" spans="1:7">
      <c r="A36718" s="283">
        <f>'Comp. Desp. Indiretas'!$DE$7</f>
        <v>0</v>
      </c>
      <c r="B36718" s="278" t="str">
        <f>'Composições Desp. Diretas'!$A$47</f>
        <v>DG</v>
      </c>
      <c r="C36718" s="278" t="str">
        <f>EAP!$C$10</f>
        <v>PP02</v>
      </c>
      <c r="D36718" s="279" t="str">
        <f>'Composições Desp. Diretas'!$C$47</f>
        <v>INSTALAÇÃO TELEMETRIA</v>
      </c>
      <c r="E36718" s="278" t="str">
        <f>Resumo!$R$5</f>
        <v>Despesa</v>
      </c>
      <c r="F36718" s="278" t="str">
        <f>Resumo!$R$7</f>
        <v>Despesa Direta</v>
      </c>
      <c r="G36718" s="286">
        <f>'Composições Desp. Diretas'!DF47</f>
        <v>0</v>
      </c>
    </row>
    <row r="36719" spans="1:7">
      <c r="A36719" s="283">
        <f>'Comp. Desp. Indiretas'!$DE$7</f>
        <v>0</v>
      </c>
      <c r="B36719" s="278" t="str">
        <f>'Composições Desp. Diretas'!$A$48</f>
        <v>DG</v>
      </c>
      <c r="C36719" s="278" t="str">
        <f>EAP!$C$10</f>
        <v>PP02</v>
      </c>
      <c r="D36719" s="279" t="str">
        <f>'Composições Desp. Diretas'!$C$48</f>
        <v>DESINSTALAÇÃO TELEMETRIA</v>
      </c>
      <c r="E36719" s="278" t="str">
        <f>Resumo!$R$5</f>
        <v>Despesa</v>
      </c>
      <c r="F36719" s="278" t="str">
        <f>Resumo!$R$7</f>
        <v>Despesa Direta</v>
      </c>
      <c r="G36719" s="286">
        <f>'Composições Desp. Diretas'!DF48</f>
        <v>0</v>
      </c>
    </row>
    <row r="36720" spans="1:7">
      <c r="A36720" s="283">
        <f>'Comp. Desp. Indiretas'!$DE$7</f>
        <v>0</v>
      </c>
      <c r="B36720" s="278" t="str">
        <f>'Composições Desp. Diretas'!$A$49</f>
        <v>DG</v>
      </c>
      <c r="C36720" s="278" t="str">
        <f>EAP!$C$10</f>
        <v>PP02</v>
      </c>
      <c r="D36720" s="279" t="str">
        <f>'Composições Desp. Diretas'!$C$49</f>
        <v>INSTALAÇÃO E DESINSTALAÇÃO DE SIRENE DE RÉ</v>
      </c>
      <c r="E36720" s="278" t="str">
        <f>Resumo!$R$5</f>
        <v>Despesa</v>
      </c>
      <c r="F36720" s="278" t="str">
        <f>Resumo!$R$7</f>
        <v>Despesa Direta</v>
      </c>
      <c r="G36720" s="286">
        <f>'Composições Desp. Diretas'!DF49</f>
        <v>0</v>
      </c>
    </row>
    <row r="36721" spans="1:7">
      <c r="A36721" s="283">
        <f>'Comp. Desp. Indiretas'!$DE$7</f>
        <v>0</v>
      </c>
      <c r="B36721" s="278" t="str">
        <f>'Composições Desp. Diretas'!$A$50</f>
        <v>DG</v>
      </c>
      <c r="C36721" s="278" t="str">
        <f>EAP!$C$10</f>
        <v>PP02</v>
      </c>
      <c r="D36721" s="279" t="str">
        <f>'Composições Desp. Diretas'!$C$50</f>
        <v>LAVAGEM DE VEÍCULO</v>
      </c>
      <c r="E36721" s="278" t="str">
        <f>Resumo!$R$5</f>
        <v>Despesa</v>
      </c>
      <c r="F36721" s="278" t="str">
        <f>Resumo!$R$7</f>
        <v>Despesa Direta</v>
      </c>
      <c r="G36721" s="286">
        <f>'Composições Desp. Diretas'!DF50</f>
        <v>0</v>
      </c>
    </row>
    <row r="36722" spans="1:7">
      <c r="A36722" s="283">
        <f>'Comp. Desp. Indiretas'!$DE$7</f>
        <v>0</v>
      </c>
      <c r="B36722" s="278" t="str">
        <f>'Composições Desp. Diretas'!$A$51</f>
        <v>MA</v>
      </c>
      <c r="C36722" s="278" t="str">
        <f>EAP!$C$10</f>
        <v>PP02</v>
      </c>
      <c r="D36722" s="279" t="str">
        <f>'Composições Desp. Diretas'!$C$51</f>
        <v>MATERIAIS GRÁFICOS (CARTILHAS, FOLDERS, BANNER, CADERNO, OUTDOOR, PLACAS, E ETC)</v>
      </c>
      <c r="E36722" s="278" t="str">
        <f>Resumo!$R$5</f>
        <v>Despesa</v>
      </c>
      <c r="F36722" s="278" t="str">
        <f>Resumo!$R$7</f>
        <v>Despesa Direta</v>
      </c>
      <c r="G36722" s="286">
        <f>'Composições Desp. Diretas'!DF51</f>
        <v>0</v>
      </c>
    </row>
    <row r="36723" spans="1:7">
      <c r="A36723" s="283">
        <f>'Comp. Desp. Indiretas'!$DE$7</f>
        <v>0</v>
      </c>
      <c r="B36723" s="278" t="str">
        <f>'Composições Desp. Diretas'!$A$52</f>
        <v>DG</v>
      </c>
      <c r="C36723" s="278" t="str">
        <f>EAP!$C$10</f>
        <v>PP02</v>
      </c>
      <c r="D36723" s="279" t="str">
        <f>'Composições Desp. Diretas'!$C$52</f>
        <v>LANCHES OFICINAS / EVENTOS / REUNIÕES</v>
      </c>
      <c r="E36723" s="278" t="str">
        <f>Resumo!$R$5</f>
        <v>Despesa</v>
      </c>
      <c r="F36723" s="278" t="str">
        <f>Resumo!$R$7</f>
        <v>Despesa Direta</v>
      </c>
      <c r="G36723" s="286">
        <f>'Composições Desp. Diretas'!DF52</f>
        <v>0</v>
      </c>
    </row>
    <row r="36724" spans="1:7">
      <c r="A36724" s="283">
        <f>'Comp. Desp. Indiretas'!$DE$7</f>
        <v>0</v>
      </c>
      <c r="B36724" s="278" t="str">
        <f>'Composições Desp. Diretas'!$A$53</f>
        <v>DG</v>
      </c>
      <c r="C36724" s="278" t="str">
        <f>EAP!$C$10</f>
        <v>PP02</v>
      </c>
      <c r="D36724" s="279" t="str">
        <f>'Composições Desp. Diretas'!$C$53</f>
        <v>TRANSPORTE PARTICIPANTES</v>
      </c>
      <c r="E36724" s="278" t="str">
        <f>Resumo!$R$5</f>
        <v>Despesa</v>
      </c>
      <c r="F36724" s="278" t="str">
        <f>Resumo!$R$7</f>
        <v>Despesa Direta</v>
      </c>
      <c r="G36724" s="286">
        <f>'Composições Desp. Diretas'!DF53</f>
        <v>0</v>
      </c>
    </row>
    <row r="36725" spans="1:7">
      <c r="A36725" s="283">
        <f>'Comp. Desp. Indiretas'!$DE$7</f>
        <v>0</v>
      </c>
      <c r="B36725" s="278" t="str">
        <f>'Composições Desp. Diretas'!$A$54</f>
        <v>MA</v>
      </c>
      <c r="C36725" s="278" t="str">
        <f>EAP!$C$10</f>
        <v>PP02</v>
      </c>
      <c r="D36725" s="279" t="str">
        <f>'Composições Desp. Diretas'!$C$54</f>
        <v>MATERIAIS DE ESCRITÓRIO (CARTOLINA, PAPEL, TESOURA, CANETA, LÁPIS, GRAMPEADOR, DUREX, FITA ADESIVA, E ETC.)</v>
      </c>
      <c r="E36725" s="278" t="str">
        <f>Resumo!$R$5</f>
        <v>Despesa</v>
      </c>
      <c r="F36725" s="278" t="str">
        <f>Resumo!$R$7</f>
        <v>Despesa Direta</v>
      </c>
      <c r="G36725" s="286">
        <f>'Composições Desp. Diretas'!DF54</f>
        <v>0</v>
      </c>
    </row>
    <row r="36726" spans="1:7">
      <c r="A36726" s="283">
        <f>'Comp. Desp. Indiretas'!$DE$7</f>
        <v>0</v>
      </c>
      <c r="B36726" s="278" t="str">
        <f>'Composições Desp. Diretas'!$A$55</f>
        <v>MA</v>
      </c>
      <c r="C36726" s="278" t="str">
        <f>EAP!$C$10</f>
        <v>PP02</v>
      </c>
      <c r="D36726" s="279" t="str">
        <f>'Composições Desp. Diretas'!$C$55</f>
        <v>MATERIAIS ACESSÓRIOS PARA AS CAMPANHAS/OFICINAS (BRINDES, CAMISETAS, E ETC.)</v>
      </c>
      <c r="E36726" s="278" t="str">
        <f>Resumo!$R$5</f>
        <v>Despesa</v>
      </c>
      <c r="F36726" s="278" t="str">
        <f>Resumo!$R$7</f>
        <v>Despesa Direta</v>
      </c>
      <c r="G36726" s="286">
        <f>'Composições Desp. Diretas'!DF55</f>
        <v>0</v>
      </c>
    </row>
    <row r="36727" spans="1:7">
      <c r="A36727" s="283">
        <f>'Comp. Desp. Indiretas'!$DE$7</f>
        <v>0</v>
      </c>
      <c r="B36727" s="278" t="str">
        <f>'Composições Desp. Diretas'!$A$56</f>
        <v>DG</v>
      </c>
      <c r="C36727" s="278" t="str">
        <f>EAP!$C$10</f>
        <v>PP02</v>
      </c>
      <c r="D36727" s="279" t="str">
        <f>'Composições Desp. Diretas'!$C$56</f>
        <v>HOSPEDAGEM VIAGEM</v>
      </c>
      <c r="E36727" s="278" t="str">
        <f>Resumo!$R$5</f>
        <v>Despesa</v>
      </c>
      <c r="F36727" s="278" t="str">
        <f>Resumo!$R$7</f>
        <v>Despesa Direta</v>
      </c>
      <c r="G36727" s="286">
        <f>'Composições Desp. Diretas'!DF56</f>
        <v>0</v>
      </c>
    </row>
    <row r="36728" spans="1:7">
      <c r="A36728" s="283">
        <f>'Comp. Desp. Indiretas'!$DE$7</f>
        <v>0</v>
      </c>
      <c r="B36728" s="278" t="str">
        <f>'Composições Desp. Diretas'!$A$57</f>
        <v>DG</v>
      </c>
      <c r="C36728" s="278" t="str">
        <f>EAP!$C$10</f>
        <v>PP02</v>
      </c>
      <c r="D36728" s="279" t="str">
        <f>'Composições Desp. Diretas'!$C$57</f>
        <v>ALIMENTAÇÃO VIAGEM (CAFÉ / ALMOÇO OU JANTA)</v>
      </c>
      <c r="E36728" s="278" t="str">
        <f>Resumo!$R$5</f>
        <v>Despesa</v>
      </c>
      <c r="F36728" s="278" t="str">
        <f>Resumo!$R$7</f>
        <v>Despesa Direta</v>
      </c>
      <c r="G36728" s="286">
        <f>'Composições Desp. Diretas'!DF57</f>
        <v>0</v>
      </c>
    </row>
    <row r="36729" spans="1:7">
      <c r="A36729" s="283">
        <f>'Comp. Desp. Indiretas'!$DE$7</f>
        <v>0</v>
      </c>
      <c r="B36729" s="278" t="str">
        <f>'Composições Desp. Diretas'!$A$58</f>
        <v>DG</v>
      </c>
      <c r="C36729" s="278" t="str">
        <f>EAP!$C$10</f>
        <v>PP02</v>
      </c>
      <c r="D36729" s="279" t="str">
        <f>'Composições Desp. Diretas'!$C$58</f>
        <v>PASSAGEM TERRESTRE / TRANSLADO</v>
      </c>
      <c r="E36729" s="278" t="str">
        <f>Resumo!$R$5</f>
        <v>Despesa</v>
      </c>
      <c r="F36729" s="278" t="str">
        <f>Resumo!$R$7</f>
        <v>Despesa Direta</v>
      </c>
      <c r="G36729" s="286">
        <f>'Composições Desp. Diretas'!DF58</f>
        <v>0</v>
      </c>
    </row>
    <row r="36730" spans="1:7">
      <c r="A36730" s="283">
        <f>'Comp. Desp. Indiretas'!$DE$7</f>
        <v>0</v>
      </c>
      <c r="B36730" s="278">
        <f>'Composições Desp. Diretas'!$A$59</f>
        <v>0</v>
      </c>
      <c r="C36730" s="278" t="str">
        <f>EAP!$C$10</f>
        <v>PP02</v>
      </c>
      <c r="D36730" s="279">
        <f>'Composições Desp. Diretas'!$C$59</f>
        <v>0</v>
      </c>
      <c r="E36730" s="278" t="str">
        <f>Resumo!$R$5</f>
        <v>Despesa</v>
      </c>
      <c r="F36730" s="278" t="str">
        <f>Resumo!$R$7</f>
        <v>Despesa Direta</v>
      </c>
      <c r="G36730" s="286">
        <f>'Composições Desp. Diretas'!DF59</f>
        <v>0</v>
      </c>
    </row>
    <row r="36731" spans="1:7">
      <c r="A36731" s="283">
        <f>'Comp. Desp. Indiretas'!$DE$7</f>
        <v>0</v>
      </c>
      <c r="B36731" s="278">
        <f>'Composições Desp. Diretas'!$A$60</f>
        <v>0</v>
      </c>
      <c r="C36731" s="278" t="str">
        <f>EAP!$C$10</f>
        <v>PP02</v>
      </c>
      <c r="D36731" s="279">
        <f>'Composições Desp. Diretas'!$C$60</f>
        <v>0</v>
      </c>
      <c r="E36731" s="278" t="str">
        <f>Resumo!$R$5</f>
        <v>Despesa</v>
      </c>
      <c r="F36731" s="278" t="str">
        <f>Resumo!$R$7</f>
        <v>Despesa Direta</v>
      </c>
      <c r="G36731" s="286">
        <f>'Composições Desp. Diretas'!DF60</f>
        <v>0</v>
      </c>
    </row>
    <row r="36732" spans="1:7">
      <c r="A36732" s="283">
        <f>'Comp. Desp. Indiretas'!$DE$7</f>
        <v>0</v>
      </c>
      <c r="B36732" s="278">
        <f>'Composições Desp. Diretas'!$A$61</f>
        <v>0</v>
      </c>
      <c r="C36732" s="278" t="str">
        <f>EAP!$C$10</f>
        <v>PP02</v>
      </c>
      <c r="D36732" s="279">
        <f>'Composições Desp. Diretas'!$C$61</f>
        <v>0</v>
      </c>
      <c r="E36732" s="278" t="str">
        <f>Resumo!$R$5</f>
        <v>Despesa</v>
      </c>
      <c r="F36732" s="278" t="str">
        <f>Resumo!$R$7</f>
        <v>Despesa Direta</v>
      </c>
      <c r="G36732" s="286">
        <f>'Composições Desp. Diretas'!DF61</f>
        <v>0</v>
      </c>
    </row>
    <row r="36733" spans="1:7">
      <c r="A36733" s="283">
        <f>'Comp. Desp. Indiretas'!$DE$7</f>
        <v>0</v>
      </c>
      <c r="B36733" s="278">
        <f>'Composições Desp. Diretas'!$A$62</f>
        <v>0</v>
      </c>
      <c r="C36733" s="278" t="str">
        <f>EAP!$C$10</f>
        <v>PP02</v>
      </c>
      <c r="D36733" s="279">
        <f>'Composições Desp. Diretas'!$C$62</f>
        <v>0</v>
      </c>
      <c r="E36733" s="278" t="str">
        <f>Resumo!$R$5</f>
        <v>Despesa</v>
      </c>
      <c r="F36733" s="278" t="str">
        <f>Resumo!$R$7</f>
        <v>Despesa Direta</v>
      </c>
      <c r="G36733" s="286">
        <f>'Composições Desp. Diretas'!DF62</f>
        <v>0</v>
      </c>
    </row>
    <row r="36734" spans="1:7">
      <c r="A36734" s="283">
        <f>'Comp. Desp. Indiretas'!$DE$7</f>
        <v>0</v>
      </c>
      <c r="B36734" s="278">
        <f>'Composições Desp. Diretas'!$A$63</f>
        <v>0</v>
      </c>
      <c r="C36734" s="278" t="str">
        <f>EAP!$C$10</f>
        <v>PP02</v>
      </c>
      <c r="D36734" s="279">
        <f>'Composições Desp. Diretas'!$C$63</f>
        <v>0</v>
      </c>
      <c r="E36734" s="278" t="str">
        <f>Resumo!$R$5</f>
        <v>Despesa</v>
      </c>
      <c r="F36734" s="278" t="str">
        <f>Resumo!$R$7</f>
        <v>Despesa Direta</v>
      </c>
      <c r="G36734" s="286">
        <f>'Composições Desp. Diretas'!DF63</f>
        <v>0</v>
      </c>
    </row>
    <row r="36735" spans="1:7">
      <c r="A36735" s="283">
        <f>'Comp. Desp. Indiretas'!$DE$7</f>
        <v>0</v>
      </c>
      <c r="B36735" s="278">
        <f>'Composições Desp. Diretas'!$A$64</f>
        <v>0</v>
      </c>
      <c r="C36735" s="278" t="str">
        <f>EAP!$C$10</f>
        <v>PP02</v>
      </c>
      <c r="D36735" s="279">
        <f>'Composições Desp. Diretas'!$C$64</f>
        <v>0</v>
      </c>
      <c r="E36735" s="278" t="str">
        <f>Resumo!$R$5</f>
        <v>Despesa</v>
      </c>
      <c r="F36735" s="278" t="str">
        <f>Resumo!$R$7</f>
        <v>Despesa Direta</v>
      </c>
      <c r="G36735" s="286">
        <f>'Composições Desp. Diretas'!DF64</f>
        <v>0</v>
      </c>
    </row>
    <row r="36736" spans="1:7">
      <c r="A36736" s="283">
        <f>'Comp. Desp. Indiretas'!$DE$7</f>
        <v>0</v>
      </c>
      <c r="B36736" s="278">
        <f>'Composições Desp. Diretas'!$A$65</f>
        <v>0</v>
      </c>
      <c r="C36736" s="278" t="str">
        <f>EAP!$C$10</f>
        <v>PP02</v>
      </c>
      <c r="D36736" s="279">
        <f>'Composições Desp. Diretas'!$C$65</f>
        <v>0</v>
      </c>
      <c r="E36736" s="278" t="str">
        <f>Resumo!$R$5</f>
        <v>Despesa</v>
      </c>
      <c r="F36736" s="278" t="str">
        <f>Resumo!$R$7</f>
        <v>Despesa Direta</v>
      </c>
      <c r="G36736" s="286">
        <f>'Composições Desp. Diretas'!DF65</f>
        <v>0</v>
      </c>
    </row>
    <row r="36737" spans="1:7">
      <c r="A36737" s="283">
        <f>'Comp. Desp. Indiretas'!$DE$7</f>
        <v>0</v>
      </c>
      <c r="B36737" s="278">
        <f>'Composições Desp. Diretas'!$A$66</f>
        <v>0</v>
      </c>
      <c r="C36737" s="278" t="str">
        <f>EAP!$C$10</f>
        <v>PP02</v>
      </c>
      <c r="D36737" s="279">
        <f>'Composições Desp. Diretas'!$C$66</f>
        <v>0</v>
      </c>
      <c r="E36737" s="278" t="str">
        <f>Resumo!$R$5</f>
        <v>Despesa</v>
      </c>
      <c r="F36737" s="278" t="str">
        <f>Resumo!$R$7</f>
        <v>Despesa Direta</v>
      </c>
      <c r="G36737" s="286">
        <f>'Composições Desp. Diretas'!DF66</f>
        <v>0</v>
      </c>
    </row>
    <row r="36738" spans="1:7">
      <c r="A36738" s="283">
        <f>'Comp. Desp. Indiretas'!$DE$7</f>
        <v>0</v>
      </c>
      <c r="B36738" s="278">
        <f>'Composições Desp. Diretas'!$A$67</f>
        <v>0</v>
      </c>
      <c r="C36738" s="278" t="str">
        <f>EAP!$C$10</f>
        <v>PP02</v>
      </c>
      <c r="D36738" s="279">
        <f>'Composições Desp. Diretas'!$C$67</f>
        <v>0</v>
      </c>
      <c r="E36738" s="278" t="str">
        <f>Resumo!$R$5</f>
        <v>Despesa</v>
      </c>
      <c r="F36738" s="278" t="str">
        <f>Resumo!$R$7</f>
        <v>Despesa Direta</v>
      </c>
      <c r="G36738" s="286">
        <f>'Composições Desp. Diretas'!DF67</f>
        <v>0</v>
      </c>
    </row>
    <row r="36739" spans="1:7">
      <c r="A36739" s="283">
        <f>'Comp. Desp. Indiretas'!$DE$7</f>
        <v>0</v>
      </c>
      <c r="B36739" s="278">
        <f>'Composições Desp. Diretas'!$A$68</f>
        <v>0</v>
      </c>
      <c r="C36739" s="278" t="str">
        <f>EAP!$C$10</f>
        <v>PP02</v>
      </c>
      <c r="D36739" s="279">
        <f>'Composições Desp. Diretas'!$C$68</f>
        <v>0</v>
      </c>
      <c r="E36739" s="278" t="str">
        <f>Resumo!$R$5</f>
        <v>Despesa</v>
      </c>
      <c r="F36739" s="278" t="str">
        <f>Resumo!$R$7</f>
        <v>Despesa Direta</v>
      </c>
      <c r="G36739" s="286">
        <f>'Composições Desp. Diretas'!DF68</f>
        <v>0</v>
      </c>
    </row>
    <row r="36740" spans="1:7">
      <c r="A36740" s="283">
        <f>'Comp. Desp. Indiretas'!$DE$7</f>
        <v>0</v>
      </c>
      <c r="B36740" s="278">
        <f>'Composições Desp. Diretas'!$A$69</f>
        <v>0</v>
      </c>
      <c r="C36740" s="278" t="str">
        <f>EAP!$C$10</f>
        <v>PP02</v>
      </c>
      <c r="D36740" s="279">
        <f>'Composições Desp. Diretas'!$C$69</f>
        <v>0</v>
      </c>
      <c r="E36740" s="278" t="str">
        <f>Resumo!$R$5</f>
        <v>Despesa</v>
      </c>
      <c r="F36740" s="278" t="str">
        <f>Resumo!$R$7</f>
        <v>Despesa Direta</v>
      </c>
      <c r="G36740" s="286">
        <f>'Composições Desp. Diretas'!DF69</f>
        <v>0</v>
      </c>
    </row>
    <row r="36741" spans="1:7">
      <c r="A36741" s="283">
        <f>'Comp. Desp. Indiretas'!$DE$7</f>
        <v>0</v>
      </c>
      <c r="B36741" s="278">
        <f>'Composições Desp. Diretas'!$A$70</f>
        <v>0</v>
      </c>
      <c r="C36741" s="278" t="str">
        <f>EAP!$C$10</f>
        <v>PP02</v>
      </c>
      <c r="D36741" s="279">
        <f>'Composições Desp. Diretas'!$C$70</f>
        <v>0</v>
      </c>
      <c r="E36741" s="278" t="str">
        <f>Resumo!$R$5</f>
        <v>Despesa</v>
      </c>
      <c r="F36741" s="278" t="str">
        <f>Resumo!$R$7</f>
        <v>Despesa Direta</v>
      </c>
      <c r="G36741" s="286">
        <f>'Composições Desp. Diretas'!DF70</f>
        <v>0</v>
      </c>
    </row>
    <row r="36742" spans="1:7">
      <c r="A36742" s="283">
        <f>'Comp. Desp. Indiretas'!$DE$7</f>
        <v>0</v>
      </c>
      <c r="B36742" s="278">
        <f>'Composições Desp. Diretas'!$A$71</f>
        <v>0</v>
      </c>
      <c r="C36742" s="278" t="str">
        <f>EAP!$C$10</f>
        <v>PP02</v>
      </c>
      <c r="D36742" s="279">
        <f>'Composições Desp. Diretas'!$C$71</f>
        <v>0</v>
      </c>
      <c r="E36742" s="278" t="str">
        <f>Resumo!$R$5</f>
        <v>Despesa</v>
      </c>
      <c r="F36742" s="278" t="str">
        <f>Resumo!$R$7</f>
        <v>Despesa Direta</v>
      </c>
      <c r="G36742" s="286">
        <f>'Composições Desp. Diretas'!DF71</f>
        <v>0</v>
      </c>
    </row>
    <row r="36743" spans="1:7">
      <c r="A36743" s="283">
        <f>'Comp. Desp. Indiretas'!$DE$7</f>
        <v>0</v>
      </c>
      <c r="B36743" s="278">
        <f>'Composições Desp. Diretas'!$A$72</f>
        <v>0</v>
      </c>
      <c r="C36743" s="278" t="str">
        <f>EAP!$C$10</f>
        <v>PP02</v>
      </c>
      <c r="D36743" s="279">
        <f>'Composições Desp. Diretas'!$C$72</f>
        <v>0</v>
      </c>
      <c r="E36743" s="278" t="str">
        <f>Resumo!$R$5</f>
        <v>Despesa</v>
      </c>
      <c r="F36743" s="278" t="str">
        <f>Resumo!$R$7</f>
        <v>Despesa Direta</v>
      </c>
      <c r="G36743" s="286">
        <f>'Composições Desp. Diretas'!DF72</f>
        <v>0</v>
      </c>
    </row>
    <row r="37612" spans="1:7">
      <c r="A37612" s="283">
        <f>'Comp. Desp. Indiretas'!$DE$7</f>
        <v>0</v>
      </c>
      <c r="D37612" s="279" t="str">
        <f>'CRONOG. DE RECEBIMENTO'!$A$5</f>
        <v>SUBPROGRAMA DE EDUCAÇÃO AMBIENTAL PARA A COMUNIDADE (PEAC)</v>
      </c>
      <c r="E37612" s="278" t="str">
        <f>Resumo!$R$4</f>
        <v>Receita</v>
      </c>
      <c r="F37612" s="278" t="str">
        <f>Resumo!$R$4</f>
        <v>Receita</v>
      </c>
      <c r="G37612" s="286">
        <f>'CRONOG. DE RECEBIMENTO'!AI5</f>
        <v>0</v>
      </c>
    </row>
    <row r="37613" spans="1:7">
      <c r="A37613" s="283">
        <f>'Comp. Desp. Indiretas'!$DE$7</f>
        <v>0</v>
      </c>
      <c r="D37613" s="279" t="str">
        <f>'CRONOG. DE RECEBIMENTO'!$A$6</f>
        <v>Plano de Trabalho de Comunidade (PEAC)</v>
      </c>
      <c r="E37613" s="278" t="str">
        <f>Resumo!$R$4</f>
        <v>Receita</v>
      </c>
      <c r="F37613" s="278" t="str">
        <f>Resumo!$R$4</f>
        <v>Receita</v>
      </c>
      <c r="G37613" s="286">
        <f>'CRONOG. DE RECEBIMENTO'!AI6</f>
        <v>0</v>
      </c>
    </row>
    <row r="37614" spans="1:7">
      <c r="A37614" s="283">
        <f>'Comp. Desp. Indiretas'!$DE$7</f>
        <v>0</v>
      </c>
      <c r="D37614" s="279" t="str">
        <f>'CRONOG. DE RECEBIMENTO'!$A$7</f>
        <v>Formar Comitê de Educação Ambiental de Comunidade (PEAC)</v>
      </c>
      <c r="E37614" s="278" t="str">
        <f>Resumo!$R$4</f>
        <v>Receita</v>
      </c>
      <c r="F37614" s="278" t="str">
        <f>Resumo!$R$4</f>
        <v>Receita</v>
      </c>
      <c r="G37614" s="286">
        <f>'CRONOG. DE RECEBIMENTO'!AI7</f>
        <v>0</v>
      </c>
    </row>
    <row r="37615" spans="1:7">
      <c r="A37615" s="283">
        <f>'Comp. Desp. Indiretas'!$DE$7</f>
        <v>0</v>
      </c>
      <c r="D37615" s="279" t="str">
        <f>'CRONOG. DE RECEBIMENTO'!$A$8</f>
        <v>Manter Comitê de Educação Ambiental em comunidades (PEAC)</v>
      </c>
      <c r="E37615" s="278" t="str">
        <f>Resumo!$R$4</f>
        <v>Receita</v>
      </c>
      <c r="F37615" s="278" t="str">
        <f>Resumo!$R$4</f>
        <v>Receita</v>
      </c>
      <c r="G37615" s="286">
        <f>'CRONOG. DE RECEBIMENTO'!AI8</f>
        <v>0</v>
      </c>
    </row>
    <row r="37616" spans="1:7">
      <c r="A37616" s="283">
        <f>'Comp. Desp. Indiretas'!$DE$7</f>
        <v>0</v>
      </c>
      <c r="D37616" s="279" t="str">
        <f>'CRONOG. DE RECEBIMENTO'!$A$24</f>
        <v>Realizar análise técnica mensal das atividades de Educação Ambiental do PEAC</v>
      </c>
      <c r="E37616" s="278" t="str">
        <f>Resumo!$R$4</f>
        <v>Receita</v>
      </c>
      <c r="F37616" s="278" t="str">
        <f>Resumo!$R$4</f>
        <v>Receita</v>
      </c>
      <c r="G37616" s="286">
        <f>'CRONOG. DE RECEBIMENTO'!AI24</f>
        <v>0</v>
      </c>
    </row>
    <row r="37617" spans="1:7">
      <c r="A37617" s="283">
        <f>'Comp. Desp. Indiretas'!$DE$7</f>
        <v>0</v>
      </c>
      <c r="D37617" s="279" t="str">
        <f>'CRONOG. DE RECEBIMENTO'!$A$25</f>
        <v>Realizar Blitz Educativa sobre SSMA para Comunidades (PEAC)</v>
      </c>
      <c r="E37617" s="278" t="str">
        <f>Resumo!$R$4</f>
        <v>Receita</v>
      </c>
      <c r="F37617" s="278" t="str">
        <f>Resumo!$R$4</f>
        <v>Receita</v>
      </c>
      <c r="G37617" s="286">
        <f>'CRONOG. DE RECEBIMENTO'!AI25</f>
        <v>0</v>
      </c>
    </row>
    <row r="37618" spans="1:7">
      <c r="A37618" s="283">
        <f>'Comp. Desp. Indiretas'!$DE$7</f>
        <v>0</v>
      </c>
      <c r="D37618" s="279" t="str">
        <f>'CRONOG. DE RECEBIMENTO'!$A$26</f>
        <v>Despesas tributáveis do item 6.1.12</v>
      </c>
      <c r="E37618" s="278" t="str">
        <f>Resumo!$R$4</f>
        <v>Receita</v>
      </c>
      <c r="F37618" s="278" t="str">
        <f>Resumo!$R$4</f>
        <v>Receita</v>
      </c>
      <c r="G37618" s="286">
        <f>'CRONOG. DE RECEBIMENTO'!AI26</f>
        <v>0</v>
      </c>
    </row>
    <row r="37619" spans="1:7">
      <c r="A37619" s="283">
        <f>'Comp. Desp. Indiretas'!$DE$7</f>
        <v>0</v>
      </c>
      <c r="D37619" s="279" t="str">
        <f>'CRONOG. DE RECEBIMENTO'!$A$42</f>
        <v>Despesas tributáveis do item 6.1.21</v>
      </c>
      <c r="E37619" s="278" t="str">
        <f>Resumo!$R$4</f>
        <v>Receita</v>
      </c>
      <c r="F37619" s="278" t="str">
        <f>Resumo!$R$4</f>
        <v>Receita</v>
      </c>
      <c r="G37619" s="286">
        <f>'CRONOG. DE RECEBIMENTO'!AI42</f>
        <v>0</v>
      </c>
    </row>
    <row r="37620" spans="1:7">
      <c r="A37620" s="283">
        <f>'Comp. Desp. Indiretas'!$DE$7</f>
        <v>0</v>
      </c>
      <c r="D37620" s="279" t="str">
        <f>'CRONOG. DE RECEBIMENTO'!$A$43</f>
        <v>Monitorar atividade do Programa de Educação Ambiental do Trabalhador (PEAT)</v>
      </c>
      <c r="E37620" s="278" t="str">
        <f>Resumo!$R$4</f>
        <v>Receita</v>
      </c>
      <c r="F37620" s="278" t="str">
        <f>Resumo!$R$4</f>
        <v>Receita</v>
      </c>
      <c r="G37620" s="286">
        <f>'CRONOG. DE RECEBIMENTO'!AI43</f>
        <v>0</v>
      </c>
    </row>
    <row r="37621" spans="1:7">
      <c r="A37621" s="283">
        <f>'Comp. Desp. Indiretas'!$DE$7</f>
        <v>0</v>
      </c>
      <c r="D37621" s="279" t="str">
        <f>'CRONOG. DE RECEBIMENTO'!$A$44</f>
        <v>Despesas tributáveis do item 6.1.22</v>
      </c>
      <c r="E37621" s="278" t="str">
        <f>Resumo!$R$4</f>
        <v>Receita</v>
      </c>
      <c r="F37621" s="278" t="str">
        <f>Resumo!$R$4</f>
        <v>Receita</v>
      </c>
      <c r="G37621" s="286">
        <f>'CRONOG. DE RECEBIMENTO'!AI44</f>
        <v>0</v>
      </c>
    </row>
    <row r="37622" spans="1:7">
      <c r="A37622" s="283">
        <f>'Comp. Desp. Indiretas'!$DE$7</f>
        <v>0</v>
      </c>
      <c r="D37622" s="279" t="str">
        <f>'CRONOG. DE RECEBIMENTO'!$A$45</f>
        <v>Realizar análise técnica mensal das atividades de Educação Ambiental do PEAT</v>
      </c>
      <c r="E37622" s="278" t="str">
        <f>Resumo!$R$4</f>
        <v>Receita</v>
      </c>
      <c r="F37622" s="278" t="str">
        <f>Resumo!$R$4</f>
        <v>Receita</v>
      </c>
      <c r="G37622" s="286">
        <f>'CRONOG. DE RECEBIMENTO'!AI45</f>
        <v>0</v>
      </c>
    </row>
    <row r="37623" spans="1:7">
      <c r="A37623" s="283">
        <f>'Comp. Desp. Indiretas'!$DE$7</f>
        <v>0</v>
      </c>
      <c r="D37623" s="279" t="str">
        <f>'CRONOG. DE RECEBIMENTO'!$A$46</f>
        <v>Realizar Diagnóstico Socioambiental Participativo (DSAP) para empregados</v>
      </c>
      <c r="E37623" s="278" t="str">
        <f>Resumo!$R$4</f>
        <v>Receita</v>
      </c>
      <c r="F37623" s="278" t="str">
        <f>Resumo!$R$4</f>
        <v>Receita</v>
      </c>
      <c r="G37623" s="286">
        <f>'CRONOG. DE RECEBIMENTO'!AI46</f>
        <v>0</v>
      </c>
    </row>
    <row r="37625" spans="1:7">
      <c r="A37625" s="283">
        <f>'Comp. Desp. Indiretas'!$DE$7</f>
        <v>0</v>
      </c>
      <c r="D37625" s="279" t="str">
        <f>'CRONOG. DE RECEBIMENTO'!$A$47</f>
        <v>Despesas tributáveis do item 6.1.24</v>
      </c>
      <c r="E37625" s="278" t="str">
        <f>Resumo!$R$4</f>
        <v>Receita</v>
      </c>
      <c r="F37625" s="278" t="str">
        <f>Resumo!$R$4</f>
        <v>Receita</v>
      </c>
      <c r="G37625" s="286">
        <f>'CRONOG. DE RECEBIMENTO'!AI47</f>
        <v>0</v>
      </c>
    </row>
    <row r="37626" spans="1:7">
      <c r="A37626" s="283">
        <f>'Comp. Desp. Indiretas'!$DE$7</f>
        <v>0</v>
      </c>
      <c r="D37626" s="279" t="str">
        <f>'CRONOG. DE RECEBIMENTO'!$A$48</f>
        <v>PRODUÇÃO DE ARTES VISUAIS</v>
      </c>
      <c r="E37626" s="278" t="str">
        <f>Resumo!$R$4</f>
        <v>Receita</v>
      </c>
      <c r="F37626" s="278" t="str">
        <f>Resumo!$R$4</f>
        <v>Receita</v>
      </c>
      <c r="G37626" s="286">
        <f>'CRONOG. DE RECEBIMENTO'!AI48</f>
        <v>0</v>
      </c>
    </row>
    <row r="37627" spans="1:7">
      <c r="A37627" s="283">
        <f>'Comp. Desp. Indiretas'!$DE$7</f>
        <v>0</v>
      </c>
      <c r="D37627" s="279" t="str">
        <f>'CRONOG. DE RECEBIMENTO'!$A$49</f>
        <v>Produzir material gráfico como folder, convites, banner, lâmina, outdoor, apresentações e produtos diversos atinentes a educação ambiental e outras temáticas etc.</v>
      </c>
      <c r="E37627" s="278" t="str">
        <f>Resumo!$R$4</f>
        <v>Receita</v>
      </c>
      <c r="F37627" s="278" t="str">
        <f>Resumo!$R$4</f>
        <v>Receita</v>
      </c>
      <c r="G37627" s="286">
        <f>'CRONOG. DE RECEBIMENTO'!AI49</f>
        <v>0</v>
      </c>
    </row>
    <row r="37628" spans="1:7">
      <c r="A37628" s="283">
        <f>'Comp. Desp. Indiretas'!$DE$7</f>
        <v>0</v>
      </c>
      <c r="D37628" s="279" t="str">
        <f>'CRONOG. DE RECEBIMENTO'!$A$50</f>
        <v>Produzir Card Animado, Vídeos, Spot, Jogos interativos, Peça Multimídia, Identidade Visual, Plataformas digitais/interativas, Brindes, Cadernos de Campo/Quis/Guia etc.:</v>
      </c>
      <c r="E37628" s="278" t="str">
        <f>Resumo!$R$4</f>
        <v>Receita</v>
      </c>
      <c r="F37628" s="278" t="str">
        <f>Resumo!$R$4</f>
        <v>Receita</v>
      </c>
      <c r="G37628" s="286">
        <f>'CRONOG. DE RECEBIMENTO'!AI50</f>
        <v>0</v>
      </c>
    </row>
    <row r="37642" spans="1:7">
      <c r="A37642" s="283">
        <f>'Comp. Desp. Indiretas'!$DE$7</f>
        <v>0</v>
      </c>
      <c r="D37642" s="279" t="str">
        <f>Resumo!$R$8</f>
        <v>Imposto</v>
      </c>
      <c r="E37642" s="278" t="str">
        <f>Resumo!$R$5</f>
        <v>Despesa</v>
      </c>
      <c r="F37642" s="278" t="str">
        <f>Resumo!$R$8</f>
        <v>Imposto</v>
      </c>
      <c r="G37642" s="286">
        <f>'CRONOG. DE RECEBIMENTO'!AI53</f>
        <v>0</v>
      </c>
    </row>
    <row r="37643" spans="1:7">
      <c r="A37643" s="283">
        <f>'Comp. Desp. Indiretas'!$DE$7</f>
        <v>0</v>
      </c>
      <c r="D37643" s="279" t="str">
        <f>Resumo!$R$9</f>
        <v>Overhead</v>
      </c>
      <c r="E37643" s="278" t="str">
        <f>Resumo!$R$9</f>
        <v>Overhead</v>
      </c>
      <c r="F37643" s="278" t="str">
        <f>Resumo!$R$9</f>
        <v>Overhead</v>
      </c>
      <c r="G37643" s="286">
        <f>'CRONOG. DE RECEBIMENTO'!AI58</f>
        <v>0</v>
      </c>
    </row>
    <row r="37644" spans="1:7">
      <c r="A37644" s="283">
        <f>'Comp. Desp. Indiretas'!$DE$7</f>
        <v>0</v>
      </c>
      <c r="D37644" s="279" t="str">
        <f>Resumo!$R$10</f>
        <v>Margem</v>
      </c>
      <c r="E37644" s="278" t="str">
        <f>Resumo!$R$10</f>
        <v>Margem</v>
      </c>
      <c r="F37644" s="278" t="str">
        <f>Resumo!$R$10</f>
        <v>Margem</v>
      </c>
      <c r="G37644" s="286">
        <f>'CRONOG. DE RECEBIMENTO'!AI60</f>
        <v>0</v>
      </c>
    </row>
    <row r="37645" spans="1:7">
      <c r="A37645" s="283">
        <f>'Comp. Desp. Indiretas'!$DE$7</f>
        <v>0</v>
      </c>
      <c r="D37645" s="279" t="str">
        <f>Resumo!$R$11</f>
        <v>Risco</v>
      </c>
      <c r="E37645" s="278" t="str">
        <f>Resumo!$R$11</f>
        <v>Risco</v>
      </c>
      <c r="F37645" s="278" t="str">
        <f>Resumo!$R$11</f>
        <v>Risco</v>
      </c>
      <c r="G37645" s="286">
        <f>'CRONOG. DE RECEBIMENTO'!AI59</f>
        <v>0</v>
      </c>
    </row>
    <row r="37646" spans="1:7">
      <c r="A37646" s="283">
        <f>'Comp. Desp. Indiretas'!$DE$7</f>
        <v>0</v>
      </c>
      <c r="D37646" s="279" t="str">
        <f>'CRONOG. DE RECEBIMENTO'!$A$54</f>
        <v>TOTAL MENSAL - RECEITA LÍQUIDA</v>
      </c>
      <c r="E37646" s="278" t="str">
        <f>Resumo!$R$4</f>
        <v>Receita</v>
      </c>
      <c r="F37646" s="278" t="str">
        <f>'CRONOG. DE RECEBIMENTO'!$A$54</f>
        <v>TOTAL MENSAL - RECEITA LÍQUIDA</v>
      </c>
      <c r="G37646" s="286">
        <f>'CRONOG. DE RECEBIMENTO'!$AI$54</f>
        <v>0</v>
      </c>
    </row>
    <row r="37647" spans="1:7">
      <c r="A37647" s="283">
        <f>'Comp. Desp. Indiretas'!$DE$7</f>
        <v>0</v>
      </c>
      <c r="D37647" s="279" t="str">
        <f>'CRONOG. DE RECEBIMENTO'!$A$55</f>
        <v>TOTAL ACUMULADO - RECEITA LÍQUIDA</v>
      </c>
      <c r="E37647" s="278" t="str">
        <f>Resumo!$R$4</f>
        <v>Receita</v>
      </c>
      <c r="F37647" s="278" t="str">
        <f>'CRONOG. DE RECEBIMENTO'!$A$55</f>
        <v>TOTAL ACUMULADO - RECEITA LÍQUIDA</v>
      </c>
      <c r="G37647" s="286">
        <f>'CRONOG. DE RECEBIMENTO'!$AI$55</f>
        <v>5856057.9680455765</v>
      </c>
    </row>
    <row r="37678" spans="1:7">
      <c r="A37678" s="283">
        <f>'Comp. Desp. Indiretas'!$DF$7</f>
        <v>0</v>
      </c>
      <c r="B37678" s="278" t="str">
        <f>'Comp. Desp. Indiretas'!$A$9</f>
        <v>MOC</v>
      </c>
      <c r="D37678" s="279" t="str">
        <f>'Comp. Desp. Indiretas'!$C$9</f>
        <v>DIRETOR TÉCNICO</v>
      </c>
      <c r="E37678" s="278" t="str">
        <f>Resumo!$R$5</f>
        <v>Despesa</v>
      </c>
      <c r="F37678" s="278" t="str">
        <f>Resumo!$R$6</f>
        <v>Despesa Indireta</v>
      </c>
      <c r="G37678" s="286">
        <f>'Comp. Desp. Indiretas'!DF9</f>
        <v>0</v>
      </c>
    </row>
    <row r="37679" spans="1:7">
      <c r="A37679" s="283">
        <f>'Comp. Desp. Indiretas'!$DF$7</f>
        <v>0</v>
      </c>
      <c r="B37679" s="278" t="str">
        <f>'Comp. Desp. Indiretas'!$A$10</f>
        <v>MOC</v>
      </c>
      <c r="D37679" s="279" t="str">
        <f>'Comp. Desp. Indiretas'!$C$10</f>
        <v>GERENTE DE PROJETO</v>
      </c>
      <c r="E37679" s="278" t="str">
        <f>Resumo!$R$5</f>
        <v>Despesa</v>
      </c>
      <c r="F37679" s="278" t="str">
        <f>Resumo!$R$6</f>
        <v>Despesa Indireta</v>
      </c>
      <c r="G37679" s="286">
        <f>'Comp. Desp. Indiretas'!DF10</f>
        <v>0</v>
      </c>
    </row>
    <row r="37680" spans="1:7">
      <c r="A37680" s="283">
        <f>'Comp. Desp. Indiretas'!$DF$7</f>
        <v>0</v>
      </c>
      <c r="B37680" s="278" t="str">
        <f>'Comp. Desp. Indiretas'!$A$11</f>
        <v>MOC</v>
      </c>
      <c r="D37680" s="279" t="str">
        <f>'Comp. Desp. Indiretas'!$C$11</f>
        <v>COORD. DE PROJETO</v>
      </c>
      <c r="E37680" s="278" t="str">
        <f>Resumo!$R$5</f>
        <v>Despesa</v>
      </c>
      <c r="F37680" s="278" t="str">
        <f>Resumo!$R$6</f>
        <v>Despesa Indireta</v>
      </c>
      <c r="G37680" s="286">
        <f>'Comp. Desp. Indiretas'!DF11</f>
        <v>0</v>
      </c>
    </row>
    <row r="37681" spans="1:7">
      <c r="A37681" s="283">
        <f>'Comp. Desp. Indiretas'!$DF$7</f>
        <v>0</v>
      </c>
      <c r="B37681" s="278" t="str">
        <f>'Comp. Desp. Indiretas'!$A$12</f>
        <v>MOC</v>
      </c>
      <c r="D37681" s="279" t="str">
        <f>'Comp. Desp. Indiretas'!$C$12</f>
        <v>COORD. OPERACIONAL</v>
      </c>
      <c r="E37681" s="278" t="str">
        <f>Resumo!$R$5</f>
        <v>Despesa</v>
      </c>
      <c r="F37681" s="278" t="str">
        <f>Resumo!$R$6</f>
        <v>Despesa Indireta</v>
      </c>
      <c r="G37681" s="286">
        <f>'Comp. Desp. Indiretas'!DF12</f>
        <v>0</v>
      </c>
    </row>
    <row r="37682" spans="1:7">
      <c r="A37682" s="283">
        <f>'Comp. Desp. Indiretas'!$DF$7</f>
        <v>0</v>
      </c>
      <c r="B37682" s="278" t="str">
        <f>'Comp. Desp. Indiretas'!$A$13</f>
        <v>MOC</v>
      </c>
      <c r="D37682" s="279" t="str">
        <f>'Comp. Desp. Indiretas'!$C$13</f>
        <v>ANALISTA DE PROJETOS SENIOR</v>
      </c>
      <c r="E37682" s="278" t="str">
        <f>Resumo!$R$5</f>
        <v>Despesa</v>
      </c>
      <c r="F37682" s="278" t="str">
        <f>Resumo!$R$6</f>
        <v>Despesa Indireta</v>
      </c>
      <c r="G37682" s="286">
        <f>'Comp. Desp. Indiretas'!DF13</f>
        <v>0</v>
      </c>
    </row>
    <row r="37683" spans="1:7">
      <c r="A37683" s="283">
        <f>'Comp. Desp. Indiretas'!$DF$7</f>
        <v>0</v>
      </c>
      <c r="B37683" s="278" t="str">
        <f>'Comp. Desp. Indiretas'!$A$14</f>
        <v>MOC</v>
      </c>
      <c r="D37683" s="279" t="str">
        <f>'Comp. Desp. Indiretas'!$C$14</f>
        <v>ANALISTA DE PROJETOS PLENO</v>
      </c>
      <c r="E37683" s="278" t="str">
        <f>Resumo!$R$5</f>
        <v>Despesa</v>
      </c>
      <c r="F37683" s="278" t="str">
        <f>Resumo!$R$6</f>
        <v>Despesa Indireta</v>
      </c>
      <c r="G37683" s="286">
        <f>'Comp. Desp. Indiretas'!DF14</f>
        <v>0</v>
      </c>
    </row>
    <row r="37684" spans="1:7">
      <c r="A37684" s="283">
        <f>'Comp. Desp. Indiretas'!$DF$7</f>
        <v>0</v>
      </c>
      <c r="B37684" s="278" t="str">
        <f>'Comp. Desp. Indiretas'!$A$15</f>
        <v>MOC</v>
      </c>
      <c r="D37684" s="279" t="str">
        <f>'Comp. Desp. Indiretas'!$C$15</f>
        <v>ANALISTA DE PROJETOS JUNIOR</v>
      </c>
      <c r="E37684" s="278" t="str">
        <f>Resumo!$R$5</f>
        <v>Despesa</v>
      </c>
      <c r="F37684" s="278" t="str">
        <f>Resumo!$R$6</f>
        <v>Despesa Indireta</v>
      </c>
      <c r="G37684" s="286">
        <f>'Comp. Desp. Indiretas'!DF15</f>
        <v>0</v>
      </c>
    </row>
    <row r="37685" spans="1:7">
      <c r="A37685" s="283">
        <f>'Comp. Desp. Indiretas'!$DF$7</f>
        <v>0</v>
      </c>
      <c r="B37685" s="278" t="str">
        <f>'Comp. Desp. Indiretas'!$A$16</f>
        <v>MOC</v>
      </c>
      <c r="D37685" s="279" t="str">
        <f>'Comp. Desp. Indiretas'!$C$16</f>
        <v>TÉCNICO OPERACIONAL</v>
      </c>
      <c r="E37685" s="278" t="str">
        <f>Resumo!$R$5</f>
        <v>Despesa</v>
      </c>
      <c r="F37685" s="278" t="str">
        <f>Resumo!$R$6</f>
        <v>Despesa Indireta</v>
      </c>
      <c r="G37685" s="286">
        <f>'Comp. Desp. Indiretas'!DF16</f>
        <v>0</v>
      </c>
    </row>
    <row r="37686" spans="1:7">
      <c r="A37686" s="283">
        <f>'Comp. Desp. Indiretas'!$DF$7</f>
        <v>0</v>
      </c>
      <c r="B37686" s="278" t="str">
        <f>'Comp. Desp. Indiretas'!$A$17</f>
        <v>MOC</v>
      </c>
      <c r="D37686" s="279" t="str">
        <f>'Comp. Desp. Indiretas'!$C$17</f>
        <v>TÉCNICO OPERACIONAL - C/ PERICULOSIDADE</v>
      </c>
      <c r="E37686" s="278" t="str">
        <f>Resumo!$R$5</f>
        <v>Despesa</v>
      </c>
      <c r="F37686" s="278" t="str">
        <f>Resumo!$R$6</f>
        <v>Despesa Indireta</v>
      </c>
      <c r="G37686" s="286">
        <f>'Comp. Desp. Indiretas'!DF17</f>
        <v>0</v>
      </c>
    </row>
    <row r="37687" spans="1:7">
      <c r="A37687" s="283">
        <f>'Comp. Desp. Indiretas'!$DF$7</f>
        <v>0</v>
      </c>
      <c r="B37687" s="278" t="str">
        <f>'Comp. Desp. Indiretas'!$A$18</f>
        <v>MOC</v>
      </c>
      <c r="D37687" s="279" t="str">
        <f>'Comp. Desp. Indiretas'!$C$18</f>
        <v>ANALISTA DE GEOPROCESSAMENTO</v>
      </c>
      <c r="E37687" s="278" t="str">
        <f>Resumo!$R$5</f>
        <v>Despesa</v>
      </c>
      <c r="F37687" s="278" t="str">
        <f>Resumo!$R$6</f>
        <v>Despesa Indireta</v>
      </c>
      <c r="G37687" s="286">
        <f>'Comp. Desp. Indiretas'!DF18</f>
        <v>0</v>
      </c>
    </row>
    <row r="37688" spans="1:7">
      <c r="A37688" s="283">
        <f>'Comp. Desp. Indiretas'!$DF$7</f>
        <v>0</v>
      </c>
      <c r="B37688" s="278" t="str">
        <f>'Comp. Desp. Indiretas'!$A$19</f>
        <v>MOC</v>
      </c>
      <c r="D37688" s="279" t="str">
        <f>'Comp. Desp. Indiretas'!$C$19</f>
        <v>ASSISTENTE DE PROJETOS</v>
      </c>
      <c r="E37688" s="278" t="str">
        <f>Resumo!$R$5</f>
        <v>Despesa</v>
      </c>
      <c r="F37688" s="278" t="str">
        <f>Resumo!$R$6</f>
        <v>Despesa Indireta</v>
      </c>
      <c r="G37688" s="286">
        <f>'Comp. Desp. Indiretas'!DF19</f>
        <v>0</v>
      </c>
    </row>
    <row r="37689" spans="1:7">
      <c r="A37689" s="283">
        <f>'Comp. Desp. Indiretas'!$DF$7</f>
        <v>0</v>
      </c>
      <c r="B37689" s="278" t="str">
        <f>'Comp. Desp. Indiretas'!$A$20</f>
        <v>MOC</v>
      </c>
      <c r="D37689" s="279" t="str">
        <f>'Comp. Desp. Indiretas'!$C$20</f>
        <v>ASSISTENTE ADMINISTRATIVO</v>
      </c>
      <c r="E37689" s="278" t="str">
        <f>Resumo!$R$5</f>
        <v>Despesa</v>
      </c>
      <c r="F37689" s="278" t="str">
        <f>Resumo!$R$6</f>
        <v>Despesa Indireta</v>
      </c>
      <c r="G37689" s="286">
        <f>'Comp. Desp. Indiretas'!DF20</f>
        <v>0</v>
      </c>
    </row>
    <row r="37690" spans="1:7">
      <c r="A37690" s="283">
        <f>'Comp. Desp. Indiretas'!$DF$7</f>
        <v>0</v>
      </c>
      <c r="B37690" s="278" t="str">
        <f>'Comp. Desp. Indiretas'!$A$21</f>
        <v>MOC</v>
      </c>
      <c r="D37690" s="279" t="str">
        <f>'Comp. Desp. Indiretas'!$C$21</f>
        <v>ESTAGIÁRIO TÉCNICO</v>
      </c>
      <c r="E37690" s="278" t="str">
        <f>Resumo!$R$5</f>
        <v>Despesa</v>
      </c>
      <c r="F37690" s="278" t="str">
        <f>Resumo!$R$6</f>
        <v>Despesa Indireta</v>
      </c>
      <c r="G37690" s="286">
        <f>'Comp. Desp. Indiretas'!DF21</f>
        <v>0</v>
      </c>
    </row>
    <row r="37691" spans="1:7">
      <c r="A37691" s="283">
        <f>'Comp. Desp. Indiretas'!$DF$7</f>
        <v>0</v>
      </c>
      <c r="B37691" s="278" t="str">
        <f>'Comp. Desp. Indiretas'!$A$22</f>
        <v>MOC</v>
      </c>
      <c r="D37691" s="279" t="str">
        <f>'Comp. Desp. Indiretas'!$C$22</f>
        <v>ANALISTA FINANCEIRO</v>
      </c>
      <c r="E37691" s="278" t="str">
        <f>Resumo!$R$5</f>
        <v>Despesa</v>
      </c>
      <c r="F37691" s="278" t="str">
        <f>Resumo!$R$6</f>
        <v>Despesa Indireta</v>
      </c>
      <c r="G37691" s="286">
        <f>'Comp. Desp. Indiretas'!DF22</f>
        <v>0</v>
      </c>
    </row>
    <row r="37692" spans="1:7">
      <c r="A37692" s="283">
        <f>'Comp. Desp. Indiretas'!$DF$7</f>
        <v>0</v>
      </c>
      <c r="B37692" s="278" t="str">
        <f>'Comp. Desp. Indiretas'!$A$23</f>
        <v>MOC</v>
      </c>
      <c r="D37692" s="279" t="str">
        <f>'Comp. Desp. Indiretas'!$C$23</f>
        <v>ANALISTA DE SUPRIMENTOS</v>
      </c>
      <c r="E37692" s="278" t="str">
        <f>Resumo!$R$5</f>
        <v>Despesa</v>
      </c>
      <c r="F37692" s="278" t="str">
        <f>Resumo!$R$6</f>
        <v>Despesa Indireta</v>
      </c>
      <c r="G37692" s="286">
        <f>'Comp. Desp. Indiretas'!DF23</f>
        <v>0</v>
      </c>
    </row>
    <row r="37693" spans="1:7">
      <c r="A37693" s="283">
        <f>'Comp. Desp. Indiretas'!$DF$7</f>
        <v>0</v>
      </c>
      <c r="B37693" s="278" t="str">
        <f>'Comp. Desp. Indiretas'!$A$24</f>
        <v>DG</v>
      </c>
      <c r="D37693" s="279" t="str">
        <f>'Comp. Desp. Indiretas'!$C$24</f>
        <v>HOSPEDAGEM VIAGEM</v>
      </c>
      <c r="E37693" s="278" t="str">
        <f>Resumo!$R$5</f>
        <v>Despesa</v>
      </c>
      <c r="F37693" s="278" t="str">
        <f>Resumo!$R$6</f>
        <v>Despesa Indireta</v>
      </c>
      <c r="G37693" s="286">
        <f>'Comp. Desp. Indiretas'!DF24</f>
        <v>0</v>
      </c>
    </row>
    <row r="37694" spans="1:7">
      <c r="A37694" s="283">
        <f>'Comp. Desp. Indiretas'!$DF$7</f>
        <v>0</v>
      </c>
      <c r="B37694" s="278" t="str">
        <f>'Comp. Desp. Indiretas'!$A$25</f>
        <v>DG</v>
      </c>
      <c r="D37694" s="279" t="str">
        <f>'Comp. Desp. Indiretas'!$C$25</f>
        <v>HOSPEDAGEM - NIVEL 2</v>
      </c>
      <c r="E37694" s="278" t="str">
        <f>Resumo!$R$5</f>
        <v>Despesa</v>
      </c>
      <c r="F37694" s="278" t="str">
        <f>Resumo!$R$6</f>
        <v>Despesa Indireta</v>
      </c>
      <c r="G37694" s="286">
        <f>'Comp. Desp. Indiretas'!DF25</f>
        <v>0</v>
      </c>
    </row>
    <row r="37695" spans="1:7">
      <c r="A37695" s="283">
        <f>'Comp. Desp. Indiretas'!$DF$7</f>
        <v>0</v>
      </c>
      <c r="B37695" s="278" t="str">
        <f>'Comp. Desp. Indiretas'!$A$26</f>
        <v>DG</v>
      </c>
      <c r="D37695" s="279" t="str">
        <f>'Comp. Desp. Indiretas'!$C$26</f>
        <v>HOSPEDAGEM - NIVEL 3</v>
      </c>
      <c r="E37695" s="278" t="str">
        <f>Resumo!$R$5</f>
        <v>Despesa</v>
      </c>
      <c r="F37695" s="278" t="str">
        <f>Resumo!$R$6</f>
        <v>Despesa Indireta</v>
      </c>
      <c r="G37695" s="286">
        <f>'Comp. Desp. Indiretas'!DF26</f>
        <v>0</v>
      </c>
    </row>
    <row r="37696" spans="1:7">
      <c r="A37696" s="283">
        <f>'Comp. Desp. Indiretas'!$DF$7</f>
        <v>0</v>
      </c>
      <c r="B37696" s="278" t="str">
        <f>'Comp. Desp. Indiretas'!$A$27</f>
        <v>DG</v>
      </c>
      <c r="D37696" s="279" t="str">
        <f>'Comp. Desp. Indiretas'!$C$27</f>
        <v>SALA COMERCIAL - PARAUAPEBAS/PA</v>
      </c>
      <c r="E37696" s="278" t="str">
        <f>Resumo!$R$5</f>
        <v>Despesa</v>
      </c>
      <c r="F37696" s="278" t="str">
        <f>Resumo!$R$6</f>
        <v>Despesa Indireta</v>
      </c>
      <c r="G37696" s="286">
        <f>'Comp. Desp. Indiretas'!DF27</f>
        <v>0</v>
      </c>
    </row>
    <row r="37697" spans="1:7">
      <c r="A37697" s="283">
        <f>'Comp. Desp. Indiretas'!$DF$7</f>
        <v>0</v>
      </c>
      <c r="B37697" s="278" t="str">
        <f>'Comp. Desp. Indiretas'!$A$28</f>
        <v>DG</v>
      </c>
      <c r="D37697" s="279" t="str">
        <f>'Comp. Desp. Indiretas'!$C$28</f>
        <v>CUSTOS FIXOS - SALA COMERCIAL (INTERNET, TELEFONIA, ENERGIA, LIMPEZA, E ETC)</v>
      </c>
      <c r="E37697" s="278" t="str">
        <f>Resumo!$R$5</f>
        <v>Despesa</v>
      </c>
      <c r="F37697" s="278" t="str">
        <f>Resumo!$R$6</f>
        <v>Despesa Indireta</v>
      </c>
      <c r="G37697" s="286">
        <f>'Comp. Desp. Indiretas'!DF28</f>
        <v>0</v>
      </c>
    </row>
    <row r="37698" spans="1:7">
      <c r="A37698" s="283">
        <f>'Comp. Desp. Indiretas'!$DF$7</f>
        <v>0</v>
      </c>
      <c r="B37698" s="278" t="str">
        <f>'Comp. Desp. Indiretas'!$A$29</f>
        <v>DG</v>
      </c>
      <c r="D37698" s="279" t="str">
        <f>'Comp. Desp. Indiretas'!$C$29</f>
        <v>MOBILIA/FRETE - SALA COMERCIAL</v>
      </c>
      <c r="E37698" s="278" t="str">
        <f>Resumo!$R$5</f>
        <v>Despesa</v>
      </c>
      <c r="F37698" s="278" t="str">
        <f>Resumo!$R$6</f>
        <v>Despesa Indireta</v>
      </c>
      <c r="G37698" s="286">
        <f>'Comp. Desp. Indiretas'!DF29</f>
        <v>0</v>
      </c>
    </row>
    <row r="37699" spans="1:7">
      <c r="A37699" s="283">
        <f>'Comp. Desp. Indiretas'!$DF$7</f>
        <v>0</v>
      </c>
      <c r="B37699" s="278" t="str">
        <f>'Comp. Desp. Indiretas'!$A$30</f>
        <v>DG</v>
      </c>
      <c r="D37699" s="279" t="str">
        <f>'Comp. Desp. Indiretas'!$C$30</f>
        <v>ALIMENTAÇÃO - NIVEL 3</v>
      </c>
      <c r="E37699" s="278" t="str">
        <f>Resumo!$R$5</f>
        <v>Despesa</v>
      </c>
      <c r="F37699" s="278" t="str">
        <f>Resumo!$R$6</f>
        <v>Despesa Indireta</v>
      </c>
      <c r="G37699" s="286">
        <f>'Comp. Desp. Indiretas'!DF30</f>
        <v>0</v>
      </c>
    </row>
    <row r="37700" spans="1:7">
      <c r="A37700" s="283">
        <f>'Comp. Desp. Indiretas'!$DF$7</f>
        <v>0</v>
      </c>
      <c r="B37700" s="278" t="str">
        <f>'Comp. Desp. Indiretas'!$A$31</f>
        <v>DG</v>
      </c>
      <c r="D37700" s="279" t="str">
        <f>'Comp. Desp. Indiretas'!$C$31</f>
        <v>TELEFONIA</v>
      </c>
      <c r="E37700" s="278" t="str">
        <f>Resumo!$R$5</f>
        <v>Despesa</v>
      </c>
      <c r="F37700" s="278" t="str">
        <f>Resumo!$R$6</f>
        <v>Despesa Indireta</v>
      </c>
      <c r="G37700" s="286">
        <f>'Comp. Desp. Indiretas'!DF31</f>
        <v>0</v>
      </c>
    </row>
    <row r="37701" spans="1:7">
      <c r="A37701" s="283">
        <f>'Comp. Desp. Indiretas'!$DF$7</f>
        <v>0</v>
      </c>
      <c r="B37701" s="278" t="str">
        <f>'Comp. Desp. Indiretas'!$A$32</f>
        <v>DG</v>
      </c>
      <c r="D37701" s="279" t="str">
        <f>'Comp. Desp. Indiretas'!$C$32</f>
        <v>ALUGUEL DE VEÍCULO SUV</v>
      </c>
      <c r="E37701" s="278" t="str">
        <f>Resumo!$R$5</f>
        <v>Despesa</v>
      </c>
      <c r="F37701" s="278" t="str">
        <f>Resumo!$R$6</f>
        <v>Despesa Indireta</v>
      </c>
      <c r="G37701" s="286">
        <f>'Comp. Desp. Indiretas'!DF32</f>
        <v>0</v>
      </c>
    </row>
    <row r="37702" spans="1:7">
      <c r="A37702" s="283">
        <f>'Comp. Desp. Indiretas'!$DF$7</f>
        <v>0</v>
      </c>
      <c r="B37702" s="278" t="str">
        <f>'Comp. Desp. Indiretas'!$A$33</f>
        <v>DG</v>
      </c>
      <c r="D37702" s="279" t="str">
        <f>'Comp. Desp. Indiretas'!$C$33</f>
        <v>ALUGUEL DE VEICULO LEVE</v>
      </c>
      <c r="E37702" s="278" t="str">
        <f>Resumo!$R$5</f>
        <v>Despesa</v>
      </c>
      <c r="F37702" s="278" t="str">
        <f>Resumo!$R$6</f>
        <v>Despesa Indireta</v>
      </c>
      <c r="G37702" s="286">
        <f>'Comp. Desp. Indiretas'!DF33</f>
        <v>0</v>
      </c>
    </row>
    <row r="37703" spans="1:7">
      <c r="A37703" s="283">
        <f>'Comp. Desp. Indiretas'!$DF$7</f>
        <v>0</v>
      </c>
      <c r="B37703" s="278" t="str">
        <f>'Comp. Desp. Indiretas'!$A$34</f>
        <v>DG</v>
      </c>
      <c r="D37703" s="279" t="str">
        <f>'Comp. Desp. Indiretas'!$C$34</f>
        <v>ALUGUEL CAMINHONTE</v>
      </c>
      <c r="E37703" s="278" t="str">
        <f>Resumo!$R$5</f>
        <v>Despesa</v>
      </c>
      <c r="F37703" s="278" t="str">
        <f>Resumo!$R$6</f>
        <v>Despesa Indireta</v>
      </c>
      <c r="G37703" s="286">
        <f>'Comp. Desp. Indiretas'!DF34</f>
        <v>0</v>
      </c>
    </row>
    <row r="37704" spans="1:7">
      <c r="A37704" s="283">
        <f>'Comp. Desp. Indiretas'!$DF$7</f>
        <v>0</v>
      </c>
      <c r="B37704" s="278" t="str">
        <f>'Comp. Desp. Indiretas'!$A$35</f>
        <v>DG</v>
      </c>
      <c r="D37704" s="279" t="str">
        <f>'Comp. Desp. Indiretas'!$C$35</f>
        <v>AQUISIÇÃO DE VEICULO</v>
      </c>
      <c r="E37704" s="278" t="str">
        <f>Resumo!$R$5</f>
        <v>Despesa</v>
      </c>
      <c r="F37704" s="278" t="str">
        <f>Resumo!$R$6</f>
        <v>Despesa Indireta</v>
      </c>
      <c r="G37704" s="286">
        <f>'Comp. Desp. Indiretas'!DF35</f>
        <v>0</v>
      </c>
    </row>
    <row r="37705" spans="1:7">
      <c r="A37705" s="283">
        <f>'Comp. Desp. Indiretas'!$DF$7</f>
        <v>0</v>
      </c>
      <c r="B37705" s="278" t="str">
        <f>'Comp. Desp. Indiretas'!$A$36</f>
        <v>DG</v>
      </c>
      <c r="D37705" s="279" t="str">
        <f>'Comp. Desp. Indiretas'!$C$36</f>
        <v>COMBUSTÍVEL - GASOLINA</v>
      </c>
      <c r="E37705" s="278" t="str">
        <f>Resumo!$R$5</f>
        <v>Despesa</v>
      </c>
      <c r="F37705" s="278" t="str">
        <f>Resumo!$R$6</f>
        <v>Despesa Indireta</v>
      </c>
      <c r="G37705" s="286">
        <f>'Comp. Desp. Indiretas'!DF36</f>
        <v>0</v>
      </c>
    </row>
    <row r="37706" spans="1:7">
      <c r="A37706" s="283">
        <f>'Comp. Desp. Indiretas'!$DF$7</f>
        <v>0</v>
      </c>
      <c r="B37706" s="278" t="str">
        <f>'Comp. Desp. Indiretas'!$A$37</f>
        <v>DG</v>
      </c>
      <c r="D37706" s="279" t="str">
        <f>'Comp. Desp. Indiretas'!$C$37</f>
        <v>COMBUSTÍVEL - DIESEL</v>
      </c>
      <c r="E37706" s="278" t="str">
        <f>Resumo!$R$5</f>
        <v>Despesa</v>
      </c>
      <c r="F37706" s="278" t="str">
        <f>Resumo!$R$6</f>
        <v>Despesa Indireta</v>
      </c>
      <c r="G37706" s="286">
        <f>'Comp. Desp. Indiretas'!DF37</f>
        <v>0</v>
      </c>
    </row>
    <row r="37707" spans="1:7">
      <c r="A37707" s="283">
        <f>'Comp. Desp. Indiretas'!$DF$7</f>
        <v>0</v>
      </c>
      <c r="B37707" s="278" t="str">
        <f>'Comp. Desp. Indiretas'!$A$38</f>
        <v>DG</v>
      </c>
      <c r="D37707" s="279" t="str">
        <f>'Comp. Desp. Indiretas'!$C$38</f>
        <v>PASSAGEM AÉREA</v>
      </c>
      <c r="E37707" s="278" t="str">
        <f>Resumo!$R$5</f>
        <v>Despesa</v>
      </c>
      <c r="F37707" s="278" t="str">
        <f>Resumo!$R$6</f>
        <v>Despesa Indireta</v>
      </c>
      <c r="G37707" s="286">
        <f>'Comp. Desp. Indiretas'!DF38</f>
        <v>0</v>
      </c>
    </row>
    <row r="37708" spans="1:7">
      <c r="A37708" s="283">
        <f>'Comp. Desp. Indiretas'!$DF$7</f>
        <v>0</v>
      </c>
      <c r="B37708" s="278" t="str">
        <f>'Comp. Desp. Indiretas'!$A$39</f>
        <v>ART</v>
      </c>
      <c r="D37708" s="279" t="str">
        <f>'Comp. Desp. Indiretas'!$C$39</f>
        <v>ART CREA - Nível 1</v>
      </c>
      <c r="E37708" s="278" t="str">
        <f>Resumo!$R$5</f>
        <v>Despesa</v>
      </c>
      <c r="F37708" s="278" t="str">
        <f>Resumo!$R$6</f>
        <v>Despesa Indireta</v>
      </c>
      <c r="G37708" s="286">
        <f>'Comp. Desp. Indiretas'!DF39</f>
        <v>0</v>
      </c>
    </row>
    <row r="37709" spans="1:7">
      <c r="A37709" s="283">
        <f>'Comp. Desp. Indiretas'!$DF$7</f>
        <v>0</v>
      </c>
      <c r="B37709" s="278" t="str">
        <f>'Comp. Desp. Indiretas'!$A$40</f>
        <v>ART</v>
      </c>
      <c r="D37709" s="279" t="str">
        <f>'Comp. Desp. Indiretas'!$C$40</f>
        <v>ART CREA - Nível 2</v>
      </c>
      <c r="E37709" s="278" t="str">
        <f>Resumo!$R$5</f>
        <v>Despesa</v>
      </c>
      <c r="F37709" s="278" t="str">
        <f>Resumo!$R$6</f>
        <v>Despesa Indireta</v>
      </c>
      <c r="G37709" s="286">
        <f>'Comp. Desp. Indiretas'!DF40</f>
        <v>0</v>
      </c>
    </row>
    <row r="37710" spans="1:7">
      <c r="A37710" s="283">
        <f>'Comp. Desp. Indiretas'!$DF$7</f>
        <v>0</v>
      </c>
      <c r="B37710" s="278" t="str">
        <f>'Comp. Desp. Indiretas'!$A$41</f>
        <v>ART</v>
      </c>
      <c r="D37710" s="279" t="str">
        <f>'Comp. Desp. Indiretas'!$C$41</f>
        <v>ART CREA - Nível 3</v>
      </c>
      <c r="E37710" s="278" t="str">
        <f>Resumo!$R$5</f>
        <v>Despesa</v>
      </c>
      <c r="F37710" s="278" t="str">
        <f>Resumo!$R$6</f>
        <v>Despesa Indireta</v>
      </c>
      <c r="G37710" s="286">
        <f>'Comp. Desp. Indiretas'!DF41</f>
        <v>0</v>
      </c>
    </row>
    <row r="37711" spans="1:7">
      <c r="A37711" s="283">
        <f>'Comp. Desp. Indiretas'!$DF$7</f>
        <v>0</v>
      </c>
      <c r="B37711" s="278" t="str">
        <f>'Comp. Desp. Indiretas'!$A$42</f>
        <v>ART</v>
      </c>
      <c r="D37711" s="279" t="str">
        <f>'Comp. Desp. Indiretas'!$C$42</f>
        <v>ACERVO CREA</v>
      </c>
      <c r="E37711" s="278" t="str">
        <f>Resumo!$R$5</f>
        <v>Despesa</v>
      </c>
      <c r="F37711" s="278" t="str">
        <f>Resumo!$R$6</f>
        <v>Despesa Indireta</v>
      </c>
      <c r="G37711" s="286">
        <f>'Comp. Desp. Indiretas'!DF42</f>
        <v>0</v>
      </c>
    </row>
    <row r="37712" spans="1:7">
      <c r="A37712" s="283">
        <f>'Comp. Desp. Indiretas'!$DF$7</f>
        <v>0</v>
      </c>
      <c r="B37712" s="278" t="str">
        <f>'Comp. Desp. Indiretas'!$A$43</f>
        <v>ART</v>
      </c>
      <c r="D37712" s="279" t="str">
        <f>'Comp. Desp. Indiretas'!$C$43</f>
        <v>ART CRBio</v>
      </c>
      <c r="E37712" s="278" t="str">
        <f>Resumo!$R$5</f>
        <v>Despesa</v>
      </c>
      <c r="F37712" s="278" t="str">
        <f>Resumo!$R$6</f>
        <v>Despesa Indireta</v>
      </c>
      <c r="G37712" s="286">
        <f>'Comp. Desp. Indiretas'!DF43</f>
        <v>0</v>
      </c>
    </row>
    <row r="37713" spans="1:7">
      <c r="A37713" s="283">
        <f>'Comp. Desp. Indiretas'!$DF$7</f>
        <v>0</v>
      </c>
      <c r="B37713" s="278" t="str">
        <f>'Comp. Desp. Indiretas'!$A$44</f>
        <v>ART</v>
      </c>
      <c r="D37713" s="279" t="str">
        <f>'Comp. Desp. Indiretas'!$C$44</f>
        <v>ACERVO CRBio</v>
      </c>
      <c r="E37713" s="278" t="str">
        <f>Resumo!$R$5</f>
        <v>Despesa</v>
      </c>
      <c r="F37713" s="278" t="str">
        <f>Resumo!$R$6</f>
        <v>Despesa Indireta</v>
      </c>
      <c r="G37713" s="286">
        <f>'Comp. Desp. Indiretas'!DF44</f>
        <v>0</v>
      </c>
    </row>
    <row r="37714" spans="1:7">
      <c r="A37714" s="283">
        <f>'Comp. Desp. Indiretas'!$DF$7</f>
        <v>0</v>
      </c>
      <c r="B37714" s="278" t="str">
        <f>'Comp. Desp. Indiretas'!$A$45</f>
        <v>ART</v>
      </c>
      <c r="D37714" s="279" t="str">
        <f>'Comp. Desp. Indiretas'!$C$45</f>
        <v>VISTO CREA PF</v>
      </c>
      <c r="E37714" s="278" t="str">
        <f>Resumo!$R$5</f>
        <v>Despesa</v>
      </c>
      <c r="F37714" s="278" t="str">
        <f>Resumo!$R$6</f>
        <v>Despesa Indireta</v>
      </c>
      <c r="G37714" s="286">
        <f>'Comp. Desp. Indiretas'!DF45</f>
        <v>0</v>
      </c>
    </row>
    <row r="37715" spans="1:7">
      <c r="A37715" s="283">
        <f>'Comp. Desp. Indiretas'!$DF$7</f>
        <v>0</v>
      </c>
      <c r="B37715" s="278" t="str">
        <f>'Comp. Desp. Indiretas'!$A$46</f>
        <v>ART</v>
      </c>
      <c r="D37715" s="279" t="str">
        <f>'Comp. Desp. Indiretas'!$C$46</f>
        <v>VISTO CREA PJ</v>
      </c>
      <c r="E37715" s="278" t="str">
        <f>Resumo!$R$5</f>
        <v>Despesa</v>
      </c>
      <c r="F37715" s="278" t="str">
        <f>Resumo!$R$6</f>
        <v>Despesa Indireta</v>
      </c>
      <c r="G37715" s="286">
        <f>'Comp. Desp. Indiretas'!DF46</f>
        <v>0</v>
      </c>
    </row>
    <row r="37716" spans="1:7">
      <c r="A37716" s="283">
        <f>'Comp. Desp. Indiretas'!$DF$7</f>
        <v>0</v>
      </c>
      <c r="B37716" s="278" t="str">
        <f>'Comp. Desp. Indiretas'!$A$47</f>
        <v>ART</v>
      </c>
      <c r="D37716" s="279" t="str">
        <f>'Comp. Desp. Indiretas'!$C$47</f>
        <v>ANUIDADE CREA PF</v>
      </c>
      <c r="E37716" s="278" t="str">
        <f>Resumo!$R$5</f>
        <v>Despesa</v>
      </c>
      <c r="F37716" s="278" t="str">
        <f>Resumo!$R$6</f>
        <v>Despesa Indireta</v>
      </c>
      <c r="G37716" s="286">
        <f>'Comp. Desp. Indiretas'!DF47</f>
        <v>0</v>
      </c>
    </row>
    <row r="37717" spans="1:7">
      <c r="A37717" s="283">
        <f>'Comp. Desp. Indiretas'!$DF$7</f>
        <v>0</v>
      </c>
      <c r="B37717" s="278" t="str">
        <f>'Comp. Desp. Indiretas'!$A$48</f>
        <v>ART</v>
      </c>
      <c r="D37717" s="279" t="str">
        <f>'Comp. Desp. Indiretas'!$C$48</f>
        <v>ANUIDADE CREA PJ</v>
      </c>
      <c r="E37717" s="278" t="str">
        <f>Resumo!$R$5</f>
        <v>Despesa</v>
      </c>
      <c r="F37717" s="278" t="str">
        <f>Resumo!$R$6</f>
        <v>Despesa Indireta</v>
      </c>
      <c r="G37717" s="286">
        <f>'Comp. Desp. Indiretas'!DF48</f>
        <v>0</v>
      </c>
    </row>
    <row r="37718" spans="1:7">
      <c r="A37718" s="283">
        <f>'Comp. Desp. Indiretas'!$DF$7</f>
        <v>0</v>
      </c>
      <c r="B37718" s="278" t="str">
        <f>'Comp. Desp. Indiretas'!$A$49</f>
        <v>ART</v>
      </c>
      <c r="D37718" s="279" t="str">
        <f>'Comp. Desp. Indiretas'!$C$49</f>
        <v>VISTO CRBio PF</v>
      </c>
      <c r="E37718" s="278" t="str">
        <f>Resumo!$R$5</f>
        <v>Despesa</v>
      </c>
      <c r="F37718" s="278" t="str">
        <f>Resumo!$R$6</f>
        <v>Despesa Indireta</v>
      </c>
      <c r="G37718" s="286">
        <f>'Comp. Desp. Indiretas'!DF49</f>
        <v>0</v>
      </c>
    </row>
    <row r="37719" spans="1:7">
      <c r="A37719" s="283">
        <f>'Comp. Desp. Indiretas'!$DF$7</f>
        <v>0</v>
      </c>
      <c r="B37719" s="278" t="str">
        <f>'Comp. Desp. Indiretas'!$A$50</f>
        <v>ART</v>
      </c>
      <c r="D37719" s="279" t="str">
        <f>'Comp. Desp. Indiretas'!$C$50</f>
        <v>VISTO CRBio PJ</v>
      </c>
      <c r="E37719" s="278" t="str">
        <f>Resumo!$R$5</f>
        <v>Despesa</v>
      </c>
      <c r="F37719" s="278" t="str">
        <f>Resumo!$R$6</f>
        <v>Despesa Indireta</v>
      </c>
      <c r="G37719" s="286">
        <f>'Comp. Desp. Indiretas'!DF50</f>
        <v>0</v>
      </c>
    </row>
    <row r="37720" spans="1:7">
      <c r="A37720" s="283">
        <f>'Comp. Desp. Indiretas'!$DF$7</f>
        <v>0</v>
      </c>
      <c r="B37720" s="278" t="str">
        <f>'Comp. Desp. Indiretas'!$A$51</f>
        <v>SMS</v>
      </c>
      <c r="D37720" s="279" t="str">
        <f>'Comp. Desp. Indiretas'!$C$51</f>
        <v>PPRA</v>
      </c>
      <c r="E37720" s="278" t="str">
        <f>Resumo!$R$5</f>
        <v>Despesa</v>
      </c>
      <c r="F37720" s="278" t="str">
        <f>Resumo!$R$6</f>
        <v>Despesa Indireta</v>
      </c>
      <c r="G37720" s="286">
        <f>'Comp. Desp. Indiretas'!DF51</f>
        <v>0</v>
      </c>
    </row>
    <row r="37721" spans="1:7">
      <c r="A37721" s="283">
        <f>'Comp. Desp. Indiretas'!$DF$7</f>
        <v>0</v>
      </c>
      <c r="B37721" s="278" t="str">
        <f>'Comp. Desp. Indiretas'!$A$52</f>
        <v>SMS</v>
      </c>
      <c r="D37721" s="279" t="str">
        <f>'Comp. Desp. Indiretas'!$C$52</f>
        <v>PCMSO</v>
      </c>
      <c r="E37721" s="278" t="str">
        <f>Resumo!$R$5</f>
        <v>Despesa</v>
      </c>
      <c r="F37721" s="278" t="str">
        <f>Resumo!$R$6</f>
        <v>Despesa Indireta</v>
      </c>
      <c r="G37721" s="286">
        <f>'Comp. Desp. Indiretas'!DF52</f>
        <v>0</v>
      </c>
    </row>
    <row r="37722" spans="1:7">
      <c r="A37722" s="283">
        <f>'Comp. Desp. Indiretas'!$DF$7</f>
        <v>0</v>
      </c>
      <c r="B37722" s="278" t="str">
        <f>'Comp. Desp. Indiretas'!$A$53</f>
        <v>SMS</v>
      </c>
      <c r="D37722" s="279" t="str">
        <f>'Comp. Desp. Indiretas'!$C$53</f>
        <v>PGR</v>
      </c>
      <c r="E37722" s="278" t="str">
        <f>Resumo!$R$5</f>
        <v>Despesa</v>
      </c>
      <c r="F37722" s="278" t="str">
        <f>Resumo!$R$6</f>
        <v>Despesa Indireta</v>
      </c>
      <c r="G37722" s="286">
        <f>'Comp. Desp. Indiretas'!DF53</f>
        <v>0</v>
      </c>
    </row>
    <row r="37723" spans="1:7">
      <c r="A37723" s="283">
        <f>'Comp. Desp. Indiretas'!$DF$7</f>
        <v>0</v>
      </c>
      <c r="B37723" s="278" t="str">
        <f>'Comp. Desp. Indiretas'!$A$55</f>
        <v>SMS</v>
      </c>
      <c r="D37723" s="279" t="str">
        <f>'Comp. Desp. Indiretas'!$C$55</f>
        <v>TREINAMENTO</v>
      </c>
      <c r="E37723" s="278" t="str">
        <f>Resumo!$R$5</f>
        <v>Despesa</v>
      </c>
      <c r="F37723" s="278" t="str">
        <f>Resumo!$R$6</f>
        <v>Despesa Indireta</v>
      </c>
      <c r="G37723" s="286">
        <f>'Comp. Desp. Indiretas'!DF55</f>
        <v>0</v>
      </c>
    </row>
    <row r="37724" spans="1:7">
      <c r="A37724" s="283">
        <f>'Comp. Desp. Indiretas'!$DF$7</f>
        <v>0</v>
      </c>
      <c r="B37724" s="278" t="str">
        <f>'Comp. Desp. Indiretas'!$A$56</f>
        <v>SMS</v>
      </c>
      <c r="D37724" s="279" t="str">
        <f>'Comp. Desp. Indiretas'!$C$56</f>
        <v>ASO</v>
      </c>
      <c r="E37724" s="278" t="str">
        <f>Resumo!$R$5</f>
        <v>Despesa</v>
      </c>
      <c r="F37724" s="278" t="str">
        <f>Resumo!$R$6</f>
        <v>Despesa Indireta</v>
      </c>
      <c r="G37724" s="286">
        <f>'Comp. Desp. Indiretas'!DF56</f>
        <v>0</v>
      </c>
    </row>
    <row r="37725" spans="1:7">
      <c r="A37725" s="283">
        <f>'Comp. Desp. Indiretas'!$DF$7</f>
        <v>0</v>
      </c>
      <c r="B37725" s="278">
        <f>'Comp. Desp. Indiretas'!$A$57</f>
        <v>0</v>
      </c>
      <c r="D37725" s="279" t="str">
        <f>'Comp. Desp. Indiretas'!$C$57</f>
        <v/>
      </c>
      <c r="E37725" s="278" t="str">
        <f>Resumo!$R$5</f>
        <v>Despesa</v>
      </c>
      <c r="F37725" s="278" t="str">
        <f>Resumo!$R$6</f>
        <v>Despesa Indireta</v>
      </c>
      <c r="G37725" s="286">
        <f>'Comp. Desp. Indiretas'!DF57</f>
        <v>0</v>
      </c>
    </row>
    <row r="37726" spans="1:7">
      <c r="A37726" s="283">
        <f>'Comp. Desp. Indiretas'!$DF$7</f>
        <v>0</v>
      </c>
      <c r="B37726" s="278">
        <f>'Comp. Desp. Indiretas'!$A$58</f>
        <v>0</v>
      </c>
      <c r="D37726" s="279" t="str">
        <f>'Comp. Desp. Indiretas'!$C$58</f>
        <v/>
      </c>
      <c r="E37726" s="278" t="str">
        <f>Resumo!$R$5</f>
        <v>Despesa</v>
      </c>
      <c r="F37726" s="278" t="str">
        <f>Resumo!$R$6</f>
        <v>Despesa Indireta</v>
      </c>
      <c r="G37726" s="286">
        <f>'Comp. Desp. Indiretas'!DF58</f>
        <v>0</v>
      </c>
    </row>
    <row r="37727" spans="1:7">
      <c r="A37727" s="283">
        <f>'Comp. Desp. Indiretas'!$DF$7</f>
        <v>0</v>
      </c>
      <c r="B37727" s="278">
        <f>'Comp. Desp. Indiretas'!$A$59</f>
        <v>0</v>
      </c>
      <c r="D37727" s="279" t="str">
        <f>'Comp. Desp. Indiretas'!$C$59</f>
        <v/>
      </c>
      <c r="E37727" s="278" t="str">
        <f>Resumo!$R$5</f>
        <v>Despesa</v>
      </c>
      <c r="F37727" s="278" t="str">
        <f>Resumo!$R$6</f>
        <v>Despesa Indireta</v>
      </c>
      <c r="G37727" s="286">
        <f>'Comp. Desp. Indiretas'!DF59</f>
        <v>0</v>
      </c>
    </row>
    <row r="37728" spans="1:7">
      <c r="A37728" s="283">
        <f>'Comp. Desp. Indiretas'!$DF$7</f>
        <v>0</v>
      </c>
      <c r="B37728" s="278">
        <f>'Comp. Desp. Indiretas'!$A$60</f>
        <v>0</v>
      </c>
      <c r="D37728" s="279" t="str">
        <f>'Comp. Desp. Indiretas'!$C$60</f>
        <v/>
      </c>
      <c r="E37728" s="278" t="str">
        <f>Resumo!$R$5</f>
        <v>Despesa</v>
      </c>
      <c r="F37728" s="278" t="str">
        <f>Resumo!$R$6</f>
        <v>Despesa Indireta</v>
      </c>
      <c r="G37728" s="286">
        <f>'Comp. Desp. Indiretas'!DF60</f>
        <v>0</v>
      </c>
    </row>
    <row r="37729" spans="1:7">
      <c r="A37729" s="283">
        <f>'Comp. Desp. Indiretas'!$DF$7</f>
        <v>0</v>
      </c>
      <c r="B37729" s="278" t="str">
        <f>'Comp. Desp. Indiretas'!$A$63</f>
        <v>MOC</v>
      </c>
      <c r="D37729" s="279" t="str">
        <f>'Comp. Desp. Indiretas'!$C$63</f>
        <v>DIRETOR TÉCNICO</v>
      </c>
      <c r="E37729" s="278" t="str">
        <f>Resumo!$R$5</f>
        <v>Despesa</v>
      </c>
      <c r="F37729" s="278" t="str">
        <f>Resumo!$R$6</f>
        <v>Despesa Indireta</v>
      </c>
      <c r="G37729" s="286">
        <f>'Comp. Desp. Indiretas'!DF63</f>
        <v>0</v>
      </c>
    </row>
    <row r="37730" spans="1:7">
      <c r="A37730" s="283">
        <f>'Comp. Desp. Indiretas'!$DF$7</f>
        <v>0</v>
      </c>
      <c r="B37730" s="278" t="str">
        <f>'Comp. Desp. Indiretas'!$A$64</f>
        <v>MOC</v>
      </c>
      <c r="D37730" s="279" t="str">
        <f>'Comp. Desp. Indiretas'!$C$64</f>
        <v>ANALISTA DE SUPRIMENTOS</v>
      </c>
      <c r="E37730" s="278" t="str">
        <f>Resumo!$R$5</f>
        <v>Despesa</v>
      </c>
      <c r="F37730" s="278" t="str">
        <f>Resumo!$R$6</f>
        <v>Despesa Indireta</v>
      </c>
      <c r="G37730" s="286">
        <f>'Comp. Desp. Indiretas'!DF64</f>
        <v>0</v>
      </c>
    </row>
    <row r="37731" spans="1:7">
      <c r="A37731" s="283">
        <f>'Comp. Desp. Indiretas'!$DF$7</f>
        <v>0</v>
      </c>
      <c r="B37731" s="278" t="str">
        <f>'Comp. Desp. Indiretas'!$A$65</f>
        <v>MOC</v>
      </c>
      <c r="D37731" s="279" t="str">
        <f>'Comp. Desp. Indiretas'!$C$65</f>
        <v>GERENTE DE PROJETO - PJ</v>
      </c>
      <c r="E37731" s="278" t="str">
        <f>Resumo!$R$5</f>
        <v>Despesa</v>
      </c>
      <c r="F37731" s="278" t="str">
        <f>Resumo!$R$6</f>
        <v>Despesa Indireta</v>
      </c>
      <c r="G37731" s="286">
        <f>'Comp. Desp. Indiretas'!DF65</f>
        <v>0</v>
      </c>
    </row>
    <row r="37732" spans="1:7">
      <c r="A37732" s="283">
        <f>'Comp. Desp. Indiretas'!$DF$7</f>
        <v>0</v>
      </c>
      <c r="B37732" s="278" t="str">
        <f>'Comp. Desp. Indiretas'!$A$66</f>
        <v>MOC</v>
      </c>
      <c r="D37732" s="279" t="str">
        <f>'Comp. Desp. Indiretas'!$C$66</f>
        <v>COORD. DE PROJETO - PJ</v>
      </c>
      <c r="E37732" s="278" t="str">
        <f>Resumo!$R$5</f>
        <v>Despesa</v>
      </c>
      <c r="F37732" s="278" t="str">
        <f>Resumo!$R$6</f>
        <v>Despesa Indireta</v>
      </c>
      <c r="G37732" s="286">
        <f>'Comp. Desp. Indiretas'!DF66</f>
        <v>0</v>
      </c>
    </row>
    <row r="37733" spans="1:7">
      <c r="A37733" s="283">
        <f>'Comp. Desp. Indiretas'!$DF$7</f>
        <v>0</v>
      </c>
      <c r="B37733" s="278" t="str">
        <f>'Comp. Desp. Indiretas'!$A$67</f>
        <v>MOC</v>
      </c>
      <c r="D37733" s="279" t="str">
        <f>'Comp. Desp. Indiretas'!$C$67</f>
        <v>COORD. OPERACIONAL - PJ</v>
      </c>
      <c r="E37733" s="278" t="str">
        <f>Resumo!$R$5</f>
        <v>Despesa</v>
      </c>
      <c r="F37733" s="278" t="str">
        <f>Resumo!$R$6</f>
        <v>Despesa Indireta</v>
      </c>
      <c r="G37733" s="286">
        <f>'Comp. Desp. Indiretas'!DF67</f>
        <v>0</v>
      </c>
    </row>
    <row r="37734" spans="1:7">
      <c r="A37734" s="283">
        <f>'Comp. Desp. Indiretas'!$DF$7</f>
        <v>0</v>
      </c>
      <c r="B37734" s="278" t="str">
        <f>'Comp. Desp. Indiretas'!$A$68</f>
        <v>MOC</v>
      </c>
      <c r="D37734" s="279" t="str">
        <f>'Comp. Desp. Indiretas'!$C$68</f>
        <v>ANALISTA DE PROJETOS SENIOR - PJ</v>
      </c>
      <c r="E37734" s="278" t="str">
        <f>Resumo!$R$5</f>
        <v>Despesa</v>
      </c>
      <c r="F37734" s="278" t="str">
        <f>Resumo!$R$6</f>
        <v>Despesa Indireta</v>
      </c>
      <c r="G37734" s="286">
        <f>'Comp. Desp. Indiretas'!DF68</f>
        <v>0</v>
      </c>
    </row>
    <row r="37735" spans="1:7">
      <c r="A37735" s="283">
        <f>'Comp. Desp. Indiretas'!$DF$7</f>
        <v>0</v>
      </c>
      <c r="B37735" s="278" t="str">
        <f>'Comp. Desp. Indiretas'!$A$69</f>
        <v>MOC</v>
      </c>
      <c r="D37735" s="279" t="str">
        <f>'Comp. Desp. Indiretas'!$C$69</f>
        <v>ANALISTA DE PROJETOS PLENO - PJ</v>
      </c>
      <c r="E37735" s="278" t="str">
        <f>Resumo!$R$5</f>
        <v>Despesa</v>
      </c>
      <c r="F37735" s="278" t="str">
        <f>Resumo!$R$6</f>
        <v>Despesa Indireta</v>
      </c>
      <c r="G37735" s="286">
        <f>'Comp. Desp. Indiretas'!DF69</f>
        <v>0</v>
      </c>
    </row>
    <row r="37736" spans="1:7">
      <c r="A37736" s="283">
        <f>'Comp. Desp. Indiretas'!$DF$7</f>
        <v>0</v>
      </c>
      <c r="B37736" s="278" t="str">
        <f>'Comp. Desp. Indiretas'!$A$70</f>
        <v>MOC</v>
      </c>
      <c r="D37736" s="279" t="str">
        <f>'Comp. Desp. Indiretas'!$C$70</f>
        <v>ANALISTA DE PROJETOS JUNIOR - PJ</v>
      </c>
      <c r="E37736" s="278" t="str">
        <f>Resumo!$R$5</f>
        <v>Despesa</v>
      </c>
      <c r="F37736" s="278" t="str">
        <f>Resumo!$R$6</f>
        <v>Despesa Indireta</v>
      </c>
      <c r="G37736" s="286">
        <f>'Comp. Desp. Indiretas'!DF70</f>
        <v>0</v>
      </c>
    </row>
    <row r="37737" spans="1:7">
      <c r="A37737" s="283">
        <f>'Comp. Desp. Indiretas'!$DF$7</f>
        <v>0</v>
      </c>
      <c r="B37737" s="278" t="str">
        <f>'Comp. Desp. Indiretas'!$A$71</f>
        <v>MOC</v>
      </c>
      <c r="D37737" s="279" t="str">
        <f>'Comp. Desp. Indiretas'!$C$71</f>
        <v>TÉCNICO OPERACIONAL - PJ</v>
      </c>
      <c r="E37737" s="278" t="str">
        <f>Resumo!$R$5</f>
        <v>Despesa</v>
      </c>
      <c r="F37737" s="278" t="str">
        <f>Resumo!$R$6</f>
        <v>Despesa Indireta</v>
      </c>
      <c r="G37737" s="286">
        <f>'Comp. Desp. Indiretas'!DF71</f>
        <v>0</v>
      </c>
    </row>
    <row r="37738" spans="1:7">
      <c r="A37738" s="283">
        <f>'Comp. Desp. Indiretas'!$DF$7</f>
        <v>0</v>
      </c>
      <c r="B37738" s="278" t="str">
        <f>'Comp. Desp. Indiretas'!$A$72</f>
        <v>MOC</v>
      </c>
      <c r="D37738" s="279" t="str">
        <f>'Comp. Desp. Indiretas'!$C$72</f>
        <v>AUXILIAR TÉCNICO - PJ</v>
      </c>
      <c r="E37738" s="278" t="str">
        <f>Resumo!$R$5</f>
        <v>Despesa</v>
      </c>
      <c r="F37738" s="278" t="str">
        <f>Resumo!$R$6</f>
        <v>Despesa Indireta</v>
      </c>
      <c r="G37738" s="286">
        <f>'Comp. Desp. Indiretas'!DF72</f>
        <v>0</v>
      </c>
    </row>
    <row r="37739" spans="1:7">
      <c r="A37739" s="283">
        <f>'Comp. Desp. Indiretas'!$DF$7</f>
        <v>0</v>
      </c>
      <c r="B37739" s="278" t="str">
        <f>'Comp. Desp. Indiretas'!$A$73</f>
        <v>MOC</v>
      </c>
      <c r="D37739" s="279" t="str">
        <f>'Comp. Desp. Indiretas'!$C$73</f>
        <v>ANALISTA FINANCEIRO</v>
      </c>
      <c r="E37739" s="278" t="str">
        <f>Resumo!$R$5</f>
        <v>Despesa</v>
      </c>
      <c r="F37739" s="278" t="str">
        <f>Resumo!$R$6</f>
        <v>Despesa Indireta</v>
      </c>
      <c r="G37739" s="286">
        <f>'Comp. Desp. Indiretas'!DF73</f>
        <v>0</v>
      </c>
    </row>
    <row r="37740" spans="1:7">
      <c r="A37740" s="283">
        <f>'Comp. Desp. Indiretas'!$DF$7</f>
        <v>0</v>
      </c>
      <c r="B37740" s="278" t="str">
        <f>'Comp. Desp. Indiretas'!$A$74</f>
        <v>MOC</v>
      </c>
      <c r="D37740" s="279" t="str">
        <f>'Comp. Desp. Indiretas'!$C$74</f>
        <v>ANALISTA DE SUPRIMENTOS</v>
      </c>
      <c r="E37740" s="278" t="str">
        <f>Resumo!$R$5</f>
        <v>Despesa</v>
      </c>
      <c r="F37740" s="278" t="str">
        <f>Resumo!$R$6</f>
        <v>Despesa Indireta</v>
      </c>
      <c r="G37740" s="286">
        <f>'Comp. Desp. Indiretas'!DF74</f>
        <v>0</v>
      </c>
    </row>
    <row r="37741" spans="1:7">
      <c r="A37741" s="283">
        <f>'Comp. Desp. Indiretas'!$DF$7</f>
        <v>0</v>
      </c>
      <c r="B37741" s="278" t="str">
        <f>'Comp. Desp. Indiretas'!$A$75</f>
        <v>DG</v>
      </c>
      <c r="D37741" s="279" t="str">
        <f>'Comp. Desp. Indiretas'!$C$75</f>
        <v>HOSPEDAGEM VIAGEM</v>
      </c>
      <c r="E37741" s="278" t="str">
        <f>Resumo!$R$5</f>
        <v>Despesa</v>
      </c>
      <c r="F37741" s="278" t="str">
        <f>Resumo!$R$6</f>
        <v>Despesa Indireta</v>
      </c>
      <c r="G37741" s="286">
        <f>'Comp. Desp. Indiretas'!DF75</f>
        <v>0</v>
      </c>
    </row>
    <row r="37742" spans="1:7">
      <c r="A37742" s="283">
        <f>'Comp. Desp. Indiretas'!$DF$7</f>
        <v>0</v>
      </c>
      <c r="B37742" s="278" t="str">
        <f>'Comp. Desp. Indiretas'!$A$76</f>
        <v>DG</v>
      </c>
      <c r="D37742" s="279" t="str">
        <f>'Comp. Desp. Indiretas'!$C$76</f>
        <v>ALIMENTAÇÃO VIAGEM (CAFÉ / ALMOÇO OU JANTA)</v>
      </c>
      <c r="E37742" s="278" t="str">
        <f>Resumo!$R$5</f>
        <v>Despesa</v>
      </c>
      <c r="F37742" s="278" t="str">
        <f>Resumo!$R$6</f>
        <v>Despesa Indireta</v>
      </c>
      <c r="G37742" s="286">
        <f>'Comp. Desp. Indiretas'!DF76</f>
        <v>0</v>
      </c>
    </row>
    <row r="37743" spans="1:7">
      <c r="A37743" s="283">
        <f>'Comp. Desp. Indiretas'!$DF$7</f>
        <v>0</v>
      </c>
      <c r="B37743" s="278" t="str">
        <f>'Comp. Desp. Indiretas'!$A$77</f>
        <v>DG</v>
      </c>
      <c r="D37743" s="279" t="str">
        <f>'Comp. Desp. Indiretas'!$C$77</f>
        <v>SALA COMERCIAL - PARAUAPEBAS/PA</v>
      </c>
      <c r="E37743" s="278" t="str">
        <f>Resumo!$R$5</f>
        <v>Despesa</v>
      </c>
      <c r="F37743" s="278" t="str">
        <f>Resumo!$R$6</f>
        <v>Despesa Indireta</v>
      </c>
      <c r="G37743" s="286">
        <f>'Comp. Desp. Indiretas'!DF77</f>
        <v>0</v>
      </c>
    </row>
    <row r="37744" spans="1:7">
      <c r="A37744" s="283">
        <f>'Comp. Desp. Indiretas'!$DF$7</f>
        <v>0</v>
      </c>
      <c r="B37744" s="278" t="str">
        <f>'Comp. Desp. Indiretas'!$A$78</f>
        <v>DG</v>
      </c>
      <c r="D37744" s="279" t="str">
        <f>'Comp. Desp. Indiretas'!$C$78</f>
        <v>ALIMENTAÇÃO VIAGEM (CAFÉ / ALMOÇO OU JANTA)</v>
      </c>
      <c r="E37744" s="278" t="str">
        <f>Resumo!$R$5</f>
        <v>Despesa</v>
      </c>
      <c r="F37744" s="278" t="str">
        <f>Resumo!$R$6</f>
        <v>Despesa Indireta</v>
      </c>
      <c r="G37744" s="286">
        <f>'Comp. Desp. Indiretas'!DF78</f>
        <v>0</v>
      </c>
    </row>
    <row r="37745" spans="1:7">
      <c r="A37745" s="283">
        <f>'Comp. Desp. Indiretas'!$DF$7</f>
        <v>0</v>
      </c>
      <c r="B37745" s="278" t="str">
        <f>'Comp. Desp. Indiretas'!$A$79</f>
        <v>DG</v>
      </c>
      <c r="D37745" s="279" t="str">
        <f>'Comp. Desp. Indiretas'!$C$79</f>
        <v>ALIMENTAÇÃO - NIVEL 2</v>
      </c>
      <c r="E37745" s="278" t="str">
        <f>Resumo!$R$5</f>
        <v>Despesa</v>
      </c>
      <c r="F37745" s="278" t="str">
        <f>Resumo!$R$6</f>
        <v>Despesa Indireta</v>
      </c>
      <c r="G37745" s="286">
        <f>'Comp. Desp. Indiretas'!DF79</f>
        <v>0</v>
      </c>
    </row>
    <row r="37746" spans="1:7">
      <c r="A37746" s="283">
        <f>'Comp. Desp. Indiretas'!$DF$7</f>
        <v>0</v>
      </c>
      <c r="B37746" s="278" t="str">
        <f>'Comp. Desp. Indiretas'!$A$80</f>
        <v>DG</v>
      </c>
      <c r="D37746" s="279" t="str">
        <f>'Comp. Desp. Indiretas'!$C$80</f>
        <v>ALIMENTAÇÃO - NIVEL 3</v>
      </c>
      <c r="E37746" s="278" t="str">
        <f>Resumo!$R$5</f>
        <v>Despesa</v>
      </c>
      <c r="F37746" s="278" t="str">
        <f>Resumo!$R$6</f>
        <v>Despesa Indireta</v>
      </c>
      <c r="G37746" s="286">
        <f>'Comp. Desp. Indiretas'!DF80</f>
        <v>0</v>
      </c>
    </row>
    <row r="37747" spans="1:7">
      <c r="A37747" s="283">
        <f>'Comp. Desp. Indiretas'!$DF$7</f>
        <v>0</v>
      </c>
      <c r="B37747" s="278" t="str">
        <f>'Comp. Desp. Indiretas'!$A$81</f>
        <v>DG</v>
      </c>
      <c r="D37747" s="279" t="str">
        <f>'Comp. Desp. Indiretas'!$C$81</f>
        <v>TELEFONIA</v>
      </c>
      <c r="E37747" s="278" t="str">
        <f>Resumo!$R$5</f>
        <v>Despesa</v>
      </c>
      <c r="F37747" s="278" t="str">
        <f>Resumo!$R$6</f>
        <v>Despesa Indireta</v>
      </c>
      <c r="G37747" s="286">
        <f>'Comp. Desp. Indiretas'!DF81</f>
        <v>0</v>
      </c>
    </row>
    <row r="37748" spans="1:7">
      <c r="A37748" s="283">
        <f>'Comp. Desp. Indiretas'!$DF$7</f>
        <v>0</v>
      </c>
      <c r="B37748" s="278" t="str">
        <f>'Comp. Desp. Indiretas'!$A$82</f>
        <v>DG</v>
      </c>
      <c r="D37748" s="279" t="str">
        <f>'Comp. Desp. Indiretas'!$C$82</f>
        <v>ALUGUEL DE VEÍCULO SUV</v>
      </c>
      <c r="E37748" s="278" t="str">
        <f>Resumo!$R$5</f>
        <v>Despesa</v>
      </c>
      <c r="F37748" s="278" t="str">
        <f>Resumo!$R$6</f>
        <v>Despesa Indireta</v>
      </c>
      <c r="G37748" s="286">
        <f>'Comp. Desp. Indiretas'!DF82</f>
        <v>0</v>
      </c>
    </row>
    <row r="37749" spans="1:7">
      <c r="A37749" s="283">
        <f>'Comp. Desp. Indiretas'!$DF$7</f>
        <v>0</v>
      </c>
      <c r="B37749" s="278" t="str">
        <f>'Comp. Desp. Indiretas'!$A$83</f>
        <v>DG</v>
      </c>
      <c r="D37749" s="279" t="str">
        <f>'Comp. Desp. Indiretas'!$C$83</f>
        <v>ALUGUEL DE VEICULO LEVE</v>
      </c>
      <c r="E37749" s="278" t="str">
        <f>Resumo!$R$5</f>
        <v>Despesa</v>
      </c>
      <c r="F37749" s="278" t="str">
        <f>Resumo!$R$6</f>
        <v>Despesa Indireta</v>
      </c>
      <c r="G37749" s="286">
        <f>'Comp. Desp. Indiretas'!DF83</f>
        <v>0</v>
      </c>
    </row>
    <row r="37750" spans="1:7">
      <c r="A37750" s="283">
        <f>'Comp. Desp. Indiretas'!$DF$7</f>
        <v>0</v>
      </c>
      <c r="B37750" s="278" t="str">
        <f>'Comp. Desp. Indiretas'!$A$84</f>
        <v>DG</v>
      </c>
      <c r="D37750" s="279" t="str">
        <f>'Comp. Desp. Indiretas'!$C$84</f>
        <v>ALUGUEL CAMINHONTE</v>
      </c>
      <c r="E37750" s="278" t="str">
        <f>Resumo!$R$5</f>
        <v>Despesa</v>
      </c>
      <c r="F37750" s="278" t="str">
        <f>Resumo!$R$6</f>
        <v>Despesa Indireta</v>
      </c>
      <c r="G37750" s="286">
        <f>'Comp. Desp. Indiretas'!DF84</f>
        <v>0</v>
      </c>
    </row>
    <row r="37751" spans="1:7">
      <c r="A37751" s="283">
        <f>'Comp. Desp. Indiretas'!$DF$7</f>
        <v>0</v>
      </c>
      <c r="B37751" s="278" t="str">
        <f>'Comp. Desp. Indiretas'!$A$85</f>
        <v>DG</v>
      </c>
      <c r="D37751" s="279" t="str">
        <f>'Comp. Desp. Indiretas'!$C$85</f>
        <v>AQUISIÇÃO DE VEICULO</v>
      </c>
      <c r="E37751" s="278" t="str">
        <f>Resumo!$R$5</f>
        <v>Despesa</v>
      </c>
      <c r="F37751" s="278" t="str">
        <f>Resumo!$R$6</f>
        <v>Despesa Indireta</v>
      </c>
      <c r="G37751" s="286">
        <f>'Comp. Desp. Indiretas'!DF85</f>
        <v>0</v>
      </c>
    </row>
    <row r="37752" spans="1:7">
      <c r="A37752" s="283">
        <f>'Comp. Desp. Indiretas'!$DF$7</f>
        <v>0</v>
      </c>
      <c r="B37752" s="278" t="str">
        <f>'Comp. Desp. Indiretas'!$A$86</f>
        <v>DG</v>
      </c>
      <c r="D37752" s="279" t="str">
        <f>'Comp. Desp. Indiretas'!$C$86</f>
        <v>COMBUSTÍVEL - GASOLINA</v>
      </c>
      <c r="E37752" s="278" t="str">
        <f>Resumo!$R$5</f>
        <v>Despesa</v>
      </c>
      <c r="F37752" s="278" t="str">
        <f>Resumo!$R$6</f>
        <v>Despesa Indireta</v>
      </c>
      <c r="G37752" s="286">
        <f>'Comp. Desp. Indiretas'!DF86</f>
        <v>0</v>
      </c>
    </row>
    <row r="37753" spans="1:7">
      <c r="A37753" s="283">
        <f>'Comp. Desp. Indiretas'!$DF$7</f>
        <v>0</v>
      </c>
      <c r="B37753" s="278" t="str">
        <f>'Comp. Desp. Indiretas'!$A$87</f>
        <v>DG</v>
      </c>
      <c r="D37753" s="279" t="str">
        <f>'Comp. Desp. Indiretas'!$C$87</f>
        <v>COMBUSTÍVEL - DIESEL</v>
      </c>
      <c r="E37753" s="278" t="str">
        <f>Resumo!$R$5</f>
        <v>Despesa</v>
      </c>
      <c r="F37753" s="278" t="str">
        <f>Resumo!$R$6</f>
        <v>Despesa Indireta</v>
      </c>
      <c r="G37753" s="286">
        <f>'Comp. Desp. Indiretas'!DF87</f>
        <v>0</v>
      </c>
    </row>
    <row r="37754" spans="1:7">
      <c r="A37754" s="283">
        <f>'Comp. Desp. Indiretas'!$DF$7</f>
        <v>0</v>
      </c>
      <c r="B37754" s="278" t="str">
        <f>'Comp. Desp. Indiretas'!$A$88</f>
        <v>DG</v>
      </c>
      <c r="D37754" s="279" t="str">
        <f>'Comp. Desp. Indiretas'!$C$88</f>
        <v>PASSAGEM AÉREA</v>
      </c>
      <c r="E37754" s="278" t="str">
        <f>Resumo!$R$5</f>
        <v>Despesa</v>
      </c>
      <c r="F37754" s="278" t="str">
        <f>Resumo!$R$6</f>
        <v>Despesa Indireta</v>
      </c>
      <c r="G37754" s="286">
        <f>'Comp. Desp. Indiretas'!DF88</f>
        <v>0</v>
      </c>
    </row>
    <row r="37755" spans="1:7">
      <c r="A37755" s="283">
        <f>'Comp. Desp. Indiretas'!$DF$7</f>
        <v>0</v>
      </c>
      <c r="B37755" s="278" t="str">
        <f>'Comp. Desp. Indiretas'!$A$89</f>
        <v>ART</v>
      </c>
      <c r="D37755" s="279" t="str">
        <f>'Comp. Desp. Indiretas'!$C$89</f>
        <v>ART CREA - Nível 1</v>
      </c>
      <c r="E37755" s="278" t="str">
        <f>Resumo!$R$5</f>
        <v>Despesa</v>
      </c>
      <c r="F37755" s="278" t="str">
        <f>Resumo!$R$6</f>
        <v>Despesa Indireta</v>
      </c>
      <c r="G37755" s="286">
        <f>'Comp. Desp. Indiretas'!DF89</f>
        <v>0</v>
      </c>
    </row>
    <row r="37756" spans="1:7">
      <c r="A37756" s="283">
        <f>'Comp. Desp. Indiretas'!$DF$7</f>
        <v>0</v>
      </c>
      <c r="B37756" s="278" t="str">
        <f>'Comp. Desp. Indiretas'!$A$90</f>
        <v>ART</v>
      </c>
      <c r="D37756" s="279" t="str">
        <f>'Comp. Desp. Indiretas'!$C$90</f>
        <v>ART CREA - Nível 2</v>
      </c>
      <c r="E37756" s="278" t="str">
        <f>Resumo!$R$5</f>
        <v>Despesa</v>
      </c>
      <c r="F37756" s="278" t="str">
        <f>Resumo!$R$6</f>
        <v>Despesa Indireta</v>
      </c>
      <c r="G37756" s="286">
        <f>'Comp. Desp. Indiretas'!DF90</f>
        <v>0</v>
      </c>
    </row>
    <row r="37757" spans="1:7">
      <c r="A37757" s="283">
        <f>'Comp. Desp. Indiretas'!$DF$7</f>
        <v>0</v>
      </c>
      <c r="B37757" s="278" t="str">
        <f>'Comp. Desp. Indiretas'!$A$91</f>
        <v>ART</v>
      </c>
      <c r="D37757" s="279" t="str">
        <f>'Comp. Desp. Indiretas'!$C$91</f>
        <v>ART CREA - Nível 3</v>
      </c>
      <c r="E37757" s="278" t="str">
        <f>Resumo!$R$5</f>
        <v>Despesa</v>
      </c>
      <c r="F37757" s="278" t="str">
        <f>Resumo!$R$6</f>
        <v>Despesa Indireta</v>
      </c>
      <c r="G37757" s="286">
        <f>'Comp. Desp. Indiretas'!DF91</f>
        <v>0</v>
      </c>
    </row>
    <row r="37758" spans="1:7">
      <c r="A37758" s="283">
        <f>'Comp. Desp. Indiretas'!$DF$7</f>
        <v>0</v>
      </c>
      <c r="B37758" s="278" t="str">
        <f>'Comp. Desp. Indiretas'!$A$92</f>
        <v>ART</v>
      </c>
      <c r="D37758" s="279" t="str">
        <f>'Comp. Desp. Indiretas'!$C$92</f>
        <v>ACERVO CREA</v>
      </c>
      <c r="E37758" s="278" t="str">
        <f>Resumo!$R$5</f>
        <v>Despesa</v>
      </c>
      <c r="F37758" s="278" t="str">
        <f>Resumo!$R$6</f>
        <v>Despesa Indireta</v>
      </c>
      <c r="G37758" s="286">
        <f>'Comp. Desp. Indiretas'!DF92</f>
        <v>0</v>
      </c>
    </row>
    <row r="37759" spans="1:7">
      <c r="A37759" s="283">
        <f>'Comp. Desp. Indiretas'!$DF$7</f>
        <v>0</v>
      </c>
      <c r="B37759" s="278" t="str">
        <f>'Comp. Desp. Indiretas'!$A$93</f>
        <v>ART</v>
      </c>
      <c r="D37759" s="279" t="str">
        <f>'Comp. Desp. Indiretas'!$C$93</f>
        <v>ART CRBio</v>
      </c>
      <c r="E37759" s="278" t="str">
        <f>Resumo!$R$5</f>
        <v>Despesa</v>
      </c>
      <c r="F37759" s="278" t="str">
        <f>Resumo!$R$6</f>
        <v>Despesa Indireta</v>
      </c>
      <c r="G37759" s="286">
        <f>'Comp. Desp. Indiretas'!DF93</f>
        <v>0</v>
      </c>
    </row>
    <row r="37760" spans="1:7">
      <c r="A37760" s="283">
        <f>'Comp. Desp. Indiretas'!$DF$7</f>
        <v>0</v>
      </c>
      <c r="B37760" s="278" t="str">
        <f>'Comp. Desp. Indiretas'!$A$94</f>
        <v>ART</v>
      </c>
      <c r="D37760" s="279" t="str">
        <f>'Comp. Desp. Indiretas'!$C$94</f>
        <v>ACERVO CRBio</v>
      </c>
      <c r="E37760" s="278" t="str">
        <f>Resumo!$R$5</f>
        <v>Despesa</v>
      </c>
      <c r="F37760" s="278" t="str">
        <f>Resumo!$R$6</f>
        <v>Despesa Indireta</v>
      </c>
      <c r="G37760" s="286">
        <f>'Comp. Desp. Indiretas'!DF94</f>
        <v>0</v>
      </c>
    </row>
    <row r="37761" spans="1:7">
      <c r="A37761" s="283">
        <f>'Comp. Desp. Indiretas'!$DF$7</f>
        <v>0</v>
      </c>
      <c r="B37761" s="278" t="str">
        <f>'Comp. Desp. Indiretas'!$A$95</f>
        <v>ART</v>
      </c>
      <c r="D37761" s="279" t="str">
        <f>'Comp. Desp. Indiretas'!$C$95</f>
        <v>VISTO CREA PF</v>
      </c>
      <c r="E37761" s="278" t="str">
        <f>Resumo!$R$5</f>
        <v>Despesa</v>
      </c>
      <c r="F37761" s="278" t="str">
        <f>Resumo!$R$6</f>
        <v>Despesa Indireta</v>
      </c>
      <c r="G37761" s="286">
        <f>'Comp. Desp. Indiretas'!DF95</f>
        <v>0</v>
      </c>
    </row>
    <row r="37762" spans="1:7">
      <c r="A37762" s="283">
        <f>'Comp. Desp. Indiretas'!$DF$7</f>
        <v>0</v>
      </c>
      <c r="B37762" s="278" t="str">
        <f>'Comp. Desp. Indiretas'!$A$96</f>
        <v>ART</v>
      </c>
      <c r="D37762" s="279" t="str">
        <f>'Comp. Desp. Indiretas'!$C$96</f>
        <v>VISTO CREA PJ</v>
      </c>
      <c r="E37762" s="278" t="str">
        <f>Resumo!$R$5</f>
        <v>Despesa</v>
      </c>
      <c r="F37762" s="278" t="str">
        <f>Resumo!$R$6</f>
        <v>Despesa Indireta</v>
      </c>
      <c r="G37762" s="286">
        <f>'Comp. Desp. Indiretas'!DF96</f>
        <v>0</v>
      </c>
    </row>
    <row r="37763" spans="1:7">
      <c r="A37763" s="283">
        <f>'Comp. Desp. Indiretas'!$DF$7</f>
        <v>0</v>
      </c>
      <c r="B37763" s="278" t="str">
        <f>'Comp. Desp. Indiretas'!$A$97</f>
        <v>ART</v>
      </c>
      <c r="D37763" s="279" t="str">
        <f>'Comp. Desp. Indiretas'!$C$97</f>
        <v>ANUIDADE CREA PF</v>
      </c>
      <c r="E37763" s="278" t="str">
        <f>Resumo!$R$5</f>
        <v>Despesa</v>
      </c>
      <c r="F37763" s="278" t="str">
        <f>Resumo!$R$6</f>
        <v>Despesa Indireta</v>
      </c>
      <c r="G37763" s="286">
        <f>'Comp. Desp. Indiretas'!DF97</f>
        <v>0</v>
      </c>
    </row>
    <row r="37764" spans="1:7">
      <c r="A37764" s="283">
        <f>'Comp. Desp. Indiretas'!$DF$7</f>
        <v>0</v>
      </c>
      <c r="B37764" s="278" t="str">
        <f>'Comp. Desp. Indiretas'!$A$98</f>
        <v>ART</v>
      </c>
      <c r="D37764" s="279" t="str">
        <f>'Comp. Desp. Indiretas'!$C$98</f>
        <v>ANUIDADE CREA PJ</v>
      </c>
      <c r="E37764" s="278" t="str">
        <f>Resumo!$R$5</f>
        <v>Despesa</v>
      </c>
      <c r="F37764" s="278" t="str">
        <f>Resumo!$R$6</f>
        <v>Despesa Indireta</v>
      </c>
      <c r="G37764" s="286">
        <f>'Comp. Desp. Indiretas'!DF98</f>
        <v>0</v>
      </c>
    </row>
    <row r="37765" spans="1:7">
      <c r="A37765" s="283">
        <f>'Comp. Desp. Indiretas'!$DF$7</f>
        <v>0</v>
      </c>
      <c r="B37765" s="278" t="str">
        <f>'Comp. Desp. Indiretas'!$A$99</f>
        <v>ART</v>
      </c>
      <c r="D37765" s="279" t="str">
        <f>'Comp. Desp. Indiretas'!$C$99</f>
        <v>VISTO CRBio PF</v>
      </c>
      <c r="E37765" s="278" t="str">
        <f>Resumo!$R$5</f>
        <v>Despesa</v>
      </c>
      <c r="F37765" s="278" t="str">
        <f>Resumo!$R$6</f>
        <v>Despesa Indireta</v>
      </c>
      <c r="G37765" s="286">
        <f>'Comp. Desp. Indiretas'!DF99</f>
        <v>0</v>
      </c>
    </row>
    <row r="37766" spans="1:7">
      <c r="A37766" s="283">
        <f>'Comp. Desp. Indiretas'!$DF$7</f>
        <v>0</v>
      </c>
      <c r="B37766" s="278" t="str">
        <f>'Comp. Desp. Indiretas'!$A$100</f>
        <v>ART</v>
      </c>
      <c r="D37766" s="279" t="str">
        <f>'Comp. Desp. Indiretas'!$C$100</f>
        <v>VISTO CRBio PJ</v>
      </c>
      <c r="E37766" s="278" t="str">
        <f>Resumo!$R$5</f>
        <v>Despesa</v>
      </c>
      <c r="F37766" s="278" t="str">
        <f>Resumo!$R$6</f>
        <v>Despesa Indireta</v>
      </c>
      <c r="G37766" s="286">
        <f>'Comp. Desp. Indiretas'!DF100</f>
        <v>0</v>
      </c>
    </row>
    <row r="37767" spans="1:7">
      <c r="A37767" s="283">
        <f>'Comp. Desp. Indiretas'!$DF$7</f>
        <v>0</v>
      </c>
      <c r="B37767" s="278" t="str">
        <f>'Comp. Desp. Indiretas'!$A$101</f>
        <v>SMS</v>
      </c>
      <c r="D37767" s="279" t="str">
        <f>'Comp. Desp. Indiretas'!$C$101</f>
        <v>PPRA</v>
      </c>
      <c r="E37767" s="278" t="str">
        <f>Resumo!$R$5</f>
        <v>Despesa</v>
      </c>
      <c r="F37767" s="278" t="str">
        <f>Resumo!$R$6</f>
        <v>Despesa Indireta</v>
      </c>
      <c r="G37767" s="286">
        <f>'Comp. Desp. Indiretas'!DF101</f>
        <v>0</v>
      </c>
    </row>
    <row r="37768" spans="1:7">
      <c r="A37768" s="283">
        <f>'Comp. Desp. Indiretas'!$DF$7</f>
        <v>0</v>
      </c>
      <c r="B37768" s="278" t="str">
        <f>'Comp. Desp. Indiretas'!$A$102</f>
        <v>SMS</v>
      </c>
      <c r="D37768" s="279" t="str">
        <f>'Comp. Desp. Indiretas'!$C$102</f>
        <v>PCMSO</v>
      </c>
      <c r="E37768" s="278" t="str">
        <f>Resumo!$R$5</f>
        <v>Despesa</v>
      </c>
      <c r="F37768" s="278" t="str">
        <f>Resumo!$R$6</f>
        <v>Despesa Indireta</v>
      </c>
      <c r="G37768" s="286">
        <f>'Comp. Desp. Indiretas'!DF102</f>
        <v>0</v>
      </c>
    </row>
    <row r="37769" spans="1:7">
      <c r="A37769" s="283">
        <f>'Comp. Desp. Indiretas'!$DF$7</f>
        <v>0</v>
      </c>
      <c r="B37769" s="278" t="str">
        <f>'Comp. Desp. Indiretas'!$A$103</f>
        <v>SMS</v>
      </c>
      <c r="D37769" s="279" t="str">
        <f>'Comp. Desp. Indiretas'!$C$103</f>
        <v>PGR</v>
      </c>
      <c r="E37769" s="278" t="str">
        <f>Resumo!$R$5</f>
        <v>Despesa</v>
      </c>
      <c r="F37769" s="278" t="str">
        <f>Resumo!$R$6</f>
        <v>Despesa Indireta</v>
      </c>
      <c r="G37769" s="286">
        <f>'Comp. Desp. Indiretas'!DF103</f>
        <v>0</v>
      </c>
    </row>
    <row r="37770" spans="1:7">
      <c r="A37770" s="283">
        <f>'Comp. Desp. Indiretas'!$DF$7</f>
        <v>0</v>
      </c>
      <c r="B37770" s="278" t="str">
        <f>'Comp. Desp. Indiretas'!$A$104</f>
        <v>SMS</v>
      </c>
      <c r="D37770" s="279" t="str">
        <f>'Comp. Desp. Indiretas'!$C$104</f>
        <v>PAE</v>
      </c>
      <c r="E37770" s="278" t="str">
        <f>Resumo!$R$5</f>
        <v>Despesa</v>
      </c>
      <c r="F37770" s="278" t="str">
        <f>Resumo!$R$6</f>
        <v>Despesa Indireta</v>
      </c>
      <c r="G37770" s="286">
        <f>'Comp. Desp. Indiretas'!DF104</f>
        <v>0</v>
      </c>
    </row>
    <row r="37771" spans="1:7">
      <c r="A37771" s="283">
        <f>'Comp. Desp. Indiretas'!$DF$7</f>
        <v>0</v>
      </c>
      <c r="B37771" s="278" t="str">
        <f>'Comp. Desp. Indiretas'!$A$105</f>
        <v>SMS</v>
      </c>
      <c r="D37771" s="279" t="str">
        <f>'Comp. Desp. Indiretas'!$C$105</f>
        <v>TREINAMENTO</v>
      </c>
      <c r="E37771" s="278" t="str">
        <f>Resumo!$R$5</f>
        <v>Despesa</v>
      </c>
      <c r="F37771" s="278" t="str">
        <f>Resumo!$R$6</f>
        <v>Despesa Indireta</v>
      </c>
      <c r="G37771" s="286">
        <f>'Comp. Desp. Indiretas'!DF105</f>
        <v>0</v>
      </c>
    </row>
    <row r="37772" spans="1:7">
      <c r="A37772" s="283">
        <f>'Comp. Desp. Indiretas'!$DF$7</f>
        <v>0</v>
      </c>
      <c r="B37772" s="278" t="str">
        <f>'Comp. Desp. Indiretas'!$A$106</f>
        <v>SMS</v>
      </c>
      <c r="D37772" s="279" t="str">
        <f>'Comp. Desp. Indiretas'!$C$106</f>
        <v>ASO</v>
      </c>
      <c r="E37772" s="278" t="str">
        <f>Resumo!$R$5</f>
        <v>Despesa</v>
      </c>
      <c r="F37772" s="278" t="str">
        <f>Resumo!$R$6</f>
        <v>Despesa Indireta</v>
      </c>
      <c r="G37772" s="286">
        <f>'Comp. Desp. Indiretas'!DF106</f>
        <v>0</v>
      </c>
    </row>
    <row r="37773" spans="1:7">
      <c r="A37773" s="283">
        <f>'Comp. Desp. Indiretas'!$DF$7</f>
        <v>0</v>
      </c>
      <c r="B37773" s="278">
        <f>'Comp. Desp. Indiretas'!$A$107</f>
        <v>0</v>
      </c>
      <c r="D37773" s="279" t="str">
        <f>'Comp. Desp. Indiretas'!$C$107</f>
        <v/>
      </c>
      <c r="E37773" s="278" t="str">
        <f>Resumo!$R$5</f>
        <v>Despesa</v>
      </c>
      <c r="F37773" s="278" t="str">
        <f>Resumo!$R$6</f>
        <v>Despesa Indireta</v>
      </c>
      <c r="G37773" s="286">
        <f>'Comp. Desp. Indiretas'!DF107</f>
        <v>0</v>
      </c>
    </row>
    <row r="37774" spans="1:7">
      <c r="A37774" s="283">
        <f>'Comp. Desp. Indiretas'!$DF$7</f>
        <v>0</v>
      </c>
      <c r="B37774" s="278">
        <f>'Comp. Desp. Indiretas'!$A$108</f>
        <v>0</v>
      </c>
      <c r="D37774" s="279" t="str">
        <f>'Comp. Desp. Indiretas'!$C$108</f>
        <v/>
      </c>
      <c r="E37774" s="278" t="str">
        <f>Resumo!$R$5</f>
        <v>Despesa</v>
      </c>
      <c r="F37774" s="278" t="str">
        <f>Resumo!$R$6</f>
        <v>Despesa Indireta</v>
      </c>
      <c r="G37774" s="286">
        <f>'Comp. Desp. Indiretas'!DF108</f>
        <v>0</v>
      </c>
    </row>
    <row r="37775" spans="1:7">
      <c r="A37775" s="283">
        <f>'Comp. Desp. Indiretas'!$DF$7</f>
        <v>0</v>
      </c>
      <c r="B37775" s="278">
        <f>'Comp. Desp. Indiretas'!$A$109</f>
        <v>0</v>
      </c>
      <c r="D37775" s="279" t="str">
        <f>'Comp. Desp. Indiretas'!$C$109</f>
        <v/>
      </c>
      <c r="E37775" s="278" t="str">
        <f>Resumo!$R$5</f>
        <v>Despesa</v>
      </c>
      <c r="F37775" s="278" t="str">
        <f>Resumo!$R$6</f>
        <v>Despesa Indireta</v>
      </c>
      <c r="G37775" s="286">
        <f>'Comp. Desp. Indiretas'!DF109</f>
        <v>0</v>
      </c>
    </row>
    <row r="37776" spans="1:7">
      <c r="A37776" s="283">
        <f>'Comp. Desp. Indiretas'!$DF$7</f>
        <v>0</v>
      </c>
      <c r="B37776" s="278">
        <f>'Comp. Desp. Indiretas'!$A$110</f>
        <v>0</v>
      </c>
      <c r="D37776" s="279" t="str">
        <f>'Comp. Desp. Indiretas'!$C$110</f>
        <v/>
      </c>
      <c r="E37776" s="278" t="str">
        <f>Resumo!$R$5</f>
        <v>Despesa</v>
      </c>
      <c r="F37776" s="278" t="str">
        <f>Resumo!$R$6</f>
        <v>Despesa Indireta</v>
      </c>
      <c r="G37776" s="286">
        <f>'Comp. Desp. Indiretas'!DF110</f>
        <v>0</v>
      </c>
    </row>
    <row r="37777" spans="1:7">
      <c r="A37777" s="283">
        <f>'Comp. Desp. Indiretas'!$DF$7</f>
        <v>0</v>
      </c>
      <c r="B37777" s="278">
        <f>'Comp. Desp. Indiretas'!$A$111</f>
        <v>0</v>
      </c>
      <c r="D37777" s="279" t="str">
        <f>'Comp. Desp. Indiretas'!$C$111</f>
        <v/>
      </c>
      <c r="E37777" s="278" t="str">
        <f>Resumo!$R$5</f>
        <v>Despesa</v>
      </c>
      <c r="F37777" s="278" t="str">
        <f>Resumo!$R$6</f>
        <v>Despesa Indireta</v>
      </c>
      <c r="G37777" s="286">
        <f>'Comp. Desp. Indiretas'!DF111</f>
        <v>0</v>
      </c>
    </row>
    <row r="37778" spans="1:7">
      <c r="A37778" s="283">
        <f>'Comp. Desp. Indiretas'!$DF$7</f>
        <v>0</v>
      </c>
      <c r="B37778" s="278">
        <f>'Comp. Desp. Indiretas'!$A$112</f>
        <v>0</v>
      </c>
      <c r="D37778" s="279" t="str">
        <f>'Comp. Desp. Indiretas'!$C$112</f>
        <v/>
      </c>
      <c r="E37778" s="278" t="str">
        <f>Resumo!$R$5</f>
        <v>Despesa</v>
      </c>
      <c r="F37778" s="278" t="str">
        <f>Resumo!$R$6</f>
        <v>Despesa Indireta</v>
      </c>
      <c r="G37778" s="286">
        <f>'Comp. Desp. Indiretas'!DF112</f>
        <v>0</v>
      </c>
    </row>
    <row r="37779" spans="1:7">
      <c r="A37779" s="283">
        <f>'Comp. Desp. Indiretas'!$DF$7</f>
        <v>0</v>
      </c>
      <c r="B37779" s="278" t="str">
        <f>'Composições Desp. Diretas'!$A$10</f>
        <v>MOD</v>
      </c>
      <c r="C37779" s="278" t="str">
        <f>EAP!$C$9</f>
        <v>PP01</v>
      </c>
      <c r="D37779" s="279" t="str">
        <f>'Composições Desp. Diretas'!$C$10</f>
        <v>ANALISTA TÉCNICO</v>
      </c>
      <c r="E37779" s="278" t="str">
        <f>Resumo!$R$5</f>
        <v>Despesa</v>
      </c>
      <c r="F37779" s="278" t="str">
        <f>Resumo!$R$7</f>
        <v>Despesa Direta</v>
      </c>
      <c r="G37779" s="286">
        <f>'Composições Desp. Diretas'!DG10</f>
        <v>0</v>
      </c>
    </row>
    <row r="37780" spans="1:7">
      <c r="A37780" s="283">
        <f>'Comp. Desp. Indiretas'!$DF$7</f>
        <v>0</v>
      </c>
      <c r="B37780" s="278" t="str">
        <f>'Composições Desp. Diretas'!$A$11</f>
        <v>MOD</v>
      </c>
      <c r="C37780" s="278" t="str">
        <f>EAP!$C$9</f>
        <v>PP01</v>
      </c>
      <c r="D37780" s="279" t="str">
        <f>'Composições Desp. Diretas'!$C$11</f>
        <v>ASSISTENTE ADMINISTRATIVO</v>
      </c>
      <c r="E37780" s="278" t="str">
        <f>Resumo!$R$5</f>
        <v>Despesa</v>
      </c>
      <c r="F37780" s="278" t="str">
        <f>Resumo!$R$7</f>
        <v>Despesa Direta</v>
      </c>
      <c r="G37780" s="286">
        <f>'Composições Desp. Diretas'!DG11</f>
        <v>0</v>
      </c>
    </row>
    <row r="37781" spans="1:7">
      <c r="A37781" s="283">
        <f>'Comp. Desp. Indiretas'!$DF$7</f>
        <v>0</v>
      </c>
      <c r="B37781" s="278" t="str">
        <f>'Composições Desp. Diretas'!$A$12</f>
        <v>MOD</v>
      </c>
      <c r="C37781" s="278" t="str">
        <f>EAP!$C$9</f>
        <v>PP01</v>
      </c>
      <c r="D37781" s="279" t="str">
        <f>'Composições Desp. Diretas'!$C$12</f>
        <v>TÉCNICO DE SEGURANÇA</v>
      </c>
      <c r="E37781" s="278" t="str">
        <f>Resumo!$R$5</f>
        <v>Despesa</v>
      </c>
      <c r="F37781" s="278" t="str">
        <f>Resumo!$R$7</f>
        <v>Despesa Direta</v>
      </c>
      <c r="G37781" s="286">
        <f>'Composições Desp. Diretas'!DG12</f>
        <v>0</v>
      </c>
    </row>
    <row r="37782" spans="1:7">
      <c r="A37782" s="283">
        <f>'Comp. Desp. Indiretas'!$DF$7</f>
        <v>0</v>
      </c>
      <c r="B37782" s="278" t="str">
        <f>'Composições Desp. Diretas'!$A$13</f>
        <v>MOD</v>
      </c>
      <c r="C37782" s="278" t="str">
        <f>EAP!$C$9</f>
        <v>PP01</v>
      </c>
      <c r="D37782" s="279" t="str">
        <f>'Composições Desp. Diretas'!$C$13</f>
        <v>PREPOSTO</v>
      </c>
      <c r="E37782" s="278" t="str">
        <f>Resumo!$R$5</f>
        <v>Despesa</v>
      </c>
      <c r="F37782" s="278" t="str">
        <f>Resumo!$R$7</f>
        <v>Despesa Direta</v>
      </c>
      <c r="G37782" s="286">
        <f>'Composições Desp. Diretas'!DG13</f>
        <v>0</v>
      </c>
    </row>
    <row r="37783" spans="1:7">
      <c r="A37783" s="283">
        <f>'Comp. Desp. Indiretas'!$DF$7</f>
        <v>0</v>
      </c>
      <c r="B37783" s="278" t="str">
        <f>'Composições Desp. Diretas'!$A$14</f>
        <v>MOD</v>
      </c>
      <c r="C37783" s="278" t="str">
        <f>EAP!$C$9</f>
        <v>PP01</v>
      </c>
      <c r="D37783" s="279" t="str">
        <f>'Composições Desp. Diretas'!$C$14</f>
        <v>COORDENADOR PEAC</v>
      </c>
      <c r="E37783" s="278" t="str">
        <f>Resumo!$R$5</f>
        <v>Despesa</v>
      </c>
      <c r="F37783" s="278" t="str">
        <f>Resumo!$R$7</f>
        <v>Despesa Direta</v>
      </c>
      <c r="G37783" s="286">
        <f>'Composições Desp. Diretas'!DG14</f>
        <v>0</v>
      </c>
    </row>
    <row r="37784" spans="1:7">
      <c r="A37784" s="283">
        <f>'Comp. Desp. Indiretas'!$DF$7</f>
        <v>0</v>
      </c>
      <c r="B37784" s="278" t="str">
        <f>'Composições Desp. Diretas'!$A$15</f>
        <v>MOD</v>
      </c>
      <c r="C37784" s="278" t="str">
        <f>EAP!$C$9</f>
        <v>PP01</v>
      </c>
      <c r="D37784" s="279" t="str">
        <f>'Composições Desp. Diretas'!$C$15</f>
        <v>COORDENADOR PEAC</v>
      </c>
      <c r="E37784" s="278" t="str">
        <f>Resumo!$R$5</f>
        <v>Despesa</v>
      </c>
      <c r="F37784" s="278" t="str">
        <f>Resumo!$R$7</f>
        <v>Despesa Direta</v>
      </c>
      <c r="G37784" s="286">
        <f>'Composições Desp. Diretas'!DG15</f>
        <v>0</v>
      </c>
    </row>
    <row r="37785" spans="1:7">
      <c r="A37785" s="283">
        <f>'Comp. Desp. Indiretas'!$DF$7</f>
        <v>0</v>
      </c>
      <c r="B37785" s="278" t="str">
        <f>'Composições Desp. Diretas'!$A$16</f>
        <v>MOD</v>
      </c>
      <c r="C37785" s="278" t="str">
        <f>EAP!$C$9</f>
        <v>PP01</v>
      </c>
      <c r="D37785" s="279" t="str">
        <f>'Composições Desp. Diretas'!$C$16</f>
        <v>PRODUÇÃO AUDIOVISUAL (DESIGNER GRÁFICO)</v>
      </c>
      <c r="E37785" s="278" t="str">
        <f>Resumo!$R$5</f>
        <v>Despesa</v>
      </c>
      <c r="F37785" s="278" t="str">
        <f>Resumo!$R$7</f>
        <v>Despesa Direta</v>
      </c>
      <c r="G37785" s="286">
        <f>'Composições Desp. Diretas'!DG16</f>
        <v>0</v>
      </c>
    </row>
    <row r="37786" spans="1:7">
      <c r="A37786" s="283">
        <f>'Comp. Desp. Indiretas'!$DF$7</f>
        <v>0</v>
      </c>
      <c r="B37786" s="278" t="str">
        <f>'Composições Desp. Diretas'!$A$17</f>
        <v>DG</v>
      </c>
      <c r="C37786" s="278" t="str">
        <f>EAP!$C$9</f>
        <v>PP01</v>
      </c>
      <c r="D37786" s="279" t="str">
        <f>'Composições Desp. Diretas'!$C$17</f>
        <v>AJUDA DE CUSTO - CAJU - NÍVEL 1</v>
      </c>
      <c r="E37786" s="278" t="str">
        <f>Resumo!$R$5</f>
        <v>Despesa</v>
      </c>
      <c r="F37786" s="278" t="str">
        <f>Resumo!$R$7</f>
        <v>Despesa Direta</v>
      </c>
      <c r="G37786" s="286">
        <f>'Composições Desp. Diretas'!DG17</f>
        <v>0</v>
      </c>
    </row>
    <row r="37787" spans="1:7">
      <c r="A37787" s="283">
        <f>'Comp. Desp. Indiretas'!$DF$7</f>
        <v>0</v>
      </c>
      <c r="B37787" s="278" t="str">
        <f>'Composições Desp. Diretas'!$A$18</f>
        <v>DG</v>
      </c>
      <c r="C37787" s="278" t="str">
        <f>EAP!$C$9</f>
        <v>PP01</v>
      </c>
      <c r="D37787" s="279" t="str">
        <f>'Composições Desp. Diretas'!$C$18</f>
        <v>AJUDA DE CUSTO - CAJU - NÍVEL 2</v>
      </c>
      <c r="E37787" s="278" t="str">
        <f>Resumo!$R$5</f>
        <v>Despesa</v>
      </c>
      <c r="F37787" s="278" t="str">
        <f>Resumo!$R$7</f>
        <v>Despesa Direta</v>
      </c>
      <c r="G37787" s="286">
        <f>'Composições Desp. Diretas'!DG18</f>
        <v>0</v>
      </c>
    </row>
    <row r="37788" spans="1:7">
      <c r="A37788" s="283">
        <f>'Comp. Desp. Indiretas'!$DF$7</f>
        <v>0</v>
      </c>
      <c r="B37788" s="278" t="str">
        <f>'Composições Desp. Diretas'!$A$19</f>
        <v>MA</v>
      </c>
      <c r="C37788" s="278" t="str">
        <f>EAP!$C$9</f>
        <v>PP01</v>
      </c>
      <c r="D37788" s="279" t="str">
        <f>'Composições Desp. Diretas'!$C$19</f>
        <v>UNIFORME/EPI</v>
      </c>
      <c r="E37788" s="278" t="str">
        <f>Resumo!$R$5</f>
        <v>Despesa</v>
      </c>
      <c r="F37788" s="278" t="str">
        <f>Resumo!$R$7</f>
        <v>Despesa Direta</v>
      </c>
      <c r="G37788" s="286">
        <f>'Composições Desp. Diretas'!DG19</f>
        <v>0</v>
      </c>
    </row>
    <row r="37789" spans="1:7">
      <c r="A37789" s="283">
        <f>'Comp. Desp. Indiretas'!$DF$7</f>
        <v>0</v>
      </c>
      <c r="B37789" s="278" t="str">
        <f>'Composições Desp. Diretas'!$A$20</f>
        <v>SMS</v>
      </c>
      <c r="C37789" s="278" t="str">
        <f>EAP!$C$9</f>
        <v>PP01</v>
      </c>
      <c r="D37789" s="279" t="str">
        <f>'Composições Desp. Diretas'!$C$20</f>
        <v>ASO</v>
      </c>
      <c r="E37789" s="278" t="str">
        <f>Resumo!$R$5</f>
        <v>Despesa</v>
      </c>
      <c r="F37789" s="278" t="str">
        <f>Resumo!$R$7</f>
        <v>Despesa Direta</v>
      </c>
      <c r="G37789" s="286">
        <f>'Composições Desp. Diretas'!DG20</f>
        <v>0</v>
      </c>
    </row>
    <row r="37790" spans="1:7">
      <c r="A37790" s="283">
        <f>'Comp. Desp. Indiretas'!$DF$7</f>
        <v>0</v>
      </c>
      <c r="B37790" s="278" t="str">
        <f>'Composições Desp. Diretas'!$A$21</f>
        <v>EQ</v>
      </c>
      <c r="C37790" s="278" t="str">
        <f>EAP!$C$9</f>
        <v>PP01</v>
      </c>
      <c r="D37790" s="279" t="str">
        <f>'Composições Desp. Diretas'!$C$21</f>
        <v>NOTEBOOK</v>
      </c>
      <c r="E37790" s="278" t="str">
        <f>Resumo!$R$5</f>
        <v>Despesa</v>
      </c>
      <c r="F37790" s="278" t="str">
        <f>Resumo!$R$7</f>
        <v>Despesa Direta</v>
      </c>
      <c r="G37790" s="286">
        <f>'Composições Desp. Diretas'!DG21</f>
        <v>0</v>
      </c>
    </row>
    <row r="37791" spans="1:7">
      <c r="A37791" s="283">
        <f>'Comp. Desp. Indiretas'!$DF$7</f>
        <v>0</v>
      </c>
      <c r="B37791" s="278" t="str">
        <f>'Composições Desp. Diretas'!$A$22</f>
        <v>EQ</v>
      </c>
      <c r="C37791" s="278" t="str">
        <f>EAP!$C$9</f>
        <v>PP01</v>
      </c>
      <c r="D37791" s="279" t="str">
        <f>'Composições Desp. Diretas'!$C$22</f>
        <v>KIT MULTIMÍDIA</v>
      </c>
      <c r="E37791" s="278" t="str">
        <f>Resumo!$R$5</f>
        <v>Despesa</v>
      </c>
      <c r="F37791" s="278" t="str">
        <f>Resumo!$R$7</f>
        <v>Despesa Direta</v>
      </c>
      <c r="G37791" s="286">
        <f>'Composições Desp. Diretas'!DG22</f>
        <v>0</v>
      </c>
    </row>
    <row r="37792" spans="1:7">
      <c r="A37792" s="283">
        <f>'Comp. Desp. Indiretas'!$DF$7</f>
        <v>0</v>
      </c>
      <c r="B37792" s="278" t="str">
        <f>'Composições Desp. Diretas'!$A$23</f>
        <v>SMS</v>
      </c>
      <c r="C37792" s="278" t="str">
        <f>EAP!$C$9</f>
        <v>PP01</v>
      </c>
      <c r="D37792" s="279" t="str">
        <f>'Composições Desp. Diretas'!$C$23</f>
        <v>TREINAMENTO RAC02 (VALE)</v>
      </c>
      <c r="E37792" s="278" t="str">
        <f>Resumo!$R$5</f>
        <v>Despesa</v>
      </c>
      <c r="F37792" s="278" t="str">
        <f>Resumo!$R$7</f>
        <v>Despesa Direta</v>
      </c>
      <c r="G37792" s="286">
        <f>'Composições Desp. Diretas'!DG23</f>
        <v>0</v>
      </c>
    </row>
    <row r="37793" spans="1:7">
      <c r="A37793" s="283">
        <f>'Comp. Desp. Indiretas'!$DF$7</f>
        <v>0</v>
      </c>
      <c r="B37793" s="278" t="str">
        <f>'Composições Desp. Diretas'!$A$24</f>
        <v>SE</v>
      </c>
      <c r="C37793" s="278" t="str">
        <f>EAP!$C$9</f>
        <v>PP01</v>
      </c>
      <c r="D37793" s="279" t="str">
        <f>'Composições Desp. Diretas'!$C$24</f>
        <v>ESPECIALISTA - 44h/MÊS</v>
      </c>
      <c r="E37793" s="278" t="str">
        <f>Resumo!$R$5</f>
        <v>Despesa</v>
      </c>
      <c r="F37793" s="278" t="str">
        <f>Resumo!$R$7</f>
        <v>Despesa Direta</v>
      </c>
      <c r="G37793" s="286">
        <f>'Composições Desp. Diretas'!DG24</f>
        <v>0</v>
      </c>
    </row>
    <row r="37794" spans="1:7">
      <c r="A37794" s="283">
        <f>'Comp. Desp. Indiretas'!$DF$7</f>
        <v>0</v>
      </c>
      <c r="B37794" s="278">
        <f>'Composições Desp. Diretas'!$A$25</f>
        <v>0</v>
      </c>
      <c r="C37794" s="278" t="str">
        <f>EAP!$C$9</f>
        <v>PP01</v>
      </c>
      <c r="D37794" s="279">
        <f>'Composições Desp. Diretas'!$C$25</f>
        <v>0</v>
      </c>
      <c r="E37794" s="278" t="str">
        <f>Resumo!$R$5</f>
        <v>Despesa</v>
      </c>
      <c r="F37794" s="278" t="str">
        <f>Resumo!$R$7</f>
        <v>Despesa Direta</v>
      </c>
      <c r="G37794" s="286">
        <f>'Composições Desp. Diretas'!DG25</f>
        <v>0</v>
      </c>
    </row>
    <row r="37795" spans="1:7">
      <c r="A37795" s="283">
        <f>'Comp. Desp. Indiretas'!$DF$7</f>
        <v>0</v>
      </c>
      <c r="B37795" s="278">
        <f>'Composições Desp. Diretas'!$A$26</f>
        <v>0</v>
      </c>
      <c r="C37795" s="278" t="str">
        <f>EAP!$C$9</f>
        <v>PP01</v>
      </c>
      <c r="D37795" s="279">
        <f>'Composições Desp. Diretas'!$C$26</f>
        <v>0</v>
      </c>
      <c r="E37795" s="278" t="str">
        <f>Resumo!$R$5</f>
        <v>Despesa</v>
      </c>
      <c r="F37795" s="278" t="str">
        <f>Resumo!$R$7</f>
        <v>Despesa Direta</v>
      </c>
      <c r="G37795" s="286">
        <f>'Composições Desp. Diretas'!DG26</f>
        <v>0</v>
      </c>
    </row>
    <row r="37796" spans="1:7">
      <c r="A37796" s="283">
        <f>'Comp. Desp. Indiretas'!$DF$7</f>
        <v>0</v>
      </c>
      <c r="B37796" s="278">
        <f>'Composições Desp. Diretas'!$A$27</f>
        <v>0</v>
      </c>
      <c r="C37796" s="278" t="str">
        <f>EAP!$C$9</f>
        <v>PP01</v>
      </c>
      <c r="D37796" s="279">
        <f>'Composições Desp. Diretas'!$C$27</f>
        <v>0</v>
      </c>
      <c r="E37796" s="278" t="str">
        <f>Resumo!$R$5</f>
        <v>Despesa</v>
      </c>
      <c r="F37796" s="278" t="str">
        <f>Resumo!$R$7</f>
        <v>Despesa Direta</v>
      </c>
      <c r="G37796" s="286">
        <f>'Composições Desp. Diretas'!DG27</f>
        <v>0</v>
      </c>
    </row>
    <row r="37797" spans="1:7">
      <c r="A37797" s="283">
        <f>'Comp. Desp. Indiretas'!$DF$7</f>
        <v>0</v>
      </c>
      <c r="B37797" s="278">
        <f>'Composições Desp. Diretas'!$A$28</f>
        <v>0</v>
      </c>
      <c r="C37797" s="278" t="str">
        <f>EAP!$C$9</f>
        <v>PP01</v>
      </c>
      <c r="D37797" s="279">
        <f>'Composições Desp. Diretas'!$C$28</f>
        <v>0</v>
      </c>
      <c r="E37797" s="278" t="str">
        <f>Resumo!$R$5</f>
        <v>Despesa</v>
      </c>
      <c r="F37797" s="278" t="str">
        <f>Resumo!$R$7</f>
        <v>Despesa Direta</v>
      </c>
      <c r="G37797" s="286">
        <f>'Composições Desp. Diretas'!DG28</f>
        <v>0</v>
      </c>
    </row>
    <row r="37798" spans="1:7">
      <c r="A37798" s="283">
        <f>'Comp. Desp. Indiretas'!$DF$7</f>
        <v>0</v>
      </c>
      <c r="B37798" s="278">
        <f>'Composições Desp. Diretas'!$A$29</f>
        <v>0</v>
      </c>
      <c r="C37798" s="278" t="str">
        <f>EAP!$C$9</f>
        <v>PP01</v>
      </c>
      <c r="D37798" s="279">
        <f>'Composições Desp. Diretas'!$C$29</f>
        <v>0</v>
      </c>
      <c r="E37798" s="278" t="str">
        <f>Resumo!$R$5</f>
        <v>Despesa</v>
      </c>
      <c r="F37798" s="278" t="str">
        <f>Resumo!$R$7</f>
        <v>Despesa Direta</v>
      </c>
      <c r="G37798" s="286">
        <f>'Composições Desp. Diretas'!DG29</f>
        <v>0</v>
      </c>
    </row>
    <row r="37799" spans="1:7">
      <c r="A37799" s="283">
        <f>'Comp. Desp. Indiretas'!$DF$7</f>
        <v>0</v>
      </c>
      <c r="B37799" s="278">
        <f>'Composições Desp. Diretas'!$A$30</f>
        <v>0</v>
      </c>
      <c r="C37799" s="278" t="str">
        <f>EAP!$C$9</f>
        <v>PP01</v>
      </c>
      <c r="D37799" s="279">
        <f>'Composições Desp. Diretas'!$C$30</f>
        <v>0</v>
      </c>
      <c r="E37799" s="278" t="str">
        <f>Resumo!$R$5</f>
        <v>Despesa</v>
      </c>
      <c r="F37799" s="278" t="str">
        <f>Resumo!$R$7</f>
        <v>Despesa Direta</v>
      </c>
      <c r="G37799" s="286">
        <f>'Composições Desp. Diretas'!DG30</f>
        <v>0</v>
      </c>
    </row>
    <row r="37800" spans="1:7">
      <c r="A37800" s="283">
        <f>'Comp. Desp. Indiretas'!$DF$7</f>
        <v>0</v>
      </c>
      <c r="B37800" s="278">
        <f>'Composições Desp. Diretas'!$A$31</f>
        <v>0</v>
      </c>
      <c r="C37800" s="278" t="str">
        <f>EAP!$C$9</f>
        <v>PP01</v>
      </c>
      <c r="D37800" s="279">
        <f>'Composições Desp. Diretas'!$C$31</f>
        <v>0</v>
      </c>
      <c r="E37800" s="278" t="str">
        <f>Resumo!$R$5</f>
        <v>Despesa</v>
      </c>
      <c r="F37800" s="278" t="str">
        <f>Resumo!$R$7</f>
        <v>Despesa Direta</v>
      </c>
      <c r="G37800" s="286">
        <f>'Composições Desp. Diretas'!DG31</f>
        <v>0</v>
      </c>
    </row>
    <row r="37801" spans="1:7">
      <c r="A37801" s="283">
        <f>'Comp. Desp. Indiretas'!$DF$7</f>
        <v>0</v>
      </c>
      <c r="B37801" s="278">
        <f>'Composições Desp. Diretas'!$A$32</f>
        <v>0</v>
      </c>
      <c r="C37801" s="278" t="str">
        <f>EAP!$C$9</f>
        <v>PP01</v>
      </c>
      <c r="D37801" s="279">
        <f>'Composições Desp. Diretas'!$C$32</f>
        <v>0</v>
      </c>
      <c r="E37801" s="278" t="str">
        <f>Resumo!$R$5</f>
        <v>Despesa</v>
      </c>
      <c r="F37801" s="278" t="str">
        <f>Resumo!$R$7</f>
        <v>Despesa Direta</v>
      </c>
      <c r="G37801" s="286">
        <f>'Composições Desp. Diretas'!DG32</f>
        <v>0</v>
      </c>
    </row>
    <row r="37802" spans="1:7">
      <c r="A37802" s="283">
        <f>'Comp. Desp. Indiretas'!$DF$7</f>
        <v>0</v>
      </c>
      <c r="B37802" s="278">
        <f>'Composições Desp. Diretas'!$A$33</f>
        <v>0</v>
      </c>
      <c r="C37802" s="278" t="str">
        <f>EAP!$C$9</f>
        <v>PP01</v>
      </c>
      <c r="D37802" s="279">
        <f>'Composições Desp. Diretas'!$C$33</f>
        <v>0</v>
      </c>
      <c r="E37802" s="278" t="str">
        <f>Resumo!$R$5</f>
        <v>Despesa</v>
      </c>
      <c r="F37802" s="278" t="str">
        <f>Resumo!$R$7</f>
        <v>Despesa Direta</v>
      </c>
      <c r="G37802" s="286">
        <f>'Composições Desp. Diretas'!DG33</f>
        <v>0</v>
      </c>
    </row>
    <row r="37803" spans="1:7">
      <c r="A37803" s="283">
        <f>'Comp. Desp. Indiretas'!$DF$7</f>
        <v>0</v>
      </c>
      <c r="B37803" s="278">
        <f>'Composições Desp. Diretas'!$A$34</f>
        <v>0</v>
      </c>
      <c r="C37803" s="278" t="str">
        <f>EAP!$C$9</f>
        <v>PP01</v>
      </c>
      <c r="D37803" s="279">
        <f>'Composições Desp. Diretas'!$C$34</f>
        <v>0</v>
      </c>
      <c r="E37803" s="278" t="str">
        <f>Resumo!$R$5</f>
        <v>Despesa</v>
      </c>
      <c r="F37803" s="278" t="str">
        <f>Resumo!$R$7</f>
        <v>Despesa Direta</v>
      </c>
      <c r="G37803" s="286">
        <f>'Composições Desp. Diretas'!DG34</f>
        <v>0</v>
      </c>
    </row>
    <row r="37804" spans="1:7">
      <c r="A37804" s="283">
        <f>'Comp. Desp. Indiretas'!$DF$7</f>
        <v>0</v>
      </c>
      <c r="B37804" s="278">
        <f>'Composições Desp. Diretas'!$A$35</f>
        <v>0</v>
      </c>
      <c r="C37804" s="278" t="str">
        <f>EAP!$C$9</f>
        <v>PP01</v>
      </c>
      <c r="D37804" s="279">
        <f>'Composições Desp. Diretas'!$C$35</f>
        <v>0</v>
      </c>
      <c r="E37804" s="278" t="str">
        <f>Resumo!$R$5</f>
        <v>Despesa</v>
      </c>
      <c r="F37804" s="278" t="str">
        <f>Resumo!$R$7</f>
        <v>Despesa Direta</v>
      </c>
      <c r="G37804" s="286">
        <f>'Composições Desp. Diretas'!DG35</f>
        <v>0</v>
      </c>
    </row>
    <row r="37805" spans="1:7">
      <c r="A37805" s="283">
        <f>'Comp. Desp. Indiretas'!$DF$7</f>
        <v>0</v>
      </c>
      <c r="B37805" s="278">
        <f>'Composições Desp. Diretas'!$A$36</f>
        <v>0</v>
      </c>
      <c r="C37805" s="278" t="str">
        <f>EAP!$C$9</f>
        <v>PP01</v>
      </c>
      <c r="D37805" s="279">
        <f>'Composições Desp. Diretas'!$C$36</f>
        <v>0</v>
      </c>
      <c r="E37805" s="278" t="str">
        <f>Resumo!$R$5</f>
        <v>Despesa</v>
      </c>
      <c r="F37805" s="278" t="str">
        <f>Resumo!$R$7</f>
        <v>Despesa Direta</v>
      </c>
      <c r="G37805" s="286">
        <f>'Composições Desp. Diretas'!DG36</f>
        <v>0</v>
      </c>
    </row>
    <row r="37806" spans="1:7">
      <c r="A37806" s="283">
        <f>'Comp. Desp. Indiretas'!$DF$7</f>
        <v>0</v>
      </c>
      <c r="B37806" s="278">
        <f>'Composições Desp. Diretas'!$A$37</f>
        <v>0</v>
      </c>
      <c r="C37806" s="278" t="str">
        <f>EAP!$C$9</f>
        <v>PP01</v>
      </c>
      <c r="D37806" s="279">
        <f>'Composições Desp. Diretas'!$C$37</f>
        <v>0</v>
      </c>
      <c r="E37806" s="278" t="str">
        <f>Resumo!$R$5</f>
        <v>Despesa</v>
      </c>
      <c r="F37806" s="278" t="str">
        <f>Resumo!$R$7</f>
        <v>Despesa Direta</v>
      </c>
      <c r="G37806" s="286">
        <f>'Composições Desp. Diretas'!DG37</f>
        <v>0</v>
      </c>
    </row>
    <row r="37807" spans="1:7">
      <c r="A37807" s="283">
        <f>'Comp. Desp. Indiretas'!$DF$7</f>
        <v>0</v>
      </c>
      <c r="B37807" s="278">
        <f>'Composições Desp. Diretas'!$A$38</f>
        <v>0</v>
      </c>
      <c r="C37807" s="278" t="str">
        <f>EAP!$C$9</f>
        <v>PP01</v>
      </c>
      <c r="D37807" s="279">
        <f>'Composições Desp. Diretas'!$C$38</f>
        <v>0</v>
      </c>
      <c r="E37807" s="278" t="str">
        <f>Resumo!$R$5</f>
        <v>Despesa</v>
      </c>
      <c r="F37807" s="278" t="str">
        <f>Resumo!$R$7</f>
        <v>Despesa Direta</v>
      </c>
      <c r="G37807" s="286">
        <f>'Composições Desp. Diretas'!DG38</f>
        <v>0</v>
      </c>
    </row>
    <row r="37808" spans="1:7">
      <c r="A37808" s="283">
        <f>'Comp. Desp. Indiretas'!$DF$7</f>
        <v>0</v>
      </c>
      <c r="B37808" s="278">
        <f>'Composições Desp. Diretas'!$A$39</f>
        <v>0</v>
      </c>
      <c r="C37808" s="278" t="str">
        <f>EAP!$C$9</f>
        <v>PP01</v>
      </c>
      <c r="D37808" s="279">
        <f>'Composições Desp. Diretas'!$C$39</f>
        <v>0</v>
      </c>
      <c r="E37808" s="278" t="str">
        <f>Resumo!$R$5</f>
        <v>Despesa</v>
      </c>
      <c r="F37808" s="278" t="str">
        <f>Resumo!$R$7</f>
        <v>Despesa Direta</v>
      </c>
      <c r="G37808" s="286">
        <f>'Composições Desp. Diretas'!DG39</f>
        <v>0</v>
      </c>
    </row>
    <row r="37809" spans="1:7">
      <c r="A37809" s="283">
        <f>'Comp. Desp. Indiretas'!$DF$7</f>
        <v>0</v>
      </c>
      <c r="B37809" s="278">
        <f>'Composições Desp. Diretas'!$A$40</f>
        <v>0</v>
      </c>
      <c r="C37809" s="278" t="str">
        <f>EAP!$C$9</f>
        <v>PP01</v>
      </c>
      <c r="D37809" s="279">
        <f>'Composições Desp. Diretas'!$C$40</f>
        <v>0</v>
      </c>
      <c r="E37809" s="278" t="str">
        <f>Resumo!$R$5</f>
        <v>Despesa</v>
      </c>
      <c r="F37809" s="278" t="str">
        <f>Resumo!$R$7</f>
        <v>Despesa Direta</v>
      </c>
      <c r="G37809" s="286">
        <f>'Composições Desp. Diretas'!DG40</f>
        <v>0</v>
      </c>
    </row>
    <row r="37810" spans="1:7">
      <c r="A37810" s="283">
        <f>'Comp. Desp. Indiretas'!$DF$7</f>
        <v>0</v>
      </c>
      <c r="B37810" s="278" t="str">
        <f>'Composições Desp. Diretas'!$A$42</f>
        <v>DG</v>
      </c>
      <c r="C37810" s="278" t="str">
        <f>EAP!$C$10</f>
        <v>PP02</v>
      </c>
      <c r="D37810" s="279" t="str">
        <f>'Composições Desp. Diretas'!$C$42</f>
        <v>ALUGUEL DE VEÍCULO SUV</v>
      </c>
      <c r="E37810" s="278" t="str">
        <f>Resumo!$R$5</f>
        <v>Despesa</v>
      </c>
      <c r="F37810" s="278" t="str">
        <f>Resumo!$R$7</f>
        <v>Despesa Direta</v>
      </c>
      <c r="G37810" s="286">
        <f>'Composições Desp. Diretas'!DG42</f>
        <v>0</v>
      </c>
    </row>
    <row r="37811" spans="1:7">
      <c r="A37811" s="283">
        <f>'Comp. Desp. Indiretas'!$DF$7</f>
        <v>0</v>
      </c>
      <c r="B37811" s="278" t="str">
        <f>'Composições Desp. Diretas'!$A$43</f>
        <v>DG</v>
      </c>
      <c r="C37811" s="278" t="str">
        <f>EAP!$C$10</f>
        <v>PP02</v>
      </c>
      <c r="D37811" s="279" t="str">
        <f>'Composições Desp. Diretas'!$C$43</f>
        <v>COMBUSTÍVEL - GASOLINA</v>
      </c>
      <c r="E37811" s="278" t="str">
        <f>Resumo!$R$5</f>
        <v>Despesa</v>
      </c>
      <c r="F37811" s="278" t="str">
        <f>Resumo!$R$7</f>
        <v>Despesa Direta</v>
      </c>
      <c r="G37811" s="286">
        <f>'Composições Desp. Diretas'!DG43</f>
        <v>0</v>
      </c>
    </row>
    <row r="37812" spans="1:7">
      <c r="A37812" s="283">
        <f>'Comp. Desp. Indiretas'!$DF$7</f>
        <v>0</v>
      </c>
      <c r="B37812" s="278" t="str">
        <f>'Composições Desp. Diretas'!$A$44</f>
        <v>DG</v>
      </c>
      <c r="C37812" s="278" t="str">
        <f>EAP!$C$10</f>
        <v>PP02</v>
      </c>
      <c r="D37812" s="279" t="str">
        <f>'Composições Desp. Diretas'!$C$44</f>
        <v>EQUIPAMENTOS VEÍCULO (SENSOR DE FADIGA + TELEMETRIA)</v>
      </c>
      <c r="E37812" s="278" t="str">
        <f>Resumo!$R$5</f>
        <v>Despesa</v>
      </c>
      <c r="F37812" s="278" t="str">
        <f>Resumo!$R$7</f>
        <v>Despesa Direta</v>
      </c>
      <c r="G37812" s="286">
        <f>'Composições Desp. Diretas'!DG44</f>
        <v>0</v>
      </c>
    </row>
    <row r="37813" spans="1:7">
      <c r="A37813" s="283">
        <f>'Comp. Desp. Indiretas'!$DF$7</f>
        <v>0</v>
      </c>
      <c r="B37813" s="278" t="str">
        <f>'Composições Desp. Diretas'!$A$45</f>
        <v>DG</v>
      </c>
      <c r="C37813" s="278" t="str">
        <f>EAP!$C$10</f>
        <v>PP02</v>
      </c>
      <c r="D37813" s="279" t="str">
        <f>'Composições Desp. Diretas'!$C$45</f>
        <v>INSTALAÇÃO SENSOR FADIGA</v>
      </c>
      <c r="E37813" s="278" t="str">
        <f>Resumo!$R$5</f>
        <v>Despesa</v>
      </c>
      <c r="F37813" s="278" t="str">
        <f>Resumo!$R$7</f>
        <v>Despesa Direta</v>
      </c>
      <c r="G37813" s="286">
        <f>'Composições Desp. Diretas'!DG45</f>
        <v>0</v>
      </c>
    </row>
    <row r="37814" spans="1:7">
      <c r="A37814" s="283">
        <f>'Comp. Desp. Indiretas'!$DF$7</f>
        <v>0</v>
      </c>
      <c r="B37814" s="278" t="str">
        <f>'Composições Desp. Diretas'!$A$46</f>
        <v>DG</v>
      </c>
      <c r="C37814" s="278" t="str">
        <f>EAP!$C$10</f>
        <v>PP02</v>
      </c>
      <c r="D37814" s="279" t="str">
        <f>'Composições Desp. Diretas'!$C$46</f>
        <v>DESINSTALAÇÃO SENSOR FADIGA</v>
      </c>
      <c r="E37814" s="278" t="str">
        <f>Resumo!$R$5</f>
        <v>Despesa</v>
      </c>
      <c r="F37814" s="278" t="str">
        <f>Resumo!$R$7</f>
        <v>Despesa Direta</v>
      </c>
      <c r="G37814" s="286">
        <f>'Composições Desp. Diretas'!DG46</f>
        <v>0</v>
      </c>
    </row>
    <row r="37815" spans="1:7">
      <c r="A37815" s="283">
        <f>'Comp. Desp. Indiretas'!$DF$7</f>
        <v>0</v>
      </c>
      <c r="B37815" s="278" t="str">
        <f>'Composições Desp. Diretas'!$A$47</f>
        <v>DG</v>
      </c>
      <c r="C37815" s="278" t="str">
        <f>EAP!$C$10</f>
        <v>PP02</v>
      </c>
      <c r="D37815" s="279" t="str">
        <f>'Composições Desp. Diretas'!$C$47</f>
        <v>INSTALAÇÃO TELEMETRIA</v>
      </c>
      <c r="E37815" s="278" t="str">
        <f>Resumo!$R$5</f>
        <v>Despesa</v>
      </c>
      <c r="F37815" s="278" t="str">
        <f>Resumo!$R$7</f>
        <v>Despesa Direta</v>
      </c>
      <c r="G37815" s="286">
        <f>'Composições Desp. Diretas'!DG47</f>
        <v>0</v>
      </c>
    </row>
    <row r="37816" spans="1:7">
      <c r="A37816" s="283">
        <f>'Comp. Desp. Indiretas'!$DF$7</f>
        <v>0</v>
      </c>
      <c r="B37816" s="278" t="str">
        <f>'Composições Desp. Diretas'!$A$48</f>
        <v>DG</v>
      </c>
      <c r="C37816" s="278" t="str">
        <f>EAP!$C$10</f>
        <v>PP02</v>
      </c>
      <c r="D37816" s="279" t="str">
        <f>'Composições Desp. Diretas'!$C$48</f>
        <v>DESINSTALAÇÃO TELEMETRIA</v>
      </c>
      <c r="E37816" s="278" t="str">
        <f>Resumo!$R$5</f>
        <v>Despesa</v>
      </c>
      <c r="F37816" s="278" t="str">
        <f>Resumo!$R$7</f>
        <v>Despesa Direta</v>
      </c>
      <c r="G37816" s="286">
        <f>'Composições Desp. Diretas'!DG48</f>
        <v>0</v>
      </c>
    </row>
    <row r="37817" spans="1:7">
      <c r="A37817" s="283">
        <f>'Comp. Desp. Indiretas'!$DF$7</f>
        <v>0</v>
      </c>
      <c r="B37817" s="278" t="str">
        <f>'Composições Desp. Diretas'!$A$49</f>
        <v>DG</v>
      </c>
      <c r="C37817" s="278" t="str">
        <f>EAP!$C$10</f>
        <v>PP02</v>
      </c>
      <c r="D37817" s="279" t="str">
        <f>'Composições Desp. Diretas'!$C$49</f>
        <v>INSTALAÇÃO E DESINSTALAÇÃO DE SIRENE DE RÉ</v>
      </c>
      <c r="E37817" s="278" t="str">
        <f>Resumo!$R$5</f>
        <v>Despesa</v>
      </c>
      <c r="F37817" s="278" t="str">
        <f>Resumo!$R$7</f>
        <v>Despesa Direta</v>
      </c>
      <c r="G37817" s="286">
        <f>'Composições Desp. Diretas'!DG49</f>
        <v>0</v>
      </c>
    </row>
    <row r="37818" spans="1:7">
      <c r="A37818" s="283">
        <f>'Comp. Desp. Indiretas'!$DF$7</f>
        <v>0</v>
      </c>
      <c r="B37818" s="278" t="str">
        <f>'Composições Desp. Diretas'!$A$50</f>
        <v>DG</v>
      </c>
      <c r="C37818" s="278" t="str">
        <f>EAP!$C$10</f>
        <v>PP02</v>
      </c>
      <c r="D37818" s="279" t="str">
        <f>'Composições Desp. Diretas'!$C$50</f>
        <v>LAVAGEM DE VEÍCULO</v>
      </c>
      <c r="E37818" s="278" t="str">
        <f>Resumo!$R$5</f>
        <v>Despesa</v>
      </c>
      <c r="F37818" s="278" t="str">
        <f>Resumo!$R$7</f>
        <v>Despesa Direta</v>
      </c>
      <c r="G37818" s="286">
        <f>'Composições Desp. Diretas'!DG50</f>
        <v>0</v>
      </c>
    </row>
    <row r="37819" spans="1:7">
      <c r="A37819" s="283">
        <f>'Comp. Desp. Indiretas'!$DF$7</f>
        <v>0</v>
      </c>
      <c r="B37819" s="278" t="str">
        <f>'Composições Desp. Diretas'!$A$51</f>
        <v>MA</v>
      </c>
      <c r="C37819" s="278" t="str">
        <f>EAP!$C$10</f>
        <v>PP02</v>
      </c>
      <c r="D37819" s="279" t="str">
        <f>'Composições Desp. Diretas'!$C$51</f>
        <v>MATERIAIS GRÁFICOS (CARTILHAS, FOLDERS, BANNER, CADERNO, OUTDOOR, PLACAS, E ETC)</v>
      </c>
      <c r="E37819" s="278" t="str">
        <f>Resumo!$R$5</f>
        <v>Despesa</v>
      </c>
      <c r="F37819" s="278" t="str">
        <f>Resumo!$R$7</f>
        <v>Despesa Direta</v>
      </c>
      <c r="G37819" s="286">
        <f>'Composições Desp. Diretas'!DG51</f>
        <v>0</v>
      </c>
    </row>
    <row r="37820" spans="1:7">
      <c r="A37820" s="283">
        <f>'Comp. Desp. Indiretas'!$DF$7</f>
        <v>0</v>
      </c>
      <c r="B37820" s="278" t="str">
        <f>'Composições Desp. Diretas'!$A$52</f>
        <v>DG</v>
      </c>
      <c r="C37820" s="278" t="str">
        <f>EAP!$C$10</f>
        <v>PP02</v>
      </c>
      <c r="D37820" s="279" t="str">
        <f>'Composições Desp. Diretas'!$C$52</f>
        <v>LANCHES OFICINAS / EVENTOS / REUNIÕES</v>
      </c>
      <c r="E37820" s="278" t="str">
        <f>Resumo!$R$5</f>
        <v>Despesa</v>
      </c>
      <c r="F37820" s="278" t="str">
        <f>Resumo!$R$7</f>
        <v>Despesa Direta</v>
      </c>
      <c r="G37820" s="286">
        <f>'Composições Desp. Diretas'!DG52</f>
        <v>0</v>
      </c>
    </row>
    <row r="37821" spans="1:7">
      <c r="A37821" s="283">
        <f>'Comp. Desp. Indiretas'!$DF$7</f>
        <v>0</v>
      </c>
      <c r="B37821" s="278" t="str">
        <f>'Composições Desp. Diretas'!$A$53</f>
        <v>DG</v>
      </c>
      <c r="C37821" s="278" t="str">
        <f>EAP!$C$10</f>
        <v>PP02</v>
      </c>
      <c r="D37821" s="279" t="str">
        <f>'Composições Desp. Diretas'!$C$53</f>
        <v>TRANSPORTE PARTICIPANTES</v>
      </c>
      <c r="E37821" s="278" t="str">
        <f>Resumo!$R$5</f>
        <v>Despesa</v>
      </c>
      <c r="F37821" s="278" t="str">
        <f>Resumo!$R$7</f>
        <v>Despesa Direta</v>
      </c>
      <c r="G37821" s="286">
        <f>'Composições Desp. Diretas'!DG53</f>
        <v>0</v>
      </c>
    </row>
    <row r="37822" spans="1:7">
      <c r="A37822" s="283">
        <f>'Comp. Desp. Indiretas'!$DF$7</f>
        <v>0</v>
      </c>
      <c r="B37822" s="278" t="str">
        <f>'Composições Desp. Diretas'!$A$54</f>
        <v>MA</v>
      </c>
      <c r="C37822" s="278" t="str">
        <f>EAP!$C$10</f>
        <v>PP02</v>
      </c>
      <c r="D37822" s="279" t="str">
        <f>'Composições Desp. Diretas'!$C$54</f>
        <v>MATERIAIS DE ESCRITÓRIO (CARTOLINA, PAPEL, TESOURA, CANETA, LÁPIS, GRAMPEADOR, DUREX, FITA ADESIVA, E ETC.)</v>
      </c>
      <c r="E37822" s="278" t="str">
        <f>Resumo!$R$5</f>
        <v>Despesa</v>
      </c>
      <c r="F37822" s="278" t="str">
        <f>Resumo!$R$7</f>
        <v>Despesa Direta</v>
      </c>
      <c r="G37822" s="286">
        <f>'Composições Desp. Diretas'!DG54</f>
        <v>0</v>
      </c>
    </row>
    <row r="37823" spans="1:7">
      <c r="A37823" s="283">
        <f>'Comp. Desp. Indiretas'!$DF$7</f>
        <v>0</v>
      </c>
      <c r="B37823" s="278" t="str">
        <f>'Composições Desp. Diretas'!$A$55</f>
        <v>MA</v>
      </c>
      <c r="C37823" s="278" t="str">
        <f>EAP!$C$10</f>
        <v>PP02</v>
      </c>
      <c r="D37823" s="279" t="str">
        <f>'Composições Desp. Diretas'!$C$55</f>
        <v>MATERIAIS ACESSÓRIOS PARA AS CAMPANHAS/OFICINAS (BRINDES, CAMISETAS, E ETC.)</v>
      </c>
      <c r="E37823" s="278" t="str">
        <f>Resumo!$R$5</f>
        <v>Despesa</v>
      </c>
      <c r="F37823" s="278" t="str">
        <f>Resumo!$R$7</f>
        <v>Despesa Direta</v>
      </c>
      <c r="G37823" s="286">
        <f>'Composições Desp. Diretas'!DG55</f>
        <v>0</v>
      </c>
    </row>
    <row r="37824" spans="1:7">
      <c r="A37824" s="283">
        <f>'Comp. Desp. Indiretas'!$DF$7</f>
        <v>0</v>
      </c>
      <c r="B37824" s="278" t="str">
        <f>'Composições Desp. Diretas'!$A$56</f>
        <v>DG</v>
      </c>
      <c r="C37824" s="278" t="str">
        <f>EAP!$C$10</f>
        <v>PP02</v>
      </c>
      <c r="D37824" s="279" t="str">
        <f>'Composições Desp. Diretas'!$C$56</f>
        <v>HOSPEDAGEM VIAGEM</v>
      </c>
      <c r="E37824" s="278" t="str">
        <f>Resumo!$R$5</f>
        <v>Despesa</v>
      </c>
      <c r="F37824" s="278" t="str">
        <f>Resumo!$R$7</f>
        <v>Despesa Direta</v>
      </c>
      <c r="G37824" s="286">
        <f>'Composições Desp. Diretas'!DG56</f>
        <v>0</v>
      </c>
    </row>
    <row r="37825" spans="1:7">
      <c r="A37825" s="283">
        <f>'Comp. Desp. Indiretas'!$DF$7</f>
        <v>0</v>
      </c>
      <c r="B37825" s="278" t="str">
        <f>'Composições Desp. Diretas'!$A$57</f>
        <v>DG</v>
      </c>
      <c r="C37825" s="278" t="str">
        <f>EAP!$C$10</f>
        <v>PP02</v>
      </c>
      <c r="D37825" s="279" t="str">
        <f>'Composições Desp. Diretas'!$C$57</f>
        <v>ALIMENTAÇÃO VIAGEM (CAFÉ / ALMOÇO OU JANTA)</v>
      </c>
      <c r="E37825" s="278" t="str">
        <f>Resumo!$R$5</f>
        <v>Despesa</v>
      </c>
      <c r="F37825" s="278" t="str">
        <f>Resumo!$R$7</f>
        <v>Despesa Direta</v>
      </c>
      <c r="G37825" s="286">
        <f>'Composições Desp. Diretas'!DG57</f>
        <v>0</v>
      </c>
    </row>
    <row r="37826" spans="1:7">
      <c r="A37826" s="283">
        <f>'Comp. Desp. Indiretas'!$DF$7</f>
        <v>0</v>
      </c>
      <c r="B37826" s="278" t="str">
        <f>'Composições Desp. Diretas'!$A$58</f>
        <v>DG</v>
      </c>
      <c r="C37826" s="278" t="str">
        <f>EAP!$C$10</f>
        <v>PP02</v>
      </c>
      <c r="D37826" s="279" t="str">
        <f>'Composições Desp. Diretas'!$C$58</f>
        <v>PASSAGEM TERRESTRE / TRANSLADO</v>
      </c>
      <c r="E37826" s="278" t="str">
        <f>Resumo!$R$5</f>
        <v>Despesa</v>
      </c>
      <c r="F37826" s="278" t="str">
        <f>Resumo!$R$7</f>
        <v>Despesa Direta</v>
      </c>
      <c r="G37826" s="286">
        <f>'Composições Desp. Diretas'!DG58</f>
        <v>0</v>
      </c>
    </row>
    <row r="37827" spans="1:7">
      <c r="A37827" s="283">
        <f>'Comp. Desp. Indiretas'!$DF$7</f>
        <v>0</v>
      </c>
      <c r="B37827" s="278">
        <f>'Composições Desp. Diretas'!$A$59</f>
        <v>0</v>
      </c>
      <c r="C37827" s="278" t="str">
        <f>EAP!$C$10</f>
        <v>PP02</v>
      </c>
      <c r="D37827" s="279">
        <f>'Composições Desp. Diretas'!$C$59</f>
        <v>0</v>
      </c>
      <c r="E37827" s="278" t="str">
        <f>Resumo!$R$5</f>
        <v>Despesa</v>
      </c>
      <c r="F37827" s="278" t="str">
        <f>Resumo!$R$7</f>
        <v>Despesa Direta</v>
      </c>
      <c r="G37827" s="286">
        <f>'Composições Desp. Diretas'!DG59</f>
        <v>0</v>
      </c>
    </row>
    <row r="37828" spans="1:7">
      <c r="A37828" s="283">
        <f>'Comp. Desp. Indiretas'!$DF$7</f>
        <v>0</v>
      </c>
      <c r="B37828" s="278">
        <f>'Composições Desp. Diretas'!$A$60</f>
        <v>0</v>
      </c>
      <c r="C37828" s="278" t="str">
        <f>EAP!$C$10</f>
        <v>PP02</v>
      </c>
      <c r="D37828" s="279">
        <f>'Composições Desp. Diretas'!$C$60</f>
        <v>0</v>
      </c>
      <c r="E37828" s="278" t="str">
        <f>Resumo!$R$5</f>
        <v>Despesa</v>
      </c>
      <c r="F37828" s="278" t="str">
        <f>Resumo!$R$7</f>
        <v>Despesa Direta</v>
      </c>
      <c r="G37828" s="286">
        <f>'Composições Desp. Diretas'!DG60</f>
        <v>0</v>
      </c>
    </row>
    <row r="37829" spans="1:7">
      <c r="A37829" s="283">
        <f>'Comp. Desp. Indiretas'!$DF$7</f>
        <v>0</v>
      </c>
      <c r="B37829" s="278">
        <f>'Composições Desp. Diretas'!$A$61</f>
        <v>0</v>
      </c>
      <c r="C37829" s="278" t="str">
        <f>EAP!$C$10</f>
        <v>PP02</v>
      </c>
      <c r="D37829" s="279">
        <f>'Composições Desp. Diretas'!$C$61</f>
        <v>0</v>
      </c>
      <c r="E37829" s="278" t="str">
        <f>Resumo!$R$5</f>
        <v>Despesa</v>
      </c>
      <c r="F37829" s="278" t="str">
        <f>Resumo!$R$7</f>
        <v>Despesa Direta</v>
      </c>
      <c r="G37829" s="286">
        <f>'Composições Desp. Diretas'!DG61</f>
        <v>0</v>
      </c>
    </row>
    <row r="37830" spans="1:7">
      <c r="A37830" s="283">
        <f>'Comp. Desp. Indiretas'!$DF$7</f>
        <v>0</v>
      </c>
      <c r="B37830" s="278">
        <f>'Composições Desp. Diretas'!$A$62</f>
        <v>0</v>
      </c>
      <c r="C37830" s="278" t="str">
        <f>EAP!$C$10</f>
        <v>PP02</v>
      </c>
      <c r="D37830" s="279">
        <f>'Composições Desp. Diretas'!$C$62</f>
        <v>0</v>
      </c>
      <c r="E37830" s="278" t="str">
        <f>Resumo!$R$5</f>
        <v>Despesa</v>
      </c>
      <c r="F37830" s="278" t="str">
        <f>Resumo!$R$7</f>
        <v>Despesa Direta</v>
      </c>
      <c r="G37830" s="286">
        <f>'Composições Desp. Diretas'!DG62</f>
        <v>0</v>
      </c>
    </row>
    <row r="37831" spans="1:7">
      <c r="A37831" s="283">
        <f>'Comp. Desp. Indiretas'!$DF$7</f>
        <v>0</v>
      </c>
      <c r="B37831" s="278">
        <f>'Composições Desp. Diretas'!$A$63</f>
        <v>0</v>
      </c>
      <c r="C37831" s="278" t="str">
        <f>EAP!$C$10</f>
        <v>PP02</v>
      </c>
      <c r="D37831" s="279">
        <f>'Composições Desp. Diretas'!$C$63</f>
        <v>0</v>
      </c>
      <c r="E37831" s="278" t="str">
        <f>Resumo!$R$5</f>
        <v>Despesa</v>
      </c>
      <c r="F37831" s="278" t="str">
        <f>Resumo!$R$7</f>
        <v>Despesa Direta</v>
      </c>
      <c r="G37831" s="286">
        <f>'Composições Desp. Diretas'!DG63</f>
        <v>0</v>
      </c>
    </row>
    <row r="37832" spans="1:7">
      <c r="A37832" s="283">
        <f>'Comp. Desp. Indiretas'!$DF$7</f>
        <v>0</v>
      </c>
      <c r="B37832" s="278">
        <f>'Composições Desp. Diretas'!$A$64</f>
        <v>0</v>
      </c>
      <c r="C37832" s="278" t="str">
        <f>EAP!$C$10</f>
        <v>PP02</v>
      </c>
      <c r="D37832" s="279">
        <f>'Composições Desp. Diretas'!$C$64</f>
        <v>0</v>
      </c>
      <c r="E37832" s="278" t="str">
        <f>Resumo!$R$5</f>
        <v>Despesa</v>
      </c>
      <c r="F37832" s="278" t="str">
        <f>Resumo!$R$7</f>
        <v>Despesa Direta</v>
      </c>
      <c r="G37832" s="286">
        <f>'Composições Desp. Diretas'!DG64</f>
        <v>0</v>
      </c>
    </row>
    <row r="37833" spans="1:7">
      <c r="A37833" s="283">
        <f>'Comp. Desp. Indiretas'!$DF$7</f>
        <v>0</v>
      </c>
      <c r="B37833" s="278">
        <f>'Composições Desp. Diretas'!$A$65</f>
        <v>0</v>
      </c>
      <c r="C37833" s="278" t="str">
        <f>EAP!$C$10</f>
        <v>PP02</v>
      </c>
      <c r="D37833" s="279">
        <f>'Composições Desp. Diretas'!$C$65</f>
        <v>0</v>
      </c>
      <c r="E37833" s="278" t="str">
        <f>Resumo!$R$5</f>
        <v>Despesa</v>
      </c>
      <c r="F37833" s="278" t="str">
        <f>Resumo!$R$7</f>
        <v>Despesa Direta</v>
      </c>
      <c r="G37833" s="286">
        <f>'Composições Desp. Diretas'!DG65</f>
        <v>0</v>
      </c>
    </row>
    <row r="37834" spans="1:7">
      <c r="A37834" s="283">
        <f>'Comp. Desp. Indiretas'!$DF$7</f>
        <v>0</v>
      </c>
      <c r="B37834" s="278">
        <f>'Composições Desp. Diretas'!$A$66</f>
        <v>0</v>
      </c>
      <c r="C37834" s="278" t="str">
        <f>EAP!$C$10</f>
        <v>PP02</v>
      </c>
      <c r="D37834" s="279">
        <f>'Composições Desp. Diretas'!$C$66</f>
        <v>0</v>
      </c>
      <c r="E37834" s="278" t="str">
        <f>Resumo!$R$5</f>
        <v>Despesa</v>
      </c>
      <c r="F37834" s="278" t="str">
        <f>Resumo!$R$7</f>
        <v>Despesa Direta</v>
      </c>
      <c r="G37834" s="286">
        <f>'Composições Desp. Diretas'!DG66</f>
        <v>0</v>
      </c>
    </row>
    <row r="37835" spans="1:7">
      <c r="A37835" s="283">
        <f>'Comp. Desp. Indiretas'!$DF$7</f>
        <v>0</v>
      </c>
      <c r="B37835" s="278">
        <f>'Composições Desp. Diretas'!$A$67</f>
        <v>0</v>
      </c>
      <c r="C37835" s="278" t="str">
        <f>EAP!$C$10</f>
        <v>PP02</v>
      </c>
      <c r="D37835" s="279">
        <f>'Composições Desp. Diretas'!$C$67</f>
        <v>0</v>
      </c>
      <c r="E37835" s="278" t="str">
        <f>Resumo!$R$5</f>
        <v>Despesa</v>
      </c>
      <c r="F37835" s="278" t="str">
        <f>Resumo!$R$7</f>
        <v>Despesa Direta</v>
      </c>
      <c r="G37835" s="286">
        <f>'Composições Desp. Diretas'!DG67</f>
        <v>0</v>
      </c>
    </row>
    <row r="37836" spans="1:7">
      <c r="A37836" s="283">
        <f>'Comp. Desp. Indiretas'!$DF$7</f>
        <v>0</v>
      </c>
      <c r="B37836" s="278">
        <f>'Composições Desp. Diretas'!$A$68</f>
        <v>0</v>
      </c>
      <c r="C37836" s="278" t="str">
        <f>EAP!$C$10</f>
        <v>PP02</v>
      </c>
      <c r="D37836" s="279">
        <f>'Composições Desp. Diretas'!$C$68</f>
        <v>0</v>
      </c>
      <c r="E37836" s="278" t="str">
        <f>Resumo!$R$5</f>
        <v>Despesa</v>
      </c>
      <c r="F37836" s="278" t="str">
        <f>Resumo!$R$7</f>
        <v>Despesa Direta</v>
      </c>
      <c r="G37836" s="286">
        <f>'Composições Desp. Diretas'!DG68</f>
        <v>0</v>
      </c>
    </row>
    <row r="37837" spans="1:7">
      <c r="A37837" s="283">
        <f>'Comp. Desp. Indiretas'!$DF$7</f>
        <v>0</v>
      </c>
      <c r="B37837" s="278">
        <f>'Composições Desp. Diretas'!$A$69</f>
        <v>0</v>
      </c>
      <c r="C37837" s="278" t="str">
        <f>EAP!$C$10</f>
        <v>PP02</v>
      </c>
      <c r="D37837" s="279">
        <f>'Composições Desp. Diretas'!$C$69</f>
        <v>0</v>
      </c>
      <c r="E37837" s="278" t="str">
        <f>Resumo!$R$5</f>
        <v>Despesa</v>
      </c>
      <c r="F37837" s="278" t="str">
        <f>Resumo!$R$7</f>
        <v>Despesa Direta</v>
      </c>
      <c r="G37837" s="286">
        <f>'Composições Desp. Diretas'!DG69</f>
        <v>0</v>
      </c>
    </row>
    <row r="37838" spans="1:7">
      <c r="A37838" s="283">
        <f>'Comp. Desp. Indiretas'!$DF$7</f>
        <v>0</v>
      </c>
      <c r="B37838" s="278">
        <f>'Composições Desp. Diretas'!$A$70</f>
        <v>0</v>
      </c>
      <c r="C37838" s="278" t="str">
        <f>EAP!$C$10</f>
        <v>PP02</v>
      </c>
      <c r="D37838" s="279">
        <f>'Composições Desp. Diretas'!$C$70</f>
        <v>0</v>
      </c>
      <c r="E37838" s="278" t="str">
        <f>Resumo!$R$5</f>
        <v>Despesa</v>
      </c>
      <c r="F37838" s="278" t="str">
        <f>Resumo!$R$7</f>
        <v>Despesa Direta</v>
      </c>
      <c r="G37838" s="286">
        <f>'Composições Desp. Diretas'!DG70</f>
        <v>0</v>
      </c>
    </row>
    <row r="37839" spans="1:7">
      <c r="A37839" s="283">
        <f>'Comp. Desp. Indiretas'!$DF$7</f>
        <v>0</v>
      </c>
      <c r="B37839" s="278">
        <f>'Composições Desp. Diretas'!$A$71</f>
        <v>0</v>
      </c>
      <c r="C37839" s="278" t="str">
        <f>EAP!$C$10</f>
        <v>PP02</v>
      </c>
      <c r="D37839" s="279">
        <f>'Composições Desp. Diretas'!$C$71</f>
        <v>0</v>
      </c>
      <c r="E37839" s="278" t="str">
        <f>Resumo!$R$5</f>
        <v>Despesa</v>
      </c>
      <c r="F37839" s="278" t="str">
        <f>Resumo!$R$7</f>
        <v>Despesa Direta</v>
      </c>
      <c r="G37839" s="286">
        <f>'Composições Desp. Diretas'!DG71</f>
        <v>0</v>
      </c>
    </row>
    <row r="37840" spans="1:7">
      <c r="A37840" s="283">
        <f>'Comp. Desp. Indiretas'!$DF$7</f>
        <v>0</v>
      </c>
      <c r="B37840" s="278">
        <f>'Composições Desp. Diretas'!$A$72</f>
        <v>0</v>
      </c>
      <c r="C37840" s="278" t="str">
        <f>EAP!$C$10</f>
        <v>PP02</v>
      </c>
      <c r="D37840" s="279">
        <f>'Composições Desp. Diretas'!$C$72</f>
        <v>0</v>
      </c>
      <c r="E37840" s="278" t="str">
        <f>Resumo!$R$5</f>
        <v>Despesa</v>
      </c>
      <c r="F37840" s="278" t="str">
        <f>Resumo!$R$7</f>
        <v>Despesa Direta</v>
      </c>
      <c r="G37840" s="286">
        <f>'Composições Desp. Diretas'!DG72</f>
        <v>0</v>
      </c>
    </row>
    <row r="38709" spans="1:7">
      <c r="A38709" s="283">
        <f>'Comp. Desp. Indiretas'!$DF$7</f>
        <v>0</v>
      </c>
      <c r="D38709" s="279" t="str">
        <f>'CRONOG. DE RECEBIMENTO'!$A$5</f>
        <v>SUBPROGRAMA DE EDUCAÇÃO AMBIENTAL PARA A COMUNIDADE (PEAC)</v>
      </c>
      <c r="E38709" s="278" t="str">
        <f>Resumo!$R$4</f>
        <v>Receita</v>
      </c>
      <c r="F38709" s="278" t="str">
        <f>Resumo!$R$4</f>
        <v>Receita</v>
      </c>
      <c r="G38709" s="286">
        <f>'CRONOG. DE RECEBIMENTO'!AJ5</f>
        <v>0</v>
      </c>
    </row>
    <row r="38710" spans="1:7">
      <c r="A38710" s="283">
        <f>'Comp. Desp. Indiretas'!$DF$7</f>
        <v>0</v>
      </c>
      <c r="D38710" s="279" t="str">
        <f>'CRONOG. DE RECEBIMENTO'!$A$6</f>
        <v>Plano de Trabalho de Comunidade (PEAC)</v>
      </c>
      <c r="E38710" s="278" t="str">
        <f>Resumo!$R$4</f>
        <v>Receita</v>
      </c>
      <c r="F38710" s="278" t="str">
        <f>Resumo!$R$4</f>
        <v>Receita</v>
      </c>
      <c r="G38710" s="286">
        <f>'CRONOG. DE RECEBIMENTO'!AJ6</f>
        <v>0</v>
      </c>
    </row>
    <row r="38711" spans="1:7">
      <c r="A38711" s="283">
        <f>'Comp. Desp. Indiretas'!$DF$7</f>
        <v>0</v>
      </c>
      <c r="D38711" s="279" t="str">
        <f>'CRONOG. DE RECEBIMENTO'!$A$7</f>
        <v>Formar Comitê de Educação Ambiental de Comunidade (PEAC)</v>
      </c>
      <c r="E38711" s="278" t="str">
        <f>Resumo!$R$4</f>
        <v>Receita</v>
      </c>
      <c r="F38711" s="278" t="str">
        <f>Resumo!$R$4</f>
        <v>Receita</v>
      </c>
      <c r="G38711" s="286">
        <f>'CRONOG. DE RECEBIMENTO'!AJ7</f>
        <v>0</v>
      </c>
    </row>
    <row r="38712" spans="1:7">
      <c r="A38712" s="283">
        <f>'Comp. Desp. Indiretas'!$DF$7</f>
        <v>0</v>
      </c>
      <c r="D38712" s="279" t="str">
        <f>'CRONOG. DE RECEBIMENTO'!$A$8</f>
        <v>Manter Comitê de Educação Ambiental em comunidades (PEAC)</v>
      </c>
      <c r="E38712" s="278" t="str">
        <f>Resumo!$R$4</f>
        <v>Receita</v>
      </c>
      <c r="F38712" s="278" t="str">
        <f>Resumo!$R$4</f>
        <v>Receita</v>
      </c>
      <c r="G38712" s="286">
        <f>'CRONOG. DE RECEBIMENTO'!AJ8</f>
        <v>0</v>
      </c>
    </row>
    <row r="38713" spans="1:7">
      <c r="A38713" s="283">
        <f>'Comp. Desp. Indiretas'!$DF$7</f>
        <v>0</v>
      </c>
      <c r="D38713" s="279" t="str">
        <f>'CRONOG. DE RECEBIMENTO'!$A$24</f>
        <v>Realizar análise técnica mensal das atividades de Educação Ambiental do PEAC</v>
      </c>
      <c r="E38713" s="278" t="str">
        <f>Resumo!$R$4</f>
        <v>Receita</v>
      </c>
      <c r="F38713" s="278" t="str">
        <f>Resumo!$R$4</f>
        <v>Receita</v>
      </c>
      <c r="G38713" s="286">
        <f>'CRONOG. DE RECEBIMENTO'!AJ24</f>
        <v>0</v>
      </c>
    </row>
    <row r="38714" spans="1:7">
      <c r="A38714" s="283">
        <f>'Comp. Desp. Indiretas'!$DF$7</f>
        <v>0</v>
      </c>
      <c r="D38714" s="279" t="str">
        <f>'CRONOG. DE RECEBIMENTO'!$A$25</f>
        <v>Realizar Blitz Educativa sobre SSMA para Comunidades (PEAC)</v>
      </c>
      <c r="E38714" s="278" t="str">
        <f>Resumo!$R$4</f>
        <v>Receita</v>
      </c>
      <c r="F38714" s="278" t="str">
        <f>Resumo!$R$4</f>
        <v>Receita</v>
      </c>
      <c r="G38714" s="286">
        <f>'CRONOG. DE RECEBIMENTO'!AJ25</f>
        <v>0</v>
      </c>
    </row>
    <row r="38715" spans="1:7">
      <c r="A38715" s="283">
        <f>'Comp. Desp. Indiretas'!$DF$7</f>
        <v>0</v>
      </c>
      <c r="D38715" s="279" t="str">
        <f>'CRONOG. DE RECEBIMENTO'!$A$26</f>
        <v>Despesas tributáveis do item 6.1.12</v>
      </c>
      <c r="E38715" s="278" t="str">
        <f>Resumo!$R$4</f>
        <v>Receita</v>
      </c>
      <c r="F38715" s="278" t="str">
        <f>Resumo!$R$4</f>
        <v>Receita</v>
      </c>
      <c r="G38715" s="286">
        <f>'CRONOG. DE RECEBIMENTO'!AJ26</f>
        <v>0</v>
      </c>
    </row>
    <row r="38716" spans="1:7">
      <c r="A38716" s="283">
        <f>'Comp. Desp. Indiretas'!$DF$7</f>
        <v>0</v>
      </c>
      <c r="D38716" s="279" t="str">
        <f>'CRONOG. DE RECEBIMENTO'!$A$42</f>
        <v>Despesas tributáveis do item 6.1.21</v>
      </c>
      <c r="E38716" s="278" t="str">
        <f>Resumo!$R$4</f>
        <v>Receita</v>
      </c>
      <c r="F38716" s="278" t="str">
        <f>Resumo!$R$4</f>
        <v>Receita</v>
      </c>
      <c r="G38716" s="286">
        <f>'CRONOG. DE RECEBIMENTO'!AJ42</f>
        <v>0</v>
      </c>
    </row>
    <row r="38717" spans="1:7">
      <c r="A38717" s="283">
        <f>'Comp. Desp. Indiretas'!$DF$7</f>
        <v>0</v>
      </c>
      <c r="D38717" s="279" t="str">
        <f>'CRONOG. DE RECEBIMENTO'!$A$43</f>
        <v>Monitorar atividade do Programa de Educação Ambiental do Trabalhador (PEAT)</v>
      </c>
      <c r="E38717" s="278" t="str">
        <f>Resumo!$R$4</f>
        <v>Receita</v>
      </c>
      <c r="F38717" s="278" t="str">
        <f>Resumo!$R$4</f>
        <v>Receita</v>
      </c>
      <c r="G38717" s="286">
        <f>'CRONOG. DE RECEBIMENTO'!AJ43</f>
        <v>0</v>
      </c>
    </row>
    <row r="38718" spans="1:7">
      <c r="A38718" s="283">
        <f>'Comp. Desp. Indiretas'!$DF$7</f>
        <v>0</v>
      </c>
      <c r="D38718" s="279" t="str">
        <f>'CRONOG. DE RECEBIMENTO'!$A$44</f>
        <v>Despesas tributáveis do item 6.1.22</v>
      </c>
      <c r="E38718" s="278" t="str">
        <f>Resumo!$R$4</f>
        <v>Receita</v>
      </c>
      <c r="F38718" s="278" t="str">
        <f>Resumo!$R$4</f>
        <v>Receita</v>
      </c>
      <c r="G38718" s="286">
        <f>'CRONOG. DE RECEBIMENTO'!AJ44</f>
        <v>0</v>
      </c>
    </row>
    <row r="38719" spans="1:7">
      <c r="A38719" s="283">
        <f>'Comp. Desp. Indiretas'!$DF$7</f>
        <v>0</v>
      </c>
      <c r="D38719" s="279" t="str">
        <f>'CRONOG. DE RECEBIMENTO'!$A$45</f>
        <v>Realizar análise técnica mensal das atividades de Educação Ambiental do PEAT</v>
      </c>
      <c r="E38719" s="278" t="str">
        <f>Resumo!$R$4</f>
        <v>Receita</v>
      </c>
      <c r="F38719" s="278" t="str">
        <f>Resumo!$R$4</f>
        <v>Receita</v>
      </c>
      <c r="G38719" s="286">
        <f>'CRONOG. DE RECEBIMENTO'!AJ45</f>
        <v>0</v>
      </c>
    </row>
    <row r="38720" spans="1:7">
      <c r="A38720" s="283">
        <f>'Comp. Desp. Indiretas'!$DF$7</f>
        <v>0</v>
      </c>
      <c r="D38720" s="279" t="str">
        <f>'CRONOG. DE RECEBIMENTO'!$A$46</f>
        <v>Realizar Diagnóstico Socioambiental Participativo (DSAP) para empregados</v>
      </c>
      <c r="E38720" s="278" t="str">
        <f>Resumo!$R$4</f>
        <v>Receita</v>
      </c>
      <c r="F38720" s="278" t="str">
        <f>Resumo!$R$4</f>
        <v>Receita</v>
      </c>
      <c r="G38720" s="286">
        <f>'CRONOG. DE RECEBIMENTO'!AJ46</f>
        <v>0</v>
      </c>
    </row>
    <row r="38722" spans="1:7">
      <c r="A38722" s="283">
        <f>'Comp. Desp. Indiretas'!$DF$7</f>
        <v>0</v>
      </c>
      <c r="D38722" s="279" t="str">
        <f>'CRONOG. DE RECEBIMENTO'!$A$47</f>
        <v>Despesas tributáveis do item 6.1.24</v>
      </c>
      <c r="E38722" s="278" t="str">
        <f>Resumo!$R$4</f>
        <v>Receita</v>
      </c>
      <c r="F38722" s="278" t="str">
        <f>Resumo!$R$4</f>
        <v>Receita</v>
      </c>
      <c r="G38722" s="286">
        <f>'CRONOG. DE RECEBIMENTO'!AJ47</f>
        <v>0</v>
      </c>
    </row>
    <row r="38723" spans="1:7">
      <c r="A38723" s="283">
        <f>'Comp. Desp. Indiretas'!$DF$7</f>
        <v>0</v>
      </c>
      <c r="D38723" s="279" t="str">
        <f>'CRONOG. DE RECEBIMENTO'!$A$48</f>
        <v>PRODUÇÃO DE ARTES VISUAIS</v>
      </c>
      <c r="E38723" s="278" t="str">
        <f>Resumo!$R$4</f>
        <v>Receita</v>
      </c>
      <c r="F38723" s="278" t="str">
        <f>Resumo!$R$4</f>
        <v>Receita</v>
      </c>
      <c r="G38723" s="286">
        <f>'CRONOG. DE RECEBIMENTO'!AJ48</f>
        <v>0</v>
      </c>
    </row>
    <row r="38724" spans="1:7">
      <c r="A38724" s="283">
        <f>'Comp. Desp. Indiretas'!$DF$7</f>
        <v>0</v>
      </c>
      <c r="D38724" s="279" t="str">
        <f>'CRONOG. DE RECEBIMENTO'!$A$49</f>
        <v>Produzir material gráfico como folder, convites, banner, lâmina, outdoor, apresentações e produtos diversos atinentes a educação ambiental e outras temáticas etc.</v>
      </c>
      <c r="E38724" s="278" t="str">
        <f>Resumo!$R$4</f>
        <v>Receita</v>
      </c>
      <c r="F38724" s="278" t="str">
        <f>Resumo!$R$4</f>
        <v>Receita</v>
      </c>
      <c r="G38724" s="286">
        <f>'CRONOG. DE RECEBIMENTO'!AJ49</f>
        <v>0</v>
      </c>
    </row>
    <row r="38725" spans="1:7">
      <c r="A38725" s="283">
        <f>'Comp. Desp. Indiretas'!$DF$7</f>
        <v>0</v>
      </c>
      <c r="D38725" s="279" t="str">
        <f>'CRONOG. DE RECEBIMENTO'!$A$50</f>
        <v>Produzir Card Animado, Vídeos, Spot, Jogos interativos, Peça Multimídia, Identidade Visual, Plataformas digitais/interativas, Brindes, Cadernos de Campo/Quis/Guia etc.:</v>
      </c>
      <c r="E38725" s="278" t="str">
        <f>Resumo!$R$4</f>
        <v>Receita</v>
      </c>
      <c r="F38725" s="278" t="str">
        <f>Resumo!$R$4</f>
        <v>Receita</v>
      </c>
      <c r="G38725" s="286">
        <f>'CRONOG. DE RECEBIMENTO'!AJ50</f>
        <v>0</v>
      </c>
    </row>
    <row r="38739" spans="1:7">
      <c r="A38739" s="283">
        <f>'Comp. Desp. Indiretas'!$DF$7</f>
        <v>0</v>
      </c>
      <c r="D38739" s="279" t="str">
        <f>Resumo!$R$8</f>
        <v>Imposto</v>
      </c>
      <c r="E38739" s="278" t="str">
        <f>Resumo!$R$5</f>
        <v>Despesa</v>
      </c>
      <c r="F38739" s="278" t="str">
        <f>Resumo!$R$8</f>
        <v>Imposto</v>
      </c>
      <c r="G38739" s="286">
        <f>'CRONOG. DE RECEBIMENTO'!AJ53</f>
        <v>0</v>
      </c>
    </row>
    <row r="38740" spans="1:7">
      <c r="A38740" s="283">
        <f>'Comp. Desp. Indiretas'!$DF$7</f>
        <v>0</v>
      </c>
      <c r="D38740" s="279" t="str">
        <f>Resumo!$R$9</f>
        <v>Overhead</v>
      </c>
      <c r="E38740" s="278" t="str">
        <f>Resumo!$R$9</f>
        <v>Overhead</v>
      </c>
      <c r="F38740" s="278" t="str">
        <f>Resumo!$R$9</f>
        <v>Overhead</v>
      </c>
      <c r="G38740" s="286">
        <f>'CRONOG. DE RECEBIMENTO'!AJ58</f>
        <v>0</v>
      </c>
    </row>
    <row r="38741" spans="1:7">
      <c r="A38741" s="283">
        <f>'Comp. Desp. Indiretas'!$DF$7</f>
        <v>0</v>
      </c>
      <c r="D38741" s="279" t="str">
        <f>Resumo!$R$10</f>
        <v>Margem</v>
      </c>
      <c r="E38741" s="278" t="str">
        <f>Resumo!$R$10</f>
        <v>Margem</v>
      </c>
      <c r="F38741" s="278" t="str">
        <f>Resumo!$R$10</f>
        <v>Margem</v>
      </c>
      <c r="G38741" s="286">
        <f>'CRONOG. DE RECEBIMENTO'!AJ60</f>
        <v>0</v>
      </c>
    </row>
    <row r="38742" spans="1:7">
      <c r="A38742" s="283">
        <f>'Comp. Desp. Indiretas'!$DF$7</f>
        <v>0</v>
      </c>
      <c r="D38742" s="279" t="str">
        <f>Resumo!$R$11</f>
        <v>Risco</v>
      </c>
      <c r="E38742" s="278" t="str">
        <f>Resumo!$R$11</f>
        <v>Risco</v>
      </c>
      <c r="F38742" s="278" t="str">
        <f>Resumo!$R$11</f>
        <v>Risco</v>
      </c>
      <c r="G38742" s="286">
        <f>'CRONOG. DE RECEBIMENTO'!AJ59</f>
        <v>0</v>
      </c>
    </row>
    <row r="38743" spans="1:7">
      <c r="A38743" s="283">
        <f>'Comp. Desp. Indiretas'!$DF$7</f>
        <v>0</v>
      </c>
      <c r="D38743" s="279" t="str">
        <f>'CRONOG. DE RECEBIMENTO'!$A$54</f>
        <v>TOTAL MENSAL - RECEITA LÍQUIDA</v>
      </c>
      <c r="E38743" s="278" t="str">
        <f>Resumo!$R$4</f>
        <v>Receita</v>
      </c>
      <c r="F38743" s="278" t="str">
        <f>'CRONOG. DE RECEBIMENTO'!$A$54</f>
        <v>TOTAL MENSAL - RECEITA LÍQUIDA</v>
      </c>
      <c r="G38743" s="286">
        <f>'CRONOG. DE RECEBIMENTO'!$AJ$54</f>
        <v>0</v>
      </c>
    </row>
    <row r="38744" spans="1:7">
      <c r="A38744" s="283">
        <f>'Comp. Desp. Indiretas'!$DF$7</f>
        <v>0</v>
      </c>
      <c r="D38744" s="279" t="str">
        <f>'CRONOG. DE RECEBIMENTO'!$A$55</f>
        <v>TOTAL ACUMULADO - RECEITA LÍQUIDA</v>
      </c>
      <c r="E38744" s="278" t="str">
        <f>Resumo!$R$4</f>
        <v>Receita</v>
      </c>
      <c r="F38744" s="278" t="str">
        <f>'CRONOG. DE RECEBIMENTO'!$A$55</f>
        <v>TOTAL ACUMULADO - RECEITA LÍQUIDA</v>
      </c>
      <c r="G38744" s="286">
        <f>'CRONOG. DE RECEBIMENTO'!$AJ$55</f>
        <v>5856057.9680455765</v>
      </c>
    </row>
    <row r="38775" spans="1:7">
      <c r="A38775" s="283">
        <f>'Comp. Desp. Indiretas'!$DG$7</f>
        <v>0</v>
      </c>
      <c r="B38775" s="278" t="str">
        <f>'Comp. Desp. Indiretas'!$A$9</f>
        <v>MOC</v>
      </c>
      <c r="D38775" s="279" t="str">
        <f>'Comp. Desp. Indiretas'!$C$9</f>
        <v>DIRETOR TÉCNICO</v>
      </c>
      <c r="E38775" s="278" t="str">
        <f>Resumo!$R$5</f>
        <v>Despesa</v>
      </c>
      <c r="F38775" s="278" t="str">
        <f>Resumo!$R$6</f>
        <v>Despesa Indireta</v>
      </c>
      <c r="G38775" s="286">
        <f>'Comp. Desp. Indiretas'!DG9</f>
        <v>0</v>
      </c>
    </row>
    <row r="38776" spans="1:7">
      <c r="A38776" s="283">
        <f>'Comp. Desp. Indiretas'!$DG$7</f>
        <v>0</v>
      </c>
      <c r="B38776" s="278" t="str">
        <f>'Comp. Desp. Indiretas'!$A$10</f>
        <v>MOC</v>
      </c>
      <c r="D38776" s="279" t="str">
        <f>'Comp. Desp. Indiretas'!$C$10</f>
        <v>GERENTE DE PROJETO</v>
      </c>
      <c r="E38776" s="278" t="str">
        <f>Resumo!$R$5</f>
        <v>Despesa</v>
      </c>
      <c r="F38776" s="278" t="str">
        <f>Resumo!$R$6</f>
        <v>Despesa Indireta</v>
      </c>
      <c r="G38776" s="286">
        <f>'Comp. Desp. Indiretas'!DG10</f>
        <v>0</v>
      </c>
    </row>
    <row r="38777" spans="1:7">
      <c r="A38777" s="283">
        <f>'Comp. Desp. Indiretas'!$DG$7</f>
        <v>0</v>
      </c>
      <c r="B38777" s="278" t="str">
        <f>'Comp. Desp. Indiretas'!$A$11</f>
        <v>MOC</v>
      </c>
      <c r="D38777" s="279" t="str">
        <f>'Comp. Desp. Indiretas'!$C$11</f>
        <v>COORD. DE PROJETO</v>
      </c>
      <c r="E38777" s="278" t="str">
        <f>Resumo!$R$5</f>
        <v>Despesa</v>
      </c>
      <c r="F38777" s="278" t="str">
        <f>Resumo!$R$6</f>
        <v>Despesa Indireta</v>
      </c>
      <c r="G38777" s="286">
        <f>'Comp. Desp. Indiretas'!DG11</f>
        <v>0</v>
      </c>
    </row>
    <row r="38778" spans="1:7">
      <c r="A38778" s="283">
        <f>'Comp. Desp. Indiretas'!$DG$7</f>
        <v>0</v>
      </c>
      <c r="B38778" s="278" t="str">
        <f>'Comp. Desp. Indiretas'!$A$12</f>
        <v>MOC</v>
      </c>
      <c r="D38778" s="279" t="str">
        <f>'Comp. Desp. Indiretas'!$C$12</f>
        <v>COORD. OPERACIONAL</v>
      </c>
      <c r="E38778" s="278" t="str">
        <f>Resumo!$R$5</f>
        <v>Despesa</v>
      </c>
      <c r="F38778" s="278" t="str">
        <f>Resumo!$R$6</f>
        <v>Despesa Indireta</v>
      </c>
      <c r="G38778" s="286">
        <f>'Comp. Desp. Indiretas'!DG12</f>
        <v>0</v>
      </c>
    </row>
    <row r="38779" spans="1:7">
      <c r="A38779" s="283">
        <f>'Comp. Desp. Indiretas'!$DG$7</f>
        <v>0</v>
      </c>
      <c r="B38779" s="278" t="str">
        <f>'Comp. Desp. Indiretas'!$A$13</f>
        <v>MOC</v>
      </c>
      <c r="D38779" s="279" t="str">
        <f>'Comp. Desp. Indiretas'!$C$13</f>
        <v>ANALISTA DE PROJETOS SENIOR</v>
      </c>
      <c r="E38779" s="278" t="str">
        <f>Resumo!$R$5</f>
        <v>Despesa</v>
      </c>
      <c r="F38779" s="278" t="str">
        <f>Resumo!$R$6</f>
        <v>Despesa Indireta</v>
      </c>
      <c r="G38779" s="286">
        <f>'Comp. Desp. Indiretas'!DG13</f>
        <v>0</v>
      </c>
    </row>
    <row r="38780" spans="1:7">
      <c r="A38780" s="283">
        <f>'Comp. Desp. Indiretas'!$DG$7</f>
        <v>0</v>
      </c>
      <c r="B38780" s="278" t="str">
        <f>'Comp. Desp. Indiretas'!$A$14</f>
        <v>MOC</v>
      </c>
      <c r="D38780" s="279" t="str">
        <f>'Comp. Desp. Indiretas'!$C$14</f>
        <v>ANALISTA DE PROJETOS PLENO</v>
      </c>
      <c r="E38780" s="278" t="str">
        <f>Resumo!$R$5</f>
        <v>Despesa</v>
      </c>
      <c r="F38780" s="278" t="str">
        <f>Resumo!$R$6</f>
        <v>Despesa Indireta</v>
      </c>
      <c r="G38780" s="286">
        <f>'Comp. Desp. Indiretas'!DG14</f>
        <v>0</v>
      </c>
    </row>
    <row r="38781" spans="1:7">
      <c r="A38781" s="283">
        <f>'Comp. Desp. Indiretas'!$DG$7</f>
        <v>0</v>
      </c>
      <c r="B38781" s="278" t="str">
        <f>'Comp. Desp. Indiretas'!$A$15</f>
        <v>MOC</v>
      </c>
      <c r="D38781" s="279" t="str">
        <f>'Comp. Desp. Indiretas'!$C$15</f>
        <v>ANALISTA DE PROJETOS JUNIOR</v>
      </c>
      <c r="E38781" s="278" t="str">
        <f>Resumo!$R$5</f>
        <v>Despesa</v>
      </c>
      <c r="F38781" s="278" t="str">
        <f>Resumo!$R$6</f>
        <v>Despesa Indireta</v>
      </c>
      <c r="G38781" s="286">
        <f>'Comp. Desp. Indiretas'!DG15</f>
        <v>0</v>
      </c>
    </row>
    <row r="38782" spans="1:7">
      <c r="A38782" s="283">
        <f>'Comp. Desp. Indiretas'!$DG$7</f>
        <v>0</v>
      </c>
      <c r="B38782" s="278" t="str">
        <f>'Comp. Desp. Indiretas'!$A$16</f>
        <v>MOC</v>
      </c>
      <c r="D38782" s="279" t="str">
        <f>'Comp. Desp. Indiretas'!$C$16</f>
        <v>TÉCNICO OPERACIONAL</v>
      </c>
      <c r="E38782" s="278" t="str">
        <f>Resumo!$R$5</f>
        <v>Despesa</v>
      </c>
      <c r="F38782" s="278" t="str">
        <f>Resumo!$R$6</f>
        <v>Despesa Indireta</v>
      </c>
      <c r="G38782" s="286">
        <f>'Comp. Desp. Indiretas'!DG16</f>
        <v>0</v>
      </c>
    </row>
    <row r="38783" spans="1:7">
      <c r="A38783" s="283">
        <f>'Comp. Desp. Indiretas'!$DG$7</f>
        <v>0</v>
      </c>
      <c r="B38783" s="278" t="str">
        <f>'Comp. Desp. Indiretas'!$A$17</f>
        <v>MOC</v>
      </c>
      <c r="D38783" s="279" t="str">
        <f>'Comp. Desp. Indiretas'!$C$17</f>
        <v>TÉCNICO OPERACIONAL - C/ PERICULOSIDADE</v>
      </c>
      <c r="E38783" s="278" t="str">
        <f>Resumo!$R$5</f>
        <v>Despesa</v>
      </c>
      <c r="F38783" s="278" t="str">
        <f>Resumo!$R$6</f>
        <v>Despesa Indireta</v>
      </c>
      <c r="G38783" s="286">
        <f>'Comp. Desp. Indiretas'!DG17</f>
        <v>0</v>
      </c>
    </row>
    <row r="38784" spans="1:7">
      <c r="A38784" s="283">
        <f>'Comp. Desp. Indiretas'!$DG$7</f>
        <v>0</v>
      </c>
      <c r="B38784" s="278" t="str">
        <f>'Comp. Desp. Indiretas'!$A$18</f>
        <v>MOC</v>
      </c>
      <c r="D38784" s="279" t="str">
        <f>'Comp. Desp. Indiretas'!$C$18</f>
        <v>ANALISTA DE GEOPROCESSAMENTO</v>
      </c>
      <c r="E38784" s="278" t="str">
        <f>Resumo!$R$5</f>
        <v>Despesa</v>
      </c>
      <c r="F38784" s="278" t="str">
        <f>Resumo!$R$6</f>
        <v>Despesa Indireta</v>
      </c>
      <c r="G38784" s="286">
        <f>'Comp. Desp. Indiretas'!DG18</f>
        <v>0</v>
      </c>
    </row>
    <row r="38785" spans="1:7">
      <c r="A38785" s="283">
        <f>'Comp. Desp. Indiretas'!$DG$7</f>
        <v>0</v>
      </c>
      <c r="B38785" s="278" t="str">
        <f>'Comp. Desp. Indiretas'!$A$19</f>
        <v>MOC</v>
      </c>
      <c r="D38785" s="279" t="str">
        <f>'Comp. Desp. Indiretas'!$C$19</f>
        <v>ASSISTENTE DE PROJETOS</v>
      </c>
      <c r="E38785" s="278" t="str">
        <f>Resumo!$R$5</f>
        <v>Despesa</v>
      </c>
      <c r="F38785" s="278" t="str">
        <f>Resumo!$R$6</f>
        <v>Despesa Indireta</v>
      </c>
      <c r="G38785" s="286">
        <f>'Comp. Desp. Indiretas'!DG19</f>
        <v>0</v>
      </c>
    </row>
    <row r="38786" spans="1:7">
      <c r="A38786" s="283">
        <f>'Comp. Desp. Indiretas'!$DG$7</f>
        <v>0</v>
      </c>
      <c r="B38786" s="278" t="str">
        <f>'Comp. Desp. Indiretas'!$A$20</f>
        <v>MOC</v>
      </c>
      <c r="D38786" s="279" t="str">
        <f>'Comp. Desp. Indiretas'!$C$20</f>
        <v>ASSISTENTE ADMINISTRATIVO</v>
      </c>
      <c r="E38786" s="278" t="str">
        <f>Resumo!$R$5</f>
        <v>Despesa</v>
      </c>
      <c r="F38786" s="278" t="str">
        <f>Resumo!$R$6</f>
        <v>Despesa Indireta</v>
      </c>
      <c r="G38786" s="286">
        <f>'Comp. Desp. Indiretas'!DG20</f>
        <v>0</v>
      </c>
    </row>
    <row r="38787" spans="1:7">
      <c r="A38787" s="283">
        <f>'Comp. Desp. Indiretas'!$DG$7</f>
        <v>0</v>
      </c>
      <c r="B38787" s="278" t="str">
        <f>'Comp. Desp. Indiretas'!$A$21</f>
        <v>MOC</v>
      </c>
      <c r="D38787" s="279" t="str">
        <f>'Comp. Desp. Indiretas'!$C$21</f>
        <v>ESTAGIÁRIO TÉCNICO</v>
      </c>
      <c r="E38787" s="278" t="str">
        <f>Resumo!$R$5</f>
        <v>Despesa</v>
      </c>
      <c r="F38787" s="278" t="str">
        <f>Resumo!$R$6</f>
        <v>Despesa Indireta</v>
      </c>
      <c r="G38787" s="286">
        <f>'Comp. Desp. Indiretas'!DG21</f>
        <v>0</v>
      </c>
    </row>
    <row r="38788" spans="1:7">
      <c r="A38788" s="283">
        <f>'Comp. Desp. Indiretas'!$DG$7</f>
        <v>0</v>
      </c>
      <c r="B38788" s="278" t="str">
        <f>'Comp. Desp. Indiretas'!$A$22</f>
        <v>MOC</v>
      </c>
      <c r="D38788" s="279" t="str">
        <f>'Comp. Desp. Indiretas'!$C$22</f>
        <v>ANALISTA FINANCEIRO</v>
      </c>
      <c r="E38788" s="278" t="str">
        <f>Resumo!$R$5</f>
        <v>Despesa</v>
      </c>
      <c r="F38788" s="278" t="str">
        <f>Resumo!$R$6</f>
        <v>Despesa Indireta</v>
      </c>
      <c r="G38788" s="286">
        <f>'Comp. Desp. Indiretas'!DG22</f>
        <v>0</v>
      </c>
    </row>
    <row r="38789" spans="1:7">
      <c r="A38789" s="283">
        <f>'Comp. Desp. Indiretas'!$DG$7</f>
        <v>0</v>
      </c>
      <c r="B38789" s="278" t="str">
        <f>'Comp. Desp. Indiretas'!$A$23</f>
        <v>MOC</v>
      </c>
      <c r="D38789" s="279" t="str">
        <f>'Comp. Desp. Indiretas'!$C$23</f>
        <v>ANALISTA DE SUPRIMENTOS</v>
      </c>
      <c r="E38789" s="278" t="str">
        <f>Resumo!$R$5</f>
        <v>Despesa</v>
      </c>
      <c r="F38789" s="278" t="str">
        <f>Resumo!$R$6</f>
        <v>Despesa Indireta</v>
      </c>
      <c r="G38789" s="286">
        <f>'Comp. Desp. Indiretas'!DG23</f>
        <v>0</v>
      </c>
    </row>
    <row r="38790" spans="1:7">
      <c r="A38790" s="283">
        <f>'Comp. Desp. Indiretas'!$DG$7</f>
        <v>0</v>
      </c>
      <c r="B38790" s="278" t="str">
        <f>'Comp. Desp. Indiretas'!$A$24</f>
        <v>DG</v>
      </c>
      <c r="D38790" s="279" t="str">
        <f>'Comp. Desp. Indiretas'!$C$24</f>
        <v>HOSPEDAGEM VIAGEM</v>
      </c>
      <c r="E38790" s="278" t="str">
        <f>Resumo!$R$5</f>
        <v>Despesa</v>
      </c>
      <c r="F38790" s="278" t="str">
        <f>Resumo!$R$6</f>
        <v>Despesa Indireta</v>
      </c>
      <c r="G38790" s="286">
        <f>'Comp. Desp. Indiretas'!DG24</f>
        <v>0</v>
      </c>
    </row>
    <row r="38791" spans="1:7">
      <c r="A38791" s="283">
        <f>'Comp. Desp. Indiretas'!$DG$7</f>
        <v>0</v>
      </c>
      <c r="B38791" s="278" t="str">
        <f>'Comp. Desp. Indiretas'!$A$25</f>
        <v>DG</v>
      </c>
      <c r="D38791" s="279" t="str">
        <f>'Comp. Desp. Indiretas'!$C$25</f>
        <v>HOSPEDAGEM - NIVEL 2</v>
      </c>
      <c r="E38791" s="278" t="str">
        <f>Resumo!$R$5</f>
        <v>Despesa</v>
      </c>
      <c r="F38791" s="278" t="str">
        <f>Resumo!$R$6</f>
        <v>Despesa Indireta</v>
      </c>
      <c r="G38791" s="286">
        <f>'Comp. Desp. Indiretas'!DG25</f>
        <v>0</v>
      </c>
    </row>
    <row r="38792" spans="1:7">
      <c r="A38792" s="283">
        <f>'Comp. Desp. Indiretas'!$DG$7</f>
        <v>0</v>
      </c>
      <c r="B38792" s="278" t="str">
        <f>'Comp. Desp. Indiretas'!$A$26</f>
        <v>DG</v>
      </c>
      <c r="D38792" s="279" t="str">
        <f>'Comp. Desp. Indiretas'!$C$26</f>
        <v>HOSPEDAGEM - NIVEL 3</v>
      </c>
      <c r="E38792" s="278" t="str">
        <f>Resumo!$R$5</f>
        <v>Despesa</v>
      </c>
      <c r="F38792" s="278" t="str">
        <f>Resumo!$R$6</f>
        <v>Despesa Indireta</v>
      </c>
      <c r="G38792" s="286">
        <f>'Comp. Desp. Indiretas'!DG26</f>
        <v>0</v>
      </c>
    </row>
    <row r="38793" spans="1:7">
      <c r="A38793" s="283">
        <f>'Comp. Desp. Indiretas'!$DG$7</f>
        <v>0</v>
      </c>
      <c r="B38793" s="278" t="str">
        <f>'Comp. Desp. Indiretas'!$A$27</f>
        <v>DG</v>
      </c>
      <c r="D38793" s="279" t="str">
        <f>'Comp. Desp. Indiretas'!$C$27</f>
        <v>SALA COMERCIAL - PARAUAPEBAS/PA</v>
      </c>
      <c r="E38793" s="278" t="str">
        <f>Resumo!$R$5</f>
        <v>Despesa</v>
      </c>
      <c r="F38793" s="278" t="str">
        <f>Resumo!$R$6</f>
        <v>Despesa Indireta</v>
      </c>
      <c r="G38793" s="286">
        <f>'Comp. Desp. Indiretas'!DG27</f>
        <v>0</v>
      </c>
    </row>
    <row r="38794" spans="1:7">
      <c r="A38794" s="283">
        <f>'Comp. Desp. Indiretas'!$DG$7</f>
        <v>0</v>
      </c>
      <c r="B38794" s="278" t="str">
        <f>'Comp. Desp. Indiretas'!$A$28</f>
        <v>DG</v>
      </c>
      <c r="D38794" s="279" t="str">
        <f>'Comp. Desp. Indiretas'!$C$28</f>
        <v>CUSTOS FIXOS - SALA COMERCIAL (INTERNET, TELEFONIA, ENERGIA, LIMPEZA, E ETC)</v>
      </c>
      <c r="E38794" s="278" t="str">
        <f>Resumo!$R$5</f>
        <v>Despesa</v>
      </c>
      <c r="F38794" s="278" t="str">
        <f>Resumo!$R$6</f>
        <v>Despesa Indireta</v>
      </c>
      <c r="G38794" s="286">
        <f>'Comp. Desp. Indiretas'!DG28</f>
        <v>0</v>
      </c>
    </row>
    <row r="38795" spans="1:7">
      <c r="A38795" s="283">
        <f>'Comp. Desp. Indiretas'!$DG$7</f>
        <v>0</v>
      </c>
      <c r="B38795" s="278" t="str">
        <f>'Comp. Desp. Indiretas'!$A$29</f>
        <v>DG</v>
      </c>
      <c r="D38795" s="279" t="str">
        <f>'Comp. Desp. Indiretas'!$C$29</f>
        <v>MOBILIA/FRETE - SALA COMERCIAL</v>
      </c>
      <c r="E38795" s="278" t="str">
        <f>Resumo!$R$5</f>
        <v>Despesa</v>
      </c>
      <c r="F38795" s="278" t="str">
        <f>Resumo!$R$6</f>
        <v>Despesa Indireta</v>
      </c>
      <c r="G38795" s="286">
        <f>'Comp. Desp. Indiretas'!DG29</f>
        <v>0</v>
      </c>
    </row>
    <row r="38796" spans="1:7">
      <c r="A38796" s="283">
        <f>'Comp. Desp. Indiretas'!$DG$7</f>
        <v>0</v>
      </c>
      <c r="B38796" s="278" t="str">
        <f>'Comp. Desp. Indiretas'!$A$30</f>
        <v>DG</v>
      </c>
      <c r="D38796" s="279" t="str">
        <f>'Comp. Desp. Indiretas'!$C$30</f>
        <v>ALIMENTAÇÃO - NIVEL 3</v>
      </c>
      <c r="E38796" s="278" t="str">
        <f>Resumo!$R$5</f>
        <v>Despesa</v>
      </c>
      <c r="F38796" s="278" t="str">
        <f>Resumo!$R$6</f>
        <v>Despesa Indireta</v>
      </c>
      <c r="G38796" s="286">
        <f>'Comp. Desp. Indiretas'!DG30</f>
        <v>0</v>
      </c>
    </row>
    <row r="38797" spans="1:7">
      <c r="A38797" s="283">
        <f>'Comp. Desp. Indiretas'!$DG$7</f>
        <v>0</v>
      </c>
      <c r="B38797" s="278" t="str">
        <f>'Comp. Desp. Indiretas'!$A$31</f>
        <v>DG</v>
      </c>
      <c r="D38797" s="279" t="str">
        <f>'Comp. Desp. Indiretas'!$C$31</f>
        <v>TELEFONIA</v>
      </c>
      <c r="E38797" s="278" t="str">
        <f>Resumo!$R$5</f>
        <v>Despesa</v>
      </c>
      <c r="F38797" s="278" t="str">
        <f>Resumo!$R$6</f>
        <v>Despesa Indireta</v>
      </c>
      <c r="G38797" s="286">
        <f>'Comp. Desp. Indiretas'!DG31</f>
        <v>0</v>
      </c>
    </row>
    <row r="38798" spans="1:7">
      <c r="A38798" s="283">
        <f>'Comp. Desp. Indiretas'!$DG$7</f>
        <v>0</v>
      </c>
      <c r="B38798" s="278" t="str">
        <f>'Comp. Desp. Indiretas'!$A$32</f>
        <v>DG</v>
      </c>
      <c r="D38798" s="279" t="str">
        <f>'Comp. Desp. Indiretas'!$C$32</f>
        <v>ALUGUEL DE VEÍCULO SUV</v>
      </c>
      <c r="E38798" s="278" t="str">
        <f>Resumo!$R$5</f>
        <v>Despesa</v>
      </c>
      <c r="F38798" s="278" t="str">
        <f>Resumo!$R$6</f>
        <v>Despesa Indireta</v>
      </c>
      <c r="G38798" s="286">
        <f>'Comp. Desp. Indiretas'!DG32</f>
        <v>0</v>
      </c>
    </row>
    <row r="38799" spans="1:7">
      <c r="A38799" s="283">
        <f>'Comp. Desp. Indiretas'!$DG$7</f>
        <v>0</v>
      </c>
      <c r="B38799" s="278" t="str">
        <f>'Comp. Desp. Indiretas'!$A$33</f>
        <v>DG</v>
      </c>
      <c r="D38799" s="279" t="str">
        <f>'Comp. Desp. Indiretas'!$C$33</f>
        <v>ALUGUEL DE VEICULO LEVE</v>
      </c>
      <c r="E38799" s="278" t="str">
        <f>Resumo!$R$5</f>
        <v>Despesa</v>
      </c>
      <c r="F38799" s="278" t="str">
        <f>Resumo!$R$6</f>
        <v>Despesa Indireta</v>
      </c>
      <c r="G38799" s="286">
        <f>'Comp. Desp. Indiretas'!DG33</f>
        <v>0</v>
      </c>
    </row>
    <row r="38800" spans="1:7">
      <c r="A38800" s="283">
        <f>'Comp. Desp. Indiretas'!$DG$7</f>
        <v>0</v>
      </c>
      <c r="B38800" s="278" t="str">
        <f>'Comp. Desp. Indiretas'!$A$34</f>
        <v>DG</v>
      </c>
      <c r="D38800" s="279" t="str">
        <f>'Comp. Desp. Indiretas'!$C$34</f>
        <v>ALUGUEL CAMINHONTE</v>
      </c>
      <c r="E38800" s="278" t="str">
        <f>Resumo!$R$5</f>
        <v>Despesa</v>
      </c>
      <c r="F38800" s="278" t="str">
        <f>Resumo!$R$6</f>
        <v>Despesa Indireta</v>
      </c>
      <c r="G38800" s="286">
        <f>'Comp. Desp. Indiretas'!DG34</f>
        <v>0</v>
      </c>
    </row>
    <row r="38801" spans="1:7">
      <c r="A38801" s="283">
        <f>'Comp. Desp. Indiretas'!$DG$7</f>
        <v>0</v>
      </c>
      <c r="B38801" s="278" t="str">
        <f>'Comp. Desp. Indiretas'!$A$35</f>
        <v>DG</v>
      </c>
      <c r="D38801" s="279" t="str">
        <f>'Comp. Desp. Indiretas'!$C$35</f>
        <v>AQUISIÇÃO DE VEICULO</v>
      </c>
      <c r="E38801" s="278" t="str">
        <f>Resumo!$R$5</f>
        <v>Despesa</v>
      </c>
      <c r="F38801" s="278" t="str">
        <f>Resumo!$R$6</f>
        <v>Despesa Indireta</v>
      </c>
      <c r="G38801" s="286">
        <f>'Comp. Desp. Indiretas'!DG35</f>
        <v>0</v>
      </c>
    </row>
    <row r="38802" spans="1:7">
      <c r="A38802" s="283">
        <f>'Comp. Desp. Indiretas'!$DG$7</f>
        <v>0</v>
      </c>
      <c r="B38802" s="278" t="str">
        <f>'Comp. Desp. Indiretas'!$A$36</f>
        <v>DG</v>
      </c>
      <c r="D38802" s="279" t="str">
        <f>'Comp. Desp. Indiretas'!$C$36</f>
        <v>COMBUSTÍVEL - GASOLINA</v>
      </c>
      <c r="E38802" s="278" t="str">
        <f>Resumo!$R$5</f>
        <v>Despesa</v>
      </c>
      <c r="F38802" s="278" t="str">
        <f>Resumo!$R$6</f>
        <v>Despesa Indireta</v>
      </c>
      <c r="G38802" s="286">
        <f>'Comp. Desp. Indiretas'!DG36</f>
        <v>0</v>
      </c>
    </row>
    <row r="38803" spans="1:7">
      <c r="A38803" s="283">
        <f>'Comp. Desp. Indiretas'!$DG$7</f>
        <v>0</v>
      </c>
      <c r="B38803" s="278" t="str">
        <f>'Comp. Desp. Indiretas'!$A$37</f>
        <v>DG</v>
      </c>
      <c r="D38803" s="279" t="str">
        <f>'Comp. Desp. Indiretas'!$C$37</f>
        <v>COMBUSTÍVEL - DIESEL</v>
      </c>
      <c r="E38803" s="278" t="str">
        <f>Resumo!$R$5</f>
        <v>Despesa</v>
      </c>
      <c r="F38803" s="278" t="str">
        <f>Resumo!$R$6</f>
        <v>Despesa Indireta</v>
      </c>
      <c r="G38803" s="286">
        <f>'Comp. Desp. Indiretas'!DG37</f>
        <v>0</v>
      </c>
    </row>
    <row r="38804" spans="1:7">
      <c r="A38804" s="283">
        <f>'Comp. Desp. Indiretas'!$DG$7</f>
        <v>0</v>
      </c>
      <c r="B38804" s="278" t="str">
        <f>'Comp. Desp. Indiretas'!$A$38</f>
        <v>DG</v>
      </c>
      <c r="D38804" s="279" t="str">
        <f>'Comp. Desp. Indiretas'!$C$38</f>
        <v>PASSAGEM AÉREA</v>
      </c>
      <c r="E38804" s="278" t="str">
        <f>Resumo!$R$5</f>
        <v>Despesa</v>
      </c>
      <c r="F38804" s="278" t="str">
        <f>Resumo!$R$6</f>
        <v>Despesa Indireta</v>
      </c>
      <c r="G38804" s="286">
        <f>'Comp. Desp. Indiretas'!DG38</f>
        <v>0</v>
      </c>
    </row>
    <row r="38805" spans="1:7">
      <c r="A38805" s="283">
        <f>'Comp. Desp. Indiretas'!$DG$7</f>
        <v>0</v>
      </c>
      <c r="B38805" s="278" t="str">
        <f>'Comp. Desp. Indiretas'!$A$39</f>
        <v>ART</v>
      </c>
      <c r="D38805" s="279" t="str">
        <f>'Comp. Desp. Indiretas'!$C$39</f>
        <v>ART CREA - Nível 1</v>
      </c>
      <c r="E38805" s="278" t="str">
        <f>Resumo!$R$5</f>
        <v>Despesa</v>
      </c>
      <c r="F38805" s="278" t="str">
        <f>Resumo!$R$6</f>
        <v>Despesa Indireta</v>
      </c>
      <c r="G38805" s="286">
        <f>'Comp. Desp. Indiretas'!DG39</f>
        <v>0</v>
      </c>
    </row>
    <row r="38806" spans="1:7">
      <c r="A38806" s="283">
        <f>'Comp. Desp. Indiretas'!$DG$7</f>
        <v>0</v>
      </c>
      <c r="B38806" s="278" t="str">
        <f>'Comp. Desp. Indiretas'!$A$40</f>
        <v>ART</v>
      </c>
      <c r="D38806" s="279" t="str">
        <f>'Comp. Desp. Indiretas'!$C$40</f>
        <v>ART CREA - Nível 2</v>
      </c>
      <c r="E38806" s="278" t="str">
        <f>Resumo!$R$5</f>
        <v>Despesa</v>
      </c>
      <c r="F38806" s="278" t="str">
        <f>Resumo!$R$6</f>
        <v>Despesa Indireta</v>
      </c>
      <c r="G38806" s="286">
        <f>'Comp. Desp. Indiretas'!DG40</f>
        <v>0</v>
      </c>
    </row>
    <row r="38807" spans="1:7">
      <c r="A38807" s="283">
        <f>'Comp. Desp. Indiretas'!$DG$7</f>
        <v>0</v>
      </c>
      <c r="B38807" s="278" t="str">
        <f>'Comp. Desp. Indiretas'!$A$41</f>
        <v>ART</v>
      </c>
      <c r="D38807" s="279" t="str">
        <f>'Comp. Desp. Indiretas'!$C$41</f>
        <v>ART CREA - Nível 3</v>
      </c>
      <c r="E38807" s="278" t="str">
        <f>Resumo!$R$5</f>
        <v>Despesa</v>
      </c>
      <c r="F38807" s="278" t="str">
        <f>Resumo!$R$6</f>
        <v>Despesa Indireta</v>
      </c>
      <c r="G38807" s="286">
        <f>'Comp. Desp. Indiretas'!DG41</f>
        <v>0</v>
      </c>
    </row>
    <row r="38808" spans="1:7">
      <c r="A38808" s="283">
        <f>'Comp. Desp. Indiretas'!$DG$7</f>
        <v>0</v>
      </c>
      <c r="B38808" s="278" t="str">
        <f>'Comp. Desp. Indiretas'!$A$42</f>
        <v>ART</v>
      </c>
      <c r="D38808" s="279" t="str">
        <f>'Comp. Desp. Indiretas'!$C$42</f>
        <v>ACERVO CREA</v>
      </c>
      <c r="E38808" s="278" t="str">
        <f>Resumo!$R$5</f>
        <v>Despesa</v>
      </c>
      <c r="F38808" s="278" t="str">
        <f>Resumo!$R$6</f>
        <v>Despesa Indireta</v>
      </c>
      <c r="G38808" s="286">
        <f>'Comp. Desp. Indiretas'!DG42</f>
        <v>0</v>
      </c>
    </row>
    <row r="38809" spans="1:7">
      <c r="A38809" s="283">
        <f>'Comp. Desp. Indiretas'!$DG$7</f>
        <v>0</v>
      </c>
      <c r="B38809" s="278" t="str">
        <f>'Comp. Desp. Indiretas'!$A$43</f>
        <v>ART</v>
      </c>
      <c r="D38809" s="279" t="str">
        <f>'Comp. Desp. Indiretas'!$C$43</f>
        <v>ART CRBio</v>
      </c>
      <c r="E38809" s="278" t="str">
        <f>Resumo!$R$5</f>
        <v>Despesa</v>
      </c>
      <c r="F38809" s="278" t="str">
        <f>Resumo!$R$6</f>
        <v>Despesa Indireta</v>
      </c>
      <c r="G38809" s="286">
        <f>'Comp. Desp. Indiretas'!DG43</f>
        <v>0</v>
      </c>
    </row>
    <row r="38810" spans="1:7">
      <c r="A38810" s="283">
        <f>'Comp. Desp. Indiretas'!$DG$7</f>
        <v>0</v>
      </c>
      <c r="B38810" s="278" t="str">
        <f>'Comp. Desp. Indiretas'!$A$44</f>
        <v>ART</v>
      </c>
      <c r="D38810" s="279" t="str">
        <f>'Comp. Desp. Indiretas'!$C$44</f>
        <v>ACERVO CRBio</v>
      </c>
      <c r="E38810" s="278" t="str">
        <f>Resumo!$R$5</f>
        <v>Despesa</v>
      </c>
      <c r="F38810" s="278" t="str">
        <f>Resumo!$R$6</f>
        <v>Despesa Indireta</v>
      </c>
      <c r="G38810" s="286">
        <f>'Comp. Desp. Indiretas'!DG44</f>
        <v>0</v>
      </c>
    </row>
    <row r="38811" spans="1:7">
      <c r="A38811" s="283">
        <f>'Comp. Desp. Indiretas'!$DG$7</f>
        <v>0</v>
      </c>
      <c r="B38811" s="278" t="str">
        <f>'Comp. Desp. Indiretas'!$A$45</f>
        <v>ART</v>
      </c>
      <c r="D38811" s="279" t="str">
        <f>'Comp. Desp. Indiretas'!$C$45</f>
        <v>VISTO CREA PF</v>
      </c>
      <c r="E38811" s="278" t="str">
        <f>Resumo!$R$5</f>
        <v>Despesa</v>
      </c>
      <c r="F38811" s="278" t="str">
        <f>Resumo!$R$6</f>
        <v>Despesa Indireta</v>
      </c>
      <c r="G38811" s="286">
        <f>'Comp. Desp. Indiretas'!DG45</f>
        <v>0</v>
      </c>
    </row>
    <row r="38812" spans="1:7">
      <c r="A38812" s="283">
        <f>'Comp. Desp. Indiretas'!$DG$7</f>
        <v>0</v>
      </c>
      <c r="B38812" s="278" t="str">
        <f>'Comp. Desp. Indiretas'!$A$46</f>
        <v>ART</v>
      </c>
      <c r="D38812" s="279" t="str">
        <f>'Comp. Desp. Indiretas'!$C$46</f>
        <v>VISTO CREA PJ</v>
      </c>
      <c r="E38812" s="278" t="str">
        <f>Resumo!$R$5</f>
        <v>Despesa</v>
      </c>
      <c r="F38812" s="278" t="str">
        <f>Resumo!$R$6</f>
        <v>Despesa Indireta</v>
      </c>
      <c r="G38812" s="286">
        <f>'Comp. Desp. Indiretas'!DG46</f>
        <v>0</v>
      </c>
    </row>
    <row r="38813" spans="1:7">
      <c r="A38813" s="283">
        <f>'Comp. Desp. Indiretas'!$DG$7</f>
        <v>0</v>
      </c>
      <c r="B38813" s="278" t="str">
        <f>'Comp. Desp. Indiretas'!$A$47</f>
        <v>ART</v>
      </c>
      <c r="D38813" s="279" t="str">
        <f>'Comp. Desp. Indiretas'!$C$47</f>
        <v>ANUIDADE CREA PF</v>
      </c>
      <c r="E38813" s="278" t="str">
        <f>Resumo!$R$5</f>
        <v>Despesa</v>
      </c>
      <c r="F38813" s="278" t="str">
        <f>Resumo!$R$6</f>
        <v>Despesa Indireta</v>
      </c>
      <c r="G38813" s="286">
        <f>'Comp. Desp. Indiretas'!DG47</f>
        <v>0</v>
      </c>
    </row>
    <row r="38814" spans="1:7">
      <c r="A38814" s="283">
        <f>'Comp. Desp. Indiretas'!$DG$7</f>
        <v>0</v>
      </c>
      <c r="B38814" s="278" t="str">
        <f>'Comp. Desp. Indiretas'!$A$48</f>
        <v>ART</v>
      </c>
      <c r="D38814" s="279" t="str">
        <f>'Comp. Desp. Indiretas'!$C$48</f>
        <v>ANUIDADE CREA PJ</v>
      </c>
      <c r="E38814" s="278" t="str">
        <f>Resumo!$R$5</f>
        <v>Despesa</v>
      </c>
      <c r="F38814" s="278" t="str">
        <f>Resumo!$R$6</f>
        <v>Despesa Indireta</v>
      </c>
      <c r="G38814" s="286">
        <f>'Comp. Desp. Indiretas'!DG48</f>
        <v>0</v>
      </c>
    </row>
    <row r="38815" spans="1:7">
      <c r="A38815" s="283">
        <f>'Comp. Desp. Indiretas'!$DG$7</f>
        <v>0</v>
      </c>
      <c r="B38815" s="278" t="str">
        <f>'Comp. Desp. Indiretas'!$A$49</f>
        <v>ART</v>
      </c>
      <c r="D38815" s="279" t="str">
        <f>'Comp. Desp. Indiretas'!$C$49</f>
        <v>VISTO CRBio PF</v>
      </c>
      <c r="E38815" s="278" t="str">
        <f>Resumo!$R$5</f>
        <v>Despesa</v>
      </c>
      <c r="F38815" s="278" t="str">
        <f>Resumo!$R$6</f>
        <v>Despesa Indireta</v>
      </c>
      <c r="G38815" s="286">
        <f>'Comp. Desp. Indiretas'!DG49</f>
        <v>0</v>
      </c>
    </row>
    <row r="38816" spans="1:7">
      <c r="A38816" s="283">
        <f>'Comp. Desp. Indiretas'!$DG$7</f>
        <v>0</v>
      </c>
      <c r="B38816" s="278" t="str">
        <f>'Comp. Desp. Indiretas'!$A$50</f>
        <v>ART</v>
      </c>
      <c r="D38816" s="279" t="str">
        <f>'Comp. Desp. Indiretas'!$C$50</f>
        <v>VISTO CRBio PJ</v>
      </c>
      <c r="E38816" s="278" t="str">
        <f>Resumo!$R$5</f>
        <v>Despesa</v>
      </c>
      <c r="F38816" s="278" t="str">
        <f>Resumo!$R$6</f>
        <v>Despesa Indireta</v>
      </c>
      <c r="G38816" s="286">
        <f>'Comp. Desp. Indiretas'!DG50</f>
        <v>0</v>
      </c>
    </row>
    <row r="38817" spans="1:7">
      <c r="A38817" s="283">
        <f>'Comp. Desp. Indiretas'!$DG$7</f>
        <v>0</v>
      </c>
      <c r="B38817" s="278" t="str">
        <f>'Comp. Desp. Indiretas'!$A$51</f>
        <v>SMS</v>
      </c>
      <c r="D38817" s="279" t="str">
        <f>'Comp. Desp. Indiretas'!$C$51</f>
        <v>PPRA</v>
      </c>
      <c r="E38817" s="278" t="str">
        <f>Resumo!$R$5</f>
        <v>Despesa</v>
      </c>
      <c r="F38817" s="278" t="str">
        <f>Resumo!$R$6</f>
        <v>Despesa Indireta</v>
      </c>
      <c r="G38817" s="286">
        <f>'Comp. Desp. Indiretas'!DG51</f>
        <v>0</v>
      </c>
    </row>
    <row r="38818" spans="1:7">
      <c r="A38818" s="283">
        <f>'Comp. Desp. Indiretas'!$DG$7</f>
        <v>0</v>
      </c>
      <c r="B38818" s="278" t="str">
        <f>'Comp. Desp. Indiretas'!$A$52</f>
        <v>SMS</v>
      </c>
      <c r="D38818" s="279" t="str">
        <f>'Comp. Desp. Indiretas'!$C$52</f>
        <v>PCMSO</v>
      </c>
      <c r="E38818" s="278" t="str">
        <f>Resumo!$R$5</f>
        <v>Despesa</v>
      </c>
      <c r="F38818" s="278" t="str">
        <f>Resumo!$R$6</f>
        <v>Despesa Indireta</v>
      </c>
      <c r="G38818" s="286">
        <f>'Comp. Desp. Indiretas'!DG52</f>
        <v>0</v>
      </c>
    </row>
    <row r="38819" spans="1:7">
      <c r="A38819" s="283">
        <f>'Comp. Desp. Indiretas'!$DG$7</f>
        <v>0</v>
      </c>
      <c r="B38819" s="278" t="str">
        <f>'Comp. Desp. Indiretas'!$A$53</f>
        <v>SMS</v>
      </c>
      <c r="D38819" s="279" t="str">
        <f>'Comp. Desp. Indiretas'!$C$53</f>
        <v>PGR</v>
      </c>
      <c r="E38819" s="278" t="str">
        <f>Resumo!$R$5</f>
        <v>Despesa</v>
      </c>
      <c r="F38819" s="278" t="str">
        <f>Resumo!$R$6</f>
        <v>Despesa Indireta</v>
      </c>
      <c r="G38819" s="286">
        <f>'Comp. Desp. Indiretas'!DG53</f>
        <v>0</v>
      </c>
    </row>
    <row r="38820" spans="1:7">
      <c r="A38820" s="283">
        <f>'Comp. Desp. Indiretas'!$DG$7</f>
        <v>0</v>
      </c>
      <c r="B38820" s="278" t="str">
        <f>'Comp. Desp. Indiretas'!$A$55</f>
        <v>SMS</v>
      </c>
      <c r="D38820" s="279" t="str">
        <f>'Comp. Desp. Indiretas'!$C$55</f>
        <v>TREINAMENTO</v>
      </c>
      <c r="E38820" s="278" t="str">
        <f>Resumo!$R$5</f>
        <v>Despesa</v>
      </c>
      <c r="F38820" s="278" t="str">
        <f>Resumo!$R$6</f>
        <v>Despesa Indireta</v>
      </c>
      <c r="G38820" s="286">
        <f>'Comp. Desp. Indiretas'!DG55</f>
        <v>0</v>
      </c>
    </row>
    <row r="38821" spans="1:7">
      <c r="A38821" s="283">
        <f>'Comp. Desp. Indiretas'!$DG$7</f>
        <v>0</v>
      </c>
      <c r="B38821" s="278" t="str">
        <f>'Comp. Desp. Indiretas'!$A$56</f>
        <v>SMS</v>
      </c>
      <c r="D38821" s="279" t="str">
        <f>'Comp. Desp. Indiretas'!$C$56</f>
        <v>ASO</v>
      </c>
      <c r="E38821" s="278" t="str">
        <f>Resumo!$R$5</f>
        <v>Despesa</v>
      </c>
      <c r="F38821" s="278" t="str">
        <f>Resumo!$R$6</f>
        <v>Despesa Indireta</v>
      </c>
      <c r="G38821" s="286">
        <f>'Comp. Desp. Indiretas'!DG56</f>
        <v>0</v>
      </c>
    </row>
    <row r="38822" spans="1:7">
      <c r="A38822" s="283">
        <f>'Comp. Desp. Indiretas'!$DG$7</f>
        <v>0</v>
      </c>
      <c r="B38822" s="278">
        <f>'Comp. Desp. Indiretas'!$A$57</f>
        <v>0</v>
      </c>
      <c r="D38822" s="279" t="str">
        <f>'Comp. Desp. Indiretas'!$C$57</f>
        <v/>
      </c>
      <c r="E38822" s="278" t="str">
        <f>Resumo!$R$5</f>
        <v>Despesa</v>
      </c>
      <c r="F38822" s="278" t="str">
        <f>Resumo!$R$6</f>
        <v>Despesa Indireta</v>
      </c>
      <c r="G38822" s="286">
        <f>'Comp. Desp. Indiretas'!DG57</f>
        <v>0</v>
      </c>
    </row>
    <row r="38823" spans="1:7">
      <c r="A38823" s="283">
        <f>'Comp. Desp. Indiretas'!$DG$7</f>
        <v>0</v>
      </c>
      <c r="B38823" s="278">
        <f>'Comp. Desp. Indiretas'!$A$58</f>
        <v>0</v>
      </c>
      <c r="D38823" s="279" t="str">
        <f>'Comp. Desp. Indiretas'!$C$58</f>
        <v/>
      </c>
      <c r="E38823" s="278" t="str">
        <f>Resumo!$R$5</f>
        <v>Despesa</v>
      </c>
      <c r="F38823" s="278" t="str">
        <f>Resumo!$R$6</f>
        <v>Despesa Indireta</v>
      </c>
      <c r="G38823" s="286">
        <f>'Comp. Desp. Indiretas'!DG58</f>
        <v>0</v>
      </c>
    </row>
    <row r="38824" spans="1:7">
      <c r="A38824" s="283">
        <f>'Comp. Desp. Indiretas'!$DG$7</f>
        <v>0</v>
      </c>
      <c r="B38824" s="278">
        <f>'Comp. Desp. Indiretas'!$A$59</f>
        <v>0</v>
      </c>
      <c r="D38824" s="279" t="str">
        <f>'Comp. Desp. Indiretas'!$C$59</f>
        <v/>
      </c>
      <c r="E38824" s="278" t="str">
        <f>Resumo!$R$5</f>
        <v>Despesa</v>
      </c>
      <c r="F38824" s="278" t="str">
        <f>Resumo!$R$6</f>
        <v>Despesa Indireta</v>
      </c>
      <c r="G38824" s="286">
        <f>'Comp. Desp. Indiretas'!DG59</f>
        <v>0</v>
      </c>
    </row>
    <row r="38825" spans="1:7">
      <c r="A38825" s="283">
        <f>'Comp. Desp. Indiretas'!$DG$7</f>
        <v>0</v>
      </c>
      <c r="B38825" s="278">
        <f>'Comp. Desp. Indiretas'!$A$60</f>
        <v>0</v>
      </c>
      <c r="D38825" s="279" t="str">
        <f>'Comp. Desp. Indiretas'!$C$60</f>
        <v/>
      </c>
      <c r="E38825" s="278" t="str">
        <f>Resumo!$R$5</f>
        <v>Despesa</v>
      </c>
      <c r="F38825" s="278" t="str">
        <f>Resumo!$R$6</f>
        <v>Despesa Indireta</v>
      </c>
      <c r="G38825" s="286">
        <f>'Comp. Desp. Indiretas'!DG60</f>
        <v>0</v>
      </c>
    </row>
    <row r="38826" spans="1:7">
      <c r="A38826" s="283">
        <f>'Comp. Desp. Indiretas'!$DG$7</f>
        <v>0</v>
      </c>
      <c r="B38826" s="278" t="str">
        <f>'Comp. Desp. Indiretas'!$A$63</f>
        <v>MOC</v>
      </c>
      <c r="D38826" s="279" t="str">
        <f>'Comp. Desp. Indiretas'!$C$63</f>
        <v>DIRETOR TÉCNICO</v>
      </c>
      <c r="E38826" s="278" t="str">
        <f>Resumo!$R$5</f>
        <v>Despesa</v>
      </c>
      <c r="F38826" s="278" t="str">
        <f>Resumo!$R$6</f>
        <v>Despesa Indireta</v>
      </c>
      <c r="G38826" s="286">
        <f>'Comp. Desp. Indiretas'!DG63</f>
        <v>0</v>
      </c>
    </row>
    <row r="38827" spans="1:7">
      <c r="A38827" s="283">
        <f>'Comp. Desp. Indiretas'!$DG$7</f>
        <v>0</v>
      </c>
      <c r="B38827" s="278" t="str">
        <f>'Comp. Desp. Indiretas'!$A$64</f>
        <v>MOC</v>
      </c>
      <c r="D38827" s="279" t="str">
        <f>'Comp. Desp. Indiretas'!$C$64</f>
        <v>ANALISTA DE SUPRIMENTOS</v>
      </c>
      <c r="E38827" s="278" t="str">
        <f>Resumo!$R$5</f>
        <v>Despesa</v>
      </c>
      <c r="F38827" s="278" t="str">
        <f>Resumo!$R$6</f>
        <v>Despesa Indireta</v>
      </c>
      <c r="G38827" s="286">
        <f>'Comp. Desp. Indiretas'!DG64</f>
        <v>0</v>
      </c>
    </row>
    <row r="38828" spans="1:7">
      <c r="A38828" s="283">
        <f>'Comp. Desp. Indiretas'!$DG$7</f>
        <v>0</v>
      </c>
      <c r="B38828" s="278" t="str">
        <f>'Comp. Desp. Indiretas'!$A$65</f>
        <v>MOC</v>
      </c>
      <c r="D38828" s="279" t="str">
        <f>'Comp. Desp. Indiretas'!$C$65</f>
        <v>GERENTE DE PROJETO - PJ</v>
      </c>
      <c r="E38828" s="278" t="str">
        <f>Resumo!$R$5</f>
        <v>Despesa</v>
      </c>
      <c r="F38828" s="278" t="str">
        <f>Resumo!$R$6</f>
        <v>Despesa Indireta</v>
      </c>
      <c r="G38828" s="286">
        <f>'Comp. Desp. Indiretas'!DG65</f>
        <v>0</v>
      </c>
    </row>
    <row r="38829" spans="1:7">
      <c r="A38829" s="283">
        <f>'Comp. Desp. Indiretas'!$DG$7</f>
        <v>0</v>
      </c>
      <c r="B38829" s="278" t="str">
        <f>'Comp. Desp. Indiretas'!$A$66</f>
        <v>MOC</v>
      </c>
      <c r="D38829" s="279" t="str">
        <f>'Comp. Desp. Indiretas'!$C$66</f>
        <v>COORD. DE PROJETO - PJ</v>
      </c>
      <c r="E38829" s="278" t="str">
        <f>Resumo!$R$5</f>
        <v>Despesa</v>
      </c>
      <c r="F38829" s="278" t="str">
        <f>Resumo!$R$6</f>
        <v>Despesa Indireta</v>
      </c>
      <c r="G38829" s="286">
        <f>'Comp. Desp. Indiretas'!DG66</f>
        <v>0</v>
      </c>
    </row>
    <row r="38830" spans="1:7">
      <c r="A38830" s="283">
        <f>'Comp. Desp. Indiretas'!$DG$7</f>
        <v>0</v>
      </c>
      <c r="B38830" s="278" t="str">
        <f>'Comp. Desp. Indiretas'!$A$67</f>
        <v>MOC</v>
      </c>
      <c r="D38830" s="279" t="str">
        <f>'Comp. Desp. Indiretas'!$C$67</f>
        <v>COORD. OPERACIONAL - PJ</v>
      </c>
      <c r="E38830" s="278" t="str">
        <f>Resumo!$R$5</f>
        <v>Despesa</v>
      </c>
      <c r="F38830" s="278" t="str">
        <f>Resumo!$R$6</f>
        <v>Despesa Indireta</v>
      </c>
      <c r="G38830" s="286">
        <f>'Comp. Desp. Indiretas'!DG67</f>
        <v>0</v>
      </c>
    </row>
    <row r="38831" spans="1:7">
      <c r="A38831" s="283">
        <f>'Comp. Desp. Indiretas'!$DG$7</f>
        <v>0</v>
      </c>
      <c r="B38831" s="278" t="str">
        <f>'Comp. Desp. Indiretas'!$A$68</f>
        <v>MOC</v>
      </c>
      <c r="D38831" s="279" t="str">
        <f>'Comp. Desp. Indiretas'!$C$68</f>
        <v>ANALISTA DE PROJETOS SENIOR - PJ</v>
      </c>
      <c r="E38831" s="278" t="str">
        <f>Resumo!$R$5</f>
        <v>Despesa</v>
      </c>
      <c r="F38831" s="278" t="str">
        <f>Resumo!$R$6</f>
        <v>Despesa Indireta</v>
      </c>
      <c r="G38831" s="286">
        <f>'Comp. Desp. Indiretas'!DG68</f>
        <v>0</v>
      </c>
    </row>
    <row r="38832" spans="1:7">
      <c r="A38832" s="283">
        <f>'Comp. Desp. Indiretas'!$DG$7</f>
        <v>0</v>
      </c>
      <c r="B38832" s="278" t="str">
        <f>'Comp. Desp. Indiretas'!$A$69</f>
        <v>MOC</v>
      </c>
      <c r="D38832" s="279" t="str">
        <f>'Comp. Desp. Indiretas'!$C$69</f>
        <v>ANALISTA DE PROJETOS PLENO - PJ</v>
      </c>
      <c r="E38832" s="278" t="str">
        <f>Resumo!$R$5</f>
        <v>Despesa</v>
      </c>
      <c r="F38832" s="278" t="str">
        <f>Resumo!$R$6</f>
        <v>Despesa Indireta</v>
      </c>
      <c r="G38832" s="286">
        <f>'Comp. Desp. Indiretas'!DG69</f>
        <v>0</v>
      </c>
    </row>
    <row r="38833" spans="1:7">
      <c r="A38833" s="283">
        <f>'Comp. Desp. Indiretas'!$DG$7</f>
        <v>0</v>
      </c>
      <c r="B38833" s="278" t="str">
        <f>'Comp. Desp. Indiretas'!$A$70</f>
        <v>MOC</v>
      </c>
      <c r="D38833" s="279" t="str">
        <f>'Comp. Desp. Indiretas'!$C$70</f>
        <v>ANALISTA DE PROJETOS JUNIOR - PJ</v>
      </c>
      <c r="E38833" s="278" t="str">
        <f>Resumo!$R$5</f>
        <v>Despesa</v>
      </c>
      <c r="F38833" s="278" t="str">
        <f>Resumo!$R$6</f>
        <v>Despesa Indireta</v>
      </c>
      <c r="G38833" s="286">
        <f>'Comp. Desp. Indiretas'!DG70</f>
        <v>0</v>
      </c>
    </row>
    <row r="38834" spans="1:7">
      <c r="A38834" s="283">
        <f>'Comp. Desp. Indiretas'!$DG$7</f>
        <v>0</v>
      </c>
      <c r="B38834" s="278" t="str">
        <f>'Comp. Desp. Indiretas'!$A$71</f>
        <v>MOC</v>
      </c>
      <c r="D38834" s="279" t="str">
        <f>'Comp. Desp. Indiretas'!$C$71</f>
        <v>TÉCNICO OPERACIONAL - PJ</v>
      </c>
      <c r="E38834" s="278" t="str">
        <f>Resumo!$R$5</f>
        <v>Despesa</v>
      </c>
      <c r="F38834" s="278" t="str">
        <f>Resumo!$R$6</f>
        <v>Despesa Indireta</v>
      </c>
      <c r="G38834" s="286">
        <f>'Comp. Desp. Indiretas'!DG71</f>
        <v>0</v>
      </c>
    </row>
    <row r="38835" spans="1:7">
      <c r="A38835" s="283">
        <f>'Comp. Desp. Indiretas'!$DG$7</f>
        <v>0</v>
      </c>
      <c r="B38835" s="278" t="str">
        <f>'Comp. Desp. Indiretas'!$A$72</f>
        <v>MOC</v>
      </c>
      <c r="D38835" s="279" t="str">
        <f>'Comp. Desp. Indiretas'!$C$72</f>
        <v>AUXILIAR TÉCNICO - PJ</v>
      </c>
      <c r="E38835" s="278" t="str">
        <f>Resumo!$R$5</f>
        <v>Despesa</v>
      </c>
      <c r="F38835" s="278" t="str">
        <f>Resumo!$R$6</f>
        <v>Despesa Indireta</v>
      </c>
      <c r="G38835" s="286">
        <f>'Comp. Desp. Indiretas'!DG72</f>
        <v>0</v>
      </c>
    </row>
    <row r="38836" spans="1:7">
      <c r="A38836" s="283">
        <f>'Comp. Desp. Indiretas'!$DG$7</f>
        <v>0</v>
      </c>
      <c r="B38836" s="278" t="str">
        <f>'Comp. Desp. Indiretas'!$A$73</f>
        <v>MOC</v>
      </c>
      <c r="D38836" s="279" t="str">
        <f>'Comp. Desp. Indiretas'!$C$73</f>
        <v>ANALISTA FINANCEIRO</v>
      </c>
      <c r="E38836" s="278" t="str">
        <f>Resumo!$R$5</f>
        <v>Despesa</v>
      </c>
      <c r="F38836" s="278" t="str">
        <f>Resumo!$R$6</f>
        <v>Despesa Indireta</v>
      </c>
      <c r="G38836" s="286">
        <f>'Comp. Desp. Indiretas'!DG73</f>
        <v>0</v>
      </c>
    </row>
    <row r="38837" spans="1:7">
      <c r="A38837" s="283">
        <f>'Comp. Desp. Indiretas'!$DG$7</f>
        <v>0</v>
      </c>
      <c r="B38837" s="278" t="str">
        <f>'Comp. Desp. Indiretas'!$A$74</f>
        <v>MOC</v>
      </c>
      <c r="D38837" s="279" t="str">
        <f>'Comp. Desp. Indiretas'!$C$74</f>
        <v>ANALISTA DE SUPRIMENTOS</v>
      </c>
      <c r="E38837" s="278" t="str">
        <f>Resumo!$R$5</f>
        <v>Despesa</v>
      </c>
      <c r="F38837" s="278" t="str">
        <f>Resumo!$R$6</f>
        <v>Despesa Indireta</v>
      </c>
      <c r="G38837" s="286">
        <f>'Comp. Desp. Indiretas'!DG74</f>
        <v>0</v>
      </c>
    </row>
    <row r="38838" spans="1:7">
      <c r="A38838" s="283">
        <f>'Comp. Desp. Indiretas'!$DG$7</f>
        <v>0</v>
      </c>
      <c r="B38838" s="278" t="str">
        <f>'Comp. Desp. Indiretas'!$A$75</f>
        <v>DG</v>
      </c>
      <c r="D38838" s="279" t="str">
        <f>'Comp. Desp. Indiretas'!$C$75</f>
        <v>HOSPEDAGEM VIAGEM</v>
      </c>
      <c r="E38838" s="278" t="str">
        <f>Resumo!$R$5</f>
        <v>Despesa</v>
      </c>
      <c r="F38838" s="278" t="str">
        <f>Resumo!$R$6</f>
        <v>Despesa Indireta</v>
      </c>
      <c r="G38838" s="286">
        <f>'Comp. Desp. Indiretas'!DG75</f>
        <v>0</v>
      </c>
    </row>
    <row r="38839" spans="1:7">
      <c r="A38839" s="283">
        <f>'Comp. Desp. Indiretas'!$DG$7</f>
        <v>0</v>
      </c>
      <c r="B38839" s="278" t="str">
        <f>'Comp. Desp. Indiretas'!$A$76</f>
        <v>DG</v>
      </c>
      <c r="D38839" s="279" t="str">
        <f>'Comp. Desp. Indiretas'!$C$76</f>
        <v>ALIMENTAÇÃO VIAGEM (CAFÉ / ALMOÇO OU JANTA)</v>
      </c>
      <c r="E38839" s="278" t="str">
        <f>Resumo!$R$5</f>
        <v>Despesa</v>
      </c>
      <c r="F38839" s="278" t="str">
        <f>Resumo!$R$6</f>
        <v>Despesa Indireta</v>
      </c>
      <c r="G38839" s="286">
        <f>'Comp. Desp. Indiretas'!DG76</f>
        <v>0</v>
      </c>
    </row>
    <row r="38840" spans="1:7">
      <c r="A38840" s="283">
        <f>'Comp. Desp. Indiretas'!$DG$7</f>
        <v>0</v>
      </c>
      <c r="B38840" s="278" t="str">
        <f>'Comp. Desp. Indiretas'!$A$77</f>
        <v>DG</v>
      </c>
      <c r="D38840" s="279" t="str">
        <f>'Comp. Desp. Indiretas'!$C$77</f>
        <v>SALA COMERCIAL - PARAUAPEBAS/PA</v>
      </c>
      <c r="E38840" s="278" t="str">
        <f>Resumo!$R$5</f>
        <v>Despesa</v>
      </c>
      <c r="F38840" s="278" t="str">
        <f>Resumo!$R$6</f>
        <v>Despesa Indireta</v>
      </c>
      <c r="G38840" s="286">
        <f>'Comp. Desp. Indiretas'!DG77</f>
        <v>0</v>
      </c>
    </row>
    <row r="38841" spans="1:7">
      <c r="A38841" s="283">
        <f>'Comp. Desp. Indiretas'!$DG$7</f>
        <v>0</v>
      </c>
      <c r="B38841" s="278" t="str">
        <f>'Comp. Desp. Indiretas'!$A$78</f>
        <v>DG</v>
      </c>
      <c r="D38841" s="279" t="str">
        <f>'Comp. Desp. Indiretas'!$C$78</f>
        <v>ALIMENTAÇÃO VIAGEM (CAFÉ / ALMOÇO OU JANTA)</v>
      </c>
      <c r="E38841" s="278" t="str">
        <f>Resumo!$R$5</f>
        <v>Despesa</v>
      </c>
      <c r="F38841" s="278" t="str">
        <f>Resumo!$R$6</f>
        <v>Despesa Indireta</v>
      </c>
      <c r="G38841" s="286">
        <f>'Comp. Desp. Indiretas'!DG78</f>
        <v>0</v>
      </c>
    </row>
    <row r="38842" spans="1:7">
      <c r="A38842" s="283">
        <f>'Comp. Desp. Indiretas'!$DG$7</f>
        <v>0</v>
      </c>
      <c r="B38842" s="278" t="str">
        <f>'Comp. Desp. Indiretas'!$A$79</f>
        <v>DG</v>
      </c>
      <c r="D38842" s="279" t="str">
        <f>'Comp. Desp. Indiretas'!$C$79</f>
        <v>ALIMENTAÇÃO - NIVEL 2</v>
      </c>
      <c r="E38842" s="278" t="str">
        <f>Resumo!$R$5</f>
        <v>Despesa</v>
      </c>
      <c r="F38842" s="278" t="str">
        <f>Resumo!$R$6</f>
        <v>Despesa Indireta</v>
      </c>
      <c r="G38842" s="286">
        <f>'Comp. Desp. Indiretas'!DG79</f>
        <v>0</v>
      </c>
    </row>
    <row r="38843" spans="1:7">
      <c r="A38843" s="283">
        <f>'Comp. Desp. Indiretas'!$DG$7</f>
        <v>0</v>
      </c>
      <c r="B38843" s="278" t="str">
        <f>'Comp. Desp. Indiretas'!$A$80</f>
        <v>DG</v>
      </c>
      <c r="D38843" s="279" t="str">
        <f>'Comp. Desp. Indiretas'!$C$80</f>
        <v>ALIMENTAÇÃO - NIVEL 3</v>
      </c>
      <c r="E38843" s="278" t="str">
        <f>Resumo!$R$5</f>
        <v>Despesa</v>
      </c>
      <c r="F38843" s="278" t="str">
        <f>Resumo!$R$6</f>
        <v>Despesa Indireta</v>
      </c>
      <c r="G38843" s="286">
        <f>'Comp. Desp. Indiretas'!DG80</f>
        <v>0</v>
      </c>
    </row>
    <row r="38844" spans="1:7">
      <c r="A38844" s="283">
        <f>'Comp. Desp. Indiretas'!$DG$7</f>
        <v>0</v>
      </c>
      <c r="B38844" s="278" t="str">
        <f>'Comp. Desp. Indiretas'!$A$81</f>
        <v>DG</v>
      </c>
      <c r="D38844" s="279" t="str">
        <f>'Comp. Desp. Indiretas'!$C$81</f>
        <v>TELEFONIA</v>
      </c>
      <c r="E38844" s="278" t="str">
        <f>Resumo!$R$5</f>
        <v>Despesa</v>
      </c>
      <c r="F38844" s="278" t="str">
        <f>Resumo!$R$6</f>
        <v>Despesa Indireta</v>
      </c>
      <c r="G38844" s="286">
        <f>'Comp. Desp. Indiretas'!DG81</f>
        <v>0</v>
      </c>
    </row>
    <row r="38845" spans="1:7">
      <c r="A38845" s="283">
        <f>'Comp. Desp. Indiretas'!$DG$7</f>
        <v>0</v>
      </c>
      <c r="B38845" s="278" t="str">
        <f>'Comp. Desp. Indiretas'!$A$82</f>
        <v>DG</v>
      </c>
      <c r="D38845" s="279" t="str">
        <f>'Comp. Desp. Indiretas'!$C$82</f>
        <v>ALUGUEL DE VEÍCULO SUV</v>
      </c>
      <c r="E38845" s="278" t="str">
        <f>Resumo!$R$5</f>
        <v>Despesa</v>
      </c>
      <c r="F38845" s="278" t="str">
        <f>Resumo!$R$6</f>
        <v>Despesa Indireta</v>
      </c>
      <c r="G38845" s="286">
        <f>'Comp. Desp. Indiretas'!DG82</f>
        <v>0</v>
      </c>
    </row>
    <row r="38846" spans="1:7">
      <c r="A38846" s="283">
        <f>'Comp. Desp. Indiretas'!$DG$7</f>
        <v>0</v>
      </c>
      <c r="B38846" s="278" t="str">
        <f>'Comp. Desp. Indiretas'!$A$83</f>
        <v>DG</v>
      </c>
      <c r="D38846" s="279" t="str">
        <f>'Comp. Desp. Indiretas'!$C$83</f>
        <v>ALUGUEL DE VEICULO LEVE</v>
      </c>
      <c r="E38846" s="278" t="str">
        <f>Resumo!$R$5</f>
        <v>Despesa</v>
      </c>
      <c r="F38846" s="278" t="str">
        <f>Resumo!$R$6</f>
        <v>Despesa Indireta</v>
      </c>
      <c r="G38846" s="286">
        <f>'Comp. Desp. Indiretas'!DG83</f>
        <v>0</v>
      </c>
    </row>
    <row r="38847" spans="1:7">
      <c r="A38847" s="283">
        <f>'Comp. Desp. Indiretas'!$DG$7</f>
        <v>0</v>
      </c>
      <c r="B38847" s="278" t="str">
        <f>'Comp. Desp. Indiretas'!$A$84</f>
        <v>DG</v>
      </c>
      <c r="D38847" s="279" t="str">
        <f>'Comp. Desp. Indiretas'!$C$84</f>
        <v>ALUGUEL CAMINHONTE</v>
      </c>
      <c r="E38847" s="278" t="str">
        <f>Resumo!$R$5</f>
        <v>Despesa</v>
      </c>
      <c r="F38847" s="278" t="str">
        <f>Resumo!$R$6</f>
        <v>Despesa Indireta</v>
      </c>
      <c r="G38847" s="286">
        <f>'Comp. Desp. Indiretas'!DG84</f>
        <v>0</v>
      </c>
    </row>
    <row r="38848" spans="1:7">
      <c r="A38848" s="283">
        <f>'Comp. Desp. Indiretas'!$DG$7</f>
        <v>0</v>
      </c>
      <c r="B38848" s="278" t="str">
        <f>'Comp. Desp. Indiretas'!$A$85</f>
        <v>DG</v>
      </c>
      <c r="D38848" s="279" t="str">
        <f>'Comp. Desp. Indiretas'!$C$85</f>
        <v>AQUISIÇÃO DE VEICULO</v>
      </c>
      <c r="E38848" s="278" t="str">
        <f>Resumo!$R$5</f>
        <v>Despesa</v>
      </c>
      <c r="F38848" s="278" t="str">
        <f>Resumo!$R$6</f>
        <v>Despesa Indireta</v>
      </c>
      <c r="G38848" s="286">
        <f>'Comp. Desp. Indiretas'!DG85</f>
        <v>0</v>
      </c>
    </row>
    <row r="38849" spans="1:7">
      <c r="A38849" s="283">
        <f>'Comp. Desp. Indiretas'!$DG$7</f>
        <v>0</v>
      </c>
      <c r="B38849" s="278" t="str">
        <f>'Comp. Desp. Indiretas'!$A$86</f>
        <v>DG</v>
      </c>
      <c r="D38849" s="279" t="str">
        <f>'Comp. Desp. Indiretas'!$C$86</f>
        <v>COMBUSTÍVEL - GASOLINA</v>
      </c>
      <c r="E38849" s="278" t="str">
        <f>Resumo!$R$5</f>
        <v>Despesa</v>
      </c>
      <c r="F38849" s="278" t="str">
        <f>Resumo!$R$6</f>
        <v>Despesa Indireta</v>
      </c>
      <c r="G38849" s="286">
        <f>'Comp. Desp. Indiretas'!DG86</f>
        <v>0</v>
      </c>
    </row>
    <row r="38850" spans="1:7">
      <c r="A38850" s="283">
        <f>'Comp. Desp. Indiretas'!$DG$7</f>
        <v>0</v>
      </c>
      <c r="B38850" s="278" t="str">
        <f>'Comp. Desp. Indiretas'!$A$87</f>
        <v>DG</v>
      </c>
      <c r="D38850" s="279" t="str">
        <f>'Comp. Desp. Indiretas'!$C$87</f>
        <v>COMBUSTÍVEL - DIESEL</v>
      </c>
      <c r="E38850" s="278" t="str">
        <f>Resumo!$R$5</f>
        <v>Despesa</v>
      </c>
      <c r="F38850" s="278" t="str">
        <f>Resumo!$R$6</f>
        <v>Despesa Indireta</v>
      </c>
      <c r="G38850" s="286">
        <f>'Comp. Desp. Indiretas'!DG87</f>
        <v>0</v>
      </c>
    </row>
    <row r="38851" spans="1:7">
      <c r="A38851" s="283">
        <f>'Comp. Desp. Indiretas'!$DG$7</f>
        <v>0</v>
      </c>
      <c r="B38851" s="278" t="str">
        <f>'Comp. Desp. Indiretas'!$A$88</f>
        <v>DG</v>
      </c>
      <c r="D38851" s="279" t="str">
        <f>'Comp. Desp. Indiretas'!$C$88</f>
        <v>PASSAGEM AÉREA</v>
      </c>
      <c r="E38851" s="278" t="str">
        <f>Resumo!$R$5</f>
        <v>Despesa</v>
      </c>
      <c r="F38851" s="278" t="str">
        <f>Resumo!$R$6</f>
        <v>Despesa Indireta</v>
      </c>
      <c r="G38851" s="286">
        <f>'Comp. Desp. Indiretas'!DG88</f>
        <v>0</v>
      </c>
    </row>
    <row r="38852" spans="1:7">
      <c r="A38852" s="283">
        <f>'Comp. Desp. Indiretas'!$DG$7</f>
        <v>0</v>
      </c>
      <c r="B38852" s="278" t="str">
        <f>'Comp. Desp. Indiretas'!$A$89</f>
        <v>ART</v>
      </c>
      <c r="D38852" s="279" t="str">
        <f>'Comp. Desp. Indiretas'!$C$89</f>
        <v>ART CREA - Nível 1</v>
      </c>
      <c r="E38852" s="278" t="str">
        <f>Resumo!$R$5</f>
        <v>Despesa</v>
      </c>
      <c r="F38852" s="278" t="str">
        <f>Resumo!$R$6</f>
        <v>Despesa Indireta</v>
      </c>
      <c r="G38852" s="286">
        <f>'Comp. Desp. Indiretas'!DG89</f>
        <v>0</v>
      </c>
    </row>
    <row r="38853" spans="1:7">
      <c r="A38853" s="283">
        <f>'Comp. Desp. Indiretas'!$DG$7</f>
        <v>0</v>
      </c>
      <c r="B38853" s="278" t="str">
        <f>'Comp. Desp. Indiretas'!$A$90</f>
        <v>ART</v>
      </c>
      <c r="D38853" s="279" t="str">
        <f>'Comp. Desp. Indiretas'!$C$90</f>
        <v>ART CREA - Nível 2</v>
      </c>
      <c r="E38853" s="278" t="str">
        <f>Resumo!$R$5</f>
        <v>Despesa</v>
      </c>
      <c r="F38853" s="278" t="str">
        <f>Resumo!$R$6</f>
        <v>Despesa Indireta</v>
      </c>
      <c r="G38853" s="286">
        <f>'Comp. Desp. Indiretas'!DG90</f>
        <v>0</v>
      </c>
    </row>
    <row r="38854" spans="1:7">
      <c r="A38854" s="283">
        <f>'Comp. Desp. Indiretas'!$DG$7</f>
        <v>0</v>
      </c>
      <c r="B38854" s="278" t="str">
        <f>'Comp. Desp. Indiretas'!$A$91</f>
        <v>ART</v>
      </c>
      <c r="D38854" s="279" t="str">
        <f>'Comp. Desp. Indiretas'!$C$91</f>
        <v>ART CREA - Nível 3</v>
      </c>
      <c r="E38854" s="278" t="str">
        <f>Resumo!$R$5</f>
        <v>Despesa</v>
      </c>
      <c r="F38854" s="278" t="str">
        <f>Resumo!$R$6</f>
        <v>Despesa Indireta</v>
      </c>
      <c r="G38854" s="286">
        <f>'Comp. Desp. Indiretas'!DG91</f>
        <v>0</v>
      </c>
    </row>
    <row r="38855" spans="1:7">
      <c r="A38855" s="283">
        <f>'Comp. Desp. Indiretas'!$DG$7</f>
        <v>0</v>
      </c>
      <c r="B38855" s="278" t="str">
        <f>'Comp. Desp. Indiretas'!$A$92</f>
        <v>ART</v>
      </c>
      <c r="D38855" s="279" t="str">
        <f>'Comp. Desp. Indiretas'!$C$92</f>
        <v>ACERVO CREA</v>
      </c>
      <c r="E38855" s="278" t="str">
        <f>Resumo!$R$5</f>
        <v>Despesa</v>
      </c>
      <c r="F38855" s="278" t="str">
        <f>Resumo!$R$6</f>
        <v>Despesa Indireta</v>
      </c>
      <c r="G38855" s="286">
        <f>'Comp. Desp. Indiretas'!DG92</f>
        <v>0</v>
      </c>
    </row>
    <row r="38856" spans="1:7">
      <c r="A38856" s="283">
        <f>'Comp. Desp. Indiretas'!$DG$7</f>
        <v>0</v>
      </c>
      <c r="B38856" s="278" t="str">
        <f>'Comp. Desp. Indiretas'!$A$93</f>
        <v>ART</v>
      </c>
      <c r="D38856" s="279" t="str">
        <f>'Comp. Desp. Indiretas'!$C$93</f>
        <v>ART CRBio</v>
      </c>
      <c r="E38856" s="278" t="str">
        <f>Resumo!$R$5</f>
        <v>Despesa</v>
      </c>
      <c r="F38856" s="278" t="str">
        <f>Resumo!$R$6</f>
        <v>Despesa Indireta</v>
      </c>
      <c r="G38856" s="286">
        <f>'Comp. Desp. Indiretas'!DG93</f>
        <v>0</v>
      </c>
    </row>
    <row r="38857" spans="1:7">
      <c r="A38857" s="283">
        <f>'Comp. Desp. Indiretas'!$DG$7</f>
        <v>0</v>
      </c>
      <c r="B38857" s="278" t="str">
        <f>'Comp. Desp. Indiretas'!$A$94</f>
        <v>ART</v>
      </c>
      <c r="D38857" s="279" t="str">
        <f>'Comp. Desp. Indiretas'!$C$94</f>
        <v>ACERVO CRBio</v>
      </c>
      <c r="E38857" s="278" t="str">
        <f>Resumo!$R$5</f>
        <v>Despesa</v>
      </c>
      <c r="F38857" s="278" t="str">
        <f>Resumo!$R$6</f>
        <v>Despesa Indireta</v>
      </c>
      <c r="G38857" s="286">
        <f>'Comp. Desp. Indiretas'!DG94</f>
        <v>0</v>
      </c>
    </row>
    <row r="38858" spans="1:7">
      <c r="A38858" s="283">
        <f>'Comp. Desp. Indiretas'!$DG$7</f>
        <v>0</v>
      </c>
      <c r="B38858" s="278" t="str">
        <f>'Comp. Desp. Indiretas'!$A$95</f>
        <v>ART</v>
      </c>
      <c r="D38858" s="279" t="str">
        <f>'Comp. Desp. Indiretas'!$C$95</f>
        <v>VISTO CREA PF</v>
      </c>
      <c r="E38858" s="278" t="str">
        <f>Resumo!$R$5</f>
        <v>Despesa</v>
      </c>
      <c r="F38858" s="278" t="str">
        <f>Resumo!$R$6</f>
        <v>Despesa Indireta</v>
      </c>
      <c r="G38858" s="286">
        <f>'Comp. Desp. Indiretas'!DG95</f>
        <v>0</v>
      </c>
    </row>
    <row r="38859" spans="1:7">
      <c r="A38859" s="283">
        <f>'Comp. Desp. Indiretas'!$DG$7</f>
        <v>0</v>
      </c>
      <c r="B38859" s="278" t="str">
        <f>'Comp. Desp. Indiretas'!$A$96</f>
        <v>ART</v>
      </c>
      <c r="D38859" s="279" t="str">
        <f>'Comp. Desp. Indiretas'!$C$96</f>
        <v>VISTO CREA PJ</v>
      </c>
      <c r="E38859" s="278" t="str">
        <f>Resumo!$R$5</f>
        <v>Despesa</v>
      </c>
      <c r="F38859" s="278" t="str">
        <f>Resumo!$R$6</f>
        <v>Despesa Indireta</v>
      </c>
      <c r="G38859" s="286">
        <f>'Comp. Desp. Indiretas'!DG96</f>
        <v>0</v>
      </c>
    </row>
    <row r="38860" spans="1:7">
      <c r="A38860" s="283">
        <f>'Comp. Desp. Indiretas'!$DG$7</f>
        <v>0</v>
      </c>
      <c r="B38860" s="278" t="str">
        <f>'Comp. Desp. Indiretas'!$A$97</f>
        <v>ART</v>
      </c>
      <c r="D38860" s="279" t="str">
        <f>'Comp. Desp. Indiretas'!$C$97</f>
        <v>ANUIDADE CREA PF</v>
      </c>
      <c r="E38860" s="278" t="str">
        <f>Resumo!$R$5</f>
        <v>Despesa</v>
      </c>
      <c r="F38860" s="278" t="str">
        <f>Resumo!$R$6</f>
        <v>Despesa Indireta</v>
      </c>
      <c r="G38860" s="286">
        <f>'Comp. Desp. Indiretas'!DG97</f>
        <v>0</v>
      </c>
    </row>
    <row r="38861" spans="1:7">
      <c r="A38861" s="283">
        <f>'Comp. Desp. Indiretas'!$DG$7</f>
        <v>0</v>
      </c>
      <c r="B38861" s="278" t="str">
        <f>'Comp. Desp. Indiretas'!$A$98</f>
        <v>ART</v>
      </c>
      <c r="D38861" s="279" t="str">
        <f>'Comp. Desp. Indiretas'!$C$98</f>
        <v>ANUIDADE CREA PJ</v>
      </c>
      <c r="E38861" s="278" t="str">
        <f>Resumo!$R$5</f>
        <v>Despesa</v>
      </c>
      <c r="F38861" s="278" t="str">
        <f>Resumo!$R$6</f>
        <v>Despesa Indireta</v>
      </c>
      <c r="G38861" s="286">
        <f>'Comp. Desp. Indiretas'!DG98</f>
        <v>0</v>
      </c>
    </row>
    <row r="38862" spans="1:7">
      <c r="A38862" s="283">
        <f>'Comp. Desp. Indiretas'!$DG$7</f>
        <v>0</v>
      </c>
      <c r="B38862" s="278" t="str">
        <f>'Comp. Desp. Indiretas'!$A$99</f>
        <v>ART</v>
      </c>
      <c r="D38862" s="279" t="str">
        <f>'Comp. Desp. Indiretas'!$C$99</f>
        <v>VISTO CRBio PF</v>
      </c>
      <c r="E38862" s="278" t="str">
        <f>Resumo!$R$5</f>
        <v>Despesa</v>
      </c>
      <c r="F38862" s="278" t="str">
        <f>Resumo!$R$6</f>
        <v>Despesa Indireta</v>
      </c>
      <c r="G38862" s="286">
        <f>'Comp. Desp. Indiretas'!DG99</f>
        <v>0</v>
      </c>
    </row>
    <row r="38863" spans="1:7">
      <c r="A38863" s="283">
        <f>'Comp. Desp. Indiretas'!$DG$7</f>
        <v>0</v>
      </c>
      <c r="B38863" s="278" t="str">
        <f>'Comp. Desp. Indiretas'!$A$100</f>
        <v>ART</v>
      </c>
      <c r="D38863" s="279" t="str">
        <f>'Comp. Desp. Indiretas'!$C$100</f>
        <v>VISTO CRBio PJ</v>
      </c>
      <c r="E38863" s="278" t="str">
        <f>Resumo!$R$5</f>
        <v>Despesa</v>
      </c>
      <c r="F38863" s="278" t="str">
        <f>Resumo!$R$6</f>
        <v>Despesa Indireta</v>
      </c>
      <c r="G38863" s="286">
        <f>'Comp. Desp. Indiretas'!DG100</f>
        <v>0</v>
      </c>
    </row>
    <row r="38864" spans="1:7">
      <c r="A38864" s="283">
        <f>'Comp. Desp. Indiretas'!$DG$7</f>
        <v>0</v>
      </c>
      <c r="B38864" s="278" t="str">
        <f>'Comp. Desp. Indiretas'!$A$101</f>
        <v>SMS</v>
      </c>
      <c r="D38864" s="279" t="str">
        <f>'Comp. Desp. Indiretas'!$C$101</f>
        <v>PPRA</v>
      </c>
      <c r="E38864" s="278" t="str">
        <f>Resumo!$R$5</f>
        <v>Despesa</v>
      </c>
      <c r="F38864" s="278" t="str">
        <f>Resumo!$R$6</f>
        <v>Despesa Indireta</v>
      </c>
      <c r="G38864" s="286">
        <f>'Comp. Desp. Indiretas'!DG101</f>
        <v>0</v>
      </c>
    </row>
    <row r="38865" spans="1:7">
      <c r="A38865" s="283">
        <f>'Comp. Desp. Indiretas'!$DG$7</f>
        <v>0</v>
      </c>
      <c r="B38865" s="278" t="str">
        <f>'Comp. Desp. Indiretas'!$A$102</f>
        <v>SMS</v>
      </c>
      <c r="D38865" s="279" t="str">
        <f>'Comp. Desp. Indiretas'!$C$102</f>
        <v>PCMSO</v>
      </c>
      <c r="E38865" s="278" t="str">
        <f>Resumo!$R$5</f>
        <v>Despesa</v>
      </c>
      <c r="F38865" s="278" t="str">
        <f>Resumo!$R$6</f>
        <v>Despesa Indireta</v>
      </c>
      <c r="G38865" s="286">
        <f>'Comp. Desp. Indiretas'!DG102</f>
        <v>0</v>
      </c>
    </row>
    <row r="38866" spans="1:7">
      <c r="A38866" s="283">
        <f>'Comp. Desp. Indiretas'!$DG$7</f>
        <v>0</v>
      </c>
      <c r="B38866" s="278" t="str">
        <f>'Comp. Desp. Indiretas'!$A$103</f>
        <v>SMS</v>
      </c>
      <c r="D38866" s="279" t="str">
        <f>'Comp. Desp. Indiretas'!$C$103</f>
        <v>PGR</v>
      </c>
      <c r="E38866" s="278" t="str">
        <f>Resumo!$R$5</f>
        <v>Despesa</v>
      </c>
      <c r="F38866" s="278" t="str">
        <f>Resumo!$R$6</f>
        <v>Despesa Indireta</v>
      </c>
      <c r="G38866" s="286">
        <f>'Comp. Desp. Indiretas'!DG103</f>
        <v>0</v>
      </c>
    </row>
    <row r="38867" spans="1:7">
      <c r="A38867" s="283">
        <f>'Comp. Desp. Indiretas'!$DG$7</f>
        <v>0</v>
      </c>
      <c r="B38867" s="278" t="str">
        <f>'Comp. Desp. Indiretas'!$A$104</f>
        <v>SMS</v>
      </c>
      <c r="D38867" s="279" t="str">
        <f>'Comp. Desp. Indiretas'!$C$104</f>
        <v>PAE</v>
      </c>
      <c r="E38867" s="278" t="str">
        <f>Resumo!$R$5</f>
        <v>Despesa</v>
      </c>
      <c r="F38867" s="278" t="str">
        <f>Resumo!$R$6</f>
        <v>Despesa Indireta</v>
      </c>
      <c r="G38867" s="286">
        <f>'Comp. Desp. Indiretas'!DG104</f>
        <v>0</v>
      </c>
    </row>
    <row r="38868" spans="1:7">
      <c r="A38868" s="283">
        <f>'Comp. Desp. Indiretas'!$DG$7</f>
        <v>0</v>
      </c>
      <c r="B38868" s="278" t="str">
        <f>'Comp. Desp. Indiretas'!$A$105</f>
        <v>SMS</v>
      </c>
      <c r="D38868" s="279" t="str">
        <f>'Comp. Desp. Indiretas'!$C$105</f>
        <v>TREINAMENTO</v>
      </c>
      <c r="E38868" s="278" t="str">
        <f>Resumo!$R$5</f>
        <v>Despesa</v>
      </c>
      <c r="F38868" s="278" t="str">
        <f>Resumo!$R$6</f>
        <v>Despesa Indireta</v>
      </c>
      <c r="G38868" s="286">
        <f>'Comp. Desp. Indiretas'!DG105</f>
        <v>0</v>
      </c>
    </row>
    <row r="38869" spans="1:7">
      <c r="A38869" s="283">
        <f>'Comp. Desp. Indiretas'!$DG$7</f>
        <v>0</v>
      </c>
      <c r="B38869" s="278" t="str">
        <f>'Comp. Desp. Indiretas'!$A$106</f>
        <v>SMS</v>
      </c>
      <c r="D38869" s="279" t="str">
        <f>'Comp. Desp. Indiretas'!$C$106</f>
        <v>ASO</v>
      </c>
      <c r="E38869" s="278" t="str">
        <f>Resumo!$R$5</f>
        <v>Despesa</v>
      </c>
      <c r="F38869" s="278" t="str">
        <f>Resumo!$R$6</f>
        <v>Despesa Indireta</v>
      </c>
      <c r="G38869" s="286">
        <f>'Comp. Desp. Indiretas'!DG106</f>
        <v>0</v>
      </c>
    </row>
    <row r="38870" spans="1:7">
      <c r="A38870" s="283">
        <f>'Comp. Desp. Indiretas'!$DG$7</f>
        <v>0</v>
      </c>
      <c r="B38870" s="278">
        <f>'Comp. Desp. Indiretas'!$A$107</f>
        <v>0</v>
      </c>
      <c r="D38870" s="279" t="str">
        <f>'Comp. Desp. Indiretas'!$C$107</f>
        <v/>
      </c>
      <c r="E38870" s="278" t="str">
        <f>Resumo!$R$5</f>
        <v>Despesa</v>
      </c>
      <c r="F38870" s="278" t="str">
        <f>Resumo!$R$6</f>
        <v>Despesa Indireta</v>
      </c>
      <c r="G38870" s="286">
        <f>'Comp. Desp. Indiretas'!DG107</f>
        <v>0</v>
      </c>
    </row>
    <row r="38871" spans="1:7">
      <c r="A38871" s="283">
        <f>'Comp. Desp. Indiretas'!$DG$7</f>
        <v>0</v>
      </c>
      <c r="B38871" s="278">
        <f>'Comp. Desp. Indiretas'!$A$108</f>
        <v>0</v>
      </c>
      <c r="D38871" s="279" t="str">
        <f>'Comp. Desp. Indiretas'!$C$108</f>
        <v/>
      </c>
      <c r="E38871" s="278" t="str">
        <f>Resumo!$R$5</f>
        <v>Despesa</v>
      </c>
      <c r="F38871" s="278" t="str">
        <f>Resumo!$R$6</f>
        <v>Despesa Indireta</v>
      </c>
      <c r="G38871" s="286">
        <f>'Comp. Desp. Indiretas'!DG108</f>
        <v>0</v>
      </c>
    </row>
    <row r="38872" spans="1:7">
      <c r="A38872" s="283">
        <f>'Comp. Desp. Indiretas'!$DG$7</f>
        <v>0</v>
      </c>
      <c r="B38872" s="278">
        <f>'Comp. Desp. Indiretas'!$A$109</f>
        <v>0</v>
      </c>
      <c r="D38872" s="279" t="str">
        <f>'Comp. Desp. Indiretas'!$C$109</f>
        <v/>
      </c>
      <c r="E38872" s="278" t="str">
        <f>Resumo!$R$5</f>
        <v>Despesa</v>
      </c>
      <c r="F38872" s="278" t="str">
        <f>Resumo!$R$6</f>
        <v>Despesa Indireta</v>
      </c>
      <c r="G38872" s="286">
        <f>'Comp. Desp. Indiretas'!DG109</f>
        <v>0</v>
      </c>
    </row>
    <row r="38873" spans="1:7">
      <c r="A38873" s="283">
        <f>'Comp. Desp. Indiretas'!$DG$7</f>
        <v>0</v>
      </c>
      <c r="B38873" s="278">
        <f>'Comp. Desp. Indiretas'!$A$110</f>
        <v>0</v>
      </c>
      <c r="D38873" s="279" t="str">
        <f>'Comp. Desp. Indiretas'!$C$110</f>
        <v/>
      </c>
      <c r="E38873" s="278" t="str">
        <f>Resumo!$R$5</f>
        <v>Despesa</v>
      </c>
      <c r="F38873" s="278" t="str">
        <f>Resumo!$R$6</f>
        <v>Despesa Indireta</v>
      </c>
      <c r="G38873" s="286">
        <f>'Comp. Desp. Indiretas'!DG110</f>
        <v>0</v>
      </c>
    </row>
    <row r="38874" spans="1:7">
      <c r="A38874" s="283">
        <f>'Comp. Desp. Indiretas'!$DG$7</f>
        <v>0</v>
      </c>
      <c r="B38874" s="278">
        <f>'Comp. Desp. Indiretas'!$A$111</f>
        <v>0</v>
      </c>
      <c r="D38874" s="279" t="str">
        <f>'Comp. Desp. Indiretas'!$C$111</f>
        <v/>
      </c>
      <c r="E38874" s="278" t="str">
        <f>Resumo!$R$5</f>
        <v>Despesa</v>
      </c>
      <c r="F38874" s="278" t="str">
        <f>Resumo!$R$6</f>
        <v>Despesa Indireta</v>
      </c>
      <c r="G38874" s="286">
        <f>'Comp. Desp. Indiretas'!DG111</f>
        <v>0</v>
      </c>
    </row>
    <row r="38875" spans="1:7">
      <c r="A38875" s="283">
        <f>'Comp. Desp. Indiretas'!$DG$7</f>
        <v>0</v>
      </c>
      <c r="B38875" s="278">
        <f>'Comp. Desp. Indiretas'!$A$112</f>
        <v>0</v>
      </c>
      <c r="D38875" s="279" t="str">
        <f>'Comp. Desp. Indiretas'!$C$112</f>
        <v/>
      </c>
      <c r="E38875" s="278" t="str">
        <f>Resumo!$R$5</f>
        <v>Despesa</v>
      </c>
      <c r="F38875" s="278" t="str">
        <f>Resumo!$R$6</f>
        <v>Despesa Indireta</v>
      </c>
      <c r="G38875" s="286">
        <f>'Comp. Desp. Indiretas'!DG112</f>
        <v>0</v>
      </c>
    </row>
    <row r="38876" spans="1:7">
      <c r="A38876" s="283">
        <f>'Comp. Desp. Indiretas'!$DG$7</f>
        <v>0</v>
      </c>
      <c r="B38876" s="278" t="str">
        <f>'Composições Desp. Diretas'!$A$10</f>
        <v>MOD</v>
      </c>
      <c r="C38876" s="278" t="str">
        <f>EAP!$C$9</f>
        <v>PP01</v>
      </c>
      <c r="D38876" s="279" t="str">
        <f>'Composições Desp. Diretas'!$C$10</f>
        <v>ANALISTA TÉCNICO</v>
      </c>
      <c r="E38876" s="278" t="str">
        <f>Resumo!$R$5</f>
        <v>Despesa</v>
      </c>
      <c r="F38876" s="278" t="str">
        <f>Resumo!$R$7</f>
        <v>Despesa Direta</v>
      </c>
      <c r="G38876" s="286">
        <f>'Composições Desp. Diretas'!DH10</f>
        <v>0</v>
      </c>
    </row>
    <row r="38877" spans="1:7">
      <c r="A38877" s="283">
        <f>'Comp. Desp. Indiretas'!$DG$7</f>
        <v>0</v>
      </c>
      <c r="B38877" s="278" t="str">
        <f>'Composições Desp. Diretas'!$A$11</f>
        <v>MOD</v>
      </c>
      <c r="C38877" s="278" t="str">
        <f>EAP!$C$9</f>
        <v>PP01</v>
      </c>
      <c r="D38877" s="279" t="str">
        <f>'Composições Desp. Diretas'!$C$11</f>
        <v>ASSISTENTE ADMINISTRATIVO</v>
      </c>
      <c r="E38877" s="278" t="str">
        <f>Resumo!$R$5</f>
        <v>Despesa</v>
      </c>
      <c r="F38877" s="278" t="str">
        <f>Resumo!$R$7</f>
        <v>Despesa Direta</v>
      </c>
      <c r="G38877" s="286">
        <f>'Composições Desp. Diretas'!DH11</f>
        <v>0</v>
      </c>
    </row>
    <row r="38878" spans="1:7">
      <c r="A38878" s="283">
        <f>'Comp. Desp. Indiretas'!$DG$7</f>
        <v>0</v>
      </c>
      <c r="B38878" s="278" t="str">
        <f>'Composições Desp. Diretas'!$A$12</f>
        <v>MOD</v>
      </c>
      <c r="C38878" s="278" t="str">
        <f>EAP!$C$9</f>
        <v>PP01</v>
      </c>
      <c r="D38878" s="279" t="str">
        <f>'Composições Desp. Diretas'!$C$12</f>
        <v>TÉCNICO DE SEGURANÇA</v>
      </c>
      <c r="E38878" s="278" t="str">
        <f>Resumo!$R$5</f>
        <v>Despesa</v>
      </c>
      <c r="F38878" s="278" t="str">
        <f>Resumo!$R$7</f>
        <v>Despesa Direta</v>
      </c>
      <c r="G38878" s="286">
        <f>'Composições Desp. Diretas'!DH12</f>
        <v>0</v>
      </c>
    </row>
    <row r="38879" spans="1:7">
      <c r="A38879" s="283">
        <f>'Comp. Desp. Indiretas'!$DG$7</f>
        <v>0</v>
      </c>
      <c r="B38879" s="278" t="str">
        <f>'Composições Desp. Diretas'!$A$13</f>
        <v>MOD</v>
      </c>
      <c r="C38879" s="278" t="str">
        <f>EAP!$C$9</f>
        <v>PP01</v>
      </c>
      <c r="D38879" s="279" t="str">
        <f>'Composições Desp. Diretas'!$C$13</f>
        <v>PREPOSTO</v>
      </c>
      <c r="E38879" s="278" t="str">
        <f>Resumo!$R$5</f>
        <v>Despesa</v>
      </c>
      <c r="F38879" s="278" t="str">
        <f>Resumo!$R$7</f>
        <v>Despesa Direta</v>
      </c>
      <c r="G38879" s="286">
        <f>'Composições Desp. Diretas'!DH13</f>
        <v>0</v>
      </c>
    </row>
    <row r="38880" spans="1:7">
      <c r="A38880" s="283">
        <f>'Comp. Desp. Indiretas'!$DG$7</f>
        <v>0</v>
      </c>
      <c r="B38880" s="278" t="str">
        <f>'Composições Desp. Diretas'!$A$14</f>
        <v>MOD</v>
      </c>
      <c r="C38880" s="278" t="str">
        <f>EAP!$C$9</f>
        <v>PP01</v>
      </c>
      <c r="D38880" s="279" t="str">
        <f>'Composições Desp. Diretas'!$C$14</f>
        <v>COORDENADOR PEAC</v>
      </c>
      <c r="E38880" s="278" t="str">
        <f>Resumo!$R$5</f>
        <v>Despesa</v>
      </c>
      <c r="F38880" s="278" t="str">
        <f>Resumo!$R$7</f>
        <v>Despesa Direta</v>
      </c>
      <c r="G38880" s="286">
        <f>'Composições Desp. Diretas'!DH14</f>
        <v>0</v>
      </c>
    </row>
    <row r="38881" spans="1:7">
      <c r="A38881" s="283">
        <f>'Comp. Desp. Indiretas'!$DG$7</f>
        <v>0</v>
      </c>
      <c r="B38881" s="278" t="str">
        <f>'Composições Desp. Diretas'!$A$15</f>
        <v>MOD</v>
      </c>
      <c r="C38881" s="278" t="str">
        <f>EAP!$C$9</f>
        <v>PP01</v>
      </c>
      <c r="D38881" s="279" t="str">
        <f>'Composições Desp. Diretas'!$C$15</f>
        <v>COORDENADOR PEAC</v>
      </c>
      <c r="E38881" s="278" t="str">
        <f>Resumo!$R$5</f>
        <v>Despesa</v>
      </c>
      <c r="F38881" s="278" t="str">
        <f>Resumo!$R$7</f>
        <v>Despesa Direta</v>
      </c>
      <c r="G38881" s="286">
        <f>'Composições Desp. Diretas'!DH15</f>
        <v>0</v>
      </c>
    </row>
    <row r="38882" spans="1:7">
      <c r="A38882" s="283">
        <f>'Comp. Desp. Indiretas'!$DG$7</f>
        <v>0</v>
      </c>
      <c r="B38882" s="278" t="str">
        <f>'Composições Desp. Diretas'!$A$16</f>
        <v>MOD</v>
      </c>
      <c r="C38882" s="278" t="str">
        <f>EAP!$C$9</f>
        <v>PP01</v>
      </c>
      <c r="D38882" s="279" t="str">
        <f>'Composições Desp. Diretas'!$C$16</f>
        <v>PRODUÇÃO AUDIOVISUAL (DESIGNER GRÁFICO)</v>
      </c>
      <c r="E38882" s="278" t="str">
        <f>Resumo!$R$5</f>
        <v>Despesa</v>
      </c>
      <c r="F38882" s="278" t="str">
        <f>Resumo!$R$7</f>
        <v>Despesa Direta</v>
      </c>
      <c r="G38882" s="286">
        <f>'Composições Desp. Diretas'!DH16</f>
        <v>0</v>
      </c>
    </row>
    <row r="38883" spans="1:7">
      <c r="A38883" s="283">
        <f>'Comp. Desp. Indiretas'!$DG$7</f>
        <v>0</v>
      </c>
      <c r="B38883" s="278" t="str">
        <f>'Composições Desp. Diretas'!$A$17</f>
        <v>DG</v>
      </c>
      <c r="C38883" s="278" t="str">
        <f>EAP!$C$9</f>
        <v>PP01</v>
      </c>
      <c r="D38883" s="279" t="str">
        <f>'Composições Desp. Diretas'!$C$17</f>
        <v>AJUDA DE CUSTO - CAJU - NÍVEL 1</v>
      </c>
      <c r="E38883" s="278" t="str">
        <f>Resumo!$R$5</f>
        <v>Despesa</v>
      </c>
      <c r="F38883" s="278" t="str">
        <f>Resumo!$R$7</f>
        <v>Despesa Direta</v>
      </c>
      <c r="G38883" s="286">
        <f>'Composições Desp. Diretas'!DH17</f>
        <v>0</v>
      </c>
    </row>
    <row r="38884" spans="1:7">
      <c r="A38884" s="283">
        <f>'Comp. Desp. Indiretas'!$DG$7</f>
        <v>0</v>
      </c>
      <c r="B38884" s="278" t="str">
        <f>'Composições Desp. Diretas'!$A$18</f>
        <v>DG</v>
      </c>
      <c r="C38884" s="278" t="str">
        <f>EAP!$C$9</f>
        <v>PP01</v>
      </c>
      <c r="D38884" s="279" t="str">
        <f>'Composições Desp. Diretas'!$C$18</f>
        <v>AJUDA DE CUSTO - CAJU - NÍVEL 2</v>
      </c>
      <c r="E38884" s="278" t="str">
        <f>Resumo!$R$5</f>
        <v>Despesa</v>
      </c>
      <c r="F38884" s="278" t="str">
        <f>Resumo!$R$7</f>
        <v>Despesa Direta</v>
      </c>
      <c r="G38884" s="286">
        <f>'Composições Desp. Diretas'!DH18</f>
        <v>0</v>
      </c>
    </row>
    <row r="38885" spans="1:7">
      <c r="A38885" s="283">
        <f>'Comp. Desp. Indiretas'!$DG$7</f>
        <v>0</v>
      </c>
      <c r="B38885" s="278" t="str">
        <f>'Composições Desp. Diretas'!$A$19</f>
        <v>MA</v>
      </c>
      <c r="C38885" s="278" t="str">
        <f>EAP!$C$9</f>
        <v>PP01</v>
      </c>
      <c r="D38885" s="279" t="str">
        <f>'Composições Desp. Diretas'!$C$19</f>
        <v>UNIFORME/EPI</v>
      </c>
      <c r="E38885" s="278" t="str">
        <f>Resumo!$R$5</f>
        <v>Despesa</v>
      </c>
      <c r="F38885" s="278" t="str">
        <f>Resumo!$R$7</f>
        <v>Despesa Direta</v>
      </c>
      <c r="G38885" s="286">
        <f>'Composições Desp. Diretas'!DH19</f>
        <v>0</v>
      </c>
    </row>
    <row r="38886" spans="1:7">
      <c r="A38886" s="283">
        <f>'Comp. Desp. Indiretas'!$DG$7</f>
        <v>0</v>
      </c>
      <c r="B38886" s="278" t="str">
        <f>'Composições Desp. Diretas'!$A$20</f>
        <v>SMS</v>
      </c>
      <c r="C38886" s="278" t="str">
        <f>EAP!$C$9</f>
        <v>PP01</v>
      </c>
      <c r="D38886" s="279" t="str">
        <f>'Composições Desp. Diretas'!$C$20</f>
        <v>ASO</v>
      </c>
      <c r="E38886" s="278" t="str">
        <f>Resumo!$R$5</f>
        <v>Despesa</v>
      </c>
      <c r="F38886" s="278" t="str">
        <f>Resumo!$R$7</f>
        <v>Despesa Direta</v>
      </c>
      <c r="G38886" s="286">
        <f>'Composições Desp. Diretas'!DH20</f>
        <v>0</v>
      </c>
    </row>
    <row r="38887" spans="1:7">
      <c r="A38887" s="283">
        <f>'Comp. Desp. Indiretas'!$DG$7</f>
        <v>0</v>
      </c>
      <c r="B38887" s="278" t="str">
        <f>'Composições Desp. Diretas'!$A$21</f>
        <v>EQ</v>
      </c>
      <c r="C38887" s="278" t="str">
        <f>EAP!$C$9</f>
        <v>PP01</v>
      </c>
      <c r="D38887" s="279" t="str">
        <f>'Composições Desp. Diretas'!$C$21</f>
        <v>NOTEBOOK</v>
      </c>
      <c r="E38887" s="278" t="str">
        <f>Resumo!$R$5</f>
        <v>Despesa</v>
      </c>
      <c r="F38887" s="278" t="str">
        <f>Resumo!$R$7</f>
        <v>Despesa Direta</v>
      </c>
      <c r="G38887" s="286">
        <f>'Composições Desp. Diretas'!DH21</f>
        <v>0</v>
      </c>
    </row>
    <row r="38888" spans="1:7">
      <c r="A38888" s="283">
        <f>'Comp. Desp. Indiretas'!$DG$7</f>
        <v>0</v>
      </c>
      <c r="B38888" s="278" t="str">
        <f>'Composições Desp. Diretas'!$A$22</f>
        <v>EQ</v>
      </c>
      <c r="C38888" s="278" t="str">
        <f>EAP!$C$9</f>
        <v>PP01</v>
      </c>
      <c r="D38888" s="279" t="str">
        <f>'Composições Desp. Diretas'!$C$22</f>
        <v>KIT MULTIMÍDIA</v>
      </c>
      <c r="E38888" s="278" t="str">
        <f>Resumo!$R$5</f>
        <v>Despesa</v>
      </c>
      <c r="F38888" s="278" t="str">
        <f>Resumo!$R$7</f>
        <v>Despesa Direta</v>
      </c>
      <c r="G38888" s="286">
        <f>'Composições Desp. Diretas'!DH22</f>
        <v>0</v>
      </c>
    </row>
    <row r="38889" spans="1:7">
      <c r="A38889" s="283">
        <f>'Comp. Desp. Indiretas'!$DG$7</f>
        <v>0</v>
      </c>
      <c r="B38889" s="278" t="str">
        <f>'Composições Desp. Diretas'!$A$23</f>
        <v>SMS</v>
      </c>
      <c r="C38889" s="278" t="str">
        <f>EAP!$C$9</f>
        <v>PP01</v>
      </c>
      <c r="D38889" s="279" t="str">
        <f>'Composições Desp. Diretas'!$C$23</f>
        <v>TREINAMENTO RAC02 (VALE)</v>
      </c>
      <c r="E38889" s="278" t="str">
        <f>Resumo!$R$5</f>
        <v>Despesa</v>
      </c>
      <c r="F38889" s="278" t="str">
        <f>Resumo!$R$7</f>
        <v>Despesa Direta</v>
      </c>
      <c r="G38889" s="286">
        <f>'Composições Desp. Diretas'!DH23</f>
        <v>0</v>
      </c>
    </row>
    <row r="38890" spans="1:7">
      <c r="A38890" s="283">
        <f>'Comp. Desp. Indiretas'!$DG$7</f>
        <v>0</v>
      </c>
      <c r="B38890" s="278" t="str">
        <f>'Composições Desp. Diretas'!$A$24</f>
        <v>SE</v>
      </c>
      <c r="C38890" s="278" t="str">
        <f>EAP!$C$9</f>
        <v>PP01</v>
      </c>
      <c r="D38890" s="279" t="str">
        <f>'Composições Desp. Diretas'!$C$24</f>
        <v>ESPECIALISTA - 44h/MÊS</v>
      </c>
      <c r="E38890" s="278" t="str">
        <f>Resumo!$R$5</f>
        <v>Despesa</v>
      </c>
      <c r="F38890" s="278" t="str">
        <f>Resumo!$R$7</f>
        <v>Despesa Direta</v>
      </c>
      <c r="G38890" s="286">
        <f>'Composições Desp. Diretas'!DH24</f>
        <v>0</v>
      </c>
    </row>
    <row r="38891" spans="1:7">
      <c r="A38891" s="283">
        <f>'Comp. Desp. Indiretas'!$DG$7</f>
        <v>0</v>
      </c>
      <c r="B38891" s="278">
        <f>'Composições Desp. Diretas'!$A$25</f>
        <v>0</v>
      </c>
      <c r="C38891" s="278" t="str">
        <f>EAP!$C$9</f>
        <v>PP01</v>
      </c>
      <c r="D38891" s="279">
        <f>'Composições Desp. Diretas'!$C$25</f>
        <v>0</v>
      </c>
      <c r="E38891" s="278" t="str">
        <f>Resumo!$R$5</f>
        <v>Despesa</v>
      </c>
      <c r="F38891" s="278" t="str">
        <f>Resumo!$R$7</f>
        <v>Despesa Direta</v>
      </c>
      <c r="G38891" s="286">
        <f>'Composições Desp. Diretas'!DH25</f>
        <v>0</v>
      </c>
    </row>
    <row r="38892" spans="1:7">
      <c r="A38892" s="283">
        <f>'Comp. Desp. Indiretas'!$DG$7</f>
        <v>0</v>
      </c>
      <c r="B38892" s="278">
        <f>'Composições Desp. Diretas'!$A$26</f>
        <v>0</v>
      </c>
      <c r="C38892" s="278" t="str">
        <f>EAP!$C$9</f>
        <v>PP01</v>
      </c>
      <c r="D38892" s="279">
        <f>'Composições Desp. Diretas'!$C$26</f>
        <v>0</v>
      </c>
      <c r="E38892" s="278" t="str">
        <f>Resumo!$R$5</f>
        <v>Despesa</v>
      </c>
      <c r="F38892" s="278" t="str">
        <f>Resumo!$R$7</f>
        <v>Despesa Direta</v>
      </c>
      <c r="G38892" s="286">
        <f>'Composições Desp. Diretas'!DH26</f>
        <v>0</v>
      </c>
    </row>
    <row r="38893" spans="1:7">
      <c r="A38893" s="283">
        <f>'Comp. Desp. Indiretas'!$DG$7</f>
        <v>0</v>
      </c>
      <c r="B38893" s="278">
        <f>'Composições Desp. Diretas'!$A$27</f>
        <v>0</v>
      </c>
      <c r="C38893" s="278" t="str">
        <f>EAP!$C$9</f>
        <v>PP01</v>
      </c>
      <c r="D38893" s="279">
        <f>'Composições Desp. Diretas'!$C$27</f>
        <v>0</v>
      </c>
      <c r="E38893" s="278" t="str">
        <f>Resumo!$R$5</f>
        <v>Despesa</v>
      </c>
      <c r="F38893" s="278" t="str">
        <f>Resumo!$R$7</f>
        <v>Despesa Direta</v>
      </c>
      <c r="G38893" s="286">
        <f>'Composições Desp. Diretas'!DH27</f>
        <v>0</v>
      </c>
    </row>
    <row r="38894" spans="1:7">
      <c r="A38894" s="283">
        <f>'Comp. Desp. Indiretas'!$DG$7</f>
        <v>0</v>
      </c>
      <c r="B38894" s="278">
        <f>'Composições Desp. Diretas'!$A$28</f>
        <v>0</v>
      </c>
      <c r="C38894" s="278" t="str">
        <f>EAP!$C$9</f>
        <v>PP01</v>
      </c>
      <c r="D38894" s="279">
        <f>'Composições Desp. Diretas'!$C$28</f>
        <v>0</v>
      </c>
      <c r="E38894" s="278" t="str">
        <f>Resumo!$R$5</f>
        <v>Despesa</v>
      </c>
      <c r="F38894" s="278" t="str">
        <f>Resumo!$R$7</f>
        <v>Despesa Direta</v>
      </c>
      <c r="G38894" s="286">
        <f>'Composições Desp. Diretas'!DH28</f>
        <v>0</v>
      </c>
    </row>
    <row r="38895" spans="1:7">
      <c r="A38895" s="283">
        <f>'Comp. Desp. Indiretas'!$DG$7</f>
        <v>0</v>
      </c>
      <c r="B38895" s="278">
        <f>'Composições Desp. Diretas'!$A$29</f>
        <v>0</v>
      </c>
      <c r="C38895" s="278" t="str">
        <f>EAP!$C$9</f>
        <v>PP01</v>
      </c>
      <c r="D38895" s="279">
        <f>'Composições Desp. Diretas'!$C$29</f>
        <v>0</v>
      </c>
      <c r="E38895" s="278" t="str">
        <f>Resumo!$R$5</f>
        <v>Despesa</v>
      </c>
      <c r="F38895" s="278" t="str">
        <f>Resumo!$R$7</f>
        <v>Despesa Direta</v>
      </c>
      <c r="G38895" s="286">
        <f>'Composições Desp. Diretas'!DH29</f>
        <v>0</v>
      </c>
    </row>
    <row r="38896" spans="1:7">
      <c r="A38896" s="283">
        <f>'Comp. Desp. Indiretas'!$DG$7</f>
        <v>0</v>
      </c>
      <c r="B38896" s="278">
        <f>'Composições Desp. Diretas'!$A$30</f>
        <v>0</v>
      </c>
      <c r="C38896" s="278" t="str">
        <f>EAP!$C$9</f>
        <v>PP01</v>
      </c>
      <c r="D38896" s="279">
        <f>'Composições Desp. Diretas'!$C$30</f>
        <v>0</v>
      </c>
      <c r="E38896" s="278" t="str">
        <f>Resumo!$R$5</f>
        <v>Despesa</v>
      </c>
      <c r="F38896" s="278" t="str">
        <f>Resumo!$R$7</f>
        <v>Despesa Direta</v>
      </c>
      <c r="G38896" s="286">
        <f>'Composições Desp. Diretas'!DH30</f>
        <v>0</v>
      </c>
    </row>
    <row r="38897" spans="1:7">
      <c r="A38897" s="283">
        <f>'Comp. Desp. Indiretas'!$DG$7</f>
        <v>0</v>
      </c>
      <c r="B38897" s="278">
        <f>'Composições Desp. Diretas'!$A$31</f>
        <v>0</v>
      </c>
      <c r="C38897" s="278" t="str">
        <f>EAP!$C$9</f>
        <v>PP01</v>
      </c>
      <c r="D38897" s="279">
        <f>'Composições Desp. Diretas'!$C$31</f>
        <v>0</v>
      </c>
      <c r="E38897" s="278" t="str">
        <f>Resumo!$R$5</f>
        <v>Despesa</v>
      </c>
      <c r="F38897" s="278" t="str">
        <f>Resumo!$R$7</f>
        <v>Despesa Direta</v>
      </c>
      <c r="G38897" s="286">
        <f>'Composições Desp. Diretas'!DH31</f>
        <v>0</v>
      </c>
    </row>
    <row r="38898" spans="1:7">
      <c r="A38898" s="283">
        <f>'Comp. Desp. Indiretas'!$DG$7</f>
        <v>0</v>
      </c>
      <c r="B38898" s="278">
        <f>'Composições Desp. Diretas'!$A$32</f>
        <v>0</v>
      </c>
      <c r="C38898" s="278" t="str">
        <f>EAP!$C$9</f>
        <v>PP01</v>
      </c>
      <c r="D38898" s="279">
        <f>'Composições Desp. Diretas'!$C$32</f>
        <v>0</v>
      </c>
      <c r="E38898" s="278" t="str">
        <f>Resumo!$R$5</f>
        <v>Despesa</v>
      </c>
      <c r="F38898" s="278" t="str">
        <f>Resumo!$R$7</f>
        <v>Despesa Direta</v>
      </c>
      <c r="G38898" s="286">
        <f>'Composições Desp. Diretas'!DH32</f>
        <v>0</v>
      </c>
    </row>
    <row r="38899" spans="1:7">
      <c r="A38899" s="283">
        <f>'Comp. Desp. Indiretas'!$DG$7</f>
        <v>0</v>
      </c>
      <c r="B38899" s="278">
        <f>'Composições Desp. Diretas'!$A$33</f>
        <v>0</v>
      </c>
      <c r="C38899" s="278" t="str">
        <f>EAP!$C$9</f>
        <v>PP01</v>
      </c>
      <c r="D38899" s="279">
        <f>'Composições Desp. Diretas'!$C$33</f>
        <v>0</v>
      </c>
      <c r="E38899" s="278" t="str">
        <f>Resumo!$R$5</f>
        <v>Despesa</v>
      </c>
      <c r="F38899" s="278" t="str">
        <f>Resumo!$R$7</f>
        <v>Despesa Direta</v>
      </c>
      <c r="G38899" s="286">
        <f>'Composições Desp. Diretas'!DH33</f>
        <v>0</v>
      </c>
    </row>
    <row r="38900" spans="1:7">
      <c r="A38900" s="283">
        <f>'Comp. Desp. Indiretas'!$DG$7</f>
        <v>0</v>
      </c>
      <c r="B38900" s="278">
        <f>'Composições Desp. Diretas'!$A$34</f>
        <v>0</v>
      </c>
      <c r="C38900" s="278" t="str">
        <f>EAP!$C$9</f>
        <v>PP01</v>
      </c>
      <c r="D38900" s="279">
        <f>'Composições Desp. Diretas'!$C$34</f>
        <v>0</v>
      </c>
      <c r="E38900" s="278" t="str">
        <f>Resumo!$R$5</f>
        <v>Despesa</v>
      </c>
      <c r="F38900" s="278" t="str">
        <f>Resumo!$R$7</f>
        <v>Despesa Direta</v>
      </c>
      <c r="G38900" s="286">
        <f>'Composições Desp. Diretas'!DH34</f>
        <v>0</v>
      </c>
    </row>
    <row r="38901" spans="1:7">
      <c r="A38901" s="283">
        <f>'Comp. Desp. Indiretas'!$DG$7</f>
        <v>0</v>
      </c>
      <c r="B38901" s="278">
        <f>'Composições Desp. Diretas'!$A$35</f>
        <v>0</v>
      </c>
      <c r="C38901" s="278" t="str">
        <f>EAP!$C$9</f>
        <v>PP01</v>
      </c>
      <c r="D38901" s="279">
        <f>'Composições Desp. Diretas'!$C$35</f>
        <v>0</v>
      </c>
      <c r="E38901" s="278" t="str">
        <f>Resumo!$R$5</f>
        <v>Despesa</v>
      </c>
      <c r="F38901" s="278" t="str">
        <f>Resumo!$R$7</f>
        <v>Despesa Direta</v>
      </c>
      <c r="G38901" s="286">
        <f>'Composições Desp. Diretas'!DH35</f>
        <v>0</v>
      </c>
    </row>
    <row r="38902" spans="1:7">
      <c r="A38902" s="283">
        <f>'Comp. Desp. Indiretas'!$DG$7</f>
        <v>0</v>
      </c>
      <c r="B38902" s="278">
        <f>'Composições Desp. Diretas'!$A$36</f>
        <v>0</v>
      </c>
      <c r="C38902" s="278" t="str">
        <f>EAP!$C$9</f>
        <v>PP01</v>
      </c>
      <c r="D38902" s="279">
        <f>'Composições Desp. Diretas'!$C$36</f>
        <v>0</v>
      </c>
      <c r="E38902" s="278" t="str">
        <f>Resumo!$R$5</f>
        <v>Despesa</v>
      </c>
      <c r="F38902" s="278" t="str">
        <f>Resumo!$R$7</f>
        <v>Despesa Direta</v>
      </c>
      <c r="G38902" s="286">
        <f>'Composições Desp. Diretas'!DH36</f>
        <v>0</v>
      </c>
    </row>
    <row r="38903" spans="1:7">
      <c r="A38903" s="283">
        <f>'Comp. Desp. Indiretas'!$DG$7</f>
        <v>0</v>
      </c>
      <c r="B38903" s="278">
        <f>'Composições Desp. Diretas'!$A$37</f>
        <v>0</v>
      </c>
      <c r="C38903" s="278" t="str">
        <f>EAP!$C$9</f>
        <v>PP01</v>
      </c>
      <c r="D38903" s="279">
        <f>'Composições Desp. Diretas'!$C$37</f>
        <v>0</v>
      </c>
      <c r="E38903" s="278" t="str">
        <f>Resumo!$R$5</f>
        <v>Despesa</v>
      </c>
      <c r="F38903" s="278" t="str">
        <f>Resumo!$R$7</f>
        <v>Despesa Direta</v>
      </c>
      <c r="G38903" s="286">
        <f>'Composições Desp. Diretas'!DH37</f>
        <v>0</v>
      </c>
    </row>
    <row r="38904" spans="1:7">
      <c r="A38904" s="283">
        <f>'Comp. Desp. Indiretas'!$DG$7</f>
        <v>0</v>
      </c>
      <c r="B38904" s="278">
        <f>'Composições Desp. Diretas'!$A$38</f>
        <v>0</v>
      </c>
      <c r="C38904" s="278" t="str">
        <f>EAP!$C$9</f>
        <v>PP01</v>
      </c>
      <c r="D38904" s="279">
        <f>'Composições Desp. Diretas'!$C$38</f>
        <v>0</v>
      </c>
      <c r="E38904" s="278" t="str">
        <f>Resumo!$R$5</f>
        <v>Despesa</v>
      </c>
      <c r="F38904" s="278" t="str">
        <f>Resumo!$R$7</f>
        <v>Despesa Direta</v>
      </c>
      <c r="G38904" s="286">
        <f>'Composições Desp. Diretas'!DH38</f>
        <v>0</v>
      </c>
    </row>
    <row r="38905" spans="1:7">
      <c r="A38905" s="283">
        <f>'Comp. Desp. Indiretas'!$DG$7</f>
        <v>0</v>
      </c>
      <c r="B38905" s="278">
        <f>'Composições Desp. Diretas'!$A$39</f>
        <v>0</v>
      </c>
      <c r="C38905" s="278" t="str">
        <f>EAP!$C$9</f>
        <v>PP01</v>
      </c>
      <c r="D38905" s="279">
        <f>'Composições Desp. Diretas'!$C$39</f>
        <v>0</v>
      </c>
      <c r="E38905" s="278" t="str">
        <f>Resumo!$R$5</f>
        <v>Despesa</v>
      </c>
      <c r="F38905" s="278" t="str">
        <f>Resumo!$R$7</f>
        <v>Despesa Direta</v>
      </c>
      <c r="G38905" s="286">
        <f>'Composições Desp. Diretas'!DH39</f>
        <v>0</v>
      </c>
    </row>
    <row r="38906" spans="1:7">
      <c r="A38906" s="283">
        <f>'Comp. Desp. Indiretas'!$DG$7</f>
        <v>0</v>
      </c>
      <c r="B38906" s="278">
        <f>'Composições Desp. Diretas'!$A$40</f>
        <v>0</v>
      </c>
      <c r="C38906" s="278" t="str">
        <f>EAP!$C$9</f>
        <v>PP01</v>
      </c>
      <c r="D38906" s="279">
        <f>'Composições Desp. Diretas'!$C$40</f>
        <v>0</v>
      </c>
      <c r="E38906" s="278" t="str">
        <f>Resumo!$R$5</f>
        <v>Despesa</v>
      </c>
      <c r="F38906" s="278" t="str">
        <f>Resumo!$R$7</f>
        <v>Despesa Direta</v>
      </c>
      <c r="G38906" s="286">
        <f>'Composições Desp. Diretas'!DH40</f>
        <v>0</v>
      </c>
    </row>
    <row r="38907" spans="1:7">
      <c r="A38907" s="283">
        <f>'Comp. Desp. Indiretas'!$DG$7</f>
        <v>0</v>
      </c>
      <c r="B38907" s="278" t="str">
        <f>'Composições Desp. Diretas'!$A$42</f>
        <v>DG</v>
      </c>
      <c r="C38907" s="278" t="str">
        <f>EAP!$C$10</f>
        <v>PP02</v>
      </c>
      <c r="D38907" s="279" t="str">
        <f>'Composições Desp. Diretas'!$C$42</f>
        <v>ALUGUEL DE VEÍCULO SUV</v>
      </c>
      <c r="E38907" s="278" t="str">
        <f>Resumo!$R$5</f>
        <v>Despesa</v>
      </c>
      <c r="F38907" s="278" t="str">
        <f>Resumo!$R$7</f>
        <v>Despesa Direta</v>
      </c>
      <c r="G38907" s="286">
        <f>'Composições Desp. Diretas'!DH42</f>
        <v>0</v>
      </c>
    </row>
    <row r="38908" spans="1:7">
      <c r="A38908" s="283">
        <f>'Comp. Desp. Indiretas'!$DG$7</f>
        <v>0</v>
      </c>
      <c r="B38908" s="278" t="str">
        <f>'Composições Desp. Diretas'!$A$43</f>
        <v>DG</v>
      </c>
      <c r="C38908" s="278" t="str">
        <f>EAP!$C$10</f>
        <v>PP02</v>
      </c>
      <c r="D38908" s="279" t="str">
        <f>'Composições Desp. Diretas'!$C$43</f>
        <v>COMBUSTÍVEL - GASOLINA</v>
      </c>
      <c r="E38908" s="278" t="str">
        <f>Resumo!$R$5</f>
        <v>Despesa</v>
      </c>
      <c r="F38908" s="278" t="str">
        <f>Resumo!$R$7</f>
        <v>Despesa Direta</v>
      </c>
      <c r="G38908" s="286">
        <f>'Composições Desp. Diretas'!DH43</f>
        <v>0</v>
      </c>
    </row>
    <row r="38909" spans="1:7">
      <c r="A38909" s="283">
        <f>'Comp. Desp. Indiretas'!$DG$7</f>
        <v>0</v>
      </c>
      <c r="B38909" s="278" t="str">
        <f>'Composições Desp. Diretas'!$A$44</f>
        <v>DG</v>
      </c>
      <c r="C38909" s="278" t="str">
        <f>EAP!$C$10</f>
        <v>PP02</v>
      </c>
      <c r="D38909" s="279" t="str">
        <f>'Composições Desp. Diretas'!$C$44</f>
        <v>EQUIPAMENTOS VEÍCULO (SENSOR DE FADIGA + TELEMETRIA)</v>
      </c>
      <c r="E38909" s="278" t="str">
        <f>Resumo!$R$5</f>
        <v>Despesa</v>
      </c>
      <c r="F38909" s="278" t="str">
        <f>Resumo!$R$7</f>
        <v>Despesa Direta</v>
      </c>
      <c r="G38909" s="286">
        <f>'Composições Desp. Diretas'!DH44</f>
        <v>0</v>
      </c>
    </row>
    <row r="38910" spans="1:7">
      <c r="A38910" s="283">
        <f>'Comp. Desp. Indiretas'!$DG$7</f>
        <v>0</v>
      </c>
      <c r="B38910" s="278" t="str">
        <f>'Composições Desp. Diretas'!$A$45</f>
        <v>DG</v>
      </c>
      <c r="C38910" s="278" t="str">
        <f>EAP!$C$10</f>
        <v>PP02</v>
      </c>
      <c r="D38910" s="279" t="str">
        <f>'Composições Desp. Diretas'!$C$45</f>
        <v>INSTALAÇÃO SENSOR FADIGA</v>
      </c>
      <c r="E38910" s="278" t="str">
        <f>Resumo!$R$5</f>
        <v>Despesa</v>
      </c>
      <c r="F38910" s="278" t="str">
        <f>Resumo!$R$7</f>
        <v>Despesa Direta</v>
      </c>
      <c r="G38910" s="286">
        <f>'Composições Desp. Diretas'!DH45</f>
        <v>0</v>
      </c>
    </row>
    <row r="38911" spans="1:7">
      <c r="A38911" s="283">
        <f>'Comp. Desp. Indiretas'!$DG$7</f>
        <v>0</v>
      </c>
      <c r="B38911" s="278" t="str">
        <f>'Composições Desp. Diretas'!$A$46</f>
        <v>DG</v>
      </c>
      <c r="C38911" s="278" t="str">
        <f>EAP!$C$10</f>
        <v>PP02</v>
      </c>
      <c r="D38911" s="279" t="str">
        <f>'Composições Desp. Diretas'!$C$46</f>
        <v>DESINSTALAÇÃO SENSOR FADIGA</v>
      </c>
      <c r="E38911" s="278" t="str">
        <f>Resumo!$R$5</f>
        <v>Despesa</v>
      </c>
      <c r="F38911" s="278" t="str">
        <f>Resumo!$R$7</f>
        <v>Despesa Direta</v>
      </c>
      <c r="G38911" s="286">
        <f>'Composições Desp. Diretas'!DH46</f>
        <v>0</v>
      </c>
    </row>
    <row r="38912" spans="1:7">
      <c r="A38912" s="283">
        <f>'Comp. Desp. Indiretas'!$DG$7</f>
        <v>0</v>
      </c>
      <c r="B38912" s="278" t="str">
        <f>'Composições Desp. Diretas'!$A$47</f>
        <v>DG</v>
      </c>
      <c r="C38912" s="278" t="str">
        <f>EAP!$C$10</f>
        <v>PP02</v>
      </c>
      <c r="D38912" s="279" t="str">
        <f>'Composições Desp. Diretas'!$C$47</f>
        <v>INSTALAÇÃO TELEMETRIA</v>
      </c>
      <c r="E38912" s="278" t="str">
        <f>Resumo!$R$5</f>
        <v>Despesa</v>
      </c>
      <c r="F38912" s="278" t="str">
        <f>Resumo!$R$7</f>
        <v>Despesa Direta</v>
      </c>
      <c r="G38912" s="286">
        <f>'Composições Desp. Diretas'!DH47</f>
        <v>0</v>
      </c>
    </row>
    <row r="38913" spans="1:7">
      <c r="A38913" s="283">
        <f>'Comp. Desp. Indiretas'!$DG$7</f>
        <v>0</v>
      </c>
      <c r="B38913" s="278" t="str">
        <f>'Composições Desp. Diretas'!$A$48</f>
        <v>DG</v>
      </c>
      <c r="C38913" s="278" t="str">
        <f>EAP!$C$10</f>
        <v>PP02</v>
      </c>
      <c r="D38913" s="279" t="str">
        <f>'Composições Desp. Diretas'!$C$48</f>
        <v>DESINSTALAÇÃO TELEMETRIA</v>
      </c>
      <c r="E38913" s="278" t="str">
        <f>Resumo!$R$5</f>
        <v>Despesa</v>
      </c>
      <c r="F38913" s="278" t="str">
        <f>Resumo!$R$7</f>
        <v>Despesa Direta</v>
      </c>
      <c r="G38913" s="286">
        <f>'Composições Desp. Diretas'!DH48</f>
        <v>0</v>
      </c>
    </row>
    <row r="38914" spans="1:7">
      <c r="A38914" s="283">
        <f>'Comp. Desp. Indiretas'!$DG$7</f>
        <v>0</v>
      </c>
      <c r="B38914" s="278" t="str">
        <f>'Composições Desp. Diretas'!$A$49</f>
        <v>DG</v>
      </c>
      <c r="C38914" s="278" t="str">
        <f>EAP!$C$10</f>
        <v>PP02</v>
      </c>
      <c r="D38914" s="279" t="str">
        <f>'Composições Desp. Diretas'!$C$49</f>
        <v>INSTALAÇÃO E DESINSTALAÇÃO DE SIRENE DE RÉ</v>
      </c>
      <c r="E38914" s="278" t="str">
        <f>Resumo!$R$5</f>
        <v>Despesa</v>
      </c>
      <c r="F38914" s="278" t="str">
        <f>Resumo!$R$7</f>
        <v>Despesa Direta</v>
      </c>
      <c r="G38914" s="286">
        <f>'Composições Desp. Diretas'!DH49</f>
        <v>0</v>
      </c>
    </row>
    <row r="38915" spans="1:7">
      <c r="A38915" s="283">
        <f>'Comp. Desp. Indiretas'!$DG$7</f>
        <v>0</v>
      </c>
      <c r="B38915" s="278" t="str">
        <f>'Composições Desp. Diretas'!$A$50</f>
        <v>DG</v>
      </c>
      <c r="C38915" s="278" t="str">
        <f>EAP!$C$10</f>
        <v>PP02</v>
      </c>
      <c r="D38915" s="279" t="str">
        <f>'Composições Desp. Diretas'!$C$50</f>
        <v>LAVAGEM DE VEÍCULO</v>
      </c>
      <c r="E38915" s="278" t="str">
        <f>Resumo!$R$5</f>
        <v>Despesa</v>
      </c>
      <c r="F38915" s="278" t="str">
        <f>Resumo!$R$7</f>
        <v>Despesa Direta</v>
      </c>
      <c r="G38915" s="286">
        <f>'Composições Desp. Diretas'!DH50</f>
        <v>0</v>
      </c>
    </row>
    <row r="38916" spans="1:7">
      <c r="A38916" s="283">
        <f>'Comp. Desp. Indiretas'!$DG$7</f>
        <v>0</v>
      </c>
      <c r="B38916" s="278" t="str">
        <f>'Composições Desp. Diretas'!$A$51</f>
        <v>MA</v>
      </c>
      <c r="C38916" s="278" t="str">
        <f>EAP!$C$10</f>
        <v>PP02</v>
      </c>
      <c r="D38916" s="279" t="str">
        <f>'Composições Desp. Diretas'!$C$51</f>
        <v>MATERIAIS GRÁFICOS (CARTILHAS, FOLDERS, BANNER, CADERNO, OUTDOOR, PLACAS, E ETC)</v>
      </c>
      <c r="E38916" s="278" t="str">
        <f>Resumo!$R$5</f>
        <v>Despesa</v>
      </c>
      <c r="F38916" s="278" t="str">
        <f>Resumo!$R$7</f>
        <v>Despesa Direta</v>
      </c>
      <c r="G38916" s="286">
        <f>'Composições Desp. Diretas'!DH51</f>
        <v>0</v>
      </c>
    </row>
    <row r="38917" spans="1:7">
      <c r="A38917" s="283">
        <f>'Comp. Desp. Indiretas'!$DG$7</f>
        <v>0</v>
      </c>
      <c r="B38917" s="278" t="str">
        <f>'Composições Desp. Diretas'!$A$52</f>
        <v>DG</v>
      </c>
      <c r="C38917" s="278" t="str">
        <f>EAP!$C$10</f>
        <v>PP02</v>
      </c>
      <c r="D38917" s="279" t="str">
        <f>'Composições Desp. Diretas'!$C$52</f>
        <v>LANCHES OFICINAS / EVENTOS / REUNIÕES</v>
      </c>
      <c r="E38917" s="278" t="str">
        <f>Resumo!$R$5</f>
        <v>Despesa</v>
      </c>
      <c r="F38917" s="278" t="str">
        <f>Resumo!$R$7</f>
        <v>Despesa Direta</v>
      </c>
      <c r="G38917" s="286">
        <f>'Composições Desp. Diretas'!DH52</f>
        <v>0</v>
      </c>
    </row>
    <row r="38918" spans="1:7">
      <c r="A38918" s="283">
        <f>'Comp. Desp. Indiretas'!$DG$7</f>
        <v>0</v>
      </c>
      <c r="B38918" s="278" t="str">
        <f>'Composições Desp. Diretas'!$A$53</f>
        <v>DG</v>
      </c>
      <c r="C38918" s="278" t="str">
        <f>EAP!$C$10</f>
        <v>PP02</v>
      </c>
      <c r="D38918" s="279" t="str">
        <f>'Composições Desp. Diretas'!$C$53</f>
        <v>TRANSPORTE PARTICIPANTES</v>
      </c>
      <c r="E38918" s="278" t="str">
        <f>Resumo!$R$5</f>
        <v>Despesa</v>
      </c>
      <c r="F38918" s="278" t="str">
        <f>Resumo!$R$7</f>
        <v>Despesa Direta</v>
      </c>
      <c r="G38918" s="286">
        <f>'Composições Desp. Diretas'!DH53</f>
        <v>0</v>
      </c>
    </row>
    <row r="38919" spans="1:7">
      <c r="A38919" s="283">
        <f>'Comp. Desp. Indiretas'!$DG$7</f>
        <v>0</v>
      </c>
      <c r="B38919" s="278" t="str">
        <f>'Composições Desp. Diretas'!$A$54</f>
        <v>MA</v>
      </c>
      <c r="C38919" s="278" t="str">
        <f>EAP!$C$10</f>
        <v>PP02</v>
      </c>
      <c r="D38919" s="279" t="str">
        <f>'Composições Desp. Diretas'!$C$54</f>
        <v>MATERIAIS DE ESCRITÓRIO (CARTOLINA, PAPEL, TESOURA, CANETA, LÁPIS, GRAMPEADOR, DUREX, FITA ADESIVA, E ETC.)</v>
      </c>
      <c r="E38919" s="278" t="str">
        <f>Resumo!$R$5</f>
        <v>Despesa</v>
      </c>
      <c r="F38919" s="278" t="str">
        <f>Resumo!$R$7</f>
        <v>Despesa Direta</v>
      </c>
      <c r="G38919" s="286">
        <f>'Composições Desp. Diretas'!DH54</f>
        <v>0</v>
      </c>
    </row>
    <row r="38920" spans="1:7">
      <c r="A38920" s="283">
        <f>'Comp. Desp. Indiretas'!$DG$7</f>
        <v>0</v>
      </c>
      <c r="B38920" s="278" t="str">
        <f>'Composições Desp. Diretas'!$A$55</f>
        <v>MA</v>
      </c>
      <c r="C38920" s="278" t="str">
        <f>EAP!$C$10</f>
        <v>PP02</v>
      </c>
      <c r="D38920" s="279" t="str">
        <f>'Composições Desp. Diretas'!$C$55</f>
        <v>MATERIAIS ACESSÓRIOS PARA AS CAMPANHAS/OFICINAS (BRINDES, CAMISETAS, E ETC.)</v>
      </c>
      <c r="E38920" s="278" t="str">
        <f>Resumo!$R$5</f>
        <v>Despesa</v>
      </c>
      <c r="F38920" s="278" t="str">
        <f>Resumo!$R$7</f>
        <v>Despesa Direta</v>
      </c>
      <c r="G38920" s="286">
        <f>'Composições Desp. Diretas'!DH55</f>
        <v>0</v>
      </c>
    </row>
    <row r="38921" spans="1:7">
      <c r="A38921" s="283">
        <f>'Comp. Desp. Indiretas'!$DG$7</f>
        <v>0</v>
      </c>
      <c r="B38921" s="278" t="str">
        <f>'Composições Desp. Diretas'!$A$56</f>
        <v>DG</v>
      </c>
      <c r="C38921" s="278" t="str">
        <f>EAP!$C$10</f>
        <v>PP02</v>
      </c>
      <c r="D38921" s="279" t="str">
        <f>'Composições Desp. Diretas'!$C$56</f>
        <v>HOSPEDAGEM VIAGEM</v>
      </c>
      <c r="E38921" s="278" t="str">
        <f>Resumo!$R$5</f>
        <v>Despesa</v>
      </c>
      <c r="F38921" s="278" t="str">
        <f>Resumo!$R$7</f>
        <v>Despesa Direta</v>
      </c>
      <c r="G38921" s="286">
        <f>'Composições Desp. Diretas'!DH56</f>
        <v>0</v>
      </c>
    </row>
    <row r="38922" spans="1:7">
      <c r="A38922" s="283">
        <f>'Comp. Desp. Indiretas'!$DG$7</f>
        <v>0</v>
      </c>
      <c r="B38922" s="278" t="str">
        <f>'Composições Desp. Diretas'!$A$57</f>
        <v>DG</v>
      </c>
      <c r="C38922" s="278" t="str">
        <f>EAP!$C$10</f>
        <v>PP02</v>
      </c>
      <c r="D38922" s="279" t="str">
        <f>'Composições Desp. Diretas'!$C$57</f>
        <v>ALIMENTAÇÃO VIAGEM (CAFÉ / ALMOÇO OU JANTA)</v>
      </c>
      <c r="E38922" s="278" t="str">
        <f>Resumo!$R$5</f>
        <v>Despesa</v>
      </c>
      <c r="F38922" s="278" t="str">
        <f>Resumo!$R$7</f>
        <v>Despesa Direta</v>
      </c>
      <c r="G38922" s="286">
        <f>'Composições Desp. Diretas'!DH57</f>
        <v>0</v>
      </c>
    </row>
    <row r="38923" spans="1:7">
      <c r="A38923" s="283">
        <f>'Comp. Desp. Indiretas'!$DG$7</f>
        <v>0</v>
      </c>
      <c r="B38923" s="278" t="str">
        <f>'Composições Desp. Diretas'!$A$58</f>
        <v>DG</v>
      </c>
      <c r="C38923" s="278" t="str">
        <f>EAP!$C$10</f>
        <v>PP02</v>
      </c>
      <c r="D38923" s="279" t="str">
        <f>'Composições Desp. Diretas'!$C$58</f>
        <v>PASSAGEM TERRESTRE / TRANSLADO</v>
      </c>
      <c r="E38923" s="278" t="str">
        <f>Resumo!$R$5</f>
        <v>Despesa</v>
      </c>
      <c r="F38923" s="278" t="str">
        <f>Resumo!$R$7</f>
        <v>Despesa Direta</v>
      </c>
      <c r="G38923" s="286">
        <f>'Composições Desp. Diretas'!DH58</f>
        <v>0</v>
      </c>
    </row>
    <row r="38924" spans="1:7">
      <c r="A38924" s="283">
        <f>'Comp. Desp. Indiretas'!$DG$7</f>
        <v>0</v>
      </c>
      <c r="B38924" s="278">
        <f>'Composições Desp. Diretas'!$A$59</f>
        <v>0</v>
      </c>
      <c r="C38924" s="278" t="str">
        <f>EAP!$C$10</f>
        <v>PP02</v>
      </c>
      <c r="D38924" s="279">
        <f>'Composições Desp. Diretas'!$C$59</f>
        <v>0</v>
      </c>
      <c r="E38924" s="278" t="str">
        <f>Resumo!$R$5</f>
        <v>Despesa</v>
      </c>
      <c r="F38924" s="278" t="str">
        <f>Resumo!$R$7</f>
        <v>Despesa Direta</v>
      </c>
      <c r="G38924" s="286">
        <f>'Composições Desp. Diretas'!DH59</f>
        <v>0</v>
      </c>
    </row>
    <row r="38925" spans="1:7">
      <c r="A38925" s="283">
        <f>'Comp. Desp. Indiretas'!$DG$7</f>
        <v>0</v>
      </c>
      <c r="B38925" s="278">
        <f>'Composições Desp. Diretas'!$A$60</f>
        <v>0</v>
      </c>
      <c r="C38925" s="278" t="str">
        <f>EAP!$C$10</f>
        <v>PP02</v>
      </c>
      <c r="D38925" s="279">
        <f>'Composições Desp. Diretas'!$C$60</f>
        <v>0</v>
      </c>
      <c r="E38925" s="278" t="str">
        <f>Resumo!$R$5</f>
        <v>Despesa</v>
      </c>
      <c r="F38925" s="278" t="str">
        <f>Resumo!$R$7</f>
        <v>Despesa Direta</v>
      </c>
      <c r="G38925" s="286">
        <f>'Composições Desp. Diretas'!DH60</f>
        <v>0</v>
      </c>
    </row>
    <row r="38926" spans="1:7">
      <c r="A38926" s="283">
        <f>'Comp. Desp. Indiretas'!$DG$7</f>
        <v>0</v>
      </c>
      <c r="B38926" s="278">
        <f>'Composições Desp. Diretas'!$A$61</f>
        <v>0</v>
      </c>
      <c r="C38926" s="278" t="str">
        <f>EAP!$C$10</f>
        <v>PP02</v>
      </c>
      <c r="D38926" s="279">
        <f>'Composições Desp. Diretas'!$C$61</f>
        <v>0</v>
      </c>
      <c r="E38926" s="278" t="str">
        <f>Resumo!$R$5</f>
        <v>Despesa</v>
      </c>
      <c r="F38926" s="278" t="str">
        <f>Resumo!$R$7</f>
        <v>Despesa Direta</v>
      </c>
      <c r="G38926" s="286">
        <f>'Composições Desp. Diretas'!DH61</f>
        <v>0</v>
      </c>
    </row>
    <row r="38927" spans="1:7">
      <c r="A38927" s="283">
        <f>'Comp. Desp. Indiretas'!$DG$7</f>
        <v>0</v>
      </c>
      <c r="B38927" s="278">
        <f>'Composições Desp. Diretas'!$A$62</f>
        <v>0</v>
      </c>
      <c r="C38927" s="278" t="str">
        <f>EAP!$C$10</f>
        <v>PP02</v>
      </c>
      <c r="D38927" s="279">
        <f>'Composições Desp. Diretas'!$C$62</f>
        <v>0</v>
      </c>
      <c r="E38927" s="278" t="str">
        <f>Resumo!$R$5</f>
        <v>Despesa</v>
      </c>
      <c r="F38927" s="278" t="str">
        <f>Resumo!$R$7</f>
        <v>Despesa Direta</v>
      </c>
      <c r="G38927" s="286">
        <f>'Composições Desp. Diretas'!DH62</f>
        <v>0</v>
      </c>
    </row>
    <row r="38928" spans="1:7">
      <c r="A38928" s="283">
        <f>'Comp. Desp. Indiretas'!$DG$7</f>
        <v>0</v>
      </c>
      <c r="B38928" s="278">
        <f>'Composições Desp. Diretas'!$A$63</f>
        <v>0</v>
      </c>
      <c r="C38928" s="278" t="str">
        <f>EAP!$C$10</f>
        <v>PP02</v>
      </c>
      <c r="D38928" s="279">
        <f>'Composições Desp. Diretas'!$C$63</f>
        <v>0</v>
      </c>
      <c r="E38928" s="278" t="str">
        <f>Resumo!$R$5</f>
        <v>Despesa</v>
      </c>
      <c r="F38928" s="278" t="str">
        <f>Resumo!$R$7</f>
        <v>Despesa Direta</v>
      </c>
      <c r="G38928" s="286">
        <f>'Composições Desp. Diretas'!DH63</f>
        <v>0</v>
      </c>
    </row>
    <row r="38929" spans="1:7">
      <c r="A38929" s="283">
        <f>'Comp. Desp. Indiretas'!$DG$7</f>
        <v>0</v>
      </c>
      <c r="B38929" s="278">
        <f>'Composições Desp. Diretas'!$A$64</f>
        <v>0</v>
      </c>
      <c r="C38929" s="278" t="str">
        <f>EAP!$C$10</f>
        <v>PP02</v>
      </c>
      <c r="D38929" s="279">
        <f>'Composições Desp. Diretas'!$C$64</f>
        <v>0</v>
      </c>
      <c r="E38929" s="278" t="str">
        <f>Resumo!$R$5</f>
        <v>Despesa</v>
      </c>
      <c r="F38929" s="278" t="str">
        <f>Resumo!$R$7</f>
        <v>Despesa Direta</v>
      </c>
      <c r="G38929" s="286">
        <f>'Composições Desp. Diretas'!DH64</f>
        <v>0</v>
      </c>
    </row>
    <row r="38930" spans="1:7">
      <c r="A38930" s="283">
        <f>'Comp. Desp. Indiretas'!$DG$7</f>
        <v>0</v>
      </c>
      <c r="B38930" s="278">
        <f>'Composições Desp. Diretas'!$A$65</f>
        <v>0</v>
      </c>
      <c r="C38930" s="278" t="str">
        <f>EAP!$C$10</f>
        <v>PP02</v>
      </c>
      <c r="D38930" s="279">
        <f>'Composições Desp. Diretas'!$C$65</f>
        <v>0</v>
      </c>
      <c r="E38930" s="278" t="str">
        <f>Resumo!$R$5</f>
        <v>Despesa</v>
      </c>
      <c r="F38930" s="278" t="str">
        <f>Resumo!$R$7</f>
        <v>Despesa Direta</v>
      </c>
      <c r="G38930" s="286">
        <f>'Composições Desp. Diretas'!DH65</f>
        <v>0</v>
      </c>
    </row>
    <row r="38931" spans="1:7">
      <c r="A38931" s="283">
        <f>'Comp. Desp. Indiretas'!$DG$7</f>
        <v>0</v>
      </c>
      <c r="B38931" s="278">
        <f>'Composições Desp. Diretas'!$A$66</f>
        <v>0</v>
      </c>
      <c r="C38931" s="278" t="str">
        <f>EAP!$C$10</f>
        <v>PP02</v>
      </c>
      <c r="D38931" s="279">
        <f>'Composições Desp. Diretas'!$C$66</f>
        <v>0</v>
      </c>
      <c r="E38931" s="278" t="str">
        <f>Resumo!$R$5</f>
        <v>Despesa</v>
      </c>
      <c r="F38931" s="278" t="str">
        <f>Resumo!$R$7</f>
        <v>Despesa Direta</v>
      </c>
      <c r="G38931" s="286">
        <f>'Composições Desp. Diretas'!DH66</f>
        <v>0</v>
      </c>
    </row>
    <row r="38932" spans="1:7">
      <c r="A38932" s="283">
        <f>'Comp. Desp. Indiretas'!$DG$7</f>
        <v>0</v>
      </c>
      <c r="B38932" s="278">
        <f>'Composições Desp. Diretas'!$A$67</f>
        <v>0</v>
      </c>
      <c r="C38932" s="278" t="str">
        <f>EAP!$C$10</f>
        <v>PP02</v>
      </c>
      <c r="D38932" s="279">
        <f>'Composições Desp. Diretas'!$C$67</f>
        <v>0</v>
      </c>
      <c r="E38932" s="278" t="str">
        <f>Resumo!$R$5</f>
        <v>Despesa</v>
      </c>
      <c r="F38932" s="278" t="str">
        <f>Resumo!$R$7</f>
        <v>Despesa Direta</v>
      </c>
      <c r="G38932" s="286">
        <f>'Composições Desp. Diretas'!DH67</f>
        <v>0</v>
      </c>
    </row>
    <row r="38933" spans="1:7">
      <c r="A38933" s="283">
        <f>'Comp. Desp. Indiretas'!$DG$7</f>
        <v>0</v>
      </c>
      <c r="B38933" s="278">
        <f>'Composições Desp. Diretas'!$A$68</f>
        <v>0</v>
      </c>
      <c r="C38933" s="278" t="str">
        <f>EAP!$C$10</f>
        <v>PP02</v>
      </c>
      <c r="D38933" s="279">
        <f>'Composições Desp. Diretas'!$C$68</f>
        <v>0</v>
      </c>
      <c r="E38933" s="278" t="str">
        <f>Resumo!$R$5</f>
        <v>Despesa</v>
      </c>
      <c r="F38933" s="278" t="str">
        <f>Resumo!$R$7</f>
        <v>Despesa Direta</v>
      </c>
      <c r="G38933" s="286">
        <f>'Composições Desp. Diretas'!DH68</f>
        <v>0</v>
      </c>
    </row>
    <row r="38934" spans="1:7">
      <c r="A38934" s="283">
        <f>'Comp. Desp. Indiretas'!$DG$7</f>
        <v>0</v>
      </c>
      <c r="B38934" s="278">
        <f>'Composições Desp. Diretas'!$A$69</f>
        <v>0</v>
      </c>
      <c r="C38934" s="278" t="str">
        <f>EAP!$C$10</f>
        <v>PP02</v>
      </c>
      <c r="D38934" s="279">
        <f>'Composições Desp. Diretas'!$C$69</f>
        <v>0</v>
      </c>
      <c r="E38934" s="278" t="str">
        <f>Resumo!$R$5</f>
        <v>Despesa</v>
      </c>
      <c r="F38934" s="278" t="str">
        <f>Resumo!$R$7</f>
        <v>Despesa Direta</v>
      </c>
      <c r="G38934" s="286">
        <f>'Composições Desp. Diretas'!DH69</f>
        <v>0</v>
      </c>
    </row>
    <row r="38935" spans="1:7">
      <c r="A38935" s="283">
        <f>'Comp. Desp. Indiretas'!$DG$7</f>
        <v>0</v>
      </c>
      <c r="B38935" s="278">
        <f>'Composições Desp. Diretas'!$A$70</f>
        <v>0</v>
      </c>
      <c r="C38935" s="278" t="str">
        <f>EAP!$C$10</f>
        <v>PP02</v>
      </c>
      <c r="D38935" s="279">
        <f>'Composições Desp. Diretas'!$C$70</f>
        <v>0</v>
      </c>
      <c r="E38935" s="278" t="str">
        <f>Resumo!$R$5</f>
        <v>Despesa</v>
      </c>
      <c r="F38935" s="278" t="str">
        <f>Resumo!$R$7</f>
        <v>Despesa Direta</v>
      </c>
      <c r="G38935" s="286">
        <f>'Composições Desp. Diretas'!DH70</f>
        <v>0</v>
      </c>
    </row>
    <row r="38936" spans="1:7">
      <c r="A38936" s="283">
        <f>'Comp. Desp. Indiretas'!$DG$7</f>
        <v>0</v>
      </c>
      <c r="B38936" s="278">
        <f>'Composições Desp. Diretas'!$A$71</f>
        <v>0</v>
      </c>
      <c r="C38936" s="278" t="str">
        <f>EAP!$C$10</f>
        <v>PP02</v>
      </c>
      <c r="D38936" s="279">
        <f>'Composições Desp. Diretas'!$C$71</f>
        <v>0</v>
      </c>
      <c r="E38936" s="278" t="str">
        <f>Resumo!$R$5</f>
        <v>Despesa</v>
      </c>
      <c r="F38936" s="278" t="str">
        <f>Resumo!$R$7</f>
        <v>Despesa Direta</v>
      </c>
      <c r="G38936" s="286">
        <f>'Composições Desp. Diretas'!DH71</f>
        <v>0</v>
      </c>
    </row>
    <row r="38937" spans="1:7">
      <c r="A38937" s="283">
        <f>'Comp. Desp. Indiretas'!$DG$7</f>
        <v>0</v>
      </c>
      <c r="B38937" s="278">
        <f>'Composições Desp. Diretas'!$A$72</f>
        <v>0</v>
      </c>
      <c r="C38937" s="278" t="str">
        <f>EAP!$C$10</f>
        <v>PP02</v>
      </c>
      <c r="D38937" s="279">
        <f>'Composições Desp. Diretas'!$C$72</f>
        <v>0</v>
      </c>
      <c r="E38937" s="278" t="str">
        <f>Resumo!$R$5</f>
        <v>Despesa</v>
      </c>
      <c r="F38937" s="278" t="str">
        <f>Resumo!$R$7</f>
        <v>Despesa Direta</v>
      </c>
      <c r="G38937" s="286">
        <f>'Composições Desp. Diretas'!DH72</f>
        <v>0</v>
      </c>
    </row>
    <row r="39806" spans="1:7">
      <c r="A39806" s="283">
        <f>'Comp. Desp. Indiretas'!$DG$7</f>
        <v>0</v>
      </c>
      <c r="D39806" s="279" t="str">
        <f>'CRONOG. DE RECEBIMENTO'!$A$5</f>
        <v>SUBPROGRAMA DE EDUCAÇÃO AMBIENTAL PARA A COMUNIDADE (PEAC)</v>
      </c>
      <c r="E39806" s="278" t="str">
        <f>Resumo!$R$4</f>
        <v>Receita</v>
      </c>
      <c r="F39806" s="278" t="str">
        <f>Resumo!$R$4</f>
        <v>Receita</v>
      </c>
      <c r="G39806" s="286">
        <f>'CRONOG. DE RECEBIMENTO'!AK5</f>
        <v>0</v>
      </c>
    </row>
    <row r="39807" spans="1:7">
      <c r="A39807" s="283">
        <f>'Comp. Desp. Indiretas'!$DG$7</f>
        <v>0</v>
      </c>
      <c r="D39807" s="279" t="str">
        <f>'CRONOG. DE RECEBIMENTO'!$A$6</f>
        <v>Plano de Trabalho de Comunidade (PEAC)</v>
      </c>
      <c r="E39807" s="278" t="str">
        <f>Resumo!$R$4</f>
        <v>Receita</v>
      </c>
      <c r="F39807" s="278" t="str">
        <f>Resumo!$R$4</f>
        <v>Receita</v>
      </c>
      <c r="G39807" s="286">
        <f>'CRONOG. DE RECEBIMENTO'!AK6</f>
        <v>0</v>
      </c>
    </row>
    <row r="39808" spans="1:7">
      <c r="A39808" s="283">
        <f>'Comp. Desp. Indiretas'!$DG$7</f>
        <v>0</v>
      </c>
      <c r="D39808" s="279" t="str">
        <f>'CRONOG. DE RECEBIMENTO'!$A$7</f>
        <v>Formar Comitê de Educação Ambiental de Comunidade (PEAC)</v>
      </c>
      <c r="E39808" s="278" t="str">
        <f>Resumo!$R$4</f>
        <v>Receita</v>
      </c>
      <c r="F39808" s="278" t="str">
        <f>Resumo!$R$4</f>
        <v>Receita</v>
      </c>
      <c r="G39808" s="286">
        <f>'CRONOG. DE RECEBIMENTO'!AK7</f>
        <v>0</v>
      </c>
    </row>
    <row r="39809" spans="1:7">
      <c r="A39809" s="283">
        <f>'Comp. Desp. Indiretas'!$DG$7</f>
        <v>0</v>
      </c>
      <c r="D39809" s="279" t="str">
        <f>'CRONOG. DE RECEBIMENTO'!$A$8</f>
        <v>Manter Comitê de Educação Ambiental em comunidades (PEAC)</v>
      </c>
      <c r="E39809" s="278" t="str">
        <f>Resumo!$R$4</f>
        <v>Receita</v>
      </c>
      <c r="F39809" s="278" t="str">
        <f>Resumo!$R$4</f>
        <v>Receita</v>
      </c>
      <c r="G39809" s="286">
        <f>'CRONOG. DE RECEBIMENTO'!AK8</f>
        <v>0</v>
      </c>
    </row>
    <row r="39810" spans="1:7">
      <c r="A39810" s="283">
        <f>'Comp. Desp. Indiretas'!$DG$7</f>
        <v>0</v>
      </c>
      <c r="D39810" s="279" t="str">
        <f>'CRONOG. DE RECEBIMENTO'!$A$24</f>
        <v>Realizar análise técnica mensal das atividades de Educação Ambiental do PEAC</v>
      </c>
      <c r="E39810" s="278" t="str">
        <f>Resumo!$R$4</f>
        <v>Receita</v>
      </c>
      <c r="F39810" s="278" t="str">
        <f>Resumo!$R$4</f>
        <v>Receita</v>
      </c>
      <c r="G39810" s="286">
        <f>'CRONOG. DE RECEBIMENTO'!AK24</f>
        <v>0</v>
      </c>
    </row>
    <row r="39811" spans="1:7">
      <c r="A39811" s="283">
        <f>'Comp. Desp. Indiretas'!$DG$7</f>
        <v>0</v>
      </c>
      <c r="D39811" s="279" t="str">
        <f>'CRONOG. DE RECEBIMENTO'!$A$25</f>
        <v>Realizar Blitz Educativa sobre SSMA para Comunidades (PEAC)</v>
      </c>
      <c r="E39811" s="278" t="str">
        <f>Resumo!$R$4</f>
        <v>Receita</v>
      </c>
      <c r="F39811" s="278" t="str">
        <f>Resumo!$R$4</f>
        <v>Receita</v>
      </c>
      <c r="G39811" s="286">
        <f>'CRONOG. DE RECEBIMENTO'!AK25</f>
        <v>0</v>
      </c>
    </row>
    <row r="39812" spans="1:7">
      <c r="A39812" s="283">
        <f>'Comp. Desp. Indiretas'!$DG$7</f>
        <v>0</v>
      </c>
      <c r="D39812" s="279" t="str">
        <f>'CRONOG. DE RECEBIMENTO'!$A$26</f>
        <v>Despesas tributáveis do item 6.1.12</v>
      </c>
      <c r="E39812" s="278" t="str">
        <f>Resumo!$R$4</f>
        <v>Receita</v>
      </c>
      <c r="F39812" s="278" t="str">
        <f>Resumo!$R$4</f>
        <v>Receita</v>
      </c>
      <c r="G39812" s="286">
        <f>'CRONOG. DE RECEBIMENTO'!AK26</f>
        <v>0</v>
      </c>
    </row>
    <row r="39813" spans="1:7">
      <c r="A39813" s="283">
        <f>'Comp. Desp. Indiretas'!$DG$7</f>
        <v>0</v>
      </c>
      <c r="D39813" s="279" t="str">
        <f>'CRONOG. DE RECEBIMENTO'!$A$42</f>
        <v>Despesas tributáveis do item 6.1.21</v>
      </c>
      <c r="E39813" s="278" t="str">
        <f>Resumo!$R$4</f>
        <v>Receita</v>
      </c>
      <c r="F39813" s="278" t="str">
        <f>Resumo!$R$4</f>
        <v>Receita</v>
      </c>
      <c r="G39813" s="286">
        <f>'CRONOG. DE RECEBIMENTO'!AK42</f>
        <v>0</v>
      </c>
    </row>
    <row r="39814" spans="1:7">
      <c r="A39814" s="283">
        <f>'Comp. Desp. Indiretas'!$DG$7</f>
        <v>0</v>
      </c>
      <c r="D39814" s="279" t="str">
        <f>'CRONOG. DE RECEBIMENTO'!$A$43</f>
        <v>Monitorar atividade do Programa de Educação Ambiental do Trabalhador (PEAT)</v>
      </c>
      <c r="E39814" s="278" t="str">
        <f>Resumo!$R$4</f>
        <v>Receita</v>
      </c>
      <c r="F39814" s="278" t="str">
        <f>Resumo!$R$4</f>
        <v>Receita</v>
      </c>
      <c r="G39814" s="286">
        <f>'CRONOG. DE RECEBIMENTO'!AK43</f>
        <v>0</v>
      </c>
    </row>
    <row r="39815" spans="1:7">
      <c r="A39815" s="283">
        <f>'Comp. Desp. Indiretas'!$DG$7</f>
        <v>0</v>
      </c>
      <c r="D39815" s="279" t="str">
        <f>'CRONOG. DE RECEBIMENTO'!$A$44</f>
        <v>Despesas tributáveis do item 6.1.22</v>
      </c>
      <c r="E39815" s="278" t="str">
        <f>Resumo!$R$4</f>
        <v>Receita</v>
      </c>
      <c r="F39815" s="278" t="str">
        <f>Resumo!$R$4</f>
        <v>Receita</v>
      </c>
      <c r="G39815" s="286">
        <f>'CRONOG. DE RECEBIMENTO'!AK44</f>
        <v>0</v>
      </c>
    </row>
    <row r="39816" spans="1:7">
      <c r="A39816" s="283">
        <f>'Comp. Desp. Indiretas'!$DG$7</f>
        <v>0</v>
      </c>
      <c r="D39816" s="279" t="str">
        <f>'CRONOG. DE RECEBIMENTO'!$A$45</f>
        <v>Realizar análise técnica mensal das atividades de Educação Ambiental do PEAT</v>
      </c>
      <c r="E39816" s="278" t="str">
        <f>Resumo!$R$4</f>
        <v>Receita</v>
      </c>
      <c r="F39816" s="278" t="str">
        <f>Resumo!$R$4</f>
        <v>Receita</v>
      </c>
      <c r="G39816" s="286">
        <f>'CRONOG. DE RECEBIMENTO'!AK45</f>
        <v>0</v>
      </c>
    </row>
    <row r="39817" spans="1:7">
      <c r="A39817" s="283">
        <f>'Comp. Desp. Indiretas'!$DG$7</f>
        <v>0</v>
      </c>
      <c r="D39817" s="279" t="str">
        <f>'CRONOG. DE RECEBIMENTO'!$A$46</f>
        <v>Realizar Diagnóstico Socioambiental Participativo (DSAP) para empregados</v>
      </c>
      <c r="E39817" s="278" t="str">
        <f>Resumo!$R$4</f>
        <v>Receita</v>
      </c>
      <c r="F39817" s="278" t="str">
        <f>Resumo!$R$4</f>
        <v>Receita</v>
      </c>
      <c r="G39817" s="286">
        <f>'CRONOG. DE RECEBIMENTO'!AK46</f>
        <v>0</v>
      </c>
    </row>
    <row r="39819" spans="1:7">
      <c r="A39819" s="283">
        <f>'Comp. Desp. Indiretas'!$DG$7</f>
        <v>0</v>
      </c>
      <c r="D39819" s="279" t="str">
        <f>'CRONOG. DE RECEBIMENTO'!$A$47</f>
        <v>Despesas tributáveis do item 6.1.24</v>
      </c>
      <c r="E39819" s="278" t="str">
        <f>Resumo!$R$4</f>
        <v>Receita</v>
      </c>
      <c r="F39819" s="278" t="str">
        <f>Resumo!$R$4</f>
        <v>Receita</v>
      </c>
      <c r="G39819" s="286">
        <f>'CRONOG. DE RECEBIMENTO'!AK47</f>
        <v>0</v>
      </c>
    </row>
    <row r="39820" spans="1:7">
      <c r="A39820" s="283">
        <f>'Comp. Desp. Indiretas'!$DG$7</f>
        <v>0</v>
      </c>
      <c r="D39820" s="279" t="str">
        <f>'CRONOG. DE RECEBIMENTO'!$A$48</f>
        <v>PRODUÇÃO DE ARTES VISUAIS</v>
      </c>
      <c r="E39820" s="278" t="str">
        <f>Resumo!$R$4</f>
        <v>Receita</v>
      </c>
      <c r="F39820" s="278" t="str">
        <f>Resumo!$R$4</f>
        <v>Receita</v>
      </c>
      <c r="G39820" s="286">
        <f>'CRONOG. DE RECEBIMENTO'!AK48</f>
        <v>0</v>
      </c>
    </row>
    <row r="39821" spans="1:7">
      <c r="A39821" s="283">
        <f>'Comp. Desp. Indiretas'!$DG$7</f>
        <v>0</v>
      </c>
      <c r="D39821" s="279" t="str">
        <f>'CRONOG. DE RECEBIMENTO'!$A$49</f>
        <v>Produzir material gráfico como folder, convites, banner, lâmina, outdoor, apresentações e produtos diversos atinentes a educação ambiental e outras temáticas etc.</v>
      </c>
      <c r="E39821" s="278" t="str">
        <f>Resumo!$R$4</f>
        <v>Receita</v>
      </c>
      <c r="F39821" s="278" t="str">
        <f>Resumo!$R$4</f>
        <v>Receita</v>
      </c>
      <c r="G39821" s="286">
        <f>'CRONOG. DE RECEBIMENTO'!AK49</f>
        <v>0</v>
      </c>
    </row>
    <row r="39822" spans="1:7">
      <c r="A39822" s="283">
        <f>'Comp. Desp. Indiretas'!$DG$7</f>
        <v>0</v>
      </c>
      <c r="D39822" s="279" t="str">
        <f>'CRONOG. DE RECEBIMENTO'!$A$50</f>
        <v>Produzir Card Animado, Vídeos, Spot, Jogos interativos, Peça Multimídia, Identidade Visual, Plataformas digitais/interativas, Brindes, Cadernos de Campo/Quis/Guia etc.:</v>
      </c>
      <c r="E39822" s="278" t="str">
        <f>Resumo!$R$4</f>
        <v>Receita</v>
      </c>
      <c r="F39822" s="278" t="str">
        <f>Resumo!$R$4</f>
        <v>Receita</v>
      </c>
      <c r="G39822" s="286">
        <f>'CRONOG. DE RECEBIMENTO'!AK50</f>
        <v>0</v>
      </c>
    </row>
    <row r="39836" spans="1:7">
      <c r="A39836" s="283">
        <f>'Comp. Desp. Indiretas'!$DG$7</f>
        <v>0</v>
      </c>
      <c r="D39836" s="279" t="str">
        <f>Resumo!$R$8</f>
        <v>Imposto</v>
      </c>
      <c r="E39836" s="278" t="str">
        <f>Resumo!$R$5</f>
        <v>Despesa</v>
      </c>
      <c r="F39836" s="278" t="str">
        <f>Resumo!$R$8</f>
        <v>Imposto</v>
      </c>
      <c r="G39836" s="286">
        <f>'CRONOG. DE RECEBIMENTO'!AK53</f>
        <v>0</v>
      </c>
    </row>
    <row r="39837" spans="1:7">
      <c r="A39837" s="283">
        <f>'Comp. Desp. Indiretas'!$DG$7</f>
        <v>0</v>
      </c>
      <c r="D39837" s="279" t="str">
        <f>Resumo!$R$9</f>
        <v>Overhead</v>
      </c>
      <c r="E39837" s="278" t="str">
        <f>Resumo!$R$9</f>
        <v>Overhead</v>
      </c>
      <c r="F39837" s="278" t="str">
        <f>Resumo!$R$9</f>
        <v>Overhead</v>
      </c>
      <c r="G39837" s="286">
        <f>'CRONOG. DE RECEBIMENTO'!AK58</f>
        <v>0</v>
      </c>
    </row>
    <row r="39838" spans="1:7">
      <c r="A39838" s="283">
        <f>'Comp. Desp. Indiretas'!$DG$7</f>
        <v>0</v>
      </c>
      <c r="D39838" s="279" t="str">
        <f>Resumo!$R$10</f>
        <v>Margem</v>
      </c>
      <c r="E39838" s="278" t="str">
        <f>Resumo!$R$10</f>
        <v>Margem</v>
      </c>
      <c r="F39838" s="278" t="str">
        <f>Resumo!$R$10</f>
        <v>Margem</v>
      </c>
      <c r="G39838" s="286">
        <f>'CRONOG. DE RECEBIMENTO'!AK60</f>
        <v>0</v>
      </c>
    </row>
    <row r="39839" spans="1:7">
      <c r="A39839" s="283">
        <f>'Comp. Desp. Indiretas'!$DG$7</f>
        <v>0</v>
      </c>
      <c r="D39839" s="279" t="str">
        <f>Resumo!$R$11</f>
        <v>Risco</v>
      </c>
      <c r="E39839" s="278" t="str">
        <f>Resumo!$R$11</f>
        <v>Risco</v>
      </c>
      <c r="F39839" s="278" t="str">
        <f>Resumo!$R$11</f>
        <v>Risco</v>
      </c>
      <c r="G39839" s="286">
        <f>'CRONOG. DE RECEBIMENTO'!AK59</f>
        <v>0</v>
      </c>
    </row>
    <row r="39840" spans="1:7">
      <c r="A39840" s="283">
        <f>'Comp. Desp. Indiretas'!$DG$7</f>
        <v>0</v>
      </c>
      <c r="D39840" s="279" t="str">
        <f>'CRONOG. DE RECEBIMENTO'!$A$54</f>
        <v>TOTAL MENSAL - RECEITA LÍQUIDA</v>
      </c>
      <c r="E39840" s="278" t="str">
        <f>Resumo!$R$4</f>
        <v>Receita</v>
      </c>
      <c r="F39840" s="278" t="str">
        <f>'CRONOG. DE RECEBIMENTO'!$A$54</f>
        <v>TOTAL MENSAL - RECEITA LÍQUIDA</v>
      </c>
      <c r="G39840" s="286">
        <f>'CRONOG. DE RECEBIMENTO'!$AK$54</f>
        <v>0</v>
      </c>
    </row>
    <row r="39841" spans="1:7">
      <c r="A39841" s="283">
        <f>'Comp. Desp. Indiretas'!$DG$7</f>
        <v>0</v>
      </c>
      <c r="D39841" s="279" t="str">
        <f>'CRONOG. DE RECEBIMENTO'!$A$55</f>
        <v>TOTAL ACUMULADO - RECEITA LÍQUIDA</v>
      </c>
      <c r="E39841" s="278" t="str">
        <f>Resumo!$R$4</f>
        <v>Receita</v>
      </c>
      <c r="F39841" s="278" t="str">
        <f>'CRONOG. DE RECEBIMENTO'!$A$55</f>
        <v>TOTAL ACUMULADO - RECEITA LÍQUIDA</v>
      </c>
      <c r="G39841" s="286">
        <f>'CRONOG. DE RECEBIMENTO'!$AK$55</f>
        <v>5856057.9680455765</v>
      </c>
    </row>
    <row r="39872" spans="1:7">
      <c r="A39872" s="283">
        <f>'Comp. Desp. Indiretas'!$DH$7</f>
        <v>0</v>
      </c>
      <c r="B39872" s="278" t="str">
        <f>'Comp. Desp. Indiretas'!$A$9</f>
        <v>MOC</v>
      </c>
      <c r="D39872" s="279" t="str">
        <f>'Comp. Desp. Indiretas'!$C$9</f>
        <v>DIRETOR TÉCNICO</v>
      </c>
      <c r="E39872" s="278" t="str">
        <f>Resumo!$R$5</f>
        <v>Despesa</v>
      </c>
      <c r="F39872" s="278" t="str">
        <f>Resumo!$R$6</f>
        <v>Despesa Indireta</v>
      </c>
      <c r="G39872" s="286">
        <f>'Comp. Desp. Indiretas'!DH9</f>
        <v>0</v>
      </c>
    </row>
    <row r="39873" spans="1:7">
      <c r="A39873" s="283">
        <f>'Comp. Desp. Indiretas'!$DH$7</f>
        <v>0</v>
      </c>
      <c r="B39873" s="278" t="str">
        <f>'Comp. Desp. Indiretas'!$A$10</f>
        <v>MOC</v>
      </c>
      <c r="D39873" s="279" t="str">
        <f>'Comp. Desp. Indiretas'!$C$10</f>
        <v>GERENTE DE PROJETO</v>
      </c>
      <c r="E39873" s="278" t="str">
        <f>Resumo!$R$5</f>
        <v>Despesa</v>
      </c>
      <c r="F39873" s="278" t="str">
        <f>Resumo!$R$6</f>
        <v>Despesa Indireta</v>
      </c>
      <c r="G39873" s="286">
        <f>'Comp. Desp. Indiretas'!DH10</f>
        <v>0</v>
      </c>
    </row>
    <row r="39874" spans="1:7">
      <c r="A39874" s="283">
        <f>'Comp. Desp. Indiretas'!$DH$7</f>
        <v>0</v>
      </c>
      <c r="B39874" s="278" t="str">
        <f>'Comp. Desp. Indiretas'!$A$11</f>
        <v>MOC</v>
      </c>
      <c r="D39874" s="279" t="str">
        <f>'Comp. Desp. Indiretas'!$C$11</f>
        <v>COORD. DE PROJETO</v>
      </c>
      <c r="E39874" s="278" t="str">
        <f>Resumo!$R$5</f>
        <v>Despesa</v>
      </c>
      <c r="F39874" s="278" t="str">
        <f>Resumo!$R$6</f>
        <v>Despesa Indireta</v>
      </c>
      <c r="G39874" s="286">
        <f>'Comp. Desp. Indiretas'!DH11</f>
        <v>0</v>
      </c>
    </row>
    <row r="39875" spans="1:7">
      <c r="A39875" s="283">
        <f>'Comp. Desp. Indiretas'!$DH$7</f>
        <v>0</v>
      </c>
      <c r="B39875" s="278" t="str">
        <f>'Comp. Desp. Indiretas'!$A$12</f>
        <v>MOC</v>
      </c>
      <c r="D39875" s="279" t="str">
        <f>'Comp. Desp. Indiretas'!$C$12</f>
        <v>COORD. OPERACIONAL</v>
      </c>
      <c r="E39875" s="278" t="str">
        <f>Resumo!$R$5</f>
        <v>Despesa</v>
      </c>
      <c r="F39875" s="278" t="str">
        <f>Resumo!$R$6</f>
        <v>Despesa Indireta</v>
      </c>
      <c r="G39875" s="286">
        <f>'Comp. Desp. Indiretas'!DH12</f>
        <v>0</v>
      </c>
    </row>
    <row r="39876" spans="1:7">
      <c r="A39876" s="283">
        <f>'Comp. Desp. Indiretas'!$DH$7</f>
        <v>0</v>
      </c>
      <c r="B39876" s="278" t="str">
        <f>'Comp. Desp. Indiretas'!$A$13</f>
        <v>MOC</v>
      </c>
      <c r="D39876" s="279" t="str">
        <f>'Comp. Desp. Indiretas'!$C$13</f>
        <v>ANALISTA DE PROJETOS SENIOR</v>
      </c>
      <c r="E39876" s="278" t="str">
        <f>Resumo!$R$5</f>
        <v>Despesa</v>
      </c>
      <c r="F39876" s="278" t="str">
        <f>Resumo!$R$6</f>
        <v>Despesa Indireta</v>
      </c>
      <c r="G39876" s="286">
        <f>'Comp. Desp. Indiretas'!DH13</f>
        <v>0</v>
      </c>
    </row>
    <row r="39877" spans="1:7">
      <c r="A39877" s="283">
        <f>'Comp. Desp. Indiretas'!$DH$7</f>
        <v>0</v>
      </c>
      <c r="B39877" s="278" t="str">
        <f>'Comp. Desp. Indiretas'!$A$14</f>
        <v>MOC</v>
      </c>
      <c r="D39877" s="279" t="str">
        <f>'Comp. Desp. Indiretas'!$C$14</f>
        <v>ANALISTA DE PROJETOS PLENO</v>
      </c>
      <c r="E39877" s="278" t="str">
        <f>Resumo!$R$5</f>
        <v>Despesa</v>
      </c>
      <c r="F39877" s="278" t="str">
        <f>Resumo!$R$6</f>
        <v>Despesa Indireta</v>
      </c>
      <c r="G39877" s="286">
        <f>'Comp. Desp. Indiretas'!DH14</f>
        <v>0</v>
      </c>
    </row>
    <row r="39878" spans="1:7">
      <c r="A39878" s="283">
        <f>'Comp. Desp. Indiretas'!$DH$7</f>
        <v>0</v>
      </c>
      <c r="B39878" s="278" t="str">
        <f>'Comp. Desp. Indiretas'!$A$15</f>
        <v>MOC</v>
      </c>
      <c r="D39878" s="279" t="str">
        <f>'Comp. Desp. Indiretas'!$C$15</f>
        <v>ANALISTA DE PROJETOS JUNIOR</v>
      </c>
      <c r="E39878" s="278" t="str">
        <f>Resumo!$R$5</f>
        <v>Despesa</v>
      </c>
      <c r="F39878" s="278" t="str">
        <f>Resumo!$R$6</f>
        <v>Despesa Indireta</v>
      </c>
      <c r="G39878" s="286">
        <f>'Comp. Desp. Indiretas'!DH15</f>
        <v>0</v>
      </c>
    </row>
    <row r="39879" spans="1:7">
      <c r="A39879" s="283">
        <f>'Comp. Desp. Indiretas'!$DH$7</f>
        <v>0</v>
      </c>
      <c r="B39879" s="278" t="str">
        <f>'Comp. Desp. Indiretas'!$A$16</f>
        <v>MOC</v>
      </c>
      <c r="D39879" s="279" t="str">
        <f>'Comp. Desp. Indiretas'!$C$16</f>
        <v>TÉCNICO OPERACIONAL</v>
      </c>
      <c r="E39879" s="278" t="str">
        <f>Resumo!$R$5</f>
        <v>Despesa</v>
      </c>
      <c r="F39879" s="278" t="str">
        <f>Resumo!$R$6</f>
        <v>Despesa Indireta</v>
      </c>
      <c r="G39879" s="286">
        <f>'Comp. Desp. Indiretas'!DH16</f>
        <v>0</v>
      </c>
    </row>
    <row r="39880" spans="1:7">
      <c r="A39880" s="283">
        <f>'Comp. Desp. Indiretas'!$DH$7</f>
        <v>0</v>
      </c>
      <c r="B39880" s="278" t="str">
        <f>'Comp. Desp. Indiretas'!$A$17</f>
        <v>MOC</v>
      </c>
      <c r="D39880" s="279" t="str">
        <f>'Comp. Desp. Indiretas'!$C$17</f>
        <v>TÉCNICO OPERACIONAL - C/ PERICULOSIDADE</v>
      </c>
      <c r="E39880" s="278" t="str">
        <f>Resumo!$R$5</f>
        <v>Despesa</v>
      </c>
      <c r="F39880" s="278" t="str">
        <f>Resumo!$R$6</f>
        <v>Despesa Indireta</v>
      </c>
      <c r="G39880" s="286">
        <f>'Comp. Desp. Indiretas'!DH17</f>
        <v>0</v>
      </c>
    </row>
    <row r="39881" spans="1:7">
      <c r="A39881" s="283">
        <f>'Comp. Desp. Indiretas'!$DH$7</f>
        <v>0</v>
      </c>
      <c r="B39881" s="278" t="str">
        <f>'Comp. Desp. Indiretas'!$A$18</f>
        <v>MOC</v>
      </c>
      <c r="D39881" s="279" t="str">
        <f>'Comp. Desp. Indiretas'!$C$18</f>
        <v>ANALISTA DE GEOPROCESSAMENTO</v>
      </c>
      <c r="E39881" s="278" t="str">
        <f>Resumo!$R$5</f>
        <v>Despesa</v>
      </c>
      <c r="F39881" s="278" t="str">
        <f>Resumo!$R$6</f>
        <v>Despesa Indireta</v>
      </c>
      <c r="G39881" s="286">
        <f>'Comp. Desp. Indiretas'!DH18</f>
        <v>0</v>
      </c>
    </row>
    <row r="39882" spans="1:7">
      <c r="A39882" s="283">
        <f>'Comp. Desp. Indiretas'!$DH$7</f>
        <v>0</v>
      </c>
      <c r="B39882" s="278" t="str">
        <f>'Comp. Desp. Indiretas'!$A$19</f>
        <v>MOC</v>
      </c>
      <c r="D39882" s="279" t="str">
        <f>'Comp. Desp. Indiretas'!$C$19</f>
        <v>ASSISTENTE DE PROJETOS</v>
      </c>
      <c r="E39882" s="278" t="str">
        <f>Resumo!$R$5</f>
        <v>Despesa</v>
      </c>
      <c r="F39882" s="278" t="str">
        <f>Resumo!$R$6</f>
        <v>Despesa Indireta</v>
      </c>
      <c r="G39882" s="286">
        <f>'Comp. Desp. Indiretas'!DH19</f>
        <v>0</v>
      </c>
    </row>
    <row r="39883" spans="1:7">
      <c r="A39883" s="283">
        <f>'Comp. Desp. Indiretas'!$DH$7</f>
        <v>0</v>
      </c>
      <c r="B39883" s="278" t="str">
        <f>'Comp. Desp. Indiretas'!$A$20</f>
        <v>MOC</v>
      </c>
      <c r="D39883" s="279" t="str">
        <f>'Comp. Desp. Indiretas'!$C$20</f>
        <v>ASSISTENTE ADMINISTRATIVO</v>
      </c>
      <c r="E39883" s="278" t="str">
        <f>Resumo!$R$5</f>
        <v>Despesa</v>
      </c>
      <c r="F39883" s="278" t="str">
        <f>Resumo!$R$6</f>
        <v>Despesa Indireta</v>
      </c>
      <c r="G39883" s="286">
        <f>'Comp. Desp. Indiretas'!DH20</f>
        <v>0</v>
      </c>
    </row>
    <row r="39884" spans="1:7">
      <c r="A39884" s="283">
        <f>'Comp. Desp. Indiretas'!$DH$7</f>
        <v>0</v>
      </c>
      <c r="B39884" s="278" t="str">
        <f>'Comp. Desp. Indiretas'!$A$21</f>
        <v>MOC</v>
      </c>
      <c r="D39884" s="279" t="str">
        <f>'Comp. Desp. Indiretas'!$C$21</f>
        <v>ESTAGIÁRIO TÉCNICO</v>
      </c>
      <c r="E39884" s="278" t="str">
        <f>Resumo!$R$5</f>
        <v>Despesa</v>
      </c>
      <c r="F39884" s="278" t="str">
        <f>Resumo!$R$6</f>
        <v>Despesa Indireta</v>
      </c>
      <c r="G39884" s="286">
        <f>'Comp. Desp. Indiretas'!DH21</f>
        <v>0</v>
      </c>
    </row>
    <row r="39885" spans="1:7">
      <c r="A39885" s="283">
        <f>'Comp. Desp. Indiretas'!$DH$7</f>
        <v>0</v>
      </c>
      <c r="B39885" s="278" t="str">
        <f>'Comp. Desp. Indiretas'!$A$22</f>
        <v>MOC</v>
      </c>
      <c r="D39885" s="279" t="str">
        <f>'Comp. Desp. Indiretas'!$C$22</f>
        <v>ANALISTA FINANCEIRO</v>
      </c>
      <c r="E39885" s="278" t="str">
        <f>Resumo!$R$5</f>
        <v>Despesa</v>
      </c>
      <c r="F39885" s="278" t="str">
        <f>Resumo!$R$6</f>
        <v>Despesa Indireta</v>
      </c>
      <c r="G39885" s="286">
        <f>'Comp. Desp. Indiretas'!DH22</f>
        <v>0</v>
      </c>
    </row>
    <row r="39886" spans="1:7">
      <c r="A39886" s="283">
        <f>'Comp. Desp. Indiretas'!$DH$7</f>
        <v>0</v>
      </c>
      <c r="B39886" s="278" t="str">
        <f>'Comp. Desp. Indiretas'!$A$23</f>
        <v>MOC</v>
      </c>
      <c r="D39886" s="279" t="str">
        <f>'Comp. Desp. Indiretas'!$C$23</f>
        <v>ANALISTA DE SUPRIMENTOS</v>
      </c>
      <c r="E39886" s="278" t="str">
        <f>Resumo!$R$5</f>
        <v>Despesa</v>
      </c>
      <c r="F39886" s="278" t="str">
        <f>Resumo!$R$6</f>
        <v>Despesa Indireta</v>
      </c>
      <c r="G39886" s="286">
        <f>'Comp. Desp. Indiretas'!DH23</f>
        <v>0</v>
      </c>
    </row>
    <row r="39887" spans="1:7">
      <c r="A39887" s="283">
        <f>'Comp. Desp. Indiretas'!$DH$7</f>
        <v>0</v>
      </c>
      <c r="B39887" s="278" t="str">
        <f>'Comp. Desp. Indiretas'!$A$24</f>
        <v>DG</v>
      </c>
      <c r="D39887" s="279" t="str">
        <f>'Comp. Desp. Indiretas'!$C$24</f>
        <v>HOSPEDAGEM VIAGEM</v>
      </c>
      <c r="E39887" s="278" t="str">
        <f>Resumo!$R$5</f>
        <v>Despesa</v>
      </c>
      <c r="F39887" s="278" t="str">
        <f>Resumo!$R$6</f>
        <v>Despesa Indireta</v>
      </c>
      <c r="G39887" s="286">
        <f>'Comp. Desp. Indiretas'!DH24</f>
        <v>0</v>
      </c>
    </row>
    <row r="39888" spans="1:7">
      <c r="A39888" s="283">
        <f>'Comp. Desp. Indiretas'!$DH$7</f>
        <v>0</v>
      </c>
      <c r="B39888" s="278" t="str">
        <f>'Comp. Desp. Indiretas'!$A$25</f>
        <v>DG</v>
      </c>
      <c r="D39888" s="279" t="str">
        <f>'Comp. Desp. Indiretas'!$C$25</f>
        <v>HOSPEDAGEM - NIVEL 2</v>
      </c>
      <c r="E39888" s="278" t="str">
        <f>Resumo!$R$5</f>
        <v>Despesa</v>
      </c>
      <c r="F39888" s="278" t="str">
        <f>Resumo!$R$6</f>
        <v>Despesa Indireta</v>
      </c>
      <c r="G39888" s="286">
        <f>'Comp. Desp. Indiretas'!DH25</f>
        <v>0</v>
      </c>
    </row>
    <row r="39889" spans="1:7">
      <c r="A39889" s="283">
        <f>'Comp. Desp. Indiretas'!$DH$7</f>
        <v>0</v>
      </c>
      <c r="B39889" s="278" t="str">
        <f>'Comp. Desp. Indiretas'!$A$26</f>
        <v>DG</v>
      </c>
      <c r="D39889" s="279" t="str">
        <f>'Comp. Desp. Indiretas'!$C$26</f>
        <v>HOSPEDAGEM - NIVEL 3</v>
      </c>
      <c r="E39889" s="278" t="str">
        <f>Resumo!$R$5</f>
        <v>Despesa</v>
      </c>
      <c r="F39889" s="278" t="str">
        <f>Resumo!$R$6</f>
        <v>Despesa Indireta</v>
      </c>
      <c r="G39889" s="286">
        <f>'Comp. Desp. Indiretas'!DH26</f>
        <v>0</v>
      </c>
    </row>
    <row r="39890" spans="1:7">
      <c r="A39890" s="283">
        <f>'Comp. Desp. Indiretas'!$DH$7</f>
        <v>0</v>
      </c>
      <c r="B39890" s="278" t="str">
        <f>'Comp. Desp. Indiretas'!$A$27</f>
        <v>DG</v>
      </c>
      <c r="D39890" s="279" t="str">
        <f>'Comp. Desp. Indiretas'!$C$27</f>
        <v>SALA COMERCIAL - PARAUAPEBAS/PA</v>
      </c>
      <c r="E39890" s="278" t="str">
        <f>Resumo!$R$5</f>
        <v>Despesa</v>
      </c>
      <c r="F39890" s="278" t="str">
        <f>Resumo!$R$6</f>
        <v>Despesa Indireta</v>
      </c>
      <c r="G39890" s="286">
        <f>'Comp. Desp. Indiretas'!DH27</f>
        <v>0</v>
      </c>
    </row>
    <row r="39891" spans="1:7">
      <c r="A39891" s="283">
        <f>'Comp. Desp. Indiretas'!$DH$7</f>
        <v>0</v>
      </c>
      <c r="B39891" s="278" t="str">
        <f>'Comp. Desp. Indiretas'!$A$28</f>
        <v>DG</v>
      </c>
      <c r="D39891" s="279" t="str">
        <f>'Comp. Desp. Indiretas'!$C$28</f>
        <v>CUSTOS FIXOS - SALA COMERCIAL (INTERNET, TELEFONIA, ENERGIA, LIMPEZA, E ETC)</v>
      </c>
      <c r="E39891" s="278" t="str">
        <f>Resumo!$R$5</f>
        <v>Despesa</v>
      </c>
      <c r="F39891" s="278" t="str">
        <f>Resumo!$R$6</f>
        <v>Despesa Indireta</v>
      </c>
      <c r="G39891" s="286">
        <f>'Comp. Desp. Indiretas'!DH28</f>
        <v>0</v>
      </c>
    </row>
    <row r="39892" spans="1:7">
      <c r="A39892" s="283">
        <f>'Comp. Desp. Indiretas'!$DH$7</f>
        <v>0</v>
      </c>
      <c r="B39892" s="278" t="str">
        <f>'Comp. Desp. Indiretas'!$A$29</f>
        <v>DG</v>
      </c>
      <c r="D39892" s="279" t="str">
        <f>'Comp. Desp. Indiretas'!$C$29</f>
        <v>MOBILIA/FRETE - SALA COMERCIAL</v>
      </c>
      <c r="E39892" s="278" t="str">
        <f>Resumo!$R$5</f>
        <v>Despesa</v>
      </c>
      <c r="F39892" s="278" t="str">
        <f>Resumo!$R$6</f>
        <v>Despesa Indireta</v>
      </c>
      <c r="G39892" s="286">
        <f>'Comp. Desp. Indiretas'!DH29</f>
        <v>0</v>
      </c>
    </row>
    <row r="39893" spans="1:7">
      <c r="A39893" s="283">
        <f>'Comp. Desp. Indiretas'!$DH$7</f>
        <v>0</v>
      </c>
      <c r="B39893" s="278" t="str">
        <f>'Comp. Desp. Indiretas'!$A$30</f>
        <v>DG</v>
      </c>
      <c r="D39893" s="279" t="str">
        <f>'Comp. Desp. Indiretas'!$C$30</f>
        <v>ALIMENTAÇÃO - NIVEL 3</v>
      </c>
      <c r="E39893" s="278" t="str">
        <f>Resumo!$R$5</f>
        <v>Despesa</v>
      </c>
      <c r="F39893" s="278" t="str">
        <f>Resumo!$R$6</f>
        <v>Despesa Indireta</v>
      </c>
      <c r="G39893" s="286">
        <f>'Comp. Desp. Indiretas'!DH30</f>
        <v>0</v>
      </c>
    </row>
    <row r="39894" spans="1:7">
      <c r="A39894" s="283">
        <f>'Comp. Desp. Indiretas'!$DH$7</f>
        <v>0</v>
      </c>
      <c r="B39894" s="278" t="str">
        <f>'Comp. Desp. Indiretas'!$A$31</f>
        <v>DG</v>
      </c>
      <c r="D39894" s="279" t="str">
        <f>'Comp. Desp. Indiretas'!$C$31</f>
        <v>TELEFONIA</v>
      </c>
      <c r="E39894" s="278" t="str">
        <f>Resumo!$R$5</f>
        <v>Despesa</v>
      </c>
      <c r="F39894" s="278" t="str">
        <f>Resumo!$R$6</f>
        <v>Despesa Indireta</v>
      </c>
      <c r="G39894" s="286">
        <f>'Comp. Desp. Indiretas'!DH31</f>
        <v>0</v>
      </c>
    </row>
    <row r="39895" spans="1:7">
      <c r="A39895" s="283">
        <f>'Comp. Desp. Indiretas'!$DH$7</f>
        <v>0</v>
      </c>
      <c r="B39895" s="278" t="str">
        <f>'Comp. Desp. Indiretas'!$A$32</f>
        <v>DG</v>
      </c>
      <c r="D39895" s="279" t="str">
        <f>'Comp. Desp. Indiretas'!$C$32</f>
        <v>ALUGUEL DE VEÍCULO SUV</v>
      </c>
      <c r="E39895" s="278" t="str">
        <f>Resumo!$R$5</f>
        <v>Despesa</v>
      </c>
      <c r="F39895" s="278" t="str">
        <f>Resumo!$R$6</f>
        <v>Despesa Indireta</v>
      </c>
      <c r="G39895" s="286">
        <f>'Comp. Desp. Indiretas'!DH32</f>
        <v>0</v>
      </c>
    </row>
    <row r="39896" spans="1:7">
      <c r="A39896" s="283">
        <f>'Comp. Desp. Indiretas'!$DH$7</f>
        <v>0</v>
      </c>
      <c r="B39896" s="278" t="str">
        <f>'Comp. Desp. Indiretas'!$A$33</f>
        <v>DG</v>
      </c>
      <c r="D39896" s="279" t="str">
        <f>'Comp. Desp. Indiretas'!$C$33</f>
        <v>ALUGUEL DE VEICULO LEVE</v>
      </c>
      <c r="E39896" s="278" t="str">
        <f>Resumo!$R$5</f>
        <v>Despesa</v>
      </c>
      <c r="F39896" s="278" t="str">
        <f>Resumo!$R$6</f>
        <v>Despesa Indireta</v>
      </c>
      <c r="G39896" s="286">
        <f>'Comp. Desp. Indiretas'!DH33</f>
        <v>0</v>
      </c>
    </row>
    <row r="39897" spans="1:7">
      <c r="A39897" s="283">
        <f>'Comp. Desp. Indiretas'!$DH$7</f>
        <v>0</v>
      </c>
      <c r="B39897" s="278" t="str">
        <f>'Comp. Desp. Indiretas'!$A$34</f>
        <v>DG</v>
      </c>
      <c r="D39897" s="279" t="str">
        <f>'Comp. Desp. Indiretas'!$C$34</f>
        <v>ALUGUEL CAMINHONTE</v>
      </c>
      <c r="E39897" s="278" t="str">
        <f>Resumo!$R$5</f>
        <v>Despesa</v>
      </c>
      <c r="F39897" s="278" t="str">
        <f>Resumo!$R$6</f>
        <v>Despesa Indireta</v>
      </c>
      <c r="G39897" s="286">
        <f>'Comp. Desp. Indiretas'!DH34</f>
        <v>0</v>
      </c>
    </row>
    <row r="39898" spans="1:7">
      <c r="A39898" s="283">
        <f>'Comp. Desp. Indiretas'!$DH$7</f>
        <v>0</v>
      </c>
      <c r="B39898" s="278" t="str">
        <f>'Comp. Desp. Indiretas'!$A$35</f>
        <v>DG</v>
      </c>
      <c r="D39898" s="279" t="str">
        <f>'Comp. Desp. Indiretas'!$C$35</f>
        <v>AQUISIÇÃO DE VEICULO</v>
      </c>
      <c r="E39898" s="278" t="str">
        <f>Resumo!$R$5</f>
        <v>Despesa</v>
      </c>
      <c r="F39898" s="278" t="str">
        <f>Resumo!$R$6</f>
        <v>Despesa Indireta</v>
      </c>
      <c r="G39898" s="286">
        <f>'Comp. Desp. Indiretas'!DH35</f>
        <v>0</v>
      </c>
    </row>
    <row r="39899" spans="1:7">
      <c r="A39899" s="283">
        <f>'Comp. Desp. Indiretas'!$DH$7</f>
        <v>0</v>
      </c>
      <c r="B39899" s="278" t="str">
        <f>'Comp. Desp. Indiretas'!$A$36</f>
        <v>DG</v>
      </c>
      <c r="D39899" s="279" t="str">
        <f>'Comp. Desp. Indiretas'!$C$36</f>
        <v>COMBUSTÍVEL - GASOLINA</v>
      </c>
      <c r="E39899" s="278" t="str">
        <f>Resumo!$R$5</f>
        <v>Despesa</v>
      </c>
      <c r="F39899" s="278" t="str">
        <f>Resumo!$R$6</f>
        <v>Despesa Indireta</v>
      </c>
      <c r="G39899" s="286">
        <f>'Comp. Desp. Indiretas'!DH36</f>
        <v>0</v>
      </c>
    </row>
    <row r="39900" spans="1:7">
      <c r="A39900" s="283">
        <f>'Comp. Desp. Indiretas'!$DH$7</f>
        <v>0</v>
      </c>
      <c r="B39900" s="278" t="str">
        <f>'Comp. Desp. Indiretas'!$A$37</f>
        <v>DG</v>
      </c>
      <c r="D39900" s="279" t="str">
        <f>'Comp. Desp. Indiretas'!$C$37</f>
        <v>COMBUSTÍVEL - DIESEL</v>
      </c>
      <c r="E39900" s="278" t="str">
        <f>Resumo!$R$5</f>
        <v>Despesa</v>
      </c>
      <c r="F39900" s="278" t="str">
        <f>Resumo!$R$6</f>
        <v>Despesa Indireta</v>
      </c>
      <c r="G39900" s="286">
        <f>'Comp. Desp. Indiretas'!DH37</f>
        <v>0</v>
      </c>
    </row>
    <row r="39901" spans="1:7">
      <c r="A39901" s="283">
        <f>'Comp. Desp. Indiretas'!$DH$7</f>
        <v>0</v>
      </c>
      <c r="B39901" s="278" t="str">
        <f>'Comp. Desp. Indiretas'!$A$38</f>
        <v>DG</v>
      </c>
      <c r="D39901" s="279" t="str">
        <f>'Comp. Desp. Indiretas'!$C$38</f>
        <v>PASSAGEM AÉREA</v>
      </c>
      <c r="E39901" s="278" t="str">
        <f>Resumo!$R$5</f>
        <v>Despesa</v>
      </c>
      <c r="F39901" s="278" t="str">
        <f>Resumo!$R$6</f>
        <v>Despesa Indireta</v>
      </c>
      <c r="G39901" s="286">
        <f>'Comp. Desp. Indiretas'!DH38</f>
        <v>0</v>
      </c>
    </row>
    <row r="39902" spans="1:7">
      <c r="A39902" s="283">
        <f>'Comp. Desp. Indiretas'!$DH$7</f>
        <v>0</v>
      </c>
      <c r="B39902" s="278" t="str">
        <f>'Comp. Desp. Indiretas'!$A$39</f>
        <v>ART</v>
      </c>
      <c r="D39902" s="279" t="str">
        <f>'Comp. Desp. Indiretas'!$C$39</f>
        <v>ART CREA - Nível 1</v>
      </c>
      <c r="E39902" s="278" t="str">
        <f>Resumo!$R$5</f>
        <v>Despesa</v>
      </c>
      <c r="F39902" s="278" t="str">
        <f>Resumo!$R$6</f>
        <v>Despesa Indireta</v>
      </c>
      <c r="G39902" s="286">
        <f>'Comp. Desp. Indiretas'!DH39</f>
        <v>0</v>
      </c>
    </row>
    <row r="39903" spans="1:7">
      <c r="A39903" s="283">
        <f>'Comp. Desp. Indiretas'!$DH$7</f>
        <v>0</v>
      </c>
      <c r="B39903" s="278" t="str">
        <f>'Comp. Desp. Indiretas'!$A$40</f>
        <v>ART</v>
      </c>
      <c r="D39903" s="279" t="str">
        <f>'Comp. Desp. Indiretas'!$C$40</f>
        <v>ART CREA - Nível 2</v>
      </c>
      <c r="E39903" s="278" t="str">
        <f>Resumo!$R$5</f>
        <v>Despesa</v>
      </c>
      <c r="F39903" s="278" t="str">
        <f>Resumo!$R$6</f>
        <v>Despesa Indireta</v>
      </c>
      <c r="G39903" s="286">
        <f>'Comp. Desp. Indiretas'!DH40</f>
        <v>0</v>
      </c>
    </row>
    <row r="39904" spans="1:7">
      <c r="A39904" s="283">
        <f>'Comp. Desp. Indiretas'!$DH$7</f>
        <v>0</v>
      </c>
      <c r="B39904" s="278" t="str">
        <f>'Comp. Desp. Indiretas'!$A$41</f>
        <v>ART</v>
      </c>
      <c r="D39904" s="279" t="str">
        <f>'Comp. Desp. Indiretas'!$C$41</f>
        <v>ART CREA - Nível 3</v>
      </c>
      <c r="E39904" s="278" t="str">
        <f>Resumo!$R$5</f>
        <v>Despesa</v>
      </c>
      <c r="F39904" s="278" t="str">
        <f>Resumo!$R$6</f>
        <v>Despesa Indireta</v>
      </c>
      <c r="G39904" s="286">
        <f>'Comp. Desp. Indiretas'!DH41</f>
        <v>0</v>
      </c>
    </row>
    <row r="39905" spans="1:7">
      <c r="A39905" s="283">
        <f>'Comp. Desp. Indiretas'!$DH$7</f>
        <v>0</v>
      </c>
      <c r="B39905" s="278" t="str">
        <f>'Comp. Desp. Indiretas'!$A$42</f>
        <v>ART</v>
      </c>
      <c r="D39905" s="279" t="str">
        <f>'Comp. Desp. Indiretas'!$C$42</f>
        <v>ACERVO CREA</v>
      </c>
      <c r="E39905" s="278" t="str">
        <f>Resumo!$R$5</f>
        <v>Despesa</v>
      </c>
      <c r="F39905" s="278" t="str">
        <f>Resumo!$R$6</f>
        <v>Despesa Indireta</v>
      </c>
      <c r="G39905" s="286">
        <f>'Comp. Desp. Indiretas'!DH42</f>
        <v>0</v>
      </c>
    </row>
    <row r="39906" spans="1:7">
      <c r="A39906" s="283">
        <f>'Comp. Desp. Indiretas'!$DH$7</f>
        <v>0</v>
      </c>
      <c r="B39906" s="278" t="str">
        <f>'Comp. Desp. Indiretas'!$A$43</f>
        <v>ART</v>
      </c>
      <c r="D39906" s="279" t="str">
        <f>'Comp. Desp. Indiretas'!$C$43</f>
        <v>ART CRBio</v>
      </c>
      <c r="E39906" s="278" t="str">
        <f>Resumo!$R$5</f>
        <v>Despesa</v>
      </c>
      <c r="F39906" s="278" t="str">
        <f>Resumo!$R$6</f>
        <v>Despesa Indireta</v>
      </c>
      <c r="G39906" s="286">
        <f>'Comp. Desp. Indiretas'!DH43</f>
        <v>0</v>
      </c>
    </row>
    <row r="39907" spans="1:7">
      <c r="A39907" s="283">
        <f>'Comp. Desp. Indiretas'!$DH$7</f>
        <v>0</v>
      </c>
      <c r="B39907" s="278" t="str">
        <f>'Comp. Desp. Indiretas'!$A$44</f>
        <v>ART</v>
      </c>
      <c r="D39907" s="279" t="str">
        <f>'Comp. Desp. Indiretas'!$C$44</f>
        <v>ACERVO CRBio</v>
      </c>
      <c r="E39907" s="278" t="str">
        <f>Resumo!$R$5</f>
        <v>Despesa</v>
      </c>
      <c r="F39907" s="278" t="str">
        <f>Resumo!$R$6</f>
        <v>Despesa Indireta</v>
      </c>
      <c r="G39907" s="286">
        <f>'Comp. Desp. Indiretas'!DH44</f>
        <v>0</v>
      </c>
    </row>
    <row r="39908" spans="1:7">
      <c r="A39908" s="283">
        <f>'Comp. Desp. Indiretas'!$DH$7</f>
        <v>0</v>
      </c>
      <c r="B39908" s="278" t="str">
        <f>'Comp. Desp. Indiretas'!$A$45</f>
        <v>ART</v>
      </c>
      <c r="D39908" s="279" t="str">
        <f>'Comp. Desp. Indiretas'!$C$45</f>
        <v>VISTO CREA PF</v>
      </c>
      <c r="E39908" s="278" t="str">
        <f>Resumo!$R$5</f>
        <v>Despesa</v>
      </c>
      <c r="F39908" s="278" t="str">
        <f>Resumo!$R$6</f>
        <v>Despesa Indireta</v>
      </c>
      <c r="G39908" s="286">
        <f>'Comp. Desp. Indiretas'!DH45</f>
        <v>0</v>
      </c>
    </row>
    <row r="39909" spans="1:7">
      <c r="A39909" s="283">
        <f>'Comp. Desp. Indiretas'!$DH$7</f>
        <v>0</v>
      </c>
      <c r="B39909" s="278" t="str">
        <f>'Comp. Desp. Indiretas'!$A$46</f>
        <v>ART</v>
      </c>
      <c r="D39909" s="279" t="str">
        <f>'Comp. Desp. Indiretas'!$C$46</f>
        <v>VISTO CREA PJ</v>
      </c>
      <c r="E39909" s="278" t="str">
        <f>Resumo!$R$5</f>
        <v>Despesa</v>
      </c>
      <c r="F39909" s="278" t="str">
        <f>Resumo!$R$6</f>
        <v>Despesa Indireta</v>
      </c>
      <c r="G39909" s="286">
        <f>'Comp. Desp. Indiretas'!DH46</f>
        <v>0</v>
      </c>
    </row>
    <row r="39910" spans="1:7">
      <c r="A39910" s="283">
        <f>'Comp. Desp. Indiretas'!$DH$7</f>
        <v>0</v>
      </c>
      <c r="B39910" s="278" t="str">
        <f>'Comp. Desp. Indiretas'!$A$47</f>
        <v>ART</v>
      </c>
      <c r="D39910" s="279" t="str">
        <f>'Comp. Desp. Indiretas'!$C$47</f>
        <v>ANUIDADE CREA PF</v>
      </c>
      <c r="E39910" s="278" t="str">
        <f>Resumo!$R$5</f>
        <v>Despesa</v>
      </c>
      <c r="F39910" s="278" t="str">
        <f>Resumo!$R$6</f>
        <v>Despesa Indireta</v>
      </c>
      <c r="G39910" s="286">
        <f>'Comp. Desp. Indiretas'!DH47</f>
        <v>0</v>
      </c>
    </row>
    <row r="39911" spans="1:7">
      <c r="A39911" s="283">
        <f>'Comp. Desp. Indiretas'!$DH$7</f>
        <v>0</v>
      </c>
      <c r="B39911" s="278" t="str">
        <f>'Comp. Desp. Indiretas'!$A$48</f>
        <v>ART</v>
      </c>
      <c r="D39911" s="279" t="str">
        <f>'Comp. Desp. Indiretas'!$C$48</f>
        <v>ANUIDADE CREA PJ</v>
      </c>
      <c r="E39911" s="278" t="str">
        <f>Resumo!$R$5</f>
        <v>Despesa</v>
      </c>
      <c r="F39911" s="278" t="str">
        <f>Resumo!$R$6</f>
        <v>Despesa Indireta</v>
      </c>
      <c r="G39911" s="286">
        <f>'Comp. Desp. Indiretas'!DH48</f>
        <v>0</v>
      </c>
    </row>
    <row r="39912" spans="1:7">
      <c r="A39912" s="283">
        <f>'Comp. Desp. Indiretas'!$DH$7</f>
        <v>0</v>
      </c>
      <c r="B39912" s="278" t="str">
        <f>'Comp. Desp. Indiretas'!$A$49</f>
        <v>ART</v>
      </c>
      <c r="D39912" s="279" t="str">
        <f>'Comp. Desp. Indiretas'!$C$49</f>
        <v>VISTO CRBio PF</v>
      </c>
      <c r="E39912" s="278" t="str">
        <f>Resumo!$R$5</f>
        <v>Despesa</v>
      </c>
      <c r="F39912" s="278" t="str">
        <f>Resumo!$R$6</f>
        <v>Despesa Indireta</v>
      </c>
      <c r="G39912" s="286">
        <f>'Comp. Desp. Indiretas'!DH49</f>
        <v>0</v>
      </c>
    </row>
    <row r="39913" spans="1:7">
      <c r="A39913" s="283">
        <f>'Comp. Desp. Indiretas'!$DH$7</f>
        <v>0</v>
      </c>
      <c r="B39913" s="278" t="str">
        <f>'Comp. Desp. Indiretas'!$A$50</f>
        <v>ART</v>
      </c>
      <c r="D39913" s="279" t="str">
        <f>'Comp. Desp. Indiretas'!$C$50</f>
        <v>VISTO CRBio PJ</v>
      </c>
      <c r="E39913" s="278" t="str">
        <f>Resumo!$R$5</f>
        <v>Despesa</v>
      </c>
      <c r="F39913" s="278" t="str">
        <f>Resumo!$R$6</f>
        <v>Despesa Indireta</v>
      </c>
      <c r="G39913" s="286">
        <f>'Comp. Desp. Indiretas'!DH50</f>
        <v>0</v>
      </c>
    </row>
    <row r="39914" spans="1:7">
      <c r="A39914" s="283">
        <f>'Comp. Desp. Indiretas'!$DH$7</f>
        <v>0</v>
      </c>
      <c r="B39914" s="278" t="str">
        <f>'Comp. Desp. Indiretas'!$A$51</f>
        <v>SMS</v>
      </c>
      <c r="D39914" s="279" t="str">
        <f>'Comp. Desp. Indiretas'!$C$51</f>
        <v>PPRA</v>
      </c>
      <c r="E39914" s="278" t="str">
        <f>Resumo!$R$5</f>
        <v>Despesa</v>
      </c>
      <c r="F39914" s="278" t="str">
        <f>Resumo!$R$6</f>
        <v>Despesa Indireta</v>
      </c>
      <c r="G39914" s="286">
        <f>'Comp. Desp. Indiretas'!DH51</f>
        <v>0</v>
      </c>
    </row>
    <row r="39915" spans="1:7">
      <c r="A39915" s="283">
        <f>'Comp. Desp. Indiretas'!$DH$7</f>
        <v>0</v>
      </c>
      <c r="B39915" s="278" t="str">
        <f>'Comp. Desp. Indiretas'!$A$52</f>
        <v>SMS</v>
      </c>
      <c r="D39915" s="279" t="str">
        <f>'Comp. Desp. Indiretas'!$C$52</f>
        <v>PCMSO</v>
      </c>
      <c r="E39915" s="278" t="str">
        <f>Resumo!$R$5</f>
        <v>Despesa</v>
      </c>
      <c r="F39915" s="278" t="str">
        <f>Resumo!$R$6</f>
        <v>Despesa Indireta</v>
      </c>
      <c r="G39915" s="286">
        <f>'Comp. Desp. Indiretas'!DH52</f>
        <v>0</v>
      </c>
    </row>
    <row r="39916" spans="1:7">
      <c r="A39916" s="283">
        <f>'Comp. Desp. Indiretas'!$DH$7</f>
        <v>0</v>
      </c>
      <c r="B39916" s="278" t="str">
        <f>'Comp. Desp. Indiretas'!$A$53</f>
        <v>SMS</v>
      </c>
      <c r="D39916" s="279" t="str">
        <f>'Comp. Desp. Indiretas'!$C$53</f>
        <v>PGR</v>
      </c>
      <c r="E39916" s="278" t="str">
        <f>Resumo!$R$5</f>
        <v>Despesa</v>
      </c>
      <c r="F39916" s="278" t="str">
        <f>Resumo!$R$6</f>
        <v>Despesa Indireta</v>
      </c>
      <c r="G39916" s="286">
        <f>'Comp. Desp. Indiretas'!DH53</f>
        <v>0</v>
      </c>
    </row>
    <row r="39917" spans="1:7">
      <c r="A39917" s="283">
        <f>'Comp. Desp. Indiretas'!$DH$7</f>
        <v>0</v>
      </c>
      <c r="B39917" s="278" t="str">
        <f>'Comp. Desp. Indiretas'!$A$55</f>
        <v>SMS</v>
      </c>
      <c r="D39917" s="279" t="str">
        <f>'Comp. Desp. Indiretas'!$C$55</f>
        <v>TREINAMENTO</v>
      </c>
      <c r="E39917" s="278" t="str">
        <f>Resumo!$R$5</f>
        <v>Despesa</v>
      </c>
      <c r="F39917" s="278" t="str">
        <f>Resumo!$R$6</f>
        <v>Despesa Indireta</v>
      </c>
      <c r="G39917" s="286">
        <f>'Comp. Desp. Indiretas'!DH55</f>
        <v>0</v>
      </c>
    </row>
    <row r="39918" spans="1:7">
      <c r="A39918" s="283">
        <f>'Comp. Desp. Indiretas'!$DH$7</f>
        <v>0</v>
      </c>
      <c r="B39918" s="278" t="str">
        <f>'Comp. Desp. Indiretas'!$A$56</f>
        <v>SMS</v>
      </c>
      <c r="D39918" s="279" t="str">
        <f>'Comp. Desp. Indiretas'!$C$56</f>
        <v>ASO</v>
      </c>
      <c r="E39918" s="278" t="str">
        <f>Resumo!$R$5</f>
        <v>Despesa</v>
      </c>
      <c r="F39918" s="278" t="str">
        <f>Resumo!$R$6</f>
        <v>Despesa Indireta</v>
      </c>
      <c r="G39918" s="286">
        <f>'Comp. Desp. Indiretas'!DH56</f>
        <v>0</v>
      </c>
    </row>
    <row r="39919" spans="1:7">
      <c r="A39919" s="283">
        <f>'Comp. Desp. Indiretas'!$DH$7</f>
        <v>0</v>
      </c>
      <c r="B39919" s="278">
        <f>'Comp. Desp. Indiretas'!$A$57</f>
        <v>0</v>
      </c>
      <c r="D39919" s="279" t="str">
        <f>'Comp. Desp. Indiretas'!$C$57</f>
        <v/>
      </c>
      <c r="E39919" s="278" t="str">
        <f>Resumo!$R$5</f>
        <v>Despesa</v>
      </c>
      <c r="F39919" s="278" t="str">
        <f>Resumo!$R$6</f>
        <v>Despesa Indireta</v>
      </c>
      <c r="G39919" s="286">
        <f>'Comp. Desp. Indiretas'!DH57</f>
        <v>0</v>
      </c>
    </row>
    <row r="39920" spans="1:7">
      <c r="A39920" s="283">
        <f>'Comp. Desp. Indiretas'!$DH$7</f>
        <v>0</v>
      </c>
      <c r="B39920" s="278">
        <f>'Comp. Desp. Indiretas'!$A$58</f>
        <v>0</v>
      </c>
      <c r="D39920" s="279" t="str">
        <f>'Comp. Desp. Indiretas'!$C$58</f>
        <v/>
      </c>
      <c r="E39920" s="278" t="str">
        <f>Resumo!$R$5</f>
        <v>Despesa</v>
      </c>
      <c r="F39920" s="278" t="str">
        <f>Resumo!$R$6</f>
        <v>Despesa Indireta</v>
      </c>
      <c r="G39920" s="286">
        <f>'Comp. Desp. Indiretas'!DH58</f>
        <v>0</v>
      </c>
    </row>
    <row r="39921" spans="1:7">
      <c r="A39921" s="283">
        <f>'Comp. Desp. Indiretas'!$DH$7</f>
        <v>0</v>
      </c>
      <c r="B39921" s="278">
        <f>'Comp. Desp. Indiretas'!$A$59</f>
        <v>0</v>
      </c>
      <c r="D39921" s="279" t="str">
        <f>'Comp. Desp. Indiretas'!$C$59</f>
        <v/>
      </c>
      <c r="E39921" s="278" t="str">
        <f>Resumo!$R$5</f>
        <v>Despesa</v>
      </c>
      <c r="F39921" s="278" t="str">
        <f>Resumo!$R$6</f>
        <v>Despesa Indireta</v>
      </c>
      <c r="G39921" s="286">
        <f>'Comp. Desp. Indiretas'!DH59</f>
        <v>0</v>
      </c>
    </row>
    <row r="39922" spans="1:7">
      <c r="A39922" s="283">
        <f>'Comp. Desp. Indiretas'!$DH$7</f>
        <v>0</v>
      </c>
      <c r="B39922" s="278">
        <f>'Comp. Desp. Indiretas'!$A$60</f>
        <v>0</v>
      </c>
      <c r="D39922" s="279" t="str">
        <f>'Comp. Desp. Indiretas'!$C$60</f>
        <v/>
      </c>
      <c r="E39922" s="278" t="str">
        <f>Resumo!$R$5</f>
        <v>Despesa</v>
      </c>
      <c r="F39922" s="278" t="str">
        <f>Resumo!$R$6</f>
        <v>Despesa Indireta</v>
      </c>
      <c r="G39922" s="286">
        <f>'Comp. Desp. Indiretas'!DH60</f>
        <v>0</v>
      </c>
    </row>
    <row r="39923" spans="1:7">
      <c r="A39923" s="283">
        <f>'Comp. Desp. Indiretas'!$DH$7</f>
        <v>0</v>
      </c>
      <c r="B39923" s="278" t="str">
        <f>'Comp. Desp. Indiretas'!$A$63</f>
        <v>MOC</v>
      </c>
      <c r="D39923" s="279" t="str">
        <f>'Comp. Desp. Indiretas'!$C$63</f>
        <v>DIRETOR TÉCNICO</v>
      </c>
      <c r="E39923" s="278" t="str">
        <f>Resumo!$R$5</f>
        <v>Despesa</v>
      </c>
      <c r="F39923" s="278" t="str">
        <f>Resumo!$R$6</f>
        <v>Despesa Indireta</v>
      </c>
      <c r="G39923" s="286">
        <f>'Comp. Desp. Indiretas'!DH63</f>
        <v>0</v>
      </c>
    </row>
    <row r="39924" spans="1:7">
      <c r="A39924" s="283">
        <f>'Comp. Desp. Indiretas'!$DH$7</f>
        <v>0</v>
      </c>
      <c r="B39924" s="278" t="str">
        <f>'Comp. Desp. Indiretas'!$A$64</f>
        <v>MOC</v>
      </c>
      <c r="D39924" s="279" t="str">
        <f>'Comp. Desp. Indiretas'!$C$64</f>
        <v>ANALISTA DE SUPRIMENTOS</v>
      </c>
      <c r="E39924" s="278" t="str">
        <f>Resumo!$R$5</f>
        <v>Despesa</v>
      </c>
      <c r="F39924" s="278" t="str">
        <f>Resumo!$R$6</f>
        <v>Despesa Indireta</v>
      </c>
      <c r="G39924" s="286">
        <f>'Comp. Desp. Indiretas'!DH64</f>
        <v>0</v>
      </c>
    </row>
    <row r="39925" spans="1:7">
      <c r="A39925" s="283">
        <f>'Comp. Desp. Indiretas'!$DH$7</f>
        <v>0</v>
      </c>
      <c r="B39925" s="278" t="str">
        <f>'Comp. Desp. Indiretas'!$A$65</f>
        <v>MOC</v>
      </c>
      <c r="D39925" s="279" t="str">
        <f>'Comp. Desp. Indiretas'!$C$65</f>
        <v>GERENTE DE PROJETO - PJ</v>
      </c>
      <c r="E39925" s="278" t="str">
        <f>Resumo!$R$5</f>
        <v>Despesa</v>
      </c>
      <c r="F39925" s="278" t="str">
        <f>Resumo!$R$6</f>
        <v>Despesa Indireta</v>
      </c>
      <c r="G39925" s="286">
        <f>'Comp. Desp. Indiretas'!DH65</f>
        <v>0</v>
      </c>
    </row>
    <row r="39926" spans="1:7">
      <c r="A39926" s="283">
        <f>'Comp. Desp. Indiretas'!$DH$7</f>
        <v>0</v>
      </c>
      <c r="B39926" s="278" t="str">
        <f>'Comp. Desp. Indiretas'!$A$66</f>
        <v>MOC</v>
      </c>
      <c r="D39926" s="279" t="str">
        <f>'Comp. Desp. Indiretas'!$C$66</f>
        <v>COORD. DE PROJETO - PJ</v>
      </c>
      <c r="E39926" s="278" t="str">
        <f>Resumo!$R$5</f>
        <v>Despesa</v>
      </c>
      <c r="F39926" s="278" t="str">
        <f>Resumo!$R$6</f>
        <v>Despesa Indireta</v>
      </c>
      <c r="G39926" s="286">
        <f>'Comp. Desp. Indiretas'!DH66</f>
        <v>0</v>
      </c>
    </row>
    <row r="39927" spans="1:7">
      <c r="A39927" s="283">
        <f>'Comp. Desp. Indiretas'!$DH$7</f>
        <v>0</v>
      </c>
      <c r="B39927" s="278" t="str">
        <f>'Comp. Desp. Indiretas'!$A$67</f>
        <v>MOC</v>
      </c>
      <c r="D39927" s="279" t="str">
        <f>'Comp. Desp. Indiretas'!$C$67</f>
        <v>COORD. OPERACIONAL - PJ</v>
      </c>
      <c r="E39927" s="278" t="str">
        <f>Resumo!$R$5</f>
        <v>Despesa</v>
      </c>
      <c r="F39927" s="278" t="str">
        <f>Resumo!$R$6</f>
        <v>Despesa Indireta</v>
      </c>
      <c r="G39927" s="286">
        <f>'Comp. Desp. Indiretas'!DH67</f>
        <v>0</v>
      </c>
    </row>
    <row r="39928" spans="1:7">
      <c r="A39928" s="283">
        <f>'Comp. Desp. Indiretas'!$DH$7</f>
        <v>0</v>
      </c>
      <c r="B39928" s="278" t="str">
        <f>'Comp. Desp. Indiretas'!$A$68</f>
        <v>MOC</v>
      </c>
      <c r="D39928" s="279" t="str">
        <f>'Comp. Desp. Indiretas'!$C$68</f>
        <v>ANALISTA DE PROJETOS SENIOR - PJ</v>
      </c>
      <c r="E39928" s="278" t="str">
        <f>Resumo!$R$5</f>
        <v>Despesa</v>
      </c>
      <c r="F39928" s="278" t="str">
        <f>Resumo!$R$6</f>
        <v>Despesa Indireta</v>
      </c>
      <c r="G39928" s="286">
        <f>'Comp. Desp. Indiretas'!DH68</f>
        <v>0</v>
      </c>
    </row>
    <row r="39929" spans="1:7">
      <c r="A39929" s="283">
        <f>'Comp. Desp. Indiretas'!$DH$7</f>
        <v>0</v>
      </c>
      <c r="B39929" s="278" t="str">
        <f>'Comp. Desp. Indiretas'!$A$69</f>
        <v>MOC</v>
      </c>
      <c r="D39929" s="279" t="str">
        <f>'Comp. Desp. Indiretas'!$C$69</f>
        <v>ANALISTA DE PROJETOS PLENO - PJ</v>
      </c>
      <c r="E39929" s="278" t="str">
        <f>Resumo!$R$5</f>
        <v>Despesa</v>
      </c>
      <c r="F39929" s="278" t="str">
        <f>Resumo!$R$6</f>
        <v>Despesa Indireta</v>
      </c>
      <c r="G39929" s="286">
        <f>'Comp. Desp. Indiretas'!DH69</f>
        <v>0</v>
      </c>
    </row>
    <row r="39930" spans="1:7">
      <c r="A39930" s="283">
        <f>'Comp. Desp. Indiretas'!$DH$7</f>
        <v>0</v>
      </c>
      <c r="B39930" s="278" t="str">
        <f>'Comp. Desp. Indiretas'!$A$70</f>
        <v>MOC</v>
      </c>
      <c r="D39930" s="279" t="str">
        <f>'Comp. Desp. Indiretas'!$C$70</f>
        <v>ANALISTA DE PROJETOS JUNIOR - PJ</v>
      </c>
      <c r="E39930" s="278" t="str">
        <f>Resumo!$R$5</f>
        <v>Despesa</v>
      </c>
      <c r="F39930" s="278" t="str">
        <f>Resumo!$R$6</f>
        <v>Despesa Indireta</v>
      </c>
      <c r="G39930" s="286">
        <f>'Comp. Desp. Indiretas'!DH70</f>
        <v>0</v>
      </c>
    </row>
    <row r="39931" spans="1:7">
      <c r="A39931" s="283">
        <f>'Comp. Desp. Indiretas'!$DH$7</f>
        <v>0</v>
      </c>
      <c r="B39931" s="278" t="str">
        <f>'Comp. Desp. Indiretas'!$A$71</f>
        <v>MOC</v>
      </c>
      <c r="D39931" s="279" t="str">
        <f>'Comp. Desp. Indiretas'!$C$71</f>
        <v>TÉCNICO OPERACIONAL - PJ</v>
      </c>
      <c r="E39931" s="278" t="str">
        <f>Resumo!$R$5</f>
        <v>Despesa</v>
      </c>
      <c r="F39931" s="278" t="str">
        <f>Resumo!$R$6</f>
        <v>Despesa Indireta</v>
      </c>
      <c r="G39931" s="286">
        <f>'Comp. Desp. Indiretas'!DH71</f>
        <v>0</v>
      </c>
    </row>
    <row r="39932" spans="1:7">
      <c r="A39932" s="283">
        <f>'Comp. Desp. Indiretas'!$DH$7</f>
        <v>0</v>
      </c>
      <c r="B39932" s="278" t="str">
        <f>'Comp. Desp. Indiretas'!$A$72</f>
        <v>MOC</v>
      </c>
      <c r="D39932" s="279" t="str">
        <f>'Comp. Desp. Indiretas'!$C$72</f>
        <v>AUXILIAR TÉCNICO - PJ</v>
      </c>
      <c r="E39932" s="278" t="str">
        <f>Resumo!$R$5</f>
        <v>Despesa</v>
      </c>
      <c r="F39932" s="278" t="str">
        <f>Resumo!$R$6</f>
        <v>Despesa Indireta</v>
      </c>
      <c r="G39932" s="286">
        <f>'Comp. Desp. Indiretas'!DH72</f>
        <v>0</v>
      </c>
    </row>
    <row r="39933" spans="1:7">
      <c r="A39933" s="283">
        <f>'Comp. Desp. Indiretas'!$DH$7</f>
        <v>0</v>
      </c>
      <c r="B39933" s="278" t="str">
        <f>'Comp. Desp. Indiretas'!$A$73</f>
        <v>MOC</v>
      </c>
      <c r="D39933" s="279" t="str">
        <f>'Comp. Desp. Indiretas'!$C$73</f>
        <v>ANALISTA FINANCEIRO</v>
      </c>
      <c r="E39933" s="278" t="str">
        <f>Resumo!$R$5</f>
        <v>Despesa</v>
      </c>
      <c r="F39933" s="278" t="str">
        <f>Resumo!$R$6</f>
        <v>Despesa Indireta</v>
      </c>
      <c r="G39933" s="286">
        <f>'Comp. Desp. Indiretas'!DH73</f>
        <v>0</v>
      </c>
    </row>
    <row r="39934" spans="1:7">
      <c r="A39934" s="283">
        <f>'Comp. Desp. Indiretas'!$DH$7</f>
        <v>0</v>
      </c>
      <c r="B39934" s="278" t="str">
        <f>'Comp. Desp. Indiretas'!$A$74</f>
        <v>MOC</v>
      </c>
      <c r="D39934" s="279" t="str">
        <f>'Comp. Desp. Indiretas'!$C$74</f>
        <v>ANALISTA DE SUPRIMENTOS</v>
      </c>
      <c r="E39934" s="278" t="str">
        <f>Resumo!$R$5</f>
        <v>Despesa</v>
      </c>
      <c r="F39934" s="278" t="str">
        <f>Resumo!$R$6</f>
        <v>Despesa Indireta</v>
      </c>
      <c r="G39934" s="286">
        <f>'Comp. Desp. Indiretas'!DH74</f>
        <v>0</v>
      </c>
    </row>
    <row r="39935" spans="1:7">
      <c r="A39935" s="283">
        <f>'Comp. Desp. Indiretas'!$DH$7</f>
        <v>0</v>
      </c>
      <c r="B39935" s="278" t="str">
        <f>'Comp. Desp. Indiretas'!$A$75</f>
        <v>DG</v>
      </c>
      <c r="D39935" s="279" t="str">
        <f>'Comp. Desp. Indiretas'!$C$75</f>
        <v>HOSPEDAGEM VIAGEM</v>
      </c>
      <c r="E39935" s="278" t="str">
        <f>Resumo!$R$5</f>
        <v>Despesa</v>
      </c>
      <c r="F39935" s="278" t="str">
        <f>Resumo!$R$6</f>
        <v>Despesa Indireta</v>
      </c>
      <c r="G39935" s="286">
        <f>'Comp. Desp. Indiretas'!DH75</f>
        <v>0</v>
      </c>
    </row>
    <row r="39936" spans="1:7">
      <c r="A39936" s="283">
        <f>'Comp. Desp. Indiretas'!$DH$7</f>
        <v>0</v>
      </c>
      <c r="B39936" s="278" t="str">
        <f>'Comp. Desp. Indiretas'!$A$76</f>
        <v>DG</v>
      </c>
      <c r="D39936" s="279" t="str">
        <f>'Comp. Desp. Indiretas'!$C$76</f>
        <v>ALIMENTAÇÃO VIAGEM (CAFÉ / ALMOÇO OU JANTA)</v>
      </c>
      <c r="E39936" s="278" t="str">
        <f>Resumo!$R$5</f>
        <v>Despesa</v>
      </c>
      <c r="F39936" s="278" t="str">
        <f>Resumo!$R$6</f>
        <v>Despesa Indireta</v>
      </c>
      <c r="G39936" s="286">
        <f>'Comp. Desp. Indiretas'!DH76</f>
        <v>0</v>
      </c>
    </row>
    <row r="39937" spans="1:7">
      <c r="A39937" s="283">
        <f>'Comp. Desp. Indiretas'!$DH$7</f>
        <v>0</v>
      </c>
      <c r="B39937" s="278" t="str">
        <f>'Comp. Desp. Indiretas'!$A$77</f>
        <v>DG</v>
      </c>
      <c r="D39937" s="279" t="str">
        <f>'Comp. Desp. Indiretas'!$C$77</f>
        <v>SALA COMERCIAL - PARAUAPEBAS/PA</v>
      </c>
      <c r="E39937" s="278" t="str">
        <f>Resumo!$R$5</f>
        <v>Despesa</v>
      </c>
      <c r="F39937" s="278" t="str">
        <f>Resumo!$R$6</f>
        <v>Despesa Indireta</v>
      </c>
      <c r="G39937" s="286">
        <f>'Comp. Desp. Indiretas'!DH77</f>
        <v>0</v>
      </c>
    </row>
    <row r="39938" spans="1:7">
      <c r="A39938" s="283">
        <f>'Comp. Desp. Indiretas'!$DH$7</f>
        <v>0</v>
      </c>
      <c r="B39938" s="278" t="str">
        <f>'Comp. Desp. Indiretas'!$A$78</f>
        <v>DG</v>
      </c>
      <c r="D39938" s="279" t="str">
        <f>'Comp. Desp. Indiretas'!$C$78</f>
        <v>ALIMENTAÇÃO VIAGEM (CAFÉ / ALMOÇO OU JANTA)</v>
      </c>
      <c r="E39938" s="278" t="str">
        <f>Resumo!$R$5</f>
        <v>Despesa</v>
      </c>
      <c r="F39938" s="278" t="str">
        <f>Resumo!$R$6</f>
        <v>Despesa Indireta</v>
      </c>
      <c r="G39938" s="286">
        <f>'Comp. Desp. Indiretas'!DH78</f>
        <v>0</v>
      </c>
    </row>
    <row r="39939" spans="1:7">
      <c r="A39939" s="283">
        <f>'Comp. Desp. Indiretas'!$DH$7</f>
        <v>0</v>
      </c>
      <c r="B39939" s="278" t="str">
        <f>'Comp. Desp. Indiretas'!$A$79</f>
        <v>DG</v>
      </c>
      <c r="D39939" s="279" t="str">
        <f>'Comp. Desp. Indiretas'!$C$79</f>
        <v>ALIMENTAÇÃO - NIVEL 2</v>
      </c>
      <c r="E39939" s="278" t="str">
        <f>Resumo!$R$5</f>
        <v>Despesa</v>
      </c>
      <c r="F39939" s="278" t="str">
        <f>Resumo!$R$6</f>
        <v>Despesa Indireta</v>
      </c>
      <c r="G39939" s="286">
        <f>'Comp. Desp. Indiretas'!DH79</f>
        <v>0</v>
      </c>
    </row>
    <row r="39940" spans="1:7">
      <c r="A39940" s="283">
        <f>'Comp. Desp. Indiretas'!$DH$7</f>
        <v>0</v>
      </c>
      <c r="B39940" s="278" t="str">
        <f>'Comp. Desp. Indiretas'!$A$80</f>
        <v>DG</v>
      </c>
      <c r="D39940" s="279" t="str">
        <f>'Comp. Desp. Indiretas'!$C$80</f>
        <v>ALIMENTAÇÃO - NIVEL 3</v>
      </c>
      <c r="E39940" s="278" t="str">
        <f>Resumo!$R$5</f>
        <v>Despesa</v>
      </c>
      <c r="F39940" s="278" t="str">
        <f>Resumo!$R$6</f>
        <v>Despesa Indireta</v>
      </c>
      <c r="G39940" s="286">
        <f>'Comp. Desp. Indiretas'!DH80</f>
        <v>0</v>
      </c>
    </row>
    <row r="39941" spans="1:7">
      <c r="A39941" s="283">
        <f>'Comp. Desp. Indiretas'!$DH$7</f>
        <v>0</v>
      </c>
      <c r="B39941" s="278" t="str">
        <f>'Comp. Desp. Indiretas'!$A$81</f>
        <v>DG</v>
      </c>
      <c r="D39941" s="279" t="str">
        <f>'Comp. Desp. Indiretas'!$C$81</f>
        <v>TELEFONIA</v>
      </c>
      <c r="E39941" s="278" t="str">
        <f>Resumo!$R$5</f>
        <v>Despesa</v>
      </c>
      <c r="F39941" s="278" t="str">
        <f>Resumo!$R$6</f>
        <v>Despesa Indireta</v>
      </c>
      <c r="G39941" s="286">
        <f>'Comp. Desp. Indiretas'!DH81</f>
        <v>0</v>
      </c>
    </row>
    <row r="39942" spans="1:7">
      <c r="A39942" s="283">
        <f>'Comp. Desp. Indiretas'!$DH$7</f>
        <v>0</v>
      </c>
      <c r="B39942" s="278" t="str">
        <f>'Comp. Desp. Indiretas'!$A$82</f>
        <v>DG</v>
      </c>
      <c r="D39942" s="279" t="str">
        <f>'Comp. Desp. Indiretas'!$C$82</f>
        <v>ALUGUEL DE VEÍCULO SUV</v>
      </c>
      <c r="E39942" s="278" t="str">
        <f>Resumo!$R$5</f>
        <v>Despesa</v>
      </c>
      <c r="F39942" s="278" t="str">
        <f>Resumo!$R$6</f>
        <v>Despesa Indireta</v>
      </c>
      <c r="G39942" s="286">
        <f>'Comp. Desp. Indiretas'!DH82</f>
        <v>0</v>
      </c>
    </row>
    <row r="39943" spans="1:7">
      <c r="A39943" s="283">
        <f>'Comp. Desp. Indiretas'!$DH$7</f>
        <v>0</v>
      </c>
      <c r="B39943" s="278" t="str">
        <f>'Comp. Desp. Indiretas'!$A$83</f>
        <v>DG</v>
      </c>
      <c r="D39943" s="279" t="str">
        <f>'Comp. Desp. Indiretas'!$C$83</f>
        <v>ALUGUEL DE VEICULO LEVE</v>
      </c>
      <c r="E39943" s="278" t="str">
        <f>Resumo!$R$5</f>
        <v>Despesa</v>
      </c>
      <c r="F39943" s="278" t="str">
        <f>Resumo!$R$6</f>
        <v>Despesa Indireta</v>
      </c>
      <c r="G39943" s="286">
        <f>'Comp. Desp. Indiretas'!DH83</f>
        <v>0</v>
      </c>
    </row>
    <row r="39944" spans="1:7">
      <c r="A39944" s="283">
        <f>'Comp. Desp. Indiretas'!$DH$7</f>
        <v>0</v>
      </c>
      <c r="B39944" s="278" t="str">
        <f>'Comp. Desp. Indiretas'!$A$84</f>
        <v>DG</v>
      </c>
      <c r="D39944" s="279" t="str">
        <f>'Comp. Desp. Indiretas'!$C$84</f>
        <v>ALUGUEL CAMINHONTE</v>
      </c>
      <c r="E39944" s="278" t="str">
        <f>Resumo!$R$5</f>
        <v>Despesa</v>
      </c>
      <c r="F39944" s="278" t="str">
        <f>Resumo!$R$6</f>
        <v>Despesa Indireta</v>
      </c>
      <c r="G39944" s="286">
        <f>'Comp. Desp. Indiretas'!DH84</f>
        <v>0</v>
      </c>
    </row>
    <row r="39945" spans="1:7">
      <c r="A39945" s="283">
        <f>'Comp. Desp. Indiretas'!$DH$7</f>
        <v>0</v>
      </c>
      <c r="B39945" s="278" t="str">
        <f>'Comp. Desp. Indiretas'!$A$85</f>
        <v>DG</v>
      </c>
      <c r="D39945" s="279" t="str">
        <f>'Comp. Desp. Indiretas'!$C$85</f>
        <v>AQUISIÇÃO DE VEICULO</v>
      </c>
      <c r="E39945" s="278" t="str">
        <f>Resumo!$R$5</f>
        <v>Despesa</v>
      </c>
      <c r="F39945" s="278" t="str">
        <f>Resumo!$R$6</f>
        <v>Despesa Indireta</v>
      </c>
      <c r="G39945" s="286">
        <f>'Comp. Desp. Indiretas'!DH85</f>
        <v>0</v>
      </c>
    </row>
    <row r="39946" spans="1:7">
      <c r="A39946" s="283">
        <f>'Comp. Desp. Indiretas'!$DH$7</f>
        <v>0</v>
      </c>
      <c r="B39946" s="278" t="str">
        <f>'Comp. Desp. Indiretas'!$A$86</f>
        <v>DG</v>
      </c>
      <c r="D39946" s="279" t="str">
        <f>'Comp. Desp. Indiretas'!$C$86</f>
        <v>COMBUSTÍVEL - GASOLINA</v>
      </c>
      <c r="E39946" s="278" t="str">
        <f>Resumo!$R$5</f>
        <v>Despesa</v>
      </c>
      <c r="F39946" s="278" t="str">
        <f>Resumo!$R$6</f>
        <v>Despesa Indireta</v>
      </c>
      <c r="G39946" s="286">
        <f>'Comp. Desp. Indiretas'!DH86</f>
        <v>0</v>
      </c>
    </row>
    <row r="39947" spans="1:7">
      <c r="A39947" s="283">
        <f>'Comp. Desp. Indiretas'!$DH$7</f>
        <v>0</v>
      </c>
      <c r="B39947" s="278" t="str">
        <f>'Comp. Desp. Indiretas'!$A$87</f>
        <v>DG</v>
      </c>
      <c r="D39947" s="279" t="str">
        <f>'Comp. Desp. Indiretas'!$C$87</f>
        <v>COMBUSTÍVEL - DIESEL</v>
      </c>
      <c r="E39947" s="278" t="str">
        <f>Resumo!$R$5</f>
        <v>Despesa</v>
      </c>
      <c r="F39947" s="278" t="str">
        <f>Resumo!$R$6</f>
        <v>Despesa Indireta</v>
      </c>
      <c r="G39947" s="286">
        <f>'Comp. Desp. Indiretas'!DH87</f>
        <v>0</v>
      </c>
    </row>
    <row r="39948" spans="1:7">
      <c r="A39948" s="283">
        <f>'Comp. Desp. Indiretas'!$DH$7</f>
        <v>0</v>
      </c>
      <c r="B39948" s="278" t="str">
        <f>'Comp. Desp. Indiretas'!$A$88</f>
        <v>DG</v>
      </c>
      <c r="D39948" s="279" t="str">
        <f>'Comp. Desp. Indiretas'!$C$88</f>
        <v>PASSAGEM AÉREA</v>
      </c>
      <c r="E39948" s="278" t="str">
        <f>Resumo!$R$5</f>
        <v>Despesa</v>
      </c>
      <c r="F39948" s="278" t="str">
        <f>Resumo!$R$6</f>
        <v>Despesa Indireta</v>
      </c>
      <c r="G39948" s="286">
        <f>'Comp. Desp. Indiretas'!DH88</f>
        <v>0</v>
      </c>
    </row>
    <row r="39949" spans="1:7">
      <c r="A39949" s="283">
        <f>'Comp. Desp. Indiretas'!$DH$7</f>
        <v>0</v>
      </c>
      <c r="B39949" s="278" t="str">
        <f>'Comp. Desp. Indiretas'!$A$89</f>
        <v>ART</v>
      </c>
      <c r="D39949" s="279" t="str">
        <f>'Comp. Desp. Indiretas'!$C$89</f>
        <v>ART CREA - Nível 1</v>
      </c>
      <c r="E39949" s="278" t="str">
        <f>Resumo!$R$5</f>
        <v>Despesa</v>
      </c>
      <c r="F39949" s="278" t="str">
        <f>Resumo!$R$6</f>
        <v>Despesa Indireta</v>
      </c>
      <c r="G39949" s="286">
        <f>'Comp. Desp. Indiretas'!DH89</f>
        <v>0</v>
      </c>
    </row>
    <row r="39950" spans="1:7">
      <c r="A39950" s="283">
        <f>'Comp. Desp. Indiretas'!$DH$7</f>
        <v>0</v>
      </c>
      <c r="B39950" s="278" t="str">
        <f>'Comp. Desp. Indiretas'!$A$90</f>
        <v>ART</v>
      </c>
      <c r="D39950" s="279" t="str">
        <f>'Comp. Desp. Indiretas'!$C$90</f>
        <v>ART CREA - Nível 2</v>
      </c>
      <c r="E39950" s="278" t="str">
        <f>Resumo!$R$5</f>
        <v>Despesa</v>
      </c>
      <c r="F39950" s="278" t="str">
        <f>Resumo!$R$6</f>
        <v>Despesa Indireta</v>
      </c>
      <c r="G39950" s="286">
        <f>'Comp. Desp. Indiretas'!DH90</f>
        <v>0</v>
      </c>
    </row>
    <row r="39951" spans="1:7">
      <c r="A39951" s="283">
        <f>'Comp. Desp. Indiretas'!$DH$7</f>
        <v>0</v>
      </c>
      <c r="B39951" s="278" t="str">
        <f>'Comp. Desp. Indiretas'!$A$91</f>
        <v>ART</v>
      </c>
      <c r="D39951" s="279" t="str">
        <f>'Comp. Desp. Indiretas'!$C$91</f>
        <v>ART CREA - Nível 3</v>
      </c>
      <c r="E39951" s="278" t="str">
        <f>Resumo!$R$5</f>
        <v>Despesa</v>
      </c>
      <c r="F39951" s="278" t="str">
        <f>Resumo!$R$6</f>
        <v>Despesa Indireta</v>
      </c>
      <c r="G39951" s="286">
        <f>'Comp. Desp. Indiretas'!DH91</f>
        <v>0</v>
      </c>
    </row>
    <row r="39952" spans="1:7">
      <c r="A39952" s="283">
        <f>'Comp. Desp. Indiretas'!$DH$7</f>
        <v>0</v>
      </c>
      <c r="B39952" s="278" t="str">
        <f>'Comp. Desp. Indiretas'!$A$92</f>
        <v>ART</v>
      </c>
      <c r="D39952" s="279" t="str">
        <f>'Comp. Desp. Indiretas'!$C$92</f>
        <v>ACERVO CREA</v>
      </c>
      <c r="E39952" s="278" t="str">
        <f>Resumo!$R$5</f>
        <v>Despesa</v>
      </c>
      <c r="F39952" s="278" t="str">
        <f>Resumo!$R$6</f>
        <v>Despesa Indireta</v>
      </c>
      <c r="G39952" s="286">
        <f>'Comp. Desp. Indiretas'!DH92</f>
        <v>0</v>
      </c>
    </row>
    <row r="39953" spans="1:7">
      <c r="A39953" s="283">
        <f>'Comp. Desp. Indiretas'!$DH$7</f>
        <v>0</v>
      </c>
      <c r="B39953" s="278" t="str">
        <f>'Comp. Desp. Indiretas'!$A$93</f>
        <v>ART</v>
      </c>
      <c r="D39953" s="279" t="str">
        <f>'Comp. Desp. Indiretas'!$C$93</f>
        <v>ART CRBio</v>
      </c>
      <c r="E39953" s="278" t="str">
        <f>Resumo!$R$5</f>
        <v>Despesa</v>
      </c>
      <c r="F39953" s="278" t="str">
        <f>Resumo!$R$6</f>
        <v>Despesa Indireta</v>
      </c>
      <c r="G39953" s="286">
        <f>'Comp. Desp. Indiretas'!DH93</f>
        <v>0</v>
      </c>
    </row>
    <row r="39954" spans="1:7">
      <c r="A39954" s="283">
        <f>'Comp. Desp. Indiretas'!$DH$7</f>
        <v>0</v>
      </c>
      <c r="B39954" s="278" t="str">
        <f>'Comp. Desp. Indiretas'!$A$94</f>
        <v>ART</v>
      </c>
      <c r="D39954" s="279" t="str">
        <f>'Comp. Desp. Indiretas'!$C$94</f>
        <v>ACERVO CRBio</v>
      </c>
      <c r="E39954" s="278" t="str">
        <f>Resumo!$R$5</f>
        <v>Despesa</v>
      </c>
      <c r="F39954" s="278" t="str">
        <f>Resumo!$R$6</f>
        <v>Despesa Indireta</v>
      </c>
      <c r="G39954" s="286">
        <f>'Comp. Desp. Indiretas'!DH94</f>
        <v>0</v>
      </c>
    </row>
    <row r="39955" spans="1:7">
      <c r="A39955" s="283">
        <f>'Comp. Desp. Indiretas'!$DH$7</f>
        <v>0</v>
      </c>
      <c r="B39955" s="278" t="str">
        <f>'Comp. Desp. Indiretas'!$A$95</f>
        <v>ART</v>
      </c>
      <c r="D39955" s="279" t="str">
        <f>'Comp. Desp. Indiretas'!$C$95</f>
        <v>VISTO CREA PF</v>
      </c>
      <c r="E39955" s="278" t="str">
        <f>Resumo!$R$5</f>
        <v>Despesa</v>
      </c>
      <c r="F39955" s="278" t="str">
        <f>Resumo!$R$6</f>
        <v>Despesa Indireta</v>
      </c>
      <c r="G39955" s="286">
        <f>'Comp. Desp. Indiretas'!DH95</f>
        <v>0</v>
      </c>
    </row>
    <row r="39956" spans="1:7">
      <c r="A39956" s="283">
        <f>'Comp. Desp. Indiretas'!$DH$7</f>
        <v>0</v>
      </c>
      <c r="B39956" s="278" t="str">
        <f>'Comp. Desp. Indiretas'!$A$96</f>
        <v>ART</v>
      </c>
      <c r="D39956" s="279" t="str">
        <f>'Comp. Desp. Indiretas'!$C$96</f>
        <v>VISTO CREA PJ</v>
      </c>
      <c r="E39956" s="278" t="str">
        <f>Resumo!$R$5</f>
        <v>Despesa</v>
      </c>
      <c r="F39956" s="278" t="str">
        <f>Resumo!$R$6</f>
        <v>Despesa Indireta</v>
      </c>
      <c r="G39956" s="286">
        <f>'Comp. Desp. Indiretas'!DH96</f>
        <v>0</v>
      </c>
    </row>
    <row r="39957" spans="1:7">
      <c r="A39957" s="283">
        <f>'Comp. Desp. Indiretas'!$DH$7</f>
        <v>0</v>
      </c>
      <c r="B39957" s="278" t="str">
        <f>'Comp. Desp. Indiretas'!$A$97</f>
        <v>ART</v>
      </c>
      <c r="D39957" s="279" t="str">
        <f>'Comp. Desp. Indiretas'!$C$97</f>
        <v>ANUIDADE CREA PF</v>
      </c>
      <c r="E39957" s="278" t="str">
        <f>Resumo!$R$5</f>
        <v>Despesa</v>
      </c>
      <c r="F39957" s="278" t="str">
        <f>Resumo!$R$6</f>
        <v>Despesa Indireta</v>
      </c>
      <c r="G39957" s="286">
        <f>'Comp. Desp. Indiretas'!DH97</f>
        <v>0</v>
      </c>
    </row>
    <row r="39958" spans="1:7">
      <c r="A39958" s="283">
        <f>'Comp. Desp. Indiretas'!$DH$7</f>
        <v>0</v>
      </c>
      <c r="B39958" s="278" t="str">
        <f>'Comp. Desp. Indiretas'!$A$98</f>
        <v>ART</v>
      </c>
      <c r="D39958" s="279" t="str">
        <f>'Comp. Desp. Indiretas'!$C$98</f>
        <v>ANUIDADE CREA PJ</v>
      </c>
      <c r="E39958" s="278" t="str">
        <f>Resumo!$R$5</f>
        <v>Despesa</v>
      </c>
      <c r="F39958" s="278" t="str">
        <f>Resumo!$R$6</f>
        <v>Despesa Indireta</v>
      </c>
      <c r="G39958" s="286">
        <f>'Comp. Desp. Indiretas'!DH98</f>
        <v>0</v>
      </c>
    </row>
    <row r="39959" spans="1:7">
      <c r="A39959" s="283">
        <f>'Comp. Desp. Indiretas'!$DH$7</f>
        <v>0</v>
      </c>
      <c r="B39959" s="278" t="str">
        <f>'Comp. Desp. Indiretas'!$A$99</f>
        <v>ART</v>
      </c>
      <c r="D39959" s="279" t="str">
        <f>'Comp. Desp. Indiretas'!$C$99</f>
        <v>VISTO CRBio PF</v>
      </c>
      <c r="E39959" s="278" t="str">
        <f>Resumo!$R$5</f>
        <v>Despesa</v>
      </c>
      <c r="F39959" s="278" t="str">
        <f>Resumo!$R$6</f>
        <v>Despesa Indireta</v>
      </c>
      <c r="G39959" s="286">
        <f>'Comp. Desp. Indiretas'!DH99</f>
        <v>0</v>
      </c>
    </row>
    <row r="39960" spans="1:7">
      <c r="A39960" s="283">
        <f>'Comp. Desp. Indiretas'!$DH$7</f>
        <v>0</v>
      </c>
      <c r="B39960" s="278" t="str">
        <f>'Comp. Desp. Indiretas'!$A$100</f>
        <v>ART</v>
      </c>
      <c r="D39960" s="279" t="str">
        <f>'Comp. Desp. Indiretas'!$C$100</f>
        <v>VISTO CRBio PJ</v>
      </c>
      <c r="E39960" s="278" t="str">
        <f>Resumo!$R$5</f>
        <v>Despesa</v>
      </c>
      <c r="F39960" s="278" t="str">
        <f>Resumo!$R$6</f>
        <v>Despesa Indireta</v>
      </c>
      <c r="G39960" s="286">
        <f>'Comp. Desp. Indiretas'!DH100</f>
        <v>0</v>
      </c>
    </row>
    <row r="39961" spans="1:7">
      <c r="A39961" s="283">
        <f>'Comp. Desp. Indiretas'!$DH$7</f>
        <v>0</v>
      </c>
      <c r="B39961" s="278" t="str">
        <f>'Comp. Desp. Indiretas'!$A$101</f>
        <v>SMS</v>
      </c>
      <c r="D39961" s="279" t="str">
        <f>'Comp. Desp. Indiretas'!$C$101</f>
        <v>PPRA</v>
      </c>
      <c r="E39961" s="278" t="str">
        <f>Resumo!$R$5</f>
        <v>Despesa</v>
      </c>
      <c r="F39961" s="278" t="str">
        <f>Resumo!$R$6</f>
        <v>Despesa Indireta</v>
      </c>
      <c r="G39961" s="286">
        <f>'Comp. Desp. Indiretas'!DH101</f>
        <v>0</v>
      </c>
    </row>
    <row r="39962" spans="1:7">
      <c r="A39962" s="283">
        <f>'Comp. Desp. Indiretas'!$DH$7</f>
        <v>0</v>
      </c>
      <c r="B39962" s="278" t="str">
        <f>'Comp. Desp. Indiretas'!$A$102</f>
        <v>SMS</v>
      </c>
      <c r="D39962" s="279" t="str">
        <f>'Comp. Desp. Indiretas'!$C$102</f>
        <v>PCMSO</v>
      </c>
      <c r="E39962" s="278" t="str">
        <f>Resumo!$R$5</f>
        <v>Despesa</v>
      </c>
      <c r="F39962" s="278" t="str">
        <f>Resumo!$R$6</f>
        <v>Despesa Indireta</v>
      </c>
      <c r="G39962" s="286">
        <f>'Comp. Desp. Indiretas'!DH102</f>
        <v>0</v>
      </c>
    </row>
    <row r="39963" spans="1:7">
      <c r="A39963" s="283">
        <f>'Comp. Desp. Indiretas'!$DH$7</f>
        <v>0</v>
      </c>
      <c r="B39963" s="278" t="str">
        <f>'Comp. Desp. Indiretas'!$A$103</f>
        <v>SMS</v>
      </c>
      <c r="D39963" s="279" t="str">
        <f>'Comp. Desp. Indiretas'!$C$103</f>
        <v>PGR</v>
      </c>
      <c r="E39963" s="278" t="str">
        <f>Resumo!$R$5</f>
        <v>Despesa</v>
      </c>
      <c r="F39963" s="278" t="str">
        <f>Resumo!$R$6</f>
        <v>Despesa Indireta</v>
      </c>
      <c r="G39963" s="286">
        <f>'Comp. Desp. Indiretas'!DH103</f>
        <v>0</v>
      </c>
    </row>
    <row r="39964" spans="1:7">
      <c r="A39964" s="283">
        <f>'Comp. Desp. Indiretas'!$DH$7</f>
        <v>0</v>
      </c>
      <c r="B39964" s="278" t="str">
        <f>'Comp. Desp. Indiretas'!$A$104</f>
        <v>SMS</v>
      </c>
      <c r="D39964" s="279" t="str">
        <f>'Comp. Desp. Indiretas'!$C$104</f>
        <v>PAE</v>
      </c>
      <c r="E39964" s="278" t="str">
        <f>Resumo!$R$5</f>
        <v>Despesa</v>
      </c>
      <c r="F39964" s="278" t="str">
        <f>Resumo!$R$6</f>
        <v>Despesa Indireta</v>
      </c>
      <c r="G39964" s="286">
        <f>'Comp. Desp. Indiretas'!DH104</f>
        <v>0</v>
      </c>
    </row>
    <row r="39965" spans="1:7">
      <c r="A39965" s="283">
        <f>'Comp. Desp. Indiretas'!$DH$7</f>
        <v>0</v>
      </c>
      <c r="B39965" s="278" t="str">
        <f>'Comp. Desp. Indiretas'!$A$105</f>
        <v>SMS</v>
      </c>
      <c r="D39965" s="279" t="str">
        <f>'Comp. Desp. Indiretas'!$C$105</f>
        <v>TREINAMENTO</v>
      </c>
      <c r="E39965" s="278" t="str">
        <f>Resumo!$R$5</f>
        <v>Despesa</v>
      </c>
      <c r="F39965" s="278" t="str">
        <f>Resumo!$R$6</f>
        <v>Despesa Indireta</v>
      </c>
      <c r="G39965" s="286">
        <f>'Comp. Desp. Indiretas'!DH105</f>
        <v>0</v>
      </c>
    </row>
    <row r="39966" spans="1:7">
      <c r="A39966" s="283">
        <f>'Comp. Desp. Indiretas'!$DH$7</f>
        <v>0</v>
      </c>
      <c r="B39966" s="278" t="str">
        <f>'Comp. Desp. Indiretas'!$A$106</f>
        <v>SMS</v>
      </c>
      <c r="D39966" s="279" t="str">
        <f>'Comp. Desp. Indiretas'!$C$106</f>
        <v>ASO</v>
      </c>
      <c r="E39966" s="278" t="str">
        <f>Resumo!$R$5</f>
        <v>Despesa</v>
      </c>
      <c r="F39966" s="278" t="str">
        <f>Resumo!$R$6</f>
        <v>Despesa Indireta</v>
      </c>
      <c r="G39966" s="286">
        <f>'Comp. Desp. Indiretas'!DH106</f>
        <v>0</v>
      </c>
    </row>
    <row r="39967" spans="1:7">
      <c r="A39967" s="283">
        <f>'Comp. Desp. Indiretas'!$DH$7</f>
        <v>0</v>
      </c>
      <c r="B39967" s="278">
        <f>'Comp. Desp. Indiretas'!$A$107</f>
        <v>0</v>
      </c>
      <c r="D39967" s="279" t="str">
        <f>'Comp. Desp. Indiretas'!$C$107</f>
        <v/>
      </c>
      <c r="E39967" s="278" t="str">
        <f>Resumo!$R$5</f>
        <v>Despesa</v>
      </c>
      <c r="F39967" s="278" t="str">
        <f>Resumo!$R$6</f>
        <v>Despesa Indireta</v>
      </c>
      <c r="G39967" s="286">
        <f>'Comp. Desp. Indiretas'!DH107</f>
        <v>0</v>
      </c>
    </row>
    <row r="39968" spans="1:7">
      <c r="A39968" s="283">
        <f>'Comp. Desp. Indiretas'!$DH$7</f>
        <v>0</v>
      </c>
      <c r="B39968" s="278">
        <f>'Comp. Desp. Indiretas'!$A$108</f>
        <v>0</v>
      </c>
      <c r="D39968" s="279" t="str">
        <f>'Comp. Desp. Indiretas'!$C$108</f>
        <v/>
      </c>
      <c r="E39968" s="278" t="str">
        <f>Resumo!$R$5</f>
        <v>Despesa</v>
      </c>
      <c r="F39968" s="278" t="str">
        <f>Resumo!$R$6</f>
        <v>Despesa Indireta</v>
      </c>
      <c r="G39968" s="286">
        <f>'Comp. Desp. Indiretas'!DH108</f>
        <v>0</v>
      </c>
    </row>
    <row r="39969" spans="1:7">
      <c r="A39969" s="283">
        <f>'Comp. Desp. Indiretas'!$DH$7</f>
        <v>0</v>
      </c>
      <c r="B39969" s="278">
        <f>'Comp. Desp. Indiretas'!$A$109</f>
        <v>0</v>
      </c>
      <c r="D39969" s="279" t="str">
        <f>'Comp. Desp. Indiretas'!$C$109</f>
        <v/>
      </c>
      <c r="E39969" s="278" t="str">
        <f>Resumo!$R$5</f>
        <v>Despesa</v>
      </c>
      <c r="F39969" s="278" t="str">
        <f>Resumo!$R$6</f>
        <v>Despesa Indireta</v>
      </c>
      <c r="G39969" s="286">
        <f>'Comp. Desp. Indiretas'!DH109</f>
        <v>0</v>
      </c>
    </row>
    <row r="39970" spans="1:7">
      <c r="A39970" s="283">
        <f>'Comp. Desp. Indiretas'!$DH$7</f>
        <v>0</v>
      </c>
      <c r="B39970" s="278">
        <f>'Comp. Desp. Indiretas'!$A$110</f>
        <v>0</v>
      </c>
      <c r="D39970" s="279" t="str">
        <f>'Comp. Desp. Indiretas'!$C$110</f>
        <v/>
      </c>
      <c r="E39970" s="278" t="str">
        <f>Resumo!$R$5</f>
        <v>Despesa</v>
      </c>
      <c r="F39970" s="278" t="str">
        <f>Resumo!$R$6</f>
        <v>Despesa Indireta</v>
      </c>
      <c r="G39970" s="286">
        <f>'Comp. Desp. Indiretas'!DH110</f>
        <v>0</v>
      </c>
    </row>
    <row r="39971" spans="1:7">
      <c r="A39971" s="283">
        <f>'Comp. Desp. Indiretas'!$DH$7</f>
        <v>0</v>
      </c>
      <c r="B39971" s="278">
        <f>'Comp. Desp. Indiretas'!$A$111</f>
        <v>0</v>
      </c>
      <c r="D39971" s="279" t="str">
        <f>'Comp. Desp. Indiretas'!$C$111</f>
        <v/>
      </c>
      <c r="E39971" s="278" t="str">
        <f>Resumo!$R$5</f>
        <v>Despesa</v>
      </c>
      <c r="F39971" s="278" t="str">
        <f>Resumo!$R$6</f>
        <v>Despesa Indireta</v>
      </c>
      <c r="G39971" s="286">
        <f>'Comp. Desp. Indiretas'!DH111</f>
        <v>0</v>
      </c>
    </row>
    <row r="39972" spans="1:7">
      <c r="A39972" s="283">
        <f>'Comp. Desp. Indiretas'!$DH$7</f>
        <v>0</v>
      </c>
      <c r="B39972" s="278">
        <f>'Comp. Desp. Indiretas'!$A$112</f>
        <v>0</v>
      </c>
      <c r="D39972" s="279" t="str">
        <f>'Comp. Desp. Indiretas'!$C$112</f>
        <v/>
      </c>
      <c r="E39972" s="278" t="str">
        <f>Resumo!$R$5</f>
        <v>Despesa</v>
      </c>
      <c r="F39972" s="278" t="str">
        <f>Resumo!$R$6</f>
        <v>Despesa Indireta</v>
      </c>
      <c r="G39972" s="286">
        <f>'Comp. Desp. Indiretas'!DH112</f>
        <v>0</v>
      </c>
    </row>
    <row r="39973" spans="1:7">
      <c r="A39973" s="283">
        <f>'Comp. Desp. Indiretas'!$DH$7</f>
        <v>0</v>
      </c>
      <c r="B39973" s="278" t="str">
        <f>'Composições Desp. Diretas'!$A$10</f>
        <v>MOD</v>
      </c>
      <c r="C39973" s="278" t="str">
        <f>EAP!$C$9</f>
        <v>PP01</v>
      </c>
      <c r="D39973" s="279" t="str">
        <f>'Composições Desp. Diretas'!$C$10</f>
        <v>ANALISTA TÉCNICO</v>
      </c>
      <c r="E39973" s="278" t="str">
        <f>Resumo!$R$5</f>
        <v>Despesa</v>
      </c>
      <c r="F39973" s="278" t="str">
        <f>Resumo!$R$7</f>
        <v>Despesa Direta</v>
      </c>
      <c r="G39973" s="286">
        <f>'Composições Desp. Diretas'!DI10</f>
        <v>0</v>
      </c>
    </row>
    <row r="39974" spans="1:7">
      <c r="A39974" s="283">
        <f>'Comp. Desp. Indiretas'!$DH$7</f>
        <v>0</v>
      </c>
      <c r="B39974" s="278" t="str">
        <f>'Composições Desp. Diretas'!$A$11</f>
        <v>MOD</v>
      </c>
      <c r="C39974" s="278" t="str">
        <f>EAP!$C$9</f>
        <v>PP01</v>
      </c>
      <c r="D39974" s="279" t="str">
        <f>'Composições Desp. Diretas'!$C$11</f>
        <v>ASSISTENTE ADMINISTRATIVO</v>
      </c>
      <c r="E39974" s="278" t="str">
        <f>Resumo!$R$5</f>
        <v>Despesa</v>
      </c>
      <c r="F39974" s="278" t="str">
        <f>Resumo!$R$7</f>
        <v>Despesa Direta</v>
      </c>
      <c r="G39974" s="286">
        <f>'Composições Desp. Diretas'!DI11</f>
        <v>0</v>
      </c>
    </row>
    <row r="39975" spans="1:7">
      <c r="A39975" s="283">
        <f>'Comp. Desp. Indiretas'!$DH$7</f>
        <v>0</v>
      </c>
      <c r="B39975" s="278" t="str">
        <f>'Composições Desp. Diretas'!$A$12</f>
        <v>MOD</v>
      </c>
      <c r="C39975" s="278" t="str">
        <f>EAP!$C$9</f>
        <v>PP01</v>
      </c>
      <c r="D39975" s="279" t="str">
        <f>'Composições Desp. Diretas'!$C$12</f>
        <v>TÉCNICO DE SEGURANÇA</v>
      </c>
      <c r="E39975" s="278" t="str">
        <f>Resumo!$R$5</f>
        <v>Despesa</v>
      </c>
      <c r="F39975" s="278" t="str">
        <f>Resumo!$R$7</f>
        <v>Despesa Direta</v>
      </c>
      <c r="G39975" s="286">
        <f>'Composições Desp. Diretas'!DI12</f>
        <v>0</v>
      </c>
    </row>
    <row r="39976" spans="1:7">
      <c r="A39976" s="283">
        <f>'Comp. Desp. Indiretas'!$DH$7</f>
        <v>0</v>
      </c>
      <c r="B39976" s="278" t="str">
        <f>'Composições Desp. Diretas'!$A$13</f>
        <v>MOD</v>
      </c>
      <c r="C39976" s="278" t="str">
        <f>EAP!$C$9</f>
        <v>PP01</v>
      </c>
      <c r="D39976" s="279" t="str">
        <f>'Composições Desp. Diretas'!$C$13</f>
        <v>PREPOSTO</v>
      </c>
      <c r="E39976" s="278" t="str">
        <f>Resumo!$R$5</f>
        <v>Despesa</v>
      </c>
      <c r="F39976" s="278" t="str">
        <f>Resumo!$R$7</f>
        <v>Despesa Direta</v>
      </c>
      <c r="G39976" s="286">
        <f>'Composições Desp. Diretas'!DI13</f>
        <v>0</v>
      </c>
    </row>
    <row r="39977" spans="1:7">
      <c r="A39977" s="283">
        <f>'Comp. Desp. Indiretas'!$DH$7</f>
        <v>0</v>
      </c>
      <c r="B39977" s="278" t="str">
        <f>'Composições Desp. Diretas'!$A$14</f>
        <v>MOD</v>
      </c>
      <c r="C39977" s="278" t="str">
        <f>EAP!$C$9</f>
        <v>PP01</v>
      </c>
      <c r="D39977" s="279" t="str">
        <f>'Composições Desp. Diretas'!$C$14</f>
        <v>COORDENADOR PEAC</v>
      </c>
      <c r="E39977" s="278" t="str">
        <f>Resumo!$R$5</f>
        <v>Despesa</v>
      </c>
      <c r="F39977" s="278" t="str">
        <f>Resumo!$R$7</f>
        <v>Despesa Direta</v>
      </c>
      <c r="G39977" s="286">
        <f>'Composições Desp. Diretas'!DI14</f>
        <v>0</v>
      </c>
    </row>
    <row r="39978" spans="1:7">
      <c r="A39978" s="283">
        <f>'Comp. Desp. Indiretas'!$DH$7</f>
        <v>0</v>
      </c>
      <c r="B39978" s="278" t="str">
        <f>'Composições Desp. Diretas'!$A$15</f>
        <v>MOD</v>
      </c>
      <c r="C39978" s="278" t="str">
        <f>EAP!$C$9</f>
        <v>PP01</v>
      </c>
      <c r="D39978" s="279" t="str">
        <f>'Composições Desp. Diretas'!$C$15</f>
        <v>COORDENADOR PEAC</v>
      </c>
      <c r="E39978" s="278" t="str">
        <f>Resumo!$R$5</f>
        <v>Despesa</v>
      </c>
      <c r="F39978" s="278" t="str">
        <f>Resumo!$R$7</f>
        <v>Despesa Direta</v>
      </c>
      <c r="G39978" s="286">
        <f>'Composições Desp. Diretas'!DI15</f>
        <v>0</v>
      </c>
    </row>
    <row r="39979" spans="1:7">
      <c r="A39979" s="283">
        <f>'Comp. Desp. Indiretas'!$DH$7</f>
        <v>0</v>
      </c>
      <c r="B39979" s="278" t="str">
        <f>'Composições Desp. Diretas'!$A$16</f>
        <v>MOD</v>
      </c>
      <c r="C39979" s="278" t="str">
        <f>EAP!$C$9</f>
        <v>PP01</v>
      </c>
      <c r="D39979" s="279" t="str">
        <f>'Composições Desp. Diretas'!$C$16</f>
        <v>PRODUÇÃO AUDIOVISUAL (DESIGNER GRÁFICO)</v>
      </c>
      <c r="E39979" s="278" t="str">
        <f>Resumo!$R$5</f>
        <v>Despesa</v>
      </c>
      <c r="F39979" s="278" t="str">
        <f>Resumo!$R$7</f>
        <v>Despesa Direta</v>
      </c>
      <c r="G39979" s="286">
        <f>'Composições Desp. Diretas'!DI16</f>
        <v>0</v>
      </c>
    </row>
    <row r="39980" spans="1:7">
      <c r="A39980" s="283">
        <f>'Comp. Desp. Indiretas'!$DH$7</f>
        <v>0</v>
      </c>
      <c r="B39980" s="278" t="str">
        <f>'Composições Desp. Diretas'!$A$17</f>
        <v>DG</v>
      </c>
      <c r="C39980" s="278" t="str">
        <f>EAP!$C$9</f>
        <v>PP01</v>
      </c>
      <c r="D39980" s="279" t="str">
        <f>'Composições Desp. Diretas'!$C$17</f>
        <v>AJUDA DE CUSTO - CAJU - NÍVEL 1</v>
      </c>
      <c r="E39980" s="278" t="str">
        <f>Resumo!$R$5</f>
        <v>Despesa</v>
      </c>
      <c r="F39980" s="278" t="str">
        <f>Resumo!$R$7</f>
        <v>Despesa Direta</v>
      </c>
      <c r="G39980" s="286">
        <f>'Composições Desp. Diretas'!DI17</f>
        <v>0</v>
      </c>
    </row>
    <row r="39981" spans="1:7">
      <c r="A39981" s="283">
        <f>'Comp. Desp. Indiretas'!$DH$7</f>
        <v>0</v>
      </c>
      <c r="B39981" s="278" t="str">
        <f>'Composições Desp. Diretas'!$A$18</f>
        <v>DG</v>
      </c>
      <c r="C39981" s="278" t="str">
        <f>EAP!$C$9</f>
        <v>PP01</v>
      </c>
      <c r="D39981" s="279" t="str">
        <f>'Composições Desp. Diretas'!$C$18</f>
        <v>AJUDA DE CUSTO - CAJU - NÍVEL 2</v>
      </c>
      <c r="E39981" s="278" t="str">
        <f>Resumo!$R$5</f>
        <v>Despesa</v>
      </c>
      <c r="F39981" s="278" t="str">
        <f>Resumo!$R$7</f>
        <v>Despesa Direta</v>
      </c>
      <c r="G39981" s="286">
        <f>'Composições Desp. Diretas'!DI18</f>
        <v>0</v>
      </c>
    </row>
    <row r="39982" spans="1:7">
      <c r="A39982" s="283">
        <f>'Comp. Desp. Indiretas'!$DH$7</f>
        <v>0</v>
      </c>
      <c r="B39982" s="278" t="str">
        <f>'Composições Desp. Diretas'!$A$19</f>
        <v>MA</v>
      </c>
      <c r="C39982" s="278" t="str">
        <f>EAP!$C$9</f>
        <v>PP01</v>
      </c>
      <c r="D39982" s="279" t="str">
        <f>'Composições Desp. Diretas'!$C$19</f>
        <v>UNIFORME/EPI</v>
      </c>
      <c r="E39982" s="278" t="str">
        <f>Resumo!$R$5</f>
        <v>Despesa</v>
      </c>
      <c r="F39982" s="278" t="str">
        <f>Resumo!$R$7</f>
        <v>Despesa Direta</v>
      </c>
      <c r="G39982" s="286">
        <f>'Composições Desp. Diretas'!DI19</f>
        <v>0</v>
      </c>
    </row>
    <row r="39983" spans="1:7">
      <c r="A39983" s="283">
        <f>'Comp. Desp. Indiretas'!$DH$7</f>
        <v>0</v>
      </c>
      <c r="B39983" s="278" t="str">
        <f>'Composições Desp. Diretas'!$A$20</f>
        <v>SMS</v>
      </c>
      <c r="C39983" s="278" t="str">
        <f>EAP!$C$9</f>
        <v>PP01</v>
      </c>
      <c r="D39983" s="279" t="str">
        <f>'Composições Desp. Diretas'!$C$20</f>
        <v>ASO</v>
      </c>
      <c r="E39983" s="278" t="str">
        <f>Resumo!$R$5</f>
        <v>Despesa</v>
      </c>
      <c r="F39983" s="278" t="str">
        <f>Resumo!$R$7</f>
        <v>Despesa Direta</v>
      </c>
      <c r="G39983" s="286">
        <f>'Composições Desp. Diretas'!DI20</f>
        <v>0</v>
      </c>
    </row>
    <row r="39984" spans="1:7">
      <c r="A39984" s="283">
        <f>'Comp. Desp. Indiretas'!$DH$7</f>
        <v>0</v>
      </c>
      <c r="B39984" s="278" t="str">
        <f>'Composições Desp. Diretas'!$A$21</f>
        <v>EQ</v>
      </c>
      <c r="C39984" s="278" t="str">
        <f>EAP!$C$9</f>
        <v>PP01</v>
      </c>
      <c r="D39984" s="279" t="str">
        <f>'Composições Desp. Diretas'!$C$21</f>
        <v>NOTEBOOK</v>
      </c>
      <c r="E39984" s="278" t="str">
        <f>Resumo!$R$5</f>
        <v>Despesa</v>
      </c>
      <c r="F39984" s="278" t="str">
        <f>Resumo!$R$7</f>
        <v>Despesa Direta</v>
      </c>
      <c r="G39984" s="286">
        <f>'Composições Desp. Diretas'!DI21</f>
        <v>0</v>
      </c>
    </row>
    <row r="39985" spans="1:7">
      <c r="A39985" s="283">
        <f>'Comp. Desp. Indiretas'!$DH$7</f>
        <v>0</v>
      </c>
      <c r="B39985" s="278" t="str">
        <f>'Composições Desp. Diretas'!$A$22</f>
        <v>EQ</v>
      </c>
      <c r="C39985" s="278" t="str">
        <f>EAP!$C$9</f>
        <v>PP01</v>
      </c>
      <c r="D39985" s="279" t="str">
        <f>'Composições Desp. Diretas'!$C$22</f>
        <v>KIT MULTIMÍDIA</v>
      </c>
      <c r="E39985" s="278" t="str">
        <f>Resumo!$R$5</f>
        <v>Despesa</v>
      </c>
      <c r="F39985" s="278" t="str">
        <f>Resumo!$R$7</f>
        <v>Despesa Direta</v>
      </c>
      <c r="G39985" s="286">
        <f>'Composições Desp. Diretas'!DI22</f>
        <v>0</v>
      </c>
    </row>
    <row r="39986" spans="1:7">
      <c r="A39986" s="283">
        <f>'Comp. Desp. Indiretas'!$DH$7</f>
        <v>0</v>
      </c>
      <c r="B39986" s="278" t="str">
        <f>'Composições Desp. Diretas'!$A$23</f>
        <v>SMS</v>
      </c>
      <c r="C39986" s="278" t="str">
        <f>EAP!$C$9</f>
        <v>PP01</v>
      </c>
      <c r="D39986" s="279" t="str">
        <f>'Composições Desp. Diretas'!$C$23</f>
        <v>TREINAMENTO RAC02 (VALE)</v>
      </c>
      <c r="E39986" s="278" t="str">
        <f>Resumo!$R$5</f>
        <v>Despesa</v>
      </c>
      <c r="F39986" s="278" t="str">
        <f>Resumo!$R$7</f>
        <v>Despesa Direta</v>
      </c>
      <c r="G39986" s="286">
        <f>'Composições Desp. Diretas'!DI23</f>
        <v>0</v>
      </c>
    </row>
    <row r="39987" spans="1:7">
      <c r="A39987" s="283">
        <f>'Comp. Desp. Indiretas'!$DH$7</f>
        <v>0</v>
      </c>
      <c r="B39987" s="278" t="str">
        <f>'Composições Desp. Diretas'!$A$24</f>
        <v>SE</v>
      </c>
      <c r="C39987" s="278" t="str">
        <f>EAP!$C$9</f>
        <v>PP01</v>
      </c>
      <c r="D39987" s="279" t="str">
        <f>'Composições Desp. Diretas'!$C$24</f>
        <v>ESPECIALISTA - 44h/MÊS</v>
      </c>
      <c r="E39987" s="278" t="str">
        <f>Resumo!$R$5</f>
        <v>Despesa</v>
      </c>
      <c r="F39987" s="278" t="str">
        <f>Resumo!$R$7</f>
        <v>Despesa Direta</v>
      </c>
      <c r="G39987" s="286">
        <f>'Composições Desp. Diretas'!DI24</f>
        <v>0</v>
      </c>
    </row>
    <row r="39988" spans="1:7">
      <c r="A39988" s="283">
        <f>'Comp. Desp. Indiretas'!$DH$7</f>
        <v>0</v>
      </c>
      <c r="B39988" s="278">
        <f>'Composições Desp. Diretas'!$A$25</f>
        <v>0</v>
      </c>
      <c r="C39988" s="278" t="str">
        <f>EAP!$C$9</f>
        <v>PP01</v>
      </c>
      <c r="D39988" s="279">
        <f>'Composições Desp. Diretas'!$C$25</f>
        <v>0</v>
      </c>
      <c r="E39988" s="278" t="str">
        <f>Resumo!$R$5</f>
        <v>Despesa</v>
      </c>
      <c r="F39988" s="278" t="str">
        <f>Resumo!$R$7</f>
        <v>Despesa Direta</v>
      </c>
      <c r="G39988" s="286">
        <f>'Composições Desp. Diretas'!DI25</f>
        <v>0</v>
      </c>
    </row>
    <row r="39989" spans="1:7">
      <c r="A39989" s="283">
        <f>'Comp. Desp. Indiretas'!$DH$7</f>
        <v>0</v>
      </c>
      <c r="B39989" s="278">
        <f>'Composições Desp. Diretas'!$A$26</f>
        <v>0</v>
      </c>
      <c r="C39989" s="278" t="str">
        <f>EAP!$C$9</f>
        <v>PP01</v>
      </c>
      <c r="D39989" s="279">
        <f>'Composições Desp. Diretas'!$C$26</f>
        <v>0</v>
      </c>
      <c r="E39989" s="278" t="str">
        <f>Resumo!$R$5</f>
        <v>Despesa</v>
      </c>
      <c r="F39989" s="278" t="str">
        <f>Resumo!$R$7</f>
        <v>Despesa Direta</v>
      </c>
      <c r="G39989" s="286">
        <f>'Composições Desp. Diretas'!DI26</f>
        <v>0</v>
      </c>
    </row>
    <row r="39990" spans="1:7">
      <c r="A39990" s="283">
        <f>'Comp. Desp. Indiretas'!$DH$7</f>
        <v>0</v>
      </c>
      <c r="B39990" s="278">
        <f>'Composições Desp. Diretas'!$A$27</f>
        <v>0</v>
      </c>
      <c r="C39990" s="278" t="str">
        <f>EAP!$C$9</f>
        <v>PP01</v>
      </c>
      <c r="D39990" s="279">
        <f>'Composições Desp. Diretas'!$C$27</f>
        <v>0</v>
      </c>
      <c r="E39990" s="278" t="str">
        <f>Resumo!$R$5</f>
        <v>Despesa</v>
      </c>
      <c r="F39990" s="278" t="str">
        <f>Resumo!$R$7</f>
        <v>Despesa Direta</v>
      </c>
      <c r="G39990" s="286">
        <f>'Composições Desp. Diretas'!DI27</f>
        <v>0</v>
      </c>
    </row>
    <row r="39991" spans="1:7">
      <c r="A39991" s="283">
        <f>'Comp. Desp. Indiretas'!$DH$7</f>
        <v>0</v>
      </c>
      <c r="B39991" s="278">
        <f>'Composições Desp. Diretas'!$A$28</f>
        <v>0</v>
      </c>
      <c r="C39991" s="278" t="str">
        <f>EAP!$C$9</f>
        <v>PP01</v>
      </c>
      <c r="D39991" s="279">
        <f>'Composições Desp. Diretas'!$C$28</f>
        <v>0</v>
      </c>
      <c r="E39991" s="278" t="str">
        <f>Resumo!$R$5</f>
        <v>Despesa</v>
      </c>
      <c r="F39991" s="278" t="str">
        <f>Resumo!$R$7</f>
        <v>Despesa Direta</v>
      </c>
      <c r="G39991" s="286">
        <f>'Composições Desp. Diretas'!DI28</f>
        <v>0</v>
      </c>
    </row>
    <row r="39992" spans="1:7">
      <c r="A39992" s="283">
        <f>'Comp. Desp. Indiretas'!$DH$7</f>
        <v>0</v>
      </c>
      <c r="B39992" s="278">
        <f>'Composições Desp. Diretas'!$A$29</f>
        <v>0</v>
      </c>
      <c r="C39992" s="278" t="str">
        <f>EAP!$C$9</f>
        <v>PP01</v>
      </c>
      <c r="D39992" s="279">
        <f>'Composições Desp. Diretas'!$C$29</f>
        <v>0</v>
      </c>
      <c r="E39992" s="278" t="str">
        <f>Resumo!$R$5</f>
        <v>Despesa</v>
      </c>
      <c r="F39992" s="278" t="str">
        <f>Resumo!$R$7</f>
        <v>Despesa Direta</v>
      </c>
      <c r="G39992" s="286">
        <f>'Composições Desp. Diretas'!DI29</f>
        <v>0</v>
      </c>
    </row>
    <row r="39993" spans="1:7">
      <c r="A39993" s="283">
        <f>'Comp. Desp. Indiretas'!$DH$7</f>
        <v>0</v>
      </c>
      <c r="B39993" s="278">
        <f>'Composições Desp. Diretas'!$A$30</f>
        <v>0</v>
      </c>
      <c r="C39993" s="278" t="str">
        <f>EAP!$C$9</f>
        <v>PP01</v>
      </c>
      <c r="D39993" s="279">
        <f>'Composições Desp. Diretas'!$C$30</f>
        <v>0</v>
      </c>
      <c r="E39993" s="278" t="str">
        <f>Resumo!$R$5</f>
        <v>Despesa</v>
      </c>
      <c r="F39993" s="278" t="str">
        <f>Resumo!$R$7</f>
        <v>Despesa Direta</v>
      </c>
      <c r="G39993" s="286">
        <f>'Composições Desp. Diretas'!DI30</f>
        <v>0</v>
      </c>
    </row>
    <row r="39994" spans="1:7">
      <c r="A39994" s="283">
        <f>'Comp. Desp. Indiretas'!$DH$7</f>
        <v>0</v>
      </c>
      <c r="B39994" s="278">
        <f>'Composições Desp. Diretas'!$A$31</f>
        <v>0</v>
      </c>
      <c r="C39994" s="278" t="str">
        <f>EAP!$C$9</f>
        <v>PP01</v>
      </c>
      <c r="D39994" s="279">
        <f>'Composições Desp. Diretas'!$C$31</f>
        <v>0</v>
      </c>
      <c r="E39994" s="278" t="str">
        <f>Resumo!$R$5</f>
        <v>Despesa</v>
      </c>
      <c r="F39994" s="278" t="str">
        <f>Resumo!$R$7</f>
        <v>Despesa Direta</v>
      </c>
      <c r="G39994" s="286">
        <f>'Composições Desp. Diretas'!DI31</f>
        <v>0</v>
      </c>
    </row>
    <row r="39995" spans="1:7">
      <c r="A39995" s="283">
        <f>'Comp. Desp. Indiretas'!$DH$7</f>
        <v>0</v>
      </c>
      <c r="B39995" s="278">
        <f>'Composições Desp. Diretas'!$A$32</f>
        <v>0</v>
      </c>
      <c r="C39995" s="278" t="str">
        <f>EAP!$C$9</f>
        <v>PP01</v>
      </c>
      <c r="D39995" s="279">
        <f>'Composições Desp. Diretas'!$C$32</f>
        <v>0</v>
      </c>
      <c r="E39995" s="278" t="str">
        <f>Resumo!$R$5</f>
        <v>Despesa</v>
      </c>
      <c r="F39995" s="278" t="str">
        <f>Resumo!$R$7</f>
        <v>Despesa Direta</v>
      </c>
      <c r="G39995" s="286">
        <f>'Composições Desp. Diretas'!DI32</f>
        <v>0</v>
      </c>
    </row>
    <row r="39996" spans="1:7">
      <c r="A39996" s="283">
        <f>'Comp. Desp. Indiretas'!$DH$7</f>
        <v>0</v>
      </c>
      <c r="B39996" s="278">
        <f>'Composições Desp. Diretas'!$A$33</f>
        <v>0</v>
      </c>
      <c r="C39996" s="278" t="str">
        <f>EAP!$C$9</f>
        <v>PP01</v>
      </c>
      <c r="D39996" s="279">
        <f>'Composições Desp. Diretas'!$C$33</f>
        <v>0</v>
      </c>
      <c r="E39996" s="278" t="str">
        <f>Resumo!$R$5</f>
        <v>Despesa</v>
      </c>
      <c r="F39996" s="278" t="str">
        <f>Resumo!$R$7</f>
        <v>Despesa Direta</v>
      </c>
      <c r="G39996" s="286">
        <f>'Composições Desp. Diretas'!DI33</f>
        <v>0</v>
      </c>
    </row>
    <row r="39997" spans="1:7">
      <c r="A39997" s="283">
        <f>'Comp. Desp. Indiretas'!$DH$7</f>
        <v>0</v>
      </c>
      <c r="B39997" s="278">
        <f>'Composições Desp. Diretas'!$A$34</f>
        <v>0</v>
      </c>
      <c r="C39997" s="278" t="str">
        <f>EAP!$C$9</f>
        <v>PP01</v>
      </c>
      <c r="D39997" s="279">
        <f>'Composições Desp. Diretas'!$C$34</f>
        <v>0</v>
      </c>
      <c r="E39997" s="278" t="str">
        <f>Resumo!$R$5</f>
        <v>Despesa</v>
      </c>
      <c r="F39997" s="278" t="str">
        <f>Resumo!$R$7</f>
        <v>Despesa Direta</v>
      </c>
      <c r="G39997" s="286">
        <f>'Composições Desp. Diretas'!DI34</f>
        <v>0</v>
      </c>
    </row>
    <row r="39998" spans="1:7">
      <c r="A39998" s="283">
        <f>'Comp. Desp. Indiretas'!$DH$7</f>
        <v>0</v>
      </c>
      <c r="B39998" s="278">
        <f>'Composições Desp. Diretas'!$A$35</f>
        <v>0</v>
      </c>
      <c r="C39998" s="278" t="str">
        <f>EAP!$C$9</f>
        <v>PP01</v>
      </c>
      <c r="D39998" s="279">
        <f>'Composições Desp. Diretas'!$C$35</f>
        <v>0</v>
      </c>
      <c r="E39998" s="278" t="str">
        <f>Resumo!$R$5</f>
        <v>Despesa</v>
      </c>
      <c r="F39998" s="278" t="str">
        <f>Resumo!$R$7</f>
        <v>Despesa Direta</v>
      </c>
      <c r="G39998" s="286">
        <f>'Composições Desp. Diretas'!DI35</f>
        <v>0</v>
      </c>
    </row>
    <row r="39999" spans="1:7">
      <c r="A39999" s="283">
        <f>'Comp. Desp. Indiretas'!$DH$7</f>
        <v>0</v>
      </c>
      <c r="B39999" s="278">
        <f>'Composições Desp. Diretas'!$A$36</f>
        <v>0</v>
      </c>
      <c r="C39999" s="278" t="str">
        <f>EAP!$C$9</f>
        <v>PP01</v>
      </c>
      <c r="D39999" s="279">
        <f>'Composições Desp. Diretas'!$C$36</f>
        <v>0</v>
      </c>
      <c r="E39999" s="278" t="str">
        <f>Resumo!$R$5</f>
        <v>Despesa</v>
      </c>
      <c r="F39999" s="278" t="str">
        <f>Resumo!$R$7</f>
        <v>Despesa Direta</v>
      </c>
      <c r="G39999" s="286">
        <f>'Composições Desp. Diretas'!DI36</f>
        <v>0</v>
      </c>
    </row>
    <row r="40000" spans="1:7">
      <c r="A40000" s="283">
        <f>'Comp. Desp. Indiretas'!$DH$7</f>
        <v>0</v>
      </c>
      <c r="B40000" s="278">
        <f>'Composições Desp. Diretas'!$A$37</f>
        <v>0</v>
      </c>
      <c r="C40000" s="278" t="str">
        <f>EAP!$C$9</f>
        <v>PP01</v>
      </c>
      <c r="D40000" s="279">
        <f>'Composições Desp. Diretas'!$C$37</f>
        <v>0</v>
      </c>
      <c r="E40000" s="278" t="str">
        <f>Resumo!$R$5</f>
        <v>Despesa</v>
      </c>
      <c r="F40000" s="278" t="str">
        <f>Resumo!$R$7</f>
        <v>Despesa Direta</v>
      </c>
      <c r="G40000" s="286">
        <f>'Composições Desp. Diretas'!DI37</f>
        <v>0</v>
      </c>
    </row>
    <row r="40001" spans="1:7">
      <c r="A40001" s="283">
        <f>'Comp. Desp. Indiretas'!$DH$7</f>
        <v>0</v>
      </c>
      <c r="B40001" s="278">
        <f>'Composições Desp. Diretas'!$A$38</f>
        <v>0</v>
      </c>
      <c r="C40001" s="278" t="str">
        <f>EAP!$C$9</f>
        <v>PP01</v>
      </c>
      <c r="D40001" s="279">
        <f>'Composições Desp. Diretas'!$C$38</f>
        <v>0</v>
      </c>
      <c r="E40001" s="278" t="str">
        <f>Resumo!$R$5</f>
        <v>Despesa</v>
      </c>
      <c r="F40001" s="278" t="str">
        <f>Resumo!$R$7</f>
        <v>Despesa Direta</v>
      </c>
      <c r="G40001" s="286">
        <f>'Composições Desp. Diretas'!DI38</f>
        <v>0</v>
      </c>
    </row>
    <row r="40002" spans="1:7">
      <c r="A40002" s="283">
        <f>'Comp. Desp. Indiretas'!$DH$7</f>
        <v>0</v>
      </c>
      <c r="B40002" s="278">
        <f>'Composições Desp. Diretas'!$A$39</f>
        <v>0</v>
      </c>
      <c r="C40002" s="278" t="str">
        <f>EAP!$C$9</f>
        <v>PP01</v>
      </c>
      <c r="D40002" s="279">
        <f>'Composições Desp. Diretas'!$C$39</f>
        <v>0</v>
      </c>
      <c r="E40002" s="278" t="str">
        <f>Resumo!$R$5</f>
        <v>Despesa</v>
      </c>
      <c r="F40002" s="278" t="str">
        <f>Resumo!$R$7</f>
        <v>Despesa Direta</v>
      </c>
      <c r="G40002" s="286">
        <f>'Composições Desp. Diretas'!DI39</f>
        <v>0</v>
      </c>
    </row>
    <row r="40003" spans="1:7">
      <c r="A40003" s="283">
        <f>'Comp. Desp. Indiretas'!$DH$7</f>
        <v>0</v>
      </c>
      <c r="B40003" s="278">
        <f>'Composições Desp. Diretas'!$A$40</f>
        <v>0</v>
      </c>
      <c r="C40003" s="278" t="str">
        <f>EAP!$C$9</f>
        <v>PP01</v>
      </c>
      <c r="D40003" s="279">
        <f>'Composições Desp. Diretas'!$C$40</f>
        <v>0</v>
      </c>
      <c r="E40003" s="278" t="str">
        <f>Resumo!$R$5</f>
        <v>Despesa</v>
      </c>
      <c r="F40003" s="278" t="str">
        <f>Resumo!$R$7</f>
        <v>Despesa Direta</v>
      </c>
      <c r="G40003" s="286">
        <f>'Composições Desp. Diretas'!DI40</f>
        <v>0</v>
      </c>
    </row>
    <row r="40004" spans="1:7">
      <c r="A40004" s="283">
        <f>'Comp. Desp. Indiretas'!$DH$7</f>
        <v>0</v>
      </c>
      <c r="B40004" s="278" t="str">
        <f>'Composições Desp. Diretas'!$A$42</f>
        <v>DG</v>
      </c>
      <c r="C40004" s="278" t="str">
        <f>EAP!$C$10</f>
        <v>PP02</v>
      </c>
      <c r="D40004" s="279" t="str">
        <f>'Composições Desp. Diretas'!$C$42</f>
        <v>ALUGUEL DE VEÍCULO SUV</v>
      </c>
      <c r="E40004" s="278" t="str">
        <f>Resumo!$R$5</f>
        <v>Despesa</v>
      </c>
      <c r="F40004" s="278" t="str">
        <f>Resumo!$R$7</f>
        <v>Despesa Direta</v>
      </c>
      <c r="G40004" s="286">
        <f>'Composições Desp. Diretas'!DI42</f>
        <v>0</v>
      </c>
    </row>
    <row r="40005" spans="1:7">
      <c r="A40005" s="283">
        <f>'Comp. Desp. Indiretas'!$DH$7</f>
        <v>0</v>
      </c>
      <c r="B40005" s="278" t="str">
        <f>'Composições Desp. Diretas'!$A$43</f>
        <v>DG</v>
      </c>
      <c r="C40005" s="278" t="str">
        <f>EAP!$C$10</f>
        <v>PP02</v>
      </c>
      <c r="D40005" s="279" t="str">
        <f>'Composições Desp. Diretas'!$C$43</f>
        <v>COMBUSTÍVEL - GASOLINA</v>
      </c>
      <c r="E40005" s="278" t="str">
        <f>Resumo!$R$5</f>
        <v>Despesa</v>
      </c>
      <c r="F40005" s="278" t="str">
        <f>Resumo!$R$7</f>
        <v>Despesa Direta</v>
      </c>
      <c r="G40005" s="286">
        <f>'Composições Desp. Diretas'!DI43</f>
        <v>0</v>
      </c>
    </row>
    <row r="40006" spans="1:7">
      <c r="A40006" s="283">
        <f>'Comp. Desp. Indiretas'!$DH$7</f>
        <v>0</v>
      </c>
      <c r="B40006" s="278" t="str">
        <f>'Composições Desp. Diretas'!$A$44</f>
        <v>DG</v>
      </c>
      <c r="C40006" s="278" t="str">
        <f>EAP!$C$10</f>
        <v>PP02</v>
      </c>
      <c r="D40006" s="279" t="str">
        <f>'Composições Desp. Diretas'!$C$44</f>
        <v>EQUIPAMENTOS VEÍCULO (SENSOR DE FADIGA + TELEMETRIA)</v>
      </c>
      <c r="E40006" s="278" t="str">
        <f>Resumo!$R$5</f>
        <v>Despesa</v>
      </c>
      <c r="F40006" s="278" t="str">
        <f>Resumo!$R$7</f>
        <v>Despesa Direta</v>
      </c>
      <c r="G40006" s="286">
        <f>'Composições Desp. Diretas'!DI44</f>
        <v>0</v>
      </c>
    </row>
    <row r="40007" spans="1:7">
      <c r="A40007" s="283">
        <f>'Comp. Desp. Indiretas'!$DH$7</f>
        <v>0</v>
      </c>
      <c r="B40007" s="278" t="str">
        <f>'Composições Desp. Diretas'!$A$45</f>
        <v>DG</v>
      </c>
      <c r="C40007" s="278" t="str">
        <f>EAP!$C$10</f>
        <v>PP02</v>
      </c>
      <c r="D40007" s="279" t="str">
        <f>'Composições Desp. Diretas'!$C$45</f>
        <v>INSTALAÇÃO SENSOR FADIGA</v>
      </c>
      <c r="E40007" s="278" t="str">
        <f>Resumo!$R$5</f>
        <v>Despesa</v>
      </c>
      <c r="F40007" s="278" t="str">
        <f>Resumo!$R$7</f>
        <v>Despesa Direta</v>
      </c>
      <c r="G40007" s="286">
        <f>'Composições Desp. Diretas'!DI45</f>
        <v>0</v>
      </c>
    </row>
    <row r="40008" spans="1:7">
      <c r="A40008" s="283">
        <f>'Comp. Desp. Indiretas'!$DH$7</f>
        <v>0</v>
      </c>
      <c r="B40008" s="278" t="str">
        <f>'Composições Desp. Diretas'!$A$46</f>
        <v>DG</v>
      </c>
      <c r="C40008" s="278" t="str">
        <f>EAP!$C$10</f>
        <v>PP02</v>
      </c>
      <c r="D40008" s="279" t="str">
        <f>'Composições Desp. Diretas'!$C$46</f>
        <v>DESINSTALAÇÃO SENSOR FADIGA</v>
      </c>
      <c r="E40008" s="278" t="str">
        <f>Resumo!$R$5</f>
        <v>Despesa</v>
      </c>
      <c r="F40008" s="278" t="str">
        <f>Resumo!$R$7</f>
        <v>Despesa Direta</v>
      </c>
      <c r="G40008" s="286">
        <f>'Composições Desp. Diretas'!DI46</f>
        <v>0</v>
      </c>
    </row>
    <row r="40009" spans="1:7">
      <c r="A40009" s="283">
        <f>'Comp. Desp. Indiretas'!$DH$7</f>
        <v>0</v>
      </c>
      <c r="B40009" s="278" t="str">
        <f>'Composições Desp. Diretas'!$A$47</f>
        <v>DG</v>
      </c>
      <c r="C40009" s="278" t="str">
        <f>EAP!$C$10</f>
        <v>PP02</v>
      </c>
      <c r="D40009" s="279" t="str">
        <f>'Composições Desp. Diretas'!$C$47</f>
        <v>INSTALAÇÃO TELEMETRIA</v>
      </c>
      <c r="E40009" s="278" t="str">
        <f>Resumo!$R$5</f>
        <v>Despesa</v>
      </c>
      <c r="F40009" s="278" t="str">
        <f>Resumo!$R$7</f>
        <v>Despesa Direta</v>
      </c>
      <c r="G40009" s="286">
        <f>'Composições Desp. Diretas'!DI47</f>
        <v>0</v>
      </c>
    </row>
    <row r="40010" spans="1:7">
      <c r="A40010" s="283">
        <f>'Comp. Desp. Indiretas'!$DH$7</f>
        <v>0</v>
      </c>
      <c r="B40010" s="278" t="str">
        <f>'Composições Desp. Diretas'!$A$48</f>
        <v>DG</v>
      </c>
      <c r="C40010" s="278" t="str">
        <f>EAP!$C$10</f>
        <v>PP02</v>
      </c>
      <c r="D40010" s="279" t="str">
        <f>'Composições Desp. Diretas'!$C$48</f>
        <v>DESINSTALAÇÃO TELEMETRIA</v>
      </c>
      <c r="E40010" s="278" t="str">
        <f>Resumo!$R$5</f>
        <v>Despesa</v>
      </c>
      <c r="F40010" s="278" t="str">
        <f>Resumo!$R$7</f>
        <v>Despesa Direta</v>
      </c>
      <c r="G40010" s="286">
        <f>'Composições Desp. Diretas'!DI48</f>
        <v>0</v>
      </c>
    </row>
    <row r="40011" spans="1:7">
      <c r="A40011" s="283">
        <f>'Comp. Desp. Indiretas'!$DH$7</f>
        <v>0</v>
      </c>
      <c r="B40011" s="278" t="str">
        <f>'Composições Desp. Diretas'!$A$49</f>
        <v>DG</v>
      </c>
      <c r="C40011" s="278" t="str">
        <f>EAP!$C$10</f>
        <v>PP02</v>
      </c>
      <c r="D40011" s="279" t="str">
        <f>'Composições Desp. Diretas'!$C$49</f>
        <v>INSTALAÇÃO E DESINSTALAÇÃO DE SIRENE DE RÉ</v>
      </c>
      <c r="E40011" s="278" t="str">
        <f>Resumo!$R$5</f>
        <v>Despesa</v>
      </c>
      <c r="F40011" s="278" t="str">
        <f>Resumo!$R$7</f>
        <v>Despesa Direta</v>
      </c>
      <c r="G40011" s="286">
        <f>'Composições Desp. Diretas'!DI49</f>
        <v>0</v>
      </c>
    </row>
    <row r="40012" spans="1:7">
      <c r="A40012" s="283">
        <f>'Comp. Desp. Indiretas'!$DH$7</f>
        <v>0</v>
      </c>
      <c r="B40012" s="278" t="str">
        <f>'Composições Desp. Diretas'!$A$50</f>
        <v>DG</v>
      </c>
      <c r="C40012" s="278" t="str">
        <f>EAP!$C$10</f>
        <v>PP02</v>
      </c>
      <c r="D40012" s="279" t="str">
        <f>'Composições Desp. Diretas'!$C$50</f>
        <v>LAVAGEM DE VEÍCULO</v>
      </c>
      <c r="E40012" s="278" t="str">
        <f>Resumo!$R$5</f>
        <v>Despesa</v>
      </c>
      <c r="F40012" s="278" t="str">
        <f>Resumo!$R$7</f>
        <v>Despesa Direta</v>
      </c>
      <c r="G40012" s="286">
        <f>'Composições Desp. Diretas'!DI50</f>
        <v>0</v>
      </c>
    </row>
    <row r="40013" spans="1:7">
      <c r="A40013" s="283">
        <f>'Comp. Desp. Indiretas'!$DH$7</f>
        <v>0</v>
      </c>
      <c r="B40013" s="278" t="str">
        <f>'Composições Desp. Diretas'!$A$51</f>
        <v>MA</v>
      </c>
      <c r="C40013" s="278" t="str">
        <f>EAP!$C$10</f>
        <v>PP02</v>
      </c>
      <c r="D40013" s="279" t="str">
        <f>'Composições Desp. Diretas'!$C$51</f>
        <v>MATERIAIS GRÁFICOS (CARTILHAS, FOLDERS, BANNER, CADERNO, OUTDOOR, PLACAS, E ETC)</v>
      </c>
      <c r="E40013" s="278" t="str">
        <f>Resumo!$R$5</f>
        <v>Despesa</v>
      </c>
      <c r="F40013" s="278" t="str">
        <f>Resumo!$R$7</f>
        <v>Despesa Direta</v>
      </c>
      <c r="G40013" s="286">
        <f>'Composições Desp. Diretas'!DI51</f>
        <v>0</v>
      </c>
    </row>
    <row r="40014" spans="1:7">
      <c r="A40014" s="283">
        <f>'Comp. Desp. Indiretas'!$DH$7</f>
        <v>0</v>
      </c>
      <c r="B40014" s="278" t="str">
        <f>'Composições Desp. Diretas'!$A$52</f>
        <v>DG</v>
      </c>
      <c r="C40014" s="278" t="str">
        <f>EAP!$C$10</f>
        <v>PP02</v>
      </c>
      <c r="D40014" s="279" t="str">
        <f>'Composições Desp. Diretas'!$C$52</f>
        <v>LANCHES OFICINAS / EVENTOS / REUNIÕES</v>
      </c>
      <c r="E40014" s="278" t="str">
        <f>Resumo!$R$5</f>
        <v>Despesa</v>
      </c>
      <c r="F40014" s="278" t="str">
        <f>Resumo!$R$7</f>
        <v>Despesa Direta</v>
      </c>
      <c r="G40014" s="286">
        <f>'Composições Desp. Diretas'!DI52</f>
        <v>0</v>
      </c>
    </row>
    <row r="40015" spans="1:7">
      <c r="A40015" s="283">
        <f>'Comp. Desp. Indiretas'!$DH$7</f>
        <v>0</v>
      </c>
      <c r="B40015" s="278" t="str">
        <f>'Composições Desp. Diretas'!$A$53</f>
        <v>DG</v>
      </c>
      <c r="C40015" s="278" t="str">
        <f>EAP!$C$10</f>
        <v>PP02</v>
      </c>
      <c r="D40015" s="279" t="str">
        <f>'Composições Desp. Diretas'!$C$53</f>
        <v>TRANSPORTE PARTICIPANTES</v>
      </c>
      <c r="E40015" s="278" t="str">
        <f>Resumo!$R$5</f>
        <v>Despesa</v>
      </c>
      <c r="F40015" s="278" t="str">
        <f>Resumo!$R$7</f>
        <v>Despesa Direta</v>
      </c>
      <c r="G40015" s="286">
        <f>'Composições Desp. Diretas'!DI53</f>
        <v>0</v>
      </c>
    </row>
    <row r="40016" spans="1:7">
      <c r="A40016" s="283">
        <f>'Comp. Desp. Indiretas'!$DH$7</f>
        <v>0</v>
      </c>
      <c r="B40016" s="278" t="str">
        <f>'Composições Desp. Diretas'!$A$54</f>
        <v>MA</v>
      </c>
      <c r="C40016" s="278" t="str">
        <f>EAP!$C$10</f>
        <v>PP02</v>
      </c>
      <c r="D40016" s="279" t="str">
        <f>'Composições Desp. Diretas'!$C$54</f>
        <v>MATERIAIS DE ESCRITÓRIO (CARTOLINA, PAPEL, TESOURA, CANETA, LÁPIS, GRAMPEADOR, DUREX, FITA ADESIVA, E ETC.)</v>
      </c>
      <c r="E40016" s="278" t="str">
        <f>Resumo!$R$5</f>
        <v>Despesa</v>
      </c>
      <c r="F40016" s="278" t="str">
        <f>Resumo!$R$7</f>
        <v>Despesa Direta</v>
      </c>
      <c r="G40016" s="286">
        <f>'Composições Desp. Diretas'!DI54</f>
        <v>0</v>
      </c>
    </row>
    <row r="40017" spans="1:7">
      <c r="A40017" s="283">
        <f>'Comp. Desp. Indiretas'!$DH$7</f>
        <v>0</v>
      </c>
      <c r="B40017" s="278" t="str">
        <f>'Composições Desp. Diretas'!$A$55</f>
        <v>MA</v>
      </c>
      <c r="C40017" s="278" t="str">
        <f>EAP!$C$10</f>
        <v>PP02</v>
      </c>
      <c r="D40017" s="279" t="str">
        <f>'Composições Desp. Diretas'!$C$55</f>
        <v>MATERIAIS ACESSÓRIOS PARA AS CAMPANHAS/OFICINAS (BRINDES, CAMISETAS, E ETC.)</v>
      </c>
      <c r="E40017" s="278" t="str">
        <f>Resumo!$R$5</f>
        <v>Despesa</v>
      </c>
      <c r="F40017" s="278" t="str">
        <f>Resumo!$R$7</f>
        <v>Despesa Direta</v>
      </c>
      <c r="G40017" s="286">
        <f>'Composições Desp. Diretas'!DI55</f>
        <v>0</v>
      </c>
    </row>
    <row r="40018" spans="1:7">
      <c r="A40018" s="283">
        <f>'Comp. Desp. Indiretas'!$DH$7</f>
        <v>0</v>
      </c>
      <c r="B40018" s="278" t="str">
        <f>'Composições Desp. Diretas'!$A$56</f>
        <v>DG</v>
      </c>
      <c r="C40018" s="278" t="str">
        <f>EAP!$C$10</f>
        <v>PP02</v>
      </c>
      <c r="D40018" s="279" t="str">
        <f>'Composições Desp. Diretas'!$C$56</f>
        <v>HOSPEDAGEM VIAGEM</v>
      </c>
      <c r="E40018" s="278" t="str">
        <f>Resumo!$R$5</f>
        <v>Despesa</v>
      </c>
      <c r="F40018" s="278" t="str">
        <f>Resumo!$R$7</f>
        <v>Despesa Direta</v>
      </c>
      <c r="G40018" s="286">
        <f>'Composições Desp. Diretas'!DI56</f>
        <v>0</v>
      </c>
    </row>
    <row r="40019" spans="1:7">
      <c r="A40019" s="283">
        <f>'Comp. Desp. Indiretas'!$DH$7</f>
        <v>0</v>
      </c>
      <c r="B40019" s="278" t="str">
        <f>'Composições Desp. Diretas'!$A$57</f>
        <v>DG</v>
      </c>
      <c r="C40019" s="278" t="str">
        <f>EAP!$C$10</f>
        <v>PP02</v>
      </c>
      <c r="D40019" s="279" t="str">
        <f>'Composições Desp. Diretas'!$C$57</f>
        <v>ALIMENTAÇÃO VIAGEM (CAFÉ / ALMOÇO OU JANTA)</v>
      </c>
      <c r="E40019" s="278" t="str">
        <f>Resumo!$R$5</f>
        <v>Despesa</v>
      </c>
      <c r="F40019" s="278" t="str">
        <f>Resumo!$R$7</f>
        <v>Despesa Direta</v>
      </c>
      <c r="G40019" s="286">
        <f>'Composições Desp. Diretas'!DI57</f>
        <v>0</v>
      </c>
    </row>
    <row r="40020" spans="1:7">
      <c r="A40020" s="283">
        <f>'Comp. Desp. Indiretas'!$DH$7</f>
        <v>0</v>
      </c>
      <c r="B40020" s="278" t="str">
        <f>'Composições Desp. Diretas'!$A$58</f>
        <v>DG</v>
      </c>
      <c r="C40020" s="278" t="str">
        <f>EAP!$C$10</f>
        <v>PP02</v>
      </c>
      <c r="D40020" s="279" t="str">
        <f>'Composições Desp. Diretas'!$C$58</f>
        <v>PASSAGEM TERRESTRE / TRANSLADO</v>
      </c>
      <c r="E40020" s="278" t="str">
        <f>Resumo!$R$5</f>
        <v>Despesa</v>
      </c>
      <c r="F40020" s="278" t="str">
        <f>Resumo!$R$7</f>
        <v>Despesa Direta</v>
      </c>
      <c r="G40020" s="286">
        <f>'Composições Desp. Diretas'!DI58</f>
        <v>0</v>
      </c>
    </row>
    <row r="40021" spans="1:7">
      <c r="A40021" s="283">
        <f>'Comp. Desp. Indiretas'!$DH$7</f>
        <v>0</v>
      </c>
      <c r="B40021" s="278">
        <f>'Composições Desp. Diretas'!$A$59</f>
        <v>0</v>
      </c>
      <c r="C40021" s="278" t="str">
        <f>EAP!$C$10</f>
        <v>PP02</v>
      </c>
      <c r="D40021" s="279">
        <f>'Composições Desp. Diretas'!$C$59</f>
        <v>0</v>
      </c>
      <c r="E40021" s="278" t="str">
        <f>Resumo!$R$5</f>
        <v>Despesa</v>
      </c>
      <c r="F40021" s="278" t="str">
        <f>Resumo!$R$7</f>
        <v>Despesa Direta</v>
      </c>
      <c r="G40021" s="286">
        <f>'Composições Desp. Diretas'!DI59</f>
        <v>0</v>
      </c>
    </row>
    <row r="40022" spans="1:7">
      <c r="A40022" s="283">
        <f>'Comp. Desp. Indiretas'!$DH$7</f>
        <v>0</v>
      </c>
      <c r="B40022" s="278">
        <f>'Composições Desp. Diretas'!$A$60</f>
        <v>0</v>
      </c>
      <c r="C40022" s="278" t="str">
        <f>EAP!$C$10</f>
        <v>PP02</v>
      </c>
      <c r="D40022" s="279">
        <f>'Composições Desp. Diretas'!$C$60</f>
        <v>0</v>
      </c>
      <c r="E40022" s="278" t="str">
        <f>Resumo!$R$5</f>
        <v>Despesa</v>
      </c>
      <c r="F40022" s="278" t="str">
        <f>Resumo!$R$7</f>
        <v>Despesa Direta</v>
      </c>
      <c r="G40022" s="286">
        <f>'Composições Desp. Diretas'!DI60</f>
        <v>0</v>
      </c>
    </row>
    <row r="40023" spans="1:7">
      <c r="A40023" s="283">
        <f>'Comp. Desp. Indiretas'!$DH$7</f>
        <v>0</v>
      </c>
      <c r="B40023" s="278">
        <f>'Composições Desp. Diretas'!$A$61</f>
        <v>0</v>
      </c>
      <c r="C40023" s="278" t="str">
        <f>EAP!$C$10</f>
        <v>PP02</v>
      </c>
      <c r="D40023" s="279">
        <f>'Composições Desp. Diretas'!$C$61</f>
        <v>0</v>
      </c>
      <c r="E40023" s="278" t="str">
        <f>Resumo!$R$5</f>
        <v>Despesa</v>
      </c>
      <c r="F40023" s="278" t="str">
        <f>Resumo!$R$7</f>
        <v>Despesa Direta</v>
      </c>
      <c r="G40023" s="286">
        <f>'Composições Desp. Diretas'!DI61</f>
        <v>0</v>
      </c>
    </row>
    <row r="40024" spans="1:7">
      <c r="A40024" s="283">
        <f>'Comp. Desp. Indiretas'!$DH$7</f>
        <v>0</v>
      </c>
      <c r="B40024" s="278">
        <f>'Composições Desp. Diretas'!$A$62</f>
        <v>0</v>
      </c>
      <c r="C40024" s="278" t="str">
        <f>EAP!$C$10</f>
        <v>PP02</v>
      </c>
      <c r="D40024" s="279">
        <f>'Composições Desp. Diretas'!$C$62</f>
        <v>0</v>
      </c>
      <c r="E40024" s="278" t="str">
        <f>Resumo!$R$5</f>
        <v>Despesa</v>
      </c>
      <c r="F40024" s="278" t="str">
        <f>Resumo!$R$7</f>
        <v>Despesa Direta</v>
      </c>
      <c r="G40024" s="286">
        <f>'Composições Desp. Diretas'!DI62</f>
        <v>0</v>
      </c>
    </row>
    <row r="40025" spans="1:7">
      <c r="A40025" s="283">
        <f>'Comp. Desp. Indiretas'!$DH$7</f>
        <v>0</v>
      </c>
      <c r="B40025" s="278">
        <f>'Composições Desp. Diretas'!$A$63</f>
        <v>0</v>
      </c>
      <c r="C40025" s="278" t="str">
        <f>EAP!$C$10</f>
        <v>PP02</v>
      </c>
      <c r="D40025" s="279">
        <f>'Composições Desp. Diretas'!$C$63</f>
        <v>0</v>
      </c>
      <c r="E40025" s="278" t="str">
        <f>Resumo!$R$5</f>
        <v>Despesa</v>
      </c>
      <c r="F40025" s="278" t="str">
        <f>Resumo!$R$7</f>
        <v>Despesa Direta</v>
      </c>
      <c r="G40025" s="286">
        <f>'Composições Desp. Diretas'!DI63</f>
        <v>0</v>
      </c>
    </row>
    <row r="40026" spans="1:7">
      <c r="A40026" s="283">
        <f>'Comp. Desp. Indiretas'!$DH$7</f>
        <v>0</v>
      </c>
      <c r="B40026" s="278">
        <f>'Composições Desp. Diretas'!$A$64</f>
        <v>0</v>
      </c>
      <c r="C40026" s="278" t="str">
        <f>EAP!$C$10</f>
        <v>PP02</v>
      </c>
      <c r="D40026" s="279">
        <f>'Composições Desp. Diretas'!$C$64</f>
        <v>0</v>
      </c>
      <c r="E40026" s="278" t="str">
        <f>Resumo!$R$5</f>
        <v>Despesa</v>
      </c>
      <c r="F40026" s="278" t="str">
        <f>Resumo!$R$7</f>
        <v>Despesa Direta</v>
      </c>
      <c r="G40026" s="286">
        <f>'Composições Desp. Diretas'!DI64</f>
        <v>0</v>
      </c>
    </row>
    <row r="40027" spans="1:7">
      <c r="A40027" s="283">
        <f>'Comp. Desp. Indiretas'!$DH$7</f>
        <v>0</v>
      </c>
      <c r="B40027" s="278">
        <f>'Composições Desp. Diretas'!$A$65</f>
        <v>0</v>
      </c>
      <c r="C40027" s="278" t="str">
        <f>EAP!$C$10</f>
        <v>PP02</v>
      </c>
      <c r="D40027" s="279">
        <f>'Composições Desp. Diretas'!$C$65</f>
        <v>0</v>
      </c>
      <c r="E40027" s="278" t="str">
        <f>Resumo!$R$5</f>
        <v>Despesa</v>
      </c>
      <c r="F40027" s="278" t="str">
        <f>Resumo!$R$7</f>
        <v>Despesa Direta</v>
      </c>
      <c r="G40027" s="286">
        <f>'Composições Desp. Diretas'!DI65</f>
        <v>0</v>
      </c>
    </row>
    <row r="40028" spans="1:7">
      <c r="A40028" s="283">
        <f>'Comp. Desp. Indiretas'!$DH$7</f>
        <v>0</v>
      </c>
      <c r="B40028" s="278">
        <f>'Composições Desp. Diretas'!$A$66</f>
        <v>0</v>
      </c>
      <c r="C40028" s="278" t="str">
        <f>EAP!$C$10</f>
        <v>PP02</v>
      </c>
      <c r="D40028" s="279">
        <f>'Composições Desp. Diretas'!$C$66</f>
        <v>0</v>
      </c>
      <c r="E40028" s="278" t="str">
        <f>Resumo!$R$5</f>
        <v>Despesa</v>
      </c>
      <c r="F40028" s="278" t="str">
        <f>Resumo!$R$7</f>
        <v>Despesa Direta</v>
      </c>
      <c r="G40028" s="286">
        <f>'Composições Desp. Diretas'!DI66</f>
        <v>0</v>
      </c>
    </row>
    <row r="40029" spans="1:7">
      <c r="A40029" s="283">
        <f>'Comp. Desp. Indiretas'!$DH$7</f>
        <v>0</v>
      </c>
      <c r="B40029" s="278">
        <f>'Composições Desp. Diretas'!$A$67</f>
        <v>0</v>
      </c>
      <c r="C40029" s="278" t="str">
        <f>EAP!$C$10</f>
        <v>PP02</v>
      </c>
      <c r="D40029" s="279">
        <f>'Composições Desp. Diretas'!$C$67</f>
        <v>0</v>
      </c>
      <c r="E40029" s="278" t="str">
        <f>Resumo!$R$5</f>
        <v>Despesa</v>
      </c>
      <c r="F40029" s="278" t="str">
        <f>Resumo!$R$7</f>
        <v>Despesa Direta</v>
      </c>
      <c r="G40029" s="286">
        <f>'Composições Desp. Diretas'!DI67</f>
        <v>0</v>
      </c>
    </row>
    <row r="40030" spans="1:7">
      <c r="A40030" s="283">
        <f>'Comp. Desp. Indiretas'!$DH$7</f>
        <v>0</v>
      </c>
      <c r="B40030" s="278">
        <f>'Composições Desp. Diretas'!$A$68</f>
        <v>0</v>
      </c>
      <c r="C40030" s="278" t="str">
        <f>EAP!$C$10</f>
        <v>PP02</v>
      </c>
      <c r="D40030" s="279">
        <f>'Composições Desp. Diretas'!$C$68</f>
        <v>0</v>
      </c>
      <c r="E40030" s="278" t="str">
        <f>Resumo!$R$5</f>
        <v>Despesa</v>
      </c>
      <c r="F40030" s="278" t="str">
        <f>Resumo!$R$7</f>
        <v>Despesa Direta</v>
      </c>
      <c r="G40030" s="286">
        <f>'Composições Desp. Diretas'!DI68</f>
        <v>0</v>
      </c>
    </row>
    <row r="40031" spans="1:7">
      <c r="A40031" s="283">
        <f>'Comp. Desp. Indiretas'!$DH$7</f>
        <v>0</v>
      </c>
      <c r="B40031" s="278">
        <f>'Composições Desp. Diretas'!$A$69</f>
        <v>0</v>
      </c>
      <c r="C40031" s="278" t="str">
        <f>EAP!$C$10</f>
        <v>PP02</v>
      </c>
      <c r="D40031" s="279">
        <f>'Composições Desp. Diretas'!$C$69</f>
        <v>0</v>
      </c>
      <c r="E40031" s="278" t="str">
        <f>Resumo!$R$5</f>
        <v>Despesa</v>
      </c>
      <c r="F40031" s="278" t="str">
        <f>Resumo!$R$7</f>
        <v>Despesa Direta</v>
      </c>
      <c r="G40031" s="286">
        <f>'Composições Desp. Diretas'!DI69</f>
        <v>0</v>
      </c>
    </row>
    <row r="40032" spans="1:7">
      <c r="A40032" s="283">
        <f>'Comp. Desp. Indiretas'!$DH$7</f>
        <v>0</v>
      </c>
      <c r="B40032" s="278">
        <f>'Composições Desp. Diretas'!$A$70</f>
        <v>0</v>
      </c>
      <c r="C40032" s="278" t="str">
        <f>EAP!$C$10</f>
        <v>PP02</v>
      </c>
      <c r="D40032" s="279">
        <f>'Composições Desp. Diretas'!$C$70</f>
        <v>0</v>
      </c>
      <c r="E40032" s="278" t="str">
        <f>Resumo!$R$5</f>
        <v>Despesa</v>
      </c>
      <c r="F40032" s="278" t="str">
        <f>Resumo!$R$7</f>
        <v>Despesa Direta</v>
      </c>
      <c r="G40032" s="286">
        <f>'Composições Desp. Diretas'!DI70</f>
        <v>0</v>
      </c>
    </row>
    <row r="40033" spans="1:7">
      <c r="A40033" s="283">
        <f>'Comp. Desp. Indiretas'!$DH$7</f>
        <v>0</v>
      </c>
      <c r="B40033" s="278">
        <f>'Composições Desp. Diretas'!$A$71</f>
        <v>0</v>
      </c>
      <c r="C40033" s="278" t="str">
        <f>EAP!$C$10</f>
        <v>PP02</v>
      </c>
      <c r="D40033" s="279">
        <f>'Composições Desp. Diretas'!$C$71</f>
        <v>0</v>
      </c>
      <c r="E40033" s="278" t="str">
        <f>Resumo!$R$5</f>
        <v>Despesa</v>
      </c>
      <c r="F40033" s="278" t="str">
        <f>Resumo!$R$7</f>
        <v>Despesa Direta</v>
      </c>
      <c r="G40033" s="286">
        <f>'Composições Desp. Diretas'!DI71</f>
        <v>0</v>
      </c>
    </row>
    <row r="40034" spans="1:7">
      <c r="A40034" s="283">
        <f>'Comp. Desp. Indiretas'!$DH$7</f>
        <v>0</v>
      </c>
      <c r="B40034" s="278">
        <f>'Composições Desp. Diretas'!$A$72</f>
        <v>0</v>
      </c>
      <c r="C40034" s="278" t="str">
        <f>EAP!$C$10</f>
        <v>PP02</v>
      </c>
      <c r="D40034" s="279">
        <f>'Composições Desp. Diretas'!$C$72</f>
        <v>0</v>
      </c>
      <c r="E40034" s="278" t="str">
        <f>Resumo!$R$5</f>
        <v>Despesa</v>
      </c>
      <c r="F40034" s="278" t="str">
        <f>Resumo!$R$7</f>
        <v>Despesa Direta</v>
      </c>
      <c r="G40034" s="286">
        <f>'Composições Desp. Diretas'!DI72</f>
        <v>0</v>
      </c>
    </row>
    <row r="40903" spans="1:7">
      <c r="A40903" s="283">
        <f>'Comp. Desp. Indiretas'!$DH$7</f>
        <v>0</v>
      </c>
      <c r="D40903" s="279" t="str">
        <f>'CRONOG. DE RECEBIMENTO'!$A$5</f>
        <v>SUBPROGRAMA DE EDUCAÇÃO AMBIENTAL PARA A COMUNIDADE (PEAC)</v>
      </c>
      <c r="E40903" s="278" t="str">
        <f>Resumo!$R$4</f>
        <v>Receita</v>
      </c>
      <c r="F40903" s="278" t="str">
        <f>Resumo!$R$4</f>
        <v>Receita</v>
      </c>
      <c r="G40903" s="286">
        <f>'CRONOG. DE RECEBIMENTO'!AL5</f>
        <v>0</v>
      </c>
    </row>
    <row r="40904" spans="1:7">
      <c r="A40904" s="283">
        <f>'Comp. Desp. Indiretas'!$DH$7</f>
        <v>0</v>
      </c>
      <c r="D40904" s="279" t="str">
        <f>'CRONOG. DE RECEBIMENTO'!$A$6</f>
        <v>Plano de Trabalho de Comunidade (PEAC)</v>
      </c>
      <c r="E40904" s="278" t="str">
        <f>Resumo!$R$4</f>
        <v>Receita</v>
      </c>
      <c r="F40904" s="278" t="str">
        <f>Resumo!$R$4</f>
        <v>Receita</v>
      </c>
      <c r="G40904" s="286">
        <f>'CRONOG. DE RECEBIMENTO'!AL6</f>
        <v>0</v>
      </c>
    </row>
    <row r="40905" spans="1:7">
      <c r="A40905" s="283">
        <f>'Comp. Desp. Indiretas'!$DH$7</f>
        <v>0</v>
      </c>
      <c r="D40905" s="279" t="str">
        <f>'CRONOG. DE RECEBIMENTO'!$A$7</f>
        <v>Formar Comitê de Educação Ambiental de Comunidade (PEAC)</v>
      </c>
      <c r="E40905" s="278" t="str">
        <f>Resumo!$R$4</f>
        <v>Receita</v>
      </c>
      <c r="F40905" s="278" t="str">
        <f>Resumo!$R$4</f>
        <v>Receita</v>
      </c>
      <c r="G40905" s="286">
        <f>'CRONOG. DE RECEBIMENTO'!AL7</f>
        <v>0</v>
      </c>
    </row>
    <row r="40906" spans="1:7">
      <c r="A40906" s="283">
        <f>'Comp. Desp. Indiretas'!$DH$7</f>
        <v>0</v>
      </c>
      <c r="D40906" s="279" t="str">
        <f>'CRONOG. DE RECEBIMENTO'!$A$8</f>
        <v>Manter Comitê de Educação Ambiental em comunidades (PEAC)</v>
      </c>
      <c r="E40906" s="278" t="str">
        <f>Resumo!$R$4</f>
        <v>Receita</v>
      </c>
      <c r="F40906" s="278" t="str">
        <f>Resumo!$R$4</f>
        <v>Receita</v>
      </c>
      <c r="G40906" s="286">
        <f>'CRONOG. DE RECEBIMENTO'!AL8</f>
        <v>0</v>
      </c>
    </row>
    <row r="40907" spans="1:7">
      <c r="A40907" s="283">
        <f>'Comp. Desp. Indiretas'!$DH$7</f>
        <v>0</v>
      </c>
      <c r="D40907" s="279" t="str">
        <f>'CRONOG. DE RECEBIMENTO'!$A$24</f>
        <v>Realizar análise técnica mensal das atividades de Educação Ambiental do PEAC</v>
      </c>
      <c r="E40907" s="278" t="str">
        <f>Resumo!$R$4</f>
        <v>Receita</v>
      </c>
      <c r="F40907" s="278" t="str">
        <f>Resumo!$R$4</f>
        <v>Receita</v>
      </c>
      <c r="G40907" s="286">
        <f>'CRONOG. DE RECEBIMENTO'!AL24</f>
        <v>0</v>
      </c>
    </row>
    <row r="40908" spans="1:7">
      <c r="A40908" s="283">
        <f>'Comp. Desp. Indiretas'!$DH$7</f>
        <v>0</v>
      </c>
      <c r="D40908" s="279" t="str">
        <f>'CRONOG. DE RECEBIMENTO'!$A$25</f>
        <v>Realizar Blitz Educativa sobre SSMA para Comunidades (PEAC)</v>
      </c>
      <c r="E40908" s="278" t="str">
        <f>Resumo!$R$4</f>
        <v>Receita</v>
      </c>
      <c r="F40908" s="278" t="str">
        <f>Resumo!$R$4</f>
        <v>Receita</v>
      </c>
      <c r="G40908" s="286">
        <f>'CRONOG. DE RECEBIMENTO'!AL25</f>
        <v>0</v>
      </c>
    </row>
    <row r="40909" spans="1:7">
      <c r="A40909" s="283">
        <f>'Comp. Desp. Indiretas'!$DH$7</f>
        <v>0</v>
      </c>
      <c r="D40909" s="279" t="str">
        <f>'CRONOG. DE RECEBIMENTO'!$A$26</f>
        <v>Despesas tributáveis do item 6.1.12</v>
      </c>
      <c r="E40909" s="278" t="str">
        <f>Resumo!$R$4</f>
        <v>Receita</v>
      </c>
      <c r="F40909" s="278" t="str">
        <f>Resumo!$R$4</f>
        <v>Receita</v>
      </c>
      <c r="G40909" s="286">
        <f>'CRONOG. DE RECEBIMENTO'!AL26</f>
        <v>0</v>
      </c>
    </row>
    <row r="40910" spans="1:7">
      <c r="A40910" s="283">
        <f>'Comp. Desp. Indiretas'!$DH$7</f>
        <v>0</v>
      </c>
      <c r="D40910" s="279" t="str">
        <f>'CRONOG. DE RECEBIMENTO'!$A$42</f>
        <v>Despesas tributáveis do item 6.1.21</v>
      </c>
      <c r="E40910" s="278" t="str">
        <f>Resumo!$R$4</f>
        <v>Receita</v>
      </c>
      <c r="F40910" s="278" t="str">
        <f>Resumo!$R$4</f>
        <v>Receita</v>
      </c>
      <c r="G40910" s="286">
        <f>'CRONOG. DE RECEBIMENTO'!AL42</f>
        <v>0</v>
      </c>
    </row>
    <row r="40911" spans="1:7">
      <c r="A40911" s="283">
        <f>'Comp. Desp. Indiretas'!$DH$7</f>
        <v>0</v>
      </c>
      <c r="D40911" s="279" t="str">
        <f>'CRONOG. DE RECEBIMENTO'!$A$43</f>
        <v>Monitorar atividade do Programa de Educação Ambiental do Trabalhador (PEAT)</v>
      </c>
      <c r="E40911" s="278" t="str">
        <f>Resumo!$R$4</f>
        <v>Receita</v>
      </c>
      <c r="F40911" s="278" t="str">
        <f>Resumo!$R$4</f>
        <v>Receita</v>
      </c>
      <c r="G40911" s="286">
        <f>'CRONOG. DE RECEBIMENTO'!AL43</f>
        <v>0</v>
      </c>
    </row>
    <row r="40912" spans="1:7">
      <c r="A40912" s="283">
        <f>'Comp. Desp. Indiretas'!$DH$7</f>
        <v>0</v>
      </c>
      <c r="D40912" s="279" t="str">
        <f>'CRONOG. DE RECEBIMENTO'!$A$44</f>
        <v>Despesas tributáveis do item 6.1.22</v>
      </c>
      <c r="E40912" s="278" t="str">
        <f>Resumo!$R$4</f>
        <v>Receita</v>
      </c>
      <c r="F40912" s="278" t="str">
        <f>Resumo!$R$4</f>
        <v>Receita</v>
      </c>
      <c r="G40912" s="286">
        <f>'CRONOG. DE RECEBIMENTO'!AL44</f>
        <v>0</v>
      </c>
    </row>
    <row r="40913" spans="1:7">
      <c r="A40913" s="283">
        <f>'Comp. Desp. Indiretas'!$DH$7</f>
        <v>0</v>
      </c>
      <c r="D40913" s="279" t="str">
        <f>'CRONOG. DE RECEBIMENTO'!$A$45</f>
        <v>Realizar análise técnica mensal das atividades de Educação Ambiental do PEAT</v>
      </c>
      <c r="E40913" s="278" t="str">
        <f>Resumo!$R$4</f>
        <v>Receita</v>
      </c>
      <c r="F40913" s="278" t="str">
        <f>Resumo!$R$4</f>
        <v>Receita</v>
      </c>
      <c r="G40913" s="286">
        <f>'CRONOG. DE RECEBIMENTO'!AL45</f>
        <v>0</v>
      </c>
    </row>
    <row r="40914" spans="1:7">
      <c r="A40914" s="283">
        <f>'Comp. Desp. Indiretas'!$DH$7</f>
        <v>0</v>
      </c>
      <c r="D40914" s="279" t="str">
        <f>'CRONOG. DE RECEBIMENTO'!$A$46</f>
        <v>Realizar Diagnóstico Socioambiental Participativo (DSAP) para empregados</v>
      </c>
      <c r="E40914" s="278" t="str">
        <f>Resumo!$R$4</f>
        <v>Receita</v>
      </c>
      <c r="F40914" s="278" t="str">
        <f>Resumo!$R$4</f>
        <v>Receita</v>
      </c>
      <c r="G40914" s="286">
        <f>'CRONOG. DE RECEBIMENTO'!AL46</f>
        <v>0</v>
      </c>
    </row>
    <row r="40916" spans="1:7">
      <c r="A40916" s="283">
        <f>'Comp. Desp. Indiretas'!$DH$7</f>
        <v>0</v>
      </c>
      <c r="D40916" s="279" t="str">
        <f>'CRONOG. DE RECEBIMENTO'!$A$47</f>
        <v>Despesas tributáveis do item 6.1.24</v>
      </c>
      <c r="E40916" s="278" t="str">
        <f>Resumo!$R$4</f>
        <v>Receita</v>
      </c>
      <c r="F40916" s="278" t="str">
        <f>Resumo!$R$4</f>
        <v>Receita</v>
      </c>
      <c r="G40916" s="286">
        <f>'CRONOG. DE RECEBIMENTO'!AL47</f>
        <v>0</v>
      </c>
    </row>
    <row r="40917" spans="1:7">
      <c r="A40917" s="283">
        <f>'Comp. Desp. Indiretas'!$DH$7</f>
        <v>0</v>
      </c>
      <c r="D40917" s="279" t="str">
        <f>'CRONOG. DE RECEBIMENTO'!$A$48</f>
        <v>PRODUÇÃO DE ARTES VISUAIS</v>
      </c>
      <c r="E40917" s="278" t="str">
        <f>Resumo!$R$4</f>
        <v>Receita</v>
      </c>
      <c r="F40917" s="278" t="str">
        <f>Resumo!$R$4</f>
        <v>Receita</v>
      </c>
      <c r="G40917" s="286">
        <f>'CRONOG. DE RECEBIMENTO'!AL48</f>
        <v>0</v>
      </c>
    </row>
    <row r="40918" spans="1:7">
      <c r="A40918" s="283">
        <f>'Comp. Desp. Indiretas'!$DH$7</f>
        <v>0</v>
      </c>
      <c r="D40918" s="279" t="str">
        <f>'CRONOG. DE RECEBIMENTO'!$A$49</f>
        <v>Produzir material gráfico como folder, convites, banner, lâmina, outdoor, apresentações e produtos diversos atinentes a educação ambiental e outras temáticas etc.</v>
      </c>
      <c r="E40918" s="278" t="str">
        <f>Resumo!$R$4</f>
        <v>Receita</v>
      </c>
      <c r="F40918" s="278" t="str">
        <f>Resumo!$R$4</f>
        <v>Receita</v>
      </c>
      <c r="G40918" s="286">
        <f>'CRONOG. DE RECEBIMENTO'!AL49</f>
        <v>0</v>
      </c>
    </row>
    <row r="40919" spans="1:7">
      <c r="A40919" s="283">
        <f>'Comp. Desp. Indiretas'!$DH$7</f>
        <v>0</v>
      </c>
      <c r="D40919" s="279" t="str">
        <f>'CRONOG. DE RECEBIMENTO'!$A$50</f>
        <v>Produzir Card Animado, Vídeos, Spot, Jogos interativos, Peça Multimídia, Identidade Visual, Plataformas digitais/interativas, Brindes, Cadernos de Campo/Quis/Guia etc.:</v>
      </c>
      <c r="E40919" s="278" t="str">
        <f>Resumo!$R$4</f>
        <v>Receita</v>
      </c>
      <c r="F40919" s="278" t="str">
        <f>Resumo!$R$4</f>
        <v>Receita</v>
      </c>
      <c r="G40919" s="286">
        <f>'CRONOG. DE RECEBIMENTO'!AL50</f>
        <v>0</v>
      </c>
    </row>
    <row r="40933" spans="1:7">
      <c r="A40933" s="283">
        <f>'Comp. Desp. Indiretas'!$DH$7</f>
        <v>0</v>
      </c>
      <c r="D40933" s="279" t="str">
        <f>Resumo!$R$8</f>
        <v>Imposto</v>
      </c>
      <c r="E40933" s="278" t="str">
        <f>Resumo!$R$5</f>
        <v>Despesa</v>
      </c>
      <c r="F40933" s="278" t="str">
        <f>Resumo!$R$8</f>
        <v>Imposto</v>
      </c>
      <c r="G40933" s="286">
        <f>'CRONOG. DE RECEBIMENTO'!AL53</f>
        <v>0</v>
      </c>
    </row>
    <row r="40934" spans="1:7">
      <c r="A40934" s="283">
        <f>'Comp. Desp. Indiretas'!$DH$7</f>
        <v>0</v>
      </c>
      <c r="D40934" s="279" t="str">
        <f>Resumo!$R$9</f>
        <v>Overhead</v>
      </c>
      <c r="E40934" s="278" t="str">
        <f>Resumo!$R$9</f>
        <v>Overhead</v>
      </c>
      <c r="F40934" s="278" t="str">
        <f>Resumo!$R$9</f>
        <v>Overhead</v>
      </c>
      <c r="G40934" s="286">
        <f>'CRONOG. DE RECEBIMENTO'!AL58</f>
        <v>0</v>
      </c>
    </row>
    <row r="40935" spans="1:7">
      <c r="A40935" s="283">
        <f>'Comp. Desp. Indiretas'!$DH$7</f>
        <v>0</v>
      </c>
      <c r="D40935" s="279" t="str">
        <f>Resumo!$R$10</f>
        <v>Margem</v>
      </c>
      <c r="E40935" s="278" t="str">
        <f>Resumo!$R$10</f>
        <v>Margem</v>
      </c>
      <c r="F40935" s="278" t="str">
        <f>Resumo!$R$10</f>
        <v>Margem</v>
      </c>
      <c r="G40935" s="286">
        <f>'CRONOG. DE RECEBIMENTO'!AL60</f>
        <v>0</v>
      </c>
    </row>
    <row r="40936" spans="1:7">
      <c r="A40936" s="283">
        <f>'Comp. Desp. Indiretas'!$DH$7</f>
        <v>0</v>
      </c>
      <c r="D40936" s="279" t="str">
        <f>Resumo!$R$11</f>
        <v>Risco</v>
      </c>
      <c r="E40936" s="278" t="str">
        <f>Resumo!$R$11</f>
        <v>Risco</v>
      </c>
      <c r="F40936" s="278" t="str">
        <f>Resumo!$R$11</f>
        <v>Risco</v>
      </c>
      <c r="G40936" s="286">
        <f>'CRONOG. DE RECEBIMENTO'!AL59</f>
        <v>0</v>
      </c>
    </row>
    <row r="40937" spans="1:7">
      <c r="A40937" s="283">
        <f>'Comp. Desp. Indiretas'!$DH$7</f>
        <v>0</v>
      </c>
      <c r="D40937" s="279" t="str">
        <f>'CRONOG. DE RECEBIMENTO'!$A$54</f>
        <v>TOTAL MENSAL - RECEITA LÍQUIDA</v>
      </c>
      <c r="E40937" s="278" t="str">
        <f>Resumo!$R$4</f>
        <v>Receita</v>
      </c>
      <c r="F40937" s="278" t="str">
        <f>'CRONOG. DE RECEBIMENTO'!$A$54</f>
        <v>TOTAL MENSAL - RECEITA LÍQUIDA</v>
      </c>
      <c r="G40937" s="286">
        <f>'CRONOG. DE RECEBIMENTO'!$AL$54</f>
        <v>0</v>
      </c>
    </row>
    <row r="40938" spans="1:7">
      <c r="A40938" s="283">
        <f>'Comp. Desp. Indiretas'!$DH$7</f>
        <v>0</v>
      </c>
      <c r="D40938" s="279" t="str">
        <f>'CRONOG. DE RECEBIMENTO'!$A$55</f>
        <v>TOTAL ACUMULADO - RECEITA LÍQUIDA</v>
      </c>
      <c r="E40938" s="278" t="str">
        <f>Resumo!$R$4</f>
        <v>Receita</v>
      </c>
      <c r="F40938" s="278" t="str">
        <f>'CRONOG. DE RECEBIMENTO'!$A$55</f>
        <v>TOTAL ACUMULADO - RECEITA LÍQUIDA</v>
      </c>
      <c r="G40938" s="286">
        <f>'CRONOG. DE RECEBIMENTO'!$AL$55</f>
        <v>5856057.9680455765</v>
      </c>
    </row>
    <row r="40969" spans="1:7">
      <c r="A40969" s="283">
        <f>'Comp. Desp. Indiretas'!$DI$7</f>
        <v>0</v>
      </c>
      <c r="B40969" s="278" t="str">
        <f>'Comp. Desp. Indiretas'!$A$9</f>
        <v>MOC</v>
      </c>
      <c r="D40969" s="279" t="str">
        <f>'Comp. Desp. Indiretas'!$C$9</f>
        <v>DIRETOR TÉCNICO</v>
      </c>
      <c r="E40969" s="278" t="str">
        <f>Resumo!$R$5</f>
        <v>Despesa</v>
      </c>
      <c r="F40969" s="278" t="str">
        <f>Resumo!$R$6</f>
        <v>Despesa Indireta</v>
      </c>
      <c r="G40969" s="286">
        <f>'Comp. Desp. Indiretas'!DI9</f>
        <v>0</v>
      </c>
    </row>
    <row r="40970" spans="1:7">
      <c r="A40970" s="283">
        <f>'Comp. Desp. Indiretas'!$DI$7</f>
        <v>0</v>
      </c>
      <c r="B40970" s="278" t="str">
        <f>'Comp. Desp. Indiretas'!$A$10</f>
        <v>MOC</v>
      </c>
      <c r="D40970" s="279" t="str">
        <f>'Comp. Desp. Indiretas'!$C$10</f>
        <v>GERENTE DE PROJETO</v>
      </c>
      <c r="E40970" s="278" t="str">
        <f>Resumo!$R$5</f>
        <v>Despesa</v>
      </c>
      <c r="F40970" s="278" t="str">
        <f>Resumo!$R$6</f>
        <v>Despesa Indireta</v>
      </c>
      <c r="G40970" s="286">
        <f>'Comp. Desp. Indiretas'!DI10</f>
        <v>0</v>
      </c>
    </row>
    <row r="40971" spans="1:7">
      <c r="A40971" s="283">
        <f>'Comp. Desp. Indiretas'!$DI$7</f>
        <v>0</v>
      </c>
      <c r="B40971" s="278" t="str">
        <f>'Comp. Desp. Indiretas'!$A$11</f>
        <v>MOC</v>
      </c>
      <c r="D40971" s="279" t="str">
        <f>'Comp. Desp. Indiretas'!$C$11</f>
        <v>COORD. DE PROJETO</v>
      </c>
      <c r="E40971" s="278" t="str">
        <f>Resumo!$R$5</f>
        <v>Despesa</v>
      </c>
      <c r="F40971" s="278" t="str">
        <f>Resumo!$R$6</f>
        <v>Despesa Indireta</v>
      </c>
      <c r="G40971" s="286">
        <f>'Comp. Desp. Indiretas'!DI11</f>
        <v>0</v>
      </c>
    </row>
    <row r="40972" spans="1:7">
      <c r="A40972" s="283">
        <f>'Comp. Desp. Indiretas'!$DI$7</f>
        <v>0</v>
      </c>
      <c r="B40972" s="278" t="str">
        <f>'Comp. Desp. Indiretas'!$A$12</f>
        <v>MOC</v>
      </c>
      <c r="D40972" s="279" t="str">
        <f>'Comp. Desp. Indiretas'!$C$12</f>
        <v>COORD. OPERACIONAL</v>
      </c>
      <c r="E40972" s="278" t="str">
        <f>Resumo!$R$5</f>
        <v>Despesa</v>
      </c>
      <c r="F40972" s="278" t="str">
        <f>Resumo!$R$6</f>
        <v>Despesa Indireta</v>
      </c>
      <c r="G40972" s="286">
        <f>'Comp. Desp. Indiretas'!DI12</f>
        <v>0</v>
      </c>
    </row>
    <row r="40973" spans="1:7">
      <c r="A40973" s="283">
        <f>'Comp. Desp. Indiretas'!$DI$7</f>
        <v>0</v>
      </c>
      <c r="B40973" s="278" t="str">
        <f>'Comp. Desp. Indiretas'!$A$13</f>
        <v>MOC</v>
      </c>
      <c r="D40973" s="279" t="str">
        <f>'Comp. Desp. Indiretas'!$C$13</f>
        <v>ANALISTA DE PROJETOS SENIOR</v>
      </c>
      <c r="E40973" s="278" t="str">
        <f>Resumo!$R$5</f>
        <v>Despesa</v>
      </c>
      <c r="F40973" s="278" t="str">
        <f>Resumo!$R$6</f>
        <v>Despesa Indireta</v>
      </c>
      <c r="G40973" s="286">
        <f>'Comp. Desp. Indiretas'!DI13</f>
        <v>0</v>
      </c>
    </row>
    <row r="40974" spans="1:7">
      <c r="A40974" s="283">
        <f>'Comp. Desp. Indiretas'!$DI$7</f>
        <v>0</v>
      </c>
      <c r="B40974" s="278" t="str">
        <f>'Comp. Desp. Indiretas'!$A$14</f>
        <v>MOC</v>
      </c>
      <c r="D40974" s="279" t="str">
        <f>'Comp. Desp. Indiretas'!$C$14</f>
        <v>ANALISTA DE PROJETOS PLENO</v>
      </c>
      <c r="E40974" s="278" t="str">
        <f>Resumo!$R$5</f>
        <v>Despesa</v>
      </c>
      <c r="F40974" s="278" t="str">
        <f>Resumo!$R$6</f>
        <v>Despesa Indireta</v>
      </c>
      <c r="G40974" s="286">
        <f>'Comp. Desp. Indiretas'!DI14</f>
        <v>0</v>
      </c>
    </row>
    <row r="40975" spans="1:7">
      <c r="A40975" s="283">
        <f>'Comp. Desp. Indiretas'!$DI$7</f>
        <v>0</v>
      </c>
      <c r="B40975" s="278" t="str">
        <f>'Comp. Desp. Indiretas'!$A$15</f>
        <v>MOC</v>
      </c>
      <c r="D40975" s="279" t="str">
        <f>'Comp. Desp. Indiretas'!$C$15</f>
        <v>ANALISTA DE PROJETOS JUNIOR</v>
      </c>
      <c r="E40975" s="278" t="str">
        <f>Resumo!$R$5</f>
        <v>Despesa</v>
      </c>
      <c r="F40975" s="278" t="str">
        <f>Resumo!$R$6</f>
        <v>Despesa Indireta</v>
      </c>
      <c r="G40975" s="286">
        <f>'Comp. Desp. Indiretas'!DI15</f>
        <v>0</v>
      </c>
    </row>
    <row r="40976" spans="1:7">
      <c r="A40976" s="283">
        <f>'Comp. Desp. Indiretas'!$DI$7</f>
        <v>0</v>
      </c>
      <c r="B40976" s="278" t="str">
        <f>'Comp. Desp. Indiretas'!$A$16</f>
        <v>MOC</v>
      </c>
      <c r="D40976" s="279" t="str">
        <f>'Comp. Desp. Indiretas'!$C$16</f>
        <v>TÉCNICO OPERACIONAL</v>
      </c>
      <c r="E40976" s="278" t="str">
        <f>Resumo!$R$5</f>
        <v>Despesa</v>
      </c>
      <c r="F40976" s="278" t="str">
        <f>Resumo!$R$6</f>
        <v>Despesa Indireta</v>
      </c>
      <c r="G40976" s="286">
        <f>'Comp. Desp. Indiretas'!DI16</f>
        <v>0</v>
      </c>
    </row>
    <row r="40977" spans="1:7">
      <c r="A40977" s="283">
        <f>'Comp. Desp. Indiretas'!$DI$7</f>
        <v>0</v>
      </c>
      <c r="B40977" s="278" t="str">
        <f>'Comp. Desp. Indiretas'!$A$17</f>
        <v>MOC</v>
      </c>
      <c r="D40977" s="279" t="str">
        <f>'Comp. Desp. Indiretas'!$C$17</f>
        <v>TÉCNICO OPERACIONAL - C/ PERICULOSIDADE</v>
      </c>
      <c r="E40977" s="278" t="str">
        <f>Resumo!$R$5</f>
        <v>Despesa</v>
      </c>
      <c r="F40977" s="278" t="str">
        <f>Resumo!$R$6</f>
        <v>Despesa Indireta</v>
      </c>
      <c r="G40977" s="286">
        <f>'Comp. Desp. Indiretas'!DI17</f>
        <v>0</v>
      </c>
    </row>
    <row r="40978" spans="1:7">
      <c r="A40978" s="283">
        <f>'Comp. Desp. Indiretas'!$DI$7</f>
        <v>0</v>
      </c>
      <c r="B40978" s="278" t="str">
        <f>'Comp. Desp. Indiretas'!$A$18</f>
        <v>MOC</v>
      </c>
      <c r="D40978" s="279" t="str">
        <f>'Comp. Desp. Indiretas'!$C$18</f>
        <v>ANALISTA DE GEOPROCESSAMENTO</v>
      </c>
      <c r="E40978" s="278" t="str">
        <f>Resumo!$R$5</f>
        <v>Despesa</v>
      </c>
      <c r="F40978" s="278" t="str">
        <f>Resumo!$R$6</f>
        <v>Despesa Indireta</v>
      </c>
      <c r="G40978" s="286">
        <f>'Comp. Desp. Indiretas'!DI18</f>
        <v>0</v>
      </c>
    </row>
    <row r="40979" spans="1:7">
      <c r="A40979" s="283">
        <f>'Comp. Desp. Indiretas'!$DI$7</f>
        <v>0</v>
      </c>
      <c r="B40979" s="278" t="str">
        <f>'Comp. Desp. Indiretas'!$A$19</f>
        <v>MOC</v>
      </c>
      <c r="D40979" s="279" t="str">
        <f>'Comp. Desp. Indiretas'!$C$19</f>
        <v>ASSISTENTE DE PROJETOS</v>
      </c>
      <c r="E40979" s="278" t="str">
        <f>Resumo!$R$5</f>
        <v>Despesa</v>
      </c>
      <c r="F40979" s="278" t="str">
        <f>Resumo!$R$6</f>
        <v>Despesa Indireta</v>
      </c>
      <c r="G40979" s="286">
        <f>'Comp. Desp. Indiretas'!DI19</f>
        <v>0</v>
      </c>
    </row>
    <row r="40980" spans="1:7">
      <c r="A40980" s="283">
        <f>'Comp. Desp. Indiretas'!$DI$7</f>
        <v>0</v>
      </c>
      <c r="B40980" s="278" t="str">
        <f>'Comp. Desp. Indiretas'!$A$20</f>
        <v>MOC</v>
      </c>
      <c r="D40980" s="279" t="str">
        <f>'Comp. Desp. Indiretas'!$C$20</f>
        <v>ASSISTENTE ADMINISTRATIVO</v>
      </c>
      <c r="E40980" s="278" t="str">
        <f>Resumo!$R$5</f>
        <v>Despesa</v>
      </c>
      <c r="F40980" s="278" t="str">
        <f>Resumo!$R$6</f>
        <v>Despesa Indireta</v>
      </c>
      <c r="G40980" s="286">
        <f>'Comp. Desp. Indiretas'!DI20</f>
        <v>0</v>
      </c>
    </row>
    <row r="40981" spans="1:7">
      <c r="A40981" s="283">
        <f>'Comp. Desp. Indiretas'!$DI$7</f>
        <v>0</v>
      </c>
      <c r="B40981" s="278" t="str">
        <f>'Comp. Desp. Indiretas'!$A$21</f>
        <v>MOC</v>
      </c>
      <c r="D40981" s="279" t="str">
        <f>'Comp. Desp. Indiretas'!$C$21</f>
        <v>ESTAGIÁRIO TÉCNICO</v>
      </c>
      <c r="E40981" s="278" t="str">
        <f>Resumo!$R$5</f>
        <v>Despesa</v>
      </c>
      <c r="F40981" s="278" t="str">
        <f>Resumo!$R$6</f>
        <v>Despesa Indireta</v>
      </c>
      <c r="G40981" s="286">
        <f>'Comp. Desp. Indiretas'!DI21</f>
        <v>0</v>
      </c>
    </row>
    <row r="40982" spans="1:7">
      <c r="A40982" s="283">
        <f>'Comp. Desp. Indiretas'!$DI$7</f>
        <v>0</v>
      </c>
      <c r="B40982" s="278" t="str">
        <f>'Comp. Desp. Indiretas'!$A$22</f>
        <v>MOC</v>
      </c>
      <c r="D40982" s="279" t="str">
        <f>'Comp. Desp. Indiretas'!$C$22</f>
        <v>ANALISTA FINANCEIRO</v>
      </c>
      <c r="E40982" s="278" t="str">
        <f>Resumo!$R$5</f>
        <v>Despesa</v>
      </c>
      <c r="F40982" s="278" t="str">
        <f>Resumo!$R$6</f>
        <v>Despesa Indireta</v>
      </c>
      <c r="G40982" s="286">
        <f>'Comp. Desp. Indiretas'!DI22</f>
        <v>0</v>
      </c>
    </row>
    <row r="40983" spans="1:7">
      <c r="A40983" s="283">
        <f>'Comp. Desp. Indiretas'!$DI$7</f>
        <v>0</v>
      </c>
      <c r="B40983" s="278" t="str">
        <f>'Comp. Desp. Indiretas'!$A$23</f>
        <v>MOC</v>
      </c>
      <c r="D40983" s="279" t="str">
        <f>'Comp. Desp. Indiretas'!$C$23</f>
        <v>ANALISTA DE SUPRIMENTOS</v>
      </c>
      <c r="E40983" s="278" t="str">
        <f>Resumo!$R$5</f>
        <v>Despesa</v>
      </c>
      <c r="F40983" s="278" t="str">
        <f>Resumo!$R$6</f>
        <v>Despesa Indireta</v>
      </c>
      <c r="G40983" s="286">
        <f>'Comp. Desp. Indiretas'!DI23</f>
        <v>0</v>
      </c>
    </row>
    <row r="40984" spans="1:7">
      <c r="A40984" s="283">
        <f>'Comp. Desp. Indiretas'!$DI$7</f>
        <v>0</v>
      </c>
      <c r="B40984" s="278" t="str">
        <f>'Comp. Desp. Indiretas'!$A$24</f>
        <v>DG</v>
      </c>
      <c r="D40984" s="279" t="str">
        <f>'Comp. Desp. Indiretas'!$C$24</f>
        <v>HOSPEDAGEM VIAGEM</v>
      </c>
      <c r="E40984" s="278" t="str">
        <f>Resumo!$R$5</f>
        <v>Despesa</v>
      </c>
      <c r="F40984" s="278" t="str">
        <f>Resumo!$R$6</f>
        <v>Despesa Indireta</v>
      </c>
      <c r="G40984" s="286">
        <f>'Comp. Desp. Indiretas'!DI24</f>
        <v>0</v>
      </c>
    </row>
    <row r="40985" spans="1:7">
      <c r="A40985" s="283">
        <f>'Comp. Desp. Indiretas'!$DI$7</f>
        <v>0</v>
      </c>
      <c r="B40985" s="278" t="str">
        <f>'Comp. Desp. Indiretas'!$A$25</f>
        <v>DG</v>
      </c>
      <c r="D40985" s="279" t="str">
        <f>'Comp. Desp. Indiretas'!$C$25</f>
        <v>HOSPEDAGEM - NIVEL 2</v>
      </c>
      <c r="E40985" s="278" t="str">
        <f>Resumo!$R$5</f>
        <v>Despesa</v>
      </c>
      <c r="F40985" s="278" t="str">
        <f>Resumo!$R$6</f>
        <v>Despesa Indireta</v>
      </c>
      <c r="G40985" s="286">
        <f>'Comp. Desp. Indiretas'!DI25</f>
        <v>0</v>
      </c>
    </row>
    <row r="40986" spans="1:7">
      <c r="A40986" s="283">
        <f>'Comp. Desp. Indiretas'!$DI$7</f>
        <v>0</v>
      </c>
      <c r="B40986" s="278" t="str">
        <f>'Comp. Desp. Indiretas'!$A$26</f>
        <v>DG</v>
      </c>
      <c r="D40986" s="279" t="str">
        <f>'Comp. Desp. Indiretas'!$C$26</f>
        <v>HOSPEDAGEM - NIVEL 3</v>
      </c>
      <c r="E40986" s="278" t="str">
        <f>Resumo!$R$5</f>
        <v>Despesa</v>
      </c>
      <c r="F40986" s="278" t="str">
        <f>Resumo!$R$6</f>
        <v>Despesa Indireta</v>
      </c>
      <c r="G40986" s="286">
        <f>'Comp. Desp. Indiretas'!DI26</f>
        <v>0</v>
      </c>
    </row>
    <row r="40987" spans="1:7">
      <c r="A40987" s="283">
        <f>'Comp. Desp. Indiretas'!$DI$7</f>
        <v>0</v>
      </c>
      <c r="B40987" s="278" t="str">
        <f>'Comp. Desp. Indiretas'!$A$27</f>
        <v>DG</v>
      </c>
      <c r="D40987" s="279" t="str">
        <f>'Comp. Desp. Indiretas'!$C$27</f>
        <v>SALA COMERCIAL - PARAUAPEBAS/PA</v>
      </c>
      <c r="E40987" s="278" t="str">
        <f>Resumo!$R$5</f>
        <v>Despesa</v>
      </c>
      <c r="F40987" s="278" t="str">
        <f>Resumo!$R$6</f>
        <v>Despesa Indireta</v>
      </c>
      <c r="G40987" s="286">
        <f>'Comp. Desp. Indiretas'!DI27</f>
        <v>0</v>
      </c>
    </row>
    <row r="40988" spans="1:7">
      <c r="A40988" s="283">
        <f>'Comp. Desp. Indiretas'!$DI$7</f>
        <v>0</v>
      </c>
      <c r="B40988" s="278" t="str">
        <f>'Comp. Desp. Indiretas'!$A$28</f>
        <v>DG</v>
      </c>
      <c r="D40988" s="279" t="str">
        <f>'Comp. Desp. Indiretas'!$C$28</f>
        <v>CUSTOS FIXOS - SALA COMERCIAL (INTERNET, TELEFONIA, ENERGIA, LIMPEZA, E ETC)</v>
      </c>
      <c r="E40988" s="278" t="str">
        <f>Resumo!$R$5</f>
        <v>Despesa</v>
      </c>
      <c r="F40988" s="278" t="str">
        <f>Resumo!$R$6</f>
        <v>Despesa Indireta</v>
      </c>
      <c r="G40988" s="286">
        <f>'Comp. Desp. Indiretas'!DI28</f>
        <v>0</v>
      </c>
    </row>
    <row r="40989" spans="1:7">
      <c r="A40989" s="283">
        <f>'Comp. Desp. Indiretas'!$DI$7</f>
        <v>0</v>
      </c>
      <c r="B40989" s="278" t="str">
        <f>'Comp. Desp. Indiretas'!$A$29</f>
        <v>DG</v>
      </c>
      <c r="D40989" s="279" t="str">
        <f>'Comp. Desp. Indiretas'!$C$29</f>
        <v>MOBILIA/FRETE - SALA COMERCIAL</v>
      </c>
      <c r="E40989" s="278" t="str">
        <f>Resumo!$R$5</f>
        <v>Despesa</v>
      </c>
      <c r="F40989" s="278" t="str">
        <f>Resumo!$R$6</f>
        <v>Despesa Indireta</v>
      </c>
      <c r="G40989" s="286">
        <f>'Comp. Desp. Indiretas'!DI29</f>
        <v>0</v>
      </c>
    </row>
    <row r="40990" spans="1:7">
      <c r="A40990" s="283">
        <f>'Comp. Desp. Indiretas'!$DI$7</f>
        <v>0</v>
      </c>
      <c r="B40990" s="278" t="str">
        <f>'Comp. Desp. Indiretas'!$A$30</f>
        <v>DG</v>
      </c>
      <c r="D40990" s="279" t="str">
        <f>'Comp. Desp. Indiretas'!$C$30</f>
        <v>ALIMENTAÇÃO - NIVEL 3</v>
      </c>
      <c r="E40990" s="278" t="str">
        <f>Resumo!$R$5</f>
        <v>Despesa</v>
      </c>
      <c r="F40990" s="278" t="str">
        <f>Resumo!$R$6</f>
        <v>Despesa Indireta</v>
      </c>
      <c r="G40990" s="286">
        <f>'Comp. Desp. Indiretas'!DI30</f>
        <v>0</v>
      </c>
    </row>
    <row r="40991" spans="1:7">
      <c r="A40991" s="283">
        <f>'Comp. Desp. Indiretas'!$DI$7</f>
        <v>0</v>
      </c>
      <c r="B40991" s="278" t="str">
        <f>'Comp. Desp. Indiretas'!$A$31</f>
        <v>DG</v>
      </c>
      <c r="D40991" s="279" t="str">
        <f>'Comp. Desp. Indiretas'!$C$31</f>
        <v>TELEFONIA</v>
      </c>
      <c r="E40991" s="278" t="str">
        <f>Resumo!$R$5</f>
        <v>Despesa</v>
      </c>
      <c r="F40991" s="278" t="str">
        <f>Resumo!$R$6</f>
        <v>Despesa Indireta</v>
      </c>
      <c r="G40991" s="286">
        <f>'Comp. Desp. Indiretas'!DI31</f>
        <v>0</v>
      </c>
    </row>
    <row r="40992" spans="1:7">
      <c r="A40992" s="283">
        <f>'Comp. Desp. Indiretas'!$DI$7</f>
        <v>0</v>
      </c>
      <c r="B40992" s="278" t="str">
        <f>'Comp. Desp. Indiretas'!$A$32</f>
        <v>DG</v>
      </c>
      <c r="D40992" s="279" t="str">
        <f>'Comp. Desp. Indiretas'!$C$32</f>
        <v>ALUGUEL DE VEÍCULO SUV</v>
      </c>
      <c r="E40992" s="278" t="str">
        <f>Resumo!$R$5</f>
        <v>Despesa</v>
      </c>
      <c r="F40992" s="278" t="str">
        <f>Resumo!$R$6</f>
        <v>Despesa Indireta</v>
      </c>
      <c r="G40992" s="286">
        <f>'Comp. Desp. Indiretas'!DI32</f>
        <v>0</v>
      </c>
    </row>
    <row r="40993" spans="1:7">
      <c r="A40993" s="283">
        <f>'Comp. Desp. Indiretas'!$DI$7</f>
        <v>0</v>
      </c>
      <c r="B40993" s="278" t="str">
        <f>'Comp. Desp. Indiretas'!$A$33</f>
        <v>DG</v>
      </c>
      <c r="D40993" s="279" t="str">
        <f>'Comp. Desp. Indiretas'!$C$33</f>
        <v>ALUGUEL DE VEICULO LEVE</v>
      </c>
      <c r="E40993" s="278" t="str">
        <f>Resumo!$R$5</f>
        <v>Despesa</v>
      </c>
      <c r="F40993" s="278" t="str">
        <f>Resumo!$R$6</f>
        <v>Despesa Indireta</v>
      </c>
      <c r="G40993" s="286">
        <f>'Comp. Desp. Indiretas'!DI33</f>
        <v>0</v>
      </c>
    </row>
    <row r="40994" spans="1:7">
      <c r="A40994" s="283">
        <f>'Comp. Desp. Indiretas'!$DI$7</f>
        <v>0</v>
      </c>
      <c r="B40994" s="278" t="str">
        <f>'Comp. Desp. Indiretas'!$A$34</f>
        <v>DG</v>
      </c>
      <c r="D40994" s="279" t="str">
        <f>'Comp. Desp. Indiretas'!$C$34</f>
        <v>ALUGUEL CAMINHONTE</v>
      </c>
      <c r="E40994" s="278" t="str">
        <f>Resumo!$R$5</f>
        <v>Despesa</v>
      </c>
      <c r="F40994" s="278" t="str">
        <f>Resumo!$R$6</f>
        <v>Despesa Indireta</v>
      </c>
      <c r="G40994" s="286">
        <f>'Comp. Desp. Indiretas'!DI34</f>
        <v>0</v>
      </c>
    </row>
    <row r="40995" spans="1:7">
      <c r="A40995" s="283">
        <f>'Comp. Desp. Indiretas'!$DI$7</f>
        <v>0</v>
      </c>
      <c r="B40995" s="278" t="str">
        <f>'Comp. Desp. Indiretas'!$A$35</f>
        <v>DG</v>
      </c>
      <c r="D40995" s="279" t="str">
        <f>'Comp. Desp. Indiretas'!$C$35</f>
        <v>AQUISIÇÃO DE VEICULO</v>
      </c>
      <c r="E40995" s="278" t="str">
        <f>Resumo!$R$5</f>
        <v>Despesa</v>
      </c>
      <c r="F40995" s="278" t="str">
        <f>Resumo!$R$6</f>
        <v>Despesa Indireta</v>
      </c>
      <c r="G40995" s="286">
        <f>'Comp. Desp. Indiretas'!DI35</f>
        <v>0</v>
      </c>
    </row>
    <row r="40996" spans="1:7">
      <c r="A40996" s="283">
        <f>'Comp. Desp. Indiretas'!$DI$7</f>
        <v>0</v>
      </c>
      <c r="B40996" s="278" t="str">
        <f>'Comp. Desp. Indiretas'!$A$36</f>
        <v>DG</v>
      </c>
      <c r="D40996" s="279" t="str">
        <f>'Comp. Desp. Indiretas'!$C$36</f>
        <v>COMBUSTÍVEL - GASOLINA</v>
      </c>
      <c r="E40996" s="278" t="str">
        <f>Resumo!$R$5</f>
        <v>Despesa</v>
      </c>
      <c r="F40996" s="278" t="str">
        <f>Resumo!$R$6</f>
        <v>Despesa Indireta</v>
      </c>
      <c r="G40996" s="286">
        <f>'Comp. Desp. Indiretas'!DI36</f>
        <v>0</v>
      </c>
    </row>
    <row r="40997" spans="1:7">
      <c r="A40997" s="283">
        <f>'Comp. Desp. Indiretas'!$DI$7</f>
        <v>0</v>
      </c>
      <c r="B40997" s="278" t="str">
        <f>'Comp. Desp. Indiretas'!$A$37</f>
        <v>DG</v>
      </c>
      <c r="D40997" s="279" t="str">
        <f>'Comp. Desp. Indiretas'!$C$37</f>
        <v>COMBUSTÍVEL - DIESEL</v>
      </c>
      <c r="E40997" s="278" t="str">
        <f>Resumo!$R$5</f>
        <v>Despesa</v>
      </c>
      <c r="F40997" s="278" t="str">
        <f>Resumo!$R$6</f>
        <v>Despesa Indireta</v>
      </c>
      <c r="G40997" s="286">
        <f>'Comp. Desp. Indiretas'!DI37</f>
        <v>0</v>
      </c>
    </row>
    <row r="40998" spans="1:7">
      <c r="A40998" s="283">
        <f>'Comp. Desp. Indiretas'!$DI$7</f>
        <v>0</v>
      </c>
      <c r="B40998" s="278" t="str">
        <f>'Comp. Desp. Indiretas'!$A$38</f>
        <v>DG</v>
      </c>
      <c r="D40998" s="279" t="str">
        <f>'Comp. Desp. Indiretas'!$C$38</f>
        <v>PASSAGEM AÉREA</v>
      </c>
      <c r="E40998" s="278" t="str">
        <f>Resumo!$R$5</f>
        <v>Despesa</v>
      </c>
      <c r="F40998" s="278" t="str">
        <f>Resumo!$R$6</f>
        <v>Despesa Indireta</v>
      </c>
      <c r="G40998" s="286">
        <f>'Comp. Desp. Indiretas'!DI38</f>
        <v>0</v>
      </c>
    </row>
    <row r="40999" spans="1:7">
      <c r="A40999" s="283">
        <f>'Comp. Desp. Indiretas'!$DI$7</f>
        <v>0</v>
      </c>
      <c r="B40999" s="278" t="str">
        <f>'Comp. Desp. Indiretas'!$A$39</f>
        <v>ART</v>
      </c>
      <c r="D40999" s="279" t="str">
        <f>'Comp. Desp. Indiretas'!$C$39</f>
        <v>ART CREA - Nível 1</v>
      </c>
      <c r="E40999" s="278" t="str">
        <f>Resumo!$R$5</f>
        <v>Despesa</v>
      </c>
      <c r="F40999" s="278" t="str">
        <f>Resumo!$R$6</f>
        <v>Despesa Indireta</v>
      </c>
      <c r="G40999" s="286">
        <f>'Comp. Desp. Indiretas'!DI39</f>
        <v>0</v>
      </c>
    </row>
    <row r="41000" spans="1:7">
      <c r="A41000" s="283">
        <f>'Comp. Desp. Indiretas'!$DI$7</f>
        <v>0</v>
      </c>
      <c r="B41000" s="278" t="str">
        <f>'Comp. Desp. Indiretas'!$A$40</f>
        <v>ART</v>
      </c>
      <c r="D41000" s="279" t="str">
        <f>'Comp. Desp. Indiretas'!$C$40</f>
        <v>ART CREA - Nível 2</v>
      </c>
      <c r="E41000" s="278" t="str">
        <f>Resumo!$R$5</f>
        <v>Despesa</v>
      </c>
      <c r="F41000" s="278" t="str">
        <f>Resumo!$R$6</f>
        <v>Despesa Indireta</v>
      </c>
      <c r="G41000" s="286">
        <f>'Comp. Desp. Indiretas'!DI40</f>
        <v>0</v>
      </c>
    </row>
    <row r="41001" spans="1:7">
      <c r="A41001" s="283">
        <f>'Comp. Desp. Indiretas'!$DI$7</f>
        <v>0</v>
      </c>
      <c r="B41001" s="278" t="str">
        <f>'Comp. Desp. Indiretas'!$A$41</f>
        <v>ART</v>
      </c>
      <c r="D41001" s="279" t="str">
        <f>'Comp. Desp. Indiretas'!$C$41</f>
        <v>ART CREA - Nível 3</v>
      </c>
      <c r="E41001" s="278" t="str">
        <f>Resumo!$R$5</f>
        <v>Despesa</v>
      </c>
      <c r="F41001" s="278" t="str">
        <f>Resumo!$R$6</f>
        <v>Despesa Indireta</v>
      </c>
      <c r="G41001" s="286">
        <f>'Comp. Desp. Indiretas'!DI41</f>
        <v>0</v>
      </c>
    </row>
    <row r="41002" spans="1:7">
      <c r="A41002" s="283">
        <f>'Comp. Desp. Indiretas'!$DI$7</f>
        <v>0</v>
      </c>
      <c r="B41002" s="278" t="str">
        <f>'Comp. Desp. Indiretas'!$A$42</f>
        <v>ART</v>
      </c>
      <c r="D41002" s="279" t="str">
        <f>'Comp. Desp. Indiretas'!$C$42</f>
        <v>ACERVO CREA</v>
      </c>
      <c r="E41002" s="278" t="str">
        <f>Resumo!$R$5</f>
        <v>Despesa</v>
      </c>
      <c r="F41002" s="278" t="str">
        <f>Resumo!$R$6</f>
        <v>Despesa Indireta</v>
      </c>
      <c r="G41002" s="286">
        <f>'Comp. Desp. Indiretas'!DI42</f>
        <v>0</v>
      </c>
    </row>
    <row r="41003" spans="1:7">
      <c r="A41003" s="283">
        <f>'Comp. Desp. Indiretas'!$DI$7</f>
        <v>0</v>
      </c>
      <c r="B41003" s="278" t="str">
        <f>'Comp. Desp. Indiretas'!$A$43</f>
        <v>ART</v>
      </c>
      <c r="D41003" s="279" t="str">
        <f>'Comp. Desp. Indiretas'!$C$43</f>
        <v>ART CRBio</v>
      </c>
      <c r="E41003" s="278" t="str">
        <f>Resumo!$R$5</f>
        <v>Despesa</v>
      </c>
      <c r="F41003" s="278" t="str">
        <f>Resumo!$R$6</f>
        <v>Despesa Indireta</v>
      </c>
      <c r="G41003" s="286">
        <f>'Comp. Desp. Indiretas'!DI43</f>
        <v>0</v>
      </c>
    </row>
    <row r="41004" spans="1:7">
      <c r="A41004" s="283">
        <f>'Comp. Desp. Indiretas'!$DI$7</f>
        <v>0</v>
      </c>
      <c r="B41004" s="278" t="str">
        <f>'Comp. Desp. Indiretas'!$A$44</f>
        <v>ART</v>
      </c>
      <c r="D41004" s="279" t="str">
        <f>'Comp. Desp. Indiretas'!$C$44</f>
        <v>ACERVO CRBio</v>
      </c>
      <c r="E41004" s="278" t="str">
        <f>Resumo!$R$5</f>
        <v>Despesa</v>
      </c>
      <c r="F41004" s="278" t="str">
        <f>Resumo!$R$6</f>
        <v>Despesa Indireta</v>
      </c>
      <c r="G41004" s="286">
        <f>'Comp. Desp. Indiretas'!DI44</f>
        <v>0</v>
      </c>
    </row>
    <row r="41005" spans="1:7">
      <c r="A41005" s="283">
        <f>'Comp. Desp. Indiretas'!$DI$7</f>
        <v>0</v>
      </c>
      <c r="B41005" s="278" t="str">
        <f>'Comp. Desp. Indiretas'!$A$45</f>
        <v>ART</v>
      </c>
      <c r="D41005" s="279" t="str">
        <f>'Comp. Desp. Indiretas'!$C$45</f>
        <v>VISTO CREA PF</v>
      </c>
      <c r="E41005" s="278" t="str">
        <f>Resumo!$R$5</f>
        <v>Despesa</v>
      </c>
      <c r="F41005" s="278" t="str">
        <f>Resumo!$R$6</f>
        <v>Despesa Indireta</v>
      </c>
      <c r="G41005" s="286">
        <f>'Comp. Desp. Indiretas'!DI45</f>
        <v>0</v>
      </c>
    </row>
    <row r="41006" spans="1:7">
      <c r="A41006" s="283">
        <f>'Comp. Desp. Indiretas'!$DI$7</f>
        <v>0</v>
      </c>
      <c r="B41006" s="278" t="str">
        <f>'Comp. Desp. Indiretas'!$A$46</f>
        <v>ART</v>
      </c>
      <c r="D41006" s="279" t="str">
        <f>'Comp. Desp. Indiretas'!$C$46</f>
        <v>VISTO CREA PJ</v>
      </c>
      <c r="E41006" s="278" t="str">
        <f>Resumo!$R$5</f>
        <v>Despesa</v>
      </c>
      <c r="F41006" s="278" t="str">
        <f>Resumo!$R$6</f>
        <v>Despesa Indireta</v>
      </c>
      <c r="G41006" s="286">
        <f>'Comp. Desp. Indiretas'!DI46</f>
        <v>0</v>
      </c>
    </row>
    <row r="41007" spans="1:7">
      <c r="A41007" s="283">
        <f>'Comp. Desp. Indiretas'!$DI$7</f>
        <v>0</v>
      </c>
      <c r="B41007" s="278" t="str">
        <f>'Comp. Desp. Indiretas'!$A$47</f>
        <v>ART</v>
      </c>
      <c r="D41007" s="279" t="str">
        <f>'Comp. Desp. Indiretas'!$C$47</f>
        <v>ANUIDADE CREA PF</v>
      </c>
      <c r="E41007" s="278" t="str">
        <f>Resumo!$R$5</f>
        <v>Despesa</v>
      </c>
      <c r="F41007" s="278" t="str">
        <f>Resumo!$R$6</f>
        <v>Despesa Indireta</v>
      </c>
      <c r="G41007" s="286">
        <f>'Comp. Desp. Indiretas'!DI47</f>
        <v>0</v>
      </c>
    </row>
    <row r="41008" spans="1:7">
      <c r="A41008" s="283">
        <f>'Comp. Desp. Indiretas'!$DI$7</f>
        <v>0</v>
      </c>
      <c r="B41008" s="278" t="str">
        <f>'Comp. Desp. Indiretas'!$A$48</f>
        <v>ART</v>
      </c>
      <c r="D41008" s="279" t="str">
        <f>'Comp. Desp. Indiretas'!$C$48</f>
        <v>ANUIDADE CREA PJ</v>
      </c>
      <c r="E41008" s="278" t="str">
        <f>Resumo!$R$5</f>
        <v>Despesa</v>
      </c>
      <c r="F41008" s="278" t="str">
        <f>Resumo!$R$6</f>
        <v>Despesa Indireta</v>
      </c>
      <c r="G41008" s="286">
        <f>'Comp. Desp. Indiretas'!DI48</f>
        <v>0</v>
      </c>
    </row>
    <row r="41009" spans="1:7">
      <c r="A41009" s="283">
        <f>'Comp. Desp. Indiretas'!$DI$7</f>
        <v>0</v>
      </c>
      <c r="B41009" s="278" t="str">
        <f>'Comp. Desp. Indiretas'!$A$49</f>
        <v>ART</v>
      </c>
      <c r="D41009" s="279" t="str">
        <f>'Comp. Desp. Indiretas'!$C$49</f>
        <v>VISTO CRBio PF</v>
      </c>
      <c r="E41009" s="278" t="str">
        <f>Resumo!$R$5</f>
        <v>Despesa</v>
      </c>
      <c r="F41009" s="278" t="str">
        <f>Resumo!$R$6</f>
        <v>Despesa Indireta</v>
      </c>
      <c r="G41009" s="286">
        <f>'Comp. Desp. Indiretas'!DI49</f>
        <v>0</v>
      </c>
    </row>
    <row r="41010" spans="1:7">
      <c r="A41010" s="283">
        <f>'Comp. Desp. Indiretas'!$DI$7</f>
        <v>0</v>
      </c>
      <c r="B41010" s="278" t="str">
        <f>'Comp. Desp. Indiretas'!$A$50</f>
        <v>ART</v>
      </c>
      <c r="D41010" s="279" t="str">
        <f>'Comp. Desp. Indiretas'!$C$50</f>
        <v>VISTO CRBio PJ</v>
      </c>
      <c r="E41010" s="278" t="str">
        <f>Resumo!$R$5</f>
        <v>Despesa</v>
      </c>
      <c r="F41010" s="278" t="str">
        <f>Resumo!$R$6</f>
        <v>Despesa Indireta</v>
      </c>
      <c r="G41010" s="286">
        <f>'Comp. Desp. Indiretas'!DI50</f>
        <v>0</v>
      </c>
    </row>
    <row r="41011" spans="1:7">
      <c r="A41011" s="283">
        <f>'Comp. Desp. Indiretas'!$DI$7</f>
        <v>0</v>
      </c>
      <c r="B41011" s="278" t="str">
        <f>'Comp. Desp. Indiretas'!$A$51</f>
        <v>SMS</v>
      </c>
      <c r="D41011" s="279" t="str">
        <f>'Comp. Desp. Indiretas'!$C$51</f>
        <v>PPRA</v>
      </c>
      <c r="E41011" s="278" t="str">
        <f>Resumo!$R$5</f>
        <v>Despesa</v>
      </c>
      <c r="F41011" s="278" t="str">
        <f>Resumo!$R$6</f>
        <v>Despesa Indireta</v>
      </c>
      <c r="G41011" s="286">
        <f>'Comp. Desp. Indiretas'!DI51</f>
        <v>0</v>
      </c>
    </row>
    <row r="41012" spans="1:7">
      <c r="A41012" s="283">
        <f>'Comp. Desp. Indiretas'!$DI$7</f>
        <v>0</v>
      </c>
      <c r="B41012" s="278" t="str">
        <f>'Comp. Desp. Indiretas'!$A$52</f>
        <v>SMS</v>
      </c>
      <c r="D41012" s="279" t="str">
        <f>'Comp. Desp. Indiretas'!$C$52</f>
        <v>PCMSO</v>
      </c>
      <c r="E41012" s="278" t="str">
        <f>Resumo!$R$5</f>
        <v>Despesa</v>
      </c>
      <c r="F41012" s="278" t="str">
        <f>Resumo!$R$6</f>
        <v>Despesa Indireta</v>
      </c>
      <c r="G41012" s="286">
        <f>'Comp. Desp. Indiretas'!DI52</f>
        <v>0</v>
      </c>
    </row>
    <row r="41013" spans="1:7">
      <c r="A41013" s="283">
        <f>'Comp. Desp. Indiretas'!$DI$7</f>
        <v>0</v>
      </c>
      <c r="B41013" s="278" t="str">
        <f>'Comp. Desp. Indiretas'!$A$53</f>
        <v>SMS</v>
      </c>
      <c r="D41013" s="279" t="str">
        <f>'Comp. Desp. Indiretas'!$C$53</f>
        <v>PGR</v>
      </c>
      <c r="E41013" s="278" t="str">
        <f>Resumo!$R$5</f>
        <v>Despesa</v>
      </c>
      <c r="F41013" s="278" t="str">
        <f>Resumo!$R$6</f>
        <v>Despesa Indireta</v>
      </c>
      <c r="G41013" s="286">
        <f>'Comp. Desp. Indiretas'!DI53</f>
        <v>0</v>
      </c>
    </row>
    <row r="41014" spans="1:7">
      <c r="A41014" s="283">
        <f>'Comp. Desp. Indiretas'!$DI$7</f>
        <v>0</v>
      </c>
      <c r="B41014" s="278" t="str">
        <f>'Comp. Desp. Indiretas'!$A$55</f>
        <v>SMS</v>
      </c>
      <c r="D41014" s="279" t="str">
        <f>'Comp. Desp. Indiretas'!$C$55</f>
        <v>TREINAMENTO</v>
      </c>
      <c r="E41014" s="278" t="str">
        <f>Resumo!$R$5</f>
        <v>Despesa</v>
      </c>
      <c r="F41014" s="278" t="str">
        <f>Resumo!$R$6</f>
        <v>Despesa Indireta</v>
      </c>
      <c r="G41014" s="286">
        <f>'Comp. Desp. Indiretas'!DI55</f>
        <v>0</v>
      </c>
    </row>
    <row r="41015" spans="1:7">
      <c r="A41015" s="283">
        <f>'Comp. Desp. Indiretas'!$DI$7</f>
        <v>0</v>
      </c>
      <c r="B41015" s="278" t="str">
        <f>'Comp. Desp. Indiretas'!$A$56</f>
        <v>SMS</v>
      </c>
      <c r="D41015" s="279" t="str">
        <f>'Comp. Desp. Indiretas'!$C$56</f>
        <v>ASO</v>
      </c>
      <c r="E41015" s="278" t="str">
        <f>Resumo!$R$5</f>
        <v>Despesa</v>
      </c>
      <c r="F41015" s="278" t="str">
        <f>Resumo!$R$6</f>
        <v>Despesa Indireta</v>
      </c>
      <c r="G41015" s="286">
        <f>'Comp. Desp. Indiretas'!DI56</f>
        <v>0</v>
      </c>
    </row>
    <row r="41016" spans="1:7">
      <c r="A41016" s="283">
        <f>'Comp. Desp. Indiretas'!$DI$7</f>
        <v>0</v>
      </c>
      <c r="B41016" s="278">
        <f>'Comp. Desp. Indiretas'!$A$57</f>
        <v>0</v>
      </c>
      <c r="D41016" s="279" t="str">
        <f>'Comp. Desp. Indiretas'!$C$57</f>
        <v/>
      </c>
      <c r="E41016" s="278" t="str">
        <f>Resumo!$R$5</f>
        <v>Despesa</v>
      </c>
      <c r="F41016" s="278" t="str">
        <f>Resumo!$R$6</f>
        <v>Despesa Indireta</v>
      </c>
      <c r="G41016" s="286">
        <f>'Comp. Desp. Indiretas'!DI57</f>
        <v>0</v>
      </c>
    </row>
    <row r="41017" spans="1:7">
      <c r="A41017" s="283">
        <f>'Comp. Desp. Indiretas'!$DI$7</f>
        <v>0</v>
      </c>
      <c r="B41017" s="278">
        <f>'Comp. Desp. Indiretas'!$A$58</f>
        <v>0</v>
      </c>
      <c r="D41017" s="279" t="str">
        <f>'Comp. Desp. Indiretas'!$C$58</f>
        <v/>
      </c>
      <c r="E41017" s="278" t="str">
        <f>Resumo!$R$5</f>
        <v>Despesa</v>
      </c>
      <c r="F41017" s="278" t="str">
        <f>Resumo!$R$6</f>
        <v>Despesa Indireta</v>
      </c>
      <c r="G41017" s="286">
        <f>'Comp. Desp. Indiretas'!DI58</f>
        <v>0</v>
      </c>
    </row>
    <row r="41018" spans="1:7">
      <c r="A41018" s="283">
        <f>'Comp. Desp. Indiretas'!$DI$7</f>
        <v>0</v>
      </c>
      <c r="B41018" s="278">
        <f>'Comp. Desp. Indiretas'!$A$59</f>
        <v>0</v>
      </c>
      <c r="D41018" s="279" t="str">
        <f>'Comp. Desp. Indiretas'!$C$59</f>
        <v/>
      </c>
      <c r="E41018" s="278" t="str">
        <f>Resumo!$R$5</f>
        <v>Despesa</v>
      </c>
      <c r="F41018" s="278" t="str">
        <f>Resumo!$R$6</f>
        <v>Despesa Indireta</v>
      </c>
      <c r="G41018" s="286">
        <f>'Comp. Desp. Indiretas'!DI59</f>
        <v>0</v>
      </c>
    </row>
    <row r="41019" spans="1:7">
      <c r="A41019" s="283">
        <f>'Comp. Desp. Indiretas'!$DI$7</f>
        <v>0</v>
      </c>
      <c r="B41019" s="278">
        <f>'Comp. Desp. Indiretas'!$A$60</f>
        <v>0</v>
      </c>
      <c r="D41019" s="279" t="str">
        <f>'Comp. Desp. Indiretas'!$C$60</f>
        <v/>
      </c>
      <c r="E41019" s="278" t="str">
        <f>Resumo!$R$5</f>
        <v>Despesa</v>
      </c>
      <c r="F41019" s="278" t="str">
        <f>Resumo!$R$6</f>
        <v>Despesa Indireta</v>
      </c>
      <c r="G41019" s="286">
        <f>'Comp. Desp. Indiretas'!DI60</f>
        <v>0</v>
      </c>
    </row>
    <row r="41020" spans="1:7">
      <c r="A41020" s="283">
        <f>'Comp. Desp. Indiretas'!$DI$7</f>
        <v>0</v>
      </c>
      <c r="B41020" s="278" t="str">
        <f>'Comp. Desp. Indiretas'!$A$63</f>
        <v>MOC</v>
      </c>
      <c r="D41020" s="279" t="str">
        <f>'Comp. Desp. Indiretas'!$C$63</f>
        <v>DIRETOR TÉCNICO</v>
      </c>
      <c r="E41020" s="278" t="str">
        <f>Resumo!$R$5</f>
        <v>Despesa</v>
      </c>
      <c r="F41020" s="278" t="str">
        <f>Resumo!$R$6</f>
        <v>Despesa Indireta</v>
      </c>
      <c r="G41020" s="286">
        <f>'Comp. Desp. Indiretas'!DI63</f>
        <v>0</v>
      </c>
    </row>
    <row r="41021" spans="1:7">
      <c r="A41021" s="283">
        <f>'Comp. Desp. Indiretas'!$DI$7</f>
        <v>0</v>
      </c>
      <c r="B41021" s="278" t="str">
        <f>'Comp. Desp. Indiretas'!$A$64</f>
        <v>MOC</v>
      </c>
      <c r="D41021" s="279" t="str">
        <f>'Comp. Desp. Indiretas'!$C$64</f>
        <v>ANALISTA DE SUPRIMENTOS</v>
      </c>
      <c r="E41021" s="278" t="str">
        <f>Resumo!$R$5</f>
        <v>Despesa</v>
      </c>
      <c r="F41021" s="278" t="str">
        <f>Resumo!$R$6</f>
        <v>Despesa Indireta</v>
      </c>
      <c r="G41021" s="286">
        <f>'Comp. Desp. Indiretas'!DI64</f>
        <v>0</v>
      </c>
    </row>
    <row r="41022" spans="1:7">
      <c r="A41022" s="283">
        <f>'Comp. Desp. Indiretas'!$DI$7</f>
        <v>0</v>
      </c>
      <c r="B41022" s="278" t="str">
        <f>'Comp. Desp. Indiretas'!$A$65</f>
        <v>MOC</v>
      </c>
      <c r="D41022" s="279" t="str">
        <f>'Comp. Desp. Indiretas'!$C$65</f>
        <v>GERENTE DE PROJETO - PJ</v>
      </c>
      <c r="E41022" s="278" t="str">
        <f>Resumo!$R$5</f>
        <v>Despesa</v>
      </c>
      <c r="F41022" s="278" t="str">
        <f>Resumo!$R$6</f>
        <v>Despesa Indireta</v>
      </c>
      <c r="G41022" s="286">
        <f>'Comp. Desp. Indiretas'!DI65</f>
        <v>0</v>
      </c>
    </row>
    <row r="41023" spans="1:7">
      <c r="A41023" s="283">
        <f>'Comp. Desp. Indiretas'!$DI$7</f>
        <v>0</v>
      </c>
      <c r="B41023" s="278" t="str">
        <f>'Comp. Desp. Indiretas'!$A$66</f>
        <v>MOC</v>
      </c>
      <c r="D41023" s="279" t="str">
        <f>'Comp. Desp. Indiretas'!$C$66</f>
        <v>COORD. DE PROJETO - PJ</v>
      </c>
      <c r="E41023" s="278" t="str">
        <f>Resumo!$R$5</f>
        <v>Despesa</v>
      </c>
      <c r="F41023" s="278" t="str">
        <f>Resumo!$R$6</f>
        <v>Despesa Indireta</v>
      </c>
      <c r="G41023" s="286">
        <f>'Comp. Desp. Indiretas'!DI66</f>
        <v>0</v>
      </c>
    </row>
    <row r="41024" spans="1:7">
      <c r="A41024" s="283">
        <f>'Comp. Desp. Indiretas'!$DI$7</f>
        <v>0</v>
      </c>
      <c r="B41024" s="278" t="str">
        <f>'Comp. Desp. Indiretas'!$A$67</f>
        <v>MOC</v>
      </c>
      <c r="D41024" s="279" t="str">
        <f>'Comp. Desp. Indiretas'!$C$67</f>
        <v>COORD. OPERACIONAL - PJ</v>
      </c>
      <c r="E41024" s="278" t="str">
        <f>Resumo!$R$5</f>
        <v>Despesa</v>
      </c>
      <c r="F41024" s="278" t="str">
        <f>Resumo!$R$6</f>
        <v>Despesa Indireta</v>
      </c>
      <c r="G41024" s="286">
        <f>'Comp. Desp. Indiretas'!DI67</f>
        <v>0</v>
      </c>
    </row>
    <row r="41025" spans="1:7">
      <c r="A41025" s="283">
        <f>'Comp. Desp. Indiretas'!$DI$7</f>
        <v>0</v>
      </c>
      <c r="B41025" s="278" t="str">
        <f>'Comp. Desp. Indiretas'!$A$68</f>
        <v>MOC</v>
      </c>
      <c r="D41025" s="279" t="str">
        <f>'Comp. Desp. Indiretas'!$C$68</f>
        <v>ANALISTA DE PROJETOS SENIOR - PJ</v>
      </c>
      <c r="E41025" s="278" t="str">
        <f>Resumo!$R$5</f>
        <v>Despesa</v>
      </c>
      <c r="F41025" s="278" t="str">
        <f>Resumo!$R$6</f>
        <v>Despesa Indireta</v>
      </c>
      <c r="G41025" s="286">
        <f>'Comp. Desp. Indiretas'!DI68</f>
        <v>0</v>
      </c>
    </row>
    <row r="41026" spans="1:7">
      <c r="A41026" s="283">
        <f>'Comp. Desp. Indiretas'!$DI$7</f>
        <v>0</v>
      </c>
      <c r="B41026" s="278" t="str">
        <f>'Comp. Desp. Indiretas'!$A$69</f>
        <v>MOC</v>
      </c>
      <c r="D41026" s="279" t="str">
        <f>'Comp. Desp. Indiretas'!$C$69</f>
        <v>ANALISTA DE PROJETOS PLENO - PJ</v>
      </c>
      <c r="E41026" s="278" t="str">
        <f>Resumo!$R$5</f>
        <v>Despesa</v>
      </c>
      <c r="F41026" s="278" t="str">
        <f>Resumo!$R$6</f>
        <v>Despesa Indireta</v>
      </c>
      <c r="G41026" s="286">
        <f>'Comp. Desp. Indiretas'!DI69</f>
        <v>0</v>
      </c>
    </row>
    <row r="41027" spans="1:7">
      <c r="A41027" s="283">
        <f>'Comp. Desp. Indiretas'!$DI$7</f>
        <v>0</v>
      </c>
      <c r="B41027" s="278" t="str">
        <f>'Comp. Desp. Indiretas'!$A$70</f>
        <v>MOC</v>
      </c>
      <c r="D41027" s="279" t="str">
        <f>'Comp. Desp. Indiretas'!$C$70</f>
        <v>ANALISTA DE PROJETOS JUNIOR - PJ</v>
      </c>
      <c r="E41027" s="278" t="str">
        <f>Resumo!$R$5</f>
        <v>Despesa</v>
      </c>
      <c r="F41027" s="278" t="str">
        <f>Resumo!$R$6</f>
        <v>Despesa Indireta</v>
      </c>
      <c r="G41027" s="286">
        <f>'Comp. Desp. Indiretas'!DI70</f>
        <v>0</v>
      </c>
    </row>
    <row r="41028" spans="1:7">
      <c r="A41028" s="283">
        <f>'Comp. Desp. Indiretas'!$DI$7</f>
        <v>0</v>
      </c>
      <c r="B41028" s="278" t="str">
        <f>'Comp. Desp. Indiretas'!$A$71</f>
        <v>MOC</v>
      </c>
      <c r="D41028" s="279" t="str">
        <f>'Comp. Desp. Indiretas'!$C$71</f>
        <v>TÉCNICO OPERACIONAL - PJ</v>
      </c>
      <c r="E41028" s="278" t="str">
        <f>Resumo!$R$5</f>
        <v>Despesa</v>
      </c>
      <c r="F41028" s="278" t="str">
        <f>Resumo!$R$6</f>
        <v>Despesa Indireta</v>
      </c>
      <c r="G41028" s="286">
        <f>'Comp. Desp. Indiretas'!DI71</f>
        <v>0</v>
      </c>
    </row>
    <row r="41029" spans="1:7">
      <c r="A41029" s="283">
        <f>'Comp. Desp. Indiretas'!$DI$7</f>
        <v>0</v>
      </c>
      <c r="B41029" s="278" t="str">
        <f>'Comp. Desp. Indiretas'!$A$72</f>
        <v>MOC</v>
      </c>
      <c r="D41029" s="279" t="str">
        <f>'Comp. Desp. Indiretas'!$C$72</f>
        <v>AUXILIAR TÉCNICO - PJ</v>
      </c>
      <c r="E41029" s="278" t="str">
        <f>Resumo!$R$5</f>
        <v>Despesa</v>
      </c>
      <c r="F41029" s="278" t="str">
        <f>Resumo!$R$6</f>
        <v>Despesa Indireta</v>
      </c>
      <c r="G41029" s="286">
        <f>'Comp. Desp. Indiretas'!DI72</f>
        <v>0</v>
      </c>
    </row>
    <row r="41030" spans="1:7">
      <c r="A41030" s="283">
        <f>'Comp. Desp. Indiretas'!$DI$7</f>
        <v>0</v>
      </c>
      <c r="B41030" s="278" t="str">
        <f>'Comp. Desp. Indiretas'!$A$73</f>
        <v>MOC</v>
      </c>
      <c r="D41030" s="279" t="str">
        <f>'Comp. Desp. Indiretas'!$C$73</f>
        <v>ANALISTA FINANCEIRO</v>
      </c>
      <c r="E41030" s="278" t="str">
        <f>Resumo!$R$5</f>
        <v>Despesa</v>
      </c>
      <c r="F41030" s="278" t="str">
        <f>Resumo!$R$6</f>
        <v>Despesa Indireta</v>
      </c>
      <c r="G41030" s="286">
        <f>'Comp. Desp. Indiretas'!DI73</f>
        <v>0</v>
      </c>
    </row>
    <row r="41031" spans="1:7">
      <c r="A41031" s="283">
        <f>'Comp. Desp. Indiretas'!$DI$7</f>
        <v>0</v>
      </c>
      <c r="B41031" s="278" t="str">
        <f>'Comp. Desp. Indiretas'!$A$74</f>
        <v>MOC</v>
      </c>
      <c r="D41031" s="279" t="str">
        <f>'Comp. Desp. Indiretas'!$C$74</f>
        <v>ANALISTA DE SUPRIMENTOS</v>
      </c>
      <c r="E41031" s="278" t="str">
        <f>Resumo!$R$5</f>
        <v>Despesa</v>
      </c>
      <c r="F41031" s="278" t="str">
        <f>Resumo!$R$6</f>
        <v>Despesa Indireta</v>
      </c>
      <c r="G41031" s="286">
        <f>'Comp. Desp. Indiretas'!DI74</f>
        <v>0</v>
      </c>
    </row>
    <row r="41032" spans="1:7">
      <c r="A41032" s="283">
        <f>'Comp. Desp. Indiretas'!$DI$7</f>
        <v>0</v>
      </c>
      <c r="B41032" s="278" t="str">
        <f>'Comp. Desp. Indiretas'!$A$75</f>
        <v>DG</v>
      </c>
      <c r="D41032" s="279" t="str">
        <f>'Comp. Desp. Indiretas'!$C$75</f>
        <v>HOSPEDAGEM VIAGEM</v>
      </c>
      <c r="E41032" s="278" t="str">
        <f>Resumo!$R$5</f>
        <v>Despesa</v>
      </c>
      <c r="F41032" s="278" t="str">
        <f>Resumo!$R$6</f>
        <v>Despesa Indireta</v>
      </c>
      <c r="G41032" s="286">
        <f>'Comp. Desp. Indiretas'!DI75</f>
        <v>0</v>
      </c>
    </row>
    <row r="41033" spans="1:7">
      <c r="A41033" s="283">
        <f>'Comp. Desp. Indiretas'!$DI$7</f>
        <v>0</v>
      </c>
      <c r="B41033" s="278" t="str">
        <f>'Comp. Desp. Indiretas'!$A$76</f>
        <v>DG</v>
      </c>
      <c r="D41033" s="279" t="str">
        <f>'Comp. Desp. Indiretas'!$C$76</f>
        <v>ALIMENTAÇÃO VIAGEM (CAFÉ / ALMOÇO OU JANTA)</v>
      </c>
      <c r="E41033" s="278" t="str">
        <f>Resumo!$R$5</f>
        <v>Despesa</v>
      </c>
      <c r="F41033" s="278" t="str">
        <f>Resumo!$R$6</f>
        <v>Despesa Indireta</v>
      </c>
      <c r="G41033" s="286">
        <f>'Comp. Desp. Indiretas'!DI76</f>
        <v>0</v>
      </c>
    </row>
    <row r="41034" spans="1:7">
      <c r="A41034" s="283">
        <f>'Comp. Desp. Indiretas'!$DI$7</f>
        <v>0</v>
      </c>
      <c r="B41034" s="278" t="str">
        <f>'Comp. Desp. Indiretas'!$A$77</f>
        <v>DG</v>
      </c>
      <c r="D41034" s="279" t="str">
        <f>'Comp. Desp. Indiretas'!$C$77</f>
        <v>SALA COMERCIAL - PARAUAPEBAS/PA</v>
      </c>
      <c r="E41034" s="278" t="str">
        <f>Resumo!$R$5</f>
        <v>Despesa</v>
      </c>
      <c r="F41034" s="278" t="str">
        <f>Resumo!$R$6</f>
        <v>Despesa Indireta</v>
      </c>
      <c r="G41034" s="286">
        <f>'Comp. Desp. Indiretas'!DI77</f>
        <v>0</v>
      </c>
    </row>
    <row r="41035" spans="1:7">
      <c r="A41035" s="283">
        <f>'Comp. Desp. Indiretas'!$DI$7</f>
        <v>0</v>
      </c>
      <c r="B41035" s="278" t="str">
        <f>'Comp. Desp. Indiretas'!$A$78</f>
        <v>DG</v>
      </c>
      <c r="D41035" s="279" t="str">
        <f>'Comp. Desp. Indiretas'!$C$78</f>
        <v>ALIMENTAÇÃO VIAGEM (CAFÉ / ALMOÇO OU JANTA)</v>
      </c>
      <c r="E41035" s="278" t="str">
        <f>Resumo!$R$5</f>
        <v>Despesa</v>
      </c>
      <c r="F41035" s="278" t="str">
        <f>Resumo!$R$6</f>
        <v>Despesa Indireta</v>
      </c>
      <c r="G41035" s="286">
        <f>'Comp. Desp. Indiretas'!DI78</f>
        <v>0</v>
      </c>
    </row>
    <row r="41036" spans="1:7">
      <c r="A41036" s="283">
        <f>'Comp. Desp. Indiretas'!$DI$7</f>
        <v>0</v>
      </c>
      <c r="B41036" s="278" t="str">
        <f>'Comp. Desp. Indiretas'!$A$79</f>
        <v>DG</v>
      </c>
      <c r="D41036" s="279" t="str">
        <f>'Comp. Desp. Indiretas'!$C$79</f>
        <v>ALIMENTAÇÃO - NIVEL 2</v>
      </c>
      <c r="E41036" s="278" t="str">
        <f>Resumo!$R$5</f>
        <v>Despesa</v>
      </c>
      <c r="F41036" s="278" t="str">
        <f>Resumo!$R$6</f>
        <v>Despesa Indireta</v>
      </c>
      <c r="G41036" s="286">
        <f>'Comp. Desp. Indiretas'!DI79</f>
        <v>0</v>
      </c>
    </row>
    <row r="41037" spans="1:7">
      <c r="A41037" s="283">
        <f>'Comp. Desp. Indiretas'!$DI$7</f>
        <v>0</v>
      </c>
      <c r="B41037" s="278" t="str">
        <f>'Comp. Desp. Indiretas'!$A$80</f>
        <v>DG</v>
      </c>
      <c r="D41037" s="279" t="str">
        <f>'Comp. Desp. Indiretas'!$C$80</f>
        <v>ALIMENTAÇÃO - NIVEL 3</v>
      </c>
      <c r="E41037" s="278" t="str">
        <f>Resumo!$R$5</f>
        <v>Despesa</v>
      </c>
      <c r="F41037" s="278" t="str">
        <f>Resumo!$R$6</f>
        <v>Despesa Indireta</v>
      </c>
      <c r="G41037" s="286">
        <f>'Comp. Desp. Indiretas'!DI80</f>
        <v>0</v>
      </c>
    </row>
    <row r="41038" spans="1:7">
      <c r="A41038" s="283">
        <f>'Comp. Desp. Indiretas'!$DI$7</f>
        <v>0</v>
      </c>
      <c r="B41038" s="278" t="str">
        <f>'Comp. Desp. Indiretas'!$A$81</f>
        <v>DG</v>
      </c>
      <c r="D41038" s="279" t="str">
        <f>'Comp. Desp. Indiretas'!$C$81</f>
        <v>TELEFONIA</v>
      </c>
      <c r="E41038" s="278" t="str">
        <f>Resumo!$R$5</f>
        <v>Despesa</v>
      </c>
      <c r="F41038" s="278" t="str">
        <f>Resumo!$R$6</f>
        <v>Despesa Indireta</v>
      </c>
      <c r="G41038" s="286">
        <f>'Comp. Desp. Indiretas'!DI81</f>
        <v>0</v>
      </c>
    </row>
    <row r="41039" spans="1:7">
      <c r="A41039" s="283">
        <f>'Comp. Desp. Indiretas'!$DI$7</f>
        <v>0</v>
      </c>
      <c r="B41039" s="278" t="str">
        <f>'Comp. Desp. Indiretas'!$A$82</f>
        <v>DG</v>
      </c>
      <c r="D41039" s="279" t="str">
        <f>'Comp. Desp. Indiretas'!$C$82</f>
        <v>ALUGUEL DE VEÍCULO SUV</v>
      </c>
      <c r="E41039" s="278" t="str">
        <f>Resumo!$R$5</f>
        <v>Despesa</v>
      </c>
      <c r="F41039" s="278" t="str">
        <f>Resumo!$R$6</f>
        <v>Despesa Indireta</v>
      </c>
      <c r="G41039" s="286">
        <f>'Comp. Desp. Indiretas'!DI82</f>
        <v>0</v>
      </c>
    </row>
    <row r="41040" spans="1:7">
      <c r="A41040" s="283">
        <f>'Comp. Desp. Indiretas'!$DI$7</f>
        <v>0</v>
      </c>
      <c r="B41040" s="278" t="str">
        <f>'Comp. Desp. Indiretas'!$A$83</f>
        <v>DG</v>
      </c>
      <c r="D41040" s="279" t="str">
        <f>'Comp. Desp. Indiretas'!$C$83</f>
        <v>ALUGUEL DE VEICULO LEVE</v>
      </c>
      <c r="E41040" s="278" t="str">
        <f>Resumo!$R$5</f>
        <v>Despesa</v>
      </c>
      <c r="F41040" s="278" t="str">
        <f>Resumo!$R$6</f>
        <v>Despesa Indireta</v>
      </c>
      <c r="G41040" s="286">
        <f>'Comp. Desp. Indiretas'!DI83</f>
        <v>0</v>
      </c>
    </row>
    <row r="41041" spans="1:7">
      <c r="A41041" s="283">
        <f>'Comp. Desp. Indiretas'!$DI$7</f>
        <v>0</v>
      </c>
      <c r="B41041" s="278" t="str">
        <f>'Comp. Desp. Indiretas'!$A$84</f>
        <v>DG</v>
      </c>
      <c r="D41041" s="279" t="str">
        <f>'Comp. Desp. Indiretas'!$C$84</f>
        <v>ALUGUEL CAMINHONTE</v>
      </c>
      <c r="E41041" s="278" t="str">
        <f>Resumo!$R$5</f>
        <v>Despesa</v>
      </c>
      <c r="F41041" s="278" t="str">
        <f>Resumo!$R$6</f>
        <v>Despesa Indireta</v>
      </c>
      <c r="G41041" s="286">
        <f>'Comp. Desp. Indiretas'!DI84</f>
        <v>0</v>
      </c>
    </row>
    <row r="41042" spans="1:7">
      <c r="A41042" s="283">
        <f>'Comp. Desp. Indiretas'!$DI$7</f>
        <v>0</v>
      </c>
      <c r="B41042" s="278" t="str">
        <f>'Comp. Desp. Indiretas'!$A$85</f>
        <v>DG</v>
      </c>
      <c r="D41042" s="279" t="str">
        <f>'Comp. Desp. Indiretas'!$C$85</f>
        <v>AQUISIÇÃO DE VEICULO</v>
      </c>
      <c r="E41042" s="278" t="str">
        <f>Resumo!$R$5</f>
        <v>Despesa</v>
      </c>
      <c r="F41042" s="278" t="str">
        <f>Resumo!$R$6</f>
        <v>Despesa Indireta</v>
      </c>
      <c r="G41042" s="286">
        <f>'Comp. Desp. Indiretas'!DI85</f>
        <v>0</v>
      </c>
    </row>
    <row r="41043" spans="1:7">
      <c r="A41043" s="283">
        <f>'Comp. Desp. Indiretas'!$DI$7</f>
        <v>0</v>
      </c>
      <c r="B41043" s="278" t="str">
        <f>'Comp. Desp. Indiretas'!$A$86</f>
        <v>DG</v>
      </c>
      <c r="D41043" s="279" t="str">
        <f>'Comp. Desp. Indiretas'!$C$86</f>
        <v>COMBUSTÍVEL - GASOLINA</v>
      </c>
      <c r="E41043" s="278" t="str">
        <f>Resumo!$R$5</f>
        <v>Despesa</v>
      </c>
      <c r="F41043" s="278" t="str">
        <f>Resumo!$R$6</f>
        <v>Despesa Indireta</v>
      </c>
      <c r="G41043" s="286">
        <f>'Comp. Desp. Indiretas'!DI86</f>
        <v>0</v>
      </c>
    </row>
    <row r="41044" spans="1:7">
      <c r="A41044" s="283">
        <f>'Comp. Desp. Indiretas'!$DI$7</f>
        <v>0</v>
      </c>
      <c r="B41044" s="278" t="str">
        <f>'Comp. Desp. Indiretas'!$A$87</f>
        <v>DG</v>
      </c>
      <c r="D41044" s="279" t="str">
        <f>'Comp. Desp. Indiretas'!$C$87</f>
        <v>COMBUSTÍVEL - DIESEL</v>
      </c>
      <c r="E41044" s="278" t="str">
        <f>Resumo!$R$5</f>
        <v>Despesa</v>
      </c>
      <c r="F41044" s="278" t="str">
        <f>Resumo!$R$6</f>
        <v>Despesa Indireta</v>
      </c>
      <c r="G41044" s="286">
        <f>'Comp. Desp. Indiretas'!DI87</f>
        <v>0</v>
      </c>
    </row>
    <row r="41045" spans="1:7">
      <c r="A41045" s="283">
        <f>'Comp. Desp. Indiretas'!$DI$7</f>
        <v>0</v>
      </c>
      <c r="B41045" s="278" t="str">
        <f>'Comp. Desp. Indiretas'!$A$88</f>
        <v>DG</v>
      </c>
      <c r="D41045" s="279" t="str">
        <f>'Comp. Desp. Indiretas'!$C$88</f>
        <v>PASSAGEM AÉREA</v>
      </c>
      <c r="E41045" s="278" t="str">
        <f>Resumo!$R$5</f>
        <v>Despesa</v>
      </c>
      <c r="F41045" s="278" t="str">
        <f>Resumo!$R$6</f>
        <v>Despesa Indireta</v>
      </c>
      <c r="G41045" s="286">
        <f>'Comp. Desp. Indiretas'!DI88</f>
        <v>0</v>
      </c>
    </row>
    <row r="41046" spans="1:7">
      <c r="A41046" s="283">
        <f>'Comp. Desp. Indiretas'!$DI$7</f>
        <v>0</v>
      </c>
      <c r="B41046" s="278" t="str">
        <f>'Comp. Desp. Indiretas'!$A$89</f>
        <v>ART</v>
      </c>
      <c r="D41046" s="279" t="str">
        <f>'Comp. Desp. Indiretas'!$C$89</f>
        <v>ART CREA - Nível 1</v>
      </c>
      <c r="E41046" s="278" t="str">
        <f>Resumo!$R$5</f>
        <v>Despesa</v>
      </c>
      <c r="F41046" s="278" t="str">
        <f>Resumo!$R$6</f>
        <v>Despesa Indireta</v>
      </c>
      <c r="G41046" s="286">
        <f>'Comp. Desp. Indiretas'!DI89</f>
        <v>0</v>
      </c>
    </row>
    <row r="41047" spans="1:7">
      <c r="A41047" s="283">
        <f>'Comp. Desp. Indiretas'!$DI$7</f>
        <v>0</v>
      </c>
      <c r="B41047" s="278" t="str">
        <f>'Comp. Desp. Indiretas'!$A$90</f>
        <v>ART</v>
      </c>
      <c r="D41047" s="279" t="str">
        <f>'Comp. Desp. Indiretas'!$C$90</f>
        <v>ART CREA - Nível 2</v>
      </c>
      <c r="E41047" s="278" t="str">
        <f>Resumo!$R$5</f>
        <v>Despesa</v>
      </c>
      <c r="F41047" s="278" t="str">
        <f>Resumo!$R$6</f>
        <v>Despesa Indireta</v>
      </c>
      <c r="G41047" s="286">
        <f>'Comp. Desp. Indiretas'!DI90</f>
        <v>0</v>
      </c>
    </row>
    <row r="41048" spans="1:7">
      <c r="A41048" s="283">
        <f>'Comp. Desp. Indiretas'!$DI$7</f>
        <v>0</v>
      </c>
      <c r="B41048" s="278" t="str">
        <f>'Comp. Desp. Indiretas'!$A$91</f>
        <v>ART</v>
      </c>
      <c r="D41048" s="279" t="str">
        <f>'Comp. Desp. Indiretas'!$C$91</f>
        <v>ART CREA - Nível 3</v>
      </c>
      <c r="E41048" s="278" t="str">
        <f>Resumo!$R$5</f>
        <v>Despesa</v>
      </c>
      <c r="F41048" s="278" t="str">
        <f>Resumo!$R$6</f>
        <v>Despesa Indireta</v>
      </c>
      <c r="G41048" s="286">
        <f>'Comp. Desp. Indiretas'!DI91</f>
        <v>0</v>
      </c>
    </row>
    <row r="41049" spans="1:7">
      <c r="A41049" s="283">
        <f>'Comp. Desp. Indiretas'!$DI$7</f>
        <v>0</v>
      </c>
      <c r="B41049" s="278" t="str">
        <f>'Comp. Desp. Indiretas'!$A$92</f>
        <v>ART</v>
      </c>
      <c r="D41049" s="279" t="str">
        <f>'Comp. Desp. Indiretas'!$C$92</f>
        <v>ACERVO CREA</v>
      </c>
      <c r="E41049" s="278" t="str">
        <f>Resumo!$R$5</f>
        <v>Despesa</v>
      </c>
      <c r="F41049" s="278" t="str">
        <f>Resumo!$R$6</f>
        <v>Despesa Indireta</v>
      </c>
      <c r="G41049" s="286">
        <f>'Comp. Desp. Indiretas'!DI92</f>
        <v>0</v>
      </c>
    </row>
    <row r="41050" spans="1:7">
      <c r="A41050" s="283">
        <f>'Comp. Desp. Indiretas'!$DI$7</f>
        <v>0</v>
      </c>
      <c r="B41050" s="278" t="str">
        <f>'Comp. Desp. Indiretas'!$A$93</f>
        <v>ART</v>
      </c>
      <c r="D41050" s="279" t="str">
        <f>'Comp. Desp. Indiretas'!$C$93</f>
        <v>ART CRBio</v>
      </c>
      <c r="E41050" s="278" t="str">
        <f>Resumo!$R$5</f>
        <v>Despesa</v>
      </c>
      <c r="F41050" s="278" t="str">
        <f>Resumo!$R$6</f>
        <v>Despesa Indireta</v>
      </c>
      <c r="G41050" s="286">
        <f>'Comp. Desp. Indiretas'!DI93</f>
        <v>0</v>
      </c>
    </row>
    <row r="41051" spans="1:7">
      <c r="A41051" s="283">
        <f>'Comp. Desp. Indiretas'!$DI$7</f>
        <v>0</v>
      </c>
      <c r="B41051" s="278" t="str">
        <f>'Comp. Desp. Indiretas'!$A$94</f>
        <v>ART</v>
      </c>
      <c r="D41051" s="279" t="str">
        <f>'Comp. Desp. Indiretas'!$C$94</f>
        <v>ACERVO CRBio</v>
      </c>
      <c r="E41051" s="278" t="str">
        <f>Resumo!$R$5</f>
        <v>Despesa</v>
      </c>
      <c r="F41051" s="278" t="str">
        <f>Resumo!$R$6</f>
        <v>Despesa Indireta</v>
      </c>
      <c r="G41051" s="286">
        <f>'Comp. Desp. Indiretas'!DI94</f>
        <v>0</v>
      </c>
    </row>
    <row r="41052" spans="1:7">
      <c r="A41052" s="283">
        <f>'Comp. Desp. Indiretas'!$DI$7</f>
        <v>0</v>
      </c>
      <c r="B41052" s="278" t="str">
        <f>'Comp. Desp. Indiretas'!$A$95</f>
        <v>ART</v>
      </c>
      <c r="D41052" s="279" t="str">
        <f>'Comp. Desp. Indiretas'!$C$95</f>
        <v>VISTO CREA PF</v>
      </c>
      <c r="E41052" s="278" t="str">
        <f>Resumo!$R$5</f>
        <v>Despesa</v>
      </c>
      <c r="F41052" s="278" t="str">
        <f>Resumo!$R$6</f>
        <v>Despesa Indireta</v>
      </c>
      <c r="G41052" s="286">
        <f>'Comp. Desp. Indiretas'!DI95</f>
        <v>0</v>
      </c>
    </row>
    <row r="41053" spans="1:7">
      <c r="A41053" s="283">
        <f>'Comp. Desp. Indiretas'!$DI$7</f>
        <v>0</v>
      </c>
      <c r="B41053" s="278" t="str">
        <f>'Comp. Desp. Indiretas'!$A$96</f>
        <v>ART</v>
      </c>
      <c r="D41053" s="279" t="str">
        <f>'Comp. Desp. Indiretas'!$C$96</f>
        <v>VISTO CREA PJ</v>
      </c>
      <c r="E41053" s="278" t="str">
        <f>Resumo!$R$5</f>
        <v>Despesa</v>
      </c>
      <c r="F41053" s="278" t="str">
        <f>Resumo!$R$6</f>
        <v>Despesa Indireta</v>
      </c>
      <c r="G41053" s="286">
        <f>'Comp. Desp. Indiretas'!DI96</f>
        <v>0</v>
      </c>
    </row>
    <row r="41054" spans="1:7">
      <c r="A41054" s="283">
        <f>'Comp. Desp. Indiretas'!$DI$7</f>
        <v>0</v>
      </c>
      <c r="B41054" s="278" t="str">
        <f>'Comp. Desp. Indiretas'!$A$97</f>
        <v>ART</v>
      </c>
      <c r="D41054" s="279" t="str">
        <f>'Comp. Desp. Indiretas'!$C$97</f>
        <v>ANUIDADE CREA PF</v>
      </c>
      <c r="E41054" s="278" t="str">
        <f>Resumo!$R$5</f>
        <v>Despesa</v>
      </c>
      <c r="F41054" s="278" t="str">
        <f>Resumo!$R$6</f>
        <v>Despesa Indireta</v>
      </c>
      <c r="G41054" s="286">
        <f>'Comp. Desp. Indiretas'!DI97</f>
        <v>0</v>
      </c>
    </row>
    <row r="41055" spans="1:7">
      <c r="A41055" s="283">
        <f>'Comp. Desp. Indiretas'!$DI$7</f>
        <v>0</v>
      </c>
      <c r="B41055" s="278" t="str">
        <f>'Comp. Desp. Indiretas'!$A$98</f>
        <v>ART</v>
      </c>
      <c r="D41055" s="279" t="str">
        <f>'Comp. Desp. Indiretas'!$C$98</f>
        <v>ANUIDADE CREA PJ</v>
      </c>
      <c r="E41055" s="278" t="str">
        <f>Resumo!$R$5</f>
        <v>Despesa</v>
      </c>
      <c r="F41055" s="278" t="str">
        <f>Resumo!$R$6</f>
        <v>Despesa Indireta</v>
      </c>
      <c r="G41055" s="286">
        <f>'Comp. Desp. Indiretas'!DI98</f>
        <v>0</v>
      </c>
    </row>
    <row r="41056" spans="1:7">
      <c r="A41056" s="283">
        <f>'Comp. Desp. Indiretas'!$DI$7</f>
        <v>0</v>
      </c>
      <c r="B41056" s="278" t="str">
        <f>'Comp. Desp. Indiretas'!$A$99</f>
        <v>ART</v>
      </c>
      <c r="D41056" s="279" t="str">
        <f>'Comp. Desp. Indiretas'!$C$99</f>
        <v>VISTO CRBio PF</v>
      </c>
      <c r="E41056" s="278" t="str">
        <f>Resumo!$R$5</f>
        <v>Despesa</v>
      </c>
      <c r="F41056" s="278" t="str">
        <f>Resumo!$R$6</f>
        <v>Despesa Indireta</v>
      </c>
      <c r="G41056" s="286">
        <f>'Comp. Desp. Indiretas'!DI99</f>
        <v>0</v>
      </c>
    </row>
    <row r="41057" spans="1:7">
      <c r="A41057" s="283">
        <f>'Comp. Desp. Indiretas'!$DI$7</f>
        <v>0</v>
      </c>
      <c r="B41057" s="278" t="str">
        <f>'Comp. Desp. Indiretas'!$A$100</f>
        <v>ART</v>
      </c>
      <c r="D41057" s="279" t="str">
        <f>'Comp. Desp. Indiretas'!$C$100</f>
        <v>VISTO CRBio PJ</v>
      </c>
      <c r="E41057" s="278" t="str">
        <f>Resumo!$R$5</f>
        <v>Despesa</v>
      </c>
      <c r="F41057" s="278" t="str">
        <f>Resumo!$R$6</f>
        <v>Despesa Indireta</v>
      </c>
      <c r="G41057" s="286">
        <f>'Comp. Desp. Indiretas'!DI100</f>
        <v>0</v>
      </c>
    </row>
    <row r="41058" spans="1:7">
      <c r="A41058" s="283">
        <f>'Comp. Desp. Indiretas'!$DI$7</f>
        <v>0</v>
      </c>
      <c r="B41058" s="278" t="str">
        <f>'Comp. Desp. Indiretas'!$A$101</f>
        <v>SMS</v>
      </c>
      <c r="D41058" s="279" t="str">
        <f>'Comp. Desp. Indiretas'!$C$101</f>
        <v>PPRA</v>
      </c>
      <c r="E41058" s="278" t="str">
        <f>Resumo!$R$5</f>
        <v>Despesa</v>
      </c>
      <c r="F41058" s="278" t="str">
        <f>Resumo!$R$6</f>
        <v>Despesa Indireta</v>
      </c>
      <c r="G41058" s="286">
        <f>'Comp. Desp. Indiretas'!DI101</f>
        <v>0</v>
      </c>
    </row>
    <row r="41059" spans="1:7">
      <c r="A41059" s="283">
        <f>'Comp. Desp. Indiretas'!$DI$7</f>
        <v>0</v>
      </c>
      <c r="B41059" s="278" t="str">
        <f>'Comp. Desp. Indiretas'!$A$102</f>
        <v>SMS</v>
      </c>
      <c r="D41059" s="279" t="str">
        <f>'Comp. Desp. Indiretas'!$C$102</f>
        <v>PCMSO</v>
      </c>
      <c r="E41059" s="278" t="str">
        <f>Resumo!$R$5</f>
        <v>Despesa</v>
      </c>
      <c r="F41059" s="278" t="str">
        <f>Resumo!$R$6</f>
        <v>Despesa Indireta</v>
      </c>
      <c r="G41059" s="286">
        <f>'Comp. Desp. Indiretas'!DI102</f>
        <v>0</v>
      </c>
    </row>
    <row r="41060" spans="1:7">
      <c r="A41060" s="283">
        <f>'Comp. Desp. Indiretas'!$DI$7</f>
        <v>0</v>
      </c>
      <c r="B41060" s="278" t="str">
        <f>'Comp. Desp. Indiretas'!$A$103</f>
        <v>SMS</v>
      </c>
      <c r="D41060" s="279" t="str">
        <f>'Comp. Desp. Indiretas'!$C$103</f>
        <v>PGR</v>
      </c>
      <c r="E41060" s="278" t="str">
        <f>Resumo!$R$5</f>
        <v>Despesa</v>
      </c>
      <c r="F41060" s="278" t="str">
        <f>Resumo!$R$6</f>
        <v>Despesa Indireta</v>
      </c>
      <c r="G41060" s="286">
        <f>'Comp. Desp. Indiretas'!DI103</f>
        <v>0</v>
      </c>
    </row>
    <row r="41061" spans="1:7">
      <c r="A41061" s="283">
        <f>'Comp. Desp. Indiretas'!$DI$7</f>
        <v>0</v>
      </c>
      <c r="B41061" s="278" t="str">
        <f>'Comp. Desp. Indiretas'!$A$104</f>
        <v>SMS</v>
      </c>
      <c r="D41061" s="279" t="str">
        <f>'Comp. Desp. Indiretas'!$C$104</f>
        <v>PAE</v>
      </c>
      <c r="E41061" s="278" t="str">
        <f>Resumo!$R$5</f>
        <v>Despesa</v>
      </c>
      <c r="F41061" s="278" t="str">
        <f>Resumo!$R$6</f>
        <v>Despesa Indireta</v>
      </c>
      <c r="G41061" s="286">
        <f>'Comp. Desp. Indiretas'!DI104</f>
        <v>0</v>
      </c>
    </row>
    <row r="41062" spans="1:7">
      <c r="A41062" s="283">
        <f>'Comp. Desp. Indiretas'!$DI$7</f>
        <v>0</v>
      </c>
      <c r="B41062" s="278" t="str">
        <f>'Comp. Desp. Indiretas'!$A$105</f>
        <v>SMS</v>
      </c>
      <c r="D41062" s="279" t="str">
        <f>'Comp. Desp. Indiretas'!$C$105</f>
        <v>TREINAMENTO</v>
      </c>
      <c r="E41062" s="278" t="str">
        <f>Resumo!$R$5</f>
        <v>Despesa</v>
      </c>
      <c r="F41062" s="278" t="str">
        <f>Resumo!$R$6</f>
        <v>Despesa Indireta</v>
      </c>
      <c r="G41062" s="286">
        <f>'Comp. Desp. Indiretas'!DI105</f>
        <v>0</v>
      </c>
    </row>
    <row r="41063" spans="1:7">
      <c r="A41063" s="283">
        <f>'Comp. Desp. Indiretas'!$DI$7</f>
        <v>0</v>
      </c>
      <c r="B41063" s="278" t="str">
        <f>'Comp. Desp. Indiretas'!$A$106</f>
        <v>SMS</v>
      </c>
      <c r="D41063" s="279" t="str">
        <f>'Comp. Desp. Indiretas'!$C$106</f>
        <v>ASO</v>
      </c>
      <c r="E41063" s="278" t="str">
        <f>Resumo!$R$5</f>
        <v>Despesa</v>
      </c>
      <c r="F41063" s="278" t="str">
        <f>Resumo!$R$6</f>
        <v>Despesa Indireta</v>
      </c>
      <c r="G41063" s="286">
        <f>'Comp. Desp. Indiretas'!DI106</f>
        <v>0</v>
      </c>
    </row>
    <row r="41064" spans="1:7">
      <c r="A41064" s="283">
        <f>'Comp. Desp. Indiretas'!$DI$7</f>
        <v>0</v>
      </c>
      <c r="B41064" s="278">
        <f>'Comp. Desp. Indiretas'!$A$107</f>
        <v>0</v>
      </c>
      <c r="D41064" s="279" t="str">
        <f>'Comp. Desp. Indiretas'!$C$107</f>
        <v/>
      </c>
      <c r="E41064" s="278" t="str">
        <f>Resumo!$R$5</f>
        <v>Despesa</v>
      </c>
      <c r="F41064" s="278" t="str">
        <f>Resumo!$R$6</f>
        <v>Despesa Indireta</v>
      </c>
      <c r="G41064" s="286">
        <f>'Comp. Desp. Indiretas'!DI107</f>
        <v>0</v>
      </c>
    </row>
    <row r="41065" spans="1:7">
      <c r="A41065" s="283">
        <f>'Comp. Desp. Indiretas'!$DI$7</f>
        <v>0</v>
      </c>
      <c r="B41065" s="278">
        <f>'Comp. Desp. Indiretas'!$A$108</f>
        <v>0</v>
      </c>
      <c r="D41065" s="279" t="str">
        <f>'Comp. Desp. Indiretas'!$C$108</f>
        <v/>
      </c>
      <c r="E41065" s="278" t="str">
        <f>Resumo!$R$5</f>
        <v>Despesa</v>
      </c>
      <c r="F41065" s="278" t="str">
        <f>Resumo!$R$6</f>
        <v>Despesa Indireta</v>
      </c>
      <c r="G41065" s="286">
        <f>'Comp. Desp. Indiretas'!DI108</f>
        <v>0</v>
      </c>
    </row>
    <row r="41066" spans="1:7">
      <c r="A41066" s="283">
        <f>'Comp. Desp. Indiretas'!$DI$7</f>
        <v>0</v>
      </c>
      <c r="B41066" s="278">
        <f>'Comp. Desp. Indiretas'!$A$109</f>
        <v>0</v>
      </c>
      <c r="D41066" s="279" t="str">
        <f>'Comp. Desp. Indiretas'!$C$109</f>
        <v/>
      </c>
      <c r="E41066" s="278" t="str">
        <f>Resumo!$R$5</f>
        <v>Despesa</v>
      </c>
      <c r="F41066" s="278" t="str">
        <f>Resumo!$R$6</f>
        <v>Despesa Indireta</v>
      </c>
      <c r="G41066" s="286">
        <f>'Comp. Desp. Indiretas'!DI109</f>
        <v>0</v>
      </c>
    </row>
    <row r="41067" spans="1:7">
      <c r="A41067" s="283">
        <f>'Comp. Desp. Indiretas'!$DI$7</f>
        <v>0</v>
      </c>
      <c r="B41067" s="278">
        <f>'Comp. Desp. Indiretas'!$A$110</f>
        <v>0</v>
      </c>
      <c r="D41067" s="279" t="str">
        <f>'Comp. Desp. Indiretas'!$C$110</f>
        <v/>
      </c>
      <c r="E41067" s="278" t="str">
        <f>Resumo!$R$5</f>
        <v>Despesa</v>
      </c>
      <c r="F41067" s="278" t="str">
        <f>Resumo!$R$6</f>
        <v>Despesa Indireta</v>
      </c>
      <c r="G41067" s="286">
        <f>'Comp. Desp. Indiretas'!DI110</f>
        <v>0</v>
      </c>
    </row>
    <row r="41068" spans="1:7">
      <c r="A41068" s="283">
        <f>'Comp. Desp. Indiretas'!$DI$7</f>
        <v>0</v>
      </c>
      <c r="B41068" s="278">
        <f>'Comp. Desp. Indiretas'!$A$111</f>
        <v>0</v>
      </c>
      <c r="D41068" s="279" t="str">
        <f>'Comp. Desp. Indiretas'!$C$111</f>
        <v/>
      </c>
      <c r="E41068" s="278" t="str">
        <f>Resumo!$R$5</f>
        <v>Despesa</v>
      </c>
      <c r="F41068" s="278" t="str">
        <f>Resumo!$R$6</f>
        <v>Despesa Indireta</v>
      </c>
      <c r="G41068" s="286">
        <f>'Comp. Desp. Indiretas'!DI111</f>
        <v>0</v>
      </c>
    </row>
    <row r="41069" spans="1:7">
      <c r="A41069" s="283">
        <f>'Comp. Desp. Indiretas'!$DI$7</f>
        <v>0</v>
      </c>
      <c r="B41069" s="278">
        <f>'Comp. Desp. Indiretas'!$A$112</f>
        <v>0</v>
      </c>
      <c r="D41069" s="279" t="str">
        <f>'Comp. Desp. Indiretas'!$C$112</f>
        <v/>
      </c>
      <c r="E41069" s="278" t="str">
        <f>Resumo!$R$5</f>
        <v>Despesa</v>
      </c>
      <c r="F41069" s="278" t="str">
        <f>Resumo!$R$6</f>
        <v>Despesa Indireta</v>
      </c>
      <c r="G41069" s="286">
        <f>'Comp. Desp. Indiretas'!DI112</f>
        <v>0</v>
      </c>
    </row>
    <row r="41070" spans="1:7">
      <c r="A41070" s="283">
        <f>'Comp. Desp. Indiretas'!$DI$7</f>
        <v>0</v>
      </c>
      <c r="B41070" s="278" t="str">
        <f>'Composições Desp. Diretas'!$A$10</f>
        <v>MOD</v>
      </c>
      <c r="C41070" s="278" t="str">
        <f>EAP!$C$9</f>
        <v>PP01</v>
      </c>
      <c r="D41070" s="279" t="str">
        <f>'Composições Desp. Diretas'!$C$10</f>
        <v>ANALISTA TÉCNICO</v>
      </c>
      <c r="E41070" s="278" t="str">
        <f>Resumo!$R$5</f>
        <v>Despesa</v>
      </c>
      <c r="F41070" s="278" t="str">
        <f>Resumo!$R$7</f>
        <v>Despesa Direta</v>
      </c>
      <c r="G41070" s="286">
        <f>'Composições Desp. Diretas'!DJ10</f>
        <v>0</v>
      </c>
    </row>
    <row r="41071" spans="1:7">
      <c r="A41071" s="283">
        <f>'Comp. Desp. Indiretas'!$DI$7</f>
        <v>0</v>
      </c>
      <c r="B41071" s="278" t="str">
        <f>'Composições Desp. Diretas'!$A$11</f>
        <v>MOD</v>
      </c>
      <c r="C41071" s="278" t="str">
        <f>EAP!$C$9</f>
        <v>PP01</v>
      </c>
      <c r="D41071" s="279" t="str">
        <f>'Composições Desp. Diretas'!$C$11</f>
        <v>ASSISTENTE ADMINISTRATIVO</v>
      </c>
      <c r="E41071" s="278" t="str">
        <f>Resumo!$R$5</f>
        <v>Despesa</v>
      </c>
      <c r="F41071" s="278" t="str">
        <f>Resumo!$R$7</f>
        <v>Despesa Direta</v>
      </c>
      <c r="G41071" s="286">
        <f>'Composições Desp. Diretas'!DJ11</f>
        <v>0</v>
      </c>
    </row>
    <row r="41072" spans="1:7">
      <c r="A41072" s="283">
        <f>'Comp. Desp. Indiretas'!$DI$7</f>
        <v>0</v>
      </c>
      <c r="B41072" s="278" t="str">
        <f>'Composições Desp. Diretas'!$A$12</f>
        <v>MOD</v>
      </c>
      <c r="C41072" s="278" t="str">
        <f>EAP!$C$9</f>
        <v>PP01</v>
      </c>
      <c r="D41072" s="279" t="str">
        <f>'Composições Desp. Diretas'!$C$12</f>
        <v>TÉCNICO DE SEGURANÇA</v>
      </c>
      <c r="E41072" s="278" t="str">
        <f>Resumo!$R$5</f>
        <v>Despesa</v>
      </c>
      <c r="F41072" s="278" t="str">
        <f>Resumo!$R$7</f>
        <v>Despesa Direta</v>
      </c>
      <c r="G41072" s="286">
        <f>'Composições Desp. Diretas'!DJ12</f>
        <v>0</v>
      </c>
    </row>
    <row r="41073" spans="1:7">
      <c r="A41073" s="283">
        <f>'Comp. Desp. Indiretas'!$DI$7</f>
        <v>0</v>
      </c>
      <c r="B41073" s="278" t="str">
        <f>'Composições Desp. Diretas'!$A$13</f>
        <v>MOD</v>
      </c>
      <c r="C41073" s="278" t="str">
        <f>EAP!$C$9</f>
        <v>PP01</v>
      </c>
      <c r="D41073" s="279" t="str">
        <f>'Composições Desp. Diretas'!$C$13</f>
        <v>PREPOSTO</v>
      </c>
      <c r="E41073" s="278" t="str">
        <f>Resumo!$R$5</f>
        <v>Despesa</v>
      </c>
      <c r="F41073" s="278" t="str">
        <f>Resumo!$R$7</f>
        <v>Despesa Direta</v>
      </c>
      <c r="G41073" s="286">
        <f>'Composições Desp. Diretas'!DJ13</f>
        <v>0</v>
      </c>
    </row>
    <row r="41074" spans="1:7">
      <c r="A41074" s="283">
        <f>'Comp. Desp. Indiretas'!$DI$7</f>
        <v>0</v>
      </c>
      <c r="B41074" s="278" t="str">
        <f>'Composições Desp. Diretas'!$A$14</f>
        <v>MOD</v>
      </c>
      <c r="C41074" s="278" t="str">
        <f>EAP!$C$9</f>
        <v>PP01</v>
      </c>
      <c r="D41074" s="279" t="str">
        <f>'Composições Desp. Diretas'!$C$14</f>
        <v>COORDENADOR PEAC</v>
      </c>
      <c r="E41074" s="278" t="str">
        <f>Resumo!$R$5</f>
        <v>Despesa</v>
      </c>
      <c r="F41074" s="278" t="str">
        <f>Resumo!$R$7</f>
        <v>Despesa Direta</v>
      </c>
      <c r="G41074" s="286">
        <f>'Composições Desp. Diretas'!DJ14</f>
        <v>0</v>
      </c>
    </row>
    <row r="41075" spans="1:7">
      <c r="A41075" s="283">
        <f>'Comp. Desp. Indiretas'!$DI$7</f>
        <v>0</v>
      </c>
      <c r="B41075" s="278" t="str">
        <f>'Composições Desp. Diretas'!$A$15</f>
        <v>MOD</v>
      </c>
      <c r="C41075" s="278" t="str">
        <f>EAP!$C$9</f>
        <v>PP01</v>
      </c>
      <c r="D41075" s="279" t="str">
        <f>'Composições Desp. Diretas'!$C$15</f>
        <v>COORDENADOR PEAC</v>
      </c>
      <c r="E41075" s="278" t="str">
        <f>Resumo!$R$5</f>
        <v>Despesa</v>
      </c>
      <c r="F41075" s="278" t="str">
        <f>Resumo!$R$7</f>
        <v>Despesa Direta</v>
      </c>
      <c r="G41075" s="286">
        <f>'Composições Desp. Diretas'!DJ15</f>
        <v>0</v>
      </c>
    </row>
    <row r="41076" spans="1:7">
      <c r="A41076" s="283">
        <f>'Comp. Desp. Indiretas'!$DI$7</f>
        <v>0</v>
      </c>
      <c r="B41076" s="278" t="str">
        <f>'Composições Desp. Diretas'!$A$16</f>
        <v>MOD</v>
      </c>
      <c r="C41076" s="278" t="str">
        <f>EAP!$C$9</f>
        <v>PP01</v>
      </c>
      <c r="D41076" s="279" t="str">
        <f>'Composições Desp. Diretas'!$C$16</f>
        <v>PRODUÇÃO AUDIOVISUAL (DESIGNER GRÁFICO)</v>
      </c>
      <c r="E41076" s="278" t="str">
        <f>Resumo!$R$5</f>
        <v>Despesa</v>
      </c>
      <c r="F41076" s="278" t="str">
        <f>Resumo!$R$7</f>
        <v>Despesa Direta</v>
      </c>
      <c r="G41076" s="286">
        <f>'Composições Desp. Diretas'!DJ16</f>
        <v>0</v>
      </c>
    </row>
    <row r="41077" spans="1:7">
      <c r="A41077" s="283">
        <f>'Comp. Desp. Indiretas'!$DI$7</f>
        <v>0</v>
      </c>
      <c r="B41077" s="278" t="str">
        <f>'Composições Desp. Diretas'!$A$17</f>
        <v>DG</v>
      </c>
      <c r="C41077" s="278" t="str">
        <f>EAP!$C$9</f>
        <v>PP01</v>
      </c>
      <c r="D41077" s="279" t="str">
        <f>'Composições Desp. Diretas'!$C$17</f>
        <v>AJUDA DE CUSTO - CAJU - NÍVEL 1</v>
      </c>
      <c r="E41077" s="278" t="str">
        <f>Resumo!$R$5</f>
        <v>Despesa</v>
      </c>
      <c r="F41077" s="278" t="str">
        <f>Resumo!$R$7</f>
        <v>Despesa Direta</v>
      </c>
      <c r="G41077" s="286">
        <f>'Composições Desp. Diretas'!DJ17</f>
        <v>0</v>
      </c>
    </row>
    <row r="41078" spans="1:7">
      <c r="A41078" s="283">
        <f>'Comp. Desp. Indiretas'!$DI$7</f>
        <v>0</v>
      </c>
      <c r="B41078" s="278" t="str">
        <f>'Composições Desp. Diretas'!$A$18</f>
        <v>DG</v>
      </c>
      <c r="C41078" s="278" t="str">
        <f>EAP!$C$9</f>
        <v>PP01</v>
      </c>
      <c r="D41078" s="279" t="str">
        <f>'Composições Desp. Diretas'!$C$18</f>
        <v>AJUDA DE CUSTO - CAJU - NÍVEL 2</v>
      </c>
      <c r="E41078" s="278" t="str">
        <f>Resumo!$R$5</f>
        <v>Despesa</v>
      </c>
      <c r="F41078" s="278" t="str">
        <f>Resumo!$R$7</f>
        <v>Despesa Direta</v>
      </c>
      <c r="G41078" s="286">
        <f>'Composições Desp. Diretas'!DJ18</f>
        <v>0</v>
      </c>
    </row>
    <row r="41079" spans="1:7">
      <c r="A41079" s="283">
        <f>'Comp. Desp. Indiretas'!$DI$7</f>
        <v>0</v>
      </c>
      <c r="B41079" s="278" t="str">
        <f>'Composições Desp. Diretas'!$A$19</f>
        <v>MA</v>
      </c>
      <c r="C41079" s="278" t="str">
        <f>EAP!$C$9</f>
        <v>PP01</v>
      </c>
      <c r="D41079" s="279" t="str">
        <f>'Composições Desp. Diretas'!$C$19</f>
        <v>UNIFORME/EPI</v>
      </c>
      <c r="E41079" s="278" t="str">
        <f>Resumo!$R$5</f>
        <v>Despesa</v>
      </c>
      <c r="F41079" s="278" t="str">
        <f>Resumo!$R$7</f>
        <v>Despesa Direta</v>
      </c>
      <c r="G41079" s="286">
        <f>'Composições Desp. Diretas'!DJ19</f>
        <v>0</v>
      </c>
    </row>
    <row r="41080" spans="1:7">
      <c r="A41080" s="283">
        <f>'Comp. Desp. Indiretas'!$DI$7</f>
        <v>0</v>
      </c>
      <c r="B41080" s="278" t="str">
        <f>'Composições Desp. Diretas'!$A$20</f>
        <v>SMS</v>
      </c>
      <c r="C41080" s="278" t="str">
        <f>EAP!$C$9</f>
        <v>PP01</v>
      </c>
      <c r="D41080" s="279" t="str">
        <f>'Composições Desp. Diretas'!$C$20</f>
        <v>ASO</v>
      </c>
      <c r="E41080" s="278" t="str">
        <f>Resumo!$R$5</f>
        <v>Despesa</v>
      </c>
      <c r="F41080" s="278" t="str">
        <f>Resumo!$R$7</f>
        <v>Despesa Direta</v>
      </c>
      <c r="G41080" s="286">
        <f>'Composições Desp. Diretas'!DJ20</f>
        <v>0</v>
      </c>
    </row>
    <row r="41081" spans="1:7">
      <c r="A41081" s="283">
        <f>'Comp. Desp. Indiretas'!$DI$7</f>
        <v>0</v>
      </c>
      <c r="B41081" s="278" t="str">
        <f>'Composições Desp. Diretas'!$A$21</f>
        <v>EQ</v>
      </c>
      <c r="C41081" s="278" t="str">
        <f>EAP!$C$9</f>
        <v>PP01</v>
      </c>
      <c r="D41081" s="279" t="str">
        <f>'Composições Desp. Diretas'!$C$21</f>
        <v>NOTEBOOK</v>
      </c>
      <c r="E41081" s="278" t="str">
        <f>Resumo!$R$5</f>
        <v>Despesa</v>
      </c>
      <c r="F41081" s="278" t="str">
        <f>Resumo!$R$7</f>
        <v>Despesa Direta</v>
      </c>
      <c r="G41081" s="286">
        <f>'Composições Desp. Diretas'!DJ21</f>
        <v>0</v>
      </c>
    </row>
    <row r="41082" spans="1:7">
      <c r="A41082" s="283">
        <f>'Comp. Desp. Indiretas'!$DI$7</f>
        <v>0</v>
      </c>
      <c r="B41082" s="278" t="str">
        <f>'Composições Desp. Diretas'!$A$22</f>
        <v>EQ</v>
      </c>
      <c r="C41082" s="278" t="str">
        <f>EAP!$C$9</f>
        <v>PP01</v>
      </c>
      <c r="D41082" s="279" t="str">
        <f>'Composições Desp. Diretas'!$C$22</f>
        <v>KIT MULTIMÍDIA</v>
      </c>
      <c r="E41082" s="278" t="str">
        <f>Resumo!$R$5</f>
        <v>Despesa</v>
      </c>
      <c r="F41082" s="278" t="str">
        <f>Resumo!$R$7</f>
        <v>Despesa Direta</v>
      </c>
      <c r="G41082" s="286">
        <f>'Composições Desp. Diretas'!DJ22</f>
        <v>0</v>
      </c>
    </row>
    <row r="41083" spans="1:7">
      <c r="A41083" s="283">
        <f>'Comp. Desp. Indiretas'!$DI$7</f>
        <v>0</v>
      </c>
      <c r="B41083" s="278" t="str">
        <f>'Composições Desp. Diretas'!$A$23</f>
        <v>SMS</v>
      </c>
      <c r="C41083" s="278" t="str">
        <f>EAP!$C$9</f>
        <v>PP01</v>
      </c>
      <c r="D41083" s="279" t="str">
        <f>'Composições Desp. Diretas'!$C$23</f>
        <v>TREINAMENTO RAC02 (VALE)</v>
      </c>
      <c r="E41083" s="278" t="str">
        <f>Resumo!$R$5</f>
        <v>Despesa</v>
      </c>
      <c r="F41083" s="278" t="str">
        <f>Resumo!$R$7</f>
        <v>Despesa Direta</v>
      </c>
      <c r="G41083" s="286">
        <f>'Composições Desp. Diretas'!DJ23</f>
        <v>0</v>
      </c>
    </row>
    <row r="41084" spans="1:7">
      <c r="A41084" s="283">
        <f>'Comp. Desp. Indiretas'!$DI$7</f>
        <v>0</v>
      </c>
      <c r="B41084" s="278" t="str">
        <f>'Composições Desp. Diretas'!$A$24</f>
        <v>SE</v>
      </c>
      <c r="C41084" s="278" t="str">
        <f>EAP!$C$9</f>
        <v>PP01</v>
      </c>
      <c r="D41084" s="279" t="str">
        <f>'Composições Desp. Diretas'!$C$24</f>
        <v>ESPECIALISTA - 44h/MÊS</v>
      </c>
      <c r="E41084" s="278" t="str">
        <f>Resumo!$R$5</f>
        <v>Despesa</v>
      </c>
      <c r="F41084" s="278" t="str">
        <f>Resumo!$R$7</f>
        <v>Despesa Direta</v>
      </c>
      <c r="G41084" s="286">
        <f>'Composições Desp. Diretas'!DJ24</f>
        <v>0</v>
      </c>
    </row>
    <row r="41085" spans="1:7">
      <c r="A41085" s="283">
        <f>'Comp. Desp. Indiretas'!$DI$7</f>
        <v>0</v>
      </c>
      <c r="B41085" s="278">
        <f>'Composições Desp. Diretas'!$A$25</f>
        <v>0</v>
      </c>
      <c r="C41085" s="278" t="str">
        <f>EAP!$C$9</f>
        <v>PP01</v>
      </c>
      <c r="D41085" s="279">
        <f>'Composições Desp. Diretas'!$C$25</f>
        <v>0</v>
      </c>
      <c r="E41085" s="278" t="str">
        <f>Resumo!$R$5</f>
        <v>Despesa</v>
      </c>
      <c r="F41085" s="278" t="str">
        <f>Resumo!$R$7</f>
        <v>Despesa Direta</v>
      </c>
      <c r="G41085" s="286">
        <f>'Composições Desp. Diretas'!DJ25</f>
        <v>0</v>
      </c>
    </row>
    <row r="41086" spans="1:7">
      <c r="A41086" s="283">
        <f>'Comp. Desp. Indiretas'!$DI$7</f>
        <v>0</v>
      </c>
      <c r="B41086" s="278">
        <f>'Composições Desp. Diretas'!$A$26</f>
        <v>0</v>
      </c>
      <c r="C41086" s="278" t="str">
        <f>EAP!$C$9</f>
        <v>PP01</v>
      </c>
      <c r="D41086" s="279">
        <f>'Composições Desp. Diretas'!$C$26</f>
        <v>0</v>
      </c>
      <c r="E41086" s="278" t="str">
        <f>Resumo!$R$5</f>
        <v>Despesa</v>
      </c>
      <c r="F41086" s="278" t="str">
        <f>Resumo!$R$7</f>
        <v>Despesa Direta</v>
      </c>
      <c r="G41086" s="286">
        <f>'Composições Desp. Diretas'!DJ26</f>
        <v>0</v>
      </c>
    </row>
    <row r="41087" spans="1:7">
      <c r="A41087" s="283">
        <f>'Comp. Desp. Indiretas'!$DI$7</f>
        <v>0</v>
      </c>
      <c r="B41087" s="278">
        <f>'Composições Desp. Diretas'!$A$27</f>
        <v>0</v>
      </c>
      <c r="C41087" s="278" t="str">
        <f>EAP!$C$9</f>
        <v>PP01</v>
      </c>
      <c r="D41087" s="279">
        <f>'Composições Desp. Diretas'!$C$27</f>
        <v>0</v>
      </c>
      <c r="E41087" s="278" t="str">
        <f>Resumo!$R$5</f>
        <v>Despesa</v>
      </c>
      <c r="F41087" s="278" t="str">
        <f>Resumo!$R$7</f>
        <v>Despesa Direta</v>
      </c>
      <c r="G41087" s="286">
        <f>'Composições Desp. Diretas'!DJ27</f>
        <v>0</v>
      </c>
    </row>
    <row r="41088" spans="1:7">
      <c r="A41088" s="283">
        <f>'Comp. Desp. Indiretas'!$DI$7</f>
        <v>0</v>
      </c>
      <c r="B41088" s="278">
        <f>'Composições Desp. Diretas'!$A$28</f>
        <v>0</v>
      </c>
      <c r="C41088" s="278" t="str">
        <f>EAP!$C$9</f>
        <v>PP01</v>
      </c>
      <c r="D41088" s="279">
        <f>'Composições Desp. Diretas'!$C$28</f>
        <v>0</v>
      </c>
      <c r="E41088" s="278" t="str">
        <f>Resumo!$R$5</f>
        <v>Despesa</v>
      </c>
      <c r="F41088" s="278" t="str">
        <f>Resumo!$R$7</f>
        <v>Despesa Direta</v>
      </c>
      <c r="G41088" s="286">
        <f>'Composições Desp. Diretas'!DJ28</f>
        <v>0</v>
      </c>
    </row>
    <row r="41089" spans="1:7">
      <c r="A41089" s="283">
        <f>'Comp. Desp. Indiretas'!$DI$7</f>
        <v>0</v>
      </c>
      <c r="B41089" s="278">
        <f>'Composições Desp. Diretas'!$A$29</f>
        <v>0</v>
      </c>
      <c r="C41089" s="278" t="str">
        <f>EAP!$C$9</f>
        <v>PP01</v>
      </c>
      <c r="D41089" s="279">
        <f>'Composições Desp. Diretas'!$C$29</f>
        <v>0</v>
      </c>
      <c r="E41089" s="278" t="str">
        <f>Resumo!$R$5</f>
        <v>Despesa</v>
      </c>
      <c r="F41089" s="278" t="str">
        <f>Resumo!$R$7</f>
        <v>Despesa Direta</v>
      </c>
      <c r="G41089" s="286">
        <f>'Composições Desp. Diretas'!DJ29</f>
        <v>0</v>
      </c>
    </row>
    <row r="41090" spans="1:7">
      <c r="A41090" s="283">
        <f>'Comp. Desp. Indiretas'!$DI$7</f>
        <v>0</v>
      </c>
      <c r="B41090" s="278">
        <f>'Composições Desp. Diretas'!$A$30</f>
        <v>0</v>
      </c>
      <c r="C41090" s="278" t="str">
        <f>EAP!$C$9</f>
        <v>PP01</v>
      </c>
      <c r="D41090" s="279">
        <f>'Composições Desp. Diretas'!$C$30</f>
        <v>0</v>
      </c>
      <c r="E41090" s="278" t="str">
        <f>Resumo!$R$5</f>
        <v>Despesa</v>
      </c>
      <c r="F41090" s="278" t="str">
        <f>Resumo!$R$7</f>
        <v>Despesa Direta</v>
      </c>
      <c r="G41090" s="286">
        <f>'Composições Desp. Diretas'!DJ30</f>
        <v>0</v>
      </c>
    </row>
    <row r="41091" spans="1:7">
      <c r="A41091" s="283">
        <f>'Comp. Desp. Indiretas'!$DI$7</f>
        <v>0</v>
      </c>
      <c r="B41091" s="278">
        <f>'Composições Desp. Diretas'!$A$31</f>
        <v>0</v>
      </c>
      <c r="C41091" s="278" t="str">
        <f>EAP!$C$9</f>
        <v>PP01</v>
      </c>
      <c r="D41091" s="279">
        <f>'Composições Desp. Diretas'!$C$31</f>
        <v>0</v>
      </c>
      <c r="E41091" s="278" t="str">
        <f>Resumo!$R$5</f>
        <v>Despesa</v>
      </c>
      <c r="F41091" s="278" t="str">
        <f>Resumo!$R$7</f>
        <v>Despesa Direta</v>
      </c>
      <c r="G41091" s="286">
        <f>'Composições Desp. Diretas'!DJ31</f>
        <v>0</v>
      </c>
    </row>
    <row r="41092" spans="1:7">
      <c r="A41092" s="283">
        <f>'Comp. Desp. Indiretas'!$DI$7</f>
        <v>0</v>
      </c>
      <c r="B41092" s="278">
        <f>'Composições Desp. Diretas'!$A$32</f>
        <v>0</v>
      </c>
      <c r="C41092" s="278" t="str">
        <f>EAP!$C$9</f>
        <v>PP01</v>
      </c>
      <c r="D41092" s="279">
        <f>'Composições Desp. Diretas'!$C$32</f>
        <v>0</v>
      </c>
      <c r="E41092" s="278" t="str">
        <f>Resumo!$R$5</f>
        <v>Despesa</v>
      </c>
      <c r="F41092" s="278" t="str">
        <f>Resumo!$R$7</f>
        <v>Despesa Direta</v>
      </c>
      <c r="G41092" s="286">
        <f>'Composições Desp. Diretas'!DJ32</f>
        <v>0</v>
      </c>
    </row>
    <row r="41093" spans="1:7">
      <c r="A41093" s="283">
        <f>'Comp. Desp. Indiretas'!$DI$7</f>
        <v>0</v>
      </c>
      <c r="B41093" s="278">
        <f>'Composições Desp. Diretas'!$A$33</f>
        <v>0</v>
      </c>
      <c r="C41093" s="278" t="str">
        <f>EAP!$C$9</f>
        <v>PP01</v>
      </c>
      <c r="D41093" s="279">
        <f>'Composições Desp. Diretas'!$C$33</f>
        <v>0</v>
      </c>
      <c r="E41093" s="278" t="str">
        <f>Resumo!$R$5</f>
        <v>Despesa</v>
      </c>
      <c r="F41093" s="278" t="str">
        <f>Resumo!$R$7</f>
        <v>Despesa Direta</v>
      </c>
      <c r="G41093" s="286">
        <f>'Composições Desp. Diretas'!DJ33</f>
        <v>0</v>
      </c>
    </row>
    <row r="41094" spans="1:7">
      <c r="A41094" s="283">
        <f>'Comp. Desp. Indiretas'!$DI$7</f>
        <v>0</v>
      </c>
      <c r="B41094" s="278">
        <f>'Composições Desp. Diretas'!$A$34</f>
        <v>0</v>
      </c>
      <c r="C41094" s="278" t="str">
        <f>EAP!$C$9</f>
        <v>PP01</v>
      </c>
      <c r="D41094" s="279">
        <f>'Composições Desp. Diretas'!$C$34</f>
        <v>0</v>
      </c>
      <c r="E41094" s="278" t="str">
        <f>Resumo!$R$5</f>
        <v>Despesa</v>
      </c>
      <c r="F41094" s="278" t="str">
        <f>Resumo!$R$7</f>
        <v>Despesa Direta</v>
      </c>
      <c r="G41094" s="286">
        <f>'Composições Desp. Diretas'!DJ34</f>
        <v>0</v>
      </c>
    </row>
    <row r="41095" spans="1:7">
      <c r="A41095" s="283">
        <f>'Comp. Desp. Indiretas'!$DI$7</f>
        <v>0</v>
      </c>
      <c r="B41095" s="278">
        <f>'Composições Desp. Diretas'!$A$35</f>
        <v>0</v>
      </c>
      <c r="C41095" s="278" t="str">
        <f>EAP!$C$9</f>
        <v>PP01</v>
      </c>
      <c r="D41095" s="279">
        <f>'Composições Desp. Diretas'!$C$35</f>
        <v>0</v>
      </c>
      <c r="E41095" s="278" t="str">
        <f>Resumo!$R$5</f>
        <v>Despesa</v>
      </c>
      <c r="F41095" s="278" t="str">
        <f>Resumo!$R$7</f>
        <v>Despesa Direta</v>
      </c>
      <c r="G41095" s="286">
        <f>'Composições Desp. Diretas'!DJ35</f>
        <v>0</v>
      </c>
    </row>
    <row r="41096" spans="1:7">
      <c r="A41096" s="283">
        <f>'Comp. Desp. Indiretas'!$DI$7</f>
        <v>0</v>
      </c>
      <c r="B41096" s="278">
        <f>'Composições Desp. Diretas'!$A$36</f>
        <v>0</v>
      </c>
      <c r="C41096" s="278" t="str">
        <f>EAP!$C$9</f>
        <v>PP01</v>
      </c>
      <c r="D41096" s="279">
        <f>'Composições Desp. Diretas'!$C$36</f>
        <v>0</v>
      </c>
      <c r="E41096" s="278" t="str">
        <f>Resumo!$R$5</f>
        <v>Despesa</v>
      </c>
      <c r="F41096" s="278" t="str">
        <f>Resumo!$R$7</f>
        <v>Despesa Direta</v>
      </c>
      <c r="G41096" s="286">
        <f>'Composições Desp. Diretas'!DJ36</f>
        <v>0</v>
      </c>
    </row>
    <row r="41097" spans="1:7">
      <c r="A41097" s="283">
        <f>'Comp. Desp. Indiretas'!$DI$7</f>
        <v>0</v>
      </c>
      <c r="B41097" s="278">
        <f>'Composições Desp. Diretas'!$A$37</f>
        <v>0</v>
      </c>
      <c r="C41097" s="278" t="str">
        <f>EAP!$C$9</f>
        <v>PP01</v>
      </c>
      <c r="D41097" s="279">
        <f>'Composições Desp. Diretas'!$C$37</f>
        <v>0</v>
      </c>
      <c r="E41097" s="278" t="str">
        <f>Resumo!$R$5</f>
        <v>Despesa</v>
      </c>
      <c r="F41097" s="278" t="str">
        <f>Resumo!$R$7</f>
        <v>Despesa Direta</v>
      </c>
      <c r="G41097" s="286">
        <f>'Composições Desp. Diretas'!DJ37</f>
        <v>0</v>
      </c>
    </row>
    <row r="41098" spans="1:7">
      <c r="A41098" s="283">
        <f>'Comp. Desp. Indiretas'!$DI$7</f>
        <v>0</v>
      </c>
      <c r="B41098" s="278">
        <f>'Composições Desp. Diretas'!$A$38</f>
        <v>0</v>
      </c>
      <c r="C41098" s="278" t="str">
        <f>EAP!$C$9</f>
        <v>PP01</v>
      </c>
      <c r="D41098" s="279">
        <f>'Composições Desp. Diretas'!$C$38</f>
        <v>0</v>
      </c>
      <c r="E41098" s="278" t="str">
        <f>Resumo!$R$5</f>
        <v>Despesa</v>
      </c>
      <c r="F41098" s="278" t="str">
        <f>Resumo!$R$7</f>
        <v>Despesa Direta</v>
      </c>
      <c r="G41098" s="286">
        <f>'Composições Desp. Diretas'!DJ38</f>
        <v>0</v>
      </c>
    </row>
    <row r="41099" spans="1:7">
      <c r="A41099" s="283">
        <f>'Comp. Desp. Indiretas'!$DI$7</f>
        <v>0</v>
      </c>
      <c r="B41099" s="278">
        <f>'Composições Desp. Diretas'!$A$39</f>
        <v>0</v>
      </c>
      <c r="C41099" s="278" t="str">
        <f>EAP!$C$9</f>
        <v>PP01</v>
      </c>
      <c r="D41099" s="279">
        <f>'Composições Desp. Diretas'!$C$39</f>
        <v>0</v>
      </c>
      <c r="E41099" s="278" t="str">
        <f>Resumo!$R$5</f>
        <v>Despesa</v>
      </c>
      <c r="F41099" s="278" t="str">
        <f>Resumo!$R$7</f>
        <v>Despesa Direta</v>
      </c>
      <c r="G41099" s="286">
        <f>'Composições Desp. Diretas'!DJ39</f>
        <v>0</v>
      </c>
    </row>
    <row r="41100" spans="1:7">
      <c r="A41100" s="283">
        <f>'Comp. Desp. Indiretas'!$DI$7</f>
        <v>0</v>
      </c>
      <c r="B41100" s="278">
        <f>'Composições Desp. Diretas'!$A$40</f>
        <v>0</v>
      </c>
      <c r="C41100" s="278" t="str">
        <f>EAP!$C$9</f>
        <v>PP01</v>
      </c>
      <c r="D41100" s="279">
        <f>'Composições Desp. Diretas'!$C$40</f>
        <v>0</v>
      </c>
      <c r="E41100" s="278" t="str">
        <f>Resumo!$R$5</f>
        <v>Despesa</v>
      </c>
      <c r="F41100" s="278" t="str">
        <f>Resumo!$R$7</f>
        <v>Despesa Direta</v>
      </c>
      <c r="G41100" s="286">
        <f>'Composições Desp. Diretas'!DJ40</f>
        <v>0</v>
      </c>
    </row>
    <row r="41101" spans="1:7">
      <c r="A41101" s="283">
        <f>'Comp. Desp. Indiretas'!$DI$7</f>
        <v>0</v>
      </c>
      <c r="B41101" s="278" t="str">
        <f>'Composições Desp. Diretas'!$A$42</f>
        <v>DG</v>
      </c>
      <c r="C41101" s="278" t="str">
        <f>EAP!$C$10</f>
        <v>PP02</v>
      </c>
      <c r="D41101" s="279" t="str">
        <f>'Composições Desp. Diretas'!$C$42</f>
        <v>ALUGUEL DE VEÍCULO SUV</v>
      </c>
      <c r="E41101" s="278" t="str">
        <f>Resumo!$R$5</f>
        <v>Despesa</v>
      </c>
      <c r="F41101" s="278" t="str">
        <f>Resumo!$R$7</f>
        <v>Despesa Direta</v>
      </c>
      <c r="G41101" s="286">
        <f>'Composições Desp. Diretas'!DJ42</f>
        <v>0</v>
      </c>
    </row>
    <row r="41102" spans="1:7">
      <c r="A41102" s="283">
        <f>'Comp. Desp. Indiretas'!$DI$7</f>
        <v>0</v>
      </c>
      <c r="B41102" s="278" t="str">
        <f>'Composições Desp. Diretas'!$A$43</f>
        <v>DG</v>
      </c>
      <c r="C41102" s="278" t="str">
        <f>EAP!$C$10</f>
        <v>PP02</v>
      </c>
      <c r="D41102" s="279" t="str">
        <f>'Composições Desp. Diretas'!$C$43</f>
        <v>COMBUSTÍVEL - GASOLINA</v>
      </c>
      <c r="E41102" s="278" t="str">
        <f>Resumo!$R$5</f>
        <v>Despesa</v>
      </c>
      <c r="F41102" s="278" t="str">
        <f>Resumo!$R$7</f>
        <v>Despesa Direta</v>
      </c>
      <c r="G41102" s="286">
        <f>'Composições Desp. Diretas'!DJ43</f>
        <v>0</v>
      </c>
    </row>
    <row r="41103" spans="1:7">
      <c r="A41103" s="283">
        <f>'Comp. Desp. Indiretas'!$DI$7</f>
        <v>0</v>
      </c>
      <c r="B41103" s="278" t="str">
        <f>'Composições Desp. Diretas'!$A$44</f>
        <v>DG</v>
      </c>
      <c r="C41103" s="278" t="str">
        <f>EAP!$C$10</f>
        <v>PP02</v>
      </c>
      <c r="D41103" s="279" t="str">
        <f>'Composições Desp. Diretas'!$C$44</f>
        <v>EQUIPAMENTOS VEÍCULO (SENSOR DE FADIGA + TELEMETRIA)</v>
      </c>
      <c r="E41103" s="278" t="str">
        <f>Resumo!$R$5</f>
        <v>Despesa</v>
      </c>
      <c r="F41103" s="278" t="str">
        <f>Resumo!$R$7</f>
        <v>Despesa Direta</v>
      </c>
      <c r="G41103" s="286">
        <f>'Composições Desp. Diretas'!DJ44</f>
        <v>0</v>
      </c>
    </row>
    <row r="41104" spans="1:7">
      <c r="A41104" s="283">
        <f>'Comp. Desp. Indiretas'!$DI$7</f>
        <v>0</v>
      </c>
      <c r="B41104" s="278" t="str">
        <f>'Composições Desp. Diretas'!$A$45</f>
        <v>DG</v>
      </c>
      <c r="C41104" s="278" t="str">
        <f>EAP!$C$10</f>
        <v>PP02</v>
      </c>
      <c r="D41104" s="279" t="str">
        <f>'Composições Desp. Diretas'!$C$45</f>
        <v>INSTALAÇÃO SENSOR FADIGA</v>
      </c>
      <c r="E41104" s="278" t="str">
        <f>Resumo!$R$5</f>
        <v>Despesa</v>
      </c>
      <c r="F41104" s="278" t="str">
        <f>Resumo!$R$7</f>
        <v>Despesa Direta</v>
      </c>
      <c r="G41104" s="286">
        <f>'Composições Desp. Diretas'!DJ45</f>
        <v>0</v>
      </c>
    </row>
    <row r="41105" spans="1:7">
      <c r="A41105" s="283">
        <f>'Comp. Desp. Indiretas'!$DI$7</f>
        <v>0</v>
      </c>
      <c r="B41105" s="278" t="str">
        <f>'Composições Desp. Diretas'!$A$46</f>
        <v>DG</v>
      </c>
      <c r="C41105" s="278" t="str">
        <f>EAP!$C$10</f>
        <v>PP02</v>
      </c>
      <c r="D41105" s="279" t="str">
        <f>'Composições Desp. Diretas'!$C$46</f>
        <v>DESINSTALAÇÃO SENSOR FADIGA</v>
      </c>
      <c r="E41105" s="278" t="str">
        <f>Resumo!$R$5</f>
        <v>Despesa</v>
      </c>
      <c r="F41105" s="278" t="str">
        <f>Resumo!$R$7</f>
        <v>Despesa Direta</v>
      </c>
      <c r="G41105" s="286">
        <f>'Composições Desp. Diretas'!DJ46</f>
        <v>0</v>
      </c>
    </row>
    <row r="41106" spans="1:7">
      <c r="A41106" s="283">
        <f>'Comp. Desp. Indiretas'!$DI$7</f>
        <v>0</v>
      </c>
      <c r="B41106" s="278" t="str">
        <f>'Composições Desp. Diretas'!$A$47</f>
        <v>DG</v>
      </c>
      <c r="C41106" s="278" t="str">
        <f>EAP!$C$10</f>
        <v>PP02</v>
      </c>
      <c r="D41106" s="279" t="str">
        <f>'Composições Desp. Diretas'!$C$47</f>
        <v>INSTALAÇÃO TELEMETRIA</v>
      </c>
      <c r="E41106" s="278" t="str">
        <f>Resumo!$R$5</f>
        <v>Despesa</v>
      </c>
      <c r="F41106" s="278" t="str">
        <f>Resumo!$R$7</f>
        <v>Despesa Direta</v>
      </c>
      <c r="G41106" s="286">
        <f>'Composições Desp. Diretas'!DJ47</f>
        <v>0</v>
      </c>
    </row>
    <row r="41107" spans="1:7">
      <c r="A41107" s="283">
        <f>'Comp. Desp. Indiretas'!$DI$7</f>
        <v>0</v>
      </c>
      <c r="B41107" s="278" t="str">
        <f>'Composições Desp. Diretas'!$A$48</f>
        <v>DG</v>
      </c>
      <c r="C41107" s="278" t="str">
        <f>EAP!$C$10</f>
        <v>PP02</v>
      </c>
      <c r="D41107" s="279" t="str">
        <f>'Composições Desp. Diretas'!$C$48</f>
        <v>DESINSTALAÇÃO TELEMETRIA</v>
      </c>
      <c r="E41107" s="278" t="str">
        <f>Resumo!$R$5</f>
        <v>Despesa</v>
      </c>
      <c r="F41107" s="278" t="str">
        <f>Resumo!$R$7</f>
        <v>Despesa Direta</v>
      </c>
      <c r="G41107" s="286">
        <f>'Composições Desp. Diretas'!DJ48</f>
        <v>0</v>
      </c>
    </row>
    <row r="41108" spans="1:7">
      <c r="A41108" s="283">
        <f>'Comp. Desp. Indiretas'!$DI$7</f>
        <v>0</v>
      </c>
      <c r="B41108" s="278" t="str">
        <f>'Composições Desp. Diretas'!$A$49</f>
        <v>DG</v>
      </c>
      <c r="C41108" s="278" t="str">
        <f>EAP!$C$10</f>
        <v>PP02</v>
      </c>
      <c r="D41108" s="279" t="str">
        <f>'Composições Desp. Diretas'!$C$49</f>
        <v>INSTALAÇÃO E DESINSTALAÇÃO DE SIRENE DE RÉ</v>
      </c>
      <c r="E41108" s="278" t="str">
        <f>Resumo!$R$5</f>
        <v>Despesa</v>
      </c>
      <c r="F41108" s="278" t="str">
        <f>Resumo!$R$7</f>
        <v>Despesa Direta</v>
      </c>
      <c r="G41108" s="286">
        <f>'Composições Desp. Diretas'!DJ49</f>
        <v>0</v>
      </c>
    </row>
    <row r="41109" spans="1:7">
      <c r="A41109" s="283">
        <f>'Comp. Desp. Indiretas'!$DI$7</f>
        <v>0</v>
      </c>
      <c r="B41109" s="278" t="str">
        <f>'Composições Desp. Diretas'!$A$50</f>
        <v>DG</v>
      </c>
      <c r="C41109" s="278" t="str">
        <f>EAP!$C$10</f>
        <v>PP02</v>
      </c>
      <c r="D41109" s="279" t="str">
        <f>'Composições Desp. Diretas'!$C$50</f>
        <v>LAVAGEM DE VEÍCULO</v>
      </c>
      <c r="E41109" s="278" t="str">
        <f>Resumo!$R$5</f>
        <v>Despesa</v>
      </c>
      <c r="F41109" s="278" t="str">
        <f>Resumo!$R$7</f>
        <v>Despesa Direta</v>
      </c>
      <c r="G41109" s="286">
        <f>'Composições Desp. Diretas'!DJ50</f>
        <v>0</v>
      </c>
    </row>
    <row r="41110" spans="1:7">
      <c r="A41110" s="283">
        <f>'Comp. Desp. Indiretas'!$DI$7</f>
        <v>0</v>
      </c>
      <c r="B41110" s="278" t="str">
        <f>'Composições Desp. Diretas'!$A$51</f>
        <v>MA</v>
      </c>
      <c r="C41110" s="278" t="str">
        <f>EAP!$C$10</f>
        <v>PP02</v>
      </c>
      <c r="D41110" s="279" t="str">
        <f>'Composições Desp. Diretas'!$C$51</f>
        <v>MATERIAIS GRÁFICOS (CARTILHAS, FOLDERS, BANNER, CADERNO, OUTDOOR, PLACAS, E ETC)</v>
      </c>
      <c r="E41110" s="278" t="str">
        <f>Resumo!$R$5</f>
        <v>Despesa</v>
      </c>
      <c r="F41110" s="278" t="str">
        <f>Resumo!$R$7</f>
        <v>Despesa Direta</v>
      </c>
      <c r="G41110" s="286">
        <f>'Composições Desp. Diretas'!DJ51</f>
        <v>0</v>
      </c>
    </row>
    <row r="41111" spans="1:7">
      <c r="A41111" s="283">
        <f>'Comp. Desp. Indiretas'!$DI$7</f>
        <v>0</v>
      </c>
      <c r="B41111" s="278" t="str">
        <f>'Composições Desp. Diretas'!$A$52</f>
        <v>DG</v>
      </c>
      <c r="C41111" s="278" t="str">
        <f>EAP!$C$10</f>
        <v>PP02</v>
      </c>
      <c r="D41111" s="279" t="str">
        <f>'Composições Desp. Diretas'!$C$52</f>
        <v>LANCHES OFICINAS / EVENTOS / REUNIÕES</v>
      </c>
      <c r="E41111" s="278" t="str">
        <f>Resumo!$R$5</f>
        <v>Despesa</v>
      </c>
      <c r="F41111" s="278" t="str">
        <f>Resumo!$R$7</f>
        <v>Despesa Direta</v>
      </c>
      <c r="G41111" s="286">
        <f>'Composições Desp. Diretas'!DJ52</f>
        <v>0</v>
      </c>
    </row>
    <row r="41112" spans="1:7">
      <c r="A41112" s="283">
        <f>'Comp. Desp. Indiretas'!$DI$7</f>
        <v>0</v>
      </c>
      <c r="B41112" s="278" t="str">
        <f>'Composições Desp. Diretas'!$A$53</f>
        <v>DG</v>
      </c>
      <c r="C41112" s="278" t="str">
        <f>EAP!$C$10</f>
        <v>PP02</v>
      </c>
      <c r="D41112" s="279" t="str">
        <f>'Composições Desp. Diretas'!$C$53</f>
        <v>TRANSPORTE PARTICIPANTES</v>
      </c>
      <c r="E41112" s="278" t="str">
        <f>Resumo!$R$5</f>
        <v>Despesa</v>
      </c>
      <c r="F41112" s="278" t="str">
        <f>Resumo!$R$7</f>
        <v>Despesa Direta</v>
      </c>
      <c r="G41112" s="286">
        <f>'Composições Desp. Diretas'!DJ53</f>
        <v>0</v>
      </c>
    </row>
    <row r="41113" spans="1:7">
      <c r="A41113" s="283">
        <f>'Comp. Desp. Indiretas'!$DI$7</f>
        <v>0</v>
      </c>
      <c r="B41113" s="278" t="str">
        <f>'Composições Desp. Diretas'!$A$54</f>
        <v>MA</v>
      </c>
      <c r="C41113" s="278" t="str">
        <f>EAP!$C$10</f>
        <v>PP02</v>
      </c>
      <c r="D41113" s="279" t="str">
        <f>'Composições Desp. Diretas'!$C$54</f>
        <v>MATERIAIS DE ESCRITÓRIO (CARTOLINA, PAPEL, TESOURA, CANETA, LÁPIS, GRAMPEADOR, DUREX, FITA ADESIVA, E ETC.)</v>
      </c>
      <c r="E41113" s="278" t="str">
        <f>Resumo!$R$5</f>
        <v>Despesa</v>
      </c>
      <c r="F41113" s="278" t="str">
        <f>Resumo!$R$7</f>
        <v>Despesa Direta</v>
      </c>
      <c r="G41113" s="286">
        <f>'Composições Desp. Diretas'!DJ54</f>
        <v>0</v>
      </c>
    </row>
    <row r="41114" spans="1:7">
      <c r="A41114" s="283">
        <f>'Comp. Desp. Indiretas'!$DI$7</f>
        <v>0</v>
      </c>
      <c r="B41114" s="278" t="str">
        <f>'Composições Desp. Diretas'!$A$55</f>
        <v>MA</v>
      </c>
      <c r="C41114" s="278" t="str">
        <f>EAP!$C$10</f>
        <v>PP02</v>
      </c>
      <c r="D41114" s="279" t="str">
        <f>'Composições Desp. Diretas'!$C$55</f>
        <v>MATERIAIS ACESSÓRIOS PARA AS CAMPANHAS/OFICINAS (BRINDES, CAMISETAS, E ETC.)</v>
      </c>
      <c r="E41114" s="278" t="str">
        <f>Resumo!$R$5</f>
        <v>Despesa</v>
      </c>
      <c r="F41114" s="278" t="str">
        <f>Resumo!$R$7</f>
        <v>Despesa Direta</v>
      </c>
      <c r="G41114" s="286">
        <f>'Composições Desp. Diretas'!DJ55</f>
        <v>0</v>
      </c>
    </row>
    <row r="41115" spans="1:7">
      <c r="A41115" s="283">
        <f>'Comp. Desp. Indiretas'!$DI$7</f>
        <v>0</v>
      </c>
      <c r="B41115" s="278" t="str">
        <f>'Composições Desp. Diretas'!$A$56</f>
        <v>DG</v>
      </c>
      <c r="C41115" s="278" t="str">
        <f>EAP!$C$10</f>
        <v>PP02</v>
      </c>
      <c r="D41115" s="279" t="str">
        <f>'Composições Desp. Diretas'!$C$56</f>
        <v>HOSPEDAGEM VIAGEM</v>
      </c>
      <c r="E41115" s="278" t="str">
        <f>Resumo!$R$5</f>
        <v>Despesa</v>
      </c>
      <c r="F41115" s="278" t="str">
        <f>Resumo!$R$7</f>
        <v>Despesa Direta</v>
      </c>
      <c r="G41115" s="286">
        <f>'Composições Desp. Diretas'!DJ56</f>
        <v>0</v>
      </c>
    </row>
    <row r="41116" spans="1:7">
      <c r="A41116" s="283">
        <f>'Comp. Desp. Indiretas'!$DI$7</f>
        <v>0</v>
      </c>
      <c r="B41116" s="278" t="str">
        <f>'Composições Desp. Diretas'!$A$57</f>
        <v>DG</v>
      </c>
      <c r="C41116" s="278" t="str">
        <f>EAP!$C$10</f>
        <v>PP02</v>
      </c>
      <c r="D41116" s="279" t="str">
        <f>'Composições Desp. Diretas'!$C$57</f>
        <v>ALIMENTAÇÃO VIAGEM (CAFÉ / ALMOÇO OU JANTA)</v>
      </c>
      <c r="E41116" s="278" t="str">
        <f>Resumo!$R$5</f>
        <v>Despesa</v>
      </c>
      <c r="F41116" s="278" t="str">
        <f>Resumo!$R$7</f>
        <v>Despesa Direta</v>
      </c>
      <c r="G41116" s="286">
        <f>'Composições Desp. Diretas'!DJ57</f>
        <v>0</v>
      </c>
    </row>
    <row r="41117" spans="1:7">
      <c r="A41117" s="283">
        <f>'Comp. Desp. Indiretas'!$DI$7</f>
        <v>0</v>
      </c>
      <c r="B41117" s="278" t="str">
        <f>'Composições Desp. Diretas'!$A$58</f>
        <v>DG</v>
      </c>
      <c r="C41117" s="278" t="str">
        <f>EAP!$C$10</f>
        <v>PP02</v>
      </c>
      <c r="D41117" s="279" t="str">
        <f>'Composições Desp. Diretas'!$C$58</f>
        <v>PASSAGEM TERRESTRE / TRANSLADO</v>
      </c>
      <c r="E41117" s="278" t="str">
        <f>Resumo!$R$5</f>
        <v>Despesa</v>
      </c>
      <c r="F41117" s="278" t="str">
        <f>Resumo!$R$7</f>
        <v>Despesa Direta</v>
      </c>
      <c r="G41117" s="286">
        <f>'Composições Desp. Diretas'!DJ58</f>
        <v>0</v>
      </c>
    </row>
    <row r="41118" spans="1:7">
      <c r="A41118" s="283">
        <f>'Comp. Desp. Indiretas'!$DI$7</f>
        <v>0</v>
      </c>
      <c r="B41118" s="278">
        <f>'Composições Desp. Diretas'!$A$59</f>
        <v>0</v>
      </c>
      <c r="C41118" s="278" t="str">
        <f>EAP!$C$10</f>
        <v>PP02</v>
      </c>
      <c r="D41118" s="279">
        <f>'Composições Desp. Diretas'!$C$59</f>
        <v>0</v>
      </c>
      <c r="E41118" s="278" t="str">
        <f>Resumo!$R$5</f>
        <v>Despesa</v>
      </c>
      <c r="F41118" s="278" t="str">
        <f>Resumo!$R$7</f>
        <v>Despesa Direta</v>
      </c>
      <c r="G41118" s="286">
        <f>'Composições Desp. Diretas'!DJ59</f>
        <v>0</v>
      </c>
    </row>
    <row r="41119" spans="1:7">
      <c r="A41119" s="283">
        <f>'Comp. Desp. Indiretas'!$DI$7</f>
        <v>0</v>
      </c>
      <c r="B41119" s="278">
        <f>'Composições Desp. Diretas'!$A$60</f>
        <v>0</v>
      </c>
      <c r="C41119" s="278" t="str">
        <f>EAP!$C$10</f>
        <v>PP02</v>
      </c>
      <c r="D41119" s="279">
        <f>'Composições Desp. Diretas'!$C$60</f>
        <v>0</v>
      </c>
      <c r="E41119" s="278" t="str">
        <f>Resumo!$R$5</f>
        <v>Despesa</v>
      </c>
      <c r="F41119" s="278" t="str">
        <f>Resumo!$R$7</f>
        <v>Despesa Direta</v>
      </c>
      <c r="G41119" s="286">
        <f>'Composições Desp. Diretas'!DJ60</f>
        <v>0</v>
      </c>
    </row>
    <row r="41120" spans="1:7">
      <c r="A41120" s="283">
        <f>'Comp. Desp. Indiretas'!$DI$7</f>
        <v>0</v>
      </c>
      <c r="B41120" s="278">
        <f>'Composições Desp. Diretas'!$A$61</f>
        <v>0</v>
      </c>
      <c r="C41120" s="278" t="str">
        <f>EAP!$C$10</f>
        <v>PP02</v>
      </c>
      <c r="D41120" s="279">
        <f>'Composições Desp. Diretas'!$C$61</f>
        <v>0</v>
      </c>
      <c r="E41120" s="278" t="str">
        <f>Resumo!$R$5</f>
        <v>Despesa</v>
      </c>
      <c r="F41120" s="278" t="str">
        <f>Resumo!$R$7</f>
        <v>Despesa Direta</v>
      </c>
      <c r="G41120" s="286">
        <f>'Composições Desp. Diretas'!DJ61</f>
        <v>0</v>
      </c>
    </row>
    <row r="41121" spans="1:7">
      <c r="A41121" s="283">
        <f>'Comp. Desp. Indiretas'!$DI$7</f>
        <v>0</v>
      </c>
      <c r="B41121" s="278">
        <f>'Composições Desp. Diretas'!$A$62</f>
        <v>0</v>
      </c>
      <c r="C41121" s="278" t="str">
        <f>EAP!$C$10</f>
        <v>PP02</v>
      </c>
      <c r="D41121" s="279">
        <f>'Composições Desp. Diretas'!$C$62</f>
        <v>0</v>
      </c>
      <c r="E41121" s="278" t="str">
        <f>Resumo!$R$5</f>
        <v>Despesa</v>
      </c>
      <c r="F41121" s="278" t="str">
        <f>Resumo!$R$7</f>
        <v>Despesa Direta</v>
      </c>
      <c r="G41121" s="286">
        <f>'Composições Desp. Diretas'!DJ62</f>
        <v>0</v>
      </c>
    </row>
    <row r="41122" spans="1:7">
      <c r="A41122" s="283">
        <f>'Comp. Desp. Indiretas'!$DI$7</f>
        <v>0</v>
      </c>
      <c r="B41122" s="278">
        <f>'Composições Desp. Diretas'!$A$63</f>
        <v>0</v>
      </c>
      <c r="C41122" s="278" t="str">
        <f>EAP!$C$10</f>
        <v>PP02</v>
      </c>
      <c r="D41122" s="279">
        <f>'Composições Desp. Diretas'!$C$63</f>
        <v>0</v>
      </c>
      <c r="E41122" s="278" t="str">
        <f>Resumo!$R$5</f>
        <v>Despesa</v>
      </c>
      <c r="F41122" s="278" t="str">
        <f>Resumo!$R$7</f>
        <v>Despesa Direta</v>
      </c>
      <c r="G41122" s="286">
        <f>'Composições Desp. Diretas'!DJ63</f>
        <v>0</v>
      </c>
    </row>
    <row r="41123" spans="1:7">
      <c r="A41123" s="283">
        <f>'Comp. Desp. Indiretas'!$DI$7</f>
        <v>0</v>
      </c>
      <c r="B41123" s="278">
        <f>'Composições Desp. Diretas'!$A$64</f>
        <v>0</v>
      </c>
      <c r="C41123" s="278" t="str">
        <f>EAP!$C$10</f>
        <v>PP02</v>
      </c>
      <c r="D41123" s="279">
        <f>'Composições Desp. Diretas'!$C$64</f>
        <v>0</v>
      </c>
      <c r="E41123" s="278" t="str">
        <f>Resumo!$R$5</f>
        <v>Despesa</v>
      </c>
      <c r="F41123" s="278" t="str">
        <f>Resumo!$R$7</f>
        <v>Despesa Direta</v>
      </c>
      <c r="G41123" s="286">
        <f>'Composições Desp. Diretas'!DJ64</f>
        <v>0</v>
      </c>
    </row>
    <row r="41124" spans="1:7">
      <c r="A41124" s="283">
        <f>'Comp. Desp. Indiretas'!$DI$7</f>
        <v>0</v>
      </c>
      <c r="B41124" s="278">
        <f>'Composições Desp. Diretas'!$A$65</f>
        <v>0</v>
      </c>
      <c r="C41124" s="278" t="str">
        <f>EAP!$C$10</f>
        <v>PP02</v>
      </c>
      <c r="D41124" s="279">
        <f>'Composições Desp. Diretas'!$C$65</f>
        <v>0</v>
      </c>
      <c r="E41124" s="278" t="str">
        <f>Resumo!$R$5</f>
        <v>Despesa</v>
      </c>
      <c r="F41124" s="278" t="str">
        <f>Resumo!$R$7</f>
        <v>Despesa Direta</v>
      </c>
      <c r="G41124" s="286">
        <f>'Composições Desp. Diretas'!DJ65</f>
        <v>0</v>
      </c>
    </row>
    <row r="41125" spans="1:7">
      <c r="A41125" s="283">
        <f>'Comp. Desp. Indiretas'!$DI$7</f>
        <v>0</v>
      </c>
      <c r="B41125" s="278">
        <f>'Composições Desp. Diretas'!$A$66</f>
        <v>0</v>
      </c>
      <c r="C41125" s="278" t="str">
        <f>EAP!$C$10</f>
        <v>PP02</v>
      </c>
      <c r="D41125" s="279">
        <f>'Composições Desp. Diretas'!$C$66</f>
        <v>0</v>
      </c>
      <c r="E41125" s="278" t="str">
        <f>Resumo!$R$5</f>
        <v>Despesa</v>
      </c>
      <c r="F41125" s="278" t="str">
        <f>Resumo!$R$7</f>
        <v>Despesa Direta</v>
      </c>
      <c r="G41125" s="286">
        <f>'Composições Desp. Diretas'!DJ66</f>
        <v>0</v>
      </c>
    </row>
    <row r="41126" spans="1:7">
      <c r="A41126" s="283">
        <f>'Comp. Desp. Indiretas'!$DI$7</f>
        <v>0</v>
      </c>
      <c r="B41126" s="278">
        <f>'Composições Desp. Diretas'!$A$67</f>
        <v>0</v>
      </c>
      <c r="C41126" s="278" t="str">
        <f>EAP!$C$10</f>
        <v>PP02</v>
      </c>
      <c r="D41126" s="279">
        <f>'Composições Desp. Diretas'!$C$67</f>
        <v>0</v>
      </c>
      <c r="E41126" s="278" t="str">
        <f>Resumo!$R$5</f>
        <v>Despesa</v>
      </c>
      <c r="F41126" s="278" t="str">
        <f>Resumo!$R$7</f>
        <v>Despesa Direta</v>
      </c>
      <c r="G41126" s="286">
        <f>'Composições Desp. Diretas'!DJ67</f>
        <v>0</v>
      </c>
    </row>
    <row r="41127" spans="1:7">
      <c r="A41127" s="283">
        <f>'Comp. Desp. Indiretas'!$DI$7</f>
        <v>0</v>
      </c>
      <c r="B41127" s="278">
        <f>'Composições Desp. Diretas'!$A$68</f>
        <v>0</v>
      </c>
      <c r="C41127" s="278" t="str">
        <f>EAP!$C$10</f>
        <v>PP02</v>
      </c>
      <c r="D41127" s="279">
        <f>'Composições Desp. Diretas'!$C$68</f>
        <v>0</v>
      </c>
      <c r="E41127" s="278" t="str">
        <f>Resumo!$R$5</f>
        <v>Despesa</v>
      </c>
      <c r="F41127" s="278" t="str">
        <f>Resumo!$R$7</f>
        <v>Despesa Direta</v>
      </c>
      <c r="G41127" s="286">
        <f>'Composições Desp. Diretas'!DJ68</f>
        <v>0</v>
      </c>
    </row>
    <row r="41128" spans="1:7">
      <c r="A41128" s="283">
        <f>'Comp. Desp. Indiretas'!$DI$7</f>
        <v>0</v>
      </c>
      <c r="B41128" s="278">
        <f>'Composições Desp. Diretas'!$A$69</f>
        <v>0</v>
      </c>
      <c r="C41128" s="278" t="str">
        <f>EAP!$C$10</f>
        <v>PP02</v>
      </c>
      <c r="D41128" s="279">
        <f>'Composições Desp. Diretas'!$C$69</f>
        <v>0</v>
      </c>
      <c r="E41128" s="278" t="str">
        <f>Resumo!$R$5</f>
        <v>Despesa</v>
      </c>
      <c r="F41128" s="278" t="str">
        <f>Resumo!$R$7</f>
        <v>Despesa Direta</v>
      </c>
      <c r="G41128" s="286">
        <f>'Composições Desp. Diretas'!DJ69</f>
        <v>0</v>
      </c>
    </row>
    <row r="41129" spans="1:7">
      <c r="A41129" s="283">
        <f>'Comp. Desp. Indiretas'!$DI$7</f>
        <v>0</v>
      </c>
      <c r="B41129" s="278">
        <f>'Composições Desp. Diretas'!$A$70</f>
        <v>0</v>
      </c>
      <c r="C41129" s="278" t="str">
        <f>EAP!$C$10</f>
        <v>PP02</v>
      </c>
      <c r="D41129" s="279">
        <f>'Composições Desp. Diretas'!$C$70</f>
        <v>0</v>
      </c>
      <c r="E41129" s="278" t="str">
        <f>Resumo!$R$5</f>
        <v>Despesa</v>
      </c>
      <c r="F41129" s="278" t="str">
        <f>Resumo!$R$7</f>
        <v>Despesa Direta</v>
      </c>
      <c r="G41129" s="286">
        <f>'Composições Desp. Diretas'!DJ70</f>
        <v>0</v>
      </c>
    </row>
    <row r="41130" spans="1:7">
      <c r="A41130" s="283">
        <f>'Comp. Desp. Indiretas'!$DI$7</f>
        <v>0</v>
      </c>
      <c r="B41130" s="278">
        <f>'Composições Desp. Diretas'!$A$71</f>
        <v>0</v>
      </c>
      <c r="C41130" s="278" t="str">
        <f>EAP!$C$10</f>
        <v>PP02</v>
      </c>
      <c r="D41130" s="279">
        <f>'Composições Desp. Diretas'!$C$71</f>
        <v>0</v>
      </c>
      <c r="E41130" s="278" t="str">
        <f>Resumo!$R$5</f>
        <v>Despesa</v>
      </c>
      <c r="F41130" s="278" t="str">
        <f>Resumo!$R$7</f>
        <v>Despesa Direta</v>
      </c>
      <c r="G41130" s="286">
        <f>'Composições Desp. Diretas'!DJ71</f>
        <v>0</v>
      </c>
    </row>
    <row r="41131" spans="1:7">
      <c r="A41131" s="283">
        <f>'Comp. Desp. Indiretas'!$DI$7</f>
        <v>0</v>
      </c>
      <c r="B41131" s="278">
        <f>'Composições Desp. Diretas'!$A$72</f>
        <v>0</v>
      </c>
      <c r="C41131" s="278" t="str">
        <f>EAP!$C$10</f>
        <v>PP02</v>
      </c>
      <c r="D41131" s="279">
        <f>'Composições Desp. Diretas'!$C$72</f>
        <v>0</v>
      </c>
      <c r="E41131" s="278" t="str">
        <f>Resumo!$R$5</f>
        <v>Despesa</v>
      </c>
      <c r="F41131" s="278" t="str">
        <f>Resumo!$R$7</f>
        <v>Despesa Direta</v>
      </c>
      <c r="G41131" s="286">
        <f>'Composições Desp. Diretas'!DJ72</f>
        <v>0</v>
      </c>
    </row>
    <row r="42000" spans="1:7">
      <c r="A42000" s="283">
        <f>'Comp. Desp. Indiretas'!$DI$7</f>
        <v>0</v>
      </c>
      <c r="D42000" s="279" t="str">
        <f>'CRONOG. DE RECEBIMENTO'!$A$5</f>
        <v>SUBPROGRAMA DE EDUCAÇÃO AMBIENTAL PARA A COMUNIDADE (PEAC)</v>
      </c>
      <c r="E42000" s="278" t="str">
        <f>Resumo!$R$4</f>
        <v>Receita</v>
      </c>
      <c r="F42000" s="278" t="str">
        <f>Resumo!$R$4</f>
        <v>Receita</v>
      </c>
      <c r="G42000" s="286">
        <f>'CRONOG. DE RECEBIMENTO'!AM5</f>
        <v>0</v>
      </c>
    </row>
    <row r="42001" spans="1:7">
      <c r="A42001" s="283">
        <f>'Comp. Desp. Indiretas'!$DI$7</f>
        <v>0</v>
      </c>
      <c r="D42001" s="279" t="str">
        <f>'CRONOG. DE RECEBIMENTO'!$A$6</f>
        <v>Plano de Trabalho de Comunidade (PEAC)</v>
      </c>
      <c r="E42001" s="278" t="str">
        <f>Resumo!$R$4</f>
        <v>Receita</v>
      </c>
      <c r="F42001" s="278" t="str">
        <f>Resumo!$R$4</f>
        <v>Receita</v>
      </c>
      <c r="G42001" s="286">
        <f>'CRONOG. DE RECEBIMENTO'!AM6</f>
        <v>0</v>
      </c>
    </row>
    <row r="42002" spans="1:7">
      <c r="A42002" s="283">
        <f>'Comp. Desp. Indiretas'!$DI$7</f>
        <v>0</v>
      </c>
      <c r="D42002" s="279" t="str">
        <f>'CRONOG. DE RECEBIMENTO'!$A$7</f>
        <v>Formar Comitê de Educação Ambiental de Comunidade (PEAC)</v>
      </c>
      <c r="E42002" s="278" t="str">
        <f>Resumo!$R$4</f>
        <v>Receita</v>
      </c>
      <c r="F42002" s="278" t="str">
        <f>Resumo!$R$4</f>
        <v>Receita</v>
      </c>
      <c r="G42002" s="286">
        <f>'CRONOG. DE RECEBIMENTO'!AM7</f>
        <v>0</v>
      </c>
    </row>
    <row r="42003" spans="1:7">
      <c r="A42003" s="283">
        <f>'Comp. Desp. Indiretas'!$DI$7</f>
        <v>0</v>
      </c>
      <c r="D42003" s="279" t="str">
        <f>'CRONOG. DE RECEBIMENTO'!$A$8</f>
        <v>Manter Comitê de Educação Ambiental em comunidades (PEAC)</v>
      </c>
      <c r="E42003" s="278" t="str">
        <f>Resumo!$R$4</f>
        <v>Receita</v>
      </c>
      <c r="F42003" s="278" t="str">
        <f>Resumo!$R$4</f>
        <v>Receita</v>
      </c>
      <c r="G42003" s="286">
        <f>'CRONOG. DE RECEBIMENTO'!AM8</f>
        <v>0</v>
      </c>
    </row>
    <row r="42004" spans="1:7">
      <c r="A42004" s="283">
        <f>'Comp. Desp. Indiretas'!$DI$7</f>
        <v>0</v>
      </c>
      <c r="D42004" s="279" t="str">
        <f>'CRONOG. DE RECEBIMENTO'!$A$24</f>
        <v>Realizar análise técnica mensal das atividades de Educação Ambiental do PEAC</v>
      </c>
      <c r="E42004" s="278" t="str">
        <f>Resumo!$R$4</f>
        <v>Receita</v>
      </c>
      <c r="F42004" s="278" t="str">
        <f>Resumo!$R$4</f>
        <v>Receita</v>
      </c>
      <c r="G42004" s="286">
        <f>'CRONOG. DE RECEBIMENTO'!AM24</f>
        <v>0</v>
      </c>
    </row>
    <row r="42005" spans="1:7">
      <c r="A42005" s="283">
        <f>'Comp. Desp. Indiretas'!$DI$7</f>
        <v>0</v>
      </c>
      <c r="D42005" s="279" t="str">
        <f>'CRONOG. DE RECEBIMENTO'!$A$25</f>
        <v>Realizar Blitz Educativa sobre SSMA para Comunidades (PEAC)</v>
      </c>
      <c r="E42005" s="278" t="str">
        <f>Resumo!$R$4</f>
        <v>Receita</v>
      </c>
      <c r="F42005" s="278" t="str">
        <f>Resumo!$R$4</f>
        <v>Receita</v>
      </c>
      <c r="G42005" s="286">
        <f>'CRONOG. DE RECEBIMENTO'!AM25</f>
        <v>0</v>
      </c>
    </row>
    <row r="42006" spans="1:7">
      <c r="A42006" s="283">
        <f>'Comp. Desp. Indiretas'!$DI$7</f>
        <v>0</v>
      </c>
      <c r="D42006" s="279" t="str">
        <f>'CRONOG. DE RECEBIMENTO'!$A$26</f>
        <v>Despesas tributáveis do item 6.1.12</v>
      </c>
      <c r="E42006" s="278" t="str">
        <f>Resumo!$R$4</f>
        <v>Receita</v>
      </c>
      <c r="F42006" s="278" t="str">
        <f>Resumo!$R$4</f>
        <v>Receita</v>
      </c>
      <c r="G42006" s="286">
        <f>'CRONOG. DE RECEBIMENTO'!AM26</f>
        <v>0</v>
      </c>
    </row>
    <row r="42007" spans="1:7">
      <c r="A42007" s="283">
        <f>'Comp. Desp. Indiretas'!$DI$7</f>
        <v>0</v>
      </c>
      <c r="D42007" s="279" t="str">
        <f>'CRONOG. DE RECEBIMENTO'!$A$42</f>
        <v>Despesas tributáveis do item 6.1.21</v>
      </c>
      <c r="E42007" s="278" t="str">
        <f>Resumo!$R$4</f>
        <v>Receita</v>
      </c>
      <c r="F42007" s="278" t="str">
        <f>Resumo!$R$4</f>
        <v>Receita</v>
      </c>
      <c r="G42007" s="286">
        <f>'CRONOG. DE RECEBIMENTO'!AM42</f>
        <v>0</v>
      </c>
    </row>
    <row r="42008" spans="1:7">
      <c r="A42008" s="283">
        <f>'Comp. Desp. Indiretas'!$DI$7</f>
        <v>0</v>
      </c>
      <c r="D42008" s="279" t="str">
        <f>'CRONOG. DE RECEBIMENTO'!$A$43</f>
        <v>Monitorar atividade do Programa de Educação Ambiental do Trabalhador (PEAT)</v>
      </c>
      <c r="E42008" s="278" t="str">
        <f>Resumo!$R$4</f>
        <v>Receita</v>
      </c>
      <c r="F42008" s="278" t="str">
        <f>Resumo!$R$4</f>
        <v>Receita</v>
      </c>
      <c r="G42008" s="286">
        <f>'CRONOG. DE RECEBIMENTO'!AM43</f>
        <v>0</v>
      </c>
    </row>
    <row r="42009" spans="1:7">
      <c r="A42009" s="283">
        <f>'Comp. Desp. Indiretas'!$DI$7</f>
        <v>0</v>
      </c>
      <c r="D42009" s="279" t="str">
        <f>'CRONOG. DE RECEBIMENTO'!$A$44</f>
        <v>Despesas tributáveis do item 6.1.22</v>
      </c>
      <c r="E42009" s="278" t="str">
        <f>Resumo!$R$4</f>
        <v>Receita</v>
      </c>
      <c r="F42009" s="278" t="str">
        <f>Resumo!$R$4</f>
        <v>Receita</v>
      </c>
      <c r="G42009" s="286">
        <f>'CRONOG. DE RECEBIMENTO'!AM44</f>
        <v>0</v>
      </c>
    </row>
    <row r="42010" spans="1:7">
      <c r="A42010" s="283">
        <f>'Comp. Desp. Indiretas'!$DI$7</f>
        <v>0</v>
      </c>
      <c r="D42010" s="279" t="str">
        <f>'CRONOG. DE RECEBIMENTO'!$A$45</f>
        <v>Realizar análise técnica mensal das atividades de Educação Ambiental do PEAT</v>
      </c>
      <c r="E42010" s="278" t="str">
        <f>Resumo!$R$4</f>
        <v>Receita</v>
      </c>
      <c r="F42010" s="278" t="str">
        <f>Resumo!$R$4</f>
        <v>Receita</v>
      </c>
      <c r="G42010" s="286">
        <f>'CRONOG. DE RECEBIMENTO'!AM45</f>
        <v>0</v>
      </c>
    </row>
    <row r="42011" spans="1:7">
      <c r="A42011" s="283">
        <f>'Comp. Desp. Indiretas'!$DI$7</f>
        <v>0</v>
      </c>
      <c r="D42011" s="279" t="str">
        <f>'CRONOG. DE RECEBIMENTO'!$A$46</f>
        <v>Realizar Diagnóstico Socioambiental Participativo (DSAP) para empregados</v>
      </c>
      <c r="E42011" s="278" t="str">
        <f>Resumo!$R$4</f>
        <v>Receita</v>
      </c>
      <c r="F42011" s="278" t="str">
        <f>Resumo!$R$4</f>
        <v>Receita</v>
      </c>
      <c r="G42011" s="286">
        <f>'CRONOG. DE RECEBIMENTO'!AM46</f>
        <v>0</v>
      </c>
    </row>
    <row r="42013" spans="1:7">
      <c r="A42013" s="283">
        <f>'Comp. Desp. Indiretas'!$DI$7</f>
        <v>0</v>
      </c>
      <c r="D42013" s="279" t="str">
        <f>'CRONOG. DE RECEBIMENTO'!$A$47</f>
        <v>Despesas tributáveis do item 6.1.24</v>
      </c>
      <c r="E42013" s="278" t="str">
        <f>Resumo!$R$4</f>
        <v>Receita</v>
      </c>
      <c r="F42013" s="278" t="str">
        <f>Resumo!$R$4</f>
        <v>Receita</v>
      </c>
      <c r="G42013" s="286">
        <f>'CRONOG. DE RECEBIMENTO'!AM47</f>
        <v>0</v>
      </c>
    </row>
    <row r="42014" spans="1:7">
      <c r="A42014" s="283">
        <f>'Comp. Desp. Indiretas'!$DI$7</f>
        <v>0</v>
      </c>
      <c r="D42014" s="279" t="str">
        <f>'CRONOG. DE RECEBIMENTO'!$A$48</f>
        <v>PRODUÇÃO DE ARTES VISUAIS</v>
      </c>
      <c r="E42014" s="278" t="str">
        <f>Resumo!$R$4</f>
        <v>Receita</v>
      </c>
      <c r="F42014" s="278" t="str">
        <f>Resumo!$R$4</f>
        <v>Receita</v>
      </c>
      <c r="G42014" s="286">
        <f>'CRONOG. DE RECEBIMENTO'!AM48</f>
        <v>0</v>
      </c>
    </row>
    <row r="42015" spans="1:7">
      <c r="A42015" s="283">
        <f>'Comp. Desp. Indiretas'!$DI$7</f>
        <v>0</v>
      </c>
      <c r="D42015" s="279" t="str">
        <f>'CRONOG. DE RECEBIMENTO'!$A$49</f>
        <v>Produzir material gráfico como folder, convites, banner, lâmina, outdoor, apresentações e produtos diversos atinentes a educação ambiental e outras temáticas etc.</v>
      </c>
      <c r="E42015" s="278" t="str">
        <f>Resumo!$R$4</f>
        <v>Receita</v>
      </c>
      <c r="F42015" s="278" t="str">
        <f>Resumo!$R$4</f>
        <v>Receita</v>
      </c>
      <c r="G42015" s="286">
        <f>'CRONOG. DE RECEBIMENTO'!AM49</f>
        <v>0</v>
      </c>
    </row>
    <row r="42016" spans="1:7">
      <c r="A42016" s="283">
        <f>'Comp. Desp. Indiretas'!$DI$7</f>
        <v>0</v>
      </c>
      <c r="D42016" s="279" t="str">
        <f>'CRONOG. DE RECEBIMENTO'!$A$50</f>
        <v>Produzir Card Animado, Vídeos, Spot, Jogos interativos, Peça Multimídia, Identidade Visual, Plataformas digitais/interativas, Brindes, Cadernos de Campo/Quis/Guia etc.:</v>
      </c>
      <c r="E42016" s="278" t="str">
        <f>Resumo!$R$4</f>
        <v>Receita</v>
      </c>
      <c r="F42016" s="278" t="str">
        <f>Resumo!$R$4</f>
        <v>Receita</v>
      </c>
      <c r="G42016" s="286">
        <f>'CRONOG. DE RECEBIMENTO'!AM50</f>
        <v>0</v>
      </c>
    </row>
    <row r="42030" spans="1:7">
      <c r="A42030" s="283">
        <f>'Comp. Desp. Indiretas'!$DI$7</f>
        <v>0</v>
      </c>
      <c r="D42030" s="279" t="str">
        <f>Resumo!$R$8</f>
        <v>Imposto</v>
      </c>
      <c r="E42030" s="278" t="str">
        <f>Resumo!$R$5</f>
        <v>Despesa</v>
      </c>
      <c r="F42030" s="278" t="str">
        <f>Resumo!$R$8</f>
        <v>Imposto</v>
      </c>
      <c r="G42030" s="286">
        <f>'CRONOG. DE RECEBIMENTO'!AM53</f>
        <v>0</v>
      </c>
    </row>
    <row r="42031" spans="1:7">
      <c r="A42031" s="283">
        <f>'Comp. Desp. Indiretas'!$DI$7</f>
        <v>0</v>
      </c>
      <c r="D42031" s="279" t="str">
        <f>Resumo!$R$9</f>
        <v>Overhead</v>
      </c>
      <c r="E42031" s="278" t="str">
        <f>Resumo!$R$9</f>
        <v>Overhead</v>
      </c>
      <c r="F42031" s="278" t="str">
        <f>Resumo!$R$9</f>
        <v>Overhead</v>
      </c>
      <c r="G42031" s="286">
        <f>'CRONOG. DE RECEBIMENTO'!AM58</f>
        <v>0</v>
      </c>
    </row>
    <row r="42032" spans="1:7">
      <c r="A42032" s="283">
        <f>'Comp. Desp. Indiretas'!$DI$7</f>
        <v>0</v>
      </c>
      <c r="D42032" s="279" t="str">
        <f>Resumo!$R$10</f>
        <v>Margem</v>
      </c>
      <c r="E42032" s="278" t="str">
        <f>Resumo!$R$10</f>
        <v>Margem</v>
      </c>
      <c r="F42032" s="278" t="str">
        <f>Resumo!$R$10</f>
        <v>Margem</v>
      </c>
      <c r="G42032" s="286">
        <f>'CRONOG. DE RECEBIMENTO'!AM60</f>
        <v>0</v>
      </c>
    </row>
    <row r="42033" spans="1:7">
      <c r="A42033" s="283">
        <f>'Comp. Desp. Indiretas'!$DI$7</f>
        <v>0</v>
      </c>
      <c r="D42033" s="279" t="str">
        <f>Resumo!$R$11</f>
        <v>Risco</v>
      </c>
      <c r="E42033" s="278" t="str">
        <f>Resumo!$R$11</f>
        <v>Risco</v>
      </c>
      <c r="F42033" s="278" t="str">
        <f>Resumo!$R$11</f>
        <v>Risco</v>
      </c>
      <c r="G42033" s="286">
        <f>'CRONOG. DE RECEBIMENTO'!AM59</f>
        <v>0</v>
      </c>
    </row>
    <row r="42034" spans="1:7">
      <c r="A42034" s="283">
        <f>'Comp. Desp. Indiretas'!$DI$7</f>
        <v>0</v>
      </c>
      <c r="D42034" s="279" t="str">
        <f>'CRONOG. DE RECEBIMENTO'!$A$54</f>
        <v>TOTAL MENSAL - RECEITA LÍQUIDA</v>
      </c>
      <c r="E42034" s="278" t="str">
        <f>Resumo!$R$4</f>
        <v>Receita</v>
      </c>
      <c r="F42034" s="278" t="str">
        <f>'CRONOG. DE RECEBIMENTO'!$A$54</f>
        <v>TOTAL MENSAL - RECEITA LÍQUIDA</v>
      </c>
      <c r="G42034" s="286">
        <f>'CRONOG. DE RECEBIMENTO'!$AM$54</f>
        <v>0</v>
      </c>
    </row>
    <row r="42035" spans="1:7">
      <c r="A42035" s="283">
        <f>'Comp. Desp. Indiretas'!$DI$7</f>
        <v>0</v>
      </c>
      <c r="D42035" s="279" t="str">
        <f>'CRONOG. DE RECEBIMENTO'!$A$55</f>
        <v>TOTAL ACUMULADO - RECEITA LÍQUIDA</v>
      </c>
      <c r="E42035" s="278" t="str">
        <f>Resumo!$R$4</f>
        <v>Receita</v>
      </c>
      <c r="F42035" s="278" t="str">
        <f>'CRONOG. DE RECEBIMENTO'!$A$55</f>
        <v>TOTAL ACUMULADO - RECEITA LÍQUIDA</v>
      </c>
      <c r="G42035" s="286">
        <f>'CRONOG. DE RECEBIMENTO'!$AM$55</f>
        <v>5856057.9680455765</v>
      </c>
    </row>
    <row r="42066" spans="1:7">
      <c r="A42066" s="283">
        <f>'Comp. Desp. Indiretas'!$DJ$7</f>
        <v>0</v>
      </c>
      <c r="B42066" s="278" t="str">
        <f>'Comp. Desp. Indiretas'!$A$9</f>
        <v>MOC</v>
      </c>
      <c r="D42066" s="279" t="str">
        <f>'Comp. Desp. Indiretas'!$C$9</f>
        <v>DIRETOR TÉCNICO</v>
      </c>
      <c r="E42066" s="278" t="str">
        <f>Resumo!$R$5</f>
        <v>Despesa</v>
      </c>
      <c r="F42066" s="278" t="str">
        <f>Resumo!$R$6</f>
        <v>Despesa Indireta</v>
      </c>
      <c r="G42066" s="286">
        <f>'Comp. Desp. Indiretas'!DJ9</f>
        <v>0</v>
      </c>
    </row>
    <row r="42067" spans="1:7">
      <c r="A42067" s="283">
        <f>'Comp. Desp. Indiretas'!$DJ$7</f>
        <v>0</v>
      </c>
      <c r="B42067" s="278" t="str">
        <f>'Comp. Desp. Indiretas'!$A$10</f>
        <v>MOC</v>
      </c>
      <c r="D42067" s="279" t="str">
        <f>'Comp. Desp. Indiretas'!$C$10</f>
        <v>GERENTE DE PROJETO</v>
      </c>
      <c r="E42067" s="278" t="str">
        <f>Resumo!$R$5</f>
        <v>Despesa</v>
      </c>
      <c r="F42067" s="278" t="str">
        <f>Resumo!$R$6</f>
        <v>Despesa Indireta</v>
      </c>
      <c r="G42067" s="286">
        <f>'Comp. Desp. Indiretas'!DJ10</f>
        <v>0</v>
      </c>
    </row>
    <row r="42068" spans="1:7">
      <c r="A42068" s="283">
        <f>'Comp. Desp. Indiretas'!$DJ$7</f>
        <v>0</v>
      </c>
      <c r="B42068" s="278" t="str">
        <f>'Comp. Desp. Indiretas'!$A$11</f>
        <v>MOC</v>
      </c>
      <c r="D42068" s="279" t="str">
        <f>'Comp. Desp. Indiretas'!$C$11</f>
        <v>COORD. DE PROJETO</v>
      </c>
      <c r="E42068" s="278" t="str">
        <f>Resumo!$R$5</f>
        <v>Despesa</v>
      </c>
      <c r="F42068" s="278" t="str">
        <f>Resumo!$R$6</f>
        <v>Despesa Indireta</v>
      </c>
      <c r="G42068" s="286">
        <f>'Comp. Desp. Indiretas'!DJ11</f>
        <v>0</v>
      </c>
    </row>
    <row r="42069" spans="1:7">
      <c r="A42069" s="283">
        <f>'Comp. Desp. Indiretas'!$DJ$7</f>
        <v>0</v>
      </c>
      <c r="B42069" s="278" t="str">
        <f>'Comp. Desp. Indiretas'!$A$12</f>
        <v>MOC</v>
      </c>
      <c r="D42069" s="279" t="str">
        <f>'Comp. Desp. Indiretas'!$C$12</f>
        <v>COORD. OPERACIONAL</v>
      </c>
      <c r="E42069" s="278" t="str">
        <f>Resumo!$R$5</f>
        <v>Despesa</v>
      </c>
      <c r="F42069" s="278" t="str">
        <f>Resumo!$R$6</f>
        <v>Despesa Indireta</v>
      </c>
      <c r="G42069" s="286">
        <f>'Comp. Desp. Indiretas'!DJ12</f>
        <v>0</v>
      </c>
    </row>
    <row r="42070" spans="1:7">
      <c r="A42070" s="283">
        <f>'Comp. Desp. Indiretas'!$DJ$7</f>
        <v>0</v>
      </c>
      <c r="B42070" s="278" t="str">
        <f>'Comp. Desp. Indiretas'!$A$13</f>
        <v>MOC</v>
      </c>
      <c r="D42070" s="279" t="str">
        <f>'Comp. Desp. Indiretas'!$C$13</f>
        <v>ANALISTA DE PROJETOS SENIOR</v>
      </c>
      <c r="E42070" s="278" t="str">
        <f>Resumo!$R$5</f>
        <v>Despesa</v>
      </c>
      <c r="F42070" s="278" t="str">
        <f>Resumo!$R$6</f>
        <v>Despesa Indireta</v>
      </c>
      <c r="G42070" s="286">
        <f>'Comp. Desp. Indiretas'!DJ13</f>
        <v>0</v>
      </c>
    </row>
    <row r="42071" spans="1:7">
      <c r="A42071" s="283">
        <f>'Comp. Desp. Indiretas'!$DJ$7</f>
        <v>0</v>
      </c>
      <c r="B42071" s="278" t="str">
        <f>'Comp. Desp. Indiretas'!$A$14</f>
        <v>MOC</v>
      </c>
      <c r="D42071" s="279" t="str">
        <f>'Comp. Desp. Indiretas'!$C$14</f>
        <v>ANALISTA DE PROJETOS PLENO</v>
      </c>
      <c r="E42071" s="278" t="str">
        <f>Resumo!$R$5</f>
        <v>Despesa</v>
      </c>
      <c r="F42071" s="278" t="str">
        <f>Resumo!$R$6</f>
        <v>Despesa Indireta</v>
      </c>
      <c r="G42071" s="286">
        <f>'Comp. Desp. Indiretas'!DJ14</f>
        <v>0</v>
      </c>
    </row>
    <row r="42072" spans="1:7">
      <c r="A42072" s="283">
        <f>'Comp. Desp. Indiretas'!$DJ$7</f>
        <v>0</v>
      </c>
      <c r="B42072" s="278" t="str">
        <f>'Comp. Desp. Indiretas'!$A$15</f>
        <v>MOC</v>
      </c>
      <c r="D42072" s="279" t="str">
        <f>'Comp. Desp. Indiretas'!$C$15</f>
        <v>ANALISTA DE PROJETOS JUNIOR</v>
      </c>
      <c r="E42072" s="278" t="str">
        <f>Resumo!$R$5</f>
        <v>Despesa</v>
      </c>
      <c r="F42072" s="278" t="str">
        <f>Resumo!$R$6</f>
        <v>Despesa Indireta</v>
      </c>
      <c r="G42072" s="286">
        <f>'Comp. Desp. Indiretas'!DJ15</f>
        <v>0</v>
      </c>
    </row>
    <row r="42073" spans="1:7">
      <c r="A42073" s="283">
        <f>'Comp. Desp. Indiretas'!$DJ$7</f>
        <v>0</v>
      </c>
      <c r="B42073" s="278" t="str">
        <f>'Comp. Desp. Indiretas'!$A$16</f>
        <v>MOC</v>
      </c>
      <c r="D42073" s="279" t="str">
        <f>'Comp. Desp. Indiretas'!$C$16</f>
        <v>TÉCNICO OPERACIONAL</v>
      </c>
      <c r="E42073" s="278" t="str">
        <f>Resumo!$R$5</f>
        <v>Despesa</v>
      </c>
      <c r="F42073" s="278" t="str">
        <f>Resumo!$R$6</f>
        <v>Despesa Indireta</v>
      </c>
      <c r="G42073" s="286">
        <f>'Comp. Desp. Indiretas'!DJ16</f>
        <v>0</v>
      </c>
    </row>
    <row r="42074" spans="1:7">
      <c r="A42074" s="283">
        <f>'Comp. Desp. Indiretas'!$DJ$7</f>
        <v>0</v>
      </c>
      <c r="B42074" s="278" t="str">
        <f>'Comp. Desp. Indiretas'!$A$17</f>
        <v>MOC</v>
      </c>
      <c r="D42074" s="279" t="str">
        <f>'Comp. Desp. Indiretas'!$C$17</f>
        <v>TÉCNICO OPERACIONAL - C/ PERICULOSIDADE</v>
      </c>
      <c r="E42074" s="278" t="str">
        <f>Resumo!$R$5</f>
        <v>Despesa</v>
      </c>
      <c r="F42074" s="278" t="str">
        <f>Resumo!$R$6</f>
        <v>Despesa Indireta</v>
      </c>
      <c r="G42074" s="286">
        <f>'Comp. Desp. Indiretas'!DJ17</f>
        <v>0</v>
      </c>
    </row>
    <row r="42075" spans="1:7">
      <c r="A42075" s="283">
        <f>'Comp. Desp. Indiretas'!$DJ$7</f>
        <v>0</v>
      </c>
      <c r="B42075" s="278" t="str">
        <f>'Comp. Desp. Indiretas'!$A$18</f>
        <v>MOC</v>
      </c>
      <c r="D42075" s="279" t="str">
        <f>'Comp. Desp. Indiretas'!$C$18</f>
        <v>ANALISTA DE GEOPROCESSAMENTO</v>
      </c>
      <c r="E42075" s="278" t="str">
        <f>Resumo!$R$5</f>
        <v>Despesa</v>
      </c>
      <c r="F42075" s="278" t="str">
        <f>Resumo!$R$6</f>
        <v>Despesa Indireta</v>
      </c>
      <c r="G42075" s="286">
        <f>'Comp. Desp. Indiretas'!DJ18</f>
        <v>0</v>
      </c>
    </row>
    <row r="42076" spans="1:7">
      <c r="A42076" s="283">
        <f>'Comp. Desp. Indiretas'!$DJ$7</f>
        <v>0</v>
      </c>
      <c r="B42076" s="278" t="str">
        <f>'Comp. Desp. Indiretas'!$A$19</f>
        <v>MOC</v>
      </c>
      <c r="D42076" s="279" t="str">
        <f>'Comp. Desp. Indiretas'!$C$19</f>
        <v>ASSISTENTE DE PROJETOS</v>
      </c>
      <c r="E42076" s="278" t="str">
        <f>Resumo!$R$5</f>
        <v>Despesa</v>
      </c>
      <c r="F42076" s="278" t="str">
        <f>Resumo!$R$6</f>
        <v>Despesa Indireta</v>
      </c>
      <c r="G42076" s="286">
        <f>'Comp. Desp. Indiretas'!DJ19</f>
        <v>0</v>
      </c>
    </row>
    <row r="42077" spans="1:7">
      <c r="A42077" s="283">
        <f>'Comp. Desp. Indiretas'!$DJ$7</f>
        <v>0</v>
      </c>
      <c r="B42077" s="278" t="str">
        <f>'Comp. Desp. Indiretas'!$A$20</f>
        <v>MOC</v>
      </c>
      <c r="D42077" s="279" t="str">
        <f>'Comp. Desp. Indiretas'!$C$20</f>
        <v>ASSISTENTE ADMINISTRATIVO</v>
      </c>
      <c r="E42077" s="278" t="str">
        <f>Resumo!$R$5</f>
        <v>Despesa</v>
      </c>
      <c r="F42077" s="278" t="str">
        <f>Resumo!$R$6</f>
        <v>Despesa Indireta</v>
      </c>
      <c r="G42077" s="286">
        <f>'Comp. Desp. Indiretas'!DJ20</f>
        <v>0</v>
      </c>
    </row>
    <row r="42078" spans="1:7">
      <c r="A42078" s="283">
        <f>'Comp. Desp. Indiretas'!$DJ$7</f>
        <v>0</v>
      </c>
      <c r="B42078" s="278" t="str">
        <f>'Comp. Desp. Indiretas'!$A$21</f>
        <v>MOC</v>
      </c>
      <c r="D42078" s="279" t="str">
        <f>'Comp. Desp. Indiretas'!$C$21</f>
        <v>ESTAGIÁRIO TÉCNICO</v>
      </c>
      <c r="E42078" s="278" t="str">
        <f>Resumo!$R$5</f>
        <v>Despesa</v>
      </c>
      <c r="F42078" s="278" t="str">
        <f>Resumo!$R$6</f>
        <v>Despesa Indireta</v>
      </c>
      <c r="G42078" s="286">
        <f>'Comp. Desp. Indiretas'!DJ21</f>
        <v>0</v>
      </c>
    </row>
    <row r="42079" spans="1:7">
      <c r="A42079" s="283">
        <f>'Comp. Desp. Indiretas'!$DJ$7</f>
        <v>0</v>
      </c>
      <c r="B42079" s="278" t="str">
        <f>'Comp. Desp. Indiretas'!$A$22</f>
        <v>MOC</v>
      </c>
      <c r="D42079" s="279" t="str">
        <f>'Comp. Desp. Indiretas'!$C$22</f>
        <v>ANALISTA FINANCEIRO</v>
      </c>
      <c r="E42079" s="278" t="str">
        <f>Resumo!$R$5</f>
        <v>Despesa</v>
      </c>
      <c r="F42079" s="278" t="str">
        <f>Resumo!$R$6</f>
        <v>Despesa Indireta</v>
      </c>
      <c r="G42079" s="286">
        <f>'Comp. Desp. Indiretas'!DJ22</f>
        <v>0</v>
      </c>
    </row>
    <row r="42080" spans="1:7">
      <c r="A42080" s="283">
        <f>'Comp. Desp. Indiretas'!$DJ$7</f>
        <v>0</v>
      </c>
      <c r="B42080" s="278" t="str">
        <f>'Comp. Desp. Indiretas'!$A$23</f>
        <v>MOC</v>
      </c>
      <c r="D42080" s="279" t="str">
        <f>'Comp. Desp. Indiretas'!$C$23</f>
        <v>ANALISTA DE SUPRIMENTOS</v>
      </c>
      <c r="E42080" s="278" t="str">
        <f>Resumo!$R$5</f>
        <v>Despesa</v>
      </c>
      <c r="F42080" s="278" t="str">
        <f>Resumo!$R$6</f>
        <v>Despesa Indireta</v>
      </c>
      <c r="G42080" s="286">
        <f>'Comp. Desp. Indiretas'!DJ23</f>
        <v>0</v>
      </c>
    </row>
    <row r="42081" spans="1:7">
      <c r="A42081" s="283">
        <f>'Comp. Desp. Indiretas'!$DJ$7</f>
        <v>0</v>
      </c>
      <c r="B42081" s="278" t="str">
        <f>'Comp. Desp. Indiretas'!$A$24</f>
        <v>DG</v>
      </c>
      <c r="D42081" s="279" t="str">
        <f>'Comp. Desp. Indiretas'!$C$24</f>
        <v>HOSPEDAGEM VIAGEM</v>
      </c>
      <c r="E42081" s="278" t="str">
        <f>Resumo!$R$5</f>
        <v>Despesa</v>
      </c>
      <c r="F42081" s="278" t="str">
        <f>Resumo!$R$6</f>
        <v>Despesa Indireta</v>
      </c>
      <c r="G42081" s="286">
        <f>'Comp. Desp. Indiretas'!DJ24</f>
        <v>0</v>
      </c>
    </row>
    <row r="42082" spans="1:7">
      <c r="A42082" s="283">
        <f>'Comp. Desp. Indiretas'!$DJ$7</f>
        <v>0</v>
      </c>
      <c r="B42082" s="278" t="str">
        <f>'Comp. Desp. Indiretas'!$A$25</f>
        <v>DG</v>
      </c>
      <c r="D42082" s="279" t="str">
        <f>'Comp. Desp. Indiretas'!$C$25</f>
        <v>HOSPEDAGEM - NIVEL 2</v>
      </c>
      <c r="E42082" s="278" t="str">
        <f>Resumo!$R$5</f>
        <v>Despesa</v>
      </c>
      <c r="F42082" s="278" t="str">
        <f>Resumo!$R$6</f>
        <v>Despesa Indireta</v>
      </c>
      <c r="G42082" s="286">
        <f>'Comp. Desp. Indiretas'!DJ25</f>
        <v>0</v>
      </c>
    </row>
    <row r="42083" spans="1:7">
      <c r="A42083" s="283">
        <f>'Comp. Desp. Indiretas'!$DJ$7</f>
        <v>0</v>
      </c>
      <c r="B42083" s="278" t="str">
        <f>'Comp. Desp. Indiretas'!$A$26</f>
        <v>DG</v>
      </c>
      <c r="D42083" s="279" t="str">
        <f>'Comp. Desp. Indiretas'!$C$26</f>
        <v>HOSPEDAGEM - NIVEL 3</v>
      </c>
      <c r="E42083" s="278" t="str">
        <f>Resumo!$R$5</f>
        <v>Despesa</v>
      </c>
      <c r="F42083" s="278" t="str">
        <f>Resumo!$R$6</f>
        <v>Despesa Indireta</v>
      </c>
      <c r="G42083" s="286">
        <f>'Comp. Desp. Indiretas'!DJ26</f>
        <v>0</v>
      </c>
    </row>
    <row r="42084" spans="1:7">
      <c r="A42084" s="283">
        <f>'Comp. Desp. Indiretas'!$DJ$7</f>
        <v>0</v>
      </c>
      <c r="B42084" s="278" t="str">
        <f>'Comp. Desp. Indiretas'!$A$27</f>
        <v>DG</v>
      </c>
      <c r="D42084" s="279" t="str">
        <f>'Comp. Desp. Indiretas'!$C$27</f>
        <v>SALA COMERCIAL - PARAUAPEBAS/PA</v>
      </c>
      <c r="E42084" s="278" t="str">
        <f>Resumo!$R$5</f>
        <v>Despesa</v>
      </c>
      <c r="F42084" s="278" t="str">
        <f>Resumo!$R$6</f>
        <v>Despesa Indireta</v>
      </c>
      <c r="G42084" s="286">
        <f>'Comp. Desp. Indiretas'!DJ27</f>
        <v>0</v>
      </c>
    </row>
    <row r="42085" spans="1:7">
      <c r="A42085" s="283">
        <f>'Comp. Desp. Indiretas'!$DJ$7</f>
        <v>0</v>
      </c>
      <c r="B42085" s="278" t="str">
        <f>'Comp. Desp. Indiretas'!$A$28</f>
        <v>DG</v>
      </c>
      <c r="D42085" s="279" t="str">
        <f>'Comp. Desp. Indiretas'!$C$28</f>
        <v>CUSTOS FIXOS - SALA COMERCIAL (INTERNET, TELEFONIA, ENERGIA, LIMPEZA, E ETC)</v>
      </c>
      <c r="E42085" s="278" t="str">
        <f>Resumo!$R$5</f>
        <v>Despesa</v>
      </c>
      <c r="F42085" s="278" t="str">
        <f>Resumo!$R$6</f>
        <v>Despesa Indireta</v>
      </c>
      <c r="G42085" s="286">
        <f>'Comp. Desp. Indiretas'!DJ28</f>
        <v>0</v>
      </c>
    </row>
    <row r="42086" spans="1:7">
      <c r="A42086" s="283">
        <f>'Comp. Desp. Indiretas'!$DJ$7</f>
        <v>0</v>
      </c>
      <c r="B42086" s="278" t="str">
        <f>'Comp. Desp. Indiretas'!$A$29</f>
        <v>DG</v>
      </c>
      <c r="D42086" s="279" t="str">
        <f>'Comp. Desp. Indiretas'!$C$29</f>
        <v>MOBILIA/FRETE - SALA COMERCIAL</v>
      </c>
      <c r="E42086" s="278" t="str">
        <f>Resumo!$R$5</f>
        <v>Despesa</v>
      </c>
      <c r="F42086" s="278" t="str">
        <f>Resumo!$R$6</f>
        <v>Despesa Indireta</v>
      </c>
      <c r="G42086" s="286">
        <f>'Comp. Desp. Indiretas'!DJ29</f>
        <v>0</v>
      </c>
    </row>
    <row r="42087" spans="1:7">
      <c r="A42087" s="283">
        <f>'Comp. Desp. Indiretas'!$DJ$7</f>
        <v>0</v>
      </c>
      <c r="B42087" s="278" t="str">
        <f>'Comp. Desp. Indiretas'!$A$30</f>
        <v>DG</v>
      </c>
      <c r="D42087" s="279" t="str">
        <f>'Comp. Desp. Indiretas'!$C$30</f>
        <v>ALIMENTAÇÃO - NIVEL 3</v>
      </c>
      <c r="E42087" s="278" t="str">
        <f>Resumo!$R$5</f>
        <v>Despesa</v>
      </c>
      <c r="F42087" s="278" t="str">
        <f>Resumo!$R$6</f>
        <v>Despesa Indireta</v>
      </c>
      <c r="G42087" s="286">
        <f>'Comp. Desp. Indiretas'!DJ30</f>
        <v>0</v>
      </c>
    </row>
    <row r="42088" spans="1:7">
      <c r="A42088" s="283">
        <f>'Comp. Desp. Indiretas'!$DJ$7</f>
        <v>0</v>
      </c>
      <c r="B42088" s="278" t="str">
        <f>'Comp. Desp. Indiretas'!$A$31</f>
        <v>DG</v>
      </c>
      <c r="D42088" s="279" t="str">
        <f>'Comp. Desp. Indiretas'!$C$31</f>
        <v>TELEFONIA</v>
      </c>
      <c r="E42088" s="278" t="str">
        <f>Resumo!$R$5</f>
        <v>Despesa</v>
      </c>
      <c r="F42088" s="278" t="str">
        <f>Resumo!$R$6</f>
        <v>Despesa Indireta</v>
      </c>
      <c r="G42088" s="286">
        <f>'Comp. Desp. Indiretas'!DJ31</f>
        <v>0</v>
      </c>
    </row>
    <row r="42089" spans="1:7">
      <c r="A42089" s="283">
        <f>'Comp. Desp. Indiretas'!$DJ$7</f>
        <v>0</v>
      </c>
      <c r="B42089" s="278" t="str">
        <f>'Comp. Desp. Indiretas'!$A$32</f>
        <v>DG</v>
      </c>
      <c r="D42089" s="279" t="str">
        <f>'Comp. Desp. Indiretas'!$C$32</f>
        <v>ALUGUEL DE VEÍCULO SUV</v>
      </c>
      <c r="E42089" s="278" t="str">
        <f>Resumo!$R$5</f>
        <v>Despesa</v>
      </c>
      <c r="F42089" s="278" t="str">
        <f>Resumo!$R$6</f>
        <v>Despesa Indireta</v>
      </c>
      <c r="G42089" s="286">
        <f>'Comp. Desp. Indiretas'!DJ32</f>
        <v>0</v>
      </c>
    </row>
    <row r="42090" spans="1:7">
      <c r="A42090" s="283">
        <f>'Comp. Desp. Indiretas'!$DJ$7</f>
        <v>0</v>
      </c>
      <c r="B42090" s="278" t="str">
        <f>'Comp. Desp. Indiretas'!$A$33</f>
        <v>DG</v>
      </c>
      <c r="D42090" s="279" t="str">
        <f>'Comp. Desp. Indiretas'!$C$33</f>
        <v>ALUGUEL DE VEICULO LEVE</v>
      </c>
      <c r="E42090" s="278" t="str">
        <f>Resumo!$R$5</f>
        <v>Despesa</v>
      </c>
      <c r="F42090" s="278" t="str">
        <f>Resumo!$R$6</f>
        <v>Despesa Indireta</v>
      </c>
      <c r="G42090" s="286">
        <f>'Comp. Desp. Indiretas'!DJ33</f>
        <v>0</v>
      </c>
    </row>
    <row r="42091" spans="1:7">
      <c r="A42091" s="283">
        <f>'Comp. Desp. Indiretas'!$DJ$7</f>
        <v>0</v>
      </c>
      <c r="B42091" s="278" t="str">
        <f>'Comp. Desp. Indiretas'!$A$34</f>
        <v>DG</v>
      </c>
      <c r="D42091" s="279" t="str">
        <f>'Comp. Desp. Indiretas'!$C$34</f>
        <v>ALUGUEL CAMINHONTE</v>
      </c>
      <c r="E42091" s="278" t="str">
        <f>Resumo!$R$5</f>
        <v>Despesa</v>
      </c>
      <c r="F42091" s="278" t="str">
        <f>Resumo!$R$6</f>
        <v>Despesa Indireta</v>
      </c>
      <c r="G42091" s="286">
        <f>'Comp. Desp. Indiretas'!DJ34</f>
        <v>0</v>
      </c>
    </row>
    <row r="42092" spans="1:7">
      <c r="A42092" s="283">
        <f>'Comp. Desp. Indiretas'!$DJ$7</f>
        <v>0</v>
      </c>
      <c r="B42092" s="278" t="str">
        <f>'Comp. Desp. Indiretas'!$A$35</f>
        <v>DG</v>
      </c>
      <c r="D42092" s="279" t="str">
        <f>'Comp. Desp. Indiretas'!$C$35</f>
        <v>AQUISIÇÃO DE VEICULO</v>
      </c>
      <c r="E42092" s="278" t="str">
        <f>Resumo!$R$5</f>
        <v>Despesa</v>
      </c>
      <c r="F42092" s="278" t="str">
        <f>Resumo!$R$6</f>
        <v>Despesa Indireta</v>
      </c>
      <c r="G42092" s="286">
        <f>'Comp. Desp. Indiretas'!DJ35</f>
        <v>0</v>
      </c>
    </row>
    <row r="42093" spans="1:7">
      <c r="A42093" s="283">
        <f>'Comp. Desp. Indiretas'!$DJ$7</f>
        <v>0</v>
      </c>
      <c r="B42093" s="278" t="str">
        <f>'Comp. Desp. Indiretas'!$A$36</f>
        <v>DG</v>
      </c>
      <c r="D42093" s="279" t="str">
        <f>'Comp. Desp. Indiretas'!$C$36</f>
        <v>COMBUSTÍVEL - GASOLINA</v>
      </c>
      <c r="E42093" s="278" t="str">
        <f>Resumo!$R$5</f>
        <v>Despesa</v>
      </c>
      <c r="F42093" s="278" t="str">
        <f>Resumo!$R$6</f>
        <v>Despesa Indireta</v>
      </c>
      <c r="G42093" s="286">
        <f>'Comp. Desp. Indiretas'!DJ36</f>
        <v>0</v>
      </c>
    </row>
    <row r="42094" spans="1:7">
      <c r="A42094" s="283">
        <f>'Comp. Desp. Indiretas'!$DJ$7</f>
        <v>0</v>
      </c>
      <c r="B42094" s="278" t="str">
        <f>'Comp. Desp. Indiretas'!$A$37</f>
        <v>DG</v>
      </c>
      <c r="D42094" s="279" t="str">
        <f>'Comp. Desp. Indiretas'!$C$37</f>
        <v>COMBUSTÍVEL - DIESEL</v>
      </c>
      <c r="E42094" s="278" t="str">
        <f>Resumo!$R$5</f>
        <v>Despesa</v>
      </c>
      <c r="F42094" s="278" t="str">
        <f>Resumo!$R$6</f>
        <v>Despesa Indireta</v>
      </c>
      <c r="G42094" s="286">
        <f>'Comp. Desp. Indiretas'!DJ37</f>
        <v>0</v>
      </c>
    </row>
    <row r="42095" spans="1:7">
      <c r="A42095" s="283">
        <f>'Comp. Desp. Indiretas'!$DJ$7</f>
        <v>0</v>
      </c>
      <c r="B42095" s="278" t="str">
        <f>'Comp. Desp. Indiretas'!$A$38</f>
        <v>DG</v>
      </c>
      <c r="D42095" s="279" t="str">
        <f>'Comp. Desp. Indiretas'!$C$38</f>
        <v>PASSAGEM AÉREA</v>
      </c>
      <c r="E42095" s="278" t="str">
        <f>Resumo!$R$5</f>
        <v>Despesa</v>
      </c>
      <c r="F42095" s="278" t="str">
        <f>Resumo!$R$6</f>
        <v>Despesa Indireta</v>
      </c>
      <c r="G42095" s="286">
        <f>'Comp. Desp. Indiretas'!DJ38</f>
        <v>0</v>
      </c>
    </row>
    <row r="42096" spans="1:7">
      <c r="A42096" s="283">
        <f>'Comp. Desp. Indiretas'!$DJ$7</f>
        <v>0</v>
      </c>
      <c r="B42096" s="278" t="str">
        <f>'Comp. Desp. Indiretas'!$A$39</f>
        <v>ART</v>
      </c>
      <c r="D42096" s="279" t="str">
        <f>'Comp. Desp. Indiretas'!$C$39</f>
        <v>ART CREA - Nível 1</v>
      </c>
      <c r="E42096" s="278" t="str">
        <f>Resumo!$R$5</f>
        <v>Despesa</v>
      </c>
      <c r="F42096" s="278" t="str">
        <f>Resumo!$R$6</f>
        <v>Despesa Indireta</v>
      </c>
      <c r="G42096" s="286">
        <f>'Comp. Desp. Indiretas'!DJ39</f>
        <v>0</v>
      </c>
    </row>
    <row r="42097" spans="1:7">
      <c r="A42097" s="283">
        <f>'Comp. Desp. Indiretas'!$DJ$7</f>
        <v>0</v>
      </c>
      <c r="B42097" s="278" t="str">
        <f>'Comp. Desp. Indiretas'!$A$40</f>
        <v>ART</v>
      </c>
      <c r="D42097" s="279" t="str">
        <f>'Comp. Desp. Indiretas'!$C$40</f>
        <v>ART CREA - Nível 2</v>
      </c>
      <c r="E42097" s="278" t="str">
        <f>Resumo!$R$5</f>
        <v>Despesa</v>
      </c>
      <c r="F42097" s="278" t="str">
        <f>Resumo!$R$6</f>
        <v>Despesa Indireta</v>
      </c>
      <c r="G42097" s="286">
        <f>'Comp. Desp. Indiretas'!DJ40</f>
        <v>0</v>
      </c>
    </row>
    <row r="42098" spans="1:7">
      <c r="A42098" s="283">
        <f>'Comp. Desp. Indiretas'!$DJ$7</f>
        <v>0</v>
      </c>
      <c r="B42098" s="278" t="str">
        <f>'Comp. Desp. Indiretas'!$A$41</f>
        <v>ART</v>
      </c>
      <c r="D42098" s="279" t="str">
        <f>'Comp. Desp. Indiretas'!$C$41</f>
        <v>ART CREA - Nível 3</v>
      </c>
      <c r="E42098" s="278" t="str">
        <f>Resumo!$R$5</f>
        <v>Despesa</v>
      </c>
      <c r="F42098" s="278" t="str">
        <f>Resumo!$R$6</f>
        <v>Despesa Indireta</v>
      </c>
      <c r="G42098" s="286">
        <f>'Comp. Desp. Indiretas'!DJ41</f>
        <v>0</v>
      </c>
    </row>
    <row r="42099" spans="1:7">
      <c r="A42099" s="283">
        <f>'Comp. Desp. Indiretas'!$DJ$7</f>
        <v>0</v>
      </c>
      <c r="B42099" s="278" t="str">
        <f>'Comp. Desp. Indiretas'!$A$42</f>
        <v>ART</v>
      </c>
      <c r="D42099" s="279" t="str">
        <f>'Comp. Desp. Indiretas'!$C$42</f>
        <v>ACERVO CREA</v>
      </c>
      <c r="E42099" s="278" t="str">
        <f>Resumo!$R$5</f>
        <v>Despesa</v>
      </c>
      <c r="F42099" s="278" t="str">
        <f>Resumo!$R$6</f>
        <v>Despesa Indireta</v>
      </c>
      <c r="G42099" s="286">
        <f>'Comp. Desp. Indiretas'!DJ42</f>
        <v>0</v>
      </c>
    </row>
    <row r="42100" spans="1:7">
      <c r="A42100" s="283">
        <f>'Comp. Desp. Indiretas'!$DJ$7</f>
        <v>0</v>
      </c>
      <c r="B42100" s="278" t="str">
        <f>'Comp. Desp. Indiretas'!$A$43</f>
        <v>ART</v>
      </c>
      <c r="D42100" s="279" t="str">
        <f>'Comp. Desp. Indiretas'!$C$43</f>
        <v>ART CRBio</v>
      </c>
      <c r="E42100" s="278" t="str">
        <f>Resumo!$R$5</f>
        <v>Despesa</v>
      </c>
      <c r="F42100" s="278" t="str">
        <f>Resumo!$R$6</f>
        <v>Despesa Indireta</v>
      </c>
      <c r="G42100" s="286">
        <f>'Comp. Desp. Indiretas'!DJ43</f>
        <v>0</v>
      </c>
    </row>
    <row r="42101" spans="1:7">
      <c r="A42101" s="283">
        <f>'Comp. Desp. Indiretas'!$DJ$7</f>
        <v>0</v>
      </c>
      <c r="B42101" s="278" t="str">
        <f>'Comp. Desp. Indiretas'!$A$44</f>
        <v>ART</v>
      </c>
      <c r="D42101" s="279" t="str">
        <f>'Comp. Desp. Indiretas'!$C$44</f>
        <v>ACERVO CRBio</v>
      </c>
      <c r="E42101" s="278" t="str">
        <f>Resumo!$R$5</f>
        <v>Despesa</v>
      </c>
      <c r="F42101" s="278" t="str">
        <f>Resumo!$R$6</f>
        <v>Despesa Indireta</v>
      </c>
      <c r="G42101" s="286">
        <f>'Comp. Desp. Indiretas'!DJ44</f>
        <v>0</v>
      </c>
    </row>
    <row r="42102" spans="1:7">
      <c r="A42102" s="283">
        <f>'Comp. Desp. Indiretas'!$DJ$7</f>
        <v>0</v>
      </c>
      <c r="B42102" s="278" t="str">
        <f>'Comp. Desp. Indiretas'!$A$45</f>
        <v>ART</v>
      </c>
      <c r="D42102" s="279" t="str">
        <f>'Comp. Desp. Indiretas'!$C$45</f>
        <v>VISTO CREA PF</v>
      </c>
      <c r="E42102" s="278" t="str">
        <f>Resumo!$R$5</f>
        <v>Despesa</v>
      </c>
      <c r="F42102" s="278" t="str">
        <f>Resumo!$R$6</f>
        <v>Despesa Indireta</v>
      </c>
      <c r="G42102" s="286">
        <f>'Comp. Desp. Indiretas'!DJ45</f>
        <v>0</v>
      </c>
    </row>
    <row r="42103" spans="1:7">
      <c r="A42103" s="283">
        <f>'Comp. Desp. Indiretas'!$DJ$7</f>
        <v>0</v>
      </c>
      <c r="B42103" s="278" t="str">
        <f>'Comp. Desp. Indiretas'!$A$46</f>
        <v>ART</v>
      </c>
      <c r="D42103" s="279" t="str">
        <f>'Comp. Desp. Indiretas'!$C$46</f>
        <v>VISTO CREA PJ</v>
      </c>
      <c r="E42103" s="278" t="str">
        <f>Resumo!$R$5</f>
        <v>Despesa</v>
      </c>
      <c r="F42103" s="278" t="str">
        <f>Resumo!$R$6</f>
        <v>Despesa Indireta</v>
      </c>
      <c r="G42103" s="286">
        <f>'Comp. Desp. Indiretas'!DJ46</f>
        <v>0</v>
      </c>
    </row>
    <row r="42104" spans="1:7">
      <c r="A42104" s="283">
        <f>'Comp. Desp. Indiretas'!$DJ$7</f>
        <v>0</v>
      </c>
      <c r="B42104" s="278" t="str">
        <f>'Comp. Desp. Indiretas'!$A$47</f>
        <v>ART</v>
      </c>
      <c r="D42104" s="279" t="str">
        <f>'Comp. Desp. Indiretas'!$C$47</f>
        <v>ANUIDADE CREA PF</v>
      </c>
      <c r="E42104" s="278" t="str">
        <f>Resumo!$R$5</f>
        <v>Despesa</v>
      </c>
      <c r="F42104" s="278" t="str">
        <f>Resumo!$R$6</f>
        <v>Despesa Indireta</v>
      </c>
      <c r="G42104" s="286">
        <f>'Comp. Desp. Indiretas'!DJ47</f>
        <v>0</v>
      </c>
    </row>
    <row r="42105" spans="1:7">
      <c r="A42105" s="283">
        <f>'Comp. Desp. Indiretas'!$DJ$7</f>
        <v>0</v>
      </c>
      <c r="B42105" s="278" t="str">
        <f>'Comp. Desp. Indiretas'!$A$48</f>
        <v>ART</v>
      </c>
      <c r="D42105" s="279" t="str">
        <f>'Comp. Desp. Indiretas'!$C$48</f>
        <v>ANUIDADE CREA PJ</v>
      </c>
      <c r="E42105" s="278" t="str">
        <f>Resumo!$R$5</f>
        <v>Despesa</v>
      </c>
      <c r="F42105" s="278" t="str">
        <f>Resumo!$R$6</f>
        <v>Despesa Indireta</v>
      </c>
      <c r="G42105" s="286">
        <f>'Comp. Desp. Indiretas'!DJ48</f>
        <v>0</v>
      </c>
    </row>
    <row r="42106" spans="1:7">
      <c r="A42106" s="283">
        <f>'Comp. Desp. Indiretas'!$DJ$7</f>
        <v>0</v>
      </c>
      <c r="B42106" s="278" t="str">
        <f>'Comp. Desp. Indiretas'!$A$49</f>
        <v>ART</v>
      </c>
      <c r="D42106" s="279" t="str">
        <f>'Comp. Desp. Indiretas'!$C$49</f>
        <v>VISTO CRBio PF</v>
      </c>
      <c r="E42106" s="278" t="str">
        <f>Resumo!$R$5</f>
        <v>Despesa</v>
      </c>
      <c r="F42106" s="278" t="str">
        <f>Resumo!$R$6</f>
        <v>Despesa Indireta</v>
      </c>
      <c r="G42106" s="286">
        <f>'Comp. Desp. Indiretas'!DJ49</f>
        <v>0</v>
      </c>
    </row>
    <row r="42107" spans="1:7">
      <c r="A42107" s="283">
        <f>'Comp. Desp. Indiretas'!$DJ$7</f>
        <v>0</v>
      </c>
      <c r="B42107" s="278" t="str">
        <f>'Comp. Desp. Indiretas'!$A$50</f>
        <v>ART</v>
      </c>
      <c r="D42107" s="279" t="str">
        <f>'Comp. Desp. Indiretas'!$C$50</f>
        <v>VISTO CRBio PJ</v>
      </c>
      <c r="E42107" s="278" t="str">
        <f>Resumo!$R$5</f>
        <v>Despesa</v>
      </c>
      <c r="F42107" s="278" t="str">
        <f>Resumo!$R$6</f>
        <v>Despesa Indireta</v>
      </c>
      <c r="G42107" s="286">
        <f>'Comp. Desp. Indiretas'!DJ50</f>
        <v>0</v>
      </c>
    </row>
    <row r="42108" spans="1:7">
      <c r="A42108" s="283">
        <f>'Comp. Desp. Indiretas'!$DJ$7</f>
        <v>0</v>
      </c>
      <c r="B42108" s="278" t="str">
        <f>'Comp. Desp. Indiretas'!$A$51</f>
        <v>SMS</v>
      </c>
      <c r="D42108" s="279" t="str">
        <f>'Comp. Desp. Indiretas'!$C$51</f>
        <v>PPRA</v>
      </c>
      <c r="E42108" s="278" t="str">
        <f>Resumo!$R$5</f>
        <v>Despesa</v>
      </c>
      <c r="F42108" s="278" t="str">
        <f>Resumo!$R$6</f>
        <v>Despesa Indireta</v>
      </c>
      <c r="G42108" s="286">
        <f>'Comp. Desp. Indiretas'!DJ51</f>
        <v>0</v>
      </c>
    </row>
    <row r="42109" spans="1:7">
      <c r="A42109" s="283">
        <f>'Comp. Desp. Indiretas'!$DJ$7</f>
        <v>0</v>
      </c>
      <c r="B42109" s="278" t="str">
        <f>'Comp. Desp. Indiretas'!$A$52</f>
        <v>SMS</v>
      </c>
      <c r="D42109" s="279" t="str">
        <f>'Comp. Desp. Indiretas'!$C$52</f>
        <v>PCMSO</v>
      </c>
      <c r="E42109" s="278" t="str">
        <f>Resumo!$R$5</f>
        <v>Despesa</v>
      </c>
      <c r="F42109" s="278" t="str">
        <f>Resumo!$R$6</f>
        <v>Despesa Indireta</v>
      </c>
      <c r="G42109" s="286">
        <f>'Comp. Desp. Indiretas'!DJ52</f>
        <v>0</v>
      </c>
    </row>
    <row r="42110" spans="1:7">
      <c r="A42110" s="283">
        <f>'Comp. Desp. Indiretas'!$DJ$7</f>
        <v>0</v>
      </c>
      <c r="B42110" s="278" t="str">
        <f>'Comp. Desp. Indiretas'!$A$53</f>
        <v>SMS</v>
      </c>
      <c r="D42110" s="279" t="str">
        <f>'Comp. Desp. Indiretas'!$C$53</f>
        <v>PGR</v>
      </c>
      <c r="E42110" s="278" t="str">
        <f>Resumo!$R$5</f>
        <v>Despesa</v>
      </c>
      <c r="F42110" s="278" t="str">
        <f>Resumo!$R$6</f>
        <v>Despesa Indireta</v>
      </c>
      <c r="G42110" s="286">
        <f>'Comp. Desp. Indiretas'!DJ53</f>
        <v>0</v>
      </c>
    </row>
    <row r="42111" spans="1:7">
      <c r="A42111" s="283">
        <f>'Comp. Desp. Indiretas'!$DJ$7</f>
        <v>0</v>
      </c>
      <c r="B42111" s="278" t="str">
        <f>'Comp. Desp. Indiretas'!$A$55</f>
        <v>SMS</v>
      </c>
      <c r="D42111" s="279" t="str">
        <f>'Comp. Desp. Indiretas'!$C$55</f>
        <v>TREINAMENTO</v>
      </c>
      <c r="E42111" s="278" t="str">
        <f>Resumo!$R$5</f>
        <v>Despesa</v>
      </c>
      <c r="F42111" s="278" t="str">
        <f>Resumo!$R$6</f>
        <v>Despesa Indireta</v>
      </c>
      <c r="G42111" s="286">
        <f>'Comp. Desp. Indiretas'!DJ55</f>
        <v>0</v>
      </c>
    </row>
    <row r="42112" spans="1:7">
      <c r="A42112" s="283">
        <f>'Comp. Desp. Indiretas'!$DJ$7</f>
        <v>0</v>
      </c>
      <c r="B42112" s="278" t="str">
        <f>'Comp. Desp. Indiretas'!$A$56</f>
        <v>SMS</v>
      </c>
      <c r="D42112" s="279" t="str">
        <f>'Comp. Desp. Indiretas'!$C$56</f>
        <v>ASO</v>
      </c>
      <c r="E42112" s="278" t="str">
        <f>Resumo!$R$5</f>
        <v>Despesa</v>
      </c>
      <c r="F42112" s="278" t="str">
        <f>Resumo!$R$6</f>
        <v>Despesa Indireta</v>
      </c>
      <c r="G42112" s="286">
        <f>'Comp. Desp. Indiretas'!DJ56</f>
        <v>0</v>
      </c>
    </row>
    <row r="42113" spans="1:7">
      <c r="A42113" s="283">
        <f>'Comp. Desp. Indiretas'!$DJ$7</f>
        <v>0</v>
      </c>
      <c r="B42113" s="278">
        <f>'Comp. Desp. Indiretas'!$A$57</f>
        <v>0</v>
      </c>
      <c r="D42113" s="279" t="str">
        <f>'Comp. Desp. Indiretas'!$C$57</f>
        <v/>
      </c>
      <c r="E42113" s="278" t="str">
        <f>Resumo!$R$5</f>
        <v>Despesa</v>
      </c>
      <c r="F42113" s="278" t="str">
        <f>Resumo!$R$6</f>
        <v>Despesa Indireta</v>
      </c>
      <c r="G42113" s="286">
        <f>'Comp. Desp. Indiretas'!DJ57</f>
        <v>0</v>
      </c>
    </row>
    <row r="42114" spans="1:7">
      <c r="A42114" s="283">
        <f>'Comp. Desp. Indiretas'!$DJ$7</f>
        <v>0</v>
      </c>
      <c r="B42114" s="278">
        <f>'Comp. Desp. Indiretas'!$A$58</f>
        <v>0</v>
      </c>
      <c r="D42114" s="279" t="str">
        <f>'Comp. Desp. Indiretas'!$C$58</f>
        <v/>
      </c>
      <c r="E42114" s="278" t="str">
        <f>Resumo!$R$5</f>
        <v>Despesa</v>
      </c>
      <c r="F42114" s="278" t="str">
        <f>Resumo!$R$6</f>
        <v>Despesa Indireta</v>
      </c>
      <c r="G42114" s="286">
        <f>'Comp. Desp. Indiretas'!DJ58</f>
        <v>0</v>
      </c>
    </row>
    <row r="42115" spans="1:7">
      <c r="A42115" s="283">
        <f>'Comp. Desp. Indiretas'!$DJ$7</f>
        <v>0</v>
      </c>
      <c r="B42115" s="278">
        <f>'Comp. Desp. Indiretas'!$A$59</f>
        <v>0</v>
      </c>
      <c r="D42115" s="279" t="str">
        <f>'Comp. Desp. Indiretas'!$C$59</f>
        <v/>
      </c>
      <c r="E42115" s="278" t="str">
        <f>Resumo!$R$5</f>
        <v>Despesa</v>
      </c>
      <c r="F42115" s="278" t="str">
        <f>Resumo!$R$6</f>
        <v>Despesa Indireta</v>
      </c>
      <c r="G42115" s="286">
        <f>'Comp. Desp. Indiretas'!DJ59</f>
        <v>0</v>
      </c>
    </row>
    <row r="42116" spans="1:7">
      <c r="A42116" s="283">
        <f>'Comp. Desp. Indiretas'!$DJ$7</f>
        <v>0</v>
      </c>
      <c r="B42116" s="278">
        <f>'Comp. Desp. Indiretas'!$A$60</f>
        <v>0</v>
      </c>
      <c r="D42116" s="279" t="str">
        <f>'Comp. Desp. Indiretas'!$C$60</f>
        <v/>
      </c>
      <c r="E42116" s="278" t="str">
        <f>Resumo!$R$5</f>
        <v>Despesa</v>
      </c>
      <c r="F42116" s="278" t="str">
        <f>Resumo!$R$6</f>
        <v>Despesa Indireta</v>
      </c>
      <c r="G42116" s="286">
        <f>'Comp. Desp. Indiretas'!DJ60</f>
        <v>0</v>
      </c>
    </row>
    <row r="42117" spans="1:7">
      <c r="A42117" s="283">
        <f>'Comp. Desp. Indiretas'!$DJ$7</f>
        <v>0</v>
      </c>
      <c r="B42117" s="278" t="str">
        <f>'Comp. Desp. Indiretas'!$A$63</f>
        <v>MOC</v>
      </c>
      <c r="D42117" s="279" t="str">
        <f>'Comp. Desp. Indiretas'!$C$63</f>
        <v>DIRETOR TÉCNICO</v>
      </c>
      <c r="E42117" s="278" t="str">
        <f>Resumo!$R$5</f>
        <v>Despesa</v>
      </c>
      <c r="F42117" s="278" t="str">
        <f>Resumo!$R$6</f>
        <v>Despesa Indireta</v>
      </c>
      <c r="G42117" s="286">
        <f>'Comp. Desp. Indiretas'!DJ63</f>
        <v>0</v>
      </c>
    </row>
    <row r="42118" spans="1:7">
      <c r="A42118" s="283">
        <f>'Comp. Desp. Indiretas'!$DJ$7</f>
        <v>0</v>
      </c>
      <c r="B42118" s="278" t="str">
        <f>'Comp. Desp. Indiretas'!$A$64</f>
        <v>MOC</v>
      </c>
      <c r="D42118" s="279" t="str">
        <f>'Comp. Desp. Indiretas'!$C$64</f>
        <v>ANALISTA DE SUPRIMENTOS</v>
      </c>
      <c r="E42118" s="278" t="str">
        <f>Resumo!$R$5</f>
        <v>Despesa</v>
      </c>
      <c r="F42118" s="278" t="str">
        <f>Resumo!$R$6</f>
        <v>Despesa Indireta</v>
      </c>
      <c r="G42118" s="286">
        <f>'Comp. Desp. Indiretas'!DJ64</f>
        <v>0</v>
      </c>
    </row>
    <row r="42119" spans="1:7">
      <c r="A42119" s="283">
        <f>'Comp. Desp. Indiretas'!$DJ$7</f>
        <v>0</v>
      </c>
      <c r="B42119" s="278" t="str">
        <f>'Comp. Desp. Indiretas'!$A$65</f>
        <v>MOC</v>
      </c>
      <c r="D42119" s="279" t="str">
        <f>'Comp. Desp. Indiretas'!$C$65</f>
        <v>GERENTE DE PROJETO - PJ</v>
      </c>
      <c r="E42119" s="278" t="str">
        <f>Resumo!$R$5</f>
        <v>Despesa</v>
      </c>
      <c r="F42119" s="278" t="str">
        <f>Resumo!$R$6</f>
        <v>Despesa Indireta</v>
      </c>
      <c r="G42119" s="286">
        <f>'Comp. Desp. Indiretas'!DJ65</f>
        <v>0</v>
      </c>
    </row>
    <row r="42120" spans="1:7">
      <c r="A42120" s="283">
        <f>'Comp. Desp. Indiretas'!$DJ$7</f>
        <v>0</v>
      </c>
      <c r="B42120" s="278" t="str">
        <f>'Comp. Desp. Indiretas'!$A$66</f>
        <v>MOC</v>
      </c>
      <c r="D42120" s="279" t="str">
        <f>'Comp. Desp. Indiretas'!$C$66</f>
        <v>COORD. DE PROJETO - PJ</v>
      </c>
      <c r="E42120" s="278" t="str">
        <f>Resumo!$R$5</f>
        <v>Despesa</v>
      </c>
      <c r="F42120" s="278" t="str">
        <f>Resumo!$R$6</f>
        <v>Despesa Indireta</v>
      </c>
      <c r="G42120" s="286">
        <f>'Comp. Desp. Indiretas'!DJ66</f>
        <v>0</v>
      </c>
    </row>
    <row r="42121" spans="1:7">
      <c r="A42121" s="283">
        <f>'Comp. Desp. Indiretas'!$DJ$7</f>
        <v>0</v>
      </c>
      <c r="B42121" s="278" t="str">
        <f>'Comp. Desp. Indiretas'!$A$67</f>
        <v>MOC</v>
      </c>
      <c r="D42121" s="279" t="str">
        <f>'Comp. Desp. Indiretas'!$C$67</f>
        <v>COORD. OPERACIONAL - PJ</v>
      </c>
      <c r="E42121" s="278" t="str">
        <f>Resumo!$R$5</f>
        <v>Despesa</v>
      </c>
      <c r="F42121" s="278" t="str">
        <f>Resumo!$R$6</f>
        <v>Despesa Indireta</v>
      </c>
      <c r="G42121" s="286">
        <f>'Comp. Desp. Indiretas'!DJ67</f>
        <v>0</v>
      </c>
    </row>
    <row r="42122" spans="1:7">
      <c r="A42122" s="283">
        <f>'Comp. Desp. Indiretas'!$DJ$7</f>
        <v>0</v>
      </c>
      <c r="B42122" s="278" t="str">
        <f>'Comp. Desp. Indiretas'!$A$68</f>
        <v>MOC</v>
      </c>
      <c r="D42122" s="279" t="str">
        <f>'Comp. Desp. Indiretas'!$C$68</f>
        <v>ANALISTA DE PROJETOS SENIOR - PJ</v>
      </c>
      <c r="E42122" s="278" t="str">
        <f>Resumo!$R$5</f>
        <v>Despesa</v>
      </c>
      <c r="F42122" s="278" t="str">
        <f>Resumo!$R$6</f>
        <v>Despesa Indireta</v>
      </c>
      <c r="G42122" s="286">
        <f>'Comp. Desp. Indiretas'!DJ68</f>
        <v>0</v>
      </c>
    </row>
    <row r="42123" spans="1:7">
      <c r="A42123" s="283">
        <f>'Comp. Desp. Indiretas'!$DJ$7</f>
        <v>0</v>
      </c>
      <c r="B42123" s="278" t="str">
        <f>'Comp. Desp. Indiretas'!$A$69</f>
        <v>MOC</v>
      </c>
      <c r="D42123" s="279" t="str">
        <f>'Comp. Desp. Indiretas'!$C$69</f>
        <v>ANALISTA DE PROJETOS PLENO - PJ</v>
      </c>
      <c r="E42123" s="278" t="str">
        <f>Resumo!$R$5</f>
        <v>Despesa</v>
      </c>
      <c r="F42123" s="278" t="str">
        <f>Resumo!$R$6</f>
        <v>Despesa Indireta</v>
      </c>
      <c r="G42123" s="286">
        <f>'Comp. Desp. Indiretas'!DJ69</f>
        <v>0</v>
      </c>
    </row>
    <row r="42124" spans="1:7">
      <c r="A42124" s="283">
        <f>'Comp. Desp. Indiretas'!$DJ$7</f>
        <v>0</v>
      </c>
      <c r="B42124" s="278" t="str">
        <f>'Comp. Desp. Indiretas'!$A$70</f>
        <v>MOC</v>
      </c>
      <c r="D42124" s="279" t="str">
        <f>'Comp. Desp. Indiretas'!$C$70</f>
        <v>ANALISTA DE PROJETOS JUNIOR - PJ</v>
      </c>
      <c r="E42124" s="278" t="str">
        <f>Resumo!$R$5</f>
        <v>Despesa</v>
      </c>
      <c r="F42124" s="278" t="str">
        <f>Resumo!$R$6</f>
        <v>Despesa Indireta</v>
      </c>
      <c r="G42124" s="286">
        <f>'Comp. Desp. Indiretas'!DJ70</f>
        <v>0</v>
      </c>
    </row>
    <row r="42125" spans="1:7">
      <c r="A42125" s="283">
        <f>'Comp. Desp. Indiretas'!$DJ$7</f>
        <v>0</v>
      </c>
      <c r="B42125" s="278" t="str">
        <f>'Comp. Desp. Indiretas'!$A$71</f>
        <v>MOC</v>
      </c>
      <c r="D42125" s="279" t="str">
        <f>'Comp. Desp. Indiretas'!$C$71</f>
        <v>TÉCNICO OPERACIONAL - PJ</v>
      </c>
      <c r="E42125" s="278" t="str">
        <f>Resumo!$R$5</f>
        <v>Despesa</v>
      </c>
      <c r="F42125" s="278" t="str">
        <f>Resumo!$R$6</f>
        <v>Despesa Indireta</v>
      </c>
      <c r="G42125" s="286">
        <f>'Comp. Desp. Indiretas'!DJ71</f>
        <v>0</v>
      </c>
    </row>
    <row r="42126" spans="1:7">
      <c r="A42126" s="283">
        <f>'Comp. Desp. Indiretas'!$DJ$7</f>
        <v>0</v>
      </c>
      <c r="B42126" s="278" t="str">
        <f>'Comp. Desp. Indiretas'!$A$72</f>
        <v>MOC</v>
      </c>
      <c r="D42126" s="279" t="str">
        <f>'Comp. Desp. Indiretas'!$C$72</f>
        <v>AUXILIAR TÉCNICO - PJ</v>
      </c>
      <c r="E42126" s="278" t="str">
        <f>Resumo!$R$5</f>
        <v>Despesa</v>
      </c>
      <c r="F42126" s="278" t="str">
        <f>Resumo!$R$6</f>
        <v>Despesa Indireta</v>
      </c>
      <c r="G42126" s="286">
        <f>'Comp. Desp. Indiretas'!DJ72</f>
        <v>0</v>
      </c>
    </row>
    <row r="42127" spans="1:7">
      <c r="A42127" s="283">
        <f>'Comp. Desp. Indiretas'!$DJ$7</f>
        <v>0</v>
      </c>
      <c r="B42127" s="278" t="str">
        <f>'Comp. Desp. Indiretas'!$A$73</f>
        <v>MOC</v>
      </c>
      <c r="D42127" s="279" t="str">
        <f>'Comp. Desp. Indiretas'!$C$73</f>
        <v>ANALISTA FINANCEIRO</v>
      </c>
      <c r="E42127" s="278" t="str">
        <f>Resumo!$R$5</f>
        <v>Despesa</v>
      </c>
      <c r="F42127" s="278" t="str">
        <f>Resumo!$R$6</f>
        <v>Despesa Indireta</v>
      </c>
      <c r="G42127" s="286">
        <f>'Comp. Desp. Indiretas'!DJ73</f>
        <v>0</v>
      </c>
    </row>
    <row r="42128" spans="1:7">
      <c r="A42128" s="283">
        <f>'Comp. Desp. Indiretas'!$DJ$7</f>
        <v>0</v>
      </c>
      <c r="B42128" s="278" t="str">
        <f>'Comp. Desp. Indiretas'!$A$74</f>
        <v>MOC</v>
      </c>
      <c r="D42128" s="279" t="str">
        <f>'Comp. Desp. Indiretas'!$C$74</f>
        <v>ANALISTA DE SUPRIMENTOS</v>
      </c>
      <c r="E42128" s="278" t="str">
        <f>Resumo!$R$5</f>
        <v>Despesa</v>
      </c>
      <c r="F42128" s="278" t="str">
        <f>Resumo!$R$6</f>
        <v>Despesa Indireta</v>
      </c>
      <c r="G42128" s="286">
        <f>'Comp. Desp. Indiretas'!DJ74</f>
        <v>0</v>
      </c>
    </row>
    <row r="42129" spans="1:7">
      <c r="A42129" s="283">
        <f>'Comp. Desp. Indiretas'!$DJ$7</f>
        <v>0</v>
      </c>
      <c r="B42129" s="278" t="str">
        <f>'Comp. Desp. Indiretas'!$A$75</f>
        <v>DG</v>
      </c>
      <c r="D42129" s="279" t="str">
        <f>'Comp. Desp. Indiretas'!$C$75</f>
        <v>HOSPEDAGEM VIAGEM</v>
      </c>
      <c r="E42129" s="278" t="str">
        <f>Resumo!$R$5</f>
        <v>Despesa</v>
      </c>
      <c r="F42129" s="278" t="str">
        <f>Resumo!$R$6</f>
        <v>Despesa Indireta</v>
      </c>
      <c r="G42129" s="286">
        <f>'Comp. Desp. Indiretas'!DJ75</f>
        <v>0</v>
      </c>
    </row>
    <row r="42130" spans="1:7">
      <c r="A42130" s="283">
        <f>'Comp. Desp. Indiretas'!$DJ$7</f>
        <v>0</v>
      </c>
      <c r="B42130" s="278" t="str">
        <f>'Comp. Desp. Indiretas'!$A$76</f>
        <v>DG</v>
      </c>
      <c r="D42130" s="279" t="str">
        <f>'Comp. Desp. Indiretas'!$C$76</f>
        <v>ALIMENTAÇÃO VIAGEM (CAFÉ / ALMOÇO OU JANTA)</v>
      </c>
      <c r="E42130" s="278" t="str">
        <f>Resumo!$R$5</f>
        <v>Despesa</v>
      </c>
      <c r="F42130" s="278" t="str">
        <f>Resumo!$R$6</f>
        <v>Despesa Indireta</v>
      </c>
      <c r="G42130" s="286">
        <f>'Comp. Desp. Indiretas'!DJ76</f>
        <v>0</v>
      </c>
    </row>
    <row r="42131" spans="1:7">
      <c r="A42131" s="283">
        <f>'Comp. Desp. Indiretas'!$DJ$7</f>
        <v>0</v>
      </c>
      <c r="B42131" s="278" t="str">
        <f>'Comp. Desp. Indiretas'!$A$77</f>
        <v>DG</v>
      </c>
      <c r="D42131" s="279" t="str">
        <f>'Comp. Desp. Indiretas'!$C$77</f>
        <v>SALA COMERCIAL - PARAUAPEBAS/PA</v>
      </c>
      <c r="E42131" s="278" t="str">
        <f>Resumo!$R$5</f>
        <v>Despesa</v>
      </c>
      <c r="F42131" s="278" t="str">
        <f>Resumo!$R$6</f>
        <v>Despesa Indireta</v>
      </c>
      <c r="G42131" s="286">
        <f>'Comp. Desp. Indiretas'!DJ77</f>
        <v>0</v>
      </c>
    </row>
    <row r="42132" spans="1:7">
      <c r="A42132" s="283">
        <f>'Comp. Desp. Indiretas'!$DJ$7</f>
        <v>0</v>
      </c>
      <c r="B42132" s="278" t="str">
        <f>'Comp. Desp. Indiretas'!$A$78</f>
        <v>DG</v>
      </c>
      <c r="D42132" s="279" t="str">
        <f>'Comp. Desp. Indiretas'!$C$78</f>
        <v>ALIMENTAÇÃO VIAGEM (CAFÉ / ALMOÇO OU JANTA)</v>
      </c>
      <c r="E42132" s="278" t="str">
        <f>Resumo!$R$5</f>
        <v>Despesa</v>
      </c>
      <c r="F42132" s="278" t="str">
        <f>Resumo!$R$6</f>
        <v>Despesa Indireta</v>
      </c>
      <c r="G42132" s="286">
        <f>'Comp. Desp. Indiretas'!DJ78</f>
        <v>0</v>
      </c>
    </row>
    <row r="42133" spans="1:7">
      <c r="A42133" s="283">
        <f>'Comp. Desp. Indiretas'!$DJ$7</f>
        <v>0</v>
      </c>
      <c r="B42133" s="278" t="str">
        <f>'Comp. Desp. Indiretas'!$A$79</f>
        <v>DG</v>
      </c>
      <c r="D42133" s="279" t="str">
        <f>'Comp. Desp. Indiretas'!$C$79</f>
        <v>ALIMENTAÇÃO - NIVEL 2</v>
      </c>
      <c r="E42133" s="278" t="str">
        <f>Resumo!$R$5</f>
        <v>Despesa</v>
      </c>
      <c r="F42133" s="278" t="str">
        <f>Resumo!$R$6</f>
        <v>Despesa Indireta</v>
      </c>
      <c r="G42133" s="286">
        <f>'Comp. Desp. Indiretas'!DJ79</f>
        <v>0</v>
      </c>
    </row>
    <row r="42134" spans="1:7">
      <c r="A42134" s="283">
        <f>'Comp. Desp. Indiretas'!$DJ$7</f>
        <v>0</v>
      </c>
      <c r="B42134" s="278" t="str">
        <f>'Comp. Desp. Indiretas'!$A$80</f>
        <v>DG</v>
      </c>
      <c r="D42134" s="279" t="str">
        <f>'Comp. Desp. Indiretas'!$C$80</f>
        <v>ALIMENTAÇÃO - NIVEL 3</v>
      </c>
      <c r="E42134" s="278" t="str">
        <f>Resumo!$R$5</f>
        <v>Despesa</v>
      </c>
      <c r="F42134" s="278" t="str">
        <f>Resumo!$R$6</f>
        <v>Despesa Indireta</v>
      </c>
      <c r="G42134" s="286">
        <f>'Comp. Desp. Indiretas'!DJ80</f>
        <v>0</v>
      </c>
    </row>
    <row r="42135" spans="1:7">
      <c r="A42135" s="283">
        <f>'Comp. Desp. Indiretas'!$DJ$7</f>
        <v>0</v>
      </c>
      <c r="B42135" s="278" t="str">
        <f>'Comp. Desp. Indiretas'!$A$81</f>
        <v>DG</v>
      </c>
      <c r="D42135" s="279" t="str">
        <f>'Comp. Desp. Indiretas'!$C$81</f>
        <v>TELEFONIA</v>
      </c>
      <c r="E42135" s="278" t="str">
        <f>Resumo!$R$5</f>
        <v>Despesa</v>
      </c>
      <c r="F42135" s="278" t="str">
        <f>Resumo!$R$6</f>
        <v>Despesa Indireta</v>
      </c>
      <c r="G42135" s="286">
        <f>'Comp. Desp. Indiretas'!DJ81</f>
        <v>0</v>
      </c>
    </row>
    <row r="42136" spans="1:7">
      <c r="A42136" s="283">
        <f>'Comp. Desp. Indiretas'!$DJ$7</f>
        <v>0</v>
      </c>
      <c r="B42136" s="278" t="str">
        <f>'Comp. Desp. Indiretas'!$A$82</f>
        <v>DG</v>
      </c>
      <c r="D42136" s="279" t="str">
        <f>'Comp. Desp. Indiretas'!$C$82</f>
        <v>ALUGUEL DE VEÍCULO SUV</v>
      </c>
      <c r="E42136" s="278" t="str">
        <f>Resumo!$R$5</f>
        <v>Despesa</v>
      </c>
      <c r="F42136" s="278" t="str">
        <f>Resumo!$R$6</f>
        <v>Despesa Indireta</v>
      </c>
      <c r="G42136" s="286">
        <f>'Comp. Desp. Indiretas'!DJ82</f>
        <v>0</v>
      </c>
    </row>
    <row r="42137" spans="1:7">
      <c r="A42137" s="283">
        <f>'Comp. Desp. Indiretas'!$DJ$7</f>
        <v>0</v>
      </c>
      <c r="B42137" s="278" t="str">
        <f>'Comp. Desp. Indiretas'!$A$83</f>
        <v>DG</v>
      </c>
      <c r="D42137" s="279" t="str">
        <f>'Comp. Desp. Indiretas'!$C$83</f>
        <v>ALUGUEL DE VEICULO LEVE</v>
      </c>
      <c r="E42137" s="278" t="str">
        <f>Resumo!$R$5</f>
        <v>Despesa</v>
      </c>
      <c r="F42137" s="278" t="str">
        <f>Resumo!$R$6</f>
        <v>Despesa Indireta</v>
      </c>
      <c r="G42137" s="286">
        <f>'Comp. Desp. Indiretas'!DJ83</f>
        <v>0</v>
      </c>
    </row>
    <row r="42138" spans="1:7">
      <c r="A42138" s="283">
        <f>'Comp. Desp. Indiretas'!$DJ$7</f>
        <v>0</v>
      </c>
      <c r="B42138" s="278" t="str">
        <f>'Comp. Desp. Indiretas'!$A$84</f>
        <v>DG</v>
      </c>
      <c r="D42138" s="279" t="str">
        <f>'Comp. Desp. Indiretas'!$C$84</f>
        <v>ALUGUEL CAMINHONTE</v>
      </c>
      <c r="E42138" s="278" t="str">
        <f>Resumo!$R$5</f>
        <v>Despesa</v>
      </c>
      <c r="F42138" s="278" t="str">
        <f>Resumo!$R$6</f>
        <v>Despesa Indireta</v>
      </c>
      <c r="G42138" s="286">
        <f>'Comp. Desp. Indiretas'!DJ84</f>
        <v>0</v>
      </c>
    </row>
    <row r="42139" spans="1:7">
      <c r="A42139" s="283">
        <f>'Comp. Desp. Indiretas'!$DJ$7</f>
        <v>0</v>
      </c>
      <c r="B42139" s="278" t="str">
        <f>'Comp. Desp. Indiretas'!$A$85</f>
        <v>DG</v>
      </c>
      <c r="D42139" s="279" t="str">
        <f>'Comp. Desp. Indiretas'!$C$85</f>
        <v>AQUISIÇÃO DE VEICULO</v>
      </c>
      <c r="E42139" s="278" t="str">
        <f>Resumo!$R$5</f>
        <v>Despesa</v>
      </c>
      <c r="F42139" s="278" t="str">
        <f>Resumo!$R$6</f>
        <v>Despesa Indireta</v>
      </c>
      <c r="G42139" s="286">
        <f>'Comp. Desp. Indiretas'!DJ85</f>
        <v>0</v>
      </c>
    </row>
    <row r="42140" spans="1:7">
      <c r="A42140" s="283">
        <f>'Comp. Desp. Indiretas'!$DJ$7</f>
        <v>0</v>
      </c>
      <c r="B42140" s="278" t="str">
        <f>'Comp. Desp. Indiretas'!$A$86</f>
        <v>DG</v>
      </c>
      <c r="D42140" s="279" t="str">
        <f>'Comp. Desp. Indiretas'!$C$86</f>
        <v>COMBUSTÍVEL - GASOLINA</v>
      </c>
      <c r="E42140" s="278" t="str">
        <f>Resumo!$R$5</f>
        <v>Despesa</v>
      </c>
      <c r="F42140" s="278" t="str">
        <f>Resumo!$R$6</f>
        <v>Despesa Indireta</v>
      </c>
      <c r="G42140" s="286">
        <f>'Comp. Desp. Indiretas'!DJ86</f>
        <v>0</v>
      </c>
    </row>
    <row r="42141" spans="1:7">
      <c r="A42141" s="283">
        <f>'Comp. Desp. Indiretas'!$DJ$7</f>
        <v>0</v>
      </c>
      <c r="B42141" s="278" t="str">
        <f>'Comp. Desp. Indiretas'!$A$87</f>
        <v>DG</v>
      </c>
      <c r="D42141" s="279" t="str">
        <f>'Comp. Desp. Indiretas'!$C$87</f>
        <v>COMBUSTÍVEL - DIESEL</v>
      </c>
      <c r="E42141" s="278" t="str">
        <f>Resumo!$R$5</f>
        <v>Despesa</v>
      </c>
      <c r="F42141" s="278" t="str">
        <f>Resumo!$R$6</f>
        <v>Despesa Indireta</v>
      </c>
      <c r="G42141" s="286">
        <f>'Comp. Desp. Indiretas'!DJ87</f>
        <v>0</v>
      </c>
    </row>
    <row r="42142" spans="1:7">
      <c r="A42142" s="283">
        <f>'Comp. Desp. Indiretas'!$DJ$7</f>
        <v>0</v>
      </c>
      <c r="B42142" s="278" t="str">
        <f>'Comp. Desp. Indiretas'!$A$88</f>
        <v>DG</v>
      </c>
      <c r="D42142" s="279" t="str">
        <f>'Comp. Desp. Indiretas'!$C$88</f>
        <v>PASSAGEM AÉREA</v>
      </c>
      <c r="E42142" s="278" t="str">
        <f>Resumo!$R$5</f>
        <v>Despesa</v>
      </c>
      <c r="F42142" s="278" t="str">
        <f>Resumo!$R$6</f>
        <v>Despesa Indireta</v>
      </c>
      <c r="G42142" s="286">
        <f>'Comp. Desp. Indiretas'!DJ88</f>
        <v>0</v>
      </c>
    </row>
    <row r="42143" spans="1:7">
      <c r="A42143" s="283">
        <f>'Comp. Desp. Indiretas'!$DJ$7</f>
        <v>0</v>
      </c>
      <c r="B42143" s="278" t="str">
        <f>'Comp. Desp. Indiretas'!$A$89</f>
        <v>ART</v>
      </c>
      <c r="D42143" s="279" t="str">
        <f>'Comp. Desp. Indiretas'!$C$89</f>
        <v>ART CREA - Nível 1</v>
      </c>
      <c r="E42143" s="278" t="str">
        <f>Resumo!$R$5</f>
        <v>Despesa</v>
      </c>
      <c r="F42143" s="278" t="str">
        <f>Resumo!$R$6</f>
        <v>Despesa Indireta</v>
      </c>
      <c r="G42143" s="286">
        <f>'Comp. Desp. Indiretas'!DJ89</f>
        <v>0</v>
      </c>
    </row>
    <row r="42144" spans="1:7">
      <c r="A42144" s="283">
        <f>'Comp. Desp. Indiretas'!$DJ$7</f>
        <v>0</v>
      </c>
      <c r="B42144" s="278" t="str">
        <f>'Comp. Desp. Indiretas'!$A$90</f>
        <v>ART</v>
      </c>
      <c r="D42144" s="279" t="str">
        <f>'Comp. Desp. Indiretas'!$C$90</f>
        <v>ART CREA - Nível 2</v>
      </c>
      <c r="E42144" s="278" t="str">
        <f>Resumo!$R$5</f>
        <v>Despesa</v>
      </c>
      <c r="F42144" s="278" t="str">
        <f>Resumo!$R$6</f>
        <v>Despesa Indireta</v>
      </c>
      <c r="G42144" s="286">
        <f>'Comp. Desp. Indiretas'!DJ90</f>
        <v>0</v>
      </c>
    </row>
    <row r="42145" spans="1:7">
      <c r="A42145" s="283">
        <f>'Comp. Desp. Indiretas'!$DJ$7</f>
        <v>0</v>
      </c>
      <c r="B42145" s="278" t="str">
        <f>'Comp. Desp. Indiretas'!$A$91</f>
        <v>ART</v>
      </c>
      <c r="D42145" s="279" t="str">
        <f>'Comp. Desp. Indiretas'!$C$91</f>
        <v>ART CREA - Nível 3</v>
      </c>
      <c r="E42145" s="278" t="str">
        <f>Resumo!$R$5</f>
        <v>Despesa</v>
      </c>
      <c r="F42145" s="278" t="str">
        <f>Resumo!$R$6</f>
        <v>Despesa Indireta</v>
      </c>
      <c r="G42145" s="286">
        <f>'Comp. Desp. Indiretas'!DJ91</f>
        <v>0</v>
      </c>
    </row>
    <row r="42146" spans="1:7">
      <c r="A42146" s="283">
        <f>'Comp. Desp. Indiretas'!$DJ$7</f>
        <v>0</v>
      </c>
      <c r="B42146" s="278" t="str">
        <f>'Comp. Desp. Indiretas'!$A$92</f>
        <v>ART</v>
      </c>
      <c r="D42146" s="279" t="str">
        <f>'Comp. Desp. Indiretas'!$C$92</f>
        <v>ACERVO CREA</v>
      </c>
      <c r="E42146" s="278" t="str">
        <f>Resumo!$R$5</f>
        <v>Despesa</v>
      </c>
      <c r="F42146" s="278" t="str">
        <f>Resumo!$R$6</f>
        <v>Despesa Indireta</v>
      </c>
      <c r="G42146" s="286">
        <f>'Comp. Desp. Indiretas'!DJ92</f>
        <v>0</v>
      </c>
    </row>
    <row r="42147" spans="1:7">
      <c r="A42147" s="283">
        <f>'Comp. Desp. Indiretas'!$DJ$7</f>
        <v>0</v>
      </c>
      <c r="B42147" s="278" t="str">
        <f>'Comp. Desp. Indiretas'!$A$93</f>
        <v>ART</v>
      </c>
      <c r="D42147" s="279" t="str">
        <f>'Comp. Desp. Indiretas'!$C$93</f>
        <v>ART CRBio</v>
      </c>
      <c r="E42147" s="278" t="str">
        <f>Resumo!$R$5</f>
        <v>Despesa</v>
      </c>
      <c r="F42147" s="278" t="str">
        <f>Resumo!$R$6</f>
        <v>Despesa Indireta</v>
      </c>
      <c r="G42147" s="286">
        <f>'Comp. Desp. Indiretas'!DJ93</f>
        <v>0</v>
      </c>
    </row>
    <row r="42148" spans="1:7">
      <c r="A42148" s="283">
        <f>'Comp. Desp. Indiretas'!$DJ$7</f>
        <v>0</v>
      </c>
      <c r="B42148" s="278" t="str">
        <f>'Comp. Desp. Indiretas'!$A$94</f>
        <v>ART</v>
      </c>
      <c r="D42148" s="279" t="str">
        <f>'Comp. Desp. Indiretas'!$C$94</f>
        <v>ACERVO CRBio</v>
      </c>
      <c r="E42148" s="278" t="str">
        <f>Resumo!$R$5</f>
        <v>Despesa</v>
      </c>
      <c r="F42148" s="278" t="str">
        <f>Resumo!$R$6</f>
        <v>Despesa Indireta</v>
      </c>
      <c r="G42148" s="286">
        <f>'Comp. Desp. Indiretas'!DJ94</f>
        <v>0</v>
      </c>
    </row>
    <row r="42149" spans="1:7">
      <c r="A42149" s="283">
        <f>'Comp. Desp. Indiretas'!$DJ$7</f>
        <v>0</v>
      </c>
      <c r="B42149" s="278" t="str">
        <f>'Comp. Desp. Indiretas'!$A$95</f>
        <v>ART</v>
      </c>
      <c r="D42149" s="279" t="str">
        <f>'Comp. Desp. Indiretas'!$C$95</f>
        <v>VISTO CREA PF</v>
      </c>
      <c r="E42149" s="278" t="str">
        <f>Resumo!$R$5</f>
        <v>Despesa</v>
      </c>
      <c r="F42149" s="278" t="str">
        <f>Resumo!$R$6</f>
        <v>Despesa Indireta</v>
      </c>
      <c r="G42149" s="286">
        <f>'Comp. Desp. Indiretas'!DJ95</f>
        <v>0</v>
      </c>
    </row>
    <row r="42150" spans="1:7">
      <c r="A42150" s="283">
        <f>'Comp. Desp. Indiretas'!$DJ$7</f>
        <v>0</v>
      </c>
      <c r="B42150" s="278" t="str">
        <f>'Comp. Desp. Indiretas'!$A$96</f>
        <v>ART</v>
      </c>
      <c r="D42150" s="279" t="str">
        <f>'Comp. Desp. Indiretas'!$C$96</f>
        <v>VISTO CREA PJ</v>
      </c>
      <c r="E42150" s="278" t="str">
        <f>Resumo!$R$5</f>
        <v>Despesa</v>
      </c>
      <c r="F42150" s="278" t="str">
        <f>Resumo!$R$6</f>
        <v>Despesa Indireta</v>
      </c>
      <c r="G42150" s="286">
        <f>'Comp. Desp. Indiretas'!DJ96</f>
        <v>0</v>
      </c>
    </row>
    <row r="42151" spans="1:7">
      <c r="A42151" s="283">
        <f>'Comp. Desp. Indiretas'!$DJ$7</f>
        <v>0</v>
      </c>
      <c r="B42151" s="278" t="str">
        <f>'Comp. Desp. Indiretas'!$A$97</f>
        <v>ART</v>
      </c>
      <c r="D42151" s="279" t="str">
        <f>'Comp. Desp. Indiretas'!$C$97</f>
        <v>ANUIDADE CREA PF</v>
      </c>
      <c r="E42151" s="278" t="str">
        <f>Resumo!$R$5</f>
        <v>Despesa</v>
      </c>
      <c r="F42151" s="278" t="str">
        <f>Resumo!$R$6</f>
        <v>Despesa Indireta</v>
      </c>
      <c r="G42151" s="286">
        <f>'Comp. Desp. Indiretas'!DJ97</f>
        <v>0</v>
      </c>
    </row>
    <row r="42152" spans="1:7">
      <c r="A42152" s="283">
        <f>'Comp. Desp. Indiretas'!$DJ$7</f>
        <v>0</v>
      </c>
      <c r="B42152" s="278" t="str">
        <f>'Comp. Desp. Indiretas'!$A$98</f>
        <v>ART</v>
      </c>
      <c r="D42152" s="279" t="str">
        <f>'Comp. Desp. Indiretas'!$C$98</f>
        <v>ANUIDADE CREA PJ</v>
      </c>
      <c r="E42152" s="278" t="str">
        <f>Resumo!$R$5</f>
        <v>Despesa</v>
      </c>
      <c r="F42152" s="278" t="str">
        <f>Resumo!$R$6</f>
        <v>Despesa Indireta</v>
      </c>
      <c r="G42152" s="286">
        <f>'Comp. Desp. Indiretas'!DJ98</f>
        <v>0</v>
      </c>
    </row>
    <row r="42153" spans="1:7">
      <c r="A42153" s="283">
        <f>'Comp. Desp. Indiretas'!$DJ$7</f>
        <v>0</v>
      </c>
      <c r="B42153" s="278" t="str">
        <f>'Comp. Desp. Indiretas'!$A$99</f>
        <v>ART</v>
      </c>
      <c r="D42153" s="279" t="str">
        <f>'Comp. Desp. Indiretas'!$C$99</f>
        <v>VISTO CRBio PF</v>
      </c>
      <c r="E42153" s="278" t="str">
        <f>Resumo!$R$5</f>
        <v>Despesa</v>
      </c>
      <c r="F42153" s="278" t="str">
        <f>Resumo!$R$6</f>
        <v>Despesa Indireta</v>
      </c>
      <c r="G42153" s="286">
        <f>'Comp. Desp. Indiretas'!DJ99</f>
        <v>0</v>
      </c>
    </row>
    <row r="42154" spans="1:7">
      <c r="A42154" s="283">
        <f>'Comp. Desp. Indiretas'!$DJ$7</f>
        <v>0</v>
      </c>
      <c r="B42154" s="278" t="str">
        <f>'Comp. Desp. Indiretas'!$A$100</f>
        <v>ART</v>
      </c>
      <c r="D42154" s="279" t="str">
        <f>'Comp. Desp. Indiretas'!$C$100</f>
        <v>VISTO CRBio PJ</v>
      </c>
      <c r="E42154" s="278" t="str">
        <f>Resumo!$R$5</f>
        <v>Despesa</v>
      </c>
      <c r="F42154" s="278" t="str">
        <f>Resumo!$R$6</f>
        <v>Despesa Indireta</v>
      </c>
      <c r="G42154" s="286">
        <f>'Comp. Desp. Indiretas'!DJ100</f>
        <v>0</v>
      </c>
    </row>
    <row r="42155" spans="1:7">
      <c r="A42155" s="283">
        <f>'Comp. Desp. Indiretas'!$DJ$7</f>
        <v>0</v>
      </c>
      <c r="B42155" s="278" t="str">
        <f>'Comp. Desp. Indiretas'!$A$101</f>
        <v>SMS</v>
      </c>
      <c r="D42155" s="279" t="str">
        <f>'Comp. Desp. Indiretas'!$C$101</f>
        <v>PPRA</v>
      </c>
      <c r="E42155" s="278" t="str">
        <f>Resumo!$R$5</f>
        <v>Despesa</v>
      </c>
      <c r="F42155" s="278" t="str">
        <f>Resumo!$R$6</f>
        <v>Despesa Indireta</v>
      </c>
      <c r="G42155" s="286">
        <f>'Comp. Desp. Indiretas'!DJ101</f>
        <v>0</v>
      </c>
    </row>
    <row r="42156" spans="1:7">
      <c r="A42156" s="283">
        <f>'Comp. Desp. Indiretas'!$DJ$7</f>
        <v>0</v>
      </c>
      <c r="B42156" s="278" t="str">
        <f>'Comp. Desp. Indiretas'!$A$102</f>
        <v>SMS</v>
      </c>
      <c r="D42156" s="279" t="str">
        <f>'Comp. Desp. Indiretas'!$C$102</f>
        <v>PCMSO</v>
      </c>
      <c r="E42156" s="278" t="str">
        <f>Resumo!$R$5</f>
        <v>Despesa</v>
      </c>
      <c r="F42156" s="278" t="str">
        <f>Resumo!$R$6</f>
        <v>Despesa Indireta</v>
      </c>
      <c r="G42156" s="286">
        <f>'Comp. Desp. Indiretas'!DJ102</f>
        <v>0</v>
      </c>
    </row>
    <row r="42157" spans="1:7">
      <c r="A42157" s="283">
        <f>'Comp. Desp. Indiretas'!$DJ$7</f>
        <v>0</v>
      </c>
      <c r="B42157" s="278" t="str">
        <f>'Comp. Desp. Indiretas'!$A$103</f>
        <v>SMS</v>
      </c>
      <c r="D42157" s="279" t="str">
        <f>'Comp. Desp. Indiretas'!$C$103</f>
        <v>PGR</v>
      </c>
      <c r="E42157" s="278" t="str">
        <f>Resumo!$R$5</f>
        <v>Despesa</v>
      </c>
      <c r="F42157" s="278" t="str">
        <f>Resumo!$R$6</f>
        <v>Despesa Indireta</v>
      </c>
      <c r="G42157" s="286">
        <f>'Comp. Desp. Indiretas'!DJ103</f>
        <v>0</v>
      </c>
    </row>
    <row r="42158" spans="1:7">
      <c r="A42158" s="283">
        <f>'Comp. Desp. Indiretas'!$DJ$7</f>
        <v>0</v>
      </c>
      <c r="B42158" s="278" t="str">
        <f>'Comp. Desp. Indiretas'!$A$104</f>
        <v>SMS</v>
      </c>
      <c r="D42158" s="279" t="str">
        <f>'Comp. Desp. Indiretas'!$C$104</f>
        <v>PAE</v>
      </c>
      <c r="E42158" s="278" t="str">
        <f>Resumo!$R$5</f>
        <v>Despesa</v>
      </c>
      <c r="F42158" s="278" t="str">
        <f>Resumo!$R$6</f>
        <v>Despesa Indireta</v>
      </c>
      <c r="G42158" s="286">
        <f>'Comp. Desp. Indiretas'!DJ104</f>
        <v>0</v>
      </c>
    </row>
    <row r="42159" spans="1:7">
      <c r="A42159" s="283">
        <f>'Comp. Desp. Indiretas'!$DJ$7</f>
        <v>0</v>
      </c>
      <c r="B42159" s="278" t="str">
        <f>'Comp. Desp. Indiretas'!$A$105</f>
        <v>SMS</v>
      </c>
      <c r="D42159" s="279" t="str">
        <f>'Comp. Desp. Indiretas'!$C$105</f>
        <v>TREINAMENTO</v>
      </c>
      <c r="E42159" s="278" t="str">
        <f>Resumo!$R$5</f>
        <v>Despesa</v>
      </c>
      <c r="F42159" s="278" t="str">
        <f>Resumo!$R$6</f>
        <v>Despesa Indireta</v>
      </c>
      <c r="G42159" s="286">
        <f>'Comp. Desp. Indiretas'!DJ105</f>
        <v>0</v>
      </c>
    </row>
    <row r="42160" spans="1:7">
      <c r="A42160" s="283">
        <f>'Comp. Desp. Indiretas'!$DJ$7</f>
        <v>0</v>
      </c>
      <c r="B42160" s="278" t="str">
        <f>'Comp. Desp. Indiretas'!$A$106</f>
        <v>SMS</v>
      </c>
      <c r="D42160" s="279" t="str">
        <f>'Comp. Desp. Indiretas'!$C$106</f>
        <v>ASO</v>
      </c>
      <c r="E42160" s="278" t="str">
        <f>Resumo!$R$5</f>
        <v>Despesa</v>
      </c>
      <c r="F42160" s="278" t="str">
        <f>Resumo!$R$6</f>
        <v>Despesa Indireta</v>
      </c>
      <c r="G42160" s="286">
        <f>'Comp. Desp. Indiretas'!DJ106</f>
        <v>0</v>
      </c>
    </row>
    <row r="42161" spans="1:7">
      <c r="A42161" s="283">
        <f>'Comp. Desp. Indiretas'!$DJ$7</f>
        <v>0</v>
      </c>
      <c r="B42161" s="278">
        <f>'Comp. Desp. Indiretas'!$A$107</f>
        <v>0</v>
      </c>
      <c r="D42161" s="279" t="str">
        <f>'Comp. Desp. Indiretas'!$C$107</f>
        <v/>
      </c>
      <c r="E42161" s="278" t="str">
        <f>Resumo!$R$5</f>
        <v>Despesa</v>
      </c>
      <c r="F42161" s="278" t="str">
        <f>Resumo!$R$6</f>
        <v>Despesa Indireta</v>
      </c>
      <c r="G42161" s="286">
        <f>'Comp. Desp. Indiretas'!DJ107</f>
        <v>0</v>
      </c>
    </row>
    <row r="42162" spans="1:7">
      <c r="A42162" s="283">
        <f>'Comp. Desp. Indiretas'!$DJ$7</f>
        <v>0</v>
      </c>
      <c r="B42162" s="278">
        <f>'Comp. Desp. Indiretas'!$A$108</f>
        <v>0</v>
      </c>
      <c r="D42162" s="279" t="str">
        <f>'Comp. Desp. Indiretas'!$C$108</f>
        <v/>
      </c>
      <c r="E42162" s="278" t="str">
        <f>Resumo!$R$5</f>
        <v>Despesa</v>
      </c>
      <c r="F42162" s="278" t="str">
        <f>Resumo!$R$6</f>
        <v>Despesa Indireta</v>
      </c>
      <c r="G42162" s="286">
        <f>'Comp. Desp. Indiretas'!DJ108</f>
        <v>0</v>
      </c>
    </row>
    <row r="42163" spans="1:7">
      <c r="A42163" s="283">
        <f>'Comp. Desp. Indiretas'!$DJ$7</f>
        <v>0</v>
      </c>
      <c r="B42163" s="278">
        <f>'Comp. Desp. Indiretas'!$A$109</f>
        <v>0</v>
      </c>
      <c r="D42163" s="279" t="str">
        <f>'Comp. Desp. Indiretas'!$C$109</f>
        <v/>
      </c>
      <c r="E42163" s="278" t="str">
        <f>Resumo!$R$5</f>
        <v>Despesa</v>
      </c>
      <c r="F42163" s="278" t="str">
        <f>Resumo!$R$6</f>
        <v>Despesa Indireta</v>
      </c>
      <c r="G42163" s="286">
        <f>'Comp. Desp. Indiretas'!DJ109</f>
        <v>0</v>
      </c>
    </row>
    <row r="42164" spans="1:7">
      <c r="A42164" s="283">
        <f>'Comp. Desp. Indiretas'!$DJ$7</f>
        <v>0</v>
      </c>
      <c r="B42164" s="278">
        <f>'Comp. Desp. Indiretas'!$A$110</f>
        <v>0</v>
      </c>
      <c r="D42164" s="279" t="str">
        <f>'Comp. Desp. Indiretas'!$C$110</f>
        <v/>
      </c>
      <c r="E42164" s="278" t="str">
        <f>Resumo!$R$5</f>
        <v>Despesa</v>
      </c>
      <c r="F42164" s="278" t="str">
        <f>Resumo!$R$6</f>
        <v>Despesa Indireta</v>
      </c>
      <c r="G42164" s="286">
        <f>'Comp. Desp. Indiretas'!DJ110</f>
        <v>0</v>
      </c>
    </row>
    <row r="42165" spans="1:7">
      <c r="A42165" s="283">
        <f>'Comp. Desp. Indiretas'!$DJ$7</f>
        <v>0</v>
      </c>
      <c r="B42165" s="278">
        <f>'Comp. Desp. Indiretas'!$A$111</f>
        <v>0</v>
      </c>
      <c r="D42165" s="279" t="str">
        <f>'Comp. Desp. Indiretas'!$C$111</f>
        <v/>
      </c>
      <c r="E42165" s="278" t="str">
        <f>Resumo!$R$5</f>
        <v>Despesa</v>
      </c>
      <c r="F42165" s="278" t="str">
        <f>Resumo!$R$6</f>
        <v>Despesa Indireta</v>
      </c>
      <c r="G42165" s="286">
        <f>'Comp. Desp. Indiretas'!DJ111</f>
        <v>0</v>
      </c>
    </row>
    <row r="42166" spans="1:7">
      <c r="A42166" s="283">
        <f>'Comp. Desp. Indiretas'!$DJ$7</f>
        <v>0</v>
      </c>
      <c r="B42166" s="278">
        <f>'Comp. Desp. Indiretas'!$A$112</f>
        <v>0</v>
      </c>
      <c r="D42166" s="279" t="str">
        <f>'Comp. Desp. Indiretas'!$C$112</f>
        <v/>
      </c>
      <c r="E42166" s="278" t="str">
        <f>Resumo!$R$5</f>
        <v>Despesa</v>
      </c>
      <c r="F42166" s="278" t="str">
        <f>Resumo!$R$6</f>
        <v>Despesa Indireta</v>
      </c>
      <c r="G42166" s="286">
        <f>'Comp. Desp. Indiretas'!DJ112</f>
        <v>0</v>
      </c>
    </row>
    <row r="42167" spans="1:7">
      <c r="A42167" s="283">
        <f>'Comp. Desp. Indiretas'!$DJ$7</f>
        <v>0</v>
      </c>
      <c r="B42167" s="278" t="str">
        <f>'Composições Desp. Diretas'!$A$10</f>
        <v>MOD</v>
      </c>
      <c r="C42167" s="278" t="str">
        <f>EAP!$C$9</f>
        <v>PP01</v>
      </c>
      <c r="D42167" s="279" t="str">
        <f>'Composições Desp. Diretas'!$C$10</f>
        <v>ANALISTA TÉCNICO</v>
      </c>
      <c r="E42167" s="278" t="str">
        <f>Resumo!$R$5</f>
        <v>Despesa</v>
      </c>
      <c r="F42167" s="278" t="str">
        <f>Resumo!$R$7</f>
        <v>Despesa Direta</v>
      </c>
      <c r="G42167" s="286">
        <f>'Composições Desp. Diretas'!DK10</f>
        <v>0</v>
      </c>
    </row>
    <row r="42168" spans="1:7">
      <c r="A42168" s="283">
        <f>'Comp. Desp. Indiretas'!$DJ$7</f>
        <v>0</v>
      </c>
      <c r="B42168" s="278" t="str">
        <f>'Composições Desp. Diretas'!$A$11</f>
        <v>MOD</v>
      </c>
      <c r="C42168" s="278" t="str">
        <f>EAP!$C$9</f>
        <v>PP01</v>
      </c>
      <c r="D42168" s="279" t="str">
        <f>'Composições Desp. Diretas'!$C$11</f>
        <v>ASSISTENTE ADMINISTRATIVO</v>
      </c>
      <c r="E42168" s="278" t="str">
        <f>Resumo!$R$5</f>
        <v>Despesa</v>
      </c>
      <c r="F42168" s="278" t="str">
        <f>Resumo!$R$7</f>
        <v>Despesa Direta</v>
      </c>
      <c r="G42168" s="286">
        <f>'Composições Desp. Diretas'!DK11</f>
        <v>0</v>
      </c>
    </row>
    <row r="42169" spans="1:7">
      <c r="A42169" s="283">
        <f>'Comp. Desp. Indiretas'!$DJ$7</f>
        <v>0</v>
      </c>
      <c r="B42169" s="278" t="str">
        <f>'Composições Desp. Diretas'!$A$12</f>
        <v>MOD</v>
      </c>
      <c r="C42169" s="278" t="str">
        <f>EAP!$C$9</f>
        <v>PP01</v>
      </c>
      <c r="D42169" s="279" t="str">
        <f>'Composições Desp. Diretas'!$C$12</f>
        <v>TÉCNICO DE SEGURANÇA</v>
      </c>
      <c r="E42169" s="278" t="str">
        <f>Resumo!$R$5</f>
        <v>Despesa</v>
      </c>
      <c r="F42169" s="278" t="str">
        <f>Resumo!$R$7</f>
        <v>Despesa Direta</v>
      </c>
      <c r="G42169" s="286">
        <f>'Composições Desp. Diretas'!DK12</f>
        <v>0</v>
      </c>
    </row>
    <row r="42170" spans="1:7">
      <c r="A42170" s="283">
        <f>'Comp. Desp. Indiretas'!$DJ$7</f>
        <v>0</v>
      </c>
      <c r="B42170" s="278" t="str">
        <f>'Composições Desp. Diretas'!$A$13</f>
        <v>MOD</v>
      </c>
      <c r="C42170" s="278" t="str">
        <f>EAP!$C$9</f>
        <v>PP01</v>
      </c>
      <c r="D42170" s="279" t="str">
        <f>'Composições Desp. Diretas'!$C$13</f>
        <v>PREPOSTO</v>
      </c>
      <c r="E42170" s="278" t="str">
        <f>Resumo!$R$5</f>
        <v>Despesa</v>
      </c>
      <c r="F42170" s="278" t="str">
        <f>Resumo!$R$7</f>
        <v>Despesa Direta</v>
      </c>
      <c r="G42170" s="286">
        <f>'Composições Desp. Diretas'!DK13</f>
        <v>0</v>
      </c>
    </row>
    <row r="42171" spans="1:7">
      <c r="A42171" s="283">
        <f>'Comp. Desp. Indiretas'!$DJ$7</f>
        <v>0</v>
      </c>
      <c r="B42171" s="278" t="str">
        <f>'Composições Desp. Diretas'!$A$14</f>
        <v>MOD</v>
      </c>
      <c r="C42171" s="278" t="str">
        <f>EAP!$C$9</f>
        <v>PP01</v>
      </c>
      <c r="D42171" s="279" t="str">
        <f>'Composições Desp. Diretas'!$C$14</f>
        <v>COORDENADOR PEAC</v>
      </c>
      <c r="E42171" s="278" t="str">
        <f>Resumo!$R$5</f>
        <v>Despesa</v>
      </c>
      <c r="F42171" s="278" t="str">
        <f>Resumo!$R$7</f>
        <v>Despesa Direta</v>
      </c>
      <c r="G42171" s="286">
        <f>'Composições Desp. Diretas'!DK14</f>
        <v>0</v>
      </c>
    </row>
    <row r="42172" spans="1:7">
      <c r="A42172" s="283">
        <f>'Comp. Desp. Indiretas'!$DJ$7</f>
        <v>0</v>
      </c>
      <c r="B42172" s="278" t="str">
        <f>'Composições Desp. Diretas'!$A$15</f>
        <v>MOD</v>
      </c>
      <c r="C42172" s="278" t="str">
        <f>EAP!$C$9</f>
        <v>PP01</v>
      </c>
      <c r="D42172" s="279" t="str">
        <f>'Composições Desp. Diretas'!$C$15</f>
        <v>COORDENADOR PEAC</v>
      </c>
      <c r="E42172" s="278" t="str">
        <f>Resumo!$R$5</f>
        <v>Despesa</v>
      </c>
      <c r="F42172" s="278" t="str">
        <f>Resumo!$R$7</f>
        <v>Despesa Direta</v>
      </c>
      <c r="G42172" s="286">
        <f>'Composições Desp. Diretas'!DK15</f>
        <v>0</v>
      </c>
    </row>
    <row r="42173" spans="1:7">
      <c r="A42173" s="283">
        <f>'Comp. Desp. Indiretas'!$DJ$7</f>
        <v>0</v>
      </c>
      <c r="B42173" s="278" t="str">
        <f>'Composições Desp. Diretas'!$A$16</f>
        <v>MOD</v>
      </c>
      <c r="C42173" s="278" t="str">
        <f>EAP!$C$9</f>
        <v>PP01</v>
      </c>
      <c r="D42173" s="279" t="str">
        <f>'Composições Desp. Diretas'!$C$16</f>
        <v>PRODUÇÃO AUDIOVISUAL (DESIGNER GRÁFICO)</v>
      </c>
      <c r="E42173" s="278" t="str">
        <f>Resumo!$R$5</f>
        <v>Despesa</v>
      </c>
      <c r="F42173" s="278" t="str">
        <f>Resumo!$R$7</f>
        <v>Despesa Direta</v>
      </c>
      <c r="G42173" s="286">
        <f>'Composições Desp. Diretas'!DK16</f>
        <v>0</v>
      </c>
    </row>
    <row r="42174" spans="1:7">
      <c r="A42174" s="283">
        <f>'Comp. Desp. Indiretas'!$DJ$7</f>
        <v>0</v>
      </c>
      <c r="B42174" s="278" t="str">
        <f>'Composições Desp. Diretas'!$A$17</f>
        <v>DG</v>
      </c>
      <c r="C42174" s="278" t="str">
        <f>EAP!$C$9</f>
        <v>PP01</v>
      </c>
      <c r="D42174" s="279" t="str">
        <f>'Composições Desp. Diretas'!$C$17</f>
        <v>AJUDA DE CUSTO - CAJU - NÍVEL 1</v>
      </c>
      <c r="E42174" s="278" t="str">
        <f>Resumo!$R$5</f>
        <v>Despesa</v>
      </c>
      <c r="F42174" s="278" t="str">
        <f>Resumo!$R$7</f>
        <v>Despesa Direta</v>
      </c>
      <c r="G42174" s="286">
        <f>'Composições Desp. Diretas'!DK17</f>
        <v>0</v>
      </c>
    </row>
    <row r="42175" spans="1:7">
      <c r="A42175" s="283">
        <f>'Comp. Desp. Indiretas'!$DJ$7</f>
        <v>0</v>
      </c>
      <c r="B42175" s="278" t="str">
        <f>'Composições Desp. Diretas'!$A$18</f>
        <v>DG</v>
      </c>
      <c r="C42175" s="278" t="str">
        <f>EAP!$C$9</f>
        <v>PP01</v>
      </c>
      <c r="D42175" s="279" t="str">
        <f>'Composições Desp. Diretas'!$C$18</f>
        <v>AJUDA DE CUSTO - CAJU - NÍVEL 2</v>
      </c>
      <c r="E42175" s="278" t="str">
        <f>Resumo!$R$5</f>
        <v>Despesa</v>
      </c>
      <c r="F42175" s="278" t="str">
        <f>Resumo!$R$7</f>
        <v>Despesa Direta</v>
      </c>
      <c r="G42175" s="286">
        <f>'Composições Desp. Diretas'!DK18</f>
        <v>0</v>
      </c>
    </row>
    <row r="42176" spans="1:7">
      <c r="A42176" s="283">
        <f>'Comp. Desp. Indiretas'!$DJ$7</f>
        <v>0</v>
      </c>
      <c r="B42176" s="278" t="str">
        <f>'Composições Desp. Diretas'!$A$19</f>
        <v>MA</v>
      </c>
      <c r="C42176" s="278" t="str">
        <f>EAP!$C$9</f>
        <v>PP01</v>
      </c>
      <c r="D42176" s="279" t="str">
        <f>'Composições Desp. Diretas'!$C$19</f>
        <v>UNIFORME/EPI</v>
      </c>
      <c r="E42176" s="278" t="str">
        <f>Resumo!$R$5</f>
        <v>Despesa</v>
      </c>
      <c r="F42176" s="278" t="str">
        <f>Resumo!$R$7</f>
        <v>Despesa Direta</v>
      </c>
      <c r="G42176" s="286">
        <f>'Composições Desp. Diretas'!DK19</f>
        <v>0</v>
      </c>
    </row>
    <row r="42177" spans="1:7">
      <c r="A42177" s="283">
        <f>'Comp. Desp. Indiretas'!$DJ$7</f>
        <v>0</v>
      </c>
      <c r="B42177" s="278" t="str">
        <f>'Composições Desp. Diretas'!$A$20</f>
        <v>SMS</v>
      </c>
      <c r="C42177" s="278" t="str">
        <f>EAP!$C$9</f>
        <v>PP01</v>
      </c>
      <c r="D42177" s="279" t="str">
        <f>'Composições Desp. Diretas'!$C$20</f>
        <v>ASO</v>
      </c>
      <c r="E42177" s="278" t="str">
        <f>Resumo!$R$5</f>
        <v>Despesa</v>
      </c>
      <c r="F42177" s="278" t="str">
        <f>Resumo!$R$7</f>
        <v>Despesa Direta</v>
      </c>
      <c r="G42177" s="286">
        <f>'Composições Desp. Diretas'!DK20</f>
        <v>0</v>
      </c>
    </row>
    <row r="42178" spans="1:7">
      <c r="A42178" s="283">
        <f>'Comp. Desp. Indiretas'!$DJ$7</f>
        <v>0</v>
      </c>
      <c r="B42178" s="278" t="str">
        <f>'Composições Desp. Diretas'!$A$21</f>
        <v>EQ</v>
      </c>
      <c r="C42178" s="278" t="str">
        <f>EAP!$C$9</f>
        <v>PP01</v>
      </c>
      <c r="D42178" s="279" t="str">
        <f>'Composições Desp. Diretas'!$C$21</f>
        <v>NOTEBOOK</v>
      </c>
      <c r="E42178" s="278" t="str">
        <f>Resumo!$R$5</f>
        <v>Despesa</v>
      </c>
      <c r="F42178" s="278" t="str">
        <f>Resumo!$R$7</f>
        <v>Despesa Direta</v>
      </c>
      <c r="G42178" s="286">
        <f>'Composições Desp. Diretas'!DK21</f>
        <v>0</v>
      </c>
    </row>
    <row r="42179" spans="1:7">
      <c r="A42179" s="283">
        <f>'Comp. Desp. Indiretas'!$DJ$7</f>
        <v>0</v>
      </c>
      <c r="B42179" s="278" t="str">
        <f>'Composições Desp. Diretas'!$A$22</f>
        <v>EQ</v>
      </c>
      <c r="C42179" s="278" t="str">
        <f>EAP!$C$9</f>
        <v>PP01</v>
      </c>
      <c r="D42179" s="279" t="str">
        <f>'Composições Desp. Diretas'!$C$22</f>
        <v>KIT MULTIMÍDIA</v>
      </c>
      <c r="E42179" s="278" t="str">
        <f>Resumo!$R$5</f>
        <v>Despesa</v>
      </c>
      <c r="F42179" s="278" t="str">
        <f>Resumo!$R$7</f>
        <v>Despesa Direta</v>
      </c>
      <c r="G42179" s="286">
        <f>'Composições Desp. Diretas'!DK22</f>
        <v>0</v>
      </c>
    </row>
    <row r="42180" spans="1:7">
      <c r="A42180" s="283">
        <f>'Comp. Desp. Indiretas'!$DJ$7</f>
        <v>0</v>
      </c>
      <c r="B42180" s="278" t="str">
        <f>'Composições Desp. Diretas'!$A$23</f>
        <v>SMS</v>
      </c>
      <c r="C42180" s="278" t="str">
        <f>EAP!$C$9</f>
        <v>PP01</v>
      </c>
      <c r="D42180" s="279" t="str">
        <f>'Composições Desp. Diretas'!$C$23</f>
        <v>TREINAMENTO RAC02 (VALE)</v>
      </c>
      <c r="E42180" s="278" t="str">
        <f>Resumo!$R$5</f>
        <v>Despesa</v>
      </c>
      <c r="F42180" s="278" t="str">
        <f>Resumo!$R$7</f>
        <v>Despesa Direta</v>
      </c>
      <c r="G42180" s="286">
        <f>'Composições Desp. Diretas'!DK23</f>
        <v>0</v>
      </c>
    </row>
    <row r="42181" spans="1:7">
      <c r="A42181" s="283">
        <f>'Comp. Desp. Indiretas'!$DJ$7</f>
        <v>0</v>
      </c>
      <c r="B42181" s="278" t="str">
        <f>'Composições Desp. Diretas'!$A$24</f>
        <v>SE</v>
      </c>
      <c r="C42181" s="278" t="str">
        <f>EAP!$C$9</f>
        <v>PP01</v>
      </c>
      <c r="D42181" s="279" t="str">
        <f>'Composições Desp. Diretas'!$C$24</f>
        <v>ESPECIALISTA - 44h/MÊS</v>
      </c>
      <c r="E42181" s="278" t="str">
        <f>Resumo!$R$5</f>
        <v>Despesa</v>
      </c>
      <c r="F42181" s="278" t="str">
        <f>Resumo!$R$7</f>
        <v>Despesa Direta</v>
      </c>
      <c r="G42181" s="286">
        <f>'Composições Desp. Diretas'!DK24</f>
        <v>0</v>
      </c>
    </row>
    <row r="42182" spans="1:7">
      <c r="A42182" s="283">
        <f>'Comp. Desp. Indiretas'!$DJ$7</f>
        <v>0</v>
      </c>
      <c r="B42182" s="278">
        <f>'Composições Desp. Diretas'!$A$25</f>
        <v>0</v>
      </c>
      <c r="C42182" s="278" t="str">
        <f>EAP!$C$9</f>
        <v>PP01</v>
      </c>
      <c r="D42182" s="279">
        <f>'Composições Desp. Diretas'!$C$25</f>
        <v>0</v>
      </c>
      <c r="E42182" s="278" t="str">
        <f>Resumo!$R$5</f>
        <v>Despesa</v>
      </c>
      <c r="F42182" s="278" t="str">
        <f>Resumo!$R$7</f>
        <v>Despesa Direta</v>
      </c>
      <c r="G42182" s="286">
        <f>'Composições Desp. Diretas'!DK25</f>
        <v>0</v>
      </c>
    </row>
    <row r="42183" spans="1:7">
      <c r="A42183" s="283">
        <f>'Comp. Desp. Indiretas'!$DJ$7</f>
        <v>0</v>
      </c>
      <c r="B42183" s="278">
        <f>'Composições Desp. Diretas'!$A$26</f>
        <v>0</v>
      </c>
      <c r="C42183" s="278" t="str">
        <f>EAP!$C$9</f>
        <v>PP01</v>
      </c>
      <c r="D42183" s="279">
        <f>'Composições Desp. Diretas'!$C$26</f>
        <v>0</v>
      </c>
      <c r="E42183" s="278" t="str">
        <f>Resumo!$R$5</f>
        <v>Despesa</v>
      </c>
      <c r="F42183" s="278" t="str">
        <f>Resumo!$R$7</f>
        <v>Despesa Direta</v>
      </c>
      <c r="G42183" s="286">
        <f>'Composições Desp. Diretas'!DK26</f>
        <v>0</v>
      </c>
    </row>
    <row r="42184" spans="1:7">
      <c r="A42184" s="283">
        <f>'Comp. Desp. Indiretas'!$DJ$7</f>
        <v>0</v>
      </c>
      <c r="B42184" s="278">
        <f>'Composições Desp. Diretas'!$A$27</f>
        <v>0</v>
      </c>
      <c r="C42184" s="278" t="str">
        <f>EAP!$C$9</f>
        <v>PP01</v>
      </c>
      <c r="D42184" s="279">
        <f>'Composições Desp. Diretas'!$C$27</f>
        <v>0</v>
      </c>
      <c r="E42184" s="278" t="str">
        <f>Resumo!$R$5</f>
        <v>Despesa</v>
      </c>
      <c r="F42184" s="278" t="str">
        <f>Resumo!$R$7</f>
        <v>Despesa Direta</v>
      </c>
      <c r="G42184" s="286">
        <f>'Composições Desp. Diretas'!DK27</f>
        <v>0</v>
      </c>
    </row>
    <row r="42185" spans="1:7">
      <c r="A42185" s="283">
        <f>'Comp. Desp. Indiretas'!$DJ$7</f>
        <v>0</v>
      </c>
      <c r="B42185" s="278">
        <f>'Composições Desp. Diretas'!$A$28</f>
        <v>0</v>
      </c>
      <c r="C42185" s="278" t="str">
        <f>EAP!$C$9</f>
        <v>PP01</v>
      </c>
      <c r="D42185" s="279">
        <f>'Composições Desp. Diretas'!$C$28</f>
        <v>0</v>
      </c>
      <c r="E42185" s="278" t="str">
        <f>Resumo!$R$5</f>
        <v>Despesa</v>
      </c>
      <c r="F42185" s="278" t="str">
        <f>Resumo!$R$7</f>
        <v>Despesa Direta</v>
      </c>
      <c r="G42185" s="286">
        <f>'Composições Desp. Diretas'!DK28</f>
        <v>0</v>
      </c>
    </row>
    <row r="42186" spans="1:7">
      <c r="A42186" s="283">
        <f>'Comp. Desp. Indiretas'!$DJ$7</f>
        <v>0</v>
      </c>
      <c r="B42186" s="278">
        <f>'Composições Desp. Diretas'!$A$29</f>
        <v>0</v>
      </c>
      <c r="C42186" s="278" t="str">
        <f>EAP!$C$9</f>
        <v>PP01</v>
      </c>
      <c r="D42186" s="279">
        <f>'Composições Desp. Diretas'!$C$29</f>
        <v>0</v>
      </c>
      <c r="E42186" s="278" t="str">
        <f>Resumo!$R$5</f>
        <v>Despesa</v>
      </c>
      <c r="F42186" s="278" t="str">
        <f>Resumo!$R$7</f>
        <v>Despesa Direta</v>
      </c>
      <c r="G42186" s="286">
        <f>'Composições Desp. Diretas'!DK29</f>
        <v>0</v>
      </c>
    </row>
    <row r="42187" spans="1:7">
      <c r="A42187" s="283">
        <f>'Comp. Desp. Indiretas'!$DJ$7</f>
        <v>0</v>
      </c>
      <c r="B42187" s="278">
        <f>'Composições Desp. Diretas'!$A$30</f>
        <v>0</v>
      </c>
      <c r="C42187" s="278" t="str">
        <f>EAP!$C$9</f>
        <v>PP01</v>
      </c>
      <c r="D42187" s="279">
        <f>'Composições Desp. Diretas'!$C$30</f>
        <v>0</v>
      </c>
      <c r="E42187" s="278" t="str">
        <f>Resumo!$R$5</f>
        <v>Despesa</v>
      </c>
      <c r="F42187" s="278" t="str">
        <f>Resumo!$R$7</f>
        <v>Despesa Direta</v>
      </c>
      <c r="G42187" s="286">
        <f>'Composições Desp. Diretas'!DK30</f>
        <v>0</v>
      </c>
    </row>
    <row r="42188" spans="1:7">
      <c r="A42188" s="283">
        <f>'Comp. Desp. Indiretas'!$DJ$7</f>
        <v>0</v>
      </c>
      <c r="B42188" s="278">
        <f>'Composições Desp. Diretas'!$A$31</f>
        <v>0</v>
      </c>
      <c r="C42188" s="278" t="str">
        <f>EAP!$C$9</f>
        <v>PP01</v>
      </c>
      <c r="D42188" s="279">
        <f>'Composições Desp. Diretas'!$C$31</f>
        <v>0</v>
      </c>
      <c r="E42188" s="278" t="str">
        <f>Resumo!$R$5</f>
        <v>Despesa</v>
      </c>
      <c r="F42188" s="278" t="str">
        <f>Resumo!$R$7</f>
        <v>Despesa Direta</v>
      </c>
      <c r="G42188" s="286">
        <f>'Composições Desp. Diretas'!DK31</f>
        <v>0</v>
      </c>
    </row>
    <row r="42189" spans="1:7">
      <c r="A42189" s="283">
        <f>'Comp. Desp. Indiretas'!$DJ$7</f>
        <v>0</v>
      </c>
      <c r="B42189" s="278">
        <f>'Composições Desp. Diretas'!$A$32</f>
        <v>0</v>
      </c>
      <c r="C42189" s="278" t="str">
        <f>EAP!$C$9</f>
        <v>PP01</v>
      </c>
      <c r="D42189" s="279">
        <f>'Composições Desp. Diretas'!$C$32</f>
        <v>0</v>
      </c>
      <c r="E42189" s="278" t="str">
        <f>Resumo!$R$5</f>
        <v>Despesa</v>
      </c>
      <c r="F42189" s="278" t="str">
        <f>Resumo!$R$7</f>
        <v>Despesa Direta</v>
      </c>
      <c r="G42189" s="286">
        <f>'Composições Desp. Diretas'!DK32</f>
        <v>0</v>
      </c>
    </row>
    <row r="42190" spans="1:7">
      <c r="A42190" s="283">
        <f>'Comp. Desp. Indiretas'!$DJ$7</f>
        <v>0</v>
      </c>
      <c r="B42190" s="278">
        <f>'Composições Desp. Diretas'!$A$33</f>
        <v>0</v>
      </c>
      <c r="C42190" s="278" t="str">
        <f>EAP!$C$9</f>
        <v>PP01</v>
      </c>
      <c r="D42190" s="279">
        <f>'Composições Desp. Diretas'!$C$33</f>
        <v>0</v>
      </c>
      <c r="E42190" s="278" t="str">
        <f>Resumo!$R$5</f>
        <v>Despesa</v>
      </c>
      <c r="F42190" s="278" t="str">
        <f>Resumo!$R$7</f>
        <v>Despesa Direta</v>
      </c>
      <c r="G42190" s="286">
        <f>'Composições Desp. Diretas'!DK33</f>
        <v>0</v>
      </c>
    </row>
    <row r="42191" spans="1:7">
      <c r="A42191" s="283">
        <f>'Comp. Desp. Indiretas'!$DJ$7</f>
        <v>0</v>
      </c>
      <c r="B42191" s="278">
        <f>'Composições Desp. Diretas'!$A$34</f>
        <v>0</v>
      </c>
      <c r="C42191" s="278" t="str">
        <f>EAP!$C$9</f>
        <v>PP01</v>
      </c>
      <c r="D42191" s="279">
        <f>'Composições Desp. Diretas'!$C$34</f>
        <v>0</v>
      </c>
      <c r="E42191" s="278" t="str">
        <f>Resumo!$R$5</f>
        <v>Despesa</v>
      </c>
      <c r="F42191" s="278" t="str">
        <f>Resumo!$R$7</f>
        <v>Despesa Direta</v>
      </c>
      <c r="G42191" s="286">
        <f>'Composições Desp. Diretas'!DK34</f>
        <v>0</v>
      </c>
    </row>
    <row r="42192" spans="1:7">
      <c r="A42192" s="283">
        <f>'Comp. Desp. Indiretas'!$DJ$7</f>
        <v>0</v>
      </c>
      <c r="B42192" s="278">
        <f>'Composições Desp. Diretas'!$A$35</f>
        <v>0</v>
      </c>
      <c r="C42192" s="278" t="str">
        <f>EAP!$C$9</f>
        <v>PP01</v>
      </c>
      <c r="D42192" s="279">
        <f>'Composições Desp. Diretas'!$C$35</f>
        <v>0</v>
      </c>
      <c r="E42192" s="278" t="str">
        <f>Resumo!$R$5</f>
        <v>Despesa</v>
      </c>
      <c r="F42192" s="278" t="str">
        <f>Resumo!$R$7</f>
        <v>Despesa Direta</v>
      </c>
      <c r="G42192" s="286">
        <f>'Composições Desp. Diretas'!DK35</f>
        <v>0</v>
      </c>
    </row>
    <row r="42193" spans="1:7">
      <c r="A42193" s="283">
        <f>'Comp. Desp. Indiretas'!$DJ$7</f>
        <v>0</v>
      </c>
      <c r="B42193" s="278">
        <f>'Composições Desp. Diretas'!$A$36</f>
        <v>0</v>
      </c>
      <c r="C42193" s="278" t="str">
        <f>EAP!$C$9</f>
        <v>PP01</v>
      </c>
      <c r="D42193" s="279">
        <f>'Composições Desp. Diretas'!$C$36</f>
        <v>0</v>
      </c>
      <c r="E42193" s="278" t="str">
        <f>Resumo!$R$5</f>
        <v>Despesa</v>
      </c>
      <c r="F42193" s="278" t="str">
        <f>Resumo!$R$7</f>
        <v>Despesa Direta</v>
      </c>
      <c r="G42193" s="286">
        <f>'Composições Desp. Diretas'!DK36</f>
        <v>0</v>
      </c>
    </row>
    <row r="42194" spans="1:7">
      <c r="A42194" s="283">
        <f>'Comp. Desp. Indiretas'!$DJ$7</f>
        <v>0</v>
      </c>
      <c r="B42194" s="278">
        <f>'Composições Desp. Diretas'!$A$37</f>
        <v>0</v>
      </c>
      <c r="C42194" s="278" t="str">
        <f>EAP!$C$9</f>
        <v>PP01</v>
      </c>
      <c r="D42194" s="279">
        <f>'Composições Desp. Diretas'!$C$37</f>
        <v>0</v>
      </c>
      <c r="E42194" s="278" t="str">
        <f>Resumo!$R$5</f>
        <v>Despesa</v>
      </c>
      <c r="F42194" s="278" t="str">
        <f>Resumo!$R$7</f>
        <v>Despesa Direta</v>
      </c>
      <c r="G42194" s="286">
        <f>'Composições Desp. Diretas'!DK37</f>
        <v>0</v>
      </c>
    </row>
    <row r="42195" spans="1:7">
      <c r="A42195" s="283">
        <f>'Comp. Desp. Indiretas'!$DJ$7</f>
        <v>0</v>
      </c>
      <c r="B42195" s="278">
        <f>'Composições Desp. Diretas'!$A$38</f>
        <v>0</v>
      </c>
      <c r="C42195" s="278" t="str">
        <f>EAP!$C$9</f>
        <v>PP01</v>
      </c>
      <c r="D42195" s="279">
        <f>'Composições Desp. Diretas'!$C$38</f>
        <v>0</v>
      </c>
      <c r="E42195" s="278" t="str">
        <f>Resumo!$R$5</f>
        <v>Despesa</v>
      </c>
      <c r="F42195" s="278" t="str">
        <f>Resumo!$R$7</f>
        <v>Despesa Direta</v>
      </c>
      <c r="G42195" s="286">
        <f>'Composições Desp. Diretas'!DK38</f>
        <v>0</v>
      </c>
    </row>
    <row r="42196" spans="1:7">
      <c r="A42196" s="283">
        <f>'Comp. Desp. Indiretas'!$DJ$7</f>
        <v>0</v>
      </c>
      <c r="B42196" s="278">
        <f>'Composições Desp. Diretas'!$A$39</f>
        <v>0</v>
      </c>
      <c r="C42196" s="278" t="str">
        <f>EAP!$C$9</f>
        <v>PP01</v>
      </c>
      <c r="D42196" s="279">
        <f>'Composições Desp. Diretas'!$C$39</f>
        <v>0</v>
      </c>
      <c r="E42196" s="278" t="str">
        <f>Resumo!$R$5</f>
        <v>Despesa</v>
      </c>
      <c r="F42196" s="278" t="str">
        <f>Resumo!$R$7</f>
        <v>Despesa Direta</v>
      </c>
      <c r="G42196" s="286">
        <f>'Composições Desp. Diretas'!DK39</f>
        <v>0</v>
      </c>
    </row>
    <row r="42197" spans="1:7">
      <c r="A42197" s="283">
        <f>'Comp. Desp. Indiretas'!$DJ$7</f>
        <v>0</v>
      </c>
      <c r="B42197" s="278">
        <f>'Composições Desp. Diretas'!$A$40</f>
        <v>0</v>
      </c>
      <c r="C42197" s="278" t="str">
        <f>EAP!$C$9</f>
        <v>PP01</v>
      </c>
      <c r="D42197" s="279">
        <f>'Composições Desp. Diretas'!$C$40</f>
        <v>0</v>
      </c>
      <c r="E42197" s="278" t="str">
        <f>Resumo!$R$5</f>
        <v>Despesa</v>
      </c>
      <c r="F42197" s="278" t="str">
        <f>Resumo!$R$7</f>
        <v>Despesa Direta</v>
      </c>
      <c r="G42197" s="286">
        <f>'Composições Desp. Diretas'!DK40</f>
        <v>0</v>
      </c>
    </row>
    <row r="42198" spans="1:7">
      <c r="A42198" s="283">
        <f>'Comp. Desp. Indiretas'!$DJ$7</f>
        <v>0</v>
      </c>
      <c r="B42198" s="278" t="str">
        <f>'Composições Desp. Diretas'!$A$42</f>
        <v>DG</v>
      </c>
      <c r="C42198" s="278" t="str">
        <f>EAP!$C$10</f>
        <v>PP02</v>
      </c>
      <c r="D42198" s="279" t="str">
        <f>'Composições Desp. Diretas'!$C$42</f>
        <v>ALUGUEL DE VEÍCULO SUV</v>
      </c>
      <c r="E42198" s="278" t="str">
        <f>Resumo!$R$5</f>
        <v>Despesa</v>
      </c>
      <c r="F42198" s="278" t="str">
        <f>Resumo!$R$7</f>
        <v>Despesa Direta</v>
      </c>
      <c r="G42198" s="286">
        <f>'Composições Desp. Diretas'!DK42</f>
        <v>0</v>
      </c>
    </row>
    <row r="42199" spans="1:7">
      <c r="A42199" s="283">
        <f>'Comp. Desp. Indiretas'!$DJ$7</f>
        <v>0</v>
      </c>
      <c r="B42199" s="278" t="str">
        <f>'Composições Desp. Diretas'!$A$43</f>
        <v>DG</v>
      </c>
      <c r="C42199" s="278" t="str">
        <f>EAP!$C$10</f>
        <v>PP02</v>
      </c>
      <c r="D42199" s="279" t="str">
        <f>'Composições Desp. Diretas'!$C$43</f>
        <v>COMBUSTÍVEL - GASOLINA</v>
      </c>
      <c r="E42199" s="278" t="str">
        <f>Resumo!$R$5</f>
        <v>Despesa</v>
      </c>
      <c r="F42199" s="278" t="str">
        <f>Resumo!$R$7</f>
        <v>Despesa Direta</v>
      </c>
      <c r="G42199" s="286">
        <f>'Composições Desp. Diretas'!DK43</f>
        <v>0</v>
      </c>
    </row>
    <row r="42200" spans="1:7">
      <c r="A42200" s="283">
        <f>'Comp. Desp. Indiretas'!$DJ$7</f>
        <v>0</v>
      </c>
      <c r="B42200" s="278" t="str">
        <f>'Composições Desp. Diretas'!$A$44</f>
        <v>DG</v>
      </c>
      <c r="C42200" s="278" t="str">
        <f>EAP!$C$10</f>
        <v>PP02</v>
      </c>
      <c r="D42200" s="279" t="str">
        <f>'Composições Desp. Diretas'!$C$44</f>
        <v>EQUIPAMENTOS VEÍCULO (SENSOR DE FADIGA + TELEMETRIA)</v>
      </c>
      <c r="E42200" s="278" t="str">
        <f>Resumo!$R$5</f>
        <v>Despesa</v>
      </c>
      <c r="F42200" s="278" t="str">
        <f>Resumo!$R$7</f>
        <v>Despesa Direta</v>
      </c>
      <c r="G42200" s="286">
        <f>'Composições Desp. Diretas'!DK44</f>
        <v>0</v>
      </c>
    </row>
    <row r="42201" spans="1:7">
      <c r="A42201" s="283">
        <f>'Comp. Desp. Indiretas'!$DJ$7</f>
        <v>0</v>
      </c>
      <c r="B42201" s="278" t="str">
        <f>'Composições Desp. Diretas'!$A$45</f>
        <v>DG</v>
      </c>
      <c r="C42201" s="278" t="str">
        <f>EAP!$C$10</f>
        <v>PP02</v>
      </c>
      <c r="D42201" s="279" t="str">
        <f>'Composições Desp. Diretas'!$C$45</f>
        <v>INSTALAÇÃO SENSOR FADIGA</v>
      </c>
      <c r="E42201" s="278" t="str">
        <f>Resumo!$R$5</f>
        <v>Despesa</v>
      </c>
      <c r="F42201" s="278" t="str">
        <f>Resumo!$R$7</f>
        <v>Despesa Direta</v>
      </c>
      <c r="G42201" s="286">
        <f>'Composições Desp. Diretas'!DK45</f>
        <v>0</v>
      </c>
    </row>
    <row r="42202" spans="1:7">
      <c r="A42202" s="283">
        <f>'Comp. Desp. Indiretas'!$DJ$7</f>
        <v>0</v>
      </c>
      <c r="B42202" s="278" t="str">
        <f>'Composições Desp. Diretas'!$A$46</f>
        <v>DG</v>
      </c>
      <c r="C42202" s="278" t="str">
        <f>EAP!$C$10</f>
        <v>PP02</v>
      </c>
      <c r="D42202" s="279" t="str">
        <f>'Composições Desp. Diretas'!$C$46</f>
        <v>DESINSTALAÇÃO SENSOR FADIGA</v>
      </c>
      <c r="E42202" s="278" t="str">
        <f>Resumo!$R$5</f>
        <v>Despesa</v>
      </c>
      <c r="F42202" s="278" t="str">
        <f>Resumo!$R$7</f>
        <v>Despesa Direta</v>
      </c>
      <c r="G42202" s="286">
        <f>'Composições Desp. Diretas'!DK46</f>
        <v>0</v>
      </c>
    </row>
    <row r="42203" spans="1:7">
      <c r="A42203" s="283">
        <f>'Comp. Desp. Indiretas'!$DJ$7</f>
        <v>0</v>
      </c>
      <c r="B42203" s="278" t="str">
        <f>'Composições Desp. Diretas'!$A$47</f>
        <v>DG</v>
      </c>
      <c r="C42203" s="278" t="str">
        <f>EAP!$C$10</f>
        <v>PP02</v>
      </c>
      <c r="D42203" s="279" t="str">
        <f>'Composições Desp. Diretas'!$C$47</f>
        <v>INSTALAÇÃO TELEMETRIA</v>
      </c>
      <c r="E42203" s="278" t="str">
        <f>Resumo!$R$5</f>
        <v>Despesa</v>
      </c>
      <c r="F42203" s="278" t="str">
        <f>Resumo!$R$7</f>
        <v>Despesa Direta</v>
      </c>
      <c r="G42203" s="286">
        <f>'Composições Desp. Diretas'!DK47</f>
        <v>0</v>
      </c>
    </row>
    <row r="42204" spans="1:7">
      <c r="A42204" s="283">
        <f>'Comp. Desp. Indiretas'!$DJ$7</f>
        <v>0</v>
      </c>
      <c r="B42204" s="278" t="str">
        <f>'Composições Desp. Diretas'!$A$48</f>
        <v>DG</v>
      </c>
      <c r="C42204" s="278" t="str">
        <f>EAP!$C$10</f>
        <v>PP02</v>
      </c>
      <c r="D42204" s="279" t="str">
        <f>'Composições Desp. Diretas'!$C$48</f>
        <v>DESINSTALAÇÃO TELEMETRIA</v>
      </c>
      <c r="E42204" s="278" t="str">
        <f>Resumo!$R$5</f>
        <v>Despesa</v>
      </c>
      <c r="F42204" s="278" t="str">
        <f>Resumo!$R$7</f>
        <v>Despesa Direta</v>
      </c>
      <c r="G42204" s="286">
        <f>'Composições Desp. Diretas'!DK48</f>
        <v>0</v>
      </c>
    </row>
    <row r="42205" spans="1:7">
      <c r="A42205" s="283">
        <f>'Comp. Desp. Indiretas'!$DJ$7</f>
        <v>0</v>
      </c>
      <c r="B42205" s="278" t="str">
        <f>'Composições Desp. Diretas'!$A$49</f>
        <v>DG</v>
      </c>
      <c r="C42205" s="278" t="str">
        <f>EAP!$C$10</f>
        <v>PP02</v>
      </c>
      <c r="D42205" s="279" t="str">
        <f>'Composições Desp. Diretas'!$C$49</f>
        <v>INSTALAÇÃO E DESINSTALAÇÃO DE SIRENE DE RÉ</v>
      </c>
      <c r="E42205" s="278" t="str">
        <f>Resumo!$R$5</f>
        <v>Despesa</v>
      </c>
      <c r="F42205" s="278" t="str">
        <f>Resumo!$R$7</f>
        <v>Despesa Direta</v>
      </c>
      <c r="G42205" s="286">
        <f>'Composições Desp. Diretas'!DK49</f>
        <v>0</v>
      </c>
    </row>
    <row r="42206" spans="1:7">
      <c r="A42206" s="283">
        <f>'Comp. Desp. Indiretas'!$DJ$7</f>
        <v>0</v>
      </c>
      <c r="B42206" s="278" t="str">
        <f>'Composições Desp. Diretas'!$A$50</f>
        <v>DG</v>
      </c>
      <c r="C42206" s="278" t="str">
        <f>EAP!$C$10</f>
        <v>PP02</v>
      </c>
      <c r="D42206" s="279" t="str">
        <f>'Composições Desp. Diretas'!$C$50</f>
        <v>LAVAGEM DE VEÍCULO</v>
      </c>
      <c r="E42206" s="278" t="str">
        <f>Resumo!$R$5</f>
        <v>Despesa</v>
      </c>
      <c r="F42206" s="278" t="str">
        <f>Resumo!$R$7</f>
        <v>Despesa Direta</v>
      </c>
      <c r="G42206" s="286">
        <f>'Composições Desp. Diretas'!DK50</f>
        <v>0</v>
      </c>
    </row>
    <row r="42207" spans="1:7">
      <c r="A42207" s="283">
        <f>'Comp. Desp. Indiretas'!$DJ$7</f>
        <v>0</v>
      </c>
      <c r="B42207" s="278" t="str">
        <f>'Composições Desp. Diretas'!$A$51</f>
        <v>MA</v>
      </c>
      <c r="C42207" s="278" t="str">
        <f>EAP!$C$10</f>
        <v>PP02</v>
      </c>
      <c r="D42207" s="279" t="str">
        <f>'Composições Desp. Diretas'!$C$51</f>
        <v>MATERIAIS GRÁFICOS (CARTILHAS, FOLDERS, BANNER, CADERNO, OUTDOOR, PLACAS, E ETC)</v>
      </c>
      <c r="E42207" s="278" t="str">
        <f>Resumo!$R$5</f>
        <v>Despesa</v>
      </c>
      <c r="F42207" s="278" t="str">
        <f>Resumo!$R$7</f>
        <v>Despesa Direta</v>
      </c>
      <c r="G42207" s="286">
        <f>'Composições Desp. Diretas'!DK51</f>
        <v>0</v>
      </c>
    </row>
    <row r="42208" spans="1:7">
      <c r="A42208" s="283">
        <f>'Comp. Desp. Indiretas'!$DJ$7</f>
        <v>0</v>
      </c>
      <c r="B42208" s="278" t="str">
        <f>'Composições Desp. Diretas'!$A$52</f>
        <v>DG</v>
      </c>
      <c r="C42208" s="278" t="str">
        <f>EAP!$C$10</f>
        <v>PP02</v>
      </c>
      <c r="D42208" s="279" t="str">
        <f>'Composições Desp. Diretas'!$C$52</f>
        <v>LANCHES OFICINAS / EVENTOS / REUNIÕES</v>
      </c>
      <c r="E42208" s="278" t="str">
        <f>Resumo!$R$5</f>
        <v>Despesa</v>
      </c>
      <c r="F42208" s="278" t="str">
        <f>Resumo!$R$7</f>
        <v>Despesa Direta</v>
      </c>
      <c r="G42208" s="286">
        <f>'Composições Desp. Diretas'!DK52</f>
        <v>0</v>
      </c>
    </row>
    <row r="42209" spans="1:7">
      <c r="A42209" s="283">
        <f>'Comp. Desp. Indiretas'!$DJ$7</f>
        <v>0</v>
      </c>
      <c r="B42209" s="278" t="str">
        <f>'Composições Desp. Diretas'!$A$53</f>
        <v>DG</v>
      </c>
      <c r="C42209" s="278" t="str">
        <f>EAP!$C$10</f>
        <v>PP02</v>
      </c>
      <c r="D42209" s="279" t="str">
        <f>'Composições Desp. Diretas'!$C$53</f>
        <v>TRANSPORTE PARTICIPANTES</v>
      </c>
      <c r="E42209" s="278" t="str">
        <f>Resumo!$R$5</f>
        <v>Despesa</v>
      </c>
      <c r="F42209" s="278" t="str">
        <f>Resumo!$R$7</f>
        <v>Despesa Direta</v>
      </c>
      <c r="G42209" s="286">
        <f>'Composições Desp. Diretas'!DK53</f>
        <v>0</v>
      </c>
    </row>
    <row r="42210" spans="1:7">
      <c r="A42210" s="283">
        <f>'Comp. Desp. Indiretas'!$DJ$7</f>
        <v>0</v>
      </c>
      <c r="B42210" s="278" t="str">
        <f>'Composições Desp. Diretas'!$A$54</f>
        <v>MA</v>
      </c>
      <c r="C42210" s="278" t="str">
        <f>EAP!$C$10</f>
        <v>PP02</v>
      </c>
      <c r="D42210" s="279" t="str">
        <f>'Composições Desp. Diretas'!$C$54</f>
        <v>MATERIAIS DE ESCRITÓRIO (CARTOLINA, PAPEL, TESOURA, CANETA, LÁPIS, GRAMPEADOR, DUREX, FITA ADESIVA, E ETC.)</v>
      </c>
      <c r="E42210" s="278" t="str">
        <f>Resumo!$R$5</f>
        <v>Despesa</v>
      </c>
      <c r="F42210" s="278" t="str">
        <f>Resumo!$R$7</f>
        <v>Despesa Direta</v>
      </c>
      <c r="G42210" s="286">
        <f>'Composições Desp. Diretas'!DK54</f>
        <v>0</v>
      </c>
    </row>
    <row r="42211" spans="1:7">
      <c r="A42211" s="283">
        <f>'Comp. Desp. Indiretas'!$DJ$7</f>
        <v>0</v>
      </c>
      <c r="B42211" s="278" t="str">
        <f>'Composições Desp. Diretas'!$A$55</f>
        <v>MA</v>
      </c>
      <c r="C42211" s="278" t="str">
        <f>EAP!$C$10</f>
        <v>PP02</v>
      </c>
      <c r="D42211" s="279" t="str">
        <f>'Composições Desp. Diretas'!$C$55</f>
        <v>MATERIAIS ACESSÓRIOS PARA AS CAMPANHAS/OFICINAS (BRINDES, CAMISETAS, E ETC.)</v>
      </c>
      <c r="E42211" s="278" t="str">
        <f>Resumo!$R$5</f>
        <v>Despesa</v>
      </c>
      <c r="F42211" s="278" t="str">
        <f>Resumo!$R$7</f>
        <v>Despesa Direta</v>
      </c>
      <c r="G42211" s="286">
        <f>'Composições Desp. Diretas'!DK55</f>
        <v>0</v>
      </c>
    </row>
    <row r="42212" spans="1:7">
      <c r="A42212" s="283">
        <f>'Comp. Desp. Indiretas'!$DJ$7</f>
        <v>0</v>
      </c>
      <c r="B42212" s="278" t="str">
        <f>'Composições Desp. Diretas'!$A$56</f>
        <v>DG</v>
      </c>
      <c r="C42212" s="278" t="str">
        <f>EAP!$C$10</f>
        <v>PP02</v>
      </c>
      <c r="D42212" s="279" t="str">
        <f>'Composições Desp. Diretas'!$C$56</f>
        <v>HOSPEDAGEM VIAGEM</v>
      </c>
      <c r="E42212" s="278" t="str">
        <f>Resumo!$R$5</f>
        <v>Despesa</v>
      </c>
      <c r="F42212" s="278" t="str">
        <f>Resumo!$R$7</f>
        <v>Despesa Direta</v>
      </c>
      <c r="G42212" s="286">
        <f>'Composições Desp. Diretas'!DK56</f>
        <v>0</v>
      </c>
    </row>
    <row r="42213" spans="1:7">
      <c r="A42213" s="283">
        <f>'Comp. Desp. Indiretas'!$DJ$7</f>
        <v>0</v>
      </c>
      <c r="B42213" s="278" t="str">
        <f>'Composições Desp. Diretas'!$A$57</f>
        <v>DG</v>
      </c>
      <c r="C42213" s="278" t="str">
        <f>EAP!$C$10</f>
        <v>PP02</v>
      </c>
      <c r="D42213" s="279" t="str">
        <f>'Composições Desp. Diretas'!$C$57</f>
        <v>ALIMENTAÇÃO VIAGEM (CAFÉ / ALMOÇO OU JANTA)</v>
      </c>
      <c r="E42213" s="278" t="str">
        <f>Resumo!$R$5</f>
        <v>Despesa</v>
      </c>
      <c r="F42213" s="278" t="str">
        <f>Resumo!$R$7</f>
        <v>Despesa Direta</v>
      </c>
      <c r="G42213" s="286">
        <f>'Composições Desp. Diretas'!DK57</f>
        <v>0</v>
      </c>
    </row>
    <row r="42214" spans="1:7">
      <c r="A42214" s="283">
        <f>'Comp. Desp. Indiretas'!$DJ$7</f>
        <v>0</v>
      </c>
      <c r="B42214" s="278" t="str">
        <f>'Composições Desp. Diretas'!$A$58</f>
        <v>DG</v>
      </c>
      <c r="C42214" s="278" t="str">
        <f>EAP!$C$10</f>
        <v>PP02</v>
      </c>
      <c r="D42214" s="279" t="str">
        <f>'Composições Desp. Diretas'!$C$58</f>
        <v>PASSAGEM TERRESTRE / TRANSLADO</v>
      </c>
      <c r="E42214" s="278" t="str">
        <f>Resumo!$R$5</f>
        <v>Despesa</v>
      </c>
      <c r="F42214" s="278" t="str">
        <f>Resumo!$R$7</f>
        <v>Despesa Direta</v>
      </c>
      <c r="G42214" s="286">
        <f>'Composições Desp. Diretas'!DK58</f>
        <v>0</v>
      </c>
    </row>
    <row r="42215" spans="1:7">
      <c r="A42215" s="283">
        <f>'Comp. Desp. Indiretas'!$DJ$7</f>
        <v>0</v>
      </c>
      <c r="B42215" s="278">
        <f>'Composições Desp. Diretas'!$A$59</f>
        <v>0</v>
      </c>
      <c r="C42215" s="278" t="str">
        <f>EAP!$C$10</f>
        <v>PP02</v>
      </c>
      <c r="D42215" s="279">
        <f>'Composições Desp. Diretas'!$C$59</f>
        <v>0</v>
      </c>
      <c r="E42215" s="278" t="str">
        <f>Resumo!$R$5</f>
        <v>Despesa</v>
      </c>
      <c r="F42215" s="278" t="str">
        <f>Resumo!$R$7</f>
        <v>Despesa Direta</v>
      </c>
      <c r="G42215" s="286">
        <f>'Composições Desp. Diretas'!DK59</f>
        <v>0</v>
      </c>
    </row>
    <row r="42216" spans="1:7">
      <c r="A42216" s="283">
        <f>'Comp. Desp. Indiretas'!$DJ$7</f>
        <v>0</v>
      </c>
      <c r="B42216" s="278">
        <f>'Composições Desp. Diretas'!$A$60</f>
        <v>0</v>
      </c>
      <c r="C42216" s="278" t="str">
        <f>EAP!$C$10</f>
        <v>PP02</v>
      </c>
      <c r="D42216" s="279">
        <f>'Composições Desp. Diretas'!$C$60</f>
        <v>0</v>
      </c>
      <c r="E42216" s="278" t="str">
        <f>Resumo!$R$5</f>
        <v>Despesa</v>
      </c>
      <c r="F42216" s="278" t="str">
        <f>Resumo!$R$7</f>
        <v>Despesa Direta</v>
      </c>
      <c r="G42216" s="286">
        <f>'Composições Desp. Diretas'!DK60</f>
        <v>0</v>
      </c>
    </row>
    <row r="42217" spans="1:7">
      <c r="A42217" s="283">
        <f>'Comp. Desp. Indiretas'!$DJ$7</f>
        <v>0</v>
      </c>
      <c r="B42217" s="278">
        <f>'Composições Desp. Diretas'!$A$61</f>
        <v>0</v>
      </c>
      <c r="C42217" s="278" t="str">
        <f>EAP!$C$10</f>
        <v>PP02</v>
      </c>
      <c r="D42217" s="279">
        <f>'Composições Desp. Diretas'!$C$61</f>
        <v>0</v>
      </c>
      <c r="E42217" s="278" t="str">
        <f>Resumo!$R$5</f>
        <v>Despesa</v>
      </c>
      <c r="F42217" s="278" t="str">
        <f>Resumo!$R$7</f>
        <v>Despesa Direta</v>
      </c>
      <c r="G42217" s="286">
        <f>'Composições Desp. Diretas'!DK61</f>
        <v>0</v>
      </c>
    </row>
    <row r="42218" spans="1:7">
      <c r="A42218" s="283">
        <f>'Comp. Desp. Indiretas'!$DJ$7</f>
        <v>0</v>
      </c>
      <c r="B42218" s="278">
        <f>'Composições Desp. Diretas'!$A$62</f>
        <v>0</v>
      </c>
      <c r="C42218" s="278" t="str">
        <f>EAP!$C$10</f>
        <v>PP02</v>
      </c>
      <c r="D42218" s="279">
        <f>'Composições Desp. Diretas'!$C$62</f>
        <v>0</v>
      </c>
      <c r="E42218" s="278" t="str">
        <f>Resumo!$R$5</f>
        <v>Despesa</v>
      </c>
      <c r="F42218" s="278" t="str">
        <f>Resumo!$R$7</f>
        <v>Despesa Direta</v>
      </c>
      <c r="G42218" s="286">
        <f>'Composições Desp. Diretas'!DK62</f>
        <v>0</v>
      </c>
    </row>
    <row r="42219" spans="1:7">
      <c r="A42219" s="283">
        <f>'Comp. Desp. Indiretas'!$DJ$7</f>
        <v>0</v>
      </c>
      <c r="B42219" s="278">
        <f>'Composições Desp. Diretas'!$A$63</f>
        <v>0</v>
      </c>
      <c r="C42219" s="278" t="str">
        <f>EAP!$C$10</f>
        <v>PP02</v>
      </c>
      <c r="D42219" s="279">
        <f>'Composições Desp. Diretas'!$C$63</f>
        <v>0</v>
      </c>
      <c r="E42219" s="278" t="str">
        <f>Resumo!$R$5</f>
        <v>Despesa</v>
      </c>
      <c r="F42219" s="278" t="str">
        <f>Resumo!$R$7</f>
        <v>Despesa Direta</v>
      </c>
      <c r="G42219" s="286">
        <f>'Composições Desp. Diretas'!DK63</f>
        <v>0</v>
      </c>
    </row>
    <row r="42220" spans="1:7">
      <c r="A42220" s="283">
        <f>'Comp. Desp. Indiretas'!$DJ$7</f>
        <v>0</v>
      </c>
      <c r="B42220" s="278">
        <f>'Composições Desp. Diretas'!$A$64</f>
        <v>0</v>
      </c>
      <c r="C42220" s="278" t="str">
        <f>EAP!$C$10</f>
        <v>PP02</v>
      </c>
      <c r="D42220" s="279">
        <f>'Composições Desp. Diretas'!$C$64</f>
        <v>0</v>
      </c>
      <c r="E42220" s="278" t="str">
        <f>Resumo!$R$5</f>
        <v>Despesa</v>
      </c>
      <c r="F42220" s="278" t="str">
        <f>Resumo!$R$7</f>
        <v>Despesa Direta</v>
      </c>
      <c r="G42220" s="286">
        <f>'Composições Desp. Diretas'!DK64</f>
        <v>0</v>
      </c>
    </row>
    <row r="42221" spans="1:7">
      <c r="A42221" s="283">
        <f>'Comp. Desp. Indiretas'!$DJ$7</f>
        <v>0</v>
      </c>
      <c r="B42221" s="278">
        <f>'Composições Desp. Diretas'!$A$65</f>
        <v>0</v>
      </c>
      <c r="C42221" s="278" t="str">
        <f>EAP!$C$10</f>
        <v>PP02</v>
      </c>
      <c r="D42221" s="279">
        <f>'Composições Desp. Diretas'!$C$65</f>
        <v>0</v>
      </c>
      <c r="E42221" s="278" t="str">
        <f>Resumo!$R$5</f>
        <v>Despesa</v>
      </c>
      <c r="F42221" s="278" t="str">
        <f>Resumo!$R$7</f>
        <v>Despesa Direta</v>
      </c>
      <c r="G42221" s="286">
        <f>'Composições Desp. Diretas'!DK65</f>
        <v>0</v>
      </c>
    </row>
    <row r="42222" spans="1:7">
      <c r="A42222" s="283">
        <f>'Comp. Desp. Indiretas'!$DJ$7</f>
        <v>0</v>
      </c>
      <c r="B42222" s="278">
        <f>'Composições Desp. Diretas'!$A$66</f>
        <v>0</v>
      </c>
      <c r="C42222" s="278" t="str">
        <f>EAP!$C$10</f>
        <v>PP02</v>
      </c>
      <c r="D42222" s="279">
        <f>'Composições Desp. Diretas'!$C$66</f>
        <v>0</v>
      </c>
      <c r="E42222" s="278" t="str">
        <f>Resumo!$R$5</f>
        <v>Despesa</v>
      </c>
      <c r="F42222" s="278" t="str">
        <f>Resumo!$R$7</f>
        <v>Despesa Direta</v>
      </c>
      <c r="G42222" s="286">
        <f>'Composições Desp. Diretas'!DK66</f>
        <v>0</v>
      </c>
    </row>
    <row r="42223" spans="1:7">
      <c r="A42223" s="283">
        <f>'Comp. Desp. Indiretas'!$DJ$7</f>
        <v>0</v>
      </c>
      <c r="B42223" s="278">
        <f>'Composições Desp. Diretas'!$A$67</f>
        <v>0</v>
      </c>
      <c r="C42223" s="278" t="str">
        <f>EAP!$C$10</f>
        <v>PP02</v>
      </c>
      <c r="D42223" s="279">
        <f>'Composições Desp. Diretas'!$C$67</f>
        <v>0</v>
      </c>
      <c r="E42223" s="278" t="str">
        <f>Resumo!$R$5</f>
        <v>Despesa</v>
      </c>
      <c r="F42223" s="278" t="str">
        <f>Resumo!$R$7</f>
        <v>Despesa Direta</v>
      </c>
      <c r="G42223" s="286">
        <f>'Composições Desp. Diretas'!DK67</f>
        <v>0</v>
      </c>
    </row>
    <row r="42224" spans="1:7">
      <c r="A42224" s="283">
        <f>'Comp. Desp. Indiretas'!$DJ$7</f>
        <v>0</v>
      </c>
      <c r="B42224" s="278">
        <f>'Composições Desp. Diretas'!$A$68</f>
        <v>0</v>
      </c>
      <c r="C42224" s="278" t="str">
        <f>EAP!$C$10</f>
        <v>PP02</v>
      </c>
      <c r="D42224" s="279">
        <f>'Composições Desp. Diretas'!$C$68</f>
        <v>0</v>
      </c>
      <c r="E42224" s="278" t="str">
        <f>Resumo!$R$5</f>
        <v>Despesa</v>
      </c>
      <c r="F42224" s="278" t="str">
        <f>Resumo!$R$7</f>
        <v>Despesa Direta</v>
      </c>
      <c r="G42224" s="286">
        <f>'Composições Desp. Diretas'!DK68</f>
        <v>0</v>
      </c>
    </row>
    <row r="42225" spans="1:7">
      <c r="A42225" s="283">
        <f>'Comp. Desp. Indiretas'!$DJ$7</f>
        <v>0</v>
      </c>
      <c r="B42225" s="278">
        <f>'Composições Desp. Diretas'!$A$69</f>
        <v>0</v>
      </c>
      <c r="C42225" s="278" t="str">
        <f>EAP!$C$10</f>
        <v>PP02</v>
      </c>
      <c r="D42225" s="279">
        <f>'Composições Desp. Diretas'!$C$69</f>
        <v>0</v>
      </c>
      <c r="E42225" s="278" t="str">
        <f>Resumo!$R$5</f>
        <v>Despesa</v>
      </c>
      <c r="F42225" s="278" t="str">
        <f>Resumo!$R$7</f>
        <v>Despesa Direta</v>
      </c>
      <c r="G42225" s="286">
        <f>'Composições Desp. Diretas'!DK69</f>
        <v>0</v>
      </c>
    </row>
    <row r="42226" spans="1:7">
      <c r="A42226" s="283">
        <f>'Comp. Desp. Indiretas'!$DJ$7</f>
        <v>0</v>
      </c>
      <c r="B42226" s="278">
        <f>'Composições Desp. Diretas'!$A$70</f>
        <v>0</v>
      </c>
      <c r="C42226" s="278" t="str">
        <f>EAP!$C$10</f>
        <v>PP02</v>
      </c>
      <c r="D42226" s="279">
        <f>'Composições Desp. Diretas'!$C$70</f>
        <v>0</v>
      </c>
      <c r="E42226" s="278" t="str">
        <f>Resumo!$R$5</f>
        <v>Despesa</v>
      </c>
      <c r="F42226" s="278" t="str">
        <f>Resumo!$R$7</f>
        <v>Despesa Direta</v>
      </c>
      <c r="G42226" s="286">
        <f>'Composições Desp. Diretas'!DK70</f>
        <v>0</v>
      </c>
    </row>
    <row r="42227" spans="1:7">
      <c r="A42227" s="283">
        <f>'Comp. Desp. Indiretas'!$DJ$7</f>
        <v>0</v>
      </c>
      <c r="B42227" s="278">
        <f>'Composições Desp. Diretas'!$A$71</f>
        <v>0</v>
      </c>
      <c r="C42227" s="278" t="str">
        <f>EAP!$C$10</f>
        <v>PP02</v>
      </c>
      <c r="D42227" s="279">
        <f>'Composições Desp. Diretas'!$C$71</f>
        <v>0</v>
      </c>
      <c r="E42227" s="278" t="str">
        <f>Resumo!$R$5</f>
        <v>Despesa</v>
      </c>
      <c r="F42227" s="278" t="str">
        <f>Resumo!$R$7</f>
        <v>Despesa Direta</v>
      </c>
      <c r="G42227" s="286">
        <f>'Composições Desp. Diretas'!DK71</f>
        <v>0</v>
      </c>
    </row>
    <row r="42228" spans="1:7">
      <c r="A42228" s="283">
        <f>'Comp. Desp. Indiretas'!$DJ$7</f>
        <v>0</v>
      </c>
      <c r="B42228" s="278">
        <f>'Composições Desp. Diretas'!$A$72</f>
        <v>0</v>
      </c>
      <c r="C42228" s="278" t="str">
        <f>EAP!$C$10</f>
        <v>PP02</v>
      </c>
      <c r="D42228" s="279">
        <f>'Composições Desp. Diretas'!$C$72</f>
        <v>0</v>
      </c>
      <c r="E42228" s="278" t="str">
        <f>Resumo!$R$5</f>
        <v>Despesa</v>
      </c>
      <c r="F42228" s="278" t="str">
        <f>Resumo!$R$7</f>
        <v>Despesa Direta</v>
      </c>
      <c r="G42228" s="286">
        <f>'Composições Desp. Diretas'!DK72</f>
        <v>0</v>
      </c>
    </row>
    <row r="43097" spans="1:7">
      <c r="A43097" s="283">
        <f>'Comp. Desp. Indiretas'!$DJ$7</f>
        <v>0</v>
      </c>
      <c r="D43097" s="279" t="str">
        <f>'CRONOG. DE RECEBIMENTO'!$A$5</f>
        <v>SUBPROGRAMA DE EDUCAÇÃO AMBIENTAL PARA A COMUNIDADE (PEAC)</v>
      </c>
      <c r="E43097" s="278" t="str">
        <f>Resumo!$R$4</f>
        <v>Receita</v>
      </c>
      <c r="F43097" s="278" t="str">
        <f>Resumo!$R$4</f>
        <v>Receita</v>
      </c>
      <c r="G43097" s="286">
        <f>'CRONOG. DE RECEBIMENTO'!AN5</f>
        <v>0</v>
      </c>
    </row>
    <row r="43098" spans="1:7">
      <c r="A43098" s="283">
        <f>'Comp. Desp. Indiretas'!$DJ$7</f>
        <v>0</v>
      </c>
      <c r="D43098" s="279" t="str">
        <f>'CRONOG. DE RECEBIMENTO'!$A$6</f>
        <v>Plano de Trabalho de Comunidade (PEAC)</v>
      </c>
      <c r="E43098" s="278" t="str">
        <f>Resumo!$R$4</f>
        <v>Receita</v>
      </c>
      <c r="F43098" s="278" t="str">
        <f>Resumo!$R$4</f>
        <v>Receita</v>
      </c>
      <c r="G43098" s="286">
        <f>'CRONOG. DE RECEBIMENTO'!AN6</f>
        <v>0</v>
      </c>
    </row>
    <row r="43099" spans="1:7">
      <c r="A43099" s="283">
        <f>'Comp. Desp. Indiretas'!$DJ$7</f>
        <v>0</v>
      </c>
      <c r="D43099" s="279" t="str">
        <f>'CRONOG. DE RECEBIMENTO'!$A$7</f>
        <v>Formar Comitê de Educação Ambiental de Comunidade (PEAC)</v>
      </c>
      <c r="E43099" s="278" t="str">
        <f>Resumo!$R$4</f>
        <v>Receita</v>
      </c>
      <c r="F43099" s="278" t="str">
        <f>Resumo!$R$4</f>
        <v>Receita</v>
      </c>
      <c r="G43099" s="286">
        <f>'CRONOG. DE RECEBIMENTO'!AN7</f>
        <v>0</v>
      </c>
    </row>
    <row r="43100" spans="1:7">
      <c r="A43100" s="283">
        <f>'Comp. Desp. Indiretas'!$DJ$7</f>
        <v>0</v>
      </c>
      <c r="D43100" s="279" t="str">
        <f>'CRONOG. DE RECEBIMENTO'!$A$8</f>
        <v>Manter Comitê de Educação Ambiental em comunidades (PEAC)</v>
      </c>
      <c r="E43100" s="278" t="str">
        <f>Resumo!$R$4</f>
        <v>Receita</v>
      </c>
      <c r="F43100" s="278" t="str">
        <f>Resumo!$R$4</f>
        <v>Receita</v>
      </c>
      <c r="G43100" s="286">
        <f>'CRONOG. DE RECEBIMENTO'!AN8</f>
        <v>0</v>
      </c>
    </row>
    <row r="43101" spans="1:7">
      <c r="A43101" s="283">
        <f>'Comp. Desp. Indiretas'!$DJ$7</f>
        <v>0</v>
      </c>
      <c r="D43101" s="279" t="str">
        <f>'CRONOG. DE RECEBIMENTO'!$A$24</f>
        <v>Realizar análise técnica mensal das atividades de Educação Ambiental do PEAC</v>
      </c>
      <c r="E43101" s="278" t="str">
        <f>Resumo!$R$4</f>
        <v>Receita</v>
      </c>
      <c r="F43101" s="278" t="str">
        <f>Resumo!$R$4</f>
        <v>Receita</v>
      </c>
      <c r="G43101" s="286">
        <f>'CRONOG. DE RECEBIMENTO'!AN24</f>
        <v>0</v>
      </c>
    </row>
    <row r="43102" spans="1:7">
      <c r="A43102" s="283">
        <f>'Comp. Desp. Indiretas'!$DJ$7</f>
        <v>0</v>
      </c>
      <c r="D43102" s="279" t="str">
        <f>'CRONOG. DE RECEBIMENTO'!$A$25</f>
        <v>Realizar Blitz Educativa sobre SSMA para Comunidades (PEAC)</v>
      </c>
      <c r="E43102" s="278" t="str">
        <f>Resumo!$R$4</f>
        <v>Receita</v>
      </c>
      <c r="F43102" s="278" t="str">
        <f>Resumo!$R$4</f>
        <v>Receita</v>
      </c>
      <c r="G43102" s="286">
        <f>'CRONOG. DE RECEBIMENTO'!AN25</f>
        <v>0</v>
      </c>
    </row>
    <row r="43103" spans="1:7">
      <c r="A43103" s="283">
        <f>'Comp. Desp. Indiretas'!$DJ$7</f>
        <v>0</v>
      </c>
      <c r="D43103" s="279" t="str">
        <f>'CRONOG. DE RECEBIMENTO'!$A$26</f>
        <v>Despesas tributáveis do item 6.1.12</v>
      </c>
      <c r="E43103" s="278" t="str">
        <f>Resumo!$R$4</f>
        <v>Receita</v>
      </c>
      <c r="F43103" s="278" t="str">
        <f>Resumo!$R$4</f>
        <v>Receita</v>
      </c>
      <c r="G43103" s="286">
        <f>'CRONOG. DE RECEBIMENTO'!AN26</f>
        <v>0</v>
      </c>
    </row>
    <row r="43104" spans="1:7">
      <c r="A43104" s="283">
        <f>'Comp. Desp. Indiretas'!$DJ$7</f>
        <v>0</v>
      </c>
      <c r="D43104" s="279" t="str">
        <f>'CRONOG. DE RECEBIMENTO'!$A$42</f>
        <v>Despesas tributáveis do item 6.1.21</v>
      </c>
      <c r="E43104" s="278" t="str">
        <f>Resumo!$R$4</f>
        <v>Receita</v>
      </c>
      <c r="F43104" s="278" t="str">
        <f>Resumo!$R$4</f>
        <v>Receita</v>
      </c>
      <c r="G43104" s="286">
        <f>'CRONOG. DE RECEBIMENTO'!AN42</f>
        <v>0</v>
      </c>
    </row>
    <row r="43105" spans="1:7">
      <c r="A43105" s="283">
        <f>'Comp. Desp. Indiretas'!$DJ$7</f>
        <v>0</v>
      </c>
      <c r="D43105" s="279" t="str">
        <f>'CRONOG. DE RECEBIMENTO'!$A$43</f>
        <v>Monitorar atividade do Programa de Educação Ambiental do Trabalhador (PEAT)</v>
      </c>
      <c r="E43105" s="278" t="str">
        <f>Resumo!$R$4</f>
        <v>Receita</v>
      </c>
      <c r="F43105" s="278" t="str">
        <f>Resumo!$R$4</f>
        <v>Receita</v>
      </c>
      <c r="G43105" s="286">
        <f>'CRONOG. DE RECEBIMENTO'!AN43</f>
        <v>0</v>
      </c>
    </row>
    <row r="43106" spans="1:7">
      <c r="A43106" s="283">
        <f>'Comp. Desp. Indiretas'!$DJ$7</f>
        <v>0</v>
      </c>
      <c r="D43106" s="279" t="str">
        <f>'CRONOG. DE RECEBIMENTO'!$A$44</f>
        <v>Despesas tributáveis do item 6.1.22</v>
      </c>
      <c r="E43106" s="278" t="str">
        <f>Resumo!$R$4</f>
        <v>Receita</v>
      </c>
      <c r="F43106" s="278" t="str">
        <f>Resumo!$R$4</f>
        <v>Receita</v>
      </c>
      <c r="G43106" s="286">
        <f>'CRONOG. DE RECEBIMENTO'!AN44</f>
        <v>0</v>
      </c>
    </row>
    <row r="43107" spans="1:7">
      <c r="A43107" s="283">
        <f>'Comp. Desp. Indiretas'!$DJ$7</f>
        <v>0</v>
      </c>
      <c r="D43107" s="279" t="str">
        <f>'CRONOG. DE RECEBIMENTO'!$A$45</f>
        <v>Realizar análise técnica mensal das atividades de Educação Ambiental do PEAT</v>
      </c>
      <c r="E43107" s="278" t="str">
        <f>Resumo!$R$4</f>
        <v>Receita</v>
      </c>
      <c r="F43107" s="278" t="str">
        <f>Resumo!$R$4</f>
        <v>Receita</v>
      </c>
      <c r="G43107" s="286">
        <f>'CRONOG. DE RECEBIMENTO'!AN45</f>
        <v>0</v>
      </c>
    </row>
    <row r="43108" spans="1:7">
      <c r="A43108" s="283">
        <f>'Comp. Desp. Indiretas'!$DJ$7</f>
        <v>0</v>
      </c>
      <c r="D43108" s="279" t="str">
        <f>'CRONOG. DE RECEBIMENTO'!$A$46</f>
        <v>Realizar Diagnóstico Socioambiental Participativo (DSAP) para empregados</v>
      </c>
      <c r="E43108" s="278" t="str">
        <f>Resumo!$R$4</f>
        <v>Receita</v>
      </c>
      <c r="F43108" s="278" t="str">
        <f>Resumo!$R$4</f>
        <v>Receita</v>
      </c>
      <c r="G43108" s="286">
        <f>'CRONOG. DE RECEBIMENTO'!AN46</f>
        <v>0</v>
      </c>
    </row>
    <row r="43110" spans="1:7">
      <c r="A43110" s="283">
        <f>'Comp. Desp. Indiretas'!$DJ$7</f>
        <v>0</v>
      </c>
      <c r="D43110" s="279" t="str">
        <f>'CRONOG. DE RECEBIMENTO'!$A$47</f>
        <v>Despesas tributáveis do item 6.1.24</v>
      </c>
      <c r="E43110" s="278" t="str">
        <f>Resumo!$R$4</f>
        <v>Receita</v>
      </c>
      <c r="F43110" s="278" t="str">
        <f>Resumo!$R$4</f>
        <v>Receita</v>
      </c>
      <c r="G43110" s="286">
        <f>'CRONOG. DE RECEBIMENTO'!AN47</f>
        <v>0</v>
      </c>
    </row>
    <row r="43111" spans="1:7">
      <c r="A43111" s="283">
        <f>'Comp. Desp. Indiretas'!$DJ$7</f>
        <v>0</v>
      </c>
      <c r="D43111" s="279" t="str">
        <f>'CRONOG. DE RECEBIMENTO'!$A$48</f>
        <v>PRODUÇÃO DE ARTES VISUAIS</v>
      </c>
      <c r="E43111" s="278" t="str">
        <f>Resumo!$R$4</f>
        <v>Receita</v>
      </c>
      <c r="F43111" s="278" t="str">
        <f>Resumo!$R$4</f>
        <v>Receita</v>
      </c>
      <c r="G43111" s="286">
        <f>'CRONOG. DE RECEBIMENTO'!AN48</f>
        <v>0</v>
      </c>
    </row>
    <row r="43112" spans="1:7">
      <c r="A43112" s="283">
        <f>'Comp. Desp. Indiretas'!$DJ$7</f>
        <v>0</v>
      </c>
      <c r="D43112" s="279" t="str">
        <f>'CRONOG. DE RECEBIMENTO'!$A$49</f>
        <v>Produzir material gráfico como folder, convites, banner, lâmina, outdoor, apresentações e produtos diversos atinentes a educação ambiental e outras temáticas etc.</v>
      </c>
      <c r="E43112" s="278" t="str">
        <f>Resumo!$R$4</f>
        <v>Receita</v>
      </c>
      <c r="F43112" s="278" t="str">
        <f>Resumo!$R$4</f>
        <v>Receita</v>
      </c>
      <c r="G43112" s="286">
        <f>'CRONOG. DE RECEBIMENTO'!AN49</f>
        <v>0</v>
      </c>
    </row>
    <row r="43113" spans="1:7">
      <c r="A43113" s="283">
        <f>'Comp. Desp. Indiretas'!$DJ$7</f>
        <v>0</v>
      </c>
      <c r="D43113" s="279" t="str">
        <f>'CRONOG. DE RECEBIMENTO'!$A$50</f>
        <v>Produzir Card Animado, Vídeos, Spot, Jogos interativos, Peça Multimídia, Identidade Visual, Plataformas digitais/interativas, Brindes, Cadernos de Campo/Quis/Guia etc.:</v>
      </c>
      <c r="E43113" s="278" t="str">
        <f>Resumo!$R$4</f>
        <v>Receita</v>
      </c>
      <c r="F43113" s="278" t="str">
        <f>Resumo!$R$4</f>
        <v>Receita</v>
      </c>
      <c r="G43113" s="286">
        <f>'CRONOG. DE RECEBIMENTO'!AN50</f>
        <v>0</v>
      </c>
    </row>
    <row r="43127" spans="1:7">
      <c r="A43127" s="283">
        <f>'Comp. Desp. Indiretas'!$DJ$7</f>
        <v>0</v>
      </c>
      <c r="D43127" s="279" t="str">
        <f>Resumo!$R$8</f>
        <v>Imposto</v>
      </c>
      <c r="E43127" s="278" t="str">
        <f>Resumo!$R$5</f>
        <v>Despesa</v>
      </c>
      <c r="F43127" s="278" t="str">
        <f>Resumo!$R$8</f>
        <v>Imposto</v>
      </c>
      <c r="G43127" s="286">
        <f>'CRONOG. DE RECEBIMENTO'!AN53</f>
        <v>0</v>
      </c>
    </row>
    <row r="43128" spans="1:7">
      <c r="A43128" s="283">
        <f>'Comp. Desp. Indiretas'!$DJ$7</f>
        <v>0</v>
      </c>
      <c r="D43128" s="279" t="str">
        <f>Resumo!$R$9</f>
        <v>Overhead</v>
      </c>
      <c r="E43128" s="278" t="str">
        <f>Resumo!$R$9</f>
        <v>Overhead</v>
      </c>
      <c r="F43128" s="278" t="str">
        <f>Resumo!$R$9</f>
        <v>Overhead</v>
      </c>
      <c r="G43128" s="286">
        <f>'CRONOG. DE RECEBIMENTO'!AN58</f>
        <v>0</v>
      </c>
    </row>
    <row r="43129" spans="1:7">
      <c r="A43129" s="283">
        <f>'Comp. Desp. Indiretas'!$DJ$7</f>
        <v>0</v>
      </c>
      <c r="D43129" s="279" t="str">
        <f>Resumo!$R$10</f>
        <v>Margem</v>
      </c>
      <c r="E43129" s="278" t="str">
        <f>Resumo!$R$10</f>
        <v>Margem</v>
      </c>
      <c r="F43129" s="278" t="str">
        <f>Resumo!$R$10</f>
        <v>Margem</v>
      </c>
      <c r="G43129" s="286">
        <f>'CRONOG. DE RECEBIMENTO'!AN60</f>
        <v>0</v>
      </c>
    </row>
    <row r="43130" spans="1:7">
      <c r="A43130" s="283">
        <f>'Comp. Desp. Indiretas'!$DJ$7</f>
        <v>0</v>
      </c>
      <c r="D43130" s="279" t="str">
        <f>Resumo!$R$11</f>
        <v>Risco</v>
      </c>
      <c r="E43130" s="278" t="str">
        <f>Resumo!$R$11</f>
        <v>Risco</v>
      </c>
      <c r="F43130" s="278" t="str">
        <f>Resumo!$R$11</f>
        <v>Risco</v>
      </c>
      <c r="G43130" s="286">
        <f>'CRONOG. DE RECEBIMENTO'!AN59</f>
        <v>0</v>
      </c>
    </row>
    <row r="43131" spans="1:7">
      <c r="A43131" s="283">
        <f>'Comp. Desp. Indiretas'!$DJ$7</f>
        <v>0</v>
      </c>
      <c r="D43131" s="279" t="str">
        <f>'CRONOG. DE RECEBIMENTO'!$A$54</f>
        <v>TOTAL MENSAL - RECEITA LÍQUIDA</v>
      </c>
      <c r="E43131" s="278" t="str">
        <f>Resumo!$R$4</f>
        <v>Receita</v>
      </c>
      <c r="F43131" s="278" t="str">
        <f>'CRONOG. DE RECEBIMENTO'!$A$54</f>
        <v>TOTAL MENSAL - RECEITA LÍQUIDA</v>
      </c>
      <c r="G43131" s="286">
        <f>'CRONOG. DE RECEBIMENTO'!$AN$54</f>
        <v>0</v>
      </c>
    </row>
    <row r="43132" spans="1:7">
      <c r="A43132" s="283">
        <f>'Comp. Desp. Indiretas'!$DJ$7</f>
        <v>0</v>
      </c>
      <c r="D43132" s="279" t="str">
        <f>'CRONOG. DE RECEBIMENTO'!$A$55</f>
        <v>TOTAL ACUMULADO - RECEITA LÍQUIDA</v>
      </c>
      <c r="E43132" s="278" t="str">
        <f>Resumo!$R$4</f>
        <v>Receita</v>
      </c>
      <c r="F43132" s="278" t="str">
        <f>'CRONOG. DE RECEBIMENTO'!$A$55</f>
        <v>TOTAL ACUMULADO - RECEITA LÍQUIDA</v>
      </c>
      <c r="G43132" s="286">
        <f>'CRONOG. DE RECEBIMENTO'!$AN$55</f>
        <v>5856057.9680455765</v>
      </c>
    </row>
    <row r="43163" spans="1:7">
      <c r="A43163" s="283">
        <f>'Comp. Desp. Indiretas'!$DK$7</f>
        <v>0</v>
      </c>
      <c r="B43163" s="278" t="str">
        <f>'Comp. Desp. Indiretas'!$A$9</f>
        <v>MOC</v>
      </c>
      <c r="D43163" s="279" t="str">
        <f>'Comp. Desp. Indiretas'!$C$9</f>
        <v>DIRETOR TÉCNICO</v>
      </c>
      <c r="E43163" s="278" t="str">
        <f>Resumo!$R$5</f>
        <v>Despesa</v>
      </c>
      <c r="F43163" s="278" t="str">
        <f>Resumo!$R$6</f>
        <v>Despesa Indireta</v>
      </c>
      <c r="G43163" s="286">
        <f>'Comp. Desp. Indiretas'!DK9</f>
        <v>0</v>
      </c>
    </row>
    <row r="43164" spans="1:7">
      <c r="A43164" s="283">
        <f>'Comp. Desp. Indiretas'!$DK$7</f>
        <v>0</v>
      </c>
      <c r="B43164" s="278" t="str">
        <f>'Comp. Desp. Indiretas'!$A$10</f>
        <v>MOC</v>
      </c>
      <c r="D43164" s="279" t="str">
        <f>'Comp. Desp. Indiretas'!$C$10</f>
        <v>GERENTE DE PROJETO</v>
      </c>
      <c r="E43164" s="278" t="str">
        <f>Resumo!$R$5</f>
        <v>Despesa</v>
      </c>
      <c r="F43164" s="278" t="str">
        <f>Resumo!$R$6</f>
        <v>Despesa Indireta</v>
      </c>
      <c r="G43164" s="286">
        <f>'Comp. Desp. Indiretas'!DK10</f>
        <v>0</v>
      </c>
    </row>
    <row r="43165" spans="1:7">
      <c r="A43165" s="283">
        <f>'Comp. Desp. Indiretas'!$DK$7</f>
        <v>0</v>
      </c>
      <c r="B43165" s="278" t="str">
        <f>'Comp. Desp. Indiretas'!$A$11</f>
        <v>MOC</v>
      </c>
      <c r="D43165" s="279" t="str">
        <f>'Comp. Desp. Indiretas'!$C$11</f>
        <v>COORD. DE PROJETO</v>
      </c>
      <c r="E43165" s="278" t="str">
        <f>Resumo!$R$5</f>
        <v>Despesa</v>
      </c>
      <c r="F43165" s="278" t="str">
        <f>Resumo!$R$6</f>
        <v>Despesa Indireta</v>
      </c>
      <c r="G43165" s="286">
        <f>'Comp. Desp. Indiretas'!DK11</f>
        <v>0</v>
      </c>
    </row>
    <row r="43166" spans="1:7">
      <c r="A43166" s="283">
        <f>'Comp. Desp. Indiretas'!$DK$7</f>
        <v>0</v>
      </c>
      <c r="B43166" s="278" t="str">
        <f>'Comp. Desp. Indiretas'!$A$12</f>
        <v>MOC</v>
      </c>
      <c r="D43166" s="279" t="str">
        <f>'Comp. Desp. Indiretas'!$C$12</f>
        <v>COORD. OPERACIONAL</v>
      </c>
      <c r="E43166" s="278" t="str">
        <f>Resumo!$R$5</f>
        <v>Despesa</v>
      </c>
      <c r="F43166" s="278" t="str">
        <f>Resumo!$R$6</f>
        <v>Despesa Indireta</v>
      </c>
      <c r="G43166" s="286">
        <f>'Comp. Desp. Indiretas'!DK12</f>
        <v>0</v>
      </c>
    </row>
    <row r="43167" spans="1:7">
      <c r="A43167" s="283">
        <f>'Comp. Desp. Indiretas'!$DK$7</f>
        <v>0</v>
      </c>
      <c r="B43167" s="278" t="str">
        <f>'Comp. Desp. Indiretas'!$A$13</f>
        <v>MOC</v>
      </c>
      <c r="D43167" s="279" t="str">
        <f>'Comp. Desp. Indiretas'!$C$13</f>
        <v>ANALISTA DE PROJETOS SENIOR</v>
      </c>
      <c r="E43167" s="278" t="str">
        <f>Resumo!$R$5</f>
        <v>Despesa</v>
      </c>
      <c r="F43167" s="278" t="str">
        <f>Resumo!$R$6</f>
        <v>Despesa Indireta</v>
      </c>
      <c r="G43167" s="286">
        <f>'Comp. Desp. Indiretas'!DK13</f>
        <v>0</v>
      </c>
    </row>
    <row r="43168" spans="1:7">
      <c r="A43168" s="283">
        <f>'Comp. Desp. Indiretas'!$DK$7</f>
        <v>0</v>
      </c>
      <c r="B43168" s="278" t="str">
        <f>'Comp. Desp. Indiretas'!$A$14</f>
        <v>MOC</v>
      </c>
      <c r="D43168" s="279" t="str">
        <f>'Comp. Desp. Indiretas'!$C$14</f>
        <v>ANALISTA DE PROJETOS PLENO</v>
      </c>
      <c r="E43168" s="278" t="str">
        <f>Resumo!$R$5</f>
        <v>Despesa</v>
      </c>
      <c r="F43168" s="278" t="str">
        <f>Resumo!$R$6</f>
        <v>Despesa Indireta</v>
      </c>
      <c r="G43168" s="286">
        <f>'Comp. Desp. Indiretas'!DK14</f>
        <v>0</v>
      </c>
    </row>
    <row r="43169" spans="1:7">
      <c r="A43169" s="283">
        <f>'Comp. Desp. Indiretas'!$DK$7</f>
        <v>0</v>
      </c>
      <c r="B43169" s="278" t="str">
        <f>'Comp. Desp. Indiretas'!$A$15</f>
        <v>MOC</v>
      </c>
      <c r="D43169" s="279" t="str">
        <f>'Comp. Desp. Indiretas'!$C$15</f>
        <v>ANALISTA DE PROJETOS JUNIOR</v>
      </c>
      <c r="E43169" s="278" t="str">
        <f>Resumo!$R$5</f>
        <v>Despesa</v>
      </c>
      <c r="F43169" s="278" t="str">
        <f>Resumo!$R$6</f>
        <v>Despesa Indireta</v>
      </c>
      <c r="G43169" s="286">
        <f>'Comp. Desp. Indiretas'!DK15</f>
        <v>0</v>
      </c>
    </row>
    <row r="43170" spans="1:7">
      <c r="A43170" s="283">
        <f>'Comp. Desp. Indiretas'!$DK$7</f>
        <v>0</v>
      </c>
      <c r="B43170" s="278" t="str">
        <f>'Comp. Desp. Indiretas'!$A$16</f>
        <v>MOC</v>
      </c>
      <c r="D43170" s="279" t="str">
        <f>'Comp. Desp. Indiretas'!$C$16</f>
        <v>TÉCNICO OPERACIONAL</v>
      </c>
      <c r="E43170" s="278" t="str">
        <f>Resumo!$R$5</f>
        <v>Despesa</v>
      </c>
      <c r="F43170" s="278" t="str">
        <f>Resumo!$R$6</f>
        <v>Despesa Indireta</v>
      </c>
      <c r="G43170" s="286">
        <f>'Comp. Desp. Indiretas'!DK16</f>
        <v>0</v>
      </c>
    </row>
    <row r="43171" spans="1:7">
      <c r="A43171" s="283">
        <f>'Comp. Desp. Indiretas'!$DK$7</f>
        <v>0</v>
      </c>
      <c r="B43171" s="278" t="str">
        <f>'Comp. Desp. Indiretas'!$A$17</f>
        <v>MOC</v>
      </c>
      <c r="D43171" s="279" t="str">
        <f>'Comp. Desp. Indiretas'!$C$17</f>
        <v>TÉCNICO OPERACIONAL - C/ PERICULOSIDADE</v>
      </c>
      <c r="E43171" s="278" t="str">
        <f>Resumo!$R$5</f>
        <v>Despesa</v>
      </c>
      <c r="F43171" s="278" t="str">
        <f>Resumo!$R$6</f>
        <v>Despesa Indireta</v>
      </c>
      <c r="G43171" s="286">
        <f>'Comp. Desp. Indiretas'!DK17</f>
        <v>0</v>
      </c>
    </row>
    <row r="43172" spans="1:7">
      <c r="A43172" s="283">
        <f>'Comp. Desp. Indiretas'!$DK$7</f>
        <v>0</v>
      </c>
      <c r="B43172" s="278" t="str">
        <f>'Comp. Desp. Indiretas'!$A$18</f>
        <v>MOC</v>
      </c>
      <c r="D43172" s="279" t="str">
        <f>'Comp. Desp. Indiretas'!$C$18</f>
        <v>ANALISTA DE GEOPROCESSAMENTO</v>
      </c>
      <c r="E43172" s="278" t="str">
        <f>Resumo!$R$5</f>
        <v>Despesa</v>
      </c>
      <c r="F43172" s="278" t="str">
        <f>Resumo!$R$6</f>
        <v>Despesa Indireta</v>
      </c>
      <c r="G43172" s="286">
        <f>'Comp. Desp. Indiretas'!DK18</f>
        <v>0</v>
      </c>
    </row>
    <row r="43173" spans="1:7">
      <c r="A43173" s="283">
        <f>'Comp. Desp. Indiretas'!$DK$7</f>
        <v>0</v>
      </c>
      <c r="B43173" s="278" t="str">
        <f>'Comp. Desp. Indiretas'!$A$19</f>
        <v>MOC</v>
      </c>
      <c r="D43173" s="279" t="str">
        <f>'Comp. Desp. Indiretas'!$C$19</f>
        <v>ASSISTENTE DE PROJETOS</v>
      </c>
      <c r="E43173" s="278" t="str">
        <f>Resumo!$R$5</f>
        <v>Despesa</v>
      </c>
      <c r="F43173" s="278" t="str">
        <f>Resumo!$R$6</f>
        <v>Despesa Indireta</v>
      </c>
      <c r="G43173" s="286">
        <f>'Comp. Desp. Indiretas'!DK19</f>
        <v>0</v>
      </c>
    </row>
    <row r="43174" spans="1:7">
      <c r="A43174" s="283">
        <f>'Comp. Desp. Indiretas'!$DK$7</f>
        <v>0</v>
      </c>
      <c r="B43174" s="278" t="str">
        <f>'Comp. Desp. Indiretas'!$A$20</f>
        <v>MOC</v>
      </c>
      <c r="D43174" s="279" t="str">
        <f>'Comp. Desp. Indiretas'!$C$20</f>
        <v>ASSISTENTE ADMINISTRATIVO</v>
      </c>
      <c r="E43174" s="278" t="str">
        <f>Resumo!$R$5</f>
        <v>Despesa</v>
      </c>
      <c r="F43174" s="278" t="str">
        <f>Resumo!$R$6</f>
        <v>Despesa Indireta</v>
      </c>
      <c r="G43174" s="286">
        <f>'Comp. Desp. Indiretas'!DK20</f>
        <v>0</v>
      </c>
    </row>
    <row r="43175" spans="1:7">
      <c r="A43175" s="283">
        <f>'Comp. Desp. Indiretas'!$DK$7</f>
        <v>0</v>
      </c>
      <c r="B43175" s="278" t="str">
        <f>'Comp. Desp. Indiretas'!$A$21</f>
        <v>MOC</v>
      </c>
      <c r="D43175" s="279" t="str">
        <f>'Comp. Desp. Indiretas'!$C$21</f>
        <v>ESTAGIÁRIO TÉCNICO</v>
      </c>
      <c r="E43175" s="278" t="str">
        <f>Resumo!$R$5</f>
        <v>Despesa</v>
      </c>
      <c r="F43175" s="278" t="str">
        <f>Resumo!$R$6</f>
        <v>Despesa Indireta</v>
      </c>
      <c r="G43175" s="286">
        <f>'Comp. Desp. Indiretas'!DK21</f>
        <v>0</v>
      </c>
    </row>
    <row r="43176" spans="1:7">
      <c r="A43176" s="283">
        <f>'Comp. Desp. Indiretas'!$DK$7</f>
        <v>0</v>
      </c>
      <c r="B43176" s="278" t="str">
        <f>'Comp. Desp. Indiretas'!$A$22</f>
        <v>MOC</v>
      </c>
      <c r="D43176" s="279" t="str">
        <f>'Comp. Desp. Indiretas'!$C$22</f>
        <v>ANALISTA FINANCEIRO</v>
      </c>
      <c r="E43176" s="278" t="str">
        <f>Resumo!$R$5</f>
        <v>Despesa</v>
      </c>
      <c r="F43176" s="278" t="str">
        <f>Resumo!$R$6</f>
        <v>Despesa Indireta</v>
      </c>
      <c r="G43176" s="286">
        <f>'Comp. Desp. Indiretas'!DK22</f>
        <v>0</v>
      </c>
    </row>
    <row r="43177" spans="1:7">
      <c r="A43177" s="283">
        <f>'Comp. Desp. Indiretas'!$DK$7</f>
        <v>0</v>
      </c>
      <c r="B43177" s="278" t="str">
        <f>'Comp. Desp. Indiretas'!$A$23</f>
        <v>MOC</v>
      </c>
      <c r="D43177" s="279" t="str">
        <f>'Comp. Desp. Indiretas'!$C$23</f>
        <v>ANALISTA DE SUPRIMENTOS</v>
      </c>
      <c r="E43177" s="278" t="str">
        <f>Resumo!$R$5</f>
        <v>Despesa</v>
      </c>
      <c r="F43177" s="278" t="str">
        <f>Resumo!$R$6</f>
        <v>Despesa Indireta</v>
      </c>
      <c r="G43177" s="286">
        <f>'Comp. Desp. Indiretas'!DK23</f>
        <v>0</v>
      </c>
    </row>
    <row r="43178" spans="1:7">
      <c r="A43178" s="283">
        <f>'Comp. Desp. Indiretas'!$DK$7</f>
        <v>0</v>
      </c>
      <c r="B43178" s="278" t="str">
        <f>'Comp. Desp. Indiretas'!$A$24</f>
        <v>DG</v>
      </c>
      <c r="D43178" s="279" t="str">
        <f>'Comp. Desp. Indiretas'!$C$24</f>
        <v>HOSPEDAGEM VIAGEM</v>
      </c>
      <c r="E43178" s="278" t="str">
        <f>Resumo!$R$5</f>
        <v>Despesa</v>
      </c>
      <c r="F43178" s="278" t="str">
        <f>Resumo!$R$6</f>
        <v>Despesa Indireta</v>
      </c>
      <c r="G43178" s="286">
        <f>'Comp. Desp. Indiretas'!DK24</f>
        <v>0</v>
      </c>
    </row>
    <row r="43179" spans="1:7">
      <c r="A43179" s="283">
        <f>'Comp. Desp. Indiretas'!$DK$7</f>
        <v>0</v>
      </c>
      <c r="B43179" s="278" t="str">
        <f>'Comp. Desp. Indiretas'!$A$25</f>
        <v>DG</v>
      </c>
      <c r="D43179" s="279" t="str">
        <f>'Comp. Desp. Indiretas'!$C$25</f>
        <v>HOSPEDAGEM - NIVEL 2</v>
      </c>
      <c r="E43179" s="278" t="str">
        <f>Resumo!$R$5</f>
        <v>Despesa</v>
      </c>
      <c r="F43179" s="278" t="str">
        <f>Resumo!$R$6</f>
        <v>Despesa Indireta</v>
      </c>
      <c r="G43179" s="286">
        <f>'Comp. Desp. Indiretas'!DK25</f>
        <v>0</v>
      </c>
    </row>
    <row r="43180" spans="1:7">
      <c r="A43180" s="283">
        <f>'Comp. Desp. Indiretas'!$DK$7</f>
        <v>0</v>
      </c>
      <c r="B43180" s="278" t="str">
        <f>'Comp. Desp. Indiretas'!$A$26</f>
        <v>DG</v>
      </c>
      <c r="D43180" s="279" t="str">
        <f>'Comp. Desp. Indiretas'!$C$26</f>
        <v>HOSPEDAGEM - NIVEL 3</v>
      </c>
      <c r="E43180" s="278" t="str">
        <f>Resumo!$R$5</f>
        <v>Despesa</v>
      </c>
      <c r="F43180" s="278" t="str">
        <f>Resumo!$R$6</f>
        <v>Despesa Indireta</v>
      </c>
      <c r="G43180" s="286">
        <f>'Comp. Desp. Indiretas'!DK26</f>
        <v>0</v>
      </c>
    </row>
    <row r="43181" spans="1:7">
      <c r="A43181" s="283">
        <f>'Comp. Desp. Indiretas'!$DK$7</f>
        <v>0</v>
      </c>
      <c r="B43181" s="278" t="str">
        <f>'Comp. Desp. Indiretas'!$A$27</f>
        <v>DG</v>
      </c>
      <c r="D43181" s="279" t="str">
        <f>'Comp. Desp. Indiretas'!$C$27</f>
        <v>SALA COMERCIAL - PARAUAPEBAS/PA</v>
      </c>
      <c r="E43181" s="278" t="str">
        <f>Resumo!$R$5</f>
        <v>Despesa</v>
      </c>
      <c r="F43181" s="278" t="str">
        <f>Resumo!$R$6</f>
        <v>Despesa Indireta</v>
      </c>
      <c r="G43181" s="286">
        <f>'Comp. Desp. Indiretas'!DK27</f>
        <v>0</v>
      </c>
    </row>
    <row r="43182" spans="1:7">
      <c r="A43182" s="283">
        <f>'Comp. Desp. Indiretas'!$DK$7</f>
        <v>0</v>
      </c>
      <c r="B43182" s="278" t="str">
        <f>'Comp. Desp. Indiretas'!$A$28</f>
        <v>DG</v>
      </c>
      <c r="D43182" s="279" t="str">
        <f>'Comp. Desp. Indiretas'!$C$28</f>
        <v>CUSTOS FIXOS - SALA COMERCIAL (INTERNET, TELEFONIA, ENERGIA, LIMPEZA, E ETC)</v>
      </c>
      <c r="E43182" s="278" t="str">
        <f>Resumo!$R$5</f>
        <v>Despesa</v>
      </c>
      <c r="F43182" s="278" t="str">
        <f>Resumo!$R$6</f>
        <v>Despesa Indireta</v>
      </c>
      <c r="G43182" s="286">
        <f>'Comp. Desp. Indiretas'!DK28</f>
        <v>0</v>
      </c>
    </row>
    <row r="43183" spans="1:7">
      <c r="A43183" s="283">
        <f>'Comp. Desp. Indiretas'!$DK$7</f>
        <v>0</v>
      </c>
      <c r="B43183" s="278" t="str">
        <f>'Comp. Desp. Indiretas'!$A$29</f>
        <v>DG</v>
      </c>
      <c r="D43183" s="279" t="str">
        <f>'Comp. Desp. Indiretas'!$C$29</f>
        <v>MOBILIA/FRETE - SALA COMERCIAL</v>
      </c>
      <c r="E43183" s="278" t="str">
        <f>Resumo!$R$5</f>
        <v>Despesa</v>
      </c>
      <c r="F43183" s="278" t="str">
        <f>Resumo!$R$6</f>
        <v>Despesa Indireta</v>
      </c>
      <c r="G43183" s="286">
        <f>'Comp. Desp. Indiretas'!DK29</f>
        <v>0</v>
      </c>
    </row>
    <row r="43184" spans="1:7">
      <c r="A43184" s="283">
        <f>'Comp. Desp. Indiretas'!$DK$7</f>
        <v>0</v>
      </c>
      <c r="B43184" s="278" t="str">
        <f>'Comp. Desp. Indiretas'!$A$30</f>
        <v>DG</v>
      </c>
      <c r="D43184" s="279" t="str">
        <f>'Comp. Desp. Indiretas'!$C$30</f>
        <v>ALIMENTAÇÃO - NIVEL 3</v>
      </c>
      <c r="E43184" s="278" t="str">
        <f>Resumo!$R$5</f>
        <v>Despesa</v>
      </c>
      <c r="F43184" s="278" t="str">
        <f>Resumo!$R$6</f>
        <v>Despesa Indireta</v>
      </c>
      <c r="G43184" s="286">
        <f>'Comp. Desp. Indiretas'!DK30</f>
        <v>0</v>
      </c>
    </row>
    <row r="43185" spans="1:7">
      <c r="A43185" s="283">
        <f>'Comp. Desp. Indiretas'!$DK$7</f>
        <v>0</v>
      </c>
      <c r="B43185" s="278" t="str">
        <f>'Comp. Desp. Indiretas'!$A$31</f>
        <v>DG</v>
      </c>
      <c r="D43185" s="279" t="str">
        <f>'Comp. Desp. Indiretas'!$C$31</f>
        <v>TELEFONIA</v>
      </c>
      <c r="E43185" s="278" t="str">
        <f>Resumo!$R$5</f>
        <v>Despesa</v>
      </c>
      <c r="F43185" s="278" t="str">
        <f>Resumo!$R$6</f>
        <v>Despesa Indireta</v>
      </c>
      <c r="G43185" s="286">
        <f>'Comp. Desp. Indiretas'!DK31</f>
        <v>0</v>
      </c>
    </row>
    <row r="43186" spans="1:7">
      <c r="A43186" s="283">
        <f>'Comp. Desp. Indiretas'!$DK$7</f>
        <v>0</v>
      </c>
      <c r="B43186" s="278" t="str">
        <f>'Comp. Desp. Indiretas'!$A$32</f>
        <v>DG</v>
      </c>
      <c r="D43186" s="279" t="str">
        <f>'Comp. Desp. Indiretas'!$C$32</f>
        <v>ALUGUEL DE VEÍCULO SUV</v>
      </c>
      <c r="E43186" s="278" t="str">
        <f>Resumo!$R$5</f>
        <v>Despesa</v>
      </c>
      <c r="F43186" s="278" t="str">
        <f>Resumo!$R$6</f>
        <v>Despesa Indireta</v>
      </c>
      <c r="G43186" s="286">
        <f>'Comp. Desp. Indiretas'!DK32</f>
        <v>0</v>
      </c>
    </row>
    <row r="43187" spans="1:7">
      <c r="A43187" s="283">
        <f>'Comp. Desp. Indiretas'!$DK$7</f>
        <v>0</v>
      </c>
      <c r="B43187" s="278" t="str">
        <f>'Comp. Desp. Indiretas'!$A$33</f>
        <v>DG</v>
      </c>
      <c r="D43187" s="279" t="str">
        <f>'Comp. Desp. Indiretas'!$C$33</f>
        <v>ALUGUEL DE VEICULO LEVE</v>
      </c>
      <c r="E43187" s="278" t="str">
        <f>Resumo!$R$5</f>
        <v>Despesa</v>
      </c>
      <c r="F43187" s="278" t="str">
        <f>Resumo!$R$6</f>
        <v>Despesa Indireta</v>
      </c>
      <c r="G43187" s="286">
        <f>'Comp. Desp. Indiretas'!DK33</f>
        <v>0</v>
      </c>
    </row>
    <row r="43188" spans="1:7">
      <c r="A43188" s="283">
        <f>'Comp. Desp. Indiretas'!$DK$7</f>
        <v>0</v>
      </c>
      <c r="B43188" s="278" t="str">
        <f>'Comp. Desp. Indiretas'!$A$34</f>
        <v>DG</v>
      </c>
      <c r="D43188" s="279" t="str">
        <f>'Comp. Desp. Indiretas'!$C$34</f>
        <v>ALUGUEL CAMINHONTE</v>
      </c>
      <c r="E43188" s="278" t="str">
        <f>Resumo!$R$5</f>
        <v>Despesa</v>
      </c>
      <c r="F43188" s="278" t="str">
        <f>Resumo!$R$6</f>
        <v>Despesa Indireta</v>
      </c>
      <c r="G43188" s="286">
        <f>'Comp. Desp. Indiretas'!DK34</f>
        <v>0</v>
      </c>
    </row>
    <row r="43189" spans="1:7">
      <c r="A43189" s="283">
        <f>'Comp. Desp. Indiretas'!$DK$7</f>
        <v>0</v>
      </c>
      <c r="B43189" s="278" t="str">
        <f>'Comp. Desp. Indiretas'!$A$35</f>
        <v>DG</v>
      </c>
      <c r="D43189" s="279" t="str">
        <f>'Comp. Desp. Indiretas'!$C$35</f>
        <v>AQUISIÇÃO DE VEICULO</v>
      </c>
      <c r="E43189" s="278" t="str">
        <f>Resumo!$R$5</f>
        <v>Despesa</v>
      </c>
      <c r="F43189" s="278" t="str">
        <f>Resumo!$R$6</f>
        <v>Despesa Indireta</v>
      </c>
      <c r="G43189" s="286">
        <f>'Comp. Desp. Indiretas'!DK35</f>
        <v>0</v>
      </c>
    </row>
    <row r="43190" spans="1:7">
      <c r="A43190" s="283">
        <f>'Comp. Desp. Indiretas'!$DK$7</f>
        <v>0</v>
      </c>
      <c r="B43190" s="278" t="str">
        <f>'Comp. Desp. Indiretas'!$A$36</f>
        <v>DG</v>
      </c>
      <c r="D43190" s="279" t="str">
        <f>'Comp. Desp. Indiretas'!$C$36</f>
        <v>COMBUSTÍVEL - GASOLINA</v>
      </c>
      <c r="E43190" s="278" t="str">
        <f>Resumo!$R$5</f>
        <v>Despesa</v>
      </c>
      <c r="F43190" s="278" t="str">
        <f>Resumo!$R$6</f>
        <v>Despesa Indireta</v>
      </c>
      <c r="G43190" s="286">
        <f>'Comp. Desp. Indiretas'!DK36</f>
        <v>0</v>
      </c>
    </row>
    <row r="43191" spans="1:7">
      <c r="A43191" s="283">
        <f>'Comp. Desp. Indiretas'!$DK$7</f>
        <v>0</v>
      </c>
      <c r="B43191" s="278" t="str">
        <f>'Comp. Desp. Indiretas'!$A$37</f>
        <v>DG</v>
      </c>
      <c r="D43191" s="279" t="str">
        <f>'Comp. Desp. Indiretas'!$C$37</f>
        <v>COMBUSTÍVEL - DIESEL</v>
      </c>
      <c r="E43191" s="278" t="str">
        <f>Resumo!$R$5</f>
        <v>Despesa</v>
      </c>
      <c r="F43191" s="278" t="str">
        <f>Resumo!$R$6</f>
        <v>Despesa Indireta</v>
      </c>
      <c r="G43191" s="286">
        <f>'Comp. Desp. Indiretas'!DK37</f>
        <v>0</v>
      </c>
    </row>
    <row r="43192" spans="1:7">
      <c r="A43192" s="283">
        <f>'Comp. Desp. Indiretas'!$DK$7</f>
        <v>0</v>
      </c>
      <c r="B43192" s="278" t="str">
        <f>'Comp. Desp. Indiretas'!$A$38</f>
        <v>DG</v>
      </c>
      <c r="D43192" s="279" t="str">
        <f>'Comp. Desp. Indiretas'!$C$38</f>
        <v>PASSAGEM AÉREA</v>
      </c>
      <c r="E43192" s="278" t="str">
        <f>Resumo!$R$5</f>
        <v>Despesa</v>
      </c>
      <c r="F43192" s="278" t="str">
        <f>Resumo!$R$6</f>
        <v>Despesa Indireta</v>
      </c>
      <c r="G43192" s="286">
        <f>'Comp. Desp. Indiretas'!DK38</f>
        <v>0</v>
      </c>
    </row>
    <row r="43193" spans="1:7">
      <c r="A43193" s="283">
        <f>'Comp. Desp. Indiretas'!$DK$7</f>
        <v>0</v>
      </c>
      <c r="B43193" s="278" t="str">
        <f>'Comp. Desp. Indiretas'!$A$39</f>
        <v>ART</v>
      </c>
      <c r="D43193" s="279" t="str">
        <f>'Comp. Desp. Indiretas'!$C$39</f>
        <v>ART CREA - Nível 1</v>
      </c>
      <c r="E43193" s="278" t="str">
        <f>Resumo!$R$5</f>
        <v>Despesa</v>
      </c>
      <c r="F43193" s="278" t="str">
        <f>Resumo!$R$6</f>
        <v>Despesa Indireta</v>
      </c>
      <c r="G43193" s="286">
        <f>'Comp. Desp. Indiretas'!DK39</f>
        <v>0</v>
      </c>
    </row>
    <row r="43194" spans="1:7">
      <c r="A43194" s="283">
        <f>'Comp. Desp. Indiretas'!$DK$7</f>
        <v>0</v>
      </c>
      <c r="B43194" s="278" t="str">
        <f>'Comp. Desp. Indiretas'!$A$40</f>
        <v>ART</v>
      </c>
      <c r="D43194" s="279" t="str">
        <f>'Comp. Desp. Indiretas'!$C$40</f>
        <v>ART CREA - Nível 2</v>
      </c>
      <c r="E43194" s="278" t="str">
        <f>Resumo!$R$5</f>
        <v>Despesa</v>
      </c>
      <c r="F43194" s="278" t="str">
        <f>Resumo!$R$6</f>
        <v>Despesa Indireta</v>
      </c>
      <c r="G43194" s="286">
        <f>'Comp. Desp. Indiretas'!DK40</f>
        <v>0</v>
      </c>
    </row>
    <row r="43195" spans="1:7">
      <c r="A43195" s="283">
        <f>'Comp. Desp. Indiretas'!$DK$7</f>
        <v>0</v>
      </c>
      <c r="B43195" s="278" t="str">
        <f>'Comp. Desp. Indiretas'!$A$41</f>
        <v>ART</v>
      </c>
      <c r="D43195" s="279" t="str">
        <f>'Comp. Desp. Indiretas'!$C$41</f>
        <v>ART CREA - Nível 3</v>
      </c>
      <c r="E43195" s="278" t="str">
        <f>Resumo!$R$5</f>
        <v>Despesa</v>
      </c>
      <c r="F43195" s="278" t="str">
        <f>Resumo!$R$6</f>
        <v>Despesa Indireta</v>
      </c>
      <c r="G43195" s="286">
        <f>'Comp. Desp. Indiretas'!DK41</f>
        <v>0</v>
      </c>
    </row>
    <row r="43196" spans="1:7">
      <c r="A43196" s="283">
        <f>'Comp. Desp. Indiretas'!$DK$7</f>
        <v>0</v>
      </c>
      <c r="B43196" s="278" t="str">
        <f>'Comp. Desp. Indiretas'!$A$42</f>
        <v>ART</v>
      </c>
      <c r="D43196" s="279" t="str">
        <f>'Comp. Desp. Indiretas'!$C$42</f>
        <v>ACERVO CREA</v>
      </c>
      <c r="E43196" s="278" t="str">
        <f>Resumo!$R$5</f>
        <v>Despesa</v>
      </c>
      <c r="F43196" s="278" t="str">
        <f>Resumo!$R$6</f>
        <v>Despesa Indireta</v>
      </c>
      <c r="G43196" s="286">
        <f>'Comp. Desp. Indiretas'!DK42</f>
        <v>0</v>
      </c>
    </row>
    <row r="43197" spans="1:7">
      <c r="A43197" s="283">
        <f>'Comp. Desp. Indiretas'!$DK$7</f>
        <v>0</v>
      </c>
      <c r="B43197" s="278" t="str">
        <f>'Comp. Desp. Indiretas'!$A$43</f>
        <v>ART</v>
      </c>
      <c r="D43197" s="279" t="str">
        <f>'Comp. Desp. Indiretas'!$C$43</f>
        <v>ART CRBio</v>
      </c>
      <c r="E43197" s="278" t="str">
        <f>Resumo!$R$5</f>
        <v>Despesa</v>
      </c>
      <c r="F43197" s="278" t="str">
        <f>Resumo!$R$6</f>
        <v>Despesa Indireta</v>
      </c>
      <c r="G43197" s="286">
        <f>'Comp. Desp. Indiretas'!DK43</f>
        <v>0</v>
      </c>
    </row>
    <row r="43198" spans="1:7">
      <c r="A43198" s="283">
        <f>'Comp. Desp. Indiretas'!$DK$7</f>
        <v>0</v>
      </c>
      <c r="B43198" s="278" t="str">
        <f>'Comp. Desp. Indiretas'!$A$44</f>
        <v>ART</v>
      </c>
      <c r="D43198" s="279" t="str">
        <f>'Comp. Desp. Indiretas'!$C$44</f>
        <v>ACERVO CRBio</v>
      </c>
      <c r="E43198" s="278" t="str">
        <f>Resumo!$R$5</f>
        <v>Despesa</v>
      </c>
      <c r="F43198" s="278" t="str">
        <f>Resumo!$R$6</f>
        <v>Despesa Indireta</v>
      </c>
      <c r="G43198" s="286">
        <f>'Comp. Desp. Indiretas'!DK44</f>
        <v>0</v>
      </c>
    </row>
    <row r="43199" spans="1:7">
      <c r="A43199" s="283">
        <f>'Comp. Desp. Indiretas'!$DK$7</f>
        <v>0</v>
      </c>
      <c r="B43199" s="278" t="str">
        <f>'Comp. Desp. Indiretas'!$A$45</f>
        <v>ART</v>
      </c>
      <c r="D43199" s="279" t="str">
        <f>'Comp. Desp. Indiretas'!$C$45</f>
        <v>VISTO CREA PF</v>
      </c>
      <c r="E43199" s="278" t="str">
        <f>Resumo!$R$5</f>
        <v>Despesa</v>
      </c>
      <c r="F43199" s="278" t="str">
        <f>Resumo!$R$6</f>
        <v>Despesa Indireta</v>
      </c>
      <c r="G43199" s="286">
        <f>'Comp. Desp. Indiretas'!DK45</f>
        <v>0</v>
      </c>
    </row>
    <row r="43200" spans="1:7">
      <c r="A43200" s="283">
        <f>'Comp. Desp. Indiretas'!$DK$7</f>
        <v>0</v>
      </c>
      <c r="B43200" s="278" t="str">
        <f>'Comp. Desp. Indiretas'!$A$46</f>
        <v>ART</v>
      </c>
      <c r="D43200" s="279" t="str">
        <f>'Comp. Desp. Indiretas'!$C$46</f>
        <v>VISTO CREA PJ</v>
      </c>
      <c r="E43200" s="278" t="str">
        <f>Resumo!$R$5</f>
        <v>Despesa</v>
      </c>
      <c r="F43200" s="278" t="str">
        <f>Resumo!$R$6</f>
        <v>Despesa Indireta</v>
      </c>
      <c r="G43200" s="286">
        <f>'Comp. Desp. Indiretas'!DK46</f>
        <v>0</v>
      </c>
    </row>
    <row r="43201" spans="1:7">
      <c r="A43201" s="283">
        <f>'Comp. Desp. Indiretas'!$DK$7</f>
        <v>0</v>
      </c>
      <c r="B43201" s="278" t="str">
        <f>'Comp. Desp. Indiretas'!$A$47</f>
        <v>ART</v>
      </c>
      <c r="D43201" s="279" t="str">
        <f>'Comp. Desp. Indiretas'!$C$47</f>
        <v>ANUIDADE CREA PF</v>
      </c>
      <c r="E43201" s="278" t="str">
        <f>Resumo!$R$5</f>
        <v>Despesa</v>
      </c>
      <c r="F43201" s="278" t="str">
        <f>Resumo!$R$6</f>
        <v>Despesa Indireta</v>
      </c>
      <c r="G43201" s="286">
        <f>'Comp. Desp. Indiretas'!DK47</f>
        <v>0</v>
      </c>
    </row>
    <row r="43202" spans="1:7">
      <c r="A43202" s="283">
        <f>'Comp. Desp. Indiretas'!$DK$7</f>
        <v>0</v>
      </c>
      <c r="B43202" s="278" t="str">
        <f>'Comp. Desp. Indiretas'!$A$48</f>
        <v>ART</v>
      </c>
      <c r="D43202" s="279" t="str">
        <f>'Comp. Desp. Indiretas'!$C$48</f>
        <v>ANUIDADE CREA PJ</v>
      </c>
      <c r="E43202" s="278" t="str">
        <f>Resumo!$R$5</f>
        <v>Despesa</v>
      </c>
      <c r="F43202" s="278" t="str">
        <f>Resumo!$R$6</f>
        <v>Despesa Indireta</v>
      </c>
      <c r="G43202" s="286">
        <f>'Comp. Desp. Indiretas'!DK48</f>
        <v>0</v>
      </c>
    </row>
    <row r="43203" spans="1:7">
      <c r="A43203" s="283">
        <f>'Comp. Desp. Indiretas'!$DK$7</f>
        <v>0</v>
      </c>
      <c r="B43203" s="278" t="str">
        <f>'Comp. Desp. Indiretas'!$A$49</f>
        <v>ART</v>
      </c>
      <c r="D43203" s="279" t="str">
        <f>'Comp. Desp. Indiretas'!$C$49</f>
        <v>VISTO CRBio PF</v>
      </c>
      <c r="E43203" s="278" t="str">
        <f>Resumo!$R$5</f>
        <v>Despesa</v>
      </c>
      <c r="F43203" s="278" t="str">
        <f>Resumo!$R$6</f>
        <v>Despesa Indireta</v>
      </c>
      <c r="G43203" s="286">
        <f>'Comp. Desp. Indiretas'!DK49</f>
        <v>0</v>
      </c>
    </row>
    <row r="43204" spans="1:7">
      <c r="A43204" s="283">
        <f>'Comp. Desp. Indiretas'!$DK$7</f>
        <v>0</v>
      </c>
      <c r="B43204" s="278" t="str">
        <f>'Comp. Desp. Indiretas'!$A$50</f>
        <v>ART</v>
      </c>
      <c r="D43204" s="279" t="str">
        <f>'Comp. Desp. Indiretas'!$C$50</f>
        <v>VISTO CRBio PJ</v>
      </c>
      <c r="E43204" s="278" t="str">
        <f>Resumo!$R$5</f>
        <v>Despesa</v>
      </c>
      <c r="F43204" s="278" t="str">
        <f>Resumo!$R$6</f>
        <v>Despesa Indireta</v>
      </c>
      <c r="G43204" s="286">
        <f>'Comp. Desp. Indiretas'!DK50</f>
        <v>0</v>
      </c>
    </row>
    <row r="43205" spans="1:7">
      <c r="A43205" s="283">
        <f>'Comp. Desp. Indiretas'!$DK$7</f>
        <v>0</v>
      </c>
      <c r="B43205" s="278" t="str">
        <f>'Comp. Desp. Indiretas'!$A$51</f>
        <v>SMS</v>
      </c>
      <c r="D43205" s="279" t="str">
        <f>'Comp. Desp. Indiretas'!$C$51</f>
        <v>PPRA</v>
      </c>
      <c r="E43205" s="278" t="str">
        <f>Resumo!$R$5</f>
        <v>Despesa</v>
      </c>
      <c r="F43205" s="278" t="str">
        <f>Resumo!$R$6</f>
        <v>Despesa Indireta</v>
      </c>
      <c r="G43205" s="286">
        <f>'Comp. Desp. Indiretas'!DK51</f>
        <v>0</v>
      </c>
    </row>
    <row r="43206" spans="1:7">
      <c r="A43206" s="283">
        <f>'Comp. Desp. Indiretas'!$DK$7</f>
        <v>0</v>
      </c>
      <c r="B43206" s="278" t="str">
        <f>'Comp. Desp. Indiretas'!$A$52</f>
        <v>SMS</v>
      </c>
      <c r="D43206" s="279" t="str">
        <f>'Comp. Desp. Indiretas'!$C$52</f>
        <v>PCMSO</v>
      </c>
      <c r="E43206" s="278" t="str">
        <f>Resumo!$R$5</f>
        <v>Despesa</v>
      </c>
      <c r="F43206" s="278" t="str">
        <f>Resumo!$R$6</f>
        <v>Despesa Indireta</v>
      </c>
      <c r="G43206" s="286">
        <f>'Comp. Desp. Indiretas'!DK52</f>
        <v>0</v>
      </c>
    </row>
    <row r="43207" spans="1:7">
      <c r="A43207" s="283">
        <f>'Comp. Desp. Indiretas'!$DK$7</f>
        <v>0</v>
      </c>
      <c r="B43207" s="278" t="str">
        <f>'Comp. Desp. Indiretas'!$A$53</f>
        <v>SMS</v>
      </c>
      <c r="D43207" s="279" t="str">
        <f>'Comp. Desp. Indiretas'!$C$53</f>
        <v>PGR</v>
      </c>
      <c r="E43207" s="278" t="str">
        <f>Resumo!$R$5</f>
        <v>Despesa</v>
      </c>
      <c r="F43207" s="278" t="str">
        <f>Resumo!$R$6</f>
        <v>Despesa Indireta</v>
      </c>
      <c r="G43207" s="286">
        <f>'Comp. Desp. Indiretas'!DK53</f>
        <v>0</v>
      </c>
    </row>
    <row r="43208" spans="1:7">
      <c r="A43208" s="283">
        <f>'Comp. Desp. Indiretas'!$DK$7</f>
        <v>0</v>
      </c>
      <c r="B43208" s="278" t="str">
        <f>'Comp. Desp. Indiretas'!$A$55</f>
        <v>SMS</v>
      </c>
      <c r="D43208" s="279" t="str">
        <f>'Comp. Desp. Indiretas'!$C$55</f>
        <v>TREINAMENTO</v>
      </c>
      <c r="E43208" s="278" t="str">
        <f>Resumo!$R$5</f>
        <v>Despesa</v>
      </c>
      <c r="F43208" s="278" t="str">
        <f>Resumo!$R$6</f>
        <v>Despesa Indireta</v>
      </c>
      <c r="G43208" s="286">
        <f>'Comp. Desp. Indiretas'!DK55</f>
        <v>0</v>
      </c>
    </row>
    <row r="43209" spans="1:7">
      <c r="A43209" s="283">
        <f>'Comp. Desp. Indiretas'!$DK$7</f>
        <v>0</v>
      </c>
      <c r="B43209" s="278" t="str">
        <f>'Comp. Desp. Indiretas'!$A$56</f>
        <v>SMS</v>
      </c>
      <c r="D43209" s="279" t="str">
        <f>'Comp. Desp. Indiretas'!$C$56</f>
        <v>ASO</v>
      </c>
      <c r="E43209" s="278" t="str">
        <f>Resumo!$R$5</f>
        <v>Despesa</v>
      </c>
      <c r="F43209" s="278" t="str">
        <f>Resumo!$R$6</f>
        <v>Despesa Indireta</v>
      </c>
      <c r="G43209" s="286">
        <f>'Comp. Desp. Indiretas'!DK56</f>
        <v>0</v>
      </c>
    </row>
    <row r="43210" spans="1:7">
      <c r="A43210" s="283">
        <f>'Comp. Desp. Indiretas'!$DK$7</f>
        <v>0</v>
      </c>
      <c r="B43210" s="278">
        <f>'Comp. Desp. Indiretas'!$A$57</f>
        <v>0</v>
      </c>
      <c r="D43210" s="279" t="str">
        <f>'Comp. Desp. Indiretas'!$C$57</f>
        <v/>
      </c>
      <c r="E43210" s="278" t="str">
        <f>Resumo!$R$5</f>
        <v>Despesa</v>
      </c>
      <c r="F43210" s="278" t="str">
        <f>Resumo!$R$6</f>
        <v>Despesa Indireta</v>
      </c>
      <c r="G43210" s="286">
        <f>'Comp. Desp. Indiretas'!DK57</f>
        <v>0</v>
      </c>
    </row>
    <row r="43211" spans="1:7">
      <c r="A43211" s="283">
        <f>'Comp. Desp. Indiretas'!$DK$7</f>
        <v>0</v>
      </c>
      <c r="B43211" s="278">
        <f>'Comp. Desp. Indiretas'!$A$58</f>
        <v>0</v>
      </c>
      <c r="D43211" s="279" t="str">
        <f>'Comp. Desp. Indiretas'!$C$58</f>
        <v/>
      </c>
      <c r="E43211" s="278" t="str">
        <f>Resumo!$R$5</f>
        <v>Despesa</v>
      </c>
      <c r="F43211" s="278" t="str">
        <f>Resumo!$R$6</f>
        <v>Despesa Indireta</v>
      </c>
      <c r="G43211" s="286">
        <f>'Comp. Desp. Indiretas'!DK58</f>
        <v>0</v>
      </c>
    </row>
    <row r="43212" spans="1:7">
      <c r="A43212" s="283">
        <f>'Comp. Desp. Indiretas'!$DK$7</f>
        <v>0</v>
      </c>
      <c r="B43212" s="278">
        <f>'Comp. Desp. Indiretas'!$A$59</f>
        <v>0</v>
      </c>
      <c r="D43212" s="279" t="str">
        <f>'Comp. Desp. Indiretas'!$C$59</f>
        <v/>
      </c>
      <c r="E43212" s="278" t="str">
        <f>Resumo!$R$5</f>
        <v>Despesa</v>
      </c>
      <c r="F43212" s="278" t="str">
        <f>Resumo!$R$6</f>
        <v>Despesa Indireta</v>
      </c>
      <c r="G43212" s="286">
        <f>'Comp. Desp. Indiretas'!DK59</f>
        <v>0</v>
      </c>
    </row>
    <row r="43213" spans="1:7">
      <c r="A43213" s="283">
        <f>'Comp. Desp. Indiretas'!$DK$7</f>
        <v>0</v>
      </c>
      <c r="B43213" s="278">
        <f>'Comp. Desp. Indiretas'!$A$60</f>
        <v>0</v>
      </c>
      <c r="D43213" s="279" t="str">
        <f>'Comp. Desp. Indiretas'!$C$60</f>
        <v/>
      </c>
      <c r="E43213" s="278" t="str">
        <f>Resumo!$R$5</f>
        <v>Despesa</v>
      </c>
      <c r="F43213" s="278" t="str">
        <f>Resumo!$R$6</f>
        <v>Despesa Indireta</v>
      </c>
      <c r="G43213" s="286">
        <f>'Comp. Desp. Indiretas'!DK60</f>
        <v>0</v>
      </c>
    </row>
    <row r="43214" spans="1:7">
      <c r="A43214" s="283">
        <f>'Comp. Desp. Indiretas'!$DK$7</f>
        <v>0</v>
      </c>
      <c r="B43214" s="278" t="str">
        <f>'Comp. Desp. Indiretas'!$A$63</f>
        <v>MOC</v>
      </c>
      <c r="D43214" s="279" t="str">
        <f>'Comp. Desp. Indiretas'!$C$63</f>
        <v>DIRETOR TÉCNICO</v>
      </c>
      <c r="E43214" s="278" t="str">
        <f>Resumo!$R$5</f>
        <v>Despesa</v>
      </c>
      <c r="F43214" s="278" t="str">
        <f>Resumo!$R$6</f>
        <v>Despesa Indireta</v>
      </c>
      <c r="G43214" s="286">
        <f>'Comp. Desp. Indiretas'!DK63</f>
        <v>0</v>
      </c>
    </row>
    <row r="43215" spans="1:7">
      <c r="A43215" s="283">
        <f>'Comp. Desp. Indiretas'!$DK$7</f>
        <v>0</v>
      </c>
      <c r="B43215" s="278" t="str">
        <f>'Comp. Desp. Indiretas'!$A$64</f>
        <v>MOC</v>
      </c>
      <c r="D43215" s="279" t="str">
        <f>'Comp. Desp. Indiretas'!$C$64</f>
        <v>ANALISTA DE SUPRIMENTOS</v>
      </c>
      <c r="E43215" s="278" t="str">
        <f>Resumo!$R$5</f>
        <v>Despesa</v>
      </c>
      <c r="F43215" s="278" t="str">
        <f>Resumo!$R$6</f>
        <v>Despesa Indireta</v>
      </c>
      <c r="G43215" s="286">
        <f>'Comp. Desp. Indiretas'!DK64</f>
        <v>0</v>
      </c>
    </row>
    <row r="43216" spans="1:7">
      <c r="A43216" s="283">
        <f>'Comp. Desp. Indiretas'!$DK$7</f>
        <v>0</v>
      </c>
      <c r="B43216" s="278" t="str">
        <f>'Comp. Desp. Indiretas'!$A$65</f>
        <v>MOC</v>
      </c>
      <c r="D43216" s="279" t="str">
        <f>'Comp. Desp. Indiretas'!$C$65</f>
        <v>GERENTE DE PROJETO - PJ</v>
      </c>
      <c r="E43216" s="278" t="str">
        <f>Resumo!$R$5</f>
        <v>Despesa</v>
      </c>
      <c r="F43216" s="278" t="str">
        <f>Resumo!$R$6</f>
        <v>Despesa Indireta</v>
      </c>
      <c r="G43216" s="286">
        <f>'Comp. Desp. Indiretas'!DK65</f>
        <v>0</v>
      </c>
    </row>
    <row r="43217" spans="1:7">
      <c r="A43217" s="283">
        <f>'Comp. Desp. Indiretas'!$DK$7</f>
        <v>0</v>
      </c>
      <c r="B43217" s="278" t="str">
        <f>'Comp. Desp. Indiretas'!$A$66</f>
        <v>MOC</v>
      </c>
      <c r="D43217" s="279" t="str">
        <f>'Comp. Desp. Indiretas'!$C$66</f>
        <v>COORD. DE PROJETO - PJ</v>
      </c>
      <c r="E43217" s="278" t="str">
        <f>Resumo!$R$5</f>
        <v>Despesa</v>
      </c>
      <c r="F43217" s="278" t="str">
        <f>Resumo!$R$6</f>
        <v>Despesa Indireta</v>
      </c>
      <c r="G43217" s="286">
        <f>'Comp. Desp. Indiretas'!DK66</f>
        <v>0</v>
      </c>
    </row>
    <row r="43218" spans="1:7">
      <c r="A43218" s="283">
        <f>'Comp. Desp. Indiretas'!$DK$7</f>
        <v>0</v>
      </c>
      <c r="B43218" s="278" t="str">
        <f>'Comp. Desp. Indiretas'!$A$67</f>
        <v>MOC</v>
      </c>
      <c r="D43218" s="279" t="str">
        <f>'Comp. Desp. Indiretas'!$C$67</f>
        <v>COORD. OPERACIONAL - PJ</v>
      </c>
      <c r="E43218" s="278" t="str">
        <f>Resumo!$R$5</f>
        <v>Despesa</v>
      </c>
      <c r="F43218" s="278" t="str">
        <f>Resumo!$R$6</f>
        <v>Despesa Indireta</v>
      </c>
      <c r="G43218" s="286">
        <f>'Comp. Desp. Indiretas'!DK67</f>
        <v>0</v>
      </c>
    </row>
    <row r="43219" spans="1:7">
      <c r="A43219" s="283">
        <f>'Comp. Desp. Indiretas'!$DK$7</f>
        <v>0</v>
      </c>
      <c r="B43219" s="278" t="str">
        <f>'Comp. Desp. Indiretas'!$A$68</f>
        <v>MOC</v>
      </c>
      <c r="D43219" s="279" t="str">
        <f>'Comp. Desp. Indiretas'!$C$68</f>
        <v>ANALISTA DE PROJETOS SENIOR - PJ</v>
      </c>
      <c r="E43219" s="278" t="str">
        <f>Resumo!$R$5</f>
        <v>Despesa</v>
      </c>
      <c r="F43219" s="278" t="str">
        <f>Resumo!$R$6</f>
        <v>Despesa Indireta</v>
      </c>
      <c r="G43219" s="286">
        <f>'Comp. Desp. Indiretas'!DK68</f>
        <v>0</v>
      </c>
    </row>
    <row r="43220" spans="1:7">
      <c r="A43220" s="283">
        <f>'Comp. Desp. Indiretas'!$DK$7</f>
        <v>0</v>
      </c>
      <c r="B43220" s="278" t="str">
        <f>'Comp. Desp. Indiretas'!$A$69</f>
        <v>MOC</v>
      </c>
      <c r="D43220" s="279" t="str">
        <f>'Comp. Desp. Indiretas'!$C$69</f>
        <v>ANALISTA DE PROJETOS PLENO - PJ</v>
      </c>
      <c r="E43220" s="278" t="str">
        <f>Resumo!$R$5</f>
        <v>Despesa</v>
      </c>
      <c r="F43220" s="278" t="str">
        <f>Resumo!$R$6</f>
        <v>Despesa Indireta</v>
      </c>
      <c r="G43220" s="286">
        <f>'Comp. Desp. Indiretas'!DK69</f>
        <v>0</v>
      </c>
    </row>
    <row r="43221" spans="1:7">
      <c r="A43221" s="283">
        <f>'Comp. Desp. Indiretas'!$DK$7</f>
        <v>0</v>
      </c>
      <c r="B43221" s="278" t="str">
        <f>'Comp. Desp. Indiretas'!$A$70</f>
        <v>MOC</v>
      </c>
      <c r="D43221" s="279" t="str">
        <f>'Comp. Desp. Indiretas'!$C$70</f>
        <v>ANALISTA DE PROJETOS JUNIOR - PJ</v>
      </c>
      <c r="E43221" s="278" t="str">
        <f>Resumo!$R$5</f>
        <v>Despesa</v>
      </c>
      <c r="F43221" s="278" t="str">
        <f>Resumo!$R$6</f>
        <v>Despesa Indireta</v>
      </c>
      <c r="G43221" s="286">
        <f>'Comp. Desp. Indiretas'!DK70</f>
        <v>0</v>
      </c>
    </row>
    <row r="43222" spans="1:7">
      <c r="A43222" s="283">
        <f>'Comp. Desp. Indiretas'!$DK$7</f>
        <v>0</v>
      </c>
      <c r="B43222" s="278" t="str">
        <f>'Comp. Desp. Indiretas'!$A$71</f>
        <v>MOC</v>
      </c>
      <c r="D43222" s="279" t="str">
        <f>'Comp. Desp. Indiretas'!$C$71</f>
        <v>TÉCNICO OPERACIONAL - PJ</v>
      </c>
      <c r="E43222" s="278" t="str">
        <f>Resumo!$R$5</f>
        <v>Despesa</v>
      </c>
      <c r="F43222" s="278" t="str">
        <f>Resumo!$R$6</f>
        <v>Despesa Indireta</v>
      </c>
      <c r="G43222" s="286">
        <f>'Comp. Desp. Indiretas'!DK71</f>
        <v>0</v>
      </c>
    </row>
    <row r="43223" spans="1:7">
      <c r="A43223" s="283">
        <f>'Comp. Desp. Indiretas'!$DK$7</f>
        <v>0</v>
      </c>
      <c r="B43223" s="278" t="str">
        <f>'Comp. Desp. Indiretas'!$A$72</f>
        <v>MOC</v>
      </c>
      <c r="D43223" s="279" t="str">
        <f>'Comp. Desp. Indiretas'!$C$72</f>
        <v>AUXILIAR TÉCNICO - PJ</v>
      </c>
      <c r="E43223" s="278" t="str">
        <f>Resumo!$R$5</f>
        <v>Despesa</v>
      </c>
      <c r="F43223" s="278" t="str">
        <f>Resumo!$R$6</f>
        <v>Despesa Indireta</v>
      </c>
      <c r="G43223" s="286">
        <f>'Comp. Desp. Indiretas'!DK72</f>
        <v>0</v>
      </c>
    </row>
    <row r="43224" spans="1:7">
      <c r="A43224" s="283">
        <f>'Comp. Desp. Indiretas'!$DK$7</f>
        <v>0</v>
      </c>
      <c r="B43224" s="278" t="str">
        <f>'Comp. Desp. Indiretas'!$A$73</f>
        <v>MOC</v>
      </c>
      <c r="D43224" s="279" t="str">
        <f>'Comp. Desp. Indiretas'!$C$73</f>
        <v>ANALISTA FINANCEIRO</v>
      </c>
      <c r="E43224" s="278" t="str">
        <f>Resumo!$R$5</f>
        <v>Despesa</v>
      </c>
      <c r="F43224" s="278" t="str">
        <f>Resumo!$R$6</f>
        <v>Despesa Indireta</v>
      </c>
      <c r="G43224" s="286">
        <f>'Comp. Desp. Indiretas'!DK73</f>
        <v>0</v>
      </c>
    </row>
    <row r="43225" spans="1:7">
      <c r="A43225" s="283">
        <f>'Comp. Desp. Indiretas'!$DK$7</f>
        <v>0</v>
      </c>
      <c r="B43225" s="278" t="str">
        <f>'Comp. Desp. Indiretas'!$A$74</f>
        <v>MOC</v>
      </c>
      <c r="D43225" s="279" t="str">
        <f>'Comp. Desp. Indiretas'!$C$74</f>
        <v>ANALISTA DE SUPRIMENTOS</v>
      </c>
      <c r="E43225" s="278" t="str">
        <f>Resumo!$R$5</f>
        <v>Despesa</v>
      </c>
      <c r="F43225" s="278" t="str">
        <f>Resumo!$R$6</f>
        <v>Despesa Indireta</v>
      </c>
      <c r="G43225" s="286">
        <f>'Comp. Desp. Indiretas'!DK74</f>
        <v>0</v>
      </c>
    </row>
    <row r="43226" spans="1:7">
      <c r="A43226" s="283">
        <f>'Comp. Desp. Indiretas'!$DK$7</f>
        <v>0</v>
      </c>
      <c r="B43226" s="278" t="str">
        <f>'Comp. Desp. Indiretas'!$A$75</f>
        <v>DG</v>
      </c>
      <c r="D43226" s="279" t="str">
        <f>'Comp. Desp. Indiretas'!$C$75</f>
        <v>HOSPEDAGEM VIAGEM</v>
      </c>
      <c r="E43226" s="278" t="str">
        <f>Resumo!$R$5</f>
        <v>Despesa</v>
      </c>
      <c r="F43226" s="278" t="str">
        <f>Resumo!$R$6</f>
        <v>Despesa Indireta</v>
      </c>
      <c r="G43226" s="286">
        <f>'Comp. Desp. Indiretas'!DK75</f>
        <v>0</v>
      </c>
    </row>
    <row r="43227" spans="1:7">
      <c r="A43227" s="283">
        <f>'Comp. Desp. Indiretas'!$DK$7</f>
        <v>0</v>
      </c>
      <c r="B43227" s="278" t="str">
        <f>'Comp. Desp. Indiretas'!$A$76</f>
        <v>DG</v>
      </c>
      <c r="D43227" s="279" t="str">
        <f>'Comp. Desp. Indiretas'!$C$76</f>
        <v>ALIMENTAÇÃO VIAGEM (CAFÉ / ALMOÇO OU JANTA)</v>
      </c>
      <c r="E43227" s="278" t="str">
        <f>Resumo!$R$5</f>
        <v>Despesa</v>
      </c>
      <c r="F43227" s="278" t="str">
        <f>Resumo!$R$6</f>
        <v>Despesa Indireta</v>
      </c>
      <c r="G43227" s="286">
        <f>'Comp. Desp. Indiretas'!DK76</f>
        <v>0</v>
      </c>
    </row>
    <row r="43228" spans="1:7">
      <c r="A43228" s="283">
        <f>'Comp. Desp. Indiretas'!$DK$7</f>
        <v>0</v>
      </c>
      <c r="B43228" s="278" t="str">
        <f>'Comp. Desp. Indiretas'!$A$77</f>
        <v>DG</v>
      </c>
      <c r="D43228" s="279" t="str">
        <f>'Comp. Desp. Indiretas'!$C$77</f>
        <v>SALA COMERCIAL - PARAUAPEBAS/PA</v>
      </c>
      <c r="E43228" s="278" t="str">
        <f>Resumo!$R$5</f>
        <v>Despesa</v>
      </c>
      <c r="F43228" s="278" t="str">
        <f>Resumo!$R$6</f>
        <v>Despesa Indireta</v>
      </c>
      <c r="G43228" s="286">
        <f>'Comp. Desp. Indiretas'!DK77</f>
        <v>0</v>
      </c>
    </row>
    <row r="43229" spans="1:7">
      <c r="A43229" s="283">
        <f>'Comp. Desp. Indiretas'!$DK$7</f>
        <v>0</v>
      </c>
      <c r="B43229" s="278" t="str">
        <f>'Comp. Desp. Indiretas'!$A$78</f>
        <v>DG</v>
      </c>
      <c r="D43229" s="279" t="str">
        <f>'Comp. Desp. Indiretas'!$C$78</f>
        <v>ALIMENTAÇÃO VIAGEM (CAFÉ / ALMOÇO OU JANTA)</v>
      </c>
      <c r="E43229" s="278" t="str">
        <f>Resumo!$R$5</f>
        <v>Despesa</v>
      </c>
      <c r="F43229" s="278" t="str">
        <f>Resumo!$R$6</f>
        <v>Despesa Indireta</v>
      </c>
      <c r="G43229" s="286">
        <f>'Comp. Desp. Indiretas'!DK78</f>
        <v>0</v>
      </c>
    </row>
    <row r="43230" spans="1:7">
      <c r="A43230" s="283">
        <f>'Comp. Desp. Indiretas'!$DK$7</f>
        <v>0</v>
      </c>
      <c r="B43230" s="278" t="str">
        <f>'Comp. Desp. Indiretas'!$A$79</f>
        <v>DG</v>
      </c>
      <c r="D43230" s="279" t="str">
        <f>'Comp. Desp. Indiretas'!$C$79</f>
        <v>ALIMENTAÇÃO - NIVEL 2</v>
      </c>
      <c r="E43230" s="278" t="str">
        <f>Resumo!$R$5</f>
        <v>Despesa</v>
      </c>
      <c r="F43230" s="278" t="str">
        <f>Resumo!$R$6</f>
        <v>Despesa Indireta</v>
      </c>
      <c r="G43230" s="286">
        <f>'Comp. Desp. Indiretas'!DK79</f>
        <v>0</v>
      </c>
    </row>
    <row r="43231" spans="1:7">
      <c r="A43231" s="283">
        <f>'Comp. Desp. Indiretas'!$DK$7</f>
        <v>0</v>
      </c>
      <c r="B43231" s="278" t="str">
        <f>'Comp. Desp. Indiretas'!$A$80</f>
        <v>DG</v>
      </c>
      <c r="D43231" s="279" t="str">
        <f>'Comp. Desp. Indiretas'!$C$80</f>
        <v>ALIMENTAÇÃO - NIVEL 3</v>
      </c>
      <c r="E43231" s="278" t="str">
        <f>Resumo!$R$5</f>
        <v>Despesa</v>
      </c>
      <c r="F43231" s="278" t="str">
        <f>Resumo!$R$6</f>
        <v>Despesa Indireta</v>
      </c>
      <c r="G43231" s="286">
        <f>'Comp. Desp. Indiretas'!DK80</f>
        <v>0</v>
      </c>
    </row>
    <row r="43232" spans="1:7">
      <c r="A43232" s="283">
        <f>'Comp. Desp. Indiretas'!$DK$7</f>
        <v>0</v>
      </c>
      <c r="B43232" s="278" t="str">
        <f>'Comp. Desp. Indiretas'!$A$81</f>
        <v>DG</v>
      </c>
      <c r="D43232" s="279" t="str">
        <f>'Comp. Desp. Indiretas'!$C$81</f>
        <v>TELEFONIA</v>
      </c>
      <c r="E43232" s="278" t="str">
        <f>Resumo!$R$5</f>
        <v>Despesa</v>
      </c>
      <c r="F43232" s="278" t="str">
        <f>Resumo!$R$6</f>
        <v>Despesa Indireta</v>
      </c>
      <c r="G43232" s="286">
        <f>'Comp. Desp. Indiretas'!DK81</f>
        <v>0</v>
      </c>
    </row>
    <row r="43233" spans="1:7">
      <c r="A43233" s="283">
        <f>'Comp. Desp. Indiretas'!$DK$7</f>
        <v>0</v>
      </c>
      <c r="B43233" s="278" t="str">
        <f>'Comp. Desp. Indiretas'!$A$82</f>
        <v>DG</v>
      </c>
      <c r="D43233" s="279" t="str">
        <f>'Comp. Desp. Indiretas'!$C$82</f>
        <v>ALUGUEL DE VEÍCULO SUV</v>
      </c>
      <c r="E43233" s="278" t="str">
        <f>Resumo!$R$5</f>
        <v>Despesa</v>
      </c>
      <c r="F43233" s="278" t="str">
        <f>Resumo!$R$6</f>
        <v>Despesa Indireta</v>
      </c>
      <c r="G43233" s="286">
        <f>'Comp. Desp. Indiretas'!DK82</f>
        <v>0</v>
      </c>
    </row>
    <row r="43234" spans="1:7">
      <c r="A43234" s="283">
        <f>'Comp. Desp. Indiretas'!$DK$7</f>
        <v>0</v>
      </c>
      <c r="B43234" s="278" t="str">
        <f>'Comp. Desp. Indiretas'!$A$83</f>
        <v>DG</v>
      </c>
      <c r="D43234" s="279" t="str">
        <f>'Comp. Desp. Indiretas'!$C$83</f>
        <v>ALUGUEL DE VEICULO LEVE</v>
      </c>
      <c r="E43234" s="278" t="str">
        <f>Resumo!$R$5</f>
        <v>Despesa</v>
      </c>
      <c r="F43234" s="278" t="str">
        <f>Resumo!$R$6</f>
        <v>Despesa Indireta</v>
      </c>
      <c r="G43234" s="286">
        <f>'Comp. Desp. Indiretas'!DK83</f>
        <v>0</v>
      </c>
    </row>
    <row r="43235" spans="1:7">
      <c r="A43235" s="283">
        <f>'Comp. Desp. Indiretas'!$DK$7</f>
        <v>0</v>
      </c>
      <c r="B43235" s="278" t="str">
        <f>'Comp. Desp. Indiretas'!$A$84</f>
        <v>DG</v>
      </c>
      <c r="D43235" s="279" t="str">
        <f>'Comp. Desp. Indiretas'!$C$84</f>
        <v>ALUGUEL CAMINHONTE</v>
      </c>
      <c r="E43235" s="278" t="str">
        <f>Resumo!$R$5</f>
        <v>Despesa</v>
      </c>
      <c r="F43235" s="278" t="str">
        <f>Resumo!$R$6</f>
        <v>Despesa Indireta</v>
      </c>
      <c r="G43235" s="286">
        <f>'Comp. Desp. Indiretas'!DK84</f>
        <v>0</v>
      </c>
    </row>
    <row r="43236" spans="1:7">
      <c r="A43236" s="283">
        <f>'Comp. Desp. Indiretas'!$DK$7</f>
        <v>0</v>
      </c>
      <c r="B43236" s="278" t="str">
        <f>'Comp. Desp. Indiretas'!$A$85</f>
        <v>DG</v>
      </c>
      <c r="D43236" s="279" t="str">
        <f>'Comp. Desp. Indiretas'!$C$85</f>
        <v>AQUISIÇÃO DE VEICULO</v>
      </c>
      <c r="E43236" s="278" t="str">
        <f>Resumo!$R$5</f>
        <v>Despesa</v>
      </c>
      <c r="F43236" s="278" t="str">
        <f>Resumo!$R$6</f>
        <v>Despesa Indireta</v>
      </c>
      <c r="G43236" s="286">
        <f>'Comp. Desp. Indiretas'!DK85</f>
        <v>0</v>
      </c>
    </row>
    <row r="43237" spans="1:7">
      <c r="A43237" s="283">
        <f>'Comp. Desp. Indiretas'!$DK$7</f>
        <v>0</v>
      </c>
      <c r="B43237" s="278" t="str">
        <f>'Comp. Desp. Indiretas'!$A$86</f>
        <v>DG</v>
      </c>
      <c r="D43237" s="279" t="str">
        <f>'Comp. Desp. Indiretas'!$C$86</f>
        <v>COMBUSTÍVEL - GASOLINA</v>
      </c>
      <c r="E43237" s="278" t="str">
        <f>Resumo!$R$5</f>
        <v>Despesa</v>
      </c>
      <c r="F43237" s="278" t="str">
        <f>Resumo!$R$6</f>
        <v>Despesa Indireta</v>
      </c>
      <c r="G43237" s="286">
        <f>'Comp. Desp. Indiretas'!DK86</f>
        <v>0</v>
      </c>
    </row>
    <row r="43238" spans="1:7">
      <c r="A43238" s="283">
        <f>'Comp. Desp. Indiretas'!$DK$7</f>
        <v>0</v>
      </c>
      <c r="B43238" s="278" t="str">
        <f>'Comp. Desp. Indiretas'!$A$87</f>
        <v>DG</v>
      </c>
      <c r="D43238" s="279" t="str">
        <f>'Comp. Desp. Indiretas'!$C$87</f>
        <v>COMBUSTÍVEL - DIESEL</v>
      </c>
      <c r="E43238" s="278" t="str">
        <f>Resumo!$R$5</f>
        <v>Despesa</v>
      </c>
      <c r="F43238" s="278" t="str">
        <f>Resumo!$R$6</f>
        <v>Despesa Indireta</v>
      </c>
      <c r="G43238" s="286">
        <f>'Comp. Desp. Indiretas'!DK87</f>
        <v>0</v>
      </c>
    </row>
    <row r="43239" spans="1:7">
      <c r="A43239" s="283">
        <f>'Comp. Desp. Indiretas'!$DK$7</f>
        <v>0</v>
      </c>
      <c r="B43239" s="278" t="str">
        <f>'Comp. Desp. Indiretas'!$A$88</f>
        <v>DG</v>
      </c>
      <c r="D43239" s="279" t="str">
        <f>'Comp. Desp. Indiretas'!$C$88</f>
        <v>PASSAGEM AÉREA</v>
      </c>
      <c r="E43239" s="278" t="str">
        <f>Resumo!$R$5</f>
        <v>Despesa</v>
      </c>
      <c r="F43239" s="278" t="str">
        <f>Resumo!$R$6</f>
        <v>Despesa Indireta</v>
      </c>
      <c r="G43239" s="286">
        <f>'Comp. Desp. Indiretas'!DK88</f>
        <v>0</v>
      </c>
    </row>
    <row r="43240" spans="1:7">
      <c r="A43240" s="283">
        <f>'Comp. Desp. Indiretas'!$DK$7</f>
        <v>0</v>
      </c>
      <c r="B43240" s="278" t="str">
        <f>'Comp. Desp. Indiretas'!$A$89</f>
        <v>ART</v>
      </c>
      <c r="D43240" s="279" t="str">
        <f>'Comp. Desp. Indiretas'!$C$89</f>
        <v>ART CREA - Nível 1</v>
      </c>
      <c r="E43240" s="278" t="str">
        <f>Resumo!$R$5</f>
        <v>Despesa</v>
      </c>
      <c r="F43240" s="278" t="str">
        <f>Resumo!$R$6</f>
        <v>Despesa Indireta</v>
      </c>
      <c r="G43240" s="286">
        <f>'Comp. Desp. Indiretas'!DK89</f>
        <v>0</v>
      </c>
    </row>
    <row r="43241" spans="1:7">
      <c r="A43241" s="283">
        <f>'Comp. Desp. Indiretas'!$DK$7</f>
        <v>0</v>
      </c>
      <c r="B43241" s="278" t="str">
        <f>'Comp. Desp. Indiretas'!$A$90</f>
        <v>ART</v>
      </c>
      <c r="D43241" s="279" t="str">
        <f>'Comp. Desp. Indiretas'!$C$90</f>
        <v>ART CREA - Nível 2</v>
      </c>
      <c r="E43241" s="278" t="str">
        <f>Resumo!$R$5</f>
        <v>Despesa</v>
      </c>
      <c r="F43241" s="278" t="str">
        <f>Resumo!$R$6</f>
        <v>Despesa Indireta</v>
      </c>
      <c r="G43241" s="286">
        <f>'Comp. Desp. Indiretas'!DK90</f>
        <v>0</v>
      </c>
    </row>
    <row r="43242" spans="1:7">
      <c r="A43242" s="283">
        <f>'Comp. Desp. Indiretas'!$DK$7</f>
        <v>0</v>
      </c>
      <c r="B43242" s="278" t="str">
        <f>'Comp. Desp. Indiretas'!$A$91</f>
        <v>ART</v>
      </c>
      <c r="D43242" s="279" t="str">
        <f>'Comp. Desp. Indiretas'!$C$91</f>
        <v>ART CREA - Nível 3</v>
      </c>
      <c r="E43242" s="278" t="str">
        <f>Resumo!$R$5</f>
        <v>Despesa</v>
      </c>
      <c r="F43242" s="278" t="str">
        <f>Resumo!$R$6</f>
        <v>Despesa Indireta</v>
      </c>
      <c r="G43242" s="286">
        <f>'Comp. Desp. Indiretas'!DK91</f>
        <v>0</v>
      </c>
    </row>
    <row r="43243" spans="1:7">
      <c r="A43243" s="283">
        <f>'Comp. Desp. Indiretas'!$DK$7</f>
        <v>0</v>
      </c>
      <c r="B43243" s="278" t="str">
        <f>'Comp. Desp. Indiretas'!$A$92</f>
        <v>ART</v>
      </c>
      <c r="D43243" s="279" t="str">
        <f>'Comp. Desp. Indiretas'!$C$92</f>
        <v>ACERVO CREA</v>
      </c>
      <c r="E43243" s="278" t="str">
        <f>Resumo!$R$5</f>
        <v>Despesa</v>
      </c>
      <c r="F43243" s="278" t="str">
        <f>Resumo!$R$6</f>
        <v>Despesa Indireta</v>
      </c>
      <c r="G43243" s="286">
        <f>'Comp. Desp. Indiretas'!DK92</f>
        <v>0</v>
      </c>
    </row>
    <row r="43244" spans="1:7">
      <c r="A43244" s="283">
        <f>'Comp. Desp. Indiretas'!$DK$7</f>
        <v>0</v>
      </c>
      <c r="B43244" s="278" t="str">
        <f>'Comp. Desp. Indiretas'!$A$93</f>
        <v>ART</v>
      </c>
      <c r="D43244" s="279" t="str">
        <f>'Comp. Desp. Indiretas'!$C$93</f>
        <v>ART CRBio</v>
      </c>
      <c r="E43244" s="278" t="str">
        <f>Resumo!$R$5</f>
        <v>Despesa</v>
      </c>
      <c r="F43244" s="278" t="str">
        <f>Resumo!$R$6</f>
        <v>Despesa Indireta</v>
      </c>
      <c r="G43244" s="286">
        <f>'Comp. Desp. Indiretas'!DK93</f>
        <v>0</v>
      </c>
    </row>
    <row r="43245" spans="1:7">
      <c r="A43245" s="283">
        <f>'Comp. Desp. Indiretas'!$DK$7</f>
        <v>0</v>
      </c>
      <c r="B43245" s="278" t="str">
        <f>'Comp. Desp. Indiretas'!$A$94</f>
        <v>ART</v>
      </c>
      <c r="D43245" s="279" t="str">
        <f>'Comp. Desp. Indiretas'!$C$94</f>
        <v>ACERVO CRBio</v>
      </c>
      <c r="E43245" s="278" t="str">
        <f>Resumo!$R$5</f>
        <v>Despesa</v>
      </c>
      <c r="F43245" s="278" t="str">
        <f>Resumo!$R$6</f>
        <v>Despesa Indireta</v>
      </c>
      <c r="G43245" s="286">
        <f>'Comp. Desp. Indiretas'!DK94</f>
        <v>0</v>
      </c>
    </row>
    <row r="43246" spans="1:7">
      <c r="A43246" s="283">
        <f>'Comp. Desp. Indiretas'!$DK$7</f>
        <v>0</v>
      </c>
      <c r="B43246" s="278" t="str">
        <f>'Comp. Desp. Indiretas'!$A$95</f>
        <v>ART</v>
      </c>
      <c r="D43246" s="279" t="str">
        <f>'Comp. Desp. Indiretas'!$C$95</f>
        <v>VISTO CREA PF</v>
      </c>
      <c r="E43246" s="278" t="str">
        <f>Resumo!$R$5</f>
        <v>Despesa</v>
      </c>
      <c r="F43246" s="278" t="str">
        <f>Resumo!$R$6</f>
        <v>Despesa Indireta</v>
      </c>
      <c r="G43246" s="286">
        <f>'Comp. Desp. Indiretas'!DK95</f>
        <v>0</v>
      </c>
    </row>
    <row r="43247" spans="1:7">
      <c r="A43247" s="283">
        <f>'Comp. Desp. Indiretas'!$DK$7</f>
        <v>0</v>
      </c>
      <c r="B43247" s="278" t="str">
        <f>'Comp. Desp. Indiretas'!$A$96</f>
        <v>ART</v>
      </c>
      <c r="D43247" s="279" t="str">
        <f>'Comp. Desp. Indiretas'!$C$96</f>
        <v>VISTO CREA PJ</v>
      </c>
      <c r="E43247" s="278" t="str">
        <f>Resumo!$R$5</f>
        <v>Despesa</v>
      </c>
      <c r="F43247" s="278" t="str">
        <f>Resumo!$R$6</f>
        <v>Despesa Indireta</v>
      </c>
      <c r="G43247" s="286">
        <f>'Comp. Desp. Indiretas'!DK96</f>
        <v>0</v>
      </c>
    </row>
    <row r="43248" spans="1:7">
      <c r="A43248" s="283">
        <f>'Comp. Desp. Indiretas'!$DK$7</f>
        <v>0</v>
      </c>
      <c r="B43248" s="278" t="str">
        <f>'Comp. Desp. Indiretas'!$A$97</f>
        <v>ART</v>
      </c>
      <c r="D43248" s="279" t="str">
        <f>'Comp. Desp. Indiretas'!$C$97</f>
        <v>ANUIDADE CREA PF</v>
      </c>
      <c r="E43248" s="278" t="str">
        <f>Resumo!$R$5</f>
        <v>Despesa</v>
      </c>
      <c r="F43248" s="278" t="str">
        <f>Resumo!$R$6</f>
        <v>Despesa Indireta</v>
      </c>
      <c r="G43248" s="286">
        <f>'Comp. Desp. Indiretas'!DK97</f>
        <v>0</v>
      </c>
    </row>
    <row r="43249" spans="1:7">
      <c r="A43249" s="283">
        <f>'Comp. Desp. Indiretas'!$DK$7</f>
        <v>0</v>
      </c>
      <c r="B43249" s="278" t="str">
        <f>'Comp. Desp. Indiretas'!$A$98</f>
        <v>ART</v>
      </c>
      <c r="D43249" s="279" t="str">
        <f>'Comp. Desp. Indiretas'!$C$98</f>
        <v>ANUIDADE CREA PJ</v>
      </c>
      <c r="E43249" s="278" t="str">
        <f>Resumo!$R$5</f>
        <v>Despesa</v>
      </c>
      <c r="F43249" s="278" t="str">
        <f>Resumo!$R$6</f>
        <v>Despesa Indireta</v>
      </c>
      <c r="G43249" s="286">
        <f>'Comp. Desp. Indiretas'!DK98</f>
        <v>0</v>
      </c>
    </row>
    <row r="43250" spans="1:7">
      <c r="A43250" s="283">
        <f>'Comp. Desp. Indiretas'!$DK$7</f>
        <v>0</v>
      </c>
      <c r="B43250" s="278" t="str">
        <f>'Comp. Desp. Indiretas'!$A$99</f>
        <v>ART</v>
      </c>
      <c r="D43250" s="279" t="str">
        <f>'Comp. Desp. Indiretas'!$C$99</f>
        <v>VISTO CRBio PF</v>
      </c>
      <c r="E43250" s="278" t="str">
        <f>Resumo!$R$5</f>
        <v>Despesa</v>
      </c>
      <c r="F43250" s="278" t="str">
        <f>Resumo!$R$6</f>
        <v>Despesa Indireta</v>
      </c>
      <c r="G43250" s="286">
        <f>'Comp. Desp. Indiretas'!DK99</f>
        <v>0</v>
      </c>
    </row>
    <row r="43251" spans="1:7">
      <c r="A43251" s="283">
        <f>'Comp. Desp. Indiretas'!$DK$7</f>
        <v>0</v>
      </c>
      <c r="B43251" s="278" t="str">
        <f>'Comp. Desp. Indiretas'!$A$100</f>
        <v>ART</v>
      </c>
      <c r="D43251" s="279" t="str">
        <f>'Comp. Desp. Indiretas'!$C$100</f>
        <v>VISTO CRBio PJ</v>
      </c>
      <c r="E43251" s="278" t="str">
        <f>Resumo!$R$5</f>
        <v>Despesa</v>
      </c>
      <c r="F43251" s="278" t="str">
        <f>Resumo!$R$6</f>
        <v>Despesa Indireta</v>
      </c>
      <c r="G43251" s="286">
        <f>'Comp. Desp. Indiretas'!DK100</f>
        <v>0</v>
      </c>
    </row>
    <row r="43252" spans="1:7">
      <c r="A43252" s="283">
        <f>'Comp. Desp. Indiretas'!$DK$7</f>
        <v>0</v>
      </c>
      <c r="B43252" s="278" t="str">
        <f>'Comp. Desp. Indiretas'!$A$101</f>
        <v>SMS</v>
      </c>
      <c r="D43252" s="279" t="str">
        <f>'Comp. Desp. Indiretas'!$C$101</f>
        <v>PPRA</v>
      </c>
      <c r="E43252" s="278" t="str">
        <f>Resumo!$R$5</f>
        <v>Despesa</v>
      </c>
      <c r="F43252" s="278" t="str">
        <f>Resumo!$R$6</f>
        <v>Despesa Indireta</v>
      </c>
      <c r="G43252" s="286">
        <f>'Comp. Desp. Indiretas'!DK101</f>
        <v>0</v>
      </c>
    </row>
    <row r="43253" spans="1:7">
      <c r="A43253" s="283">
        <f>'Comp. Desp. Indiretas'!$DK$7</f>
        <v>0</v>
      </c>
      <c r="B43253" s="278" t="str">
        <f>'Comp. Desp. Indiretas'!$A$102</f>
        <v>SMS</v>
      </c>
      <c r="D43253" s="279" t="str">
        <f>'Comp. Desp. Indiretas'!$C$102</f>
        <v>PCMSO</v>
      </c>
      <c r="E43253" s="278" t="str">
        <f>Resumo!$R$5</f>
        <v>Despesa</v>
      </c>
      <c r="F43253" s="278" t="str">
        <f>Resumo!$R$6</f>
        <v>Despesa Indireta</v>
      </c>
      <c r="G43253" s="286">
        <f>'Comp. Desp. Indiretas'!DK102</f>
        <v>0</v>
      </c>
    </row>
    <row r="43254" spans="1:7">
      <c r="A43254" s="283">
        <f>'Comp. Desp. Indiretas'!$DK$7</f>
        <v>0</v>
      </c>
      <c r="B43254" s="278" t="str">
        <f>'Comp. Desp. Indiretas'!$A$103</f>
        <v>SMS</v>
      </c>
      <c r="D43254" s="279" t="str">
        <f>'Comp. Desp. Indiretas'!$C$103</f>
        <v>PGR</v>
      </c>
      <c r="E43254" s="278" t="str">
        <f>Resumo!$R$5</f>
        <v>Despesa</v>
      </c>
      <c r="F43254" s="278" t="str">
        <f>Resumo!$R$6</f>
        <v>Despesa Indireta</v>
      </c>
      <c r="G43254" s="286">
        <f>'Comp. Desp. Indiretas'!DK103</f>
        <v>0</v>
      </c>
    </row>
    <row r="43255" spans="1:7">
      <c r="A43255" s="283">
        <f>'Comp. Desp. Indiretas'!$DK$7</f>
        <v>0</v>
      </c>
      <c r="B43255" s="278" t="str">
        <f>'Comp. Desp. Indiretas'!$A$104</f>
        <v>SMS</v>
      </c>
      <c r="D43255" s="279" t="str">
        <f>'Comp. Desp. Indiretas'!$C$104</f>
        <v>PAE</v>
      </c>
      <c r="E43255" s="278" t="str">
        <f>Resumo!$R$5</f>
        <v>Despesa</v>
      </c>
      <c r="F43255" s="278" t="str">
        <f>Resumo!$R$6</f>
        <v>Despesa Indireta</v>
      </c>
      <c r="G43255" s="286">
        <f>'Comp. Desp. Indiretas'!DK104</f>
        <v>0</v>
      </c>
    </row>
    <row r="43256" spans="1:7">
      <c r="A43256" s="283">
        <f>'Comp. Desp. Indiretas'!$DK$7</f>
        <v>0</v>
      </c>
      <c r="B43256" s="278" t="str">
        <f>'Comp. Desp. Indiretas'!$A$105</f>
        <v>SMS</v>
      </c>
      <c r="D43256" s="279" t="str">
        <f>'Comp. Desp. Indiretas'!$C$105</f>
        <v>TREINAMENTO</v>
      </c>
      <c r="E43256" s="278" t="str">
        <f>Resumo!$R$5</f>
        <v>Despesa</v>
      </c>
      <c r="F43256" s="278" t="str">
        <f>Resumo!$R$6</f>
        <v>Despesa Indireta</v>
      </c>
      <c r="G43256" s="286">
        <f>'Comp. Desp. Indiretas'!DK105</f>
        <v>0</v>
      </c>
    </row>
    <row r="43257" spans="1:7">
      <c r="A43257" s="283">
        <f>'Comp. Desp. Indiretas'!$DK$7</f>
        <v>0</v>
      </c>
      <c r="B43257" s="278" t="str">
        <f>'Comp. Desp. Indiretas'!$A$106</f>
        <v>SMS</v>
      </c>
      <c r="D43257" s="279" t="str">
        <f>'Comp. Desp. Indiretas'!$C$106</f>
        <v>ASO</v>
      </c>
      <c r="E43257" s="278" t="str">
        <f>Resumo!$R$5</f>
        <v>Despesa</v>
      </c>
      <c r="F43257" s="278" t="str">
        <f>Resumo!$R$6</f>
        <v>Despesa Indireta</v>
      </c>
      <c r="G43257" s="286">
        <f>'Comp. Desp. Indiretas'!DK106</f>
        <v>0</v>
      </c>
    </row>
    <row r="43258" spans="1:7">
      <c r="A43258" s="283">
        <f>'Comp. Desp. Indiretas'!$DK$7</f>
        <v>0</v>
      </c>
      <c r="B43258" s="278">
        <f>'Comp. Desp. Indiretas'!$A$107</f>
        <v>0</v>
      </c>
      <c r="D43258" s="279" t="str">
        <f>'Comp. Desp. Indiretas'!$C$107</f>
        <v/>
      </c>
      <c r="E43258" s="278" t="str">
        <f>Resumo!$R$5</f>
        <v>Despesa</v>
      </c>
      <c r="F43258" s="278" t="str">
        <f>Resumo!$R$6</f>
        <v>Despesa Indireta</v>
      </c>
      <c r="G43258" s="286">
        <f>'Comp. Desp. Indiretas'!DK107</f>
        <v>0</v>
      </c>
    </row>
    <row r="43259" spans="1:7">
      <c r="A43259" s="283">
        <f>'Comp. Desp. Indiretas'!$DK$7</f>
        <v>0</v>
      </c>
      <c r="B43259" s="278">
        <f>'Comp. Desp. Indiretas'!$A$108</f>
        <v>0</v>
      </c>
      <c r="D43259" s="279" t="str">
        <f>'Comp. Desp. Indiretas'!$C$108</f>
        <v/>
      </c>
      <c r="E43259" s="278" t="str">
        <f>Resumo!$R$5</f>
        <v>Despesa</v>
      </c>
      <c r="F43259" s="278" t="str">
        <f>Resumo!$R$6</f>
        <v>Despesa Indireta</v>
      </c>
      <c r="G43259" s="286">
        <f>'Comp. Desp. Indiretas'!DK108</f>
        <v>0</v>
      </c>
    </row>
    <row r="43260" spans="1:7">
      <c r="A43260" s="283">
        <f>'Comp. Desp. Indiretas'!$DK$7</f>
        <v>0</v>
      </c>
      <c r="B43260" s="278">
        <f>'Comp. Desp. Indiretas'!$A$109</f>
        <v>0</v>
      </c>
      <c r="D43260" s="279" t="str">
        <f>'Comp. Desp. Indiretas'!$C$109</f>
        <v/>
      </c>
      <c r="E43260" s="278" t="str">
        <f>Resumo!$R$5</f>
        <v>Despesa</v>
      </c>
      <c r="F43260" s="278" t="str">
        <f>Resumo!$R$6</f>
        <v>Despesa Indireta</v>
      </c>
      <c r="G43260" s="286">
        <f>'Comp. Desp. Indiretas'!DK109</f>
        <v>0</v>
      </c>
    </row>
    <row r="43261" spans="1:7">
      <c r="A43261" s="283">
        <f>'Comp. Desp. Indiretas'!$DK$7</f>
        <v>0</v>
      </c>
      <c r="B43261" s="278">
        <f>'Comp. Desp. Indiretas'!$A$110</f>
        <v>0</v>
      </c>
      <c r="D43261" s="279" t="str">
        <f>'Comp. Desp. Indiretas'!$C$110</f>
        <v/>
      </c>
      <c r="E43261" s="278" t="str">
        <f>Resumo!$R$5</f>
        <v>Despesa</v>
      </c>
      <c r="F43261" s="278" t="str">
        <f>Resumo!$R$6</f>
        <v>Despesa Indireta</v>
      </c>
      <c r="G43261" s="286">
        <f>'Comp. Desp. Indiretas'!DK110</f>
        <v>0</v>
      </c>
    </row>
    <row r="43262" spans="1:7">
      <c r="A43262" s="283">
        <f>'Comp. Desp. Indiretas'!$DK$7</f>
        <v>0</v>
      </c>
      <c r="B43262" s="278">
        <f>'Comp. Desp. Indiretas'!$A$111</f>
        <v>0</v>
      </c>
      <c r="D43262" s="279" t="str">
        <f>'Comp. Desp. Indiretas'!$C$111</f>
        <v/>
      </c>
      <c r="E43262" s="278" t="str">
        <f>Resumo!$R$5</f>
        <v>Despesa</v>
      </c>
      <c r="F43262" s="278" t="str">
        <f>Resumo!$R$6</f>
        <v>Despesa Indireta</v>
      </c>
      <c r="G43262" s="286">
        <f>'Comp. Desp. Indiretas'!DK111</f>
        <v>0</v>
      </c>
    </row>
    <row r="43263" spans="1:7">
      <c r="A43263" s="283">
        <f>'Comp. Desp. Indiretas'!$DK$7</f>
        <v>0</v>
      </c>
      <c r="B43263" s="278">
        <f>'Comp. Desp. Indiretas'!$A$112</f>
        <v>0</v>
      </c>
      <c r="D43263" s="279" t="str">
        <f>'Comp. Desp. Indiretas'!$C$112</f>
        <v/>
      </c>
      <c r="E43263" s="278" t="str">
        <f>Resumo!$R$5</f>
        <v>Despesa</v>
      </c>
      <c r="F43263" s="278" t="str">
        <f>Resumo!$R$6</f>
        <v>Despesa Indireta</v>
      </c>
      <c r="G43263" s="286">
        <f>'Comp. Desp. Indiretas'!DK112</f>
        <v>0</v>
      </c>
    </row>
    <row r="43264" spans="1:7">
      <c r="A43264" s="283">
        <f>'Comp. Desp. Indiretas'!$DK$7</f>
        <v>0</v>
      </c>
      <c r="B43264" s="278" t="str">
        <f>'Composições Desp. Diretas'!$A$10</f>
        <v>MOD</v>
      </c>
      <c r="C43264" s="278" t="str">
        <f>EAP!$C$9</f>
        <v>PP01</v>
      </c>
      <c r="D43264" s="279" t="str">
        <f>'Composições Desp. Diretas'!$C$10</f>
        <v>ANALISTA TÉCNICO</v>
      </c>
      <c r="E43264" s="278" t="str">
        <f>Resumo!$R$5</f>
        <v>Despesa</v>
      </c>
      <c r="F43264" s="278" t="str">
        <f>Resumo!$R$7</f>
        <v>Despesa Direta</v>
      </c>
      <c r="G43264" s="286">
        <f>'Composições Desp. Diretas'!DL10</f>
        <v>0</v>
      </c>
    </row>
    <row r="43265" spans="1:7">
      <c r="A43265" s="283">
        <f>'Comp. Desp. Indiretas'!$DK$7</f>
        <v>0</v>
      </c>
      <c r="B43265" s="278" t="str">
        <f>'Composições Desp. Diretas'!$A$11</f>
        <v>MOD</v>
      </c>
      <c r="C43265" s="278" t="str">
        <f>EAP!$C$9</f>
        <v>PP01</v>
      </c>
      <c r="D43265" s="279" t="str">
        <f>'Composições Desp. Diretas'!$C$11</f>
        <v>ASSISTENTE ADMINISTRATIVO</v>
      </c>
      <c r="E43265" s="278" t="str">
        <f>Resumo!$R$5</f>
        <v>Despesa</v>
      </c>
      <c r="F43265" s="278" t="str">
        <f>Resumo!$R$7</f>
        <v>Despesa Direta</v>
      </c>
      <c r="G43265" s="286">
        <f>'Composições Desp. Diretas'!DL11</f>
        <v>0</v>
      </c>
    </row>
    <row r="43266" spans="1:7">
      <c r="A43266" s="283">
        <f>'Comp. Desp. Indiretas'!$DK$7</f>
        <v>0</v>
      </c>
      <c r="B43266" s="278" t="str">
        <f>'Composições Desp. Diretas'!$A$12</f>
        <v>MOD</v>
      </c>
      <c r="C43266" s="278" t="str">
        <f>EAP!$C$9</f>
        <v>PP01</v>
      </c>
      <c r="D43266" s="279" t="str">
        <f>'Composições Desp. Diretas'!$C$12</f>
        <v>TÉCNICO DE SEGURANÇA</v>
      </c>
      <c r="E43266" s="278" t="str">
        <f>Resumo!$R$5</f>
        <v>Despesa</v>
      </c>
      <c r="F43266" s="278" t="str">
        <f>Resumo!$R$7</f>
        <v>Despesa Direta</v>
      </c>
      <c r="G43266" s="286">
        <f>'Composições Desp. Diretas'!DL12</f>
        <v>0</v>
      </c>
    </row>
    <row r="43267" spans="1:7">
      <c r="A43267" s="283">
        <f>'Comp. Desp. Indiretas'!$DK$7</f>
        <v>0</v>
      </c>
      <c r="B43267" s="278" t="str">
        <f>'Composições Desp. Diretas'!$A$13</f>
        <v>MOD</v>
      </c>
      <c r="C43267" s="278" t="str">
        <f>EAP!$C$9</f>
        <v>PP01</v>
      </c>
      <c r="D43267" s="279" t="str">
        <f>'Composições Desp. Diretas'!$C$13</f>
        <v>PREPOSTO</v>
      </c>
      <c r="E43267" s="278" t="str">
        <f>Resumo!$R$5</f>
        <v>Despesa</v>
      </c>
      <c r="F43267" s="278" t="str">
        <f>Resumo!$R$7</f>
        <v>Despesa Direta</v>
      </c>
      <c r="G43267" s="286">
        <f>'Composições Desp. Diretas'!DL13</f>
        <v>0</v>
      </c>
    </row>
    <row r="43268" spans="1:7">
      <c r="A43268" s="283">
        <f>'Comp. Desp. Indiretas'!$DK$7</f>
        <v>0</v>
      </c>
      <c r="B43268" s="278" t="str">
        <f>'Composições Desp. Diretas'!$A$14</f>
        <v>MOD</v>
      </c>
      <c r="C43268" s="278" t="str">
        <f>EAP!$C$9</f>
        <v>PP01</v>
      </c>
      <c r="D43268" s="279" t="str">
        <f>'Composições Desp. Diretas'!$C$14</f>
        <v>COORDENADOR PEAC</v>
      </c>
      <c r="E43268" s="278" t="str">
        <f>Resumo!$R$5</f>
        <v>Despesa</v>
      </c>
      <c r="F43268" s="278" t="str">
        <f>Resumo!$R$7</f>
        <v>Despesa Direta</v>
      </c>
      <c r="G43268" s="286">
        <f>'Composições Desp. Diretas'!DL14</f>
        <v>0</v>
      </c>
    </row>
    <row r="43269" spans="1:7">
      <c r="A43269" s="283">
        <f>'Comp. Desp. Indiretas'!$DK$7</f>
        <v>0</v>
      </c>
      <c r="B43269" s="278" t="str">
        <f>'Composições Desp. Diretas'!$A$15</f>
        <v>MOD</v>
      </c>
      <c r="C43269" s="278" t="str">
        <f>EAP!$C$9</f>
        <v>PP01</v>
      </c>
      <c r="D43269" s="279" t="str">
        <f>'Composições Desp. Diretas'!$C$15</f>
        <v>COORDENADOR PEAC</v>
      </c>
      <c r="E43269" s="278" t="str">
        <f>Resumo!$R$5</f>
        <v>Despesa</v>
      </c>
      <c r="F43269" s="278" t="str">
        <f>Resumo!$R$7</f>
        <v>Despesa Direta</v>
      </c>
      <c r="G43269" s="286">
        <f>'Composições Desp. Diretas'!DL15</f>
        <v>0</v>
      </c>
    </row>
    <row r="43270" spans="1:7">
      <c r="A43270" s="283">
        <f>'Comp. Desp. Indiretas'!$DK$7</f>
        <v>0</v>
      </c>
      <c r="B43270" s="278" t="str">
        <f>'Composições Desp. Diretas'!$A$16</f>
        <v>MOD</v>
      </c>
      <c r="C43270" s="278" t="str">
        <f>EAP!$C$9</f>
        <v>PP01</v>
      </c>
      <c r="D43270" s="279" t="str">
        <f>'Composições Desp. Diretas'!$C$16</f>
        <v>PRODUÇÃO AUDIOVISUAL (DESIGNER GRÁFICO)</v>
      </c>
      <c r="E43270" s="278" t="str">
        <f>Resumo!$R$5</f>
        <v>Despesa</v>
      </c>
      <c r="F43270" s="278" t="str">
        <f>Resumo!$R$7</f>
        <v>Despesa Direta</v>
      </c>
      <c r="G43270" s="286">
        <f>'Composições Desp. Diretas'!DL16</f>
        <v>0</v>
      </c>
    </row>
    <row r="43271" spans="1:7">
      <c r="A43271" s="283">
        <f>'Comp. Desp. Indiretas'!$DK$7</f>
        <v>0</v>
      </c>
      <c r="B43271" s="278" t="str">
        <f>'Composições Desp. Diretas'!$A$17</f>
        <v>DG</v>
      </c>
      <c r="C43271" s="278" t="str">
        <f>EAP!$C$9</f>
        <v>PP01</v>
      </c>
      <c r="D43271" s="279" t="str">
        <f>'Composições Desp. Diretas'!$C$17</f>
        <v>AJUDA DE CUSTO - CAJU - NÍVEL 1</v>
      </c>
      <c r="E43271" s="278" t="str">
        <f>Resumo!$R$5</f>
        <v>Despesa</v>
      </c>
      <c r="F43271" s="278" t="str">
        <f>Resumo!$R$7</f>
        <v>Despesa Direta</v>
      </c>
      <c r="G43271" s="286">
        <f>'Composições Desp. Diretas'!DL17</f>
        <v>0</v>
      </c>
    </row>
    <row r="43272" spans="1:7">
      <c r="A43272" s="283">
        <f>'Comp. Desp. Indiretas'!$DK$7</f>
        <v>0</v>
      </c>
      <c r="B43272" s="278" t="str">
        <f>'Composições Desp. Diretas'!$A$18</f>
        <v>DG</v>
      </c>
      <c r="C43272" s="278" t="str">
        <f>EAP!$C$9</f>
        <v>PP01</v>
      </c>
      <c r="D43272" s="279" t="str">
        <f>'Composições Desp. Diretas'!$C$18</f>
        <v>AJUDA DE CUSTO - CAJU - NÍVEL 2</v>
      </c>
      <c r="E43272" s="278" t="str">
        <f>Resumo!$R$5</f>
        <v>Despesa</v>
      </c>
      <c r="F43272" s="278" t="str">
        <f>Resumo!$R$7</f>
        <v>Despesa Direta</v>
      </c>
      <c r="G43272" s="286">
        <f>'Composições Desp. Diretas'!DL18</f>
        <v>0</v>
      </c>
    </row>
    <row r="43273" spans="1:7">
      <c r="A43273" s="283">
        <f>'Comp. Desp. Indiretas'!$DK$7</f>
        <v>0</v>
      </c>
      <c r="B43273" s="278" t="str">
        <f>'Composições Desp. Diretas'!$A$19</f>
        <v>MA</v>
      </c>
      <c r="C43273" s="278" t="str">
        <f>EAP!$C$9</f>
        <v>PP01</v>
      </c>
      <c r="D43273" s="279" t="str">
        <f>'Composições Desp. Diretas'!$C$19</f>
        <v>UNIFORME/EPI</v>
      </c>
      <c r="E43273" s="278" t="str">
        <f>Resumo!$R$5</f>
        <v>Despesa</v>
      </c>
      <c r="F43273" s="278" t="str">
        <f>Resumo!$R$7</f>
        <v>Despesa Direta</v>
      </c>
      <c r="G43273" s="286">
        <f>'Composições Desp. Diretas'!DL19</f>
        <v>0</v>
      </c>
    </row>
    <row r="43274" spans="1:7">
      <c r="A43274" s="283">
        <f>'Comp. Desp. Indiretas'!$DK$7</f>
        <v>0</v>
      </c>
      <c r="B43274" s="278" t="str">
        <f>'Composições Desp. Diretas'!$A$20</f>
        <v>SMS</v>
      </c>
      <c r="C43274" s="278" t="str">
        <f>EAP!$C$9</f>
        <v>PP01</v>
      </c>
      <c r="D43274" s="279" t="str">
        <f>'Composições Desp. Diretas'!$C$20</f>
        <v>ASO</v>
      </c>
      <c r="E43274" s="278" t="str">
        <f>Resumo!$R$5</f>
        <v>Despesa</v>
      </c>
      <c r="F43274" s="278" t="str">
        <f>Resumo!$R$7</f>
        <v>Despesa Direta</v>
      </c>
      <c r="G43274" s="286">
        <f>'Composições Desp. Diretas'!DL20</f>
        <v>0</v>
      </c>
    </row>
    <row r="43275" spans="1:7">
      <c r="A43275" s="283">
        <f>'Comp. Desp. Indiretas'!$DK$7</f>
        <v>0</v>
      </c>
      <c r="B43275" s="278" t="str">
        <f>'Composições Desp. Diretas'!$A$21</f>
        <v>EQ</v>
      </c>
      <c r="C43275" s="278" t="str">
        <f>EAP!$C$9</f>
        <v>PP01</v>
      </c>
      <c r="D43275" s="279" t="str">
        <f>'Composições Desp. Diretas'!$C$21</f>
        <v>NOTEBOOK</v>
      </c>
      <c r="E43275" s="278" t="str">
        <f>Resumo!$R$5</f>
        <v>Despesa</v>
      </c>
      <c r="F43275" s="278" t="str">
        <f>Resumo!$R$7</f>
        <v>Despesa Direta</v>
      </c>
      <c r="G43275" s="286">
        <f>'Composições Desp. Diretas'!DL21</f>
        <v>0</v>
      </c>
    </row>
    <row r="43276" spans="1:7">
      <c r="A43276" s="283">
        <f>'Comp. Desp. Indiretas'!$DK$7</f>
        <v>0</v>
      </c>
      <c r="B43276" s="278" t="str">
        <f>'Composições Desp. Diretas'!$A$22</f>
        <v>EQ</v>
      </c>
      <c r="C43276" s="278" t="str">
        <f>EAP!$C$9</f>
        <v>PP01</v>
      </c>
      <c r="D43276" s="279" t="str">
        <f>'Composições Desp. Diretas'!$C$22</f>
        <v>KIT MULTIMÍDIA</v>
      </c>
      <c r="E43276" s="278" t="str">
        <f>Resumo!$R$5</f>
        <v>Despesa</v>
      </c>
      <c r="F43276" s="278" t="str">
        <f>Resumo!$R$7</f>
        <v>Despesa Direta</v>
      </c>
      <c r="G43276" s="286">
        <f>'Composições Desp. Diretas'!DL22</f>
        <v>0</v>
      </c>
    </row>
    <row r="43277" spans="1:7">
      <c r="A43277" s="283">
        <f>'Comp. Desp. Indiretas'!$DK$7</f>
        <v>0</v>
      </c>
      <c r="B43277" s="278" t="str">
        <f>'Composições Desp. Diretas'!$A$23</f>
        <v>SMS</v>
      </c>
      <c r="C43277" s="278" t="str">
        <f>EAP!$C$9</f>
        <v>PP01</v>
      </c>
      <c r="D43277" s="279" t="str">
        <f>'Composições Desp. Diretas'!$C$23</f>
        <v>TREINAMENTO RAC02 (VALE)</v>
      </c>
      <c r="E43277" s="278" t="str">
        <f>Resumo!$R$5</f>
        <v>Despesa</v>
      </c>
      <c r="F43277" s="278" t="str">
        <f>Resumo!$R$7</f>
        <v>Despesa Direta</v>
      </c>
      <c r="G43277" s="286">
        <f>'Composições Desp. Diretas'!DL23</f>
        <v>0</v>
      </c>
    </row>
    <row r="43278" spans="1:7">
      <c r="A43278" s="283">
        <f>'Comp. Desp. Indiretas'!$DK$7</f>
        <v>0</v>
      </c>
      <c r="B43278" s="278" t="str">
        <f>'Composições Desp. Diretas'!$A$24</f>
        <v>SE</v>
      </c>
      <c r="C43278" s="278" t="str">
        <f>EAP!$C$9</f>
        <v>PP01</v>
      </c>
      <c r="D43278" s="279" t="str">
        <f>'Composições Desp. Diretas'!$C$24</f>
        <v>ESPECIALISTA - 44h/MÊS</v>
      </c>
      <c r="E43278" s="278" t="str">
        <f>Resumo!$R$5</f>
        <v>Despesa</v>
      </c>
      <c r="F43278" s="278" t="str">
        <f>Resumo!$R$7</f>
        <v>Despesa Direta</v>
      </c>
      <c r="G43278" s="286">
        <f>'Composições Desp. Diretas'!DL24</f>
        <v>0</v>
      </c>
    </row>
    <row r="43279" spans="1:7">
      <c r="A43279" s="283">
        <f>'Comp. Desp. Indiretas'!$DK$7</f>
        <v>0</v>
      </c>
      <c r="B43279" s="278">
        <f>'Composições Desp. Diretas'!$A$25</f>
        <v>0</v>
      </c>
      <c r="C43279" s="278" t="str">
        <f>EAP!$C$9</f>
        <v>PP01</v>
      </c>
      <c r="D43279" s="279">
        <f>'Composições Desp. Diretas'!$C$25</f>
        <v>0</v>
      </c>
      <c r="E43279" s="278" t="str">
        <f>Resumo!$R$5</f>
        <v>Despesa</v>
      </c>
      <c r="F43279" s="278" t="str">
        <f>Resumo!$R$7</f>
        <v>Despesa Direta</v>
      </c>
      <c r="G43279" s="286">
        <f>'Composições Desp. Diretas'!DL25</f>
        <v>0</v>
      </c>
    </row>
    <row r="43280" spans="1:7">
      <c r="A43280" s="283">
        <f>'Comp. Desp. Indiretas'!$DK$7</f>
        <v>0</v>
      </c>
      <c r="B43280" s="278">
        <f>'Composições Desp. Diretas'!$A$26</f>
        <v>0</v>
      </c>
      <c r="C43280" s="278" t="str">
        <f>EAP!$C$9</f>
        <v>PP01</v>
      </c>
      <c r="D43280" s="279">
        <f>'Composições Desp. Diretas'!$C$26</f>
        <v>0</v>
      </c>
      <c r="E43280" s="278" t="str">
        <f>Resumo!$R$5</f>
        <v>Despesa</v>
      </c>
      <c r="F43280" s="278" t="str">
        <f>Resumo!$R$7</f>
        <v>Despesa Direta</v>
      </c>
      <c r="G43280" s="286">
        <f>'Composições Desp. Diretas'!DL26</f>
        <v>0</v>
      </c>
    </row>
    <row r="43281" spans="1:7">
      <c r="A43281" s="283">
        <f>'Comp. Desp. Indiretas'!$DK$7</f>
        <v>0</v>
      </c>
      <c r="B43281" s="278">
        <f>'Composições Desp. Diretas'!$A$27</f>
        <v>0</v>
      </c>
      <c r="C43281" s="278" t="str">
        <f>EAP!$C$9</f>
        <v>PP01</v>
      </c>
      <c r="D43281" s="279">
        <f>'Composições Desp. Diretas'!$C$27</f>
        <v>0</v>
      </c>
      <c r="E43281" s="278" t="str">
        <f>Resumo!$R$5</f>
        <v>Despesa</v>
      </c>
      <c r="F43281" s="278" t="str">
        <f>Resumo!$R$7</f>
        <v>Despesa Direta</v>
      </c>
      <c r="G43281" s="286">
        <f>'Composições Desp. Diretas'!DL27</f>
        <v>0</v>
      </c>
    </row>
    <row r="43282" spans="1:7">
      <c r="A43282" s="283">
        <f>'Comp. Desp. Indiretas'!$DK$7</f>
        <v>0</v>
      </c>
      <c r="B43282" s="278">
        <f>'Composições Desp. Diretas'!$A$28</f>
        <v>0</v>
      </c>
      <c r="C43282" s="278" t="str">
        <f>EAP!$C$9</f>
        <v>PP01</v>
      </c>
      <c r="D43282" s="279">
        <f>'Composições Desp. Diretas'!$C$28</f>
        <v>0</v>
      </c>
      <c r="E43282" s="278" t="str">
        <f>Resumo!$R$5</f>
        <v>Despesa</v>
      </c>
      <c r="F43282" s="278" t="str">
        <f>Resumo!$R$7</f>
        <v>Despesa Direta</v>
      </c>
      <c r="G43282" s="286">
        <f>'Composições Desp. Diretas'!DL28</f>
        <v>0</v>
      </c>
    </row>
    <row r="43283" spans="1:7">
      <c r="A43283" s="283">
        <f>'Comp. Desp. Indiretas'!$DK$7</f>
        <v>0</v>
      </c>
      <c r="B43283" s="278">
        <f>'Composições Desp. Diretas'!$A$29</f>
        <v>0</v>
      </c>
      <c r="C43283" s="278" t="str">
        <f>EAP!$C$9</f>
        <v>PP01</v>
      </c>
      <c r="D43283" s="279">
        <f>'Composições Desp. Diretas'!$C$29</f>
        <v>0</v>
      </c>
      <c r="E43283" s="278" t="str">
        <f>Resumo!$R$5</f>
        <v>Despesa</v>
      </c>
      <c r="F43283" s="278" t="str">
        <f>Resumo!$R$7</f>
        <v>Despesa Direta</v>
      </c>
      <c r="G43283" s="286">
        <f>'Composições Desp. Diretas'!DL29</f>
        <v>0</v>
      </c>
    </row>
    <row r="43284" spans="1:7">
      <c r="A43284" s="283">
        <f>'Comp. Desp. Indiretas'!$DK$7</f>
        <v>0</v>
      </c>
      <c r="B43284" s="278">
        <f>'Composições Desp. Diretas'!$A$30</f>
        <v>0</v>
      </c>
      <c r="C43284" s="278" t="str">
        <f>EAP!$C$9</f>
        <v>PP01</v>
      </c>
      <c r="D43284" s="279">
        <f>'Composições Desp. Diretas'!$C$30</f>
        <v>0</v>
      </c>
      <c r="E43284" s="278" t="str">
        <f>Resumo!$R$5</f>
        <v>Despesa</v>
      </c>
      <c r="F43284" s="278" t="str">
        <f>Resumo!$R$7</f>
        <v>Despesa Direta</v>
      </c>
      <c r="G43284" s="286">
        <f>'Composições Desp. Diretas'!DL30</f>
        <v>0</v>
      </c>
    </row>
    <row r="43285" spans="1:7">
      <c r="A43285" s="283">
        <f>'Comp. Desp. Indiretas'!$DK$7</f>
        <v>0</v>
      </c>
      <c r="B43285" s="278">
        <f>'Composições Desp. Diretas'!$A$31</f>
        <v>0</v>
      </c>
      <c r="C43285" s="278" t="str">
        <f>EAP!$C$9</f>
        <v>PP01</v>
      </c>
      <c r="D43285" s="279">
        <f>'Composições Desp. Diretas'!$C$31</f>
        <v>0</v>
      </c>
      <c r="E43285" s="278" t="str">
        <f>Resumo!$R$5</f>
        <v>Despesa</v>
      </c>
      <c r="F43285" s="278" t="str">
        <f>Resumo!$R$7</f>
        <v>Despesa Direta</v>
      </c>
      <c r="G43285" s="286">
        <f>'Composições Desp. Diretas'!DL31</f>
        <v>0</v>
      </c>
    </row>
    <row r="43286" spans="1:7">
      <c r="A43286" s="283">
        <f>'Comp. Desp. Indiretas'!$DK$7</f>
        <v>0</v>
      </c>
      <c r="B43286" s="278">
        <f>'Composições Desp. Diretas'!$A$32</f>
        <v>0</v>
      </c>
      <c r="C43286" s="278" t="str">
        <f>EAP!$C$9</f>
        <v>PP01</v>
      </c>
      <c r="D43286" s="279">
        <f>'Composições Desp. Diretas'!$C$32</f>
        <v>0</v>
      </c>
      <c r="E43286" s="278" t="str">
        <f>Resumo!$R$5</f>
        <v>Despesa</v>
      </c>
      <c r="F43286" s="278" t="str">
        <f>Resumo!$R$7</f>
        <v>Despesa Direta</v>
      </c>
      <c r="G43286" s="286">
        <f>'Composições Desp. Diretas'!DL32</f>
        <v>0</v>
      </c>
    </row>
    <row r="43287" spans="1:7">
      <c r="A43287" s="283">
        <f>'Comp. Desp. Indiretas'!$DK$7</f>
        <v>0</v>
      </c>
      <c r="B43287" s="278">
        <f>'Composições Desp. Diretas'!$A$33</f>
        <v>0</v>
      </c>
      <c r="C43287" s="278" t="str">
        <f>EAP!$C$9</f>
        <v>PP01</v>
      </c>
      <c r="D43287" s="279">
        <f>'Composições Desp. Diretas'!$C$33</f>
        <v>0</v>
      </c>
      <c r="E43287" s="278" t="str">
        <f>Resumo!$R$5</f>
        <v>Despesa</v>
      </c>
      <c r="F43287" s="278" t="str">
        <f>Resumo!$R$7</f>
        <v>Despesa Direta</v>
      </c>
      <c r="G43287" s="286">
        <f>'Composições Desp. Diretas'!DL33</f>
        <v>0</v>
      </c>
    </row>
    <row r="43288" spans="1:7">
      <c r="A43288" s="283">
        <f>'Comp. Desp. Indiretas'!$DK$7</f>
        <v>0</v>
      </c>
      <c r="B43288" s="278">
        <f>'Composições Desp. Diretas'!$A$34</f>
        <v>0</v>
      </c>
      <c r="C43288" s="278" t="str">
        <f>EAP!$C$9</f>
        <v>PP01</v>
      </c>
      <c r="D43288" s="279">
        <f>'Composições Desp. Diretas'!$C$34</f>
        <v>0</v>
      </c>
      <c r="E43288" s="278" t="str">
        <f>Resumo!$R$5</f>
        <v>Despesa</v>
      </c>
      <c r="F43288" s="278" t="str">
        <f>Resumo!$R$7</f>
        <v>Despesa Direta</v>
      </c>
      <c r="G43288" s="286">
        <f>'Composições Desp. Diretas'!DL34</f>
        <v>0</v>
      </c>
    </row>
    <row r="43289" spans="1:7">
      <c r="A43289" s="283">
        <f>'Comp. Desp. Indiretas'!$DK$7</f>
        <v>0</v>
      </c>
      <c r="B43289" s="278">
        <f>'Composições Desp. Diretas'!$A$35</f>
        <v>0</v>
      </c>
      <c r="C43289" s="278" t="str">
        <f>EAP!$C$9</f>
        <v>PP01</v>
      </c>
      <c r="D43289" s="279">
        <f>'Composições Desp. Diretas'!$C$35</f>
        <v>0</v>
      </c>
      <c r="E43289" s="278" t="str">
        <f>Resumo!$R$5</f>
        <v>Despesa</v>
      </c>
      <c r="F43289" s="278" t="str">
        <f>Resumo!$R$7</f>
        <v>Despesa Direta</v>
      </c>
      <c r="G43289" s="286">
        <f>'Composições Desp. Diretas'!DL35</f>
        <v>0</v>
      </c>
    </row>
    <row r="43290" spans="1:7">
      <c r="A43290" s="283">
        <f>'Comp. Desp. Indiretas'!$DK$7</f>
        <v>0</v>
      </c>
      <c r="B43290" s="278">
        <f>'Composições Desp. Diretas'!$A$36</f>
        <v>0</v>
      </c>
      <c r="C43290" s="278" t="str">
        <f>EAP!$C$9</f>
        <v>PP01</v>
      </c>
      <c r="D43290" s="279">
        <f>'Composições Desp. Diretas'!$C$36</f>
        <v>0</v>
      </c>
      <c r="E43290" s="278" t="str">
        <f>Resumo!$R$5</f>
        <v>Despesa</v>
      </c>
      <c r="F43290" s="278" t="str">
        <f>Resumo!$R$7</f>
        <v>Despesa Direta</v>
      </c>
      <c r="G43290" s="286">
        <f>'Composições Desp. Diretas'!DL36</f>
        <v>0</v>
      </c>
    </row>
    <row r="43291" spans="1:7">
      <c r="A43291" s="283">
        <f>'Comp. Desp. Indiretas'!$DK$7</f>
        <v>0</v>
      </c>
      <c r="B43291" s="278">
        <f>'Composições Desp. Diretas'!$A$37</f>
        <v>0</v>
      </c>
      <c r="C43291" s="278" t="str">
        <f>EAP!$C$9</f>
        <v>PP01</v>
      </c>
      <c r="D43291" s="279">
        <f>'Composições Desp. Diretas'!$C$37</f>
        <v>0</v>
      </c>
      <c r="E43291" s="278" t="str">
        <f>Resumo!$R$5</f>
        <v>Despesa</v>
      </c>
      <c r="F43291" s="278" t="str">
        <f>Resumo!$R$7</f>
        <v>Despesa Direta</v>
      </c>
      <c r="G43291" s="286">
        <f>'Composições Desp. Diretas'!DL37</f>
        <v>0</v>
      </c>
    </row>
    <row r="43292" spans="1:7">
      <c r="A43292" s="283">
        <f>'Comp. Desp. Indiretas'!$DK$7</f>
        <v>0</v>
      </c>
      <c r="B43292" s="278">
        <f>'Composições Desp. Diretas'!$A$38</f>
        <v>0</v>
      </c>
      <c r="C43292" s="278" t="str">
        <f>EAP!$C$9</f>
        <v>PP01</v>
      </c>
      <c r="D43292" s="279">
        <f>'Composições Desp. Diretas'!$C$38</f>
        <v>0</v>
      </c>
      <c r="E43292" s="278" t="str">
        <f>Resumo!$R$5</f>
        <v>Despesa</v>
      </c>
      <c r="F43292" s="278" t="str">
        <f>Resumo!$R$7</f>
        <v>Despesa Direta</v>
      </c>
      <c r="G43292" s="286">
        <f>'Composições Desp. Diretas'!DL38</f>
        <v>0</v>
      </c>
    </row>
    <row r="43293" spans="1:7">
      <c r="A43293" s="283">
        <f>'Comp. Desp. Indiretas'!$DK$7</f>
        <v>0</v>
      </c>
      <c r="B43293" s="278">
        <f>'Composições Desp. Diretas'!$A$39</f>
        <v>0</v>
      </c>
      <c r="C43293" s="278" t="str">
        <f>EAP!$C$9</f>
        <v>PP01</v>
      </c>
      <c r="D43293" s="279">
        <f>'Composições Desp. Diretas'!$C$39</f>
        <v>0</v>
      </c>
      <c r="E43293" s="278" t="str">
        <f>Resumo!$R$5</f>
        <v>Despesa</v>
      </c>
      <c r="F43293" s="278" t="str">
        <f>Resumo!$R$7</f>
        <v>Despesa Direta</v>
      </c>
      <c r="G43293" s="286">
        <f>'Composições Desp. Diretas'!DL39</f>
        <v>0</v>
      </c>
    </row>
    <row r="43294" spans="1:7">
      <c r="A43294" s="283">
        <f>'Comp. Desp. Indiretas'!$DK$7</f>
        <v>0</v>
      </c>
      <c r="B43294" s="278">
        <f>'Composições Desp. Diretas'!$A$40</f>
        <v>0</v>
      </c>
      <c r="C43294" s="278" t="str">
        <f>EAP!$C$9</f>
        <v>PP01</v>
      </c>
      <c r="D43294" s="279">
        <f>'Composições Desp. Diretas'!$C$40</f>
        <v>0</v>
      </c>
      <c r="E43294" s="278" t="str">
        <f>Resumo!$R$5</f>
        <v>Despesa</v>
      </c>
      <c r="F43294" s="278" t="str">
        <f>Resumo!$R$7</f>
        <v>Despesa Direta</v>
      </c>
      <c r="G43294" s="286">
        <f>'Composições Desp. Diretas'!DL40</f>
        <v>0</v>
      </c>
    </row>
    <row r="43295" spans="1:7">
      <c r="A43295" s="283">
        <f>'Comp. Desp. Indiretas'!$DK$7</f>
        <v>0</v>
      </c>
      <c r="B43295" s="278" t="str">
        <f>'Composições Desp. Diretas'!$A$42</f>
        <v>DG</v>
      </c>
      <c r="C43295" s="278" t="str">
        <f>EAP!$C$10</f>
        <v>PP02</v>
      </c>
      <c r="D43295" s="279" t="str">
        <f>'Composições Desp. Diretas'!$C$42</f>
        <v>ALUGUEL DE VEÍCULO SUV</v>
      </c>
      <c r="E43295" s="278" t="str">
        <f>Resumo!$R$5</f>
        <v>Despesa</v>
      </c>
      <c r="F43295" s="278" t="str">
        <f>Resumo!$R$7</f>
        <v>Despesa Direta</v>
      </c>
      <c r="G43295" s="286">
        <f>'Composições Desp. Diretas'!DL42</f>
        <v>0</v>
      </c>
    </row>
    <row r="43296" spans="1:7">
      <c r="A43296" s="283">
        <f>'Comp. Desp. Indiretas'!$DK$7</f>
        <v>0</v>
      </c>
      <c r="B43296" s="278" t="str">
        <f>'Composições Desp. Diretas'!$A$43</f>
        <v>DG</v>
      </c>
      <c r="C43296" s="278" t="str">
        <f>EAP!$C$10</f>
        <v>PP02</v>
      </c>
      <c r="D43296" s="279" t="str">
        <f>'Composições Desp. Diretas'!$C$43</f>
        <v>COMBUSTÍVEL - GASOLINA</v>
      </c>
      <c r="E43296" s="278" t="str">
        <f>Resumo!$R$5</f>
        <v>Despesa</v>
      </c>
      <c r="F43296" s="278" t="str">
        <f>Resumo!$R$7</f>
        <v>Despesa Direta</v>
      </c>
      <c r="G43296" s="286">
        <f>'Composições Desp. Diretas'!DL43</f>
        <v>0</v>
      </c>
    </row>
    <row r="43297" spans="1:7">
      <c r="A43297" s="283">
        <f>'Comp. Desp. Indiretas'!$DK$7</f>
        <v>0</v>
      </c>
      <c r="B43297" s="278" t="str">
        <f>'Composições Desp. Diretas'!$A$44</f>
        <v>DG</v>
      </c>
      <c r="C43297" s="278" t="str">
        <f>EAP!$C$10</f>
        <v>PP02</v>
      </c>
      <c r="D43297" s="279" t="str">
        <f>'Composições Desp. Diretas'!$C$44</f>
        <v>EQUIPAMENTOS VEÍCULO (SENSOR DE FADIGA + TELEMETRIA)</v>
      </c>
      <c r="E43297" s="278" t="str">
        <f>Resumo!$R$5</f>
        <v>Despesa</v>
      </c>
      <c r="F43297" s="278" t="str">
        <f>Resumo!$R$7</f>
        <v>Despesa Direta</v>
      </c>
      <c r="G43297" s="286">
        <f>'Composições Desp. Diretas'!DL44</f>
        <v>0</v>
      </c>
    </row>
    <row r="43298" spans="1:7">
      <c r="A43298" s="283">
        <f>'Comp. Desp. Indiretas'!$DK$7</f>
        <v>0</v>
      </c>
      <c r="B43298" s="278" t="str">
        <f>'Composições Desp. Diretas'!$A$45</f>
        <v>DG</v>
      </c>
      <c r="C43298" s="278" t="str">
        <f>EAP!$C$10</f>
        <v>PP02</v>
      </c>
      <c r="D43298" s="279" t="str">
        <f>'Composições Desp. Diretas'!$C$45</f>
        <v>INSTALAÇÃO SENSOR FADIGA</v>
      </c>
      <c r="E43298" s="278" t="str">
        <f>Resumo!$R$5</f>
        <v>Despesa</v>
      </c>
      <c r="F43298" s="278" t="str">
        <f>Resumo!$R$7</f>
        <v>Despesa Direta</v>
      </c>
      <c r="G43298" s="286">
        <f>'Composições Desp. Diretas'!DL45</f>
        <v>0</v>
      </c>
    </row>
    <row r="43299" spans="1:7">
      <c r="A43299" s="283">
        <f>'Comp. Desp. Indiretas'!$DK$7</f>
        <v>0</v>
      </c>
      <c r="B43299" s="278" t="str">
        <f>'Composições Desp. Diretas'!$A$46</f>
        <v>DG</v>
      </c>
      <c r="C43299" s="278" t="str">
        <f>EAP!$C$10</f>
        <v>PP02</v>
      </c>
      <c r="D43299" s="279" t="str">
        <f>'Composições Desp. Diretas'!$C$46</f>
        <v>DESINSTALAÇÃO SENSOR FADIGA</v>
      </c>
      <c r="E43299" s="278" t="str">
        <f>Resumo!$R$5</f>
        <v>Despesa</v>
      </c>
      <c r="F43299" s="278" t="str">
        <f>Resumo!$R$7</f>
        <v>Despesa Direta</v>
      </c>
      <c r="G43299" s="286">
        <f>'Composições Desp. Diretas'!DL46</f>
        <v>0</v>
      </c>
    </row>
    <row r="43300" spans="1:7">
      <c r="A43300" s="283">
        <f>'Comp. Desp. Indiretas'!$DK$7</f>
        <v>0</v>
      </c>
      <c r="B43300" s="278" t="str">
        <f>'Composições Desp. Diretas'!$A$47</f>
        <v>DG</v>
      </c>
      <c r="C43300" s="278" t="str">
        <f>EAP!$C$10</f>
        <v>PP02</v>
      </c>
      <c r="D43300" s="279" t="str">
        <f>'Composições Desp. Diretas'!$C$47</f>
        <v>INSTALAÇÃO TELEMETRIA</v>
      </c>
      <c r="E43300" s="278" t="str">
        <f>Resumo!$R$5</f>
        <v>Despesa</v>
      </c>
      <c r="F43300" s="278" t="str">
        <f>Resumo!$R$7</f>
        <v>Despesa Direta</v>
      </c>
      <c r="G43300" s="286">
        <f>'Composições Desp. Diretas'!DL47</f>
        <v>0</v>
      </c>
    </row>
    <row r="43301" spans="1:7">
      <c r="A43301" s="283">
        <f>'Comp. Desp. Indiretas'!$DK$7</f>
        <v>0</v>
      </c>
      <c r="B43301" s="278" t="str">
        <f>'Composições Desp. Diretas'!$A$48</f>
        <v>DG</v>
      </c>
      <c r="C43301" s="278" t="str">
        <f>EAP!$C$10</f>
        <v>PP02</v>
      </c>
      <c r="D43301" s="279" t="str">
        <f>'Composições Desp. Diretas'!$C$48</f>
        <v>DESINSTALAÇÃO TELEMETRIA</v>
      </c>
      <c r="E43301" s="278" t="str">
        <f>Resumo!$R$5</f>
        <v>Despesa</v>
      </c>
      <c r="F43301" s="278" t="str">
        <f>Resumo!$R$7</f>
        <v>Despesa Direta</v>
      </c>
      <c r="G43301" s="286">
        <f>'Composições Desp. Diretas'!DL48</f>
        <v>0</v>
      </c>
    </row>
    <row r="43302" spans="1:7">
      <c r="A43302" s="283">
        <f>'Comp. Desp. Indiretas'!$DK$7</f>
        <v>0</v>
      </c>
      <c r="B43302" s="278" t="str">
        <f>'Composições Desp. Diretas'!$A$49</f>
        <v>DG</v>
      </c>
      <c r="C43302" s="278" t="str">
        <f>EAP!$C$10</f>
        <v>PP02</v>
      </c>
      <c r="D43302" s="279" t="str">
        <f>'Composições Desp. Diretas'!$C$49</f>
        <v>INSTALAÇÃO E DESINSTALAÇÃO DE SIRENE DE RÉ</v>
      </c>
      <c r="E43302" s="278" t="str">
        <f>Resumo!$R$5</f>
        <v>Despesa</v>
      </c>
      <c r="F43302" s="278" t="str">
        <f>Resumo!$R$7</f>
        <v>Despesa Direta</v>
      </c>
      <c r="G43302" s="286">
        <f>'Composições Desp. Diretas'!DL49</f>
        <v>0</v>
      </c>
    </row>
    <row r="43303" spans="1:7">
      <c r="A43303" s="283">
        <f>'Comp. Desp. Indiretas'!$DK$7</f>
        <v>0</v>
      </c>
      <c r="B43303" s="278" t="str">
        <f>'Composições Desp. Diretas'!$A$50</f>
        <v>DG</v>
      </c>
      <c r="C43303" s="278" t="str">
        <f>EAP!$C$10</f>
        <v>PP02</v>
      </c>
      <c r="D43303" s="279" t="str">
        <f>'Composições Desp. Diretas'!$C$50</f>
        <v>LAVAGEM DE VEÍCULO</v>
      </c>
      <c r="E43303" s="278" t="str">
        <f>Resumo!$R$5</f>
        <v>Despesa</v>
      </c>
      <c r="F43303" s="278" t="str">
        <f>Resumo!$R$7</f>
        <v>Despesa Direta</v>
      </c>
      <c r="G43303" s="286">
        <f>'Composições Desp. Diretas'!DL50</f>
        <v>0</v>
      </c>
    </row>
    <row r="43304" spans="1:7">
      <c r="A43304" s="283">
        <f>'Comp. Desp. Indiretas'!$DK$7</f>
        <v>0</v>
      </c>
      <c r="B43304" s="278" t="str">
        <f>'Composições Desp. Diretas'!$A$51</f>
        <v>MA</v>
      </c>
      <c r="C43304" s="278" t="str">
        <f>EAP!$C$10</f>
        <v>PP02</v>
      </c>
      <c r="D43304" s="279" t="str">
        <f>'Composições Desp. Diretas'!$C$51</f>
        <v>MATERIAIS GRÁFICOS (CARTILHAS, FOLDERS, BANNER, CADERNO, OUTDOOR, PLACAS, E ETC)</v>
      </c>
      <c r="E43304" s="278" t="str">
        <f>Resumo!$R$5</f>
        <v>Despesa</v>
      </c>
      <c r="F43304" s="278" t="str">
        <f>Resumo!$R$7</f>
        <v>Despesa Direta</v>
      </c>
      <c r="G43304" s="286">
        <f>'Composições Desp. Diretas'!DL51</f>
        <v>0</v>
      </c>
    </row>
    <row r="43305" spans="1:7">
      <c r="A43305" s="283">
        <f>'Comp. Desp. Indiretas'!$DK$7</f>
        <v>0</v>
      </c>
      <c r="B43305" s="278" t="str">
        <f>'Composições Desp. Diretas'!$A$52</f>
        <v>DG</v>
      </c>
      <c r="C43305" s="278" t="str">
        <f>EAP!$C$10</f>
        <v>PP02</v>
      </c>
      <c r="D43305" s="279" t="str">
        <f>'Composições Desp. Diretas'!$C$52</f>
        <v>LANCHES OFICINAS / EVENTOS / REUNIÕES</v>
      </c>
      <c r="E43305" s="278" t="str">
        <f>Resumo!$R$5</f>
        <v>Despesa</v>
      </c>
      <c r="F43305" s="278" t="str">
        <f>Resumo!$R$7</f>
        <v>Despesa Direta</v>
      </c>
      <c r="G43305" s="286">
        <f>'Composições Desp. Diretas'!DL52</f>
        <v>0</v>
      </c>
    </row>
    <row r="43306" spans="1:7">
      <c r="A43306" s="283">
        <f>'Comp. Desp. Indiretas'!$DK$7</f>
        <v>0</v>
      </c>
      <c r="B43306" s="278" t="str">
        <f>'Composições Desp. Diretas'!$A$53</f>
        <v>DG</v>
      </c>
      <c r="C43306" s="278" t="str">
        <f>EAP!$C$10</f>
        <v>PP02</v>
      </c>
      <c r="D43306" s="279" t="str">
        <f>'Composições Desp. Diretas'!$C$53</f>
        <v>TRANSPORTE PARTICIPANTES</v>
      </c>
      <c r="E43306" s="278" t="str">
        <f>Resumo!$R$5</f>
        <v>Despesa</v>
      </c>
      <c r="F43306" s="278" t="str">
        <f>Resumo!$R$7</f>
        <v>Despesa Direta</v>
      </c>
      <c r="G43306" s="286">
        <f>'Composições Desp. Diretas'!DL53</f>
        <v>0</v>
      </c>
    </row>
    <row r="43307" spans="1:7">
      <c r="A43307" s="283">
        <f>'Comp. Desp. Indiretas'!$DK$7</f>
        <v>0</v>
      </c>
      <c r="B43307" s="278" t="str">
        <f>'Composições Desp. Diretas'!$A$54</f>
        <v>MA</v>
      </c>
      <c r="C43307" s="278" t="str">
        <f>EAP!$C$10</f>
        <v>PP02</v>
      </c>
      <c r="D43307" s="279" t="str">
        <f>'Composições Desp. Diretas'!$C$54</f>
        <v>MATERIAIS DE ESCRITÓRIO (CARTOLINA, PAPEL, TESOURA, CANETA, LÁPIS, GRAMPEADOR, DUREX, FITA ADESIVA, E ETC.)</v>
      </c>
      <c r="E43307" s="278" t="str">
        <f>Resumo!$R$5</f>
        <v>Despesa</v>
      </c>
      <c r="F43307" s="278" t="str">
        <f>Resumo!$R$7</f>
        <v>Despesa Direta</v>
      </c>
      <c r="G43307" s="286">
        <f>'Composições Desp. Diretas'!DL54</f>
        <v>0</v>
      </c>
    </row>
    <row r="43308" spans="1:7">
      <c r="A43308" s="283">
        <f>'Comp. Desp. Indiretas'!$DK$7</f>
        <v>0</v>
      </c>
      <c r="B43308" s="278" t="str">
        <f>'Composições Desp. Diretas'!$A$55</f>
        <v>MA</v>
      </c>
      <c r="C43308" s="278" t="str">
        <f>EAP!$C$10</f>
        <v>PP02</v>
      </c>
      <c r="D43308" s="279" t="str">
        <f>'Composições Desp. Diretas'!$C$55</f>
        <v>MATERIAIS ACESSÓRIOS PARA AS CAMPANHAS/OFICINAS (BRINDES, CAMISETAS, E ETC.)</v>
      </c>
      <c r="E43308" s="278" t="str">
        <f>Resumo!$R$5</f>
        <v>Despesa</v>
      </c>
      <c r="F43308" s="278" t="str">
        <f>Resumo!$R$7</f>
        <v>Despesa Direta</v>
      </c>
      <c r="G43308" s="286">
        <f>'Composições Desp. Diretas'!DL55</f>
        <v>0</v>
      </c>
    </row>
    <row r="43309" spans="1:7">
      <c r="A43309" s="283">
        <f>'Comp. Desp. Indiretas'!$DK$7</f>
        <v>0</v>
      </c>
      <c r="B43309" s="278" t="str">
        <f>'Composições Desp. Diretas'!$A$56</f>
        <v>DG</v>
      </c>
      <c r="C43309" s="278" t="str">
        <f>EAP!$C$10</f>
        <v>PP02</v>
      </c>
      <c r="D43309" s="279" t="str">
        <f>'Composições Desp. Diretas'!$C$56</f>
        <v>HOSPEDAGEM VIAGEM</v>
      </c>
      <c r="E43309" s="278" t="str">
        <f>Resumo!$R$5</f>
        <v>Despesa</v>
      </c>
      <c r="F43309" s="278" t="str">
        <f>Resumo!$R$7</f>
        <v>Despesa Direta</v>
      </c>
      <c r="G43309" s="286">
        <f>'Composições Desp. Diretas'!DL56</f>
        <v>0</v>
      </c>
    </row>
    <row r="43310" spans="1:7">
      <c r="A43310" s="283">
        <f>'Comp. Desp. Indiretas'!$DK$7</f>
        <v>0</v>
      </c>
      <c r="B43310" s="278" t="str">
        <f>'Composições Desp. Diretas'!$A$57</f>
        <v>DG</v>
      </c>
      <c r="C43310" s="278" t="str">
        <f>EAP!$C$10</f>
        <v>PP02</v>
      </c>
      <c r="D43310" s="279" t="str">
        <f>'Composições Desp. Diretas'!$C$57</f>
        <v>ALIMENTAÇÃO VIAGEM (CAFÉ / ALMOÇO OU JANTA)</v>
      </c>
      <c r="E43310" s="278" t="str">
        <f>Resumo!$R$5</f>
        <v>Despesa</v>
      </c>
      <c r="F43310" s="278" t="str">
        <f>Resumo!$R$7</f>
        <v>Despesa Direta</v>
      </c>
      <c r="G43310" s="286">
        <f>'Composições Desp. Diretas'!DL57</f>
        <v>0</v>
      </c>
    </row>
    <row r="43311" spans="1:7">
      <c r="A43311" s="283">
        <f>'Comp. Desp. Indiretas'!$DK$7</f>
        <v>0</v>
      </c>
      <c r="B43311" s="278" t="str">
        <f>'Composições Desp. Diretas'!$A$58</f>
        <v>DG</v>
      </c>
      <c r="C43311" s="278" t="str">
        <f>EAP!$C$10</f>
        <v>PP02</v>
      </c>
      <c r="D43311" s="279" t="str">
        <f>'Composições Desp. Diretas'!$C$58</f>
        <v>PASSAGEM TERRESTRE / TRANSLADO</v>
      </c>
      <c r="E43311" s="278" t="str">
        <f>Resumo!$R$5</f>
        <v>Despesa</v>
      </c>
      <c r="F43311" s="278" t="str">
        <f>Resumo!$R$7</f>
        <v>Despesa Direta</v>
      </c>
      <c r="G43311" s="286">
        <f>'Composições Desp. Diretas'!DL58</f>
        <v>0</v>
      </c>
    </row>
    <row r="43312" spans="1:7">
      <c r="A43312" s="283">
        <f>'Comp. Desp. Indiretas'!$DK$7</f>
        <v>0</v>
      </c>
      <c r="B43312" s="278">
        <f>'Composições Desp. Diretas'!$A$59</f>
        <v>0</v>
      </c>
      <c r="C43312" s="278" t="str">
        <f>EAP!$C$10</f>
        <v>PP02</v>
      </c>
      <c r="D43312" s="279">
        <f>'Composições Desp. Diretas'!$C$59</f>
        <v>0</v>
      </c>
      <c r="E43312" s="278" t="str">
        <f>Resumo!$R$5</f>
        <v>Despesa</v>
      </c>
      <c r="F43312" s="278" t="str">
        <f>Resumo!$R$7</f>
        <v>Despesa Direta</v>
      </c>
      <c r="G43312" s="286">
        <f>'Composições Desp. Diretas'!DL59</f>
        <v>0</v>
      </c>
    </row>
    <row r="43313" spans="1:7">
      <c r="A43313" s="283">
        <f>'Comp. Desp. Indiretas'!$DK$7</f>
        <v>0</v>
      </c>
      <c r="B43313" s="278">
        <f>'Composições Desp. Diretas'!$A$60</f>
        <v>0</v>
      </c>
      <c r="C43313" s="278" t="str">
        <f>EAP!$C$10</f>
        <v>PP02</v>
      </c>
      <c r="D43313" s="279">
        <f>'Composições Desp. Diretas'!$C$60</f>
        <v>0</v>
      </c>
      <c r="E43313" s="278" t="str">
        <f>Resumo!$R$5</f>
        <v>Despesa</v>
      </c>
      <c r="F43313" s="278" t="str">
        <f>Resumo!$R$7</f>
        <v>Despesa Direta</v>
      </c>
      <c r="G43313" s="286">
        <f>'Composições Desp. Diretas'!DL60</f>
        <v>0</v>
      </c>
    </row>
    <row r="43314" spans="1:7">
      <c r="A43314" s="283">
        <f>'Comp. Desp. Indiretas'!$DK$7</f>
        <v>0</v>
      </c>
      <c r="B43314" s="278">
        <f>'Composições Desp. Diretas'!$A$61</f>
        <v>0</v>
      </c>
      <c r="C43314" s="278" t="str">
        <f>EAP!$C$10</f>
        <v>PP02</v>
      </c>
      <c r="D43314" s="279">
        <f>'Composições Desp. Diretas'!$C$61</f>
        <v>0</v>
      </c>
      <c r="E43314" s="278" t="str">
        <f>Resumo!$R$5</f>
        <v>Despesa</v>
      </c>
      <c r="F43314" s="278" t="str">
        <f>Resumo!$R$7</f>
        <v>Despesa Direta</v>
      </c>
      <c r="G43314" s="286">
        <f>'Composições Desp. Diretas'!DL61</f>
        <v>0</v>
      </c>
    </row>
    <row r="43315" spans="1:7">
      <c r="A43315" s="283">
        <f>'Comp. Desp. Indiretas'!$DK$7</f>
        <v>0</v>
      </c>
      <c r="B43315" s="278">
        <f>'Composições Desp. Diretas'!$A$62</f>
        <v>0</v>
      </c>
      <c r="C43315" s="278" t="str">
        <f>EAP!$C$10</f>
        <v>PP02</v>
      </c>
      <c r="D43315" s="279">
        <f>'Composições Desp. Diretas'!$C$62</f>
        <v>0</v>
      </c>
      <c r="E43315" s="278" t="str">
        <f>Resumo!$R$5</f>
        <v>Despesa</v>
      </c>
      <c r="F43315" s="278" t="str">
        <f>Resumo!$R$7</f>
        <v>Despesa Direta</v>
      </c>
      <c r="G43315" s="286">
        <f>'Composições Desp. Diretas'!DL62</f>
        <v>0</v>
      </c>
    </row>
    <row r="43316" spans="1:7">
      <c r="A43316" s="283">
        <f>'Comp. Desp. Indiretas'!$DK$7</f>
        <v>0</v>
      </c>
      <c r="B43316" s="278">
        <f>'Composições Desp. Diretas'!$A$63</f>
        <v>0</v>
      </c>
      <c r="C43316" s="278" t="str">
        <f>EAP!$C$10</f>
        <v>PP02</v>
      </c>
      <c r="D43316" s="279">
        <f>'Composições Desp. Diretas'!$C$63</f>
        <v>0</v>
      </c>
      <c r="E43316" s="278" t="str">
        <f>Resumo!$R$5</f>
        <v>Despesa</v>
      </c>
      <c r="F43316" s="278" t="str">
        <f>Resumo!$R$7</f>
        <v>Despesa Direta</v>
      </c>
      <c r="G43316" s="286">
        <f>'Composições Desp. Diretas'!DL63</f>
        <v>0</v>
      </c>
    </row>
    <row r="43317" spans="1:7">
      <c r="A43317" s="283">
        <f>'Comp. Desp. Indiretas'!$DK$7</f>
        <v>0</v>
      </c>
      <c r="B43317" s="278">
        <f>'Composições Desp. Diretas'!$A$64</f>
        <v>0</v>
      </c>
      <c r="C43317" s="278" t="str">
        <f>EAP!$C$10</f>
        <v>PP02</v>
      </c>
      <c r="D43317" s="279">
        <f>'Composições Desp. Diretas'!$C$64</f>
        <v>0</v>
      </c>
      <c r="E43317" s="278" t="str">
        <f>Resumo!$R$5</f>
        <v>Despesa</v>
      </c>
      <c r="F43317" s="278" t="str">
        <f>Resumo!$R$7</f>
        <v>Despesa Direta</v>
      </c>
      <c r="G43317" s="286">
        <f>'Composições Desp. Diretas'!DL64</f>
        <v>0</v>
      </c>
    </row>
    <row r="43318" spans="1:7">
      <c r="A43318" s="283">
        <f>'Comp. Desp. Indiretas'!$DK$7</f>
        <v>0</v>
      </c>
      <c r="B43318" s="278">
        <f>'Composições Desp. Diretas'!$A$65</f>
        <v>0</v>
      </c>
      <c r="C43318" s="278" t="str">
        <f>EAP!$C$10</f>
        <v>PP02</v>
      </c>
      <c r="D43318" s="279">
        <f>'Composições Desp. Diretas'!$C$65</f>
        <v>0</v>
      </c>
      <c r="E43318" s="278" t="str">
        <f>Resumo!$R$5</f>
        <v>Despesa</v>
      </c>
      <c r="F43318" s="278" t="str">
        <f>Resumo!$R$7</f>
        <v>Despesa Direta</v>
      </c>
      <c r="G43318" s="286">
        <f>'Composições Desp. Diretas'!DL65</f>
        <v>0</v>
      </c>
    </row>
    <row r="43319" spans="1:7">
      <c r="A43319" s="283">
        <f>'Comp. Desp. Indiretas'!$DK$7</f>
        <v>0</v>
      </c>
      <c r="B43319" s="278">
        <f>'Composições Desp. Diretas'!$A$66</f>
        <v>0</v>
      </c>
      <c r="C43319" s="278" t="str">
        <f>EAP!$C$10</f>
        <v>PP02</v>
      </c>
      <c r="D43319" s="279">
        <f>'Composições Desp. Diretas'!$C$66</f>
        <v>0</v>
      </c>
      <c r="E43319" s="278" t="str">
        <f>Resumo!$R$5</f>
        <v>Despesa</v>
      </c>
      <c r="F43319" s="278" t="str">
        <f>Resumo!$R$7</f>
        <v>Despesa Direta</v>
      </c>
      <c r="G43319" s="286">
        <f>'Composições Desp. Diretas'!DL66</f>
        <v>0</v>
      </c>
    </row>
    <row r="43320" spans="1:7">
      <c r="A43320" s="283">
        <f>'Comp. Desp. Indiretas'!$DK$7</f>
        <v>0</v>
      </c>
      <c r="B43320" s="278">
        <f>'Composições Desp. Diretas'!$A$67</f>
        <v>0</v>
      </c>
      <c r="C43320" s="278" t="str">
        <f>EAP!$C$10</f>
        <v>PP02</v>
      </c>
      <c r="D43320" s="279">
        <f>'Composições Desp. Diretas'!$C$67</f>
        <v>0</v>
      </c>
      <c r="E43320" s="278" t="str">
        <f>Resumo!$R$5</f>
        <v>Despesa</v>
      </c>
      <c r="F43320" s="278" t="str">
        <f>Resumo!$R$7</f>
        <v>Despesa Direta</v>
      </c>
      <c r="G43320" s="286">
        <f>'Composições Desp. Diretas'!DL67</f>
        <v>0</v>
      </c>
    </row>
    <row r="43321" spans="1:7">
      <c r="A43321" s="283">
        <f>'Comp. Desp. Indiretas'!$DK$7</f>
        <v>0</v>
      </c>
      <c r="B43321" s="278">
        <f>'Composições Desp. Diretas'!$A$68</f>
        <v>0</v>
      </c>
      <c r="C43321" s="278" t="str">
        <f>EAP!$C$10</f>
        <v>PP02</v>
      </c>
      <c r="D43321" s="279">
        <f>'Composições Desp. Diretas'!$C$68</f>
        <v>0</v>
      </c>
      <c r="E43321" s="278" t="str">
        <f>Resumo!$R$5</f>
        <v>Despesa</v>
      </c>
      <c r="F43321" s="278" t="str">
        <f>Resumo!$R$7</f>
        <v>Despesa Direta</v>
      </c>
      <c r="G43321" s="286">
        <f>'Composições Desp. Diretas'!DL68</f>
        <v>0</v>
      </c>
    </row>
    <row r="43322" spans="1:7">
      <c r="A43322" s="283">
        <f>'Comp. Desp. Indiretas'!$DK$7</f>
        <v>0</v>
      </c>
      <c r="B43322" s="278">
        <f>'Composições Desp. Diretas'!$A$69</f>
        <v>0</v>
      </c>
      <c r="C43322" s="278" t="str">
        <f>EAP!$C$10</f>
        <v>PP02</v>
      </c>
      <c r="D43322" s="279">
        <f>'Composições Desp. Diretas'!$C$69</f>
        <v>0</v>
      </c>
      <c r="E43322" s="278" t="str">
        <f>Resumo!$R$5</f>
        <v>Despesa</v>
      </c>
      <c r="F43322" s="278" t="str">
        <f>Resumo!$R$7</f>
        <v>Despesa Direta</v>
      </c>
      <c r="G43322" s="286">
        <f>'Composições Desp. Diretas'!DL69</f>
        <v>0</v>
      </c>
    </row>
    <row r="43323" spans="1:7">
      <c r="A43323" s="283">
        <f>'Comp. Desp. Indiretas'!$DK$7</f>
        <v>0</v>
      </c>
      <c r="B43323" s="278">
        <f>'Composições Desp. Diretas'!$A$70</f>
        <v>0</v>
      </c>
      <c r="C43323" s="278" t="str">
        <f>EAP!$C$10</f>
        <v>PP02</v>
      </c>
      <c r="D43323" s="279">
        <f>'Composições Desp. Diretas'!$C$70</f>
        <v>0</v>
      </c>
      <c r="E43323" s="278" t="str">
        <f>Resumo!$R$5</f>
        <v>Despesa</v>
      </c>
      <c r="F43323" s="278" t="str">
        <f>Resumo!$R$7</f>
        <v>Despesa Direta</v>
      </c>
      <c r="G43323" s="286">
        <f>'Composições Desp. Diretas'!DL70</f>
        <v>0</v>
      </c>
    </row>
    <row r="43324" spans="1:7">
      <c r="A43324" s="283">
        <f>'Comp. Desp. Indiretas'!$DK$7</f>
        <v>0</v>
      </c>
      <c r="B43324" s="278">
        <f>'Composições Desp. Diretas'!$A$71</f>
        <v>0</v>
      </c>
      <c r="C43324" s="278" t="str">
        <f>EAP!$C$10</f>
        <v>PP02</v>
      </c>
      <c r="D43324" s="279">
        <f>'Composições Desp. Diretas'!$C$71</f>
        <v>0</v>
      </c>
      <c r="E43324" s="278" t="str">
        <f>Resumo!$R$5</f>
        <v>Despesa</v>
      </c>
      <c r="F43324" s="278" t="str">
        <f>Resumo!$R$7</f>
        <v>Despesa Direta</v>
      </c>
      <c r="G43324" s="286">
        <f>'Composições Desp. Diretas'!DL71</f>
        <v>0</v>
      </c>
    </row>
    <row r="43325" spans="1:7">
      <c r="A43325" s="283">
        <f>'Comp. Desp. Indiretas'!$DK$7</f>
        <v>0</v>
      </c>
      <c r="B43325" s="278">
        <f>'Composições Desp. Diretas'!$A$72</f>
        <v>0</v>
      </c>
      <c r="C43325" s="278" t="str">
        <f>EAP!$C$10</f>
        <v>PP02</v>
      </c>
      <c r="D43325" s="279">
        <f>'Composições Desp. Diretas'!$C$72</f>
        <v>0</v>
      </c>
      <c r="E43325" s="278" t="str">
        <f>Resumo!$R$5</f>
        <v>Despesa</v>
      </c>
      <c r="F43325" s="278" t="str">
        <f>Resumo!$R$7</f>
        <v>Despesa Direta</v>
      </c>
      <c r="G43325" s="286">
        <f>'Composições Desp. Diretas'!DL72</f>
        <v>0</v>
      </c>
    </row>
    <row r="44194" spans="1:7">
      <c r="A44194" s="283">
        <f>'Comp. Desp. Indiretas'!$DK$7</f>
        <v>0</v>
      </c>
      <c r="D44194" s="279" t="str">
        <f>'CRONOG. DE RECEBIMENTO'!$A$5</f>
        <v>SUBPROGRAMA DE EDUCAÇÃO AMBIENTAL PARA A COMUNIDADE (PEAC)</v>
      </c>
      <c r="E44194" s="278" t="str">
        <f>Resumo!$R$4</f>
        <v>Receita</v>
      </c>
      <c r="F44194" s="278" t="str">
        <f>Resumo!$R$4</f>
        <v>Receita</v>
      </c>
      <c r="G44194" s="286">
        <f>'CRONOG. DE RECEBIMENTO'!AO5</f>
        <v>0</v>
      </c>
    </row>
    <row r="44195" spans="1:7">
      <c r="A44195" s="283">
        <f>'Comp. Desp. Indiretas'!$DK$7</f>
        <v>0</v>
      </c>
      <c r="D44195" s="279" t="str">
        <f>'CRONOG. DE RECEBIMENTO'!$A$6</f>
        <v>Plano de Trabalho de Comunidade (PEAC)</v>
      </c>
      <c r="E44195" s="278" t="str">
        <f>Resumo!$R$4</f>
        <v>Receita</v>
      </c>
      <c r="F44195" s="278" t="str">
        <f>Resumo!$R$4</f>
        <v>Receita</v>
      </c>
      <c r="G44195" s="286">
        <f>'CRONOG. DE RECEBIMENTO'!AO6</f>
        <v>0</v>
      </c>
    </row>
    <row r="44196" spans="1:7">
      <c r="A44196" s="283">
        <f>'Comp. Desp. Indiretas'!$DK$7</f>
        <v>0</v>
      </c>
      <c r="D44196" s="279" t="str">
        <f>'CRONOG. DE RECEBIMENTO'!$A$7</f>
        <v>Formar Comitê de Educação Ambiental de Comunidade (PEAC)</v>
      </c>
      <c r="E44196" s="278" t="str">
        <f>Resumo!$R$4</f>
        <v>Receita</v>
      </c>
      <c r="F44196" s="278" t="str">
        <f>Resumo!$R$4</f>
        <v>Receita</v>
      </c>
      <c r="G44196" s="286">
        <f>'CRONOG. DE RECEBIMENTO'!AO7</f>
        <v>0</v>
      </c>
    </row>
    <row r="44197" spans="1:7">
      <c r="A44197" s="283">
        <f>'Comp. Desp. Indiretas'!$DK$7</f>
        <v>0</v>
      </c>
      <c r="D44197" s="279" t="str">
        <f>'CRONOG. DE RECEBIMENTO'!$A$8</f>
        <v>Manter Comitê de Educação Ambiental em comunidades (PEAC)</v>
      </c>
      <c r="E44197" s="278" t="str">
        <f>Resumo!$R$4</f>
        <v>Receita</v>
      </c>
      <c r="F44197" s="278" t="str">
        <f>Resumo!$R$4</f>
        <v>Receita</v>
      </c>
      <c r="G44197" s="286">
        <f>'CRONOG. DE RECEBIMENTO'!AO8</f>
        <v>0</v>
      </c>
    </row>
    <row r="44198" spans="1:7">
      <c r="A44198" s="283">
        <f>'Comp. Desp. Indiretas'!$DK$7</f>
        <v>0</v>
      </c>
      <c r="D44198" s="279" t="str">
        <f>'CRONOG. DE RECEBIMENTO'!$A$24</f>
        <v>Realizar análise técnica mensal das atividades de Educação Ambiental do PEAC</v>
      </c>
      <c r="E44198" s="278" t="str">
        <f>Resumo!$R$4</f>
        <v>Receita</v>
      </c>
      <c r="F44198" s="278" t="str">
        <f>Resumo!$R$4</f>
        <v>Receita</v>
      </c>
      <c r="G44198" s="286">
        <f>'CRONOG. DE RECEBIMENTO'!AO24</f>
        <v>0</v>
      </c>
    </row>
    <row r="44199" spans="1:7">
      <c r="A44199" s="283">
        <f>'Comp. Desp. Indiretas'!$DK$7</f>
        <v>0</v>
      </c>
      <c r="D44199" s="279" t="str">
        <f>'CRONOG. DE RECEBIMENTO'!$A$25</f>
        <v>Realizar Blitz Educativa sobre SSMA para Comunidades (PEAC)</v>
      </c>
      <c r="E44199" s="278" t="str">
        <f>Resumo!$R$4</f>
        <v>Receita</v>
      </c>
      <c r="F44199" s="278" t="str">
        <f>Resumo!$R$4</f>
        <v>Receita</v>
      </c>
      <c r="G44199" s="286">
        <f>'CRONOG. DE RECEBIMENTO'!AO25</f>
        <v>0</v>
      </c>
    </row>
    <row r="44200" spans="1:7">
      <c r="A44200" s="283">
        <f>'Comp. Desp. Indiretas'!$DK$7</f>
        <v>0</v>
      </c>
      <c r="D44200" s="279" t="str">
        <f>'CRONOG. DE RECEBIMENTO'!$A$26</f>
        <v>Despesas tributáveis do item 6.1.12</v>
      </c>
      <c r="E44200" s="278" t="str">
        <f>Resumo!$R$4</f>
        <v>Receita</v>
      </c>
      <c r="F44200" s="278" t="str">
        <f>Resumo!$R$4</f>
        <v>Receita</v>
      </c>
      <c r="G44200" s="286">
        <f>'CRONOG. DE RECEBIMENTO'!AO26</f>
        <v>0</v>
      </c>
    </row>
    <row r="44201" spans="1:7">
      <c r="A44201" s="283">
        <f>'Comp. Desp. Indiretas'!$DK$7</f>
        <v>0</v>
      </c>
      <c r="D44201" s="279" t="str">
        <f>'CRONOG. DE RECEBIMENTO'!$A$42</f>
        <v>Despesas tributáveis do item 6.1.21</v>
      </c>
      <c r="E44201" s="278" t="str">
        <f>Resumo!$R$4</f>
        <v>Receita</v>
      </c>
      <c r="F44201" s="278" t="str">
        <f>Resumo!$R$4</f>
        <v>Receita</v>
      </c>
      <c r="G44201" s="286">
        <f>'CRONOG. DE RECEBIMENTO'!AO42</f>
        <v>0</v>
      </c>
    </row>
    <row r="44202" spans="1:7">
      <c r="A44202" s="283">
        <f>'Comp. Desp. Indiretas'!$DK$7</f>
        <v>0</v>
      </c>
      <c r="D44202" s="279" t="str">
        <f>'CRONOG. DE RECEBIMENTO'!$A$43</f>
        <v>Monitorar atividade do Programa de Educação Ambiental do Trabalhador (PEAT)</v>
      </c>
      <c r="E44202" s="278" t="str">
        <f>Resumo!$R$4</f>
        <v>Receita</v>
      </c>
      <c r="F44202" s="278" t="str">
        <f>Resumo!$R$4</f>
        <v>Receita</v>
      </c>
      <c r="G44202" s="286">
        <f>'CRONOG. DE RECEBIMENTO'!AO43</f>
        <v>0</v>
      </c>
    </row>
    <row r="44203" spans="1:7">
      <c r="A44203" s="283">
        <f>'Comp. Desp. Indiretas'!$DK$7</f>
        <v>0</v>
      </c>
      <c r="D44203" s="279" t="str">
        <f>'CRONOG. DE RECEBIMENTO'!$A$44</f>
        <v>Despesas tributáveis do item 6.1.22</v>
      </c>
      <c r="E44203" s="278" t="str">
        <f>Resumo!$R$4</f>
        <v>Receita</v>
      </c>
      <c r="F44203" s="278" t="str">
        <f>Resumo!$R$4</f>
        <v>Receita</v>
      </c>
      <c r="G44203" s="286">
        <f>'CRONOG. DE RECEBIMENTO'!AO44</f>
        <v>0</v>
      </c>
    </row>
    <row r="44204" spans="1:7">
      <c r="A44204" s="283">
        <f>'Comp. Desp. Indiretas'!$DK$7</f>
        <v>0</v>
      </c>
      <c r="D44204" s="279" t="str">
        <f>'CRONOG. DE RECEBIMENTO'!$A$45</f>
        <v>Realizar análise técnica mensal das atividades de Educação Ambiental do PEAT</v>
      </c>
      <c r="E44204" s="278" t="str">
        <f>Resumo!$R$4</f>
        <v>Receita</v>
      </c>
      <c r="F44204" s="278" t="str">
        <f>Resumo!$R$4</f>
        <v>Receita</v>
      </c>
      <c r="G44204" s="286">
        <f>'CRONOG. DE RECEBIMENTO'!AO45</f>
        <v>0</v>
      </c>
    </row>
    <row r="44205" spans="1:7">
      <c r="A44205" s="283">
        <f>'Comp. Desp. Indiretas'!$DK$7</f>
        <v>0</v>
      </c>
      <c r="D44205" s="279" t="str">
        <f>'CRONOG. DE RECEBIMENTO'!$A$46</f>
        <v>Realizar Diagnóstico Socioambiental Participativo (DSAP) para empregados</v>
      </c>
      <c r="E44205" s="278" t="str">
        <f>Resumo!$R$4</f>
        <v>Receita</v>
      </c>
      <c r="F44205" s="278" t="str">
        <f>Resumo!$R$4</f>
        <v>Receita</v>
      </c>
      <c r="G44205" s="286">
        <f>'CRONOG. DE RECEBIMENTO'!AO46</f>
        <v>0</v>
      </c>
    </row>
    <row r="44207" spans="1:7">
      <c r="A44207" s="283">
        <f>'Comp. Desp. Indiretas'!$DK$7</f>
        <v>0</v>
      </c>
      <c r="D44207" s="279" t="str">
        <f>'CRONOG. DE RECEBIMENTO'!$A$47</f>
        <v>Despesas tributáveis do item 6.1.24</v>
      </c>
      <c r="E44207" s="278" t="str">
        <f>Resumo!$R$4</f>
        <v>Receita</v>
      </c>
      <c r="F44207" s="278" t="str">
        <f>Resumo!$R$4</f>
        <v>Receita</v>
      </c>
      <c r="G44207" s="286">
        <f>'CRONOG. DE RECEBIMENTO'!AO47</f>
        <v>0</v>
      </c>
    </row>
    <row r="44208" spans="1:7">
      <c r="A44208" s="283">
        <f>'Comp. Desp. Indiretas'!$DK$7</f>
        <v>0</v>
      </c>
      <c r="D44208" s="279" t="str">
        <f>'CRONOG. DE RECEBIMENTO'!$A$48</f>
        <v>PRODUÇÃO DE ARTES VISUAIS</v>
      </c>
      <c r="E44208" s="278" t="str">
        <f>Resumo!$R$4</f>
        <v>Receita</v>
      </c>
      <c r="F44208" s="278" t="str">
        <f>Resumo!$R$4</f>
        <v>Receita</v>
      </c>
      <c r="G44208" s="286">
        <f>'CRONOG. DE RECEBIMENTO'!AO48</f>
        <v>0</v>
      </c>
    </row>
    <row r="44209" spans="1:7">
      <c r="A44209" s="283">
        <f>'Comp. Desp. Indiretas'!$DK$7</f>
        <v>0</v>
      </c>
      <c r="D44209" s="279" t="str">
        <f>'CRONOG. DE RECEBIMENTO'!$A$49</f>
        <v>Produzir material gráfico como folder, convites, banner, lâmina, outdoor, apresentações e produtos diversos atinentes a educação ambiental e outras temáticas etc.</v>
      </c>
      <c r="E44209" s="278" t="str">
        <f>Resumo!$R$4</f>
        <v>Receita</v>
      </c>
      <c r="F44209" s="278" t="str">
        <f>Resumo!$R$4</f>
        <v>Receita</v>
      </c>
      <c r="G44209" s="286">
        <f>'CRONOG. DE RECEBIMENTO'!AO49</f>
        <v>0</v>
      </c>
    </row>
    <row r="44210" spans="1:7">
      <c r="A44210" s="283">
        <f>'Comp. Desp. Indiretas'!$DK$7</f>
        <v>0</v>
      </c>
      <c r="D44210" s="279" t="str">
        <f>'CRONOG. DE RECEBIMENTO'!$A$50</f>
        <v>Produzir Card Animado, Vídeos, Spot, Jogos interativos, Peça Multimídia, Identidade Visual, Plataformas digitais/interativas, Brindes, Cadernos de Campo/Quis/Guia etc.:</v>
      </c>
      <c r="E44210" s="278" t="str">
        <f>Resumo!$R$4</f>
        <v>Receita</v>
      </c>
      <c r="F44210" s="278" t="str">
        <f>Resumo!$R$4</f>
        <v>Receita</v>
      </c>
      <c r="G44210" s="286">
        <f>'CRONOG. DE RECEBIMENTO'!AO50</f>
        <v>0</v>
      </c>
    </row>
    <row r="44224" spans="1:7">
      <c r="A44224" s="283">
        <f>'Comp. Desp. Indiretas'!$DK$7</f>
        <v>0</v>
      </c>
      <c r="D44224" s="279" t="str">
        <f>Resumo!$R$8</f>
        <v>Imposto</v>
      </c>
      <c r="E44224" s="278" t="str">
        <f>Resumo!$R$5</f>
        <v>Despesa</v>
      </c>
      <c r="F44224" s="278" t="str">
        <f>Resumo!$R$8</f>
        <v>Imposto</v>
      </c>
      <c r="G44224" s="286">
        <f>'CRONOG. DE RECEBIMENTO'!AO53</f>
        <v>0</v>
      </c>
    </row>
    <row r="44225" spans="1:7">
      <c r="A44225" s="283">
        <f>'Comp. Desp. Indiretas'!$DK$7</f>
        <v>0</v>
      </c>
      <c r="D44225" s="279" t="str">
        <f>Resumo!$R$9</f>
        <v>Overhead</v>
      </c>
      <c r="E44225" s="278" t="str">
        <f>Resumo!$R$9</f>
        <v>Overhead</v>
      </c>
      <c r="F44225" s="278" t="str">
        <f>Resumo!$R$9</f>
        <v>Overhead</v>
      </c>
      <c r="G44225" s="286">
        <f>'CRONOG. DE RECEBIMENTO'!AO58</f>
        <v>0</v>
      </c>
    </row>
    <row r="44226" spans="1:7">
      <c r="A44226" s="283">
        <f>'Comp. Desp. Indiretas'!$DK$7</f>
        <v>0</v>
      </c>
      <c r="D44226" s="279" t="str">
        <f>Resumo!$R$10</f>
        <v>Margem</v>
      </c>
      <c r="E44226" s="278" t="str">
        <f>Resumo!$R$10</f>
        <v>Margem</v>
      </c>
      <c r="F44226" s="278" t="str">
        <f>Resumo!$R$10</f>
        <v>Margem</v>
      </c>
      <c r="G44226" s="286">
        <f>'CRONOG. DE RECEBIMENTO'!AO60</f>
        <v>0</v>
      </c>
    </row>
    <row r="44227" spans="1:7">
      <c r="A44227" s="283">
        <f>'Comp. Desp. Indiretas'!$DK$7</f>
        <v>0</v>
      </c>
      <c r="D44227" s="279" t="str">
        <f>Resumo!$R$11</f>
        <v>Risco</v>
      </c>
      <c r="E44227" s="278" t="str">
        <f>Resumo!$R$11</f>
        <v>Risco</v>
      </c>
      <c r="F44227" s="278" t="str">
        <f>Resumo!$R$11</f>
        <v>Risco</v>
      </c>
      <c r="G44227" s="286">
        <f>'CRONOG. DE RECEBIMENTO'!AO59</f>
        <v>0</v>
      </c>
    </row>
    <row r="44228" spans="1:7">
      <c r="A44228" s="283">
        <f>'Comp. Desp. Indiretas'!$DK$7</f>
        <v>0</v>
      </c>
      <c r="D44228" s="279" t="str">
        <f>'CRONOG. DE RECEBIMENTO'!$A$54</f>
        <v>TOTAL MENSAL - RECEITA LÍQUIDA</v>
      </c>
      <c r="E44228" s="278" t="str">
        <f>Resumo!$R$4</f>
        <v>Receita</v>
      </c>
      <c r="F44228" s="278" t="str">
        <f>'CRONOG. DE RECEBIMENTO'!$A$54</f>
        <v>TOTAL MENSAL - RECEITA LÍQUIDA</v>
      </c>
      <c r="G44228" s="286">
        <f>'CRONOG. DE RECEBIMENTO'!$AO$54</f>
        <v>0</v>
      </c>
    </row>
    <row r="44229" spans="1:7">
      <c r="A44229" s="283">
        <f>'Comp. Desp. Indiretas'!$DK$7</f>
        <v>0</v>
      </c>
      <c r="D44229" s="279" t="str">
        <f>'CRONOG. DE RECEBIMENTO'!$A$55</f>
        <v>TOTAL ACUMULADO - RECEITA LÍQUIDA</v>
      </c>
      <c r="E44229" s="278" t="str">
        <f>Resumo!$R$4</f>
        <v>Receita</v>
      </c>
      <c r="F44229" s="278" t="str">
        <f>'CRONOG. DE RECEBIMENTO'!$A$55</f>
        <v>TOTAL ACUMULADO - RECEITA LÍQUIDA</v>
      </c>
      <c r="G44229" s="286">
        <f>'CRONOG. DE RECEBIMENTO'!$AO$55</f>
        <v>5856057.9680455765</v>
      </c>
    </row>
    <row r="44260" spans="1:7">
      <c r="A44260" s="283">
        <f>'Comp. Desp. Indiretas'!$DL$7</f>
        <v>0</v>
      </c>
      <c r="B44260" s="278" t="str">
        <f>'Comp. Desp. Indiretas'!$A$9</f>
        <v>MOC</v>
      </c>
      <c r="D44260" s="279" t="str">
        <f>'Comp. Desp. Indiretas'!$C$9</f>
        <v>DIRETOR TÉCNICO</v>
      </c>
      <c r="E44260" s="278" t="str">
        <f>Resumo!$R$5</f>
        <v>Despesa</v>
      </c>
      <c r="F44260" s="278" t="str">
        <f>Resumo!$R$6</f>
        <v>Despesa Indireta</v>
      </c>
      <c r="G44260" s="286">
        <f>'Comp. Desp. Indiretas'!DL9</f>
        <v>0</v>
      </c>
    </row>
    <row r="44261" spans="1:7">
      <c r="A44261" s="283">
        <f>'Comp. Desp. Indiretas'!$DL$7</f>
        <v>0</v>
      </c>
      <c r="B44261" s="278" t="str">
        <f>'Comp. Desp. Indiretas'!$A$10</f>
        <v>MOC</v>
      </c>
      <c r="D44261" s="279" t="str">
        <f>'Comp. Desp. Indiretas'!$C$10</f>
        <v>GERENTE DE PROJETO</v>
      </c>
      <c r="E44261" s="278" t="str">
        <f>Resumo!$R$5</f>
        <v>Despesa</v>
      </c>
      <c r="F44261" s="278" t="str">
        <f>Resumo!$R$6</f>
        <v>Despesa Indireta</v>
      </c>
      <c r="G44261" s="286">
        <f>'Comp. Desp. Indiretas'!DL10</f>
        <v>0</v>
      </c>
    </row>
    <row r="44262" spans="1:7">
      <c r="A44262" s="283">
        <f>'Comp. Desp. Indiretas'!$DL$7</f>
        <v>0</v>
      </c>
      <c r="B44262" s="278" t="str">
        <f>'Comp. Desp. Indiretas'!$A$11</f>
        <v>MOC</v>
      </c>
      <c r="D44262" s="279" t="str">
        <f>'Comp. Desp. Indiretas'!$C$11</f>
        <v>COORD. DE PROJETO</v>
      </c>
      <c r="E44262" s="278" t="str">
        <f>Resumo!$R$5</f>
        <v>Despesa</v>
      </c>
      <c r="F44262" s="278" t="str">
        <f>Resumo!$R$6</f>
        <v>Despesa Indireta</v>
      </c>
      <c r="G44262" s="286">
        <f>'Comp. Desp. Indiretas'!DL11</f>
        <v>0</v>
      </c>
    </row>
    <row r="44263" spans="1:7">
      <c r="A44263" s="283">
        <f>'Comp. Desp. Indiretas'!$DL$7</f>
        <v>0</v>
      </c>
      <c r="B44263" s="278" t="str">
        <f>'Comp. Desp. Indiretas'!$A$12</f>
        <v>MOC</v>
      </c>
      <c r="D44263" s="279" t="str">
        <f>'Comp. Desp. Indiretas'!$C$12</f>
        <v>COORD. OPERACIONAL</v>
      </c>
      <c r="E44263" s="278" t="str">
        <f>Resumo!$R$5</f>
        <v>Despesa</v>
      </c>
      <c r="F44263" s="278" t="str">
        <f>Resumo!$R$6</f>
        <v>Despesa Indireta</v>
      </c>
      <c r="G44263" s="286">
        <f>'Comp. Desp. Indiretas'!DL12</f>
        <v>0</v>
      </c>
    </row>
    <row r="44264" spans="1:7">
      <c r="A44264" s="283">
        <f>'Comp. Desp. Indiretas'!$DL$7</f>
        <v>0</v>
      </c>
      <c r="B44264" s="278" t="str">
        <f>'Comp. Desp. Indiretas'!$A$13</f>
        <v>MOC</v>
      </c>
      <c r="D44264" s="279" t="str">
        <f>'Comp. Desp. Indiretas'!$C$13</f>
        <v>ANALISTA DE PROJETOS SENIOR</v>
      </c>
      <c r="E44264" s="278" t="str">
        <f>Resumo!$R$5</f>
        <v>Despesa</v>
      </c>
      <c r="F44264" s="278" t="str">
        <f>Resumo!$R$6</f>
        <v>Despesa Indireta</v>
      </c>
      <c r="G44264" s="286">
        <f>'Comp. Desp. Indiretas'!DL13</f>
        <v>0</v>
      </c>
    </row>
    <row r="44265" spans="1:7">
      <c r="A44265" s="283">
        <f>'Comp. Desp. Indiretas'!$DL$7</f>
        <v>0</v>
      </c>
      <c r="B44265" s="278" t="str">
        <f>'Comp. Desp. Indiretas'!$A$14</f>
        <v>MOC</v>
      </c>
      <c r="D44265" s="279" t="str">
        <f>'Comp. Desp. Indiretas'!$C$14</f>
        <v>ANALISTA DE PROJETOS PLENO</v>
      </c>
      <c r="E44265" s="278" t="str">
        <f>Resumo!$R$5</f>
        <v>Despesa</v>
      </c>
      <c r="F44265" s="278" t="str">
        <f>Resumo!$R$6</f>
        <v>Despesa Indireta</v>
      </c>
      <c r="G44265" s="286">
        <f>'Comp. Desp. Indiretas'!DL14</f>
        <v>0</v>
      </c>
    </row>
    <row r="44266" spans="1:7">
      <c r="A44266" s="283">
        <f>'Comp. Desp. Indiretas'!$DL$7</f>
        <v>0</v>
      </c>
      <c r="B44266" s="278" t="str">
        <f>'Comp. Desp. Indiretas'!$A$15</f>
        <v>MOC</v>
      </c>
      <c r="D44266" s="279" t="str">
        <f>'Comp. Desp. Indiretas'!$C$15</f>
        <v>ANALISTA DE PROJETOS JUNIOR</v>
      </c>
      <c r="E44266" s="278" t="str">
        <f>Resumo!$R$5</f>
        <v>Despesa</v>
      </c>
      <c r="F44266" s="278" t="str">
        <f>Resumo!$R$6</f>
        <v>Despesa Indireta</v>
      </c>
      <c r="G44266" s="286">
        <f>'Comp. Desp. Indiretas'!DL15</f>
        <v>0</v>
      </c>
    </row>
    <row r="44267" spans="1:7">
      <c r="A44267" s="283">
        <f>'Comp. Desp. Indiretas'!$DL$7</f>
        <v>0</v>
      </c>
      <c r="B44267" s="278" t="str">
        <f>'Comp. Desp. Indiretas'!$A$16</f>
        <v>MOC</v>
      </c>
      <c r="D44267" s="279" t="str">
        <f>'Comp. Desp. Indiretas'!$C$16</f>
        <v>TÉCNICO OPERACIONAL</v>
      </c>
      <c r="E44267" s="278" t="str">
        <f>Resumo!$R$5</f>
        <v>Despesa</v>
      </c>
      <c r="F44267" s="278" t="str">
        <f>Resumo!$R$6</f>
        <v>Despesa Indireta</v>
      </c>
      <c r="G44267" s="286">
        <f>'Comp. Desp. Indiretas'!DL16</f>
        <v>0</v>
      </c>
    </row>
    <row r="44268" spans="1:7">
      <c r="A44268" s="283">
        <f>'Comp. Desp. Indiretas'!$DL$7</f>
        <v>0</v>
      </c>
      <c r="B44268" s="278" t="str">
        <f>'Comp. Desp. Indiretas'!$A$17</f>
        <v>MOC</v>
      </c>
      <c r="D44268" s="279" t="str">
        <f>'Comp. Desp. Indiretas'!$C$17</f>
        <v>TÉCNICO OPERACIONAL - C/ PERICULOSIDADE</v>
      </c>
      <c r="E44268" s="278" t="str">
        <f>Resumo!$R$5</f>
        <v>Despesa</v>
      </c>
      <c r="F44268" s="278" t="str">
        <f>Resumo!$R$6</f>
        <v>Despesa Indireta</v>
      </c>
      <c r="G44268" s="286">
        <f>'Comp. Desp. Indiretas'!DL17</f>
        <v>0</v>
      </c>
    </row>
    <row r="44269" spans="1:7">
      <c r="A44269" s="283">
        <f>'Comp. Desp. Indiretas'!$DL$7</f>
        <v>0</v>
      </c>
      <c r="B44269" s="278" t="str">
        <f>'Comp. Desp. Indiretas'!$A$18</f>
        <v>MOC</v>
      </c>
      <c r="D44269" s="279" t="str">
        <f>'Comp. Desp. Indiretas'!$C$18</f>
        <v>ANALISTA DE GEOPROCESSAMENTO</v>
      </c>
      <c r="E44269" s="278" t="str">
        <f>Resumo!$R$5</f>
        <v>Despesa</v>
      </c>
      <c r="F44269" s="278" t="str">
        <f>Resumo!$R$6</f>
        <v>Despesa Indireta</v>
      </c>
      <c r="G44269" s="286">
        <f>'Comp. Desp. Indiretas'!DL18</f>
        <v>0</v>
      </c>
    </row>
    <row r="44270" spans="1:7">
      <c r="A44270" s="283">
        <f>'Comp. Desp. Indiretas'!$DL$7</f>
        <v>0</v>
      </c>
      <c r="B44270" s="278" t="str">
        <f>'Comp. Desp. Indiretas'!$A$19</f>
        <v>MOC</v>
      </c>
      <c r="D44270" s="279" t="str">
        <f>'Comp. Desp. Indiretas'!$C$19</f>
        <v>ASSISTENTE DE PROJETOS</v>
      </c>
      <c r="E44270" s="278" t="str">
        <f>Resumo!$R$5</f>
        <v>Despesa</v>
      </c>
      <c r="F44270" s="278" t="str">
        <f>Resumo!$R$6</f>
        <v>Despesa Indireta</v>
      </c>
      <c r="G44270" s="286">
        <f>'Comp. Desp. Indiretas'!DL19</f>
        <v>0</v>
      </c>
    </row>
    <row r="44271" spans="1:7">
      <c r="A44271" s="283">
        <f>'Comp. Desp. Indiretas'!$DL$7</f>
        <v>0</v>
      </c>
      <c r="B44271" s="278" t="str">
        <f>'Comp. Desp. Indiretas'!$A$20</f>
        <v>MOC</v>
      </c>
      <c r="D44271" s="279" t="str">
        <f>'Comp. Desp. Indiretas'!$C$20</f>
        <v>ASSISTENTE ADMINISTRATIVO</v>
      </c>
      <c r="E44271" s="278" t="str">
        <f>Resumo!$R$5</f>
        <v>Despesa</v>
      </c>
      <c r="F44271" s="278" t="str">
        <f>Resumo!$R$6</f>
        <v>Despesa Indireta</v>
      </c>
      <c r="G44271" s="286">
        <f>'Comp. Desp. Indiretas'!DL20</f>
        <v>0</v>
      </c>
    </row>
    <row r="44272" spans="1:7">
      <c r="A44272" s="283">
        <f>'Comp. Desp. Indiretas'!$DL$7</f>
        <v>0</v>
      </c>
      <c r="B44272" s="278" t="str">
        <f>'Comp. Desp. Indiretas'!$A$21</f>
        <v>MOC</v>
      </c>
      <c r="D44272" s="279" t="str">
        <f>'Comp. Desp. Indiretas'!$C$21</f>
        <v>ESTAGIÁRIO TÉCNICO</v>
      </c>
      <c r="E44272" s="278" t="str">
        <f>Resumo!$R$5</f>
        <v>Despesa</v>
      </c>
      <c r="F44272" s="278" t="str">
        <f>Resumo!$R$6</f>
        <v>Despesa Indireta</v>
      </c>
      <c r="G44272" s="286">
        <f>'Comp. Desp. Indiretas'!DL21</f>
        <v>0</v>
      </c>
    </row>
    <row r="44273" spans="1:7">
      <c r="A44273" s="283">
        <f>'Comp. Desp. Indiretas'!$DL$7</f>
        <v>0</v>
      </c>
      <c r="B44273" s="278" t="str">
        <f>'Comp. Desp. Indiretas'!$A$22</f>
        <v>MOC</v>
      </c>
      <c r="D44273" s="279" t="str">
        <f>'Comp. Desp. Indiretas'!$C$22</f>
        <v>ANALISTA FINANCEIRO</v>
      </c>
      <c r="E44273" s="278" t="str">
        <f>Resumo!$R$5</f>
        <v>Despesa</v>
      </c>
      <c r="F44273" s="278" t="str">
        <f>Resumo!$R$6</f>
        <v>Despesa Indireta</v>
      </c>
      <c r="G44273" s="286">
        <f>'Comp. Desp. Indiretas'!DL22</f>
        <v>0</v>
      </c>
    </row>
    <row r="44274" spans="1:7">
      <c r="A44274" s="283">
        <f>'Comp. Desp. Indiretas'!$DL$7</f>
        <v>0</v>
      </c>
      <c r="B44274" s="278" t="str">
        <f>'Comp. Desp. Indiretas'!$A$23</f>
        <v>MOC</v>
      </c>
      <c r="D44274" s="279" t="str">
        <f>'Comp. Desp. Indiretas'!$C$23</f>
        <v>ANALISTA DE SUPRIMENTOS</v>
      </c>
      <c r="E44274" s="278" t="str">
        <f>Resumo!$R$5</f>
        <v>Despesa</v>
      </c>
      <c r="F44274" s="278" t="str">
        <f>Resumo!$R$6</f>
        <v>Despesa Indireta</v>
      </c>
      <c r="G44274" s="286">
        <f>'Comp. Desp. Indiretas'!DL23</f>
        <v>0</v>
      </c>
    </row>
    <row r="44275" spans="1:7">
      <c r="A44275" s="283">
        <f>'Comp. Desp. Indiretas'!$DL$7</f>
        <v>0</v>
      </c>
      <c r="B44275" s="278" t="str">
        <f>'Comp. Desp. Indiretas'!$A$24</f>
        <v>DG</v>
      </c>
      <c r="D44275" s="279" t="str">
        <f>'Comp. Desp. Indiretas'!$C$24</f>
        <v>HOSPEDAGEM VIAGEM</v>
      </c>
      <c r="E44275" s="278" t="str">
        <f>Resumo!$R$5</f>
        <v>Despesa</v>
      </c>
      <c r="F44275" s="278" t="str">
        <f>Resumo!$R$6</f>
        <v>Despesa Indireta</v>
      </c>
      <c r="G44275" s="286">
        <f>'Comp. Desp. Indiretas'!DL24</f>
        <v>0</v>
      </c>
    </row>
    <row r="44276" spans="1:7">
      <c r="A44276" s="283">
        <f>'Comp. Desp. Indiretas'!$DL$7</f>
        <v>0</v>
      </c>
      <c r="B44276" s="278" t="str">
        <f>'Comp. Desp. Indiretas'!$A$25</f>
        <v>DG</v>
      </c>
      <c r="D44276" s="279" t="str">
        <f>'Comp. Desp. Indiretas'!$C$25</f>
        <v>HOSPEDAGEM - NIVEL 2</v>
      </c>
      <c r="E44276" s="278" t="str">
        <f>Resumo!$R$5</f>
        <v>Despesa</v>
      </c>
      <c r="F44276" s="278" t="str">
        <f>Resumo!$R$6</f>
        <v>Despesa Indireta</v>
      </c>
      <c r="G44276" s="286">
        <f>'Comp. Desp. Indiretas'!DL25</f>
        <v>0</v>
      </c>
    </row>
    <row r="44277" spans="1:7">
      <c r="A44277" s="283">
        <f>'Comp. Desp. Indiretas'!$DL$7</f>
        <v>0</v>
      </c>
      <c r="B44277" s="278" t="str">
        <f>'Comp. Desp. Indiretas'!$A$26</f>
        <v>DG</v>
      </c>
      <c r="D44277" s="279" t="str">
        <f>'Comp. Desp. Indiretas'!$C$26</f>
        <v>HOSPEDAGEM - NIVEL 3</v>
      </c>
      <c r="E44277" s="278" t="str">
        <f>Resumo!$R$5</f>
        <v>Despesa</v>
      </c>
      <c r="F44277" s="278" t="str">
        <f>Resumo!$R$6</f>
        <v>Despesa Indireta</v>
      </c>
      <c r="G44277" s="286">
        <f>'Comp. Desp. Indiretas'!DL26</f>
        <v>0</v>
      </c>
    </row>
    <row r="44278" spans="1:7">
      <c r="A44278" s="283">
        <f>'Comp. Desp. Indiretas'!$DL$7</f>
        <v>0</v>
      </c>
      <c r="B44278" s="278" t="str">
        <f>'Comp. Desp. Indiretas'!$A$27</f>
        <v>DG</v>
      </c>
      <c r="D44278" s="279" t="str">
        <f>'Comp. Desp. Indiretas'!$C$27</f>
        <v>SALA COMERCIAL - PARAUAPEBAS/PA</v>
      </c>
      <c r="E44278" s="278" t="str">
        <f>Resumo!$R$5</f>
        <v>Despesa</v>
      </c>
      <c r="F44278" s="278" t="str">
        <f>Resumo!$R$6</f>
        <v>Despesa Indireta</v>
      </c>
      <c r="G44278" s="286">
        <f>'Comp. Desp. Indiretas'!DL27</f>
        <v>0</v>
      </c>
    </row>
    <row r="44279" spans="1:7">
      <c r="A44279" s="283">
        <f>'Comp. Desp. Indiretas'!$DL$7</f>
        <v>0</v>
      </c>
      <c r="B44279" s="278" t="str">
        <f>'Comp. Desp. Indiretas'!$A$28</f>
        <v>DG</v>
      </c>
      <c r="D44279" s="279" t="str">
        <f>'Comp. Desp. Indiretas'!$C$28</f>
        <v>CUSTOS FIXOS - SALA COMERCIAL (INTERNET, TELEFONIA, ENERGIA, LIMPEZA, E ETC)</v>
      </c>
      <c r="E44279" s="278" t="str">
        <f>Resumo!$R$5</f>
        <v>Despesa</v>
      </c>
      <c r="F44279" s="278" t="str">
        <f>Resumo!$R$6</f>
        <v>Despesa Indireta</v>
      </c>
      <c r="G44279" s="286">
        <f>'Comp. Desp. Indiretas'!DL28</f>
        <v>0</v>
      </c>
    </row>
    <row r="44280" spans="1:7">
      <c r="A44280" s="283">
        <f>'Comp. Desp. Indiretas'!$DL$7</f>
        <v>0</v>
      </c>
      <c r="B44280" s="278" t="str">
        <f>'Comp. Desp. Indiretas'!$A$29</f>
        <v>DG</v>
      </c>
      <c r="D44280" s="279" t="str">
        <f>'Comp. Desp. Indiretas'!$C$29</f>
        <v>MOBILIA/FRETE - SALA COMERCIAL</v>
      </c>
      <c r="E44280" s="278" t="str">
        <f>Resumo!$R$5</f>
        <v>Despesa</v>
      </c>
      <c r="F44280" s="278" t="str">
        <f>Resumo!$R$6</f>
        <v>Despesa Indireta</v>
      </c>
      <c r="G44280" s="286">
        <f>'Comp. Desp. Indiretas'!DL29</f>
        <v>0</v>
      </c>
    </row>
    <row r="44281" spans="1:7">
      <c r="A44281" s="283">
        <f>'Comp. Desp. Indiretas'!$DL$7</f>
        <v>0</v>
      </c>
      <c r="B44281" s="278" t="str">
        <f>'Comp. Desp. Indiretas'!$A$30</f>
        <v>DG</v>
      </c>
      <c r="D44281" s="279" t="str">
        <f>'Comp. Desp. Indiretas'!$C$30</f>
        <v>ALIMENTAÇÃO - NIVEL 3</v>
      </c>
      <c r="E44281" s="278" t="str">
        <f>Resumo!$R$5</f>
        <v>Despesa</v>
      </c>
      <c r="F44281" s="278" t="str">
        <f>Resumo!$R$6</f>
        <v>Despesa Indireta</v>
      </c>
      <c r="G44281" s="286">
        <f>'Comp. Desp. Indiretas'!DL30</f>
        <v>0</v>
      </c>
    </row>
    <row r="44282" spans="1:7">
      <c r="A44282" s="283">
        <f>'Comp. Desp. Indiretas'!$DL$7</f>
        <v>0</v>
      </c>
      <c r="B44282" s="278" t="str">
        <f>'Comp. Desp. Indiretas'!$A$31</f>
        <v>DG</v>
      </c>
      <c r="D44282" s="279" t="str">
        <f>'Comp. Desp. Indiretas'!$C$31</f>
        <v>TELEFONIA</v>
      </c>
      <c r="E44282" s="278" t="str">
        <f>Resumo!$R$5</f>
        <v>Despesa</v>
      </c>
      <c r="F44282" s="278" t="str">
        <f>Resumo!$R$6</f>
        <v>Despesa Indireta</v>
      </c>
      <c r="G44282" s="286">
        <f>'Comp. Desp. Indiretas'!DL31</f>
        <v>0</v>
      </c>
    </row>
    <row r="44283" spans="1:7">
      <c r="A44283" s="283">
        <f>'Comp. Desp. Indiretas'!$DL$7</f>
        <v>0</v>
      </c>
      <c r="B44283" s="278" t="str">
        <f>'Comp. Desp. Indiretas'!$A$32</f>
        <v>DG</v>
      </c>
      <c r="D44283" s="279" t="str">
        <f>'Comp. Desp. Indiretas'!$C$32</f>
        <v>ALUGUEL DE VEÍCULO SUV</v>
      </c>
      <c r="E44283" s="278" t="str">
        <f>Resumo!$R$5</f>
        <v>Despesa</v>
      </c>
      <c r="F44283" s="278" t="str">
        <f>Resumo!$R$6</f>
        <v>Despesa Indireta</v>
      </c>
      <c r="G44283" s="286">
        <f>'Comp. Desp. Indiretas'!DL32</f>
        <v>0</v>
      </c>
    </row>
    <row r="44284" spans="1:7">
      <c r="A44284" s="283">
        <f>'Comp. Desp. Indiretas'!$DL$7</f>
        <v>0</v>
      </c>
      <c r="B44284" s="278" t="str">
        <f>'Comp. Desp. Indiretas'!$A$33</f>
        <v>DG</v>
      </c>
      <c r="D44284" s="279" t="str">
        <f>'Comp. Desp. Indiretas'!$C$33</f>
        <v>ALUGUEL DE VEICULO LEVE</v>
      </c>
      <c r="E44284" s="278" t="str">
        <f>Resumo!$R$5</f>
        <v>Despesa</v>
      </c>
      <c r="F44284" s="278" t="str">
        <f>Resumo!$R$6</f>
        <v>Despesa Indireta</v>
      </c>
      <c r="G44284" s="286">
        <f>'Comp. Desp. Indiretas'!DL33</f>
        <v>0</v>
      </c>
    </row>
    <row r="44285" spans="1:7">
      <c r="A44285" s="283">
        <f>'Comp. Desp. Indiretas'!$DL$7</f>
        <v>0</v>
      </c>
      <c r="B44285" s="278" t="str">
        <f>'Comp. Desp. Indiretas'!$A$34</f>
        <v>DG</v>
      </c>
      <c r="D44285" s="279" t="str">
        <f>'Comp. Desp. Indiretas'!$C$34</f>
        <v>ALUGUEL CAMINHONTE</v>
      </c>
      <c r="E44285" s="278" t="str">
        <f>Resumo!$R$5</f>
        <v>Despesa</v>
      </c>
      <c r="F44285" s="278" t="str">
        <f>Resumo!$R$6</f>
        <v>Despesa Indireta</v>
      </c>
      <c r="G44285" s="286">
        <f>'Comp. Desp. Indiretas'!DL34</f>
        <v>0</v>
      </c>
    </row>
    <row r="44286" spans="1:7">
      <c r="A44286" s="283">
        <f>'Comp. Desp. Indiretas'!$DL$7</f>
        <v>0</v>
      </c>
      <c r="B44286" s="278" t="str">
        <f>'Comp. Desp. Indiretas'!$A$35</f>
        <v>DG</v>
      </c>
      <c r="D44286" s="279" t="str">
        <f>'Comp. Desp. Indiretas'!$C$35</f>
        <v>AQUISIÇÃO DE VEICULO</v>
      </c>
      <c r="E44286" s="278" t="str">
        <f>Resumo!$R$5</f>
        <v>Despesa</v>
      </c>
      <c r="F44286" s="278" t="str">
        <f>Resumo!$R$6</f>
        <v>Despesa Indireta</v>
      </c>
      <c r="G44286" s="286">
        <f>'Comp. Desp. Indiretas'!DL35</f>
        <v>0</v>
      </c>
    </row>
    <row r="44287" spans="1:7">
      <c r="A44287" s="283">
        <f>'Comp. Desp. Indiretas'!$DL$7</f>
        <v>0</v>
      </c>
      <c r="B44287" s="278" t="str">
        <f>'Comp. Desp. Indiretas'!$A$36</f>
        <v>DG</v>
      </c>
      <c r="D44287" s="279" t="str">
        <f>'Comp. Desp. Indiretas'!$C$36</f>
        <v>COMBUSTÍVEL - GASOLINA</v>
      </c>
      <c r="E44287" s="278" t="str">
        <f>Resumo!$R$5</f>
        <v>Despesa</v>
      </c>
      <c r="F44287" s="278" t="str">
        <f>Resumo!$R$6</f>
        <v>Despesa Indireta</v>
      </c>
      <c r="G44287" s="286">
        <f>'Comp. Desp. Indiretas'!DL36</f>
        <v>0</v>
      </c>
    </row>
    <row r="44288" spans="1:7">
      <c r="A44288" s="283">
        <f>'Comp. Desp. Indiretas'!$DL$7</f>
        <v>0</v>
      </c>
      <c r="B44288" s="278" t="str">
        <f>'Comp. Desp. Indiretas'!$A$37</f>
        <v>DG</v>
      </c>
      <c r="D44288" s="279" t="str">
        <f>'Comp. Desp. Indiretas'!$C$37</f>
        <v>COMBUSTÍVEL - DIESEL</v>
      </c>
      <c r="E44288" s="278" t="str">
        <f>Resumo!$R$5</f>
        <v>Despesa</v>
      </c>
      <c r="F44288" s="278" t="str">
        <f>Resumo!$R$6</f>
        <v>Despesa Indireta</v>
      </c>
      <c r="G44288" s="286">
        <f>'Comp. Desp. Indiretas'!DL37</f>
        <v>0</v>
      </c>
    </row>
    <row r="44289" spans="1:7">
      <c r="A44289" s="283">
        <f>'Comp. Desp. Indiretas'!$DL$7</f>
        <v>0</v>
      </c>
      <c r="B44289" s="278" t="str">
        <f>'Comp. Desp. Indiretas'!$A$38</f>
        <v>DG</v>
      </c>
      <c r="D44289" s="279" t="str">
        <f>'Comp. Desp. Indiretas'!$C$38</f>
        <v>PASSAGEM AÉREA</v>
      </c>
      <c r="E44289" s="278" t="str">
        <f>Resumo!$R$5</f>
        <v>Despesa</v>
      </c>
      <c r="F44289" s="278" t="str">
        <f>Resumo!$R$6</f>
        <v>Despesa Indireta</v>
      </c>
      <c r="G44289" s="286">
        <f>'Comp. Desp. Indiretas'!DL38</f>
        <v>0</v>
      </c>
    </row>
    <row r="44290" spans="1:7">
      <c r="A44290" s="283">
        <f>'Comp. Desp. Indiretas'!$DL$7</f>
        <v>0</v>
      </c>
      <c r="B44290" s="278" t="str">
        <f>'Comp. Desp. Indiretas'!$A$39</f>
        <v>ART</v>
      </c>
      <c r="D44290" s="279" t="str">
        <f>'Comp. Desp. Indiretas'!$C$39</f>
        <v>ART CREA - Nível 1</v>
      </c>
      <c r="E44290" s="278" t="str">
        <f>Resumo!$R$5</f>
        <v>Despesa</v>
      </c>
      <c r="F44290" s="278" t="str">
        <f>Resumo!$R$6</f>
        <v>Despesa Indireta</v>
      </c>
      <c r="G44290" s="286">
        <f>'Comp. Desp. Indiretas'!DL39</f>
        <v>0</v>
      </c>
    </row>
    <row r="44291" spans="1:7">
      <c r="A44291" s="283">
        <f>'Comp. Desp. Indiretas'!$DL$7</f>
        <v>0</v>
      </c>
      <c r="B44291" s="278" t="str">
        <f>'Comp. Desp. Indiretas'!$A$40</f>
        <v>ART</v>
      </c>
      <c r="D44291" s="279" t="str">
        <f>'Comp. Desp. Indiretas'!$C$40</f>
        <v>ART CREA - Nível 2</v>
      </c>
      <c r="E44291" s="278" t="str">
        <f>Resumo!$R$5</f>
        <v>Despesa</v>
      </c>
      <c r="F44291" s="278" t="str">
        <f>Resumo!$R$6</f>
        <v>Despesa Indireta</v>
      </c>
      <c r="G44291" s="286">
        <f>'Comp. Desp. Indiretas'!DL40</f>
        <v>0</v>
      </c>
    </row>
    <row r="44292" spans="1:7">
      <c r="A44292" s="283">
        <f>'Comp. Desp. Indiretas'!$DL$7</f>
        <v>0</v>
      </c>
      <c r="B44292" s="278" t="str">
        <f>'Comp. Desp. Indiretas'!$A$41</f>
        <v>ART</v>
      </c>
      <c r="D44292" s="279" t="str">
        <f>'Comp. Desp. Indiretas'!$C$41</f>
        <v>ART CREA - Nível 3</v>
      </c>
      <c r="E44292" s="278" t="str">
        <f>Resumo!$R$5</f>
        <v>Despesa</v>
      </c>
      <c r="F44292" s="278" t="str">
        <f>Resumo!$R$6</f>
        <v>Despesa Indireta</v>
      </c>
      <c r="G44292" s="286">
        <f>'Comp. Desp. Indiretas'!DL41</f>
        <v>0</v>
      </c>
    </row>
    <row r="44293" spans="1:7">
      <c r="A44293" s="283">
        <f>'Comp. Desp. Indiretas'!$DL$7</f>
        <v>0</v>
      </c>
      <c r="B44293" s="278" t="str">
        <f>'Comp. Desp. Indiretas'!$A$42</f>
        <v>ART</v>
      </c>
      <c r="D44293" s="279" t="str">
        <f>'Comp. Desp. Indiretas'!$C$42</f>
        <v>ACERVO CREA</v>
      </c>
      <c r="E44293" s="278" t="str">
        <f>Resumo!$R$5</f>
        <v>Despesa</v>
      </c>
      <c r="F44293" s="278" t="str">
        <f>Resumo!$R$6</f>
        <v>Despesa Indireta</v>
      </c>
      <c r="G44293" s="286">
        <f>'Comp. Desp. Indiretas'!DL42</f>
        <v>0</v>
      </c>
    </row>
    <row r="44294" spans="1:7">
      <c r="A44294" s="283">
        <f>'Comp. Desp. Indiretas'!$DL$7</f>
        <v>0</v>
      </c>
      <c r="B44294" s="278" t="str">
        <f>'Comp. Desp. Indiretas'!$A$43</f>
        <v>ART</v>
      </c>
      <c r="D44294" s="279" t="str">
        <f>'Comp. Desp. Indiretas'!$C$43</f>
        <v>ART CRBio</v>
      </c>
      <c r="E44294" s="278" t="str">
        <f>Resumo!$R$5</f>
        <v>Despesa</v>
      </c>
      <c r="F44294" s="278" t="str">
        <f>Resumo!$R$6</f>
        <v>Despesa Indireta</v>
      </c>
      <c r="G44294" s="286">
        <f>'Comp. Desp. Indiretas'!DL43</f>
        <v>0</v>
      </c>
    </row>
    <row r="44295" spans="1:7">
      <c r="A44295" s="283">
        <f>'Comp. Desp. Indiretas'!$DL$7</f>
        <v>0</v>
      </c>
      <c r="B44295" s="278" t="str">
        <f>'Comp. Desp. Indiretas'!$A$44</f>
        <v>ART</v>
      </c>
      <c r="D44295" s="279" t="str">
        <f>'Comp. Desp. Indiretas'!$C$44</f>
        <v>ACERVO CRBio</v>
      </c>
      <c r="E44295" s="278" t="str">
        <f>Resumo!$R$5</f>
        <v>Despesa</v>
      </c>
      <c r="F44295" s="278" t="str">
        <f>Resumo!$R$6</f>
        <v>Despesa Indireta</v>
      </c>
      <c r="G44295" s="286">
        <f>'Comp. Desp. Indiretas'!DL44</f>
        <v>0</v>
      </c>
    </row>
    <row r="44296" spans="1:7">
      <c r="A44296" s="283">
        <f>'Comp. Desp. Indiretas'!$DL$7</f>
        <v>0</v>
      </c>
      <c r="B44296" s="278" t="str">
        <f>'Comp. Desp. Indiretas'!$A$45</f>
        <v>ART</v>
      </c>
      <c r="D44296" s="279" t="str">
        <f>'Comp. Desp. Indiretas'!$C$45</f>
        <v>VISTO CREA PF</v>
      </c>
      <c r="E44296" s="278" t="str">
        <f>Resumo!$R$5</f>
        <v>Despesa</v>
      </c>
      <c r="F44296" s="278" t="str">
        <f>Resumo!$R$6</f>
        <v>Despesa Indireta</v>
      </c>
      <c r="G44296" s="286">
        <f>'Comp. Desp. Indiretas'!DL45</f>
        <v>0</v>
      </c>
    </row>
    <row r="44297" spans="1:7">
      <c r="A44297" s="283">
        <f>'Comp. Desp. Indiretas'!$DL$7</f>
        <v>0</v>
      </c>
      <c r="B44297" s="278" t="str">
        <f>'Comp. Desp. Indiretas'!$A$46</f>
        <v>ART</v>
      </c>
      <c r="D44297" s="279" t="str">
        <f>'Comp. Desp. Indiretas'!$C$46</f>
        <v>VISTO CREA PJ</v>
      </c>
      <c r="E44297" s="278" t="str">
        <f>Resumo!$R$5</f>
        <v>Despesa</v>
      </c>
      <c r="F44297" s="278" t="str">
        <f>Resumo!$R$6</f>
        <v>Despesa Indireta</v>
      </c>
      <c r="G44297" s="286">
        <f>'Comp. Desp. Indiretas'!DL46</f>
        <v>0</v>
      </c>
    </row>
    <row r="44298" spans="1:7">
      <c r="A44298" s="283">
        <f>'Comp. Desp. Indiretas'!$DL$7</f>
        <v>0</v>
      </c>
      <c r="B44298" s="278" t="str">
        <f>'Comp. Desp. Indiretas'!$A$47</f>
        <v>ART</v>
      </c>
      <c r="D44298" s="279" t="str">
        <f>'Comp. Desp. Indiretas'!$C$47</f>
        <v>ANUIDADE CREA PF</v>
      </c>
      <c r="E44298" s="278" t="str">
        <f>Resumo!$R$5</f>
        <v>Despesa</v>
      </c>
      <c r="F44298" s="278" t="str">
        <f>Resumo!$R$6</f>
        <v>Despesa Indireta</v>
      </c>
      <c r="G44298" s="286">
        <f>'Comp. Desp. Indiretas'!DL47</f>
        <v>0</v>
      </c>
    </row>
    <row r="44299" spans="1:7">
      <c r="A44299" s="283">
        <f>'Comp. Desp. Indiretas'!$DL$7</f>
        <v>0</v>
      </c>
      <c r="B44299" s="278" t="str">
        <f>'Comp. Desp. Indiretas'!$A$48</f>
        <v>ART</v>
      </c>
      <c r="D44299" s="279" t="str">
        <f>'Comp. Desp. Indiretas'!$C$48</f>
        <v>ANUIDADE CREA PJ</v>
      </c>
      <c r="E44299" s="278" t="str">
        <f>Resumo!$R$5</f>
        <v>Despesa</v>
      </c>
      <c r="F44299" s="278" t="str">
        <f>Resumo!$R$6</f>
        <v>Despesa Indireta</v>
      </c>
      <c r="G44299" s="286">
        <f>'Comp. Desp. Indiretas'!DL48</f>
        <v>0</v>
      </c>
    </row>
    <row r="44300" spans="1:7">
      <c r="A44300" s="283">
        <f>'Comp. Desp. Indiretas'!$DL$7</f>
        <v>0</v>
      </c>
      <c r="B44300" s="278" t="str">
        <f>'Comp. Desp. Indiretas'!$A$49</f>
        <v>ART</v>
      </c>
      <c r="D44300" s="279" t="str">
        <f>'Comp. Desp. Indiretas'!$C$49</f>
        <v>VISTO CRBio PF</v>
      </c>
      <c r="E44300" s="278" t="str">
        <f>Resumo!$R$5</f>
        <v>Despesa</v>
      </c>
      <c r="F44300" s="278" t="str">
        <f>Resumo!$R$6</f>
        <v>Despesa Indireta</v>
      </c>
      <c r="G44300" s="286">
        <f>'Comp. Desp. Indiretas'!DL49</f>
        <v>0</v>
      </c>
    </row>
    <row r="44301" spans="1:7">
      <c r="A44301" s="283">
        <f>'Comp. Desp. Indiretas'!$DL$7</f>
        <v>0</v>
      </c>
      <c r="B44301" s="278" t="str">
        <f>'Comp. Desp. Indiretas'!$A$50</f>
        <v>ART</v>
      </c>
      <c r="D44301" s="279" t="str">
        <f>'Comp. Desp. Indiretas'!$C$50</f>
        <v>VISTO CRBio PJ</v>
      </c>
      <c r="E44301" s="278" t="str">
        <f>Resumo!$R$5</f>
        <v>Despesa</v>
      </c>
      <c r="F44301" s="278" t="str">
        <f>Resumo!$R$6</f>
        <v>Despesa Indireta</v>
      </c>
      <c r="G44301" s="286">
        <f>'Comp. Desp. Indiretas'!DL50</f>
        <v>0</v>
      </c>
    </row>
    <row r="44302" spans="1:7">
      <c r="A44302" s="283">
        <f>'Comp. Desp. Indiretas'!$DL$7</f>
        <v>0</v>
      </c>
      <c r="B44302" s="278" t="str">
        <f>'Comp. Desp. Indiretas'!$A$51</f>
        <v>SMS</v>
      </c>
      <c r="D44302" s="279" t="str">
        <f>'Comp. Desp. Indiretas'!$C$51</f>
        <v>PPRA</v>
      </c>
      <c r="E44302" s="278" t="str">
        <f>Resumo!$R$5</f>
        <v>Despesa</v>
      </c>
      <c r="F44302" s="278" t="str">
        <f>Resumo!$R$6</f>
        <v>Despesa Indireta</v>
      </c>
      <c r="G44302" s="286">
        <f>'Comp. Desp. Indiretas'!DL51</f>
        <v>0</v>
      </c>
    </row>
    <row r="44303" spans="1:7">
      <c r="A44303" s="283">
        <f>'Comp. Desp. Indiretas'!$DL$7</f>
        <v>0</v>
      </c>
      <c r="B44303" s="278" t="str">
        <f>'Comp. Desp. Indiretas'!$A$52</f>
        <v>SMS</v>
      </c>
      <c r="D44303" s="279" t="str">
        <f>'Comp. Desp. Indiretas'!$C$52</f>
        <v>PCMSO</v>
      </c>
      <c r="E44303" s="278" t="str">
        <f>Resumo!$R$5</f>
        <v>Despesa</v>
      </c>
      <c r="F44303" s="278" t="str">
        <f>Resumo!$R$6</f>
        <v>Despesa Indireta</v>
      </c>
      <c r="G44303" s="286">
        <f>'Comp. Desp. Indiretas'!DL52</f>
        <v>0</v>
      </c>
    </row>
    <row r="44304" spans="1:7">
      <c r="A44304" s="283">
        <f>'Comp. Desp. Indiretas'!$DL$7</f>
        <v>0</v>
      </c>
      <c r="B44304" s="278" t="str">
        <f>'Comp. Desp. Indiretas'!$A$53</f>
        <v>SMS</v>
      </c>
      <c r="D44304" s="279" t="str">
        <f>'Comp. Desp. Indiretas'!$C$53</f>
        <v>PGR</v>
      </c>
      <c r="E44304" s="278" t="str">
        <f>Resumo!$R$5</f>
        <v>Despesa</v>
      </c>
      <c r="F44304" s="278" t="str">
        <f>Resumo!$R$6</f>
        <v>Despesa Indireta</v>
      </c>
      <c r="G44304" s="286">
        <f>'Comp. Desp. Indiretas'!DL53</f>
        <v>0</v>
      </c>
    </row>
    <row r="44305" spans="1:7">
      <c r="A44305" s="283">
        <f>'Comp. Desp. Indiretas'!$DL$7</f>
        <v>0</v>
      </c>
      <c r="B44305" s="278" t="str">
        <f>'Comp. Desp. Indiretas'!$A$55</f>
        <v>SMS</v>
      </c>
      <c r="D44305" s="279" t="str">
        <f>'Comp. Desp. Indiretas'!$C$55</f>
        <v>TREINAMENTO</v>
      </c>
      <c r="E44305" s="278" t="str">
        <f>Resumo!$R$5</f>
        <v>Despesa</v>
      </c>
      <c r="F44305" s="278" t="str">
        <f>Resumo!$R$6</f>
        <v>Despesa Indireta</v>
      </c>
      <c r="G44305" s="286">
        <f>'Comp. Desp. Indiretas'!DL55</f>
        <v>0</v>
      </c>
    </row>
    <row r="44306" spans="1:7">
      <c r="A44306" s="283">
        <f>'Comp. Desp. Indiretas'!$DL$7</f>
        <v>0</v>
      </c>
      <c r="B44306" s="278" t="str">
        <f>'Comp. Desp. Indiretas'!$A$56</f>
        <v>SMS</v>
      </c>
      <c r="D44306" s="279" t="str">
        <f>'Comp. Desp. Indiretas'!$C$56</f>
        <v>ASO</v>
      </c>
      <c r="E44306" s="278" t="str">
        <f>Resumo!$R$5</f>
        <v>Despesa</v>
      </c>
      <c r="F44306" s="278" t="str">
        <f>Resumo!$R$6</f>
        <v>Despesa Indireta</v>
      </c>
      <c r="G44306" s="286">
        <f>'Comp. Desp. Indiretas'!DL56</f>
        <v>0</v>
      </c>
    </row>
    <row r="44307" spans="1:7">
      <c r="A44307" s="283">
        <f>'Comp. Desp. Indiretas'!$DL$7</f>
        <v>0</v>
      </c>
      <c r="B44307" s="278">
        <f>'Comp. Desp. Indiretas'!$A$57</f>
        <v>0</v>
      </c>
      <c r="D44307" s="279" t="str">
        <f>'Comp. Desp. Indiretas'!$C$57</f>
        <v/>
      </c>
      <c r="E44307" s="278" t="str">
        <f>Resumo!$R$5</f>
        <v>Despesa</v>
      </c>
      <c r="F44307" s="278" t="str">
        <f>Resumo!$R$6</f>
        <v>Despesa Indireta</v>
      </c>
      <c r="G44307" s="286">
        <f>'Comp. Desp. Indiretas'!DL57</f>
        <v>0</v>
      </c>
    </row>
    <row r="44308" spans="1:7">
      <c r="A44308" s="283">
        <f>'Comp. Desp. Indiretas'!$DL$7</f>
        <v>0</v>
      </c>
      <c r="B44308" s="278">
        <f>'Comp. Desp. Indiretas'!$A$58</f>
        <v>0</v>
      </c>
      <c r="D44308" s="279" t="str">
        <f>'Comp. Desp. Indiretas'!$C$58</f>
        <v/>
      </c>
      <c r="E44308" s="278" t="str">
        <f>Resumo!$R$5</f>
        <v>Despesa</v>
      </c>
      <c r="F44308" s="278" t="str">
        <f>Resumo!$R$6</f>
        <v>Despesa Indireta</v>
      </c>
      <c r="G44308" s="286">
        <f>'Comp. Desp. Indiretas'!DL58</f>
        <v>0</v>
      </c>
    </row>
    <row r="44309" spans="1:7">
      <c r="A44309" s="283">
        <f>'Comp. Desp. Indiretas'!$DL$7</f>
        <v>0</v>
      </c>
      <c r="B44309" s="278">
        <f>'Comp. Desp. Indiretas'!$A$59</f>
        <v>0</v>
      </c>
      <c r="D44309" s="279" t="str">
        <f>'Comp. Desp. Indiretas'!$C$59</f>
        <v/>
      </c>
      <c r="E44309" s="278" t="str">
        <f>Resumo!$R$5</f>
        <v>Despesa</v>
      </c>
      <c r="F44309" s="278" t="str">
        <f>Resumo!$R$6</f>
        <v>Despesa Indireta</v>
      </c>
      <c r="G44309" s="286">
        <f>'Comp. Desp. Indiretas'!DL59</f>
        <v>0</v>
      </c>
    </row>
    <row r="44310" spans="1:7">
      <c r="A44310" s="283">
        <f>'Comp. Desp. Indiretas'!$DL$7</f>
        <v>0</v>
      </c>
      <c r="B44310" s="278">
        <f>'Comp. Desp. Indiretas'!$A$60</f>
        <v>0</v>
      </c>
      <c r="D44310" s="279" t="str">
        <f>'Comp. Desp. Indiretas'!$C$60</f>
        <v/>
      </c>
      <c r="E44310" s="278" t="str">
        <f>Resumo!$R$5</f>
        <v>Despesa</v>
      </c>
      <c r="F44310" s="278" t="str">
        <f>Resumo!$R$6</f>
        <v>Despesa Indireta</v>
      </c>
      <c r="G44310" s="286">
        <f>'Comp. Desp. Indiretas'!DL60</f>
        <v>0</v>
      </c>
    </row>
    <row r="44311" spans="1:7">
      <c r="A44311" s="283">
        <f>'Comp. Desp. Indiretas'!$DL$7</f>
        <v>0</v>
      </c>
      <c r="B44311" s="278" t="str">
        <f>'Comp. Desp. Indiretas'!$A$63</f>
        <v>MOC</v>
      </c>
      <c r="D44311" s="279" t="str">
        <f>'Comp. Desp. Indiretas'!$C$63</f>
        <v>DIRETOR TÉCNICO</v>
      </c>
      <c r="E44311" s="278" t="str">
        <f>Resumo!$R$5</f>
        <v>Despesa</v>
      </c>
      <c r="F44311" s="278" t="str">
        <f>Resumo!$R$6</f>
        <v>Despesa Indireta</v>
      </c>
      <c r="G44311" s="286">
        <f>'Comp. Desp. Indiretas'!DL63</f>
        <v>0</v>
      </c>
    </row>
    <row r="44312" spans="1:7">
      <c r="A44312" s="283">
        <f>'Comp. Desp. Indiretas'!$DL$7</f>
        <v>0</v>
      </c>
      <c r="B44312" s="278" t="str">
        <f>'Comp. Desp. Indiretas'!$A$64</f>
        <v>MOC</v>
      </c>
      <c r="D44312" s="279" t="str">
        <f>'Comp. Desp. Indiretas'!$C$64</f>
        <v>ANALISTA DE SUPRIMENTOS</v>
      </c>
      <c r="E44312" s="278" t="str">
        <f>Resumo!$R$5</f>
        <v>Despesa</v>
      </c>
      <c r="F44312" s="278" t="str">
        <f>Resumo!$R$6</f>
        <v>Despesa Indireta</v>
      </c>
      <c r="G44312" s="286">
        <f>'Comp. Desp. Indiretas'!DL64</f>
        <v>0</v>
      </c>
    </row>
    <row r="44313" spans="1:7">
      <c r="A44313" s="283">
        <f>'Comp. Desp. Indiretas'!$DL$7</f>
        <v>0</v>
      </c>
      <c r="B44313" s="278" t="str">
        <f>'Comp. Desp. Indiretas'!$A$65</f>
        <v>MOC</v>
      </c>
      <c r="D44313" s="279" t="str">
        <f>'Comp. Desp. Indiretas'!$C$65</f>
        <v>GERENTE DE PROJETO - PJ</v>
      </c>
      <c r="E44313" s="278" t="str">
        <f>Resumo!$R$5</f>
        <v>Despesa</v>
      </c>
      <c r="F44313" s="278" t="str">
        <f>Resumo!$R$6</f>
        <v>Despesa Indireta</v>
      </c>
      <c r="G44313" s="286">
        <f>'Comp. Desp. Indiretas'!DL65</f>
        <v>0</v>
      </c>
    </row>
    <row r="44314" spans="1:7">
      <c r="A44314" s="283">
        <f>'Comp. Desp. Indiretas'!$DL$7</f>
        <v>0</v>
      </c>
      <c r="B44314" s="278" t="str">
        <f>'Comp. Desp. Indiretas'!$A$66</f>
        <v>MOC</v>
      </c>
      <c r="D44314" s="279" t="str">
        <f>'Comp. Desp. Indiretas'!$C$66</f>
        <v>COORD. DE PROJETO - PJ</v>
      </c>
      <c r="E44314" s="278" t="str">
        <f>Resumo!$R$5</f>
        <v>Despesa</v>
      </c>
      <c r="F44314" s="278" t="str">
        <f>Resumo!$R$6</f>
        <v>Despesa Indireta</v>
      </c>
      <c r="G44314" s="286">
        <f>'Comp. Desp. Indiretas'!DL66</f>
        <v>0</v>
      </c>
    </row>
    <row r="44315" spans="1:7">
      <c r="A44315" s="283">
        <f>'Comp. Desp. Indiretas'!$DL$7</f>
        <v>0</v>
      </c>
      <c r="B44315" s="278" t="str">
        <f>'Comp. Desp. Indiretas'!$A$67</f>
        <v>MOC</v>
      </c>
      <c r="D44315" s="279" t="str">
        <f>'Comp. Desp. Indiretas'!$C$67</f>
        <v>COORD. OPERACIONAL - PJ</v>
      </c>
      <c r="E44315" s="278" t="str">
        <f>Resumo!$R$5</f>
        <v>Despesa</v>
      </c>
      <c r="F44315" s="278" t="str">
        <f>Resumo!$R$6</f>
        <v>Despesa Indireta</v>
      </c>
      <c r="G44315" s="286">
        <f>'Comp. Desp. Indiretas'!DL67</f>
        <v>0</v>
      </c>
    </row>
    <row r="44316" spans="1:7">
      <c r="A44316" s="283">
        <f>'Comp. Desp. Indiretas'!$DL$7</f>
        <v>0</v>
      </c>
      <c r="B44316" s="278" t="str">
        <f>'Comp. Desp. Indiretas'!$A$68</f>
        <v>MOC</v>
      </c>
      <c r="D44316" s="279" t="str">
        <f>'Comp. Desp. Indiretas'!$C$68</f>
        <v>ANALISTA DE PROJETOS SENIOR - PJ</v>
      </c>
      <c r="E44316" s="278" t="str">
        <f>Resumo!$R$5</f>
        <v>Despesa</v>
      </c>
      <c r="F44316" s="278" t="str">
        <f>Resumo!$R$6</f>
        <v>Despesa Indireta</v>
      </c>
      <c r="G44316" s="286">
        <f>'Comp. Desp. Indiretas'!DL68</f>
        <v>0</v>
      </c>
    </row>
    <row r="44317" spans="1:7">
      <c r="A44317" s="283">
        <f>'Comp. Desp. Indiretas'!$DL$7</f>
        <v>0</v>
      </c>
      <c r="B44317" s="278" t="str">
        <f>'Comp. Desp. Indiretas'!$A$69</f>
        <v>MOC</v>
      </c>
      <c r="D44317" s="279" t="str">
        <f>'Comp. Desp. Indiretas'!$C$69</f>
        <v>ANALISTA DE PROJETOS PLENO - PJ</v>
      </c>
      <c r="E44317" s="278" t="str">
        <f>Resumo!$R$5</f>
        <v>Despesa</v>
      </c>
      <c r="F44317" s="278" t="str">
        <f>Resumo!$R$6</f>
        <v>Despesa Indireta</v>
      </c>
      <c r="G44317" s="286">
        <f>'Comp. Desp. Indiretas'!DL69</f>
        <v>0</v>
      </c>
    </row>
    <row r="44318" spans="1:7">
      <c r="A44318" s="283">
        <f>'Comp. Desp. Indiretas'!$DL$7</f>
        <v>0</v>
      </c>
      <c r="B44318" s="278" t="str">
        <f>'Comp. Desp. Indiretas'!$A$70</f>
        <v>MOC</v>
      </c>
      <c r="D44318" s="279" t="str">
        <f>'Comp. Desp. Indiretas'!$C$70</f>
        <v>ANALISTA DE PROJETOS JUNIOR - PJ</v>
      </c>
      <c r="E44318" s="278" t="str">
        <f>Resumo!$R$5</f>
        <v>Despesa</v>
      </c>
      <c r="F44318" s="278" t="str">
        <f>Resumo!$R$6</f>
        <v>Despesa Indireta</v>
      </c>
      <c r="G44318" s="286">
        <f>'Comp. Desp. Indiretas'!DL70</f>
        <v>0</v>
      </c>
    </row>
    <row r="44319" spans="1:7">
      <c r="A44319" s="283">
        <f>'Comp. Desp. Indiretas'!$DL$7</f>
        <v>0</v>
      </c>
      <c r="B44319" s="278" t="str">
        <f>'Comp. Desp. Indiretas'!$A$71</f>
        <v>MOC</v>
      </c>
      <c r="D44319" s="279" t="str">
        <f>'Comp. Desp. Indiretas'!$C$71</f>
        <v>TÉCNICO OPERACIONAL - PJ</v>
      </c>
      <c r="E44319" s="278" t="str">
        <f>Resumo!$R$5</f>
        <v>Despesa</v>
      </c>
      <c r="F44319" s="278" t="str">
        <f>Resumo!$R$6</f>
        <v>Despesa Indireta</v>
      </c>
      <c r="G44319" s="286">
        <f>'Comp. Desp. Indiretas'!DL71</f>
        <v>0</v>
      </c>
    </row>
    <row r="44320" spans="1:7">
      <c r="A44320" s="283">
        <f>'Comp. Desp. Indiretas'!$DL$7</f>
        <v>0</v>
      </c>
      <c r="B44320" s="278" t="str">
        <f>'Comp. Desp. Indiretas'!$A$72</f>
        <v>MOC</v>
      </c>
      <c r="D44320" s="279" t="str">
        <f>'Comp. Desp. Indiretas'!$C$72</f>
        <v>AUXILIAR TÉCNICO - PJ</v>
      </c>
      <c r="E44320" s="278" t="str">
        <f>Resumo!$R$5</f>
        <v>Despesa</v>
      </c>
      <c r="F44320" s="278" t="str">
        <f>Resumo!$R$6</f>
        <v>Despesa Indireta</v>
      </c>
      <c r="G44320" s="286">
        <f>'Comp. Desp. Indiretas'!DL72</f>
        <v>0</v>
      </c>
    </row>
    <row r="44321" spans="1:7">
      <c r="A44321" s="283">
        <f>'Comp. Desp. Indiretas'!$DL$7</f>
        <v>0</v>
      </c>
      <c r="B44321" s="278" t="str">
        <f>'Comp. Desp. Indiretas'!$A$73</f>
        <v>MOC</v>
      </c>
      <c r="D44321" s="279" t="str">
        <f>'Comp. Desp. Indiretas'!$C$73</f>
        <v>ANALISTA FINANCEIRO</v>
      </c>
      <c r="E44321" s="278" t="str">
        <f>Resumo!$R$5</f>
        <v>Despesa</v>
      </c>
      <c r="F44321" s="278" t="str">
        <f>Resumo!$R$6</f>
        <v>Despesa Indireta</v>
      </c>
      <c r="G44321" s="286">
        <f>'Comp. Desp. Indiretas'!DL73</f>
        <v>0</v>
      </c>
    </row>
    <row r="44322" spans="1:7">
      <c r="A44322" s="283">
        <f>'Comp. Desp. Indiretas'!$DL$7</f>
        <v>0</v>
      </c>
      <c r="B44322" s="278" t="str">
        <f>'Comp. Desp. Indiretas'!$A$74</f>
        <v>MOC</v>
      </c>
      <c r="D44322" s="279" t="str">
        <f>'Comp. Desp. Indiretas'!$C$74</f>
        <v>ANALISTA DE SUPRIMENTOS</v>
      </c>
      <c r="E44322" s="278" t="str">
        <f>Resumo!$R$5</f>
        <v>Despesa</v>
      </c>
      <c r="F44322" s="278" t="str">
        <f>Resumo!$R$6</f>
        <v>Despesa Indireta</v>
      </c>
      <c r="G44322" s="286">
        <f>'Comp. Desp. Indiretas'!DL74</f>
        <v>0</v>
      </c>
    </row>
    <row r="44323" spans="1:7">
      <c r="A44323" s="283">
        <f>'Comp. Desp. Indiretas'!$DL$7</f>
        <v>0</v>
      </c>
      <c r="B44323" s="278" t="str">
        <f>'Comp. Desp. Indiretas'!$A$75</f>
        <v>DG</v>
      </c>
      <c r="D44323" s="279" t="str">
        <f>'Comp. Desp. Indiretas'!$C$75</f>
        <v>HOSPEDAGEM VIAGEM</v>
      </c>
      <c r="E44323" s="278" t="str">
        <f>Resumo!$R$5</f>
        <v>Despesa</v>
      </c>
      <c r="F44323" s="278" t="str">
        <f>Resumo!$R$6</f>
        <v>Despesa Indireta</v>
      </c>
      <c r="G44323" s="286">
        <f>'Comp. Desp. Indiretas'!DL75</f>
        <v>0</v>
      </c>
    </row>
    <row r="44324" spans="1:7">
      <c r="A44324" s="283">
        <f>'Comp. Desp. Indiretas'!$DL$7</f>
        <v>0</v>
      </c>
      <c r="B44324" s="278" t="str">
        <f>'Comp. Desp. Indiretas'!$A$76</f>
        <v>DG</v>
      </c>
      <c r="D44324" s="279" t="str">
        <f>'Comp. Desp. Indiretas'!$C$76</f>
        <v>ALIMENTAÇÃO VIAGEM (CAFÉ / ALMOÇO OU JANTA)</v>
      </c>
      <c r="E44324" s="278" t="str">
        <f>Resumo!$R$5</f>
        <v>Despesa</v>
      </c>
      <c r="F44324" s="278" t="str">
        <f>Resumo!$R$6</f>
        <v>Despesa Indireta</v>
      </c>
      <c r="G44324" s="286">
        <f>'Comp. Desp. Indiretas'!DL76</f>
        <v>0</v>
      </c>
    </row>
    <row r="44325" spans="1:7">
      <c r="A44325" s="283">
        <f>'Comp. Desp. Indiretas'!$DL$7</f>
        <v>0</v>
      </c>
      <c r="B44325" s="278" t="str">
        <f>'Comp. Desp. Indiretas'!$A$77</f>
        <v>DG</v>
      </c>
      <c r="D44325" s="279" t="str">
        <f>'Comp. Desp. Indiretas'!$C$77</f>
        <v>SALA COMERCIAL - PARAUAPEBAS/PA</v>
      </c>
      <c r="E44325" s="278" t="str">
        <f>Resumo!$R$5</f>
        <v>Despesa</v>
      </c>
      <c r="F44325" s="278" t="str">
        <f>Resumo!$R$6</f>
        <v>Despesa Indireta</v>
      </c>
      <c r="G44325" s="286">
        <f>'Comp. Desp. Indiretas'!DL77</f>
        <v>0</v>
      </c>
    </row>
    <row r="44326" spans="1:7">
      <c r="A44326" s="283">
        <f>'Comp. Desp. Indiretas'!$DL$7</f>
        <v>0</v>
      </c>
      <c r="B44326" s="278" t="str">
        <f>'Comp. Desp. Indiretas'!$A$78</f>
        <v>DG</v>
      </c>
      <c r="D44326" s="279" t="str">
        <f>'Comp. Desp. Indiretas'!$C$78</f>
        <v>ALIMENTAÇÃO VIAGEM (CAFÉ / ALMOÇO OU JANTA)</v>
      </c>
      <c r="E44326" s="278" t="str">
        <f>Resumo!$R$5</f>
        <v>Despesa</v>
      </c>
      <c r="F44326" s="278" t="str">
        <f>Resumo!$R$6</f>
        <v>Despesa Indireta</v>
      </c>
      <c r="G44326" s="286">
        <f>'Comp. Desp. Indiretas'!DL78</f>
        <v>0</v>
      </c>
    </row>
    <row r="44327" spans="1:7">
      <c r="A44327" s="283">
        <f>'Comp. Desp. Indiretas'!$DL$7</f>
        <v>0</v>
      </c>
      <c r="B44327" s="278" t="str">
        <f>'Comp. Desp. Indiretas'!$A$79</f>
        <v>DG</v>
      </c>
      <c r="D44327" s="279" t="str">
        <f>'Comp. Desp. Indiretas'!$C$79</f>
        <v>ALIMENTAÇÃO - NIVEL 2</v>
      </c>
      <c r="E44327" s="278" t="str">
        <f>Resumo!$R$5</f>
        <v>Despesa</v>
      </c>
      <c r="F44327" s="278" t="str">
        <f>Resumo!$R$6</f>
        <v>Despesa Indireta</v>
      </c>
      <c r="G44327" s="286">
        <f>'Comp. Desp. Indiretas'!DL79</f>
        <v>0</v>
      </c>
    </row>
    <row r="44328" spans="1:7">
      <c r="A44328" s="283">
        <f>'Comp. Desp. Indiretas'!$DL$7</f>
        <v>0</v>
      </c>
      <c r="B44328" s="278" t="str">
        <f>'Comp. Desp. Indiretas'!$A$80</f>
        <v>DG</v>
      </c>
      <c r="D44328" s="279" t="str">
        <f>'Comp. Desp. Indiretas'!$C$80</f>
        <v>ALIMENTAÇÃO - NIVEL 3</v>
      </c>
      <c r="E44328" s="278" t="str">
        <f>Resumo!$R$5</f>
        <v>Despesa</v>
      </c>
      <c r="F44328" s="278" t="str">
        <f>Resumo!$R$6</f>
        <v>Despesa Indireta</v>
      </c>
      <c r="G44328" s="286">
        <f>'Comp. Desp. Indiretas'!DL80</f>
        <v>0</v>
      </c>
    </row>
    <row r="44329" spans="1:7">
      <c r="A44329" s="283">
        <f>'Comp. Desp. Indiretas'!$DL$7</f>
        <v>0</v>
      </c>
      <c r="B44329" s="278" t="str">
        <f>'Comp. Desp. Indiretas'!$A$81</f>
        <v>DG</v>
      </c>
      <c r="D44329" s="279" t="str">
        <f>'Comp. Desp. Indiretas'!$C$81</f>
        <v>TELEFONIA</v>
      </c>
      <c r="E44329" s="278" t="str">
        <f>Resumo!$R$5</f>
        <v>Despesa</v>
      </c>
      <c r="F44329" s="278" t="str">
        <f>Resumo!$R$6</f>
        <v>Despesa Indireta</v>
      </c>
      <c r="G44329" s="286">
        <f>'Comp. Desp. Indiretas'!DL81</f>
        <v>0</v>
      </c>
    </row>
    <row r="44330" spans="1:7">
      <c r="A44330" s="283">
        <f>'Comp. Desp. Indiretas'!$DL$7</f>
        <v>0</v>
      </c>
      <c r="B44330" s="278" t="str">
        <f>'Comp. Desp. Indiretas'!$A$82</f>
        <v>DG</v>
      </c>
      <c r="D44330" s="279" t="str">
        <f>'Comp. Desp. Indiretas'!$C$82</f>
        <v>ALUGUEL DE VEÍCULO SUV</v>
      </c>
      <c r="E44330" s="278" t="str">
        <f>Resumo!$R$5</f>
        <v>Despesa</v>
      </c>
      <c r="F44330" s="278" t="str">
        <f>Resumo!$R$6</f>
        <v>Despesa Indireta</v>
      </c>
      <c r="G44330" s="286">
        <f>'Comp. Desp. Indiretas'!DL82</f>
        <v>0</v>
      </c>
    </row>
    <row r="44331" spans="1:7">
      <c r="A44331" s="283">
        <f>'Comp. Desp. Indiretas'!$DL$7</f>
        <v>0</v>
      </c>
      <c r="B44331" s="278" t="str">
        <f>'Comp. Desp. Indiretas'!$A$83</f>
        <v>DG</v>
      </c>
      <c r="D44331" s="279" t="str">
        <f>'Comp. Desp. Indiretas'!$C$83</f>
        <v>ALUGUEL DE VEICULO LEVE</v>
      </c>
      <c r="E44331" s="278" t="str">
        <f>Resumo!$R$5</f>
        <v>Despesa</v>
      </c>
      <c r="F44331" s="278" t="str">
        <f>Resumo!$R$6</f>
        <v>Despesa Indireta</v>
      </c>
      <c r="G44331" s="286">
        <f>'Comp. Desp. Indiretas'!DL83</f>
        <v>0</v>
      </c>
    </row>
    <row r="44332" spans="1:7">
      <c r="A44332" s="283">
        <f>'Comp. Desp. Indiretas'!$DL$7</f>
        <v>0</v>
      </c>
      <c r="B44332" s="278" t="str">
        <f>'Comp. Desp. Indiretas'!$A$84</f>
        <v>DG</v>
      </c>
      <c r="D44332" s="279" t="str">
        <f>'Comp. Desp. Indiretas'!$C$84</f>
        <v>ALUGUEL CAMINHONTE</v>
      </c>
      <c r="E44332" s="278" t="str">
        <f>Resumo!$R$5</f>
        <v>Despesa</v>
      </c>
      <c r="F44332" s="278" t="str">
        <f>Resumo!$R$6</f>
        <v>Despesa Indireta</v>
      </c>
      <c r="G44332" s="286">
        <f>'Comp. Desp. Indiretas'!DL84</f>
        <v>0</v>
      </c>
    </row>
    <row r="44333" spans="1:7">
      <c r="A44333" s="283">
        <f>'Comp. Desp. Indiretas'!$DL$7</f>
        <v>0</v>
      </c>
      <c r="B44333" s="278" t="str">
        <f>'Comp. Desp. Indiretas'!$A$85</f>
        <v>DG</v>
      </c>
      <c r="D44333" s="279" t="str">
        <f>'Comp. Desp. Indiretas'!$C$85</f>
        <v>AQUISIÇÃO DE VEICULO</v>
      </c>
      <c r="E44333" s="278" t="str">
        <f>Resumo!$R$5</f>
        <v>Despesa</v>
      </c>
      <c r="F44333" s="278" t="str">
        <f>Resumo!$R$6</f>
        <v>Despesa Indireta</v>
      </c>
      <c r="G44333" s="286">
        <f>'Comp. Desp. Indiretas'!DL85</f>
        <v>0</v>
      </c>
    </row>
    <row r="44334" spans="1:7">
      <c r="A44334" s="283">
        <f>'Comp. Desp. Indiretas'!$DL$7</f>
        <v>0</v>
      </c>
      <c r="B44334" s="278" t="str">
        <f>'Comp. Desp. Indiretas'!$A$86</f>
        <v>DG</v>
      </c>
      <c r="D44334" s="279" t="str">
        <f>'Comp. Desp. Indiretas'!$C$86</f>
        <v>COMBUSTÍVEL - GASOLINA</v>
      </c>
      <c r="E44334" s="278" t="str">
        <f>Resumo!$R$5</f>
        <v>Despesa</v>
      </c>
      <c r="F44334" s="278" t="str">
        <f>Resumo!$R$6</f>
        <v>Despesa Indireta</v>
      </c>
      <c r="G44334" s="286">
        <f>'Comp. Desp. Indiretas'!DL86</f>
        <v>0</v>
      </c>
    </row>
    <row r="44335" spans="1:7">
      <c r="A44335" s="283">
        <f>'Comp. Desp. Indiretas'!$DL$7</f>
        <v>0</v>
      </c>
      <c r="B44335" s="278" t="str">
        <f>'Comp. Desp. Indiretas'!$A$87</f>
        <v>DG</v>
      </c>
      <c r="D44335" s="279" t="str">
        <f>'Comp. Desp. Indiretas'!$C$87</f>
        <v>COMBUSTÍVEL - DIESEL</v>
      </c>
      <c r="E44335" s="278" t="str">
        <f>Resumo!$R$5</f>
        <v>Despesa</v>
      </c>
      <c r="F44335" s="278" t="str">
        <f>Resumo!$R$6</f>
        <v>Despesa Indireta</v>
      </c>
      <c r="G44335" s="286">
        <f>'Comp. Desp. Indiretas'!DL87</f>
        <v>0</v>
      </c>
    </row>
    <row r="44336" spans="1:7">
      <c r="A44336" s="283">
        <f>'Comp. Desp. Indiretas'!$DL$7</f>
        <v>0</v>
      </c>
      <c r="B44336" s="278" t="str">
        <f>'Comp. Desp. Indiretas'!$A$88</f>
        <v>DG</v>
      </c>
      <c r="D44336" s="279" t="str">
        <f>'Comp. Desp. Indiretas'!$C$88</f>
        <v>PASSAGEM AÉREA</v>
      </c>
      <c r="E44336" s="278" t="str">
        <f>Resumo!$R$5</f>
        <v>Despesa</v>
      </c>
      <c r="F44336" s="278" t="str">
        <f>Resumo!$R$6</f>
        <v>Despesa Indireta</v>
      </c>
      <c r="G44336" s="286">
        <f>'Comp. Desp. Indiretas'!DL88</f>
        <v>0</v>
      </c>
    </row>
    <row r="44337" spans="1:7">
      <c r="A44337" s="283">
        <f>'Comp. Desp. Indiretas'!$DL$7</f>
        <v>0</v>
      </c>
      <c r="B44337" s="278" t="str">
        <f>'Comp. Desp. Indiretas'!$A$89</f>
        <v>ART</v>
      </c>
      <c r="D44337" s="279" t="str">
        <f>'Comp. Desp. Indiretas'!$C$89</f>
        <v>ART CREA - Nível 1</v>
      </c>
      <c r="E44337" s="278" t="str">
        <f>Resumo!$R$5</f>
        <v>Despesa</v>
      </c>
      <c r="F44337" s="278" t="str">
        <f>Resumo!$R$6</f>
        <v>Despesa Indireta</v>
      </c>
      <c r="G44337" s="286">
        <f>'Comp. Desp. Indiretas'!DL89</f>
        <v>0</v>
      </c>
    </row>
    <row r="44338" spans="1:7">
      <c r="A44338" s="283">
        <f>'Comp. Desp. Indiretas'!$DL$7</f>
        <v>0</v>
      </c>
      <c r="B44338" s="278" t="str">
        <f>'Comp. Desp. Indiretas'!$A$90</f>
        <v>ART</v>
      </c>
      <c r="D44338" s="279" t="str">
        <f>'Comp. Desp. Indiretas'!$C$90</f>
        <v>ART CREA - Nível 2</v>
      </c>
      <c r="E44338" s="278" t="str">
        <f>Resumo!$R$5</f>
        <v>Despesa</v>
      </c>
      <c r="F44338" s="278" t="str">
        <f>Resumo!$R$6</f>
        <v>Despesa Indireta</v>
      </c>
      <c r="G44338" s="286">
        <f>'Comp. Desp. Indiretas'!DL90</f>
        <v>0</v>
      </c>
    </row>
    <row r="44339" spans="1:7">
      <c r="A44339" s="283">
        <f>'Comp. Desp. Indiretas'!$DL$7</f>
        <v>0</v>
      </c>
      <c r="B44339" s="278" t="str">
        <f>'Comp. Desp. Indiretas'!$A$91</f>
        <v>ART</v>
      </c>
      <c r="D44339" s="279" t="str">
        <f>'Comp. Desp. Indiretas'!$C$91</f>
        <v>ART CREA - Nível 3</v>
      </c>
      <c r="E44339" s="278" t="str">
        <f>Resumo!$R$5</f>
        <v>Despesa</v>
      </c>
      <c r="F44339" s="278" t="str">
        <f>Resumo!$R$6</f>
        <v>Despesa Indireta</v>
      </c>
      <c r="G44339" s="286">
        <f>'Comp. Desp. Indiretas'!DL91</f>
        <v>0</v>
      </c>
    </row>
    <row r="44340" spans="1:7">
      <c r="A44340" s="283">
        <f>'Comp. Desp. Indiretas'!$DL$7</f>
        <v>0</v>
      </c>
      <c r="B44340" s="278" t="str">
        <f>'Comp. Desp. Indiretas'!$A$92</f>
        <v>ART</v>
      </c>
      <c r="D44340" s="279" t="str">
        <f>'Comp. Desp. Indiretas'!$C$92</f>
        <v>ACERVO CREA</v>
      </c>
      <c r="E44340" s="278" t="str">
        <f>Resumo!$R$5</f>
        <v>Despesa</v>
      </c>
      <c r="F44340" s="278" t="str">
        <f>Resumo!$R$6</f>
        <v>Despesa Indireta</v>
      </c>
      <c r="G44340" s="286">
        <f>'Comp. Desp. Indiretas'!DL92</f>
        <v>0</v>
      </c>
    </row>
    <row r="44341" spans="1:7">
      <c r="A44341" s="283">
        <f>'Comp. Desp. Indiretas'!$DL$7</f>
        <v>0</v>
      </c>
      <c r="B44341" s="278" t="str">
        <f>'Comp. Desp. Indiretas'!$A$93</f>
        <v>ART</v>
      </c>
      <c r="D44341" s="279" t="str">
        <f>'Comp. Desp. Indiretas'!$C$93</f>
        <v>ART CRBio</v>
      </c>
      <c r="E44341" s="278" t="str">
        <f>Resumo!$R$5</f>
        <v>Despesa</v>
      </c>
      <c r="F44341" s="278" t="str">
        <f>Resumo!$R$6</f>
        <v>Despesa Indireta</v>
      </c>
      <c r="G44341" s="286">
        <f>'Comp. Desp. Indiretas'!DL93</f>
        <v>0</v>
      </c>
    </row>
    <row r="44342" spans="1:7">
      <c r="A44342" s="283">
        <f>'Comp. Desp. Indiretas'!$DL$7</f>
        <v>0</v>
      </c>
      <c r="B44342" s="278" t="str">
        <f>'Comp. Desp. Indiretas'!$A$94</f>
        <v>ART</v>
      </c>
      <c r="D44342" s="279" t="str">
        <f>'Comp. Desp. Indiretas'!$C$94</f>
        <v>ACERVO CRBio</v>
      </c>
      <c r="E44342" s="278" t="str">
        <f>Resumo!$R$5</f>
        <v>Despesa</v>
      </c>
      <c r="F44342" s="278" t="str">
        <f>Resumo!$R$6</f>
        <v>Despesa Indireta</v>
      </c>
      <c r="G44342" s="286">
        <f>'Comp. Desp. Indiretas'!DL94</f>
        <v>0</v>
      </c>
    </row>
    <row r="44343" spans="1:7">
      <c r="A44343" s="283">
        <f>'Comp. Desp. Indiretas'!$DL$7</f>
        <v>0</v>
      </c>
      <c r="B44343" s="278" t="str">
        <f>'Comp. Desp. Indiretas'!$A$95</f>
        <v>ART</v>
      </c>
      <c r="D44343" s="279" t="str">
        <f>'Comp. Desp. Indiretas'!$C$95</f>
        <v>VISTO CREA PF</v>
      </c>
      <c r="E44343" s="278" t="str">
        <f>Resumo!$R$5</f>
        <v>Despesa</v>
      </c>
      <c r="F44343" s="278" t="str">
        <f>Resumo!$R$6</f>
        <v>Despesa Indireta</v>
      </c>
      <c r="G44343" s="286">
        <f>'Comp. Desp. Indiretas'!DL95</f>
        <v>0</v>
      </c>
    </row>
    <row r="44344" spans="1:7">
      <c r="A44344" s="283">
        <f>'Comp. Desp. Indiretas'!$DL$7</f>
        <v>0</v>
      </c>
      <c r="B44344" s="278" t="str">
        <f>'Comp. Desp. Indiretas'!$A$96</f>
        <v>ART</v>
      </c>
      <c r="D44344" s="279" t="str">
        <f>'Comp. Desp. Indiretas'!$C$96</f>
        <v>VISTO CREA PJ</v>
      </c>
      <c r="E44344" s="278" t="str">
        <f>Resumo!$R$5</f>
        <v>Despesa</v>
      </c>
      <c r="F44344" s="278" t="str">
        <f>Resumo!$R$6</f>
        <v>Despesa Indireta</v>
      </c>
      <c r="G44344" s="286">
        <f>'Comp. Desp. Indiretas'!DL96</f>
        <v>0</v>
      </c>
    </row>
    <row r="44345" spans="1:7">
      <c r="A44345" s="283">
        <f>'Comp. Desp. Indiretas'!$DL$7</f>
        <v>0</v>
      </c>
      <c r="B44345" s="278" t="str">
        <f>'Comp. Desp. Indiretas'!$A$97</f>
        <v>ART</v>
      </c>
      <c r="D44345" s="279" t="str">
        <f>'Comp. Desp. Indiretas'!$C$97</f>
        <v>ANUIDADE CREA PF</v>
      </c>
      <c r="E44345" s="278" t="str">
        <f>Resumo!$R$5</f>
        <v>Despesa</v>
      </c>
      <c r="F44345" s="278" t="str">
        <f>Resumo!$R$6</f>
        <v>Despesa Indireta</v>
      </c>
      <c r="G44345" s="286">
        <f>'Comp. Desp. Indiretas'!DL97</f>
        <v>0</v>
      </c>
    </row>
    <row r="44346" spans="1:7">
      <c r="A44346" s="283">
        <f>'Comp. Desp. Indiretas'!$DL$7</f>
        <v>0</v>
      </c>
      <c r="B44346" s="278" t="str">
        <f>'Comp. Desp. Indiretas'!$A$98</f>
        <v>ART</v>
      </c>
      <c r="D44346" s="279" t="str">
        <f>'Comp. Desp. Indiretas'!$C$98</f>
        <v>ANUIDADE CREA PJ</v>
      </c>
      <c r="E44346" s="278" t="str">
        <f>Resumo!$R$5</f>
        <v>Despesa</v>
      </c>
      <c r="F44346" s="278" t="str">
        <f>Resumo!$R$6</f>
        <v>Despesa Indireta</v>
      </c>
      <c r="G44346" s="286">
        <f>'Comp. Desp. Indiretas'!DL98</f>
        <v>0</v>
      </c>
    </row>
    <row r="44347" spans="1:7">
      <c r="A44347" s="283">
        <f>'Comp. Desp. Indiretas'!$DL$7</f>
        <v>0</v>
      </c>
      <c r="B44347" s="278" t="str">
        <f>'Comp. Desp. Indiretas'!$A$99</f>
        <v>ART</v>
      </c>
      <c r="D44347" s="279" t="str">
        <f>'Comp. Desp. Indiretas'!$C$99</f>
        <v>VISTO CRBio PF</v>
      </c>
      <c r="E44347" s="278" t="str">
        <f>Resumo!$R$5</f>
        <v>Despesa</v>
      </c>
      <c r="F44347" s="278" t="str">
        <f>Resumo!$R$6</f>
        <v>Despesa Indireta</v>
      </c>
      <c r="G44347" s="286">
        <f>'Comp. Desp. Indiretas'!DL99</f>
        <v>0</v>
      </c>
    </row>
    <row r="44348" spans="1:7">
      <c r="A44348" s="283">
        <f>'Comp. Desp. Indiretas'!$DL$7</f>
        <v>0</v>
      </c>
      <c r="B44348" s="278" t="str">
        <f>'Comp. Desp. Indiretas'!$A$100</f>
        <v>ART</v>
      </c>
      <c r="D44348" s="279" t="str">
        <f>'Comp. Desp. Indiretas'!$C$100</f>
        <v>VISTO CRBio PJ</v>
      </c>
      <c r="E44348" s="278" t="str">
        <f>Resumo!$R$5</f>
        <v>Despesa</v>
      </c>
      <c r="F44348" s="278" t="str">
        <f>Resumo!$R$6</f>
        <v>Despesa Indireta</v>
      </c>
      <c r="G44348" s="286">
        <f>'Comp. Desp. Indiretas'!DL100</f>
        <v>0</v>
      </c>
    </row>
    <row r="44349" spans="1:7">
      <c r="A44349" s="283">
        <f>'Comp. Desp. Indiretas'!$DL$7</f>
        <v>0</v>
      </c>
      <c r="B44349" s="278" t="str">
        <f>'Comp. Desp. Indiretas'!$A$101</f>
        <v>SMS</v>
      </c>
      <c r="D44349" s="279" t="str">
        <f>'Comp. Desp. Indiretas'!$C$101</f>
        <v>PPRA</v>
      </c>
      <c r="E44349" s="278" t="str">
        <f>Resumo!$R$5</f>
        <v>Despesa</v>
      </c>
      <c r="F44349" s="278" t="str">
        <f>Resumo!$R$6</f>
        <v>Despesa Indireta</v>
      </c>
      <c r="G44349" s="286">
        <f>'Comp. Desp. Indiretas'!DL101</f>
        <v>0</v>
      </c>
    </row>
    <row r="44350" spans="1:7">
      <c r="A44350" s="283">
        <f>'Comp. Desp. Indiretas'!$DL$7</f>
        <v>0</v>
      </c>
      <c r="B44350" s="278" t="str">
        <f>'Comp. Desp. Indiretas'!$A$102</f>
        <v>SMS</v>
      </c>
      <c r="D44350" s="279" t="str">
        <f>'Comp. Desp. Indiretas'!$C$102</f>
        <v>PCMSO</v>
      </c>
      <c r="E44350" s="278" t="str">
        <f>Resumo!$R$5</f>
        <v>Despesa</v>
      </c>
      <c r="F44350" s="278" t="str">
        <f>Resumo!$R$6</f>
        <v>Despesa Indireta</v>
      </c>
      <c r="G44350" s="286">
        <f>'Comp. Desp. Indiretas'!DL102</f>
        <v>0</v>
      </c>
    </row>
    <row r="44351" spans="1:7">
      <c r="A44351" s="283">
        <f>'Comp. Desp. Indiretas'!$DL$7</f>
        <v>0</v>
      </c>
      <c r="B44351" s="278" t="str">
        <f>'Comp. Desp. Indiretas'!$A$103</f>
        <v>SMS</v>
      </c>
      <c r="D44351" s="279" t="str">
        <f>'Comp. Desp. Indiretas'!$C$103</f>
        <v>PGR</v>
      </c>
      <c r="E44351" s="278" t="str">
        <f>Resumo!$R$5</f>
        <v>Despesa</v>
      </c>
      <c r="F44351" s="278" t="str">
        <f>Resumo!$R$6</f>
        <v>Despesa Indireta</v>
      </c>
      <c r="G44351" s="286">
        <f>'Comp. Desp. Indiretas'!DL103</f>
        <v>0</v>
      </c>
    </row>
    <row r="44352" spans="1:7">
      <c r="A44352" s="283">
        <f>'Comp. Desp. Indiretas'!$DL$7</f>
        <v>0</v>
      </c>
      <c r="B44352" s="278" t="str">
        <f>'Comp. Desp. Indiretas'!$A$104</f>
        <v>SMS</v>
      </c>
      <c r="D44352" s="279" t="str">
        <f>'Comp. Desp. Indiretas'!$C$104</f>
        <v>PAE</v>
      </c>
      <c r="E44352" s="278" t="str">
        <f>Resumo!$R$5</f>
        <v>Despesa</v>
      </c>
      <c r="F44352" s="278" t="str">
        <f>Resumo!$R$6</f>
        <v>Despesa Indireta</v>
      </c>
      <c r="G44352" s="286">
        <f>'Comp. Desp. Indiretas'!DL104</f>
        <v>0</v>
      </c>
    </row>
    <row r="44353" spans="1:7">
      <c r="A44353" s="283">
        <f>'Comp. Desp. Indiretas'!$DL$7</f>
        <v>0</v>
      </c>
      <c r="B44353" s="278" t="str">
        <f>'Comp. Desp. Indiretas'!$A$105</f>
        <v>SMS</v>
      </c>
      <c r="D44353" s="279" t="str">
        <f>'Comp. Desp. Indiretas'!$C$105</f>
        <v>TREINAMENTO</v>
      </c>
      <c r="E44353" s="278" t="str">
        <f>Resumo!$R$5</f>
        <v>Despesa</v>
      </c>
      <c r="F44353" s="278" t="str">
        <f>Resumo!$R$6</f>
        <v>Despesa Indireta</v>
      </c>
      <c r="G44353" s="286">
        <f>'Comp. Desp. Indiretas'!DL105</f>
        <v>0</v>
      </c>
    </row>
    <row r="44354" spans="1:7">
      <c r="A44354" s="283">
        <f>'Comp. Desp. Indiretas'!$DL$7</f>
        <v>0</v>
      </c>
      <c r="B44354" s="278" t="str">
        <f>'Comp. Desp. Indiretas'!$A$106</f>
        <v>SMS</v>
      </c>
      <c r="D44354" s="279" t="str">
        <f>'Comp. Desp. Indiretas'!$C$106</f>
        <v>ASO</v>
      </c>
      <c r="E44354" s="278" t="str">
        <f>Resumo!$R$5</f>
        <v>Despesa</v>
      </c>
      <c r="F44354" s="278" t="str">
        <f>Resumo!$R$6</f>
        <v>Despesa Indireta</v>
      </c>
      <c r="G44354" s="286">
        <f>'Comp. Desp. Indiretas'!DL106</f>
        <v>0</v>
      </c>
    </row>
    <row r="44355" spans="1:7">
      <c r="A44355" s="283">
        <f>'Comp. Desp. Indiretas'!$DL$7</f>
        <v>0</v>
      </c>
      <c r="B44355" s="278">
        <f>'Comp. Desp. Indiretas'!$A$107</f>
        <v>0</v>
      </c>
      <c r="D44355" s="279" t="str">
        <f>'Comp. Desp. Indiretas'!$C$107</f>
        <v/>
      </c>
      <c r="E44355" s="278" t="str">
        <f>Resumo!$R$5</f>
        <v>Despesa</v>
      </c>
      <c r="F44355" s="278" t="str">
        <f>Resumo!$R$6</f>
        <v>Despesa Indireta</v>
      </c>
      <c r="G44355" s="286">
        <f>'Comp. Desp. Indiretas'!DL107</f>
        <v>0</v>
      </c>
    </row>
    <row r="44356" spans="1:7">
      <c r="A44356" s="283">
        <f>'Comp. Desp. Indiretas'!$DL$7</f>
        <v>0</v>
      </c>
      <c r="B44356" s="278">
        <f>'Comp. Desp. Indiretas'!$A$108</f>
        <v>0</v>
      </c>
      <c r="D44356" s="279" t="str">
        <f>'Comp. Desp. Indiretas'!$C$108</f>
        <v/>
      </c>
      <c r="E44356" s="278" t="str">
        <f>Resumo!$R$5</f>
        <v>Despesa</v>
      </c>
      <c r="F44356" s="278" t="str">
        <f>Resumo!$R$6</f>
        <v>Despesa Indireta</v>
      </c>
      <c r="G44356" s="286">
        <f>'Comp. Desp. Indiretas'!DL108</f>
        <v>0</v>
      </c>
    </row>
    <row r="44357" spans="1:7">
      <c r="A44357" s="283">
        <f>'Comp. Desp. Indiretas'!$DL$7</f>
        <v>0</v>
      </c>
      <c r="B44357" s="278">
        <f>'Comp. Desp. Indiretas'!$A$109</f>
        <v>0</v>
      </c>
      <c r="D44357" s="279" t="str">
        <f>'Comp. Desp. Indiretas'!$C$109</f>
        <v/>
      </c>
      <c r="E44357" s="278" t="str">
        <f>Resumo!$R$5</f>
        <v>Despesa</v>
      </c>
      <c r="F44357" s="278" t="str">
        <f>Resumo!$R$6</f>
        <v>Despesa Indireta</v>
      </c>
      <c r="G44357" s="286">
        <f>'Comp. Desp. Indiretas'!DL109</f>
        <v>0</v>
      </c>
    </row>
    <row r="44358" spans="1:7">
      <c r="A44358" s="283">
        <f>'Comp. Desp. Indiretas'!$DL$7</f>
        <v>0</v>
      </c>
      <c r="B44358" s="278">
        <f>'Comp. Desp. Indiretas'!$A$110</f>
        <v>0</v>
      </c>
      <c r="D44358" s="279" t="str">
        <f>'Comp. Desp. Indiretas'!$C$110</f>
        <v/>
      </c>
      <c r="E44358" s="278" t="str">
        <f>Resumo!$R$5</f>
        <v>Despesa</v>
      </c>
      <c r="F44358" s="278" t="str">
        <f>Resumo!$R$6</f>
        <v>Despesa Indireta</v>
      </c>
      <c r="G44358" s="286">
        <f>'Comp. Desp. Indiretas'!DL110</f>
        <v>0</v>
      </c>
    </row>
    <row r="44359" spans="1:7">
      <c r="A44359" s="283">
        <f>'Comp. Desp. Indiretas'!$DL$7</f>
        <v>0</v>
      </c>
      <c r="B44359" s="278">
        <f>'Comp. Desp. Indiretas'!$A$111</f>
        <v>0</v>
      </c>
      <c r="D44359" s="279" t="str">
        <f>'Comp. Desp. Indiretas'!$C$111</f>
        <v/>
      </c>
      <c r="E44359" s="278" t="str">
        <f>Resumo!$R$5</f>
        <v>Despesa</v>
      </c>
      <c r="F44359" s="278" t="str">
        <f>Resumo!$R$6</f>
        <v>Despesa Indireta</v>
      </c>
      <c r="G44359" s="286">
        <f>'Comp. Desp. Indiretas'!DL111</f>
        <v>0</v>
      </c>
    </row>
    <row r="44360" spans="1:7">
      <c r="A44360" s="283">
        <f>'Comp. Desp. Indiretas'!$DL$7</f>
        <v>0</v>
      </c>
      <c r="B44360" s="278">
        <f>'Comp. Desp. Indiretas'!$A$112</f>
        <v>0</v>
      </c>
      <c r="D44360" s="279" t="str">
        <f>'Comp. Desp. Indiretas'!$C$112</f>
        <v/>
      </c>
      <c r="E44360" s="278" t="str">
        <f>Resumo!$R$5</f>
        <v>Despesa</v>
      </c>
      <c r="F44360" s="278" t="str">
        <f>Resumo!$R$6</f>
        <v>Despesa Indireta</v>
      </c>
      <c r="G44360" s="286">
        <f>'Comp. Desp. Indiretas'!DL112</f>
        <v>0</v>
      </c>
    </row>
    <row r="44361" spans="1:7">
      <c r="A44361" s="283">
        <f>'Comp. Desp. Indiretas'!$DL$7</f>
        <v>0</v>
      </c>
      <c r="B44361" s="278" t="str">
        <f>'Composições Desp. Diretas'!$A$10</f>
        <v>MOD</v>
      </c>
      <c r="C44361" s="278" t="str">
        <f>EAP!$C$9</f>
        <v>PP01</v>
      </c>
      <c r="D44361" s="279" t="str">
        <f>'Composições Desp. Diretas'!$C$10</f>
        <v>ANALISTA TÉCNICO</v>
      </c>
      <c r="E44361" s="278" t="str">
        <f>Resumo!$R$5</f>
        <v>Despesa</v>
      </c>
      <c r="F44361" s="278" t="str">
        <f>Resumo!$R$7</f>
        <v>Despesa Direta</v>
      </c>
      <c r="G44361" s="286">
        <f>'Composições Desp. Diretas'!DM10</f>
        <v>0</v>
      </c>
    </row>
    <row r="44362" spans="1:7">
      <c r="A44362" s="283">
        <f>'Comp. Desp. Indiretas'!$DL$7</f>
        <v>0</v>
      </c>
      <c r="B44362" s="278" t="str">
        <f>'Composições Desp. Diretas'!$A$11</f>
        <v>MOD</v>
      </c>
      <c r="C44362" s="278" t="str">
        <f>EAP!$C$9</f>
        <v>PP01</v>
      </c>
      <c r="D44362" s="279" t="str">
        <f>'Composições Desp. Diretas'!$C$11</f>
        <v>ASSISTENTE ADMINISTRATIVO</v>
      </c>
      <c r="E44362" s="278" t="str">
        <f>Resumo!$R$5</f>
        <v>Despesa</v>
      </c>
      <c r="F44362" s="278" t="str">
        <f>Resumo!$R$7</f>
        <v>Despesa Direta</v>
      </c>
      <c r="G44362" s="286">
        <f>'Composições Desp. Diretas'!DM11</f>
        <v>0</v>
      </c>
    </row>
    <row r="44363" spans="1:7">
      <c r="A44363" s="283">
        <f>'Comp. Desp. Indiretas'!$DL$7</f>
        <v>0</v>
      </c>
      <c r="B44363" s="278" t="str">
        <f>'Composições Desp. Diretas'!$A$12</f>
        <v>MOD</v>
      </c>
      <c r="C44363" s="278" t="str">
        <f>EAP!$C$9</f>
        <v>PP01</v>
      </c>
      <c r="D44363" s="279" t="str">
        <f>'Composições Desp. Diretas'!$C$12</f>
        <v>TÉCNICO DE SEGURANÇA</v>
      </c>
      <c r="E44363" s="278" t="str">
        <f>Resumo!$R$5</f>
        <v>Despesa</v>
      </c>
      <c r="F44363" s="278" t="str">
        <f>Resumo!$R$7</f>
        <v>Despesa Direta</v>
      </c>
      <c r="G44363" s="286">
        <f>'Composições Desp. Diretas'!DM12</f>
        <v>0</v>
      </c>
    </row>
    <row r="44364" spans="1:7">
      <c r="A44364" s="283">
        <f>'Comp. Desp. Indiretas'!$DL$7</f>
        <v>0</v>
      </c>
      <c r="B44364" s="278" t="str">
        <f>'Composições Desp. Diretas'!$A$13</f>
        <v>MOD</v>
      </c>
      <c r="C44364" s="278" t="str">
        <f>EAP!$C$9</f>
        <v>PP01</v>
      </c>
      <c r="D44364" s="279" t="str">
        <f>'Composições Desp. Diretas'!$C$13</f>
        <v>PREPOSTO</v>
      </c>
      <c r="E44364" s="278" t="str">
        <f>Resumo!$R$5</f>
        <v>Despesa</v>
      </c>
      <c r="F44364" s="278" t="str">
        <f>Resumo!$R$7</f>
        <v>Despesa Direta</v>
      </c>
      <c r="G44364" s="286">
        <f>'Composições Desp. Diretas'!DM13</f>
        <v>0</v>
      </c>
    </row>
    <row r="44365" spans="1:7">
      <c r="A44365" s="283">
        <f>'Comp. Desp. Indiretas'!$DL$7</f>
        <v>0</v>
      </c>
      <c r="B44365" s="278" t="str">
        <f>'Composições Desp. Diretas'!$A$14</f>
        <v>MOD</v>
      </c>
      <c r="C44365" s="278" t="str">
        <f>EAP!$C$9</f>
        <v>PP01</v>
      </c>
      <c r="D44365" s="279" t="str">
        <f>'Composições Desp. Diretas'!$C$14</f>
        <v>COORDENADOR PEAC</v>
      </c>
      <c r="E44365" s="278" t="str">
        <f>Resumo!$R$5</f>
        <v>Despesa</v>
      </c>
      <c r="F44365" s="278" t="str">
        <f>Resumo!$R$7</f>
        <v>Despesa Direta</v>
      </c>
      <c r="G44365" s="286">
        <f>'Composições Desp. Diretas'!DM14</f>
        <v>0</v>
      </c>
    </row>
    <row r="44366" spans="1:7">
      <c r="A44366" s="283">
        <f>'Comp. Desp. Indiretas'!$DL$7</f>
        <v>0</v>
      </c>
      <c r="B44366" s="278" t="str">
        <f>'Composições Desp. Diretas'!$A$15</f>
        <v>MOD</v>
      </c>
      <c r="C44366" s="278" t="str">
        <f>EAP!$C$9</f>
        <v>PP01</v>
      </c>
      <c r="D44366" s="279" t="str">
        <f>'Composições Desp. Diretas'!$C$15</f>
        <v>COORDENADOR PEAC</v>
      </c>
      <c r="E44366" s="278" t="str">
        <f>Resumo!$R$5</f>
        <v>Despesa</v>
      </c>
      <c r="F44366" s="278" t="str">
        <f>Resumo!$R$7</f>
        <v>Despesa Direta</v>
      </c>
      <c r="G44366" s="286">
        <f>'Composições Desp. Diretas'!DM15</f>
        <v>0</v>
      </c>
    </row>
    <row r="44367" spans="1:7">
      <c r="A44367" s="283">
        <f>'Comp. Desp. Indiretas'!$DL$7</f>
        <v>0</v>
      </c>
      <c r="B44367" s="278" t="str">
        <f>'Composições Desp. Diretas'!$A$16</f>
        <v>MOD</v>
      </c>
      <c r="C44367" s="278" t="str">
        <f>EAP!$C$9</f>
        <v>PP01</v>
      </c>
      <c r="D44367" s="279" t="str">
        <f>'Composições Desp. Diretas'!$C$16</f>
        <v>PRODUÇÃO AUDIOVISUAL (DESIGNER GRÁFICO)</v>
      </c>
      <c r="E44367" s="278" t="str">
        <f>Resumo!$R$5</f>
        <v>Despesa</v>
      </c>
      <c r="F44367" s="278" t="str">
        <f>Resumo!$R$7</f>
        <v>Despesa Direta</v>
      </c>
      <c r="G44367" s="286">
        <f>'Composições Desp. Diretas'!DM16</f>
        <v>0</v>
      </c>
    </row>
    <row r="44368" spans="1:7">
      <c r="A44368" s="283">
        <f>'Comp. Desp. Indiretas'!$DL$7</f>
        <v>0</v>
      </c>
      <c r="B44368" s="278" t="str">
        <f>'Composições Desp. Diretas'!$A$17</f>
        <v>DG</v>
      </c>
      <c r="C44368" s="278" t="str">
        <f>EAP!$C$9</f>
        <v>PP01</v>
      </c>
      <c r="D44368" s="279" t="str">
        <f>'Composições Desp. Diretas'!$C$17</f>
        <v>AJUDA DE CUSTO - CAJU - NÍVEL 1</v>
      </c>
      <c r="E44368" s="278" t="str">
        <f>Resumo!$R$5</f>
        <v>Despesa</v>
      </c>
      <c r="F44368" s="278" t="str">
        <f>Resumo!$R$7</f>
        <v>Despesa Direta</v>
      </c>
      <c r="G44368" s="286">
        <f>'Composições Desp. Diretas'!DM17</f>
        <v>0</v>
      </c>
    </row>
    <row r="44369" spans="1:7">
      <c r="A44369" s="283">
        <f>'Comp. Desp. Indiretas'!$DL$7</f>
        <v>0</v>
      </c>
      <c r="B44369" s="278" t="str">
        <f>'Composições Desp. Diretas'!$A$18</f>
        <v>DG</v>
      </c>
      <c r="C44369" s="278" t="str">
        <f>EAP!$C$9</f>
        <v>PP01</v>
      </c>
      <c r="D44369" s="279" t="str">
        <f>'Composições Desp. Diretas'!$C$18</f>
        <v>AJUDA DE CUSTO - CAJU - NÍVEL 2</v>
      </c>
      <c r="E44369" s="278" t="str">
        <f>Resumo!$R$5</f>
        <v>Despesa</v>
      </c>
      <c r="F44369" s="278" t="str">
        <f>Resumo!$R$7</f>
        <v>Despesa Direta</v>
      </c>
      <c r="G44369" s="286">
        <f>'Composições Desp. Diretas'!DM18</f>
        <v>0</v>
      </c>
    </row>
    <row r="44370" spans="1:7">
      <c r="A44370" s="283">
        <f>'Comp. Desp. Indiretas'!$DL$7</f>
        <v>0</v>
      </c>
      <c r="B44370" s="278" t="str">
        <f>'Composições Desp. Diretas'!$A$19</f>
        <v>MA</v>
      </c>
      <c r="C44370" s="278" t="str">
        <f>EAP!$C$9</f>
        <v>PP01</v>
      </c>
      <c r="D44370" s="279" t="str">
        <f>'Composições Desp. Diretas'!$C$19</f>
        <v>UNIFORME/EPI</v>
      </c>
      <c r="E44370" s="278" t="str">
        <f>Resumo!$R$5</f>
        <v>Despesa</v>
      </c>
      <c r="F44370" s="278" t="str">
        <f>Resumo!$R$7</f>
        <v>Despesa Direta</v>
      </c>
      <c r="G44370" s="286">
        <f>'Composições Desp. Diretas'!DM19</f>
        <v>0</v>
      </c>
    </row>
    <row r="44371" spans="1:7">
      <c r="A44371" s="283">
        <f>'Comp. Desp. Indiretas'!$DL$7</f>
        <v>0</v>
      </c>
      <c r="B44371" s="278" t="str">
        <f>'Composições Desp. Diretas'!$A$20</f>
        <v>SMS</v>
      </c>
      <c r="C44371" s="278" t="str">
        <f>EAP!$C$9</f>
        <v>PP01</v>
      </c>
      <c r="D44371" s="279" t="str">
        <f>'Composições Desp. Diretas'!$C$20</f>
        <v>ASO</v>
      </c>
      <c r="E44371" s="278" t="str">
        <f>Resumo!$R$5</f>
        <v>Despesa</v>
      </c>
      <c r="F44371" s="278" t="str">
        <f>Resumo!$R$7</f>
        <v>Despesa Direta</v>
      </c>
      <c r="G44371" s="286">
        <f>'Composições Desp. Diretas'!DM20</f>
        <v>0</v>
      </c>
    </row>
    <row r="44372" spans="1:7">
      <c r="A44372" s="283">
        <f>'Comp. Desp. Indiretas'!$DL$7</f>
        <v>0</v>
      </c>
      <c r="B44372" s="278" t="str">
        <f>'Composições Desp. Diretas'!$A$21</f>
        <v>EQ</v>
      </c>
      <c r="C44372" s="278" t="str">
        <f>EAP!$C$9</f>
        <v>PP01</v>
      </c>
      <c r="D44372" s="279" t="str">
        <f>'Composições Desp. Diretas'!$C$21</f>
        <v>NOTEBOOK</v>
      </c>
      <c r="E44372" s="278" t="str">
        <f>Resumo!$R$5</f>
        <v>Despesa</v>
      </c>
      <c r="F44372" s="278" t="str">
        <f>Resumo!$R$7</f>
        <v>Despesa Direta</v>
      </c>
      <c r="G44372" s="286">
        <f>'Composições Desp. Diretas'!DM21</f>
        <v>0</v>
      </c>
    </row>
    <row r="44373" spans="1:7">
      <c r="A44373" s="283">
        <f>'Comp. Desp. Indiretas'!$DL$7</f>
        <v>0</v>
      </c>
      <c r="B44373" s="278" t="str">
        <f>'Composições Desp. Diretas'!$A$22</f>
        <v>EQ</v>
      </c>
      <c r="C44373" s="278" t="str">
        <f>EAP!$C$9</f>
        <v>PP01</v>
      </c>
      <c r="D44373" s="279" t="str">
        <f>'Composições Desp. Diretas'!$C$22</f>
        <v>KIT MULTIMÍDIA</v>
      </c>
      <c r="E44373" s="278" t="str">
        <f>Resumo!$R$5</f>
        <v>Despesa</v>
      </c>
      <c r="F44373" s="278" t="str">
        <f>Resumo!$R$7</f>
        <v>Despesa Direta</v>
      </c>
      <c r="G44373" s="286">
        <f>'Composições Desp. Diretas'!DM22</f>
        <v>0</v>
      </c>
    </row>
    <row r="44374" spans="1:7">
      <c r="A44374" s="283">
        <f>'Comp. Desp. Indiretas'!$DL$7</f>
        <v>0</v>
      </c>
      <c r="B44374" s="278" t="str">
        <f>'Composições Desp. Diretas'!$A$23</f>
        <v>SMS</v>
      </c>
      <c r="C44374" s="278" t="str">
        <f>EAP!$C$9</f>
        <v>PP01</v>
      </c>
      <c r="D44374" s="279" t="str">
        <f>'Composições Desp. Diretas'!$C$23</f>
        <v>TREINAMENTO RAC02 (VALE)</v>
      </c>
      <c r="E44374" s="278" t="str">
        <f>Resumo!$R$5</f>
        <v>Despesa</v>
      </c>
      <c r="F44374" s="278" t="str">
        <f>Resumo!$R$7</f>
        <v>Despesa Direta</v>
      </c>
      <c r="G44374" s="286">
        <f>'Composições Desp. Diretas'!DM23</f>
        <v>0</v>
      </c>
    </row>
    <row r="44375" spans="1:7">
      <c r="A44375" s="283">
        <f>'Comp. Desp. Indiretas'!$DL$7</f>
        <v>0</v>
      </c>
      <c r="B44375" s="278" t="str">
        <f>'Composições Desp. Diretas'!$A$24</f>
        <v>SE</v>
      </c>
      <c r="C44375" s="278" t="str">
        <f>EAP!$C$9</f>
        <v>PP01</v>
      </c>
      <c r="D44375" s="279" t="str">
        <f>'Composições Desp. Diretas'!$C$24</f>
        <v>ESPECIALISTA - 44h/MÊS</v>
      </c>
      <c r="E44375" s="278" t="str">
        <f>Resumo!$R$5</f>
        <v>Despesa</v>
      </c>
      <c r="F44375" s="278" t="str">
        <f>Resumo!$R$7</f>
        <v>Despesa Direta</v>
      </c>
      <c r="G44375" s="286">
        <f>'Composições Desp. Diretas'!DM24</f>
        <v>0</v>
      </c>
    </row>
    <row r="44376" spans="1:7">
      <c r="A44376" s="283">
        <f>'Comp. Desp. Indiretas'!$DL$7</f>
        <v>0</v>
      </c>
      <c r="B44376" s="278">
        <f>'Composições Desp. Diretas'!$A$25</f>
        <v>0</v>
      </c>
      <c r="C44376" s="278" t="str">
        <f>EAP!$C$9</f>
        <v>PP01</v>
      </c>
      <c r="D44376" s="279">
        <f>'Composições Desp. Diretas'!$C$25</f>
        <v>0</v>
      </c>
      <c r="E44376" s="278" t="str">
        <f>Resumo!$R$5</f>
        <v>Despesa</v>
      </c>
      <c r="F44376" s="278" t="str">
        <f>Resumo!$R$7</f>
        <v>Despesa Direta</v>
      </c>
      <c r="G44376" s="286">
        <f>'Composições Desp. Diretas'!DM25</f>
        <v>0</v>
      </c>
    </row>
    <row r="44377" spans="1:7">
      <c r="A44377" s="283">
        <f>'Comp. Desp. Indiretas'!$DL$7</f>
        <v>0</v>
      </c>
      <c r="B44377" s="278">
        <f>'Composições Desp. Diretas'!$A$26</f>
        <v>0</v>
      </c>
      <c r="C44377" s="278" t="str">
        <f>EAP!$C$9</f>
        <v>PP01</v>
      </c>
      <c r="D44377" s="279">
        <f>'Composições Desp. Diretas'!$C$26</f>
        <v>0</v>
      </c>
      <c r="E44377" s="278" t="str">
        <f>Resumo!$R$5</f>
        <v>Despesa</v>
      </c>
      <c r="F44377" s="278" t="str">
        <f>Resumo!$R$7</f>
        <v>Despesa Direta</v>
      </c>
      <c r="G44377" s="286">
        <f>'Composições Desp. Diretas'!DM26</f>
        <v>0</v>
      </c>
    </row>
    <row r="44378" spans="1:7">
      <c r="A44378" s="283">
        <f>'Comp. Desp. Indiretas'!$DL$7</f>
        <v>0</v>
      </c>
      <c r="B44378" s="278">
        <f>'Composições Desp. Diretas'!$A$27</f>
        <v>0</v>
      </c>
      <c r="C44378" s="278" t="str">
        <f>EAP!$C$9</f>
        <v>PP01</v>
      </c>
      <c r="D44378" s="279">
        <f>'Composições Desp. Diretas'!$C$27</f>
        <v>0</v>
      </c>
      <c r="E44378" s="278" t="str">
        <f>Resumo!$R$5</f>
        <v>Despesa</v>
      </c>
      <c r="F44378" s="278" t="str">
        <f>Resumo!$R$7</f>
        <v>Despesa Direta</v>
      </c>
      <c r="G44378" s="286">
        <f>'Composições Desp. Diretas'!DM27</f>
        <v>0</v>
      </c>
    </row>
    <row r="44379" spans="1:7">
      <c r="A44379" s="283">
        <f>'Comp. Desp. Indiretas'!$DL$7</f>
        <v>0</v>
      </c>
      <c r="B44379" s="278">
        <f>'Composições Desp. Diretas'!$A$28</f>
        <v>0</v>
      </c>
      <c r="C44379" s="278" t="str">
        <f>EAP!$C$9</f>
        <v>PP01</v>
      </c>
      <c r="D44379" s="279">
        <f>'Composições Desp. Diretas'!$C$28</f>
        <v>0</v>
      </c>
      <c r="E44379" s="278" t="str">
        <f>Resumo!$R$5</f>
        <v>Despesa</v>
      </c>
      <c r="F44379" s="278" t="str">
        <f>Resumo!$R$7</f>
        <v>Despesa Direta</v>
      </c>
      <c r="G44379" s="286">
        <f>'Composições Desp. Diretas'!DM28</f>
        <v>0</v>
      </c>
    </row>
    <row r="44380" spans="1:7">
      <c r="A44380" s="283">
        <f>'Comp. Desp. Indiretas'!$DL$7</f>
        <v>0</v>
      </c>
      <c r="B44380" s="278">
        <f>'Composições Desp. Diretas'!$A$29</f>
        <v>0</v>
      </c>
      <c r="C44380" s="278" t="str">
        <f>EAP!$C$9</f>
        <v>PP01</v>
      </c>
      <c r="D44380" s="279">
        <f>'Composições Desp. Diretas'!$C$29</f>
        <v>0</v>
      </c>
      <c r="E44380" s="278" t="str">
        <f>Resumo!$R$5</f>
        <v>Despesa</v>
      </c>
      <c r="F44380" s="278" t="str">
        <f>Resumo!$R$7</f>
        <v>Despesa Direta</v>
      </c>
      <c r="G44380" s="286">
        <f>'Composições Desp. Diretas'!DM29</f>
        <v>0</v>
      </c>
    </row>
    <row r="44381" spans="1:7">
      <c r="A44381" s="283">
        <f>'Comp. Desp. Indiretas'!$DL$7</f>
        <v>0</v>
      </c>
      <c r="B44381" s="278">
        <f>'Composições Desp. Diretas'!$A$30</f>
        <v>0</v>
      </c>
      <c r="C44381" s="278" t="str">
        <f>EAP!$C$9</f>
        <v>PP01</v>
      </c>
      <c r="D44381" s="279">
        <f>'Composições Desp. Diretas'!$C$30</f>
        <v>0</v>
      </c>
      <c r="E44381" s="278" t="str">
        <f>Resumo!$R$5</f>
        <v>Despesa</v>
      </c>
      <c r="F44381" s="278" t="str">
        <f>Resumo!$R$7</f>
        <v>Despesa Direta</v>
      </c>
      <c r="G44381" s="286">
        <f>'Composições Desp. Diretas'!DM30</f>
        <v>0</v>
      </c>
    </row>
    <row r="44382" spans="1:7">
      <c r="A44382" s="283">
        <f>'Comp. Desp. Indiretas'!$DL$7</f>
        <v>0</v>
      </c>
      <c r="B44382" s="278">
        <f>'Composições Desp. Diretas'!$A$31</f>
        <v>0</v>
      </c>
      <c r="C44382" s="278" t="str">
        <f>EAP!$C$9</f>
        <v>PP01</v>
      </c>
      <c r="D44382" s="279">
        <f>'Composições Desp. Diretas'!$C$31</f>
        <v>0</v>
      </c>
      <c r="E44382" s="278" t="str">
        <f>Resumo!$R$5</f>
        <v>Despesa</v>
      </c>
      <c r="F44382" s="278" t="str">
        <f>Resumo!$R$7</f>
        <v>Despesa Direta</v>
      </c>
      <c r="G44382" s="286">
        <f>'Composições Desp. Diretas'!DM31</f>
        <v>0</v>
      </c>
    </row>
    <row r="44383" spans="1:7">
      <c r="A44383" s="283">
        <f>'Comp. Desp. Indiretas'!$DL$7</f>
        <v>0</v>
      </c>
      <c r="B44383" s="278">
        <f>'Composições Desp. Diretas'!$A$32</f>
        <v>0</v>
      </c>
      <c r="C44383" s="278" t="str">
        <f>EAP!$C$9</f>
        <v>PP01</v>
      </c>
      <c r="D44383" s="279">
        <f>'Composições Desp. Diretas'!$C$32</f>
        <v>0</v>
      </c>
      <c r="E44383" s="278" t="str">
        <f>Resumo!$R$5</f>
        <v>Despesa</v>
      </c>
      <c r="F44383" s="278" t="str">
        <f>Resumo!$R$7</f>
        <v>Despesa Direta</v>
      </c>
      <c r="G44383" s="286">
        <f>'Composições Desp. Diretas'!DM32</f>
        <v>0</v>
      </c>
    </row>
    <row r="44384" spans="1:7">
      <c r="A44384" s="283">
        <f>'Comp. Desp. Indiretas'!$DL$7</f>
        <v>0</v>
      </c>
      <c r="B44384" s="278">
        <f>'Composições Desp. Diretas'!$A$33</f>
        <v>0</v>
      </c>
      <c r="C44384" s="278" t="str">
        <f>EAP!$C$9</f>
        <v>PP01</v>
      </c>
      <c r="D44384" s="279">
        <f>'Composições Desp. Diretas'!$C$33</f>
        <v>0</v>
      </c>
      <c r="E44384" s="278" t="str">
        <f>Resumo!$R$5</f>
        <v>Despesa</v>
      </c>
      <c r="F44384" s="278" t="str">
        <f>Resumo!$R$7</f>
        <v>Despesa Direta</v>
      </c>
      <c r="G44384" s="286">
        <f>'Composições Desp. Diretas'!DM33</f>
        <v>0</v>
      </c>
    </row>
    <row r="44385" spans="1:7">
      <c r="A44385" s="283">
        <f>'Comp. Desp. Indiretas'!$DL$7</f>
        <v>0</v>
      </c>
      <c r="B44385" s="278">
        <f>'Composições Desp. Diretas'!$A$34</f>
        <v>0</v>
      </c>
      <c r="C44385" s="278" t="str">
        <f>EAP!$C$9</f>
        <v>PP01</v>
      </c>
      <c r="D44385" s="279">
        <f>'Composições Desp. Diretas'!$C$34</f>
        <v>0</v>
      </c>
      <c r="E44385" s="278" t="str">
        <f>Resumo!$R$5</f>
        <v>Despesa</v>
      </c>
      <c r="F44385" s="278" t="str">
        <f>Resumo!$R$7</f>
        <v>Despesa Direta</v>
      </c>
      <c r="G44385" s="286">
        <f>'Composições Desp. Diretas'!DM34</f>
        <v>0</v>
      </c>
    </row>
    <row r="44386" spans="1:7">
      <c r="A44386" s="283">
        <f>'Comp. Desp. Indiretas'!$DL$7</f>
        <v>0</v>
      </c>
      <c r="B44386" s="278">
        <f>'Composições Desp. Diretas'!$A$35</f>
        <v>0</v>
      </c>
      <c r="C44386" s="278" t="str">
        <f>EAP!$C$9</f>
        <v>PP01</v>
      </c>
      <c r="D44386" s="279">
        <f>'Composições Desp. Diretas'!$C$35</f>
        <v>0</v>
      </c>
      <c r="E44386" s="278" t="str">
        <f>Resumo!$R$5</f>
        <v>Despesa</v>
      </c>
      <c r="F44386" s="278" t="str">
        <f>Resumo!$R$7</f>
        <v>Despesa Direta</v>
      </c>
      <c r="G44386" s="286">
        <f>'Composições Desp. Diretas'!DM35</f>
        <v>0</v>
      </c>
    </row>
    <row r="44387" spans="1:7">
      <c r="A44387" s="283">
        <f>'Comp. Desp. Indiretas'!$DL$7</f>
        <v>0</v>
      </c>
      <c r="B44387" s="278">
        <f>'Composições Desp. Diretas'!$A$36</f>
        <v>0</v>
      </c>
      <c r="C44387" s="278" t="str">
        <f>EAP!$C$9</f>
        <v>PP01</v>
      </c>
      <c r="D44387" s="279">
        <f>'Composições Desp. Diretas'!$C$36</f>
        <v>0</v>
      </c>
      <c r="E44387" s="278" t="str">
        <f>Resumo!$R$5</f>
        <v>Despesa</v>
      </c>
      <c r="F44387" s="278" t="str">
        <f>Resumo!$R$7</f>
        <v>Despesa Direta</v>
      </c>
      <c r="G44387" s="286">
        <f>'Composições Desp. Diretas'!DM36</f>
        <v>0</v>
      </c>
    </row>
    <row r="44388" spans="1:7">
      <c r="A44388" s="283">
        <f>'Comp. Desp. Indiretas'!$DL$7</f>
        <v>0</v>
      </c>
      <c r="B44388" s="278">
        <f>'Composições Desp. Diretas'!$A$37</f>
        <v>0</v>
      </c>
      <c r="C44388" s="278" t="str">
        <f>EAP!$C$9</f>
        <v>PP01</v>
      </c>
      <c r="D44388" s="279">
        <f>'Composições Desp. Diretas'!$C$37</f>
        <v>0</v>
      </c>
      <c r="E44388" s="278" t="str">
        <f>Resumo!$R$5</f>
        <v>Despesa</v>
      </c>
      <c r="F44388" s="278" t="str">
        <f>Resumo!$R$7</f>
        <v>Despesa Direta</v>
      </c>
      <c r="G44388" s="286">
        <f>'Composições Desp. Diretas'!DM37</f>
        <v>0</v>
      </c>
    </row>
    <row r="44389" spans="1:7">
      <c r="A44389" s="283">
        <f>'Comp. Desp. Indiretas'!$DL$7</f>
        <v>0</v>
      </c>
      <c r="B44389" s="278">
        <f>'Composições Desp. Diretas'!$A$38</f>
        <v>0</v>
      </c>
      <c r="C44389" s="278" t="str">
        <f>EAP!$C$9</f>
        <v>PP01</v>
      </c>
      <c r="D44389" s="279">
        <f>'Composições Desp. Diretas'!$C$38</f>
        <v>0</v>
      </c>
      <c r="E44389" s="278" t="str">
        <f>Resumo!$R$5</f>
        <v>Despesa</v>
      </c>
      <c r="F44389" s="278" t="str">
        <f>Resumo!$R$7</f>
        <v>Despesa Direta</v>
      </c>
      <c r="G44389" s="286">
        <f>'Composições Desp. Diretas'!DM38</f>
        <v>0</v>
      </c>
    </row>
    <row r="44390" spans="1:7">
      <c r="A44390" s="283">
        <f>'Comp. Desp. Indiretas'!$DL$7</f>
        <v>0</v>
      </c>
      <c r="B44390" s="278">
        <f>'Composições Desp. Diretas'!$A$39</f>
        <v>0</v>
      </c>
      <c r="C44390" s="278" t="str">
        <f>EAP!$C$9</f>
        <v>PP01</v>
      </c>
      <c r="D44390" s="279">
        <f>'Composições Desp. Diretas'!$C$39</f>
        <v>0</v>
      </c>
      <c r="E44390" s="278" t="str">
        <f>Resumo!$R$5</f>
        <v>Despesa</v>
      </c>
      <c r="F44390" s="278" t="str">
        <f>Resumo!$R$7</f>
        <v>Despesa Direta</v>
      </c>
      <c r="G44390" s="286">
        <f>'Composições Desp. Diretas'!DM39</f>
        <v>0</v>
      </c>
    </row>
    <row r="44391" spans="1:7">
      <c r="A44391" s="283">
        <f>'Comp. Desp. Indiretas'!$DL$7</f>
        <v>0</v>
      </c>
      <c r="B44391" s="278">
        <f>'Composições Desp. Diretas'!$A$40</f>
        <v>0</v>
      </c>
      <c r="C44391" s="278" t="str">
        <f>EAP!$C$9</f>
        <v>PP01</v>
      </c>
      <c r="D44391" s="279">
        <f>'Composições Desp. Diretas'!$C$40</f>
        <v>0</v>
      </c>
      <c r="E44391" s="278" t="str">
        <f>Resumo!$R$5</f>
        <v>Despesa</v>
      </c>
      <c r="F44391" s="278" t="str">
        <f>Resumo!$R$7</f>
        <v>Despesa Direta</v>
      </c>
      <c r="G44391" s="286">
        <f>'Composições Desp. Diretas'!DM40</f>
        <v>0</v>
      </c>
    </row>
    <row r="44392" spans="1:7">
      <c r="A44392" s="283">
        <f>'Comp. Desp. Indiretas'!$DL$7</f>
        <v>0</v>
      </c>
      <c r="B44392" s="278" t="str">
        <f>'Composições Desp. Diretas'!$A$42</f>
        <v>DG</v>
      </c>
      <c r="C44392" s="278" t="str">
        <f>EAP!$C$10</f>
        <v>PP02</v>
      </c>
      <c r="D44392" s="279" t="str">
        <f>'Composições Desp. Diretas'!$C$42</f>
        <v>ALUGUEL DE VEÍCULO SUV</v>
      </c>
      <c r="E44392" s="278" t="str">
        <f>Resumo!$R$5</f>
        <v>Despesa</v>
      </c>
      <c r="F44392" s="278" t="str">
        <f>Resumo!$R$7</f>
        <v>Despesa Direta</v>
      </c>
      <c r="G44392" s="286">
        <f>'Composições Desp. Diretas'!DM42</f>
        <v>0</v>
      </c>
    </row>
    <row r="44393" spans="1:7">
      <c r="A44393" s="283">
        <f>'Comp. Desp. Indiretas'!$DL$7</f>
        <v>0</v>
      </c>
      <c r="B44393" s="278" t="str">
        <f>'Composições Desp. Diretas'!$A$43</f>
        <v>DG</v>
      </c>
      <c r="C44393" s="278" t="str">
        <f>EAP!$C$10</f>
        <v>PP02</v>
      </c>
      <c r="D44393" s="279" t="str">
        <f>'Composições Desp. Diretas'!$C$43</f>
        <v>COMBUSTÍVEL - GASOLINA</v>
      </c>
      <c r="E44393" s="278" t="str">
        <f>Resumo!$R$5</f>
        <v>Despesa</v>
      </c>
      <c r="F44393" s="278" t="str">
        <f>Resumo!$R$7</f>
        <v>Despesa Direta</v>
      </c>
      <c r="G44393" s="286">
        <f>'Composições Desp. Diretas'!DM43</f>
        <v>0</v>
      </c>
    </row>
    <row r="44394" spans="1:7">
      <c r="A44394" s="283">
        <f>'Comp. Desp. Indiretas'!$DL$7</f>
        <v>0</v>
      </c>
      <c r="B44394" s="278" t="str">
        <f>'Composições Desp. Diretas'!$A$44</f>
        <v>DG</v>
      </c>
      <c r="C44394" s="278" t="str">
        <f>EAP!$C$10</f>
        <v>PP02</v>
      </c>
      <c r="D44394" s="279" t="str">
        <f>'Composições Desp. Diretas'!$C$44</f>
        <v>EQUIPAMENTOS VEÍCULO (SENSOR DE FADIGA + TELEMETRIA)</v>
      </c>
      <c r="E44394" s="278" t="str">
        <f>Resumo!$R$5</f>
        <v>Despesa</v>
      </c>
      <c r="F44394" s="278" t="str">
        <f>Resumo!$R$7</f>
        <v>Despesa Direta</v>
      </c>
      <c r="G44394" s="286">
        <f>'Composições Desp. Diretas'!DM44</f>
        <v>0</v>
      </c>
    </row>
    <row r="44395" spans="1:7">
      <c r="A44395" s="283">
        <f>'Comp. Desp. Indiretas'!$DL$7</f>
        <v>0</v>
      </c>
      <c r="B44395" s="278" t="str">
        <f>'Composições Desp. Diretas'!$A$45</f>
        <v>DG</v>
      </c>
      <c r="C44395" s="278" t="str">
        <f>EAP!$C$10</f>
        <v>PP02</v>
      </c>
      <c r="D44395" s="279" t="str">
        <f>'Composições Desp. Diretas'!$C$45</f>
        <v>INSTALAÇÃO SENSOR FADIGA</v>
      </c>
      <c r="E44395" s="278" t="str">
        <f>Resumo!$R$5</f>
        <v>Despesa</v>
      </c>
      <c r="F44395" s="278" t="str">
        <f>Resumo!$R$7</f>
        <v>Despesa Direta</v>
      </c>
      <c r="G44395" s="286">
        <f>'Composições Desp. Diretas'!DM45</f>
        <v>0</v>
      </c>
    </row>
    <row r="44396" spans="1:7">
      <c r="A44396" s="283">
        <f>'Comp. Desp. Indiretas'!$DL$7</f>
        <v>0</v>
      </c>
      <c r="B44396" s="278" t="str">
        <f>'Composições Desp. Diretas'!$A$46</f>
        <v>DG</v>
      </c>
      <c r="C44396" s="278" t="str">
        <f>EAP!$C$10</f>
        <v>PP02</v>
      </c>
      <c r="D44396" s="279" t="str">
        <f>'Composições Desp. Diretas'!$C$46</f>
        <v>DESINSTALAÇÃO SENSOR FADIGA</v>
      </c>
      <c r="E44396" s="278" t="str">
        <f>Resumo!$R$5</f>
        <v>Despesa</v>
      </c>
      <c r="F44396" s="278" t="str">
        <f>Resumo!$R$7</f>
        <v>Despesa Direta</v>
      </c>
      <c r="G44396" s="286">
        <f>'Composições Desp. Diretas'!DM46</f>
        <v>0</v>
      </c>
    </row>
    <row r="44397" spans="1:7">
      <c r="A44397" s="283">
        <f>'Comp. Desp. Indiretas'!$DL$7</f>
        <v>0</v>
      </c>
      <c r="B44397" s="278" t="str">
        <f>'Composições Desp. Diretas'!$A$47</f>
        <v>DG</v>
      </c>
      <c r="C44397" s="278" t="str">
        <f>EAP!$C$10</f>
        <v>PP02</v>
      </c>
      <c r="D44397" s="279" t="str">
        <f>'Composições Desp. Diretas'!$C$47</f>
        <v>INSTALAÇÃO TELEMETRIA</v>
      </c>
      <c r="E44397" s="278" t="str">
        <f>Resumo!$R$5</f>
        <v>Despesa</v>
      </c>
      <c r="F44397" s="278" t="str">
        <f>Resumo!$R$7</f>
        <v>Despesa Direta</v>
      </c>
      <c r="G44397" s="286">
        <f>'Composições Desp. Diretas'!DM47</f>
        <v>0</v>
      </c>
    </row>
    <row r="44398" spans="1:7">
      <c r="A44398" s="283">
        <f>'Comp. Desp. Indiretas'!$DL$7</f>
        <v>0</v>
      </c>
      <c r="B44398" s="278" t="str">
        <f>'Composições Desp. Diretas'!$A$48</f>
        <v>DG</v>
      </c>
      <c r="C44398" s="278" t="str">
        <f>EAP!$C$10</f>
        <v>PP02</v>
      </c>
      <c r="D44398" s="279" t="str">
        <f>'Composições Desp. Diretas'!$C$48</f>
        <v>DESINSTALAÇÃO TELEMETRIA</v>
      </c>
      <c r="E44398" s="278" t="str">
        <f>Resumo!$R$5</f>
        <v>Despesa</v>
      </c>
      <c r="F44398" s="278" t="str">
        <f>Resumo!$R$7</f>
        <v>Despesa Direta</v>
      </c>
      <c r="G44398" s="286">
        <f>'Composições Desp. Diretas'!DM48</f>
        <v>0</v>
      </c>
    </row>
    <row r="44399" spans="1:7">
      <c r="A44399" s="283">
        <f>'Comp. Desp. Indiretas'!$DL$7</f>
        <v>0</v>
      </c>
      <c r="B44399" s="278" t="str">
        <f>'Composições Desp. Diretas'!$A$49</f>
        <v>DG</v>
      </c>
      <c r="C44399" s="278" t="str">
        <f>EAP!$C$10</f>
        <v>PP02</v>
      </c>
      <c r="D44399" s="279" t="str">
        <f>'Composições Desp. Diretas'!$C$49</f>
        <v>INSTALAÇÃO E DESINSTALAÇÃO DE SIRENE DE RÉ</v>
      </c>
      <c r="E44399" s="278" t="str">
        <f>Resumo!$R$5</f>
        <v>Despesa</v>
      </c>
      <c r="F44399" s="278" t="str">
        <f>Resumo!$R$7</f>
        <v>Despesa Direta</v>
      </c>
      <c r="G44399" s="286">
        <f>'Composições Desp. Diretas'!DM49</f>
        <v>0</v>
      </c>
    </row>
    <row r="44400" spans="1:7">
      <c r="A44400" s="283">
        <f>'Comp. Desp. Indiretas'!$DL$7</f>
        <v>0</v>
      </c>
      <c r="B44400" s="278" t="str">
        <f>'Composições Desp. Diretas'!$A$50</f>
        <v>DG</v>
      </c>
      <c r="C44400" s="278" t="str">
        <f>EAP!$C$10</f>
        <v>PP02</v>
      </c>
      <c r="D44400" s="279" t="str">
        <f>'Composições Desp. Diretas'!$C$50</f>
        <v>LAVAGEM DE VEÍCULO</v>
      </c>
      <c r="E44400" s="278" t="str">
        <f>Resumo!$R$5</f>
        <v>Despesa</v>
      </c>
      <c r="F44400" s="278" t="str">
        <f>Resumo!$R$7</f>
        <v>Despesa Direta</v>
      </c>
      <c r="G44400" s="286">
        <f>'Composições Desp. Diretas'!DM50</f>
        <v>0</v>
      </c>
    </row>
    <row r="44401" spans="1:7">
      <c r="A44401" s="283">
        <f>'Comp. Desp. Indiretas'!$DL$7</f>
        <v>0</v>
      </c>
      <c r="B44401" s="278" t="str">
        <f>'Composições Desp. Diretas'!$A$51</f>
        <v>MA</v>
      </c>
      <c r="C44401" s="278" t="str">
        <f>EAP!$C$10</f>
        <v>PP02</v>
      </c>
      <c r="D44401" s="279" t="str">
        <f>'Composições Desp. Diretas'!$C$51</f>
        <v>MATERIAIS GRÁFICOS (CARTILHAS, FOLDERS, BANNER, CADERNO, OUTDOOR, PLACAS, E ETC)</v>
      </c>
      <c r="E44401" s="278" t="str">
        <f>Resumo!$R$5</f>
        <v>Despesa</v>
      </c>
      <c r="F44401" s="278" t="str">
        <f>Resumo!$R$7</f>
        <v>Despesa Direta</v>
      </c>
      <c r="G44401" s="286">
        <f>'Composições Desp. Diretas'!DM51</f>
        <v>0</v>
      </c>
    </row>
    <row r="44402" spans="1:7">
      <c r="A44402" s="283">
        <f>'Comp. Desp. Indiretas'!$DL$7</f>
        <v>0</v>
      </c>
      <c r="B44402" s="278" t="str">
        <f>'Composições Desp. Diretas'!$A$52</f>
        <v>DG</v>
      </c>
      <c r="C44402" s="278" t="str">
        <f>EAP!$C$10</f>
        <v>PP02</v>
      </c>
      <c r="D44402" s="279" t="str">
        <f>'Composições Desp. Diretas'!$C$52</f>
        <v>LANCHES OFICINAS / EVENTOS / REUNIÕES</v>
      </c>
      <c r="E44402" s="278" t="str">
        <f>Resumo!$R$5</f>
        <v>Despesa</v>
      </c>
      <c r="F44402" s="278" t="str">
        <f>Resumo!$R$7</f>
        <v>Despesa Direta</v>
      </c>
      <c r="G44402" s="286">
        <f>'Composições Desp. Diretas'!DM52</f>
        <v>0</v>
      </c>
    </row>
    <row r="44403" spans="1:7">
      <c r="A44403" s="283">
        <f>'Comp. Desp. Indiretas'!$DL$7</f>
        <v>0</v>
      </c>
      <c r="B44403" s="278" t="str">
        <f>'Composições Desp. Diretas'!$A$53</f>
        <v>DG</v>
      </c>
      <c r="C44403" s="278" t="str">
        <f>EAP!$C$10</f>
        <v>PP02</v>
      </c>
      <c r="D44403" s="279" t="str">
        <f>'Composições Desp. Diretas'!$C$53</f>
        <v>TRANSPORTE PARTICIPANTES</v>
      </c>
      <c r="E44403" s="278" t="str">
        <f>Resumo!$R$5</f>
        <v>Despesa</v>
      </c>
      <c r="F44403" s="278" t="str">
        <f>Resumo!$R$7</f>
        <v>Despesa Direta</v>
      </c>
      <c r="G44403" s="286">
        <f>'Composições Desp. Diretas'!DM53</f>
        <v>0</v>
      </c>
    </row>
    <row r="44404" spans="1:7">
      <c r="A44404" s="283">
        <f>'Comp. Desp. Indiretas'!$DL$7</f>
        <v>0</v>
      </c>
      <c r="B44404" s="278" t="str">
        <f>'Composições Desp. Diretas'!$A$54</f>
        <v>MA</v>
      </c>
      <c r="C44404" s="278" t="str">
        <f>EAP!$C$10</f>
        <v>PP02</v>
      </c>
      <c r="D44404" s="279" t="str">
        <f>'Composições Desp. Diretas'!$C$54</f>
        <v>MATERIAIS DE ESCRITÓRIO (CARTOLINA, PAPEL, TESOURA, CANETA, LÁPIS, GRAMPEADOR, DUREX, FITA ADESIVA, E ETC.)</v>
      </c>
      <c r="E44404" s="278" t="str">
        <f>Resumo!$R$5</f>
        <v>Despesa</v>
      </c>
      <c r="F44404" s="278" t="str">
        <f>Resumo!$R$7</f>
        <v>Despesa Direta</v>
      </c>
      <c r="G44404" s="286">
        <f>'Composições Desp. Diretas'!DM54</f>
        <v>0</v>
      </c>
    </row>
    <row r="44405" spans="1:7">
      <c r="A44405" s="283">
        <f>'Comp. Desp. Indiretas'!$DL$7</f>
        <v>0</v>
      </c>
      <c r="B44405" s="278" t="str">
        <f>'Composições Desp. Diretas'!$A$55</f>
        <v>MA</v>
      </c>
      <c r="C44405" s="278" t="str">
        <f>EAP!$C$10</f>
        <v>PP02</v>
      </c>
      <c r="D44405" s="279" t="str">
        <f>'Composições Desp. Diretas'!$C$55</f>
        <v>MATERIAIS ACESSÓRIOS PARA AS CAMPANHAS/OFICINAS (BRINDES, CAMISETAS, E ETC.)</v>
      </c>
      <c r="E44405" s="278" t="str">
        <f>Resumo!$R$5</f>
        <v>Despesa</v>
      </c>
      <c r="F44405" s="278" t="str">
        <f>Resumo!$R$7</f>
        <v>Despesa Direta</v>
      </c>
      <c r="G44405" s="286">
        <f>'Composições Desp. Diretas'!DM55</f>
        <v>0</v>
      </c>
    </row>
    <row r="44406" spans="1:7">
      <c r="A44406" s="283">
        <f>'Comp. Desp. Indiretas'!$DL$7</f>
        <v>0</v>
      </c>
      <c r="B44406" s="278" t="str">
        <f>'Composições Desp. Diretas'!$A$56</f>
        <v>DG</v>
      </c>
      <c r="C44406" s="278" t="str">
        <f>EAP!$C$10</f>
        <v>PP02</v>
      </c>
      <c r="D44406" s="279" t="str">
        <f>'Composições Desp. Diretas'!$C$56</f>
        <v>HOSPEDAGEM VIAGEM</v>
      </c>
      <c r="E44406" s="278" t="str">
        <f>Resumo!$R$5</f>
        <v>Despesa</v>
      </c>
      <c r="F44406" s="278" t="str">
        <f>Resumo!$R$7</f>
        <v>Despesa Direta</v>
      </c>
      <c r="G44406" s="286">
        <f>'Composições Desp. Diretas'!DM56</f>
        <v>0</v>
      </c>
    </row>
    <row r="44407" spans="1:7">
      <c r="A44407" s="283">
        <f>'Comp. Desp. Indiretas'!$DL$7</f>
        <v>0</v>
      </c>
      <c r="B44407" s="278" t="str">
        <f>'Composições Desp. Diretas'!$A$57</f>
        <v>DG</v>
      </c>
      <c r="C44407" s="278" t="str">
        <f>EAP!$C$10</f>
        <v>PP02</v>
      </c>
      <c r="D44407" s="279" t="str">
        <f>'Composições Desp. Diretas'!$C$57</f>
        <v>ALIMENTAÇÃO VIAGEM (CAFÉ / ALMOÇO OU JANTA)</v>
      </c>
      <c r="E44407" s="278" t="str">
        <f>Resumo!$R$5</f>
        <v>Despesa</v>
      </c>
      <c r="F44407" s="278" t="str">
        <f>Resumo!$R$7</f>
        <v>Despesa Direta</v>
      </c>
      <c r="G44407" s="286">
        <f>'Composições Desp. Diretas'!DM57</f>
        <v>0</v>
      </c>
    </row>
    <row r="44408" spans="1:7">
      <c r="A44408" s="283">
        <f>'Comp. Desp. Indiretas'!$DL$7</f>
        <v>0</v>
      </c>
      <c r="B44408" s="278" t="str">
        <f>'Composições Desp. Diretas'!$A$58</f>
        <v>DG</v>
      </c>
      <c r="C44408" s="278" t="str">
        <f>EAP!$C$10</f>
        <v>PP02</v>
      </c>
      <c r="D44408" s="279" t="str">
        <f>'Composições Desp. Diretas'!$C$58</f>
        <v>PASSAGEM TERRESTRE / TRANSLADO</v>
      </c>
      <c r="E44408" s="278" t="str">
        <f>Resumo!$R$5</f>
        <v>Despesa</v>
      </c>
      <c r="F44408" s="278" t="str">
        <f>Resumo!$R$7</f>
        <v>Despesa Direta</v>
      </c>
      <c r="G44408" s="286">
        <f>'Composições Desp. Diretas'!DM58</f>
        <v>0</v>
      </c>
    </row>
    <row r="44409" spans="1:7">
      <c r="A44409" s="283">
        <f>'Comp. Desp. Indiretas'!$DL$7</f>
        <v>0</v>
      </c>
      <c r="B44409" s="278">
        <f>'Composições Desp. Diretas'!$A$59</f>
        <v>0</v>
      </c>
      <c r="C44409" s="278" t="str">
        <f>EAP!$C$10</f>
        <v>PP02</v>
      </c>
      <c r="D44409" s="279">
        <f>'Composições Desp. Diretas'!$C$59</f>
        <v>0</v>
      </c>
      <c r="E44409" s="278" t="str">
        <f>Resumo!$R$5</f>
        <v>Despesa</v>
      </c>
      <c r="F44409" s="278" t="str">
        <f>Resumo!$R$7</f>
        <v>Despesa Direta</v>
      </c>
      <c r="G44409" s="286">
        <f>'Composições Desp. Diretas'!DM59</f>
        <v>0</v>
      </c>
    </row>
    <row r="44410" spans="1:7">
      <c r="A44410" s="283">
        <f>'Comp. Desp. Indiretas'!$DL$7</f>
        <v>0</v>
      </c>
      <c r="B44410" s="278">
        <f>'Composições Desp. Diretas'!$A$60</f>
        <v>0</v>
      </c>
      <c r="C44410" s="278" t="str">
        <f>EAP!$C$10</f>
        <v>PP02</v>
      </c>
      <c r="D44410" s="279">
        <f>'Composições Desp. Diretas'!$C$60</f>
        <v>0</v>
      </c>
      <c r="E44410" s="278" t="str">
        <f>Resumo!$R$5</f>
        <v>Despesa</v>
      </c>
      <c r="F44410" s="278" t="str">
        <f>Resumo!$R$7</f>
        <v>Despesa Direta</v>
      </c>
      <c r="G44410" s="286">
        <f>'Composições Desp. Diretas'!DM60</f>
        <v>0</v>
      </c>
    </row>
    <row r="44411" spans="1:7">
      <c r="A44411" s="283">
        <f>'Comp. Desp. Indiretas'!$DL$7</f>
        <v>0</v>
      </c>
      <c r="B44411" s="278">
        <f>'Composições Desp. Diretas'!$A$61</f>
        <v>0</v>
      </c>
      <c r="C44411" s="278" t="str">
        <f>EAP!$C$10</f>
        <v>PP02</v>
      </c>
      <c r="D44411" s="279">
        <f>'Composições Desp. Diretas'!$C$61</f>
        <v>0</v>
      </c>
      <c r="E44411" s="278" t="str">
        <f>Resumo!$R$5</f>
        <v>Despesa</v>
      </c>
      <c r="F44411" s="278" t="str">
        <f>Resumo!$R$7</f>
        <v>Despesa Direta</v>
      </c>
      <c r="G44411" s="286">
        <f>'Composições Desp. Diretas'!DM61</f>
        <v>0</v>
      </c>
    </row>
    <row r="44412" spans="1:7">
      <c r="A44412" s="283">
        <f>'Comp. Desp. Indiretas'!$DL$7</f>
        <v>0</v>
      </c>
      <c r="B44412" s="278">
        <f>'Composições Desp. Diretas'!$A$62</f>
        <v>0</v>
      </c>
      <c r="C44412" s="278" t="str">
        <f>EAP!$C$10</f>
        <v>PP02</v>
      </c>
      <c r="D44412" s="279">
        <f>'Composições Desp. Diretas'!$C$62</f>
        <v>0</v>
      </c>
      <c r="E44412" s="278" t="str">
        <f>Resumo!$R$5</f>
        <v>Despesa</v>
      </c>
      <c r="F44412" s="278" t="str">
        <f>Resumo!$R$7</f>
        <v>Despesa Direta</v>
      </c>
      <c r="G44412" s="286">
        <f>'Composições Desp. Diretas'!DM62</f>
        <v>0</v>
      </c>
    </row>
    <row r="44413" spans="1:7">
      <c r="A44413" s="283">
        <f>'Comp. Desp. Indiretas'!$DL$7</f>
        <v>0</v>
      </c>
      <c r="B44413" s="278">
        <f>'Composições Desp. Diretas'!$A$63</f>
        <v>0</v>
      </c>
      <c r="C44413" s="278" t="str">
        <f>EAP!$C$10</f>
        <v>PP02</v>
      </c>
      <c r="D44413" s="279">
        <f>'Composições Desp. Diretas'!$C$63</f>
        <v>0</v>
      </c>
      <c r="E44413" s="278" t="str">
        <f>Resumo!$R$5</f>
        <v>Despesa</v>
      </c>
      <c r="F44413" s="278" t="str">
        <f>Resumo!$R$7</f>
        <v>Despesa Direta</v>
      </c>
      <c r="G44413" s="286">
        <f>'Composições Desp. Diretas'!DM63</f>
        <v>0</v>
      </c>
    </row>
    <row r="44414" spans="1:7">
      <c r="A44414" s="283">
        <f>'Comp. Desp. Indiretas'!$DL$7</f>
        <v>0</v>
      </c>
      <c r="B44414" s="278">
        <f>'Composições Desp. Diretas'!$A$64</f>
        <v>0</v>
      </c>
      <c r="C44414" s="278" t="str">
        <f>EAP!$C$10</f>
        <v>PP02</v>
      </c>
      <c r="D44414" s="279">
        <f>'Composições Desp. Diretas'!$C$64</f>
        <v>0</v>
      </c>
      <c r="E44414" s="278" t="str">
        <f>Resumo!$R$5</f>
        <v>Despesa</v>
      </c>
      <c r="F44414" s="278" t="str">
        <f>Resumo!$R$7</f>
        <v>Despesa Direta</v>
      </c>
      <c r="G44414" s="286">
        <f>'Composições Desp. Diretas'!DM64</f>
        <v>0</v>
      </c>
    </row>
    <row r="44415" spans="1:7">
      <c r="A44415" s="283">
        <f>'Comp. Desp. Indiretas'!$DL$7</f>
        <v>0</v>
      </c>
      <c r="B44415" s="278">
        <f>'Composições Desp. Diretas'!$A$65</f>
        <v>0</v>
      </c>
      <c r="C44415" s="278" t="str">
        <f>EAP!$C$10</f>
        <v>PP02</v>
      </c>
      <c r="D44415" s="279">
        <f>'Composições Desp. Diretas'!$C$65</f>
        <v>0</v>
      </c>
      <c r="E44415" s="278" t="str">
        <f>Resumo!$R$5</f>
        <v>Despesa</v>
      </c>
      <c r="F44415" s="278" t="str">
        <f>Resumo!$R$7</f>
        <v>Despesa Direta</v>
      </c>
      <c r="G44415" s="286">
        <f>'Composições Desp. Diretas'!DM65</f>
        <v>0</v>
      </c>
    </row>
    <row r="44416" spans="1:7">
      <c r="A44416" s="283">
        <f>'Comp. Desp. Indiretas'!$DL$7</f>
        <v>0</v>
      </c>
      <c r="B44416" s="278">
        <f>'Composições Desp. Diretas'!$A$66</f>
        <v>0</v>
      </c>
      <c r="C44416" s="278" t="str">
        <f>EAP!$C$10</f>
        <v>PP02</v>
      </c>
      <c r="D44416" s="279">
        <f>'Composições Desp. Diretas'!$C$66</f>
        <v>0</v>
      </c>
      <c r="E44416" s="278" t="str">
        <f>Resumo!$R$5</f>
        <v>Despesa</v>
      </c>
      <c r="F44416" s="278" t="str">
        <f>Resumo!$R$7</f>
        <v>Despesa Direta</v>
      </c>
      <c r="G44416" s="286">
        <f>'Composições Desp. Diretas'!DM66</f>
        <v>0</v>
      </c>
    </row>
    <row r="44417" spans="1:7">
      <c r="A44417" s="283">
        <f>'Comp. Desp. Indiretas'!$DL$7</f>
        <v>0</v>
      </c>
      <c r="B44417" s="278">
        <f>'Composições Desp. Diretas'!$A$67</f>
        <v>0</v>
      </c>
      <c r="C44417" s="278" t="str">
        <f>EAP!$C$10</f>
        <v>PP02</v>
      </c>
      <c r="D44417" s="279">
        <f>'Composições Desp. Diretas'!$C$67</f>
        <v>0</v>
      </c>
      <c r="E44417" s="278" t="str">
        <f>Resumo!$R$5</f>
        <v>Despesa</v>
      </c>
      <c r="F44417" s="278" t="str">
        <f>Resumo!$R$7</f>
        <v>Despesa Direta</v>
      </c>
      <c r="G44417" s="286">
        <f>'Composições Desp. Diretas'!DM67</f>
        <v>0</v>
      </c>
    </row>
    <row r="44418" spans="1:7">
      <c r="A44418" s="283">
        <f>'Comp. Desp. Indiretas'!$DL$7</f>
        <v>0</v>
      </c>
      <c r="B44418" s="278">
        <f>'Composições Desp. Diretas'!$A$68</f>
        <v>0</v>
      </c>
      <c r="C44418" s="278" t="str">
        <f>EAP!$C$10</f>
        <v>PP02</v>
      </c>
      <c r="D44418" s="279">
        <f>'Composições Desp. Diretas'!$C$68</f>
        <v>0</v>
      </c>
      <c r="E44418" s="278" t="str">
        <f>Resumo!$R$5</f>
        <v>Despesa</v>
      </c>
      <c r="F44418" s="278" t="str">
        <f>Resumo!$R$7</f>
        <v>Despesa Direta</v>
      </c>
      <c r="G44418" s="286">
        <f>'Composições Desp. Diretas'!DM68</f>
        <v>0</v>
      </c>
    </row>
    <row r="44419" spans="1:7">
      <c r="A44419" s="283">
        <f>'Comp. Desp. Indiretas'!$DL$7</f>
        <v>0</v>
      </c>
      <c r="B44419" s="278">
        <f>'Composições Desp. Diretas'!$A$69</f>
        <v>0</v>
      </c>
      <c r="C44419" s="278" t="str">
        <f>EAP!$C$10</f>
        <v>PP02</v>
      </c>
      <c r="D44419" s="279">
        <f>'Composições Desp. Diretas'!$C$69</f>
        <v>0</v>
      </c>
      <c r="E44419" s="278" t="str">
        <f>Resumo!$R$5</f>
        <v>Despesa</v>
      </c>
      <c r="F44419" s="278" t="str">
        <f>Resumo!$R$7</f>
        <v>Despesa Direta</v>
      </c>
      <c r="G44419" s="286">
        <f>'Composições Desp. Diretas'!DM69</f>
        <v>0</v>
      </c>
    </row>
    <row r="44420" spans="1:7">
      <c r="A44420" s="283">
        <f>'Comp. Desp. Indiretas'!$DL$7</f>
        <v>0</v>
      </c>
      <c r="B44420" s="278">
        <f>'Composições Desp. Diretas'!$A$70</f>
        <v>0</v>
      </c>
      <c r="C44420" s="278" t="str">
        <f>EAP!$C$10</f>
        <v>PP02</v>
      </c>
      <c r="D44420" s="279">
        <f>'Composições Desp. Diretas'!$C$70</f>
        <v>0</v>
      </c>
      <c r="E44420" s="278" t="str">
        <f>Resumo!$R$5</f>
        <v>Despesa</v>
      </c>
      <c r="F44420" s="278" t="str">
        <f>Resumo!$R$7</f>
        <v>Despesa Direta</v>
      </c>
      <c r="G44420" s="286">
        <f>'Composições Desp. Diretas'!DM70</f>
        <v>0</v>
      </c>
    </row>
    <row r="44421" spans="1:7">
      <c r="A44421" s="283">
        <f>'Comp. Desp. Indiretas'!$DL$7</f>
        <v>0</v>
      </c>
      <c r="B44421" s="278">
        <f>'Composições Desp. Diretas'!$A$71</f>
        <v>0</v>
      </c>
      <c r="C44421" s="278" t="str">
        <f>EAP!$C$10</f>
        <v>PP02</v>
      </c>
      <c r="D44421" s="279">
        <f>'Composições Desp. Diretas'!$C$71</f>
        <v>0</v>
      </c>
      <c r="E44421" s="278" t="str">
        <f>Resumo!$R$5</f>
        <v>Despesa</v>
      </c>
      <c r="F44421" s="278" t="str">
        <f>Resumo!$R$7</f>
        <v>Despesa Direta</v>
      </c>
      <c r="G44421" s="286">
        <f>'Composições Desp. Diretas'!DM71</f>
        <v>0</v>
      </c>
    </row>
    <row r="44422" spans="1:7">
      <c r="A44422" s="283">
        <f>'Comp. Desp. Indiretas'!$DL$7</f>
        <v>0</v>
      </c>
      <c r="B44422" s="278">
        <f>'Composições Desp. Diretas'!$A$72</f>
        <v>0</v>
      </c>
      <c r="C44422" s="278" t="str">
        <f>EAP!$C$10</f>
        <v>PP02</v>
      </c>
      <c r="D44422" s="279">
        <f>'Composições Desp. Diretas'!$C$72</f>
        <v>0</v>
      </c>
      <c r="E44422" s="278" t="str">
        <f>Resumo!$R$5</f>
        <v>Despesa</v>
      </c>
      <c r="F44422" s="278" t="str">
        <f>Resumo!$R$7</f>
        <v>Despesa Direta</v>
      </c>
      <c r="G44422" s="286">
        <f>'Composições Desp. Diretas'!DM72</f>
        <v>0</v>
      </c>
    </row>
    <row r="45291" spans="1:7">
      <c r="A45291" s="283">
        <f>'Comp. Desp. Indiretas'!$DL$7</f>
        <v>0</v>
      </c>
      <c r="D45291" s="279" t="str">
        <f>'CRONOG. DE RECEBIMENTO'!$A$5</f>
        <v>SUBPROGRAMA DE EDUCAÇÃO AMBIENTAL PARA A COMUNIDADE (PEAC)</v>
      </c>
      <c r="E45291" s="278" t="str">
        <f>Resumo!$R$4</f>
        <v>Receita</v>
      </c>
      <c r="F45291" s="278" t="str">
        <f>Resumo!$R$4</f>
        <v>Receita</v>
      </c>
      <c r="G45291" s="286">
        <f>'CRONOG. DE RECEBIMENTO'!AP5</f>
        <v>0</v>
      </c>
    </row>
    <row r="45292" spans="1:7">
      <c r="A45292" s="283">
        <f>'Comp. Desp. Indiretas'!$DL$7</f>
        <v>0</v>
      </c>
      <c r="D45292" s="279" t="str">
        <f>'CRONOG. DE RECEBIMENTO'!$A$6</f>
        <v>Plano de Trabalho de Comunidade (PEAC)</v>
      </c>
      <c r="E45292" s="278" t="str">
        <f>Resumo!$R$4</f>
        <v>Receita</v>
      </c>
      <c r="F45292" s="278" t="str">
        <f>Resumo!$R$4</f>
        <v>Receita</v>
      </c>
      <c r="G45292" s="286">
        <f>'CRONOG. DE RECEBIMENTO'!AP6</f>
        <v>0</v>
      </c>
    </row>
    <row r="45293" spans="1:7">
      <c r="A45293" s="283">
        <f>'Comp. Desp. Indiretas'!$DL$7</f>
        <v>0</v>
      </c>
      <c r="D45293" s="279" t="str">
        <f>'CRONOG. DE RECEBIMENTO'!$A$7</f>
        <v>Formar Comitê de Educação Ambiental de Comunidade (PEAC)</v>
      </c>
      <c r="E45293" s="278" t="str">
        <f>Resumo!$R$4</f>
        <v>Receita</v>
      </c>
      <c r="F45293" s="278" t="str">
        <f>Resumo!$R$4</f>
        <v>Receita</v>
      </c>
      <c r="G45293" s="286">
        <f>'CRONOG. DE RECEBIMENTO'!AP7</f>
        <v>0</v>
      </c>
    </row>
    <row r="45294" spans="1:7">
      <c r="A45294" s="283">
        <f>'Comp. Desp. Indiretas'!$DL$7</f>
        <v>0</v>
      </c>
      <c r="D45294" s="279" t="str">
        <f>'CRONOG. DE RECEBIMENTO'!$A$8</f>
        <v>Manter Comitê de Educação Ambiental em comunidades (PEAC)</v>
      </c>
      <c r="E45294" s="278" t="str">
        <f>Resumo!$R$4</f>
        <v>Receita</v>
      </c>
      <c r="F45294" s="278" t="str">
        <f>Resumo!$R$4</f>
        <v>Receita</v>
      </c>
      <c r="G45294" s="286">
        <f>'CRONOG. DE RECEBIMENTO'!AP8</f>
        <v>0</v>
      </c>
    </row>
    <row r="45295" spans="1:7">
      <c r="A45295" s="283">
        <f>'Comp. Desp. Indiretas'!$DL$7</f>
        <v>0</v>
      </c>
      <c r="D45295" s="279" t="str">
        <f>'CRONOG. DE RECEBIMENTO'!$A$24</f>
        <v>Realizar análise técnica mensal das atividades de Educação Ambiental do PEAC</v>
      </c>
      <c r="E45295" s="278" t="str">
        <f>Resumo!$R$4</f>
        <v>Receita</v>
      </c>
      <c r="F45295" s="278" t="str">
        <f>Resumo!$R$4</f>
        <v>Receita</v>
      </c>
      <c r="G45295" s="286">
        <f>'CRONOG. DE RECEBIMENTO'!AP24</f>
        <v>0</v>
      </c>
    </row>
    <row r="45296" spans="1:7">
      <c r="A45296" s="283">
        <f>'Comp. Desp. Indiretas'!$DL$7</f>
        <v>0</v>
      </c>
      <c r="D45296" s="279" t="str">
        <f>'CRONOG. DE RECEBIMENTO'!$A$25</f>
        <v>Realizar Blitz Educativa sobre SSMA para Comunidades (PEAC)</v>
      </c>
      <c r="E45296" s="278" t="str">
        <f>Resumo!$R$4</f>
        <v>Receita</v>
      </c>
      <c r="F45296" s="278" t="str">
        <f>Resumo!$R$4</f>
        <v>Receita</v>
      </c>
      <c r="G45296" s="286">
        <f>'CRONOG. DE RECEBIMENTO'!AP25</f>
        <v>0</v>
      </c>
    </row>
    <row r="45297" spans="1:7">
      <c r="A45297" s="283">
        <f>'Comp. Desp. Indiretas'!$DL$7</f>
        <v>0</v>
      </c>
      <c r="D45297" s="279" t="str">
        <f>'CRONOG. DE RECEBIMENTO'!$A$26</f>
        <v>Despesas tributáveis do item 6.1.12</v>
      </c>
      <c r="E45297" s="278" t="str">
        <f>Resumo!$R$4</f>
        <v>Receita</v>
      </c>
      <c r="F45297" s="278" t="str">
        <f>Resumo!$R$4</f>
        <v>Receita</v>
      </c>
      <c r="G45297" s="286">
        <f>'CRONOG. DE RECEBIMENTO'!AP26</f>
        <v>0</v>
      </c>
    </row>
    <row r="45298" spans="1:7">
      <c r="A45298" s="283">
        <f>'Comp. Desp. Indiretas'!$DL$7</f>
        <v>0</v>
      </c>
      <c r="D45298" s="279" t="str">
        <f>'CRONOG. DE RECEBIMENTO'!$A$42</f>
        <v>Despesas tributáveis do item 6.1.21</v>
      </c>
      <c r="E45298" s="278" t="str">
        <f>Resumo!$R$4</f>
        <v>Receita</v>
      </c>
      <c r="F45298" s="278" t="str">
        <f>Resumo!$R$4</f>
        <v>Receita</v>
      </c>
      <c r="G45298" s="286">
        <f>'CRONOG. DE RECEBIMENTO'!AP42</f>
        <v>0</v>
      </c>
    </row>
    <row r="45299" spans="1:7">
      <c r="A45299" s="283">
        <f>'Comp. Desp. Indiretas'!$DL$7</f>
        <v>0</v>
      </c>
      <c r="D45299" s="279" t="str">
        <f>'CRONOG. DE RECEBIMENTO'!$A$43</f>
        <v>Monitorar atividade do Programa de Educação Ambiental do Trabalhador (PEAT)</v>
      </c>
      <c r="E45299" s="278" t="str">
        <f>Resumo!$R$4</f>
        <v>Receita</v>
      </c>
      <c r="F45299" s="278" t="str">
        <f>Resumo!$R$4</f>
        <v>Receita</v>
      </c>
      <c r="G45299" s="286">
        <f>'CRONOG. DE RECEBIMENTO'!AP43</f>
        <v>0</v>
      </c>
    </row>
    <row r="45300" spans="1:7">
      <c r="A45300" s="283">
        <f>'Comp. Desp. Indiretas'!$DL$7</f>
        <v>0</v>
      </c>
      <c r="D45300" s="279" t="str">
        <f>'CRONOG. DE RECEBIMENTO'!$A$44</f>
        <v>Despesas tributáveis do item 6.1.22</v>
      </c>
      <c r="E45300" s="278" t="str">
        <f>Resumo!$R$4</f>
        <v>Receita</v>
      </c>
      <c r="F45300" s="278" t="str">
        <f>Resumo!$R$4</f>
        <v>Receita</v>
      </c>
      <c r="G45300" s="286">
        <f>'CRONOG. DE RECEBIMENTO'!AP44</f>
        <v>0</v>
      </c>
    </row>
    <row r="45301" spans="1:7">
      <c r="A45301" s="283">
        <f>'Comp. Desp. Indiretas'!$DL$7</f>
        <v>0</v>
      </c>
      <c r="D45301" s="279" t="str">
        <f>'CRONOG. DE RECEBIMENTO'!$A$45</f>
        <v>Realizar análise técnica mensal das atividades de Educação Ambiental do PEAT</v>
      </c>
      <c r="E45301" s="278" t="str">
        <f>Resumo!$R$4</f>
        <v>Receita</v>
      </c>
      <c r="F45301" s="278" t="str">
        <f>Resumo!$R$4</f>
        <v>Receita</v>
      </c>
      <c r="G45301" s="286">
        <f>'CRONOG. DE RECEBIMENTO'!AP45</f>
        <v>0</v>
      </c>
    </row>
    <row r="45302" spans="1:7">
      <c r="A45302" s="283">
        <f>'Comp. Desp. Indiretas'!$DL$7</f>
        <v>0</v>
      </c>
      <c r="D45302" s="279" t="str">
        <f>'CRONOG. DE RECEBIMENTO'!$A$46</f>
        <v>Realizar Diagnóstico Socioambiental Participativo (DSAP) para empregados</v>
      </c>
      <c r="E45302" s="278" t="str">
        <f>Resumo!$R$4</f>
        <v>Receita</v>
      </c>
      <c r="F45302" s="278" t="str">
        <f>Resumo!$R$4</f>
        <v>Receita</v>
      </c>
      <c r="G45302" s="286">
        <f>'CRONOG. DE RECEBIMENTO'!AP46</f>
        <v>0</v>
      </c>
    </row>
    <row r="45304" spans="1:7">
      <c r="A45304" s="283">
        <f>'Comp. Desp. Indiretas'!$DL$7</f>
        <v>0</v>
      </c>
      <c r="D45304" s="279" t="str">
        <f>'CRONOG. DE RECEBIMENTO'!$A$47</f>
        <v>Despesas tributáveis do item 6.1.24</v>
      </c>
      <c r="E45304" s="278" t="str">
        <f>Resumo!$R$4</f>
        <v>Receita</v>
      </c>
      <c r="F45304" s="278" t="str">
        <f>Resumo!$R$4</f>
        <v>Receita</v>
      </c>
      <c r="G45304" s="286">
        <f>'CRONOG. DE RECEBIMENTO'!AP47</f>
        <v>0</v>
      </c>
    </row>
    <row r="45305" spans="1:7">
      <c r="A45305" s="283">
        <f>'Comp. Desp. Indiretas'!$DL$7</f>
        <v>0</v>
      </c>
      <c r="D45305" s="279" t="str">
        <f>'CRONOG. DE RECEBIMENTO'!$A$48</f>
        <v>PRODUÇÃO DE ARTES VISUAIS</v>
      </c>
      <c r="E45305" s="278" t="str">
        <f>Resumo!$R$4</f>
        <v>Receita</v>
      </c>
      <c r="F45305" s="278" t="str">
        <f>Resumo!$R$4</f>
        <v>Receita</v>
      </c>
      <c r="G45305" s="286">
        <f>'CRONOG. DE RECEBIMENTO'!AP48</f>
        <v>0</v>
      </c>
    </row>
    <row r="45306" spans="1:7">
      <c r="A45306" s="283">
        <f>'Comp. Desp. Indiretas'!$DL$7</f>
        <v>0</v>
      </c>
      <c r="D45306" s="279" t="str">
        <f>'CRONOG. DE RECEBIMENTO'!$A$49</f>
        <v>Produzir material gráfico como folder, convites, banner, lâmina, outdoor, apresentações e produtos diversos atinentes a educação ambiental e outras temáticas etc.</v>
      </c>
      <c r="E45306" s="278" t="str">
        <f>Resumo!$R$4</f>
        <v>Receita</v>
      </c>
      <c r="F45306" s="278" t="str">
        <f>Resumo!$R$4</f>
        <v>Receita</v>
      </c>
      <c r="G45306" s="286">
        <f>'CRONOG. DE RECEBIMENTO'!AP49</f>
        <v>0</v>
      </c>
    </row>
    <row r="45307" spans="1:7">
      <c r="A45307" s="283">
        <f>'Comp. Desp. Indiretas'!$DL$7</f>
        <v>0</v>
      </c>
      <c r="D45307" s="279" t="str">
        <f>'CRONOG. DE RECEBIMENTO'!$A$50</f>
        <v>Produzir Card Animado, Vídeos, Spot, Jogos interativos, Peça Multimídia, Identidade Visual, Plataformas digitais/interativas, Brindes, Cadernos de Campo/Quis/Guia etc.:</v>
      </c>
      <c r="E45307" s="278" t="str">
        <f>Resumo!$R$4</f>
        <v>Receita</v>
      </c>
      <c r="F45307" s="278" t="str">
        <f>Resumo!$R$4</f>
        <v>Receita</v>
      </c>
      <c r="G45307" s="286">
        <f>'CRONOG. DE RECEBIMENTO'!AP50</f>
        <v>0</v>
      </c>
    </row>
    <row r="45321" spans="1:7">
      <c r="A45321" s="283">
        <f>'Comp. Desp. Indiretas'!$DL$7</f>
        <v>0</v>
      </c>
      <c r="D45321" s="279" t="str">
        <f>Resumo!$R$8</f>
        <v>Imposto</v>
      </c>
      <c r="E45321" s="278" t="str">
        <f>Resumo!$R$5</f>
        <v>Despesa</v>
      </c>
      <c r="F45321" s="278" t="str">
        <f>Resumo!$R$8</f>
        <v>Imposto</v>
      </c>
      <c r="G45321" s="286">
        <f>'CRONOG. DE RECEBIMENTO'!AP53</f>
        <v>0</v>
      </c>
    </row>
    <row r="45322" spans="1:7">
      <c r="A45322" s="283">
        <f>'Comp. Desp. Indiretas'!$DL$7</f>
        <v>0</v>
      </c>
      <c r="D45322" s="279" t="str">
        <f>Resumo!$R$9</f>
        <v>Overhead</v>
      </c>
      <c r="E45322" s="278" t="str">
        <f>Resumo!$R$9</f>
        <v>Overhead</v>
      </c>
      <c r="F45322" s="278" t="str">
        <f>Resumo!$R$9</f>
        <v>Overhead</v>
      </c>
      <c r="G45322" s="286">
        <f>'CRONOG. DE RECEBIMENTO'!AP58</f>
        <v>0</v>
      </c>
    </row>
    <row r="45323" spans="1:7">
      <c r="A45323" s="283">
        <f>'Comp. Desp. Indiretas'!$DL$7</f>
        <v>0</v>
      </c>
      <c r="D45323" s="279" t="str">
        <f>Resumo!$R$10</f>
        <v>Margem</v>
      </c>
      <c r="E45323" s="278" t="str">
        <f>Resumo!$R$10</f>
        <v>Margem</v>
      </c>
      <c r="F45323" s="278" t="str">
        <f>Resumo!$R$10</f>
        <v>Margem</v>
      </c>
      <c r="G45323" s="286">
        <f>'CRONOG. DE RECEBIMENTO'!AP60</f>
        <v>0</v>
      </c>
    </row>
    <row r="45324" spans="1:7">
      <c r="A45324" s="283">
        <f>'Comp. Desp. Indiretas'!$DL$7</f>
        <v>0</v>
      </c>
      <c r="D45324" s="279" t="str">
        <f>Resumo!$R$11</f>
        <v>Risco</v>
      </c>
      <c r="E45324" s="278" t="str">
        <f>Resumo!$R$11</f>
        <v>Risco</v>
      </c>
      <c r="F45324" s="278" t="str">
        <f>Resumo!$R$11</f>
        <v>Risco</v>
      </c>
      <c r="G45324" s="286">
        <f>'CRONOG. DE RECEBIMENTO'!AP59</f>
        <v>0</v>
      </c>
    </row>
    <row r="45325" spans="1:7">
      <c r="A45325" s="283">
        <f>'Comp. Desp. Indiretas'!$DL$7</f>
        <v>0</v>
      </c>
      <c r="D45325" s="279" t="str">
        <f>'CRONOG. DE RECEBIMENTO'!$A$54</f>
        <v>TOTAL MENSAL - RECEITA LÍQUIDA</v>
      </c>
      <c r="E45325" s="278" t="str">
        <f>Resumo!$R$4</f>
        <v>Receita</v>
      </c>
      <c r="F45325" s="278" t="str">
        <f>'CRONOG. DE RECEBIMENTO'!$A$54</f>
        <v>TOTAL MENSAL - RECEITA LÍQUIDA</v>
      </c>
      <c r="G45325" s="286">
        <f>'CRONOG. DE RECEBIMENTO'!$AP$54</f>
        <v>0</v>
      </c>
    </row>
    <row r="45326" spans="1:7">
      <c r="A45326" s="283">
        <f>'Comp. Desp. Indiretas'!$DL$7</f>
        <v>0</v>
      </c>
      <c r="D45326" s="279" t="str">
        <f>'CRONOG. DE RECEBIMENTO'!$A$55</f>
        <v>TOTAL ACUMULADO - RECEITA LÍQUIDA</v>
      </c>
      <c r="E45326" s="278" t="str">
        <f>Resumo!$R$4</f>
        <v>Receita</v>
      </c>
      <c r="F45326" s="278" t="str">
        <f>'CRONOG. DE RECEBIMENTO'!$A$55</f>
        <v>TOTAL ACUMULADO - RECEITA LÍQUIDA</v>
      </c>
      <c r="G45326" s="286">
        <f>'CRONOG. DE RECEBIMENTO'!$AP$55</f>
        <v>5856057.9680455765</v>
      </c>
    </row>
    <row r="45357" spans="1:7">
      <c r="A45357" s="283">
        <f>'Comp. Desp. Indiretas'!$DM$7</f>
        <v>0</v>
      </c>
      <c r="B45357" s="278" t="str">
        <f>'Comp. Desp. Indiretas'!$A$9</f>
        <v>MOC</v>
      </c>
      <c r="D45357" s="279" t="str">
        <f>'Comp. Desp. Indiretas'!$C$9</f>
        <v>DIRETOR TÉCNICO</v>
      </c>
      <c r="E45357" s="278" t="str">
        <f>Resumo!$R$5</f>
        <v>Despesa</v>
      </c>
      <c r="F45357" s="278" t="str">
        <f>Resumo!$R$6</f>
        <v>Despesa Indireta</v>
      </c>
      <c r="G45357" s="286">
        <f>'Comp. Desp. Indiretas'!DM9</f>
        <v>0</v>
      </c>
    </row>
    <row r="45358" spans="1:7">
      <c r="A45358" s="283">
        <f>'Comp. Desp. Indiretas'!$DM$7</f>
        <v>0</v>
      </c>
      <c r="B45358" s="278" t="str">
        <f>'Comp. Desp. Indiretas'!$A$10</f>
        <v>MOC</v>
      </c>
      <c r="D45358" s="279" t="str">
        <f>'Comp. Desp. Indiretas'!$C$10</f>
        <v>GERENTE DE PROJETO</v>
      </c>
      <c r="E45358" s="278" t="str">
        <f>Resumo!$R$5</f>
        <v>Despesa</v>
      </c>
      <c r="F45358" s="278" t="str">
        <f>Resumo!$R$6</f>
        <v>Despesa Indireta</v>
      </c>
      <c r="G45358" s="286">
        <f>'Comp. Desp. Indiretas'!DM10</f>
        <v>0</v>
      </c>
    </row>
    <row r="45359" spans="1:7">
      <c r="A45359" s="283">
        <f>'Comp. Desp. Indiretas'!$DM$7</f>
        <v>0</v>
      </c>
      <c r="B45359" s="278" t="str">
        <f>'Comp. Desp. Indiretas'!$A$11</f>
        <v>MOC</v>
      </c>
      <c r="D45359" s="279" t="str">
        <f>'Comp. Desp. Indiretas'!$C$11</f>
        <v>COORD. DE PROJETO</v>
      </c>
      <c r="E45359" s="278" t="str">
        <f>Resumo!$R$5</f>
        <v>Despesa</v>
      </c>
      <c r="F45359" s="278" t="str">
        <f>Resumo!$R$6</f>
        <v>Despesa Indireta</v>
      </c>
      <c r="G45359" s="286">
        <f>'Comp. Desp. Indiretas'!DM11</f>
        <v>0</v>
      </c>
    </row>
    <row r="45360" spans="1:7">
      <c r="A45360" s="283">
        <f>'Comp. Desp. Indiretas'!$DM$7</f>
        <v>0</v>
      </c>
      <c r="B45360" s="278" t="str">
        <f>'Comp. Desp. Indiretas'!$A$12</f>
        <v>MOC</v>
      </c>
      <c r="D45360" s="279" t="str">
        <f>'Comp. Desp. Indiretas'!$C$12</f>
        <v>COORD. OPERACIONAL</v>
      </c>
      <c r="E45360" s="278" t="str">
        <f>Resumo!$R$5</f>
        <v>Despesa</v>
      </c>
      <c r="F45360" s="278" t="str">
        <f>Resumo!$R$6</f>
        <v>Despesa Indireta</v>
      </c>
      <c r="G45360" s="286">
        <f>'Comp. Desp. Indiretas'!DM12</f>
        <v>0</v>
      </c>
    </row>
    <row r="45361" spans="1:7">
      <c r="A45361" s="283">
        <f>'Comp. Desp. Indiretas'!$DM$7</f>
        <v>0</v>
      </c>
      <c r="B45361" s="278" t="str">
        <f>'Comp. Desp. Indiretas'!$A$13</f>
        <v>MOC</v>
      </c>
      <c r="D45361" s="279" t="str">
        <f>'Comp. Desp. Indiretas'!$C$13</f>
        <v>ANALISTA DE PROJETOS SENIOR</v>
      </c>
      <c r="E45361" s="278" t="str">
        <f>Resumo!$R$5</f>
        <v>Despesa</v>
      </c>
      <c r="F45361" s="278" t="str">
        <f>Resumo!$R$6</f>
        <v>Despesa Indireta</v>
      </c>
      <c r="G45361" s="286">
        <f>'Comp. Desp. Indiretas'!DM13</f>
        <v>0</v>
      </c>
    </row>
    <row r="45362" spans="1:7">
      <c r="A45362" s="283">
        <f>'Comp. Desp. Indiretas'!$DM$7</f>
        <v>0</v>
      </c>
      <c r="B45362" s="278" t="str">
        <f>'Comp. Desp. Indiretas'!$A$14</f>
        <v>MOC</v>
      </c>
      <c r="D45362" s="279" t="str">
        <f>'Comp. Desp. Indiretas'!$C$14</f>
        <v>ANALISTA DE PROJETOS PLENO</v>
      </c>
      <c r="E45362" s="278" t="str">
        <f>Resumo!$R$5</f>
        <v>Despesa</v>
      </c>
      <c r="F45362" s="278" t="str">
        <f>Resumo!$R$6</f>
        <v>Despesa Indireta</v>
      </c>
      <c r="G45362" s="286">
        <f>'Comp. Desp. Indiretas'!DM14</f>
        <v>0</v>
      </c>
    </row>
    <row r="45363" spans="1:7">
      <c r="A45363" s="283">
        <f>'Comp. Desp. Indiretas'!$DM$7</f>
        <v>0</v>
      </c>
      <c r="B45363" s="278" t="str">
        <f>'Comp. Desp. Indiretas'!$A$15</f>
        <v>MOC</v>
      </c>
      <c r="D45363" s="279" t="str">
        <f>'Comp. Desp. Indiretas'!$C$15</f>
        <v>ANALISTA DE PROJETOS JUNIOR</v>
      </c>
      <c r="E45363" s="278" t="str">
        <f>Resumo!$R$5</f>
        <v>Despesa</v>
      </c>
      <c r="F45363" s="278" t="str">
        <f>Resumo!$R$6</f>
        <v>Despesa Indireta</v>
      </c>
      <c r="G45363" s="286">
        <f>'Comp. Desp. Indiretas'!DM15</f>
        <v>0</v>
      </c>
    </row>
    <row r="45364" spans="1:7">
      <c r="A45364" s="283">
        <f>'Comp. Desp. Indiretas'!$DM$7</f>
        <v>0</v>
      </c>
      <c r="B45364" s="278" t="str">
        <f>'Comp. Desp. Indiretas'!$A$16</f>
        <v>MOC</v>
      </c>
      <c r="D45364" s="279" t="str">
        <f>'Comp. Desp. Indiretas'!$C$16</f>
        <v>TÉCNICO OPERACIONAL</v>
      </c>
      <c r="E45364" s="278" t="str">
        <f>Resumo!$R$5</f>
        <v>Despesa</v>
      </c>
      <c r="F45364" s="278" t="str">
        <f>Resumo!$R$6</f>
        <v>Despesa Indireta</v>
      </c>
      <c r="G45364" s="286">
        <f>'Comp. Desp. Indiretas'!DM16</f>
        <v>0</v>
      </c>
    </row>
    <row r="45365" spans="1:7">
      <c r="A45365" s="283">
        <f>'Comp. Desp. Indiretas'!$DM$7</f>
        <v>0</v>
      </c>
      <c r="B45365" s="278" t="str">
        <f>'Comp. Desp. Indiretas'!$A$17</f>
        <v>MOC</v>
      </c>
      <c r="D45365" s="279" t="str">
        <f>'Comp. Desp. Indiretas'!$C$17</f>
        <v>TÉCNICO OPERACIONAL - C/ PERICULOSIDADE</v>
      </c>
      <c r="E45365" s="278" t="str">
        <f>Resumo!$R$5</f>
        <v>Despesa</v>
      </c>
      <c r="F45365" s="278" t="str">
        <f>Resumo!$R$6</f>
        <v>Despesa Indireta</v>
      </c>
      <c r="G45365" s="286">
        <f>'Comp. Desp. Indiretas'!DM17</f>
        <v>0</v>
      </c>
    </row>
    <row r="45366" spans="1:7">
      <c r="A45366" s="283">
        <f>'Comp. Desp. Indiretas'!$DM$7</f>
        <v>0</v>
      </c>
      <c r="B45366" s="278" t="str">
        <f>'Comp. Desp. Indiretas'!$A$18</f>
        <v>MOC</v>
      </c>
      <c r="D45366" s="279" t="str">
        <f>'Comp. Desp. Indiretas'!$C$18</f>
        <v>ANALISTA DE GEOPROCESSAMENTO</v>
      </c>
      <c r="E45366" s="278" t="str">
        <f>Resumo!$R$5</f>
        <v>Despesa</v>
      </c>
      <c r="F45366" s="278" t="str">
        <f>Resumo!$R$6</f>
        <v>Despesa Indireta</v>
      </c>
      <c r="G45366" s="286">
        <f>'Comp. Desp. Indiretas'!DM18</f>
        <v>0</v>
      </c>
    </row>
    <row r="45367" spans="1:7">
      <c r="A45367" s="283">
        <f>'Comp. Desp. Indiretas'!$DM$7</f>
        <v>0</v>
      </c>
      <c r="B45367" s="278" t="str">
        <f>'Comp. Desp. Indiretas'!$A$19</f>
        <v>MOC</v>
      </c>
      <c r="D45367" s="279" t="str">
        <f>'Comp. Desp. Indiretas'!$C$19</f>
        <v>ASSISTENTE DE PROJETOS</v>
      </c>
      <c r="E45367" s="278" t="str">
        <f>Resumo!$R$5</f>
        <v>Despesa</v>
      </c>
      <c r="F45367" s="278" t="str">
        <f>Resumo!$R$6</f>
        <v>Despesa Indireta</v>
      </c>
      <c r="G45367" s="286">
        <f>'Comp. Desp. Indiretas'!DM19</f>
        <v>0</v>
      </c>
    </row>
    <row r="45368" spans="1:7">
      <c r="A45368" s="283">
        <f>'Comp. Desp. Indiretas'!$DM$7</f>
        <v>0</v>
      </c>
      <c r="B45368" s="278" t="str">
        <f>'Comp. Desp. Indiretas'!$A$20</f>
        <v>MOC</v>
      </c>
      <c r="D45368" s="279" t="str">
        <f>'Comp. Desp. Indiretas'!$C$20</f>
        <v>ASSISTENTE ADMINISTRATIVO</v>
      </c>
      <c r="E45368" s="278" t="str">
        <f>Resumo!$R$5</f>
        <v>Despesa</v>
      </c>
      <c r="F45368" s="278" t="str">
        <f>Resumo!$R$6</f>
        <v>Despesa Indireta</v>
      </c>
      <c r="G45368" s="286">
        <f>'Comp. Desp. Indiretas'!DM20</f>
        <v>0</v>
      </c>
    </row>
    <row r="45369" spans="1:7">
      <c r="A45369" s="283">
        <f>'Comp. Desp. Indiretas'!$DM$7</f>
        <v>0</v>
      </c>
      <c r="B45369" s="278" t="str">
        <f>'Comp. Desp. Indiretas'!$A$21</f>
        <v>MOC</v>
      </c>
      <c r="D45369" s="279" t="str">
        <f>'Comp. Desp. Indiretas'!$C$21</f>
        <v>ESTAGIÁRIO TÉCNICO</v>
      </c>
      <c r="E45369" s="278" t="str">
        <f>Resumo!$R$5</f>
        <v>Despesa</v>
      </c>
      <c r="F45369" s="278" t="str">
        <f>Resumo!$R$6</f>
        <v>Despesa Indireta</v>
      </c>
      <c r="G45369" s="286">
        <f>'Comp. Desp. Indiretas'!DM21</f>
        <v>0</v>
      </c>
    </row>
    <row r="45370" spans="1:7">
      <c r="A45370" s="283">
        <f>'Comp. Desp. Indiretas'!$DM$7</f>
        <v>0</v>
      </c>
      <c r="B45370" s="278" t="str">
        <f>'Comp. Desp. Indiretas'!$A$22</f>
        <v>MOC</v>
      </c>
      <c r="D45370" s="279" t="str">
        <f>'Comp. Desp. Indiretas'!$C$22</f>
        <v>ANALISTA FINANCEIRO</v>
      </c>
      <c r="E45370" s="278" t="str">
        <f>Resumo!$R$5</f>
        <v>Despesa</v>
      </c>
      <c r="F45370" s="278" t="str">
        <f>Resumo!$R$6</f>
        <v>Despesa Indireta</v>
      </c>
      <c r="G45370" s="286">
        <f>'Comp. Desp. Indiretas'!DM22</f>
        <v>0</v>
      </c>
    </row>
    <row r="45371" spans="1:7">
      <c r="A45371" s="283">
        <f>'Comp. Desp. Indiretas'!$DM$7</f>
        <v>0</v>
      </c>
      <c r="B45371" s="278" t="str">
        <f>'Comp. Desp. Indiretas'!$A$23</f>
        <v>MOC</v>
      </c>
      <c r="D45371" s="279" t="str">
        <f>'Comp. Desp. Indiretas'!$C$23</f>
        <v>ANALISTA DE SUPRIMENTOS</v>
      </c>
      <c r="E45371" s="278" t="str">
        <f>Resumo!$R$5</f>
        <v>Despesa</v>
      </c>
      <c r="F45371" s="278" t="str">
        <f>Resumo!$R$6</f>
        <v>Despesa Indireta</v>
      </c>
      <c r="G45371" s="286">
        <f>'Comp. Desp. Indiretas'!DM23</f>
        <v>0</v>
      </c>
    </row>
    <row r="45372" spans="1:7">
      <c r="A45372" s="283">
        <f>'Comp. Desp. Indiretas'!$DM$7</f>
        <v>0</v>
      </c>
      <c r="B45372" s="278" t="str">
        <f>'Comp. Desp. Indiretas'!$A$24</f>
        <v>DG</v>
      </c>
      <c r="D45372" s="279" t="str">
        <f>'Comp. Desp. Indiretas'!$C$24</f>
        <v>HOSPEDAGEM VIAGEM</v>
      </c>
      <c r="E45372" s="278" t="str">
        <f>Resumo!$R$5</f>
        <v>Despesa</v>
      </c>
      <c r="F45372" s="278" t="str">
        <f>Resumo!$R$6</f>
        <v>Despesa Indireta</v>
      </c>
      <c r="G45372" s="286">
        <f>'Comp. Desp. Indiretas'!DM24</f>
        <v>0</v>
      </c>
    </row>
    <row r="45373" spans="1:7">
      <c r="A45373" s="283">
        <f>'Comp. Desp. Indiretas'!$DM$7</f>
        <v>0</v>
      </c>
      <c r="B45373" s="278" t="str">
        <f>'Comp. Desp. Indiretas'!$A$25</f>
        <v>DG</v>
      </c>
      <c r="D45373" s="279" t="str">
        <f>'Comp. Desp. Indiretas'!$C$25</f>
        <v>HOSPEDAGEM - NIVEL 2</v>
      </c>
      <c r="E45373" s="278" t="str">
        <f>Resumo!$R$5</f>
        <v>Despesa</v>
      </c>
      <c r="F45373" s="278" t="str">
        <f>Resumo!$R$6</f>
        <v>Despesa Indireta</v>
      </c>
      <c r="G45373" s="286">
        <f>'Comp. Desp. Indiretas'!DM25</f>
        <v>0</v>
      </c>
    </row>
    <row r="45374" spans="1:7">
      <c r="A45374" s="283">
        <f>'Comp. Desp. Indiretas'!$DM$7</f>
        <v>0</v>
      </c>
      <c r="B45374" s="278" t="str">
        <f>'Comp. Desp. Indiretas'!$A$26</f>
        <v>DG</v>
      </c>
      <c r="D45374" s="279" t="str">
        <f>'Comp. Desp. Indiretas'!$C$26</f>
        <v>HOSPEDAGEM - NIVEL 3</v>
      </c>
      <c r="E45374" s="278" t="str">
        <f>Resumo!$R$5</f>
        <v>Despesa</v>
      </c>
      <c r="F45374" s="278" t="str">
        <f>Resumo!$R$6</f>
        <v>Despesa Indireta</v>
      </c>
      <c r="G45374" s="286">
        <f>'Comp. Desp. Indiretas'!DM26</f>
        <v>0</v>
      </c>
    </row>
    <row r="45375" spans="1:7">
      <c r="A45375" s="283">
        <f>'Comp. Desp. Indiretas'!$DM$7</f>
        <v>0</v>
      </c>
      <c r="B45375" s="278" t="str">
        <f>'Comp. Desp. Indiretas'!$A$27</f>
        <v>DG</v>
      </c>
      <c r="D45375" s="279" t="str">
        <f>'Comp. Desp. Indiretas'!$C$27</f>
        <v>SALA COMERCIAL - PARAUAPEBAS/PA</v>
      </c>
      <c r="E45375" s="278" t="str">
        <f>Resumo!$R$5</f>
        <v>Despesa</v>
      </c>
      <c r="F45375" s="278" t="str">
        <f>Resumo!$R$6</f>
        <v>Despesa Indireta</v>
      </c>
      <c r="G45375" s="286">
        <f>'Comp. Desp. Indiretas'!DM27</f>
        <v>0</v>
      </c>
    </row>
    <row r="45376" spans="1:7">
      <c r="A45376" s="283">
        <f>'Comp. Desp. Indiretas'!$DM$7</f>
        <v>0</v>
      </c>
      <c r="B45376" s="278" t="str">
        <f>'Comp. Desp. Indiretas'!$A$28</f>
        <v>DG</v>
      </c>
      <c r="D45376" s="279" t="str">
        <f>'Comp. Desp. Indiretas'!$C$28</f>
        <v>CUSTOS FIXOS - SALA COMERCIAL (INTERNET, TELEFONIA, ENERGIA, LIMPEZA, E ETC)</v>
      </c>
      <c r="E45376" s="278" t="str">
        <f>Resumo!$R$5</f>
        <v>Despesa</v>
      </c>
      <c r="F45376" s="278" t="str">
        <f>Resumo!$R$6</f>
        <v>Despesa Indireta</v>
      </c>
      <c r="G45376" s="286">
        <f>'Comp. Desp. Indiretas'!DM28</f>
        <v>0</v>
      </c>
    </row>
    <row r="45377" spans="1:7">
      <c r="A45377" s="283">
        <f>'Comp. Desp. Indiretas'!$DM$7</f>
        <v>0</v>
      </c>
      <c r="B45377" s="278" t="str">
        <f>'Comp. Desp. Indiretas'!$A$29</f>
        <v>DG</v>
      </c>
      <c r="D45377" s="279" t="str">
        <f>'Comp. Desp. Indiretas'!$C$29</f>
        <v>MOBILIA/FRETE - SALA COMERCIAL</v>
      </c>
      <c r="E45377" s="278" t="str">
        <f>Resumo!$R$5</f>
        <v>Despesa</v>
      </c>
      <c r="F45377" s="278" t="str">
        <f>Resumo!$R$6</f>
        <v>Despesa Indireta</v>
      </c>
      <c r="G45377" s="286">
        <f>'Comp. Desp. Indiretas'!DM29</f>
        <v>0</v>
      </c>
    </row>
    <row r="45378" spans="1:7">
      <c r="A45378" s="283">
        <f>'Comp. Desp. Indiretas'!$DM$7</f>
        <v>0</v>
      </c>
      <c r="B45378" s="278" t="str">
        <f>'Comp. Desp. Indiretas'!$A$30</f>
        <v>DG</v>
      </c>
      <c r="D45378" s="279" t="str">
        <f>'Comp. Desp. Indiretas'!$C$30</f>
        <v>ALIMENTAÇÃO - NIVEL 3</v>
      </c>
      <c r="E45378" s="278" t="str">
        <f>Resumo!$R$5</f>
        <v>Despesa</v>
      </c>
      <c r="F45378" s="278" t="str">
        <f>Resumo!$R$6</f>
        <v>Despesa Indireta</v>
      </c>
      <c r="G45378" s="286">
        <f>'Comp. Desp. Indiretas'!DM30</f>
        <v>0</v>
      </c>
    </row>
    <row r="45379" spans="1:7">
      <c r="A45379" s="283">
        <f>'Comp. Desp. Indiretas'!$DM$7</f>
        <v>0</v>
      </c>
      <c r="B45379" s="278" t="str">
        <f>'Comp. Desp. Indiretas'!$A$31</f>
        <v>DG</v>
      </c>
      <c r="D45379" s="279" t="str">
        <f>'Comp. Desp. Indiretas'!$C$31</f>
        <v>TELEFONIA</v>
      </c>
      <c r="E45379" s="278" t="str">
        <f>Resumo!$R$5</f>
        <v>Despesa</v>
      </c>
      <c r="F45379" s="278" t="str">
        <f>Resumo!$R$6</f>
        <v>Despesa Indireta</v>
      </c>
      <c r="G45379" s="286">
        <f>'Comp. Desp. Indiretas'!DM31</f>
        <v>0</v>
      </c>
    </row>
    <row r="45380" spans="1:7">
      <c r="A45380" s="283">
        <f>'Comp. Desp. Indiretas'!$DM$7</f>
        <v>0</v>
      </c>
      <c r="B45380" s="278" t="str">
        <f>'Comp. Desp. Indiretas'!$A$32</f>
        <v>DG</v>
      </c>
      <c r="D45380" s="279" t="str">
        <f>'Comp. Desp. Indiretas'!$C$32</f>
        <v>ALUGUEL DE VEÍCULO SUV</v>
      </c>
      <c r="E45380" s="278" t="str">
        <f>Resumo!$R$5</f>
        <v>Despesa</v>
      </c>
      <c r="F45380" s="278" t="str">
        <f>Resumo!$R$6</f>
        <v>Despesa Indireta</v>
      </c>
      <c r="G45380" s="286">
        <f>'Comp. Desp. Indiretas'!DM32</f>
        <v>0</v>
      </c>
    </row>
    <row r="45381" spans="1:7">
      <c r="A45381" s="283">
        <f>'Comp. Desp. Indiretas'!$DM$7</f>
        <v>0</v>
      </c>
      <c r="B45381" s="278" t="str">
        <f>'Comp. Desp. Indiretas'!$A$33</f>
        <v>DG</v>
      </c>
      <c r="D45381" s="279" t="str">
        <f>'Comp. Desp. Indiretas'!$C$33</f>
        <v>ALUGUEL DE VEICULO LEVE</v>
      </c>
      <c r="E45381" s="278" t="str">
        <f>Resumo!$R$5</f>
        <v>Despesa</v>
      </c>
      <c r="F45381" s="278" t="str">
        <f>Resumo!$R$6</f>
        <v>Despesa Indireta</v>
      </c>
      <c r="G45381" s="286">
        <f>'Comp. Desp. Indiretas'!DM33</f>
        <v>0</v>
      </c>
    </row>
    <row r="45382" spans="1:7">
      <c r="A45382" s="283">
        <f>'Comp. Desp. Indiretas'!$DM$7</f>
        <v>0</v>
      </c>
      <c r="B45382" s="278" t="str">
        <f>'Comp. Desp. Indiretas'!$A$34</f>
        <v>DG</v>
      </c>
      <c r="D45382" s="279" t="str">
        <f>'Comp. Desp. Indiretas'!$C$34</f>
        <v>ALUGUEL CAMINHONTE</v>
      </c>
      <c r="E45382" s="278" t="str">
        <f>Resumo!$R$5</f>
        <v>Despesa</v>
      </c>
      <c r="F45382" s="278" t="str">
        <f>Resumo!$R$6</f>
        <v>Despesa Indireta</v>
      </c>
      <c r="G45382" s="286">
        <f>'Comp. Desp. Indiretas'!DM34</f>
        <v>0</v>
      </c>
    </row>
    <row r="45383" spans="1:7">
      <c r="A45383" s="283">
        <f>'Comp. Desp. Indiretas'!$DM$7</f>
        <v>0</v>
      </c>
      <c r="B45383" s="278" t="str">
        <f>'Comp. Desp. Indiretas'!$A$35</f>
        <v>DG</v>
      </c>
      <c r="D45383" s="279" t="str">
        <f>'Comp. Desp. Indiretas'!$C$35</f>
        <v>AQUISIÇÃO DE VEICULO</v>
      </c>
      <c r="E45383" s="278" t="str">
        <f>Resumo!$R$5</f>
        <v>Despesa</v>
      </c>
      <c r="F45383" s="278" t="str">
        <f>Resumo!$R$6</f>
        <v>Despesa Indireta</v>
      </c>
      <c r="G45383" s="286">
        <f>'Comp. Desp. Indiretas'!DM35</f>
        <v>0</v>
      </c>
    </row>
    <row r="45384" spans="1:7">
      <c r="A45384" s="283">
        <f>'Comp. Desp. Indiretas'!$DM$7</f>
        <v>0</v>
      </c>
      <c r="B45384" s="278" t="str">
        <f>'Comp. Desp. Indiretas'!$A$36</f>
        <v>DG</v>
      </c>
      <c r="D45384" s="279" t="str">
        <f>'Comp. Desp. Indiretas'!$C$36</f>
        <v>COMBUSTÍVEL - GASOLINA</v>
      </c>
      <c r="E45384" s="278" t="str">
        <f>Resumo!$R$5</f>
        <v>Despesa</v>
      </c>
      <c r="F45384" s="278" t="str">
        <f>Resumo!$R$6</f>
        <v>Despesa Indireta</v>
      </c>
      <c r="G45384" s="286">
        <f>'Comp. Desp. Indiretas'!DM36</f>
        <v>0</v>
      </c>
    </row>
    <row r="45385" spans="1:7">
      <c r="A45385" s="283">
        <f>'Comp. Desp. Indiretas'!$DM$7</f>
        <v>0</v>
      </c>
      <c r="B45385" s="278" t="str">
        <f>'Comp. Desp. Indiretas'!$A$37</f>
        <v>DG</v>
      </c>
      <c r="D45385" s="279" t="str">
        <f>'Comp. Desp. Indiretas'!$C$37</f>
        <v>COMBUSTÍVEL - DIESEL</v>
      </c>
      <c r="E45385" s="278" t="str">
        <f>Resumo!$R$5</f>
        <v>Despesa</v>
      </c>
      <c r="F45385" s="278" t="str">
        <f>Resumo!$R$6</f>
        <v>Despesa Indireta</v>
      </c>
      <c r="G45385" s="286">
        <f>'Comp. Desp. Indiretas'!DM37</f>
        <v>0</v>
      </c>
    </row>
    <row r="45386" spans="1:7">
      <c r="A45386" s="283">
        <f>'Comp. Desp. Indiretas'!$DM$7</f>
        <v>0</v>
      </c>
      <c r="B45386" s="278" t="str">
        <f>'Comp. Desp. Indiretas'!$A$38</f>
        <v>DG</v>
      </c>
      <c r="D45386" s="279" t="str">
        <f>'Comp. Desp. Indiretas'!$C$38</f>
        <v>PASSAGEM AÉREA</v>
      </c>
      <c r="E45386" s="278" t="str">
        <f>Resumo!$R$5</f>
        <v>Despesa</v>
      </c>
      <c r="F45386" s="278" t="str">
        <f>Resumo!$R$6</f>
        <v>Despesa Indireta</v>
      </c>
      <c r="G45386" s="286">
        <f>'Comp. Desp. Indiretas'!DM38</f>
        <v>0</v>
      </c>
    </row>
    <row r="45387" spans="1:7">
      <c r="A45387" s="283">
        <f>'Comp. Desp. Indiretas'!$DM$7</f>
        <v>0</v>
      </c>
      <c r="B45387" s="278" t="str">
        <f>'Comp. Desp. Indiretas'!$A$39</f>
        <v>ART</v>
      </c>
      <c r="D45387" s="279" t="str">
        <f>'Comp. Desp. Indiretas'!$C$39</f>
        <v>ART CREA - Nível 1</v>
      </c>
      <c r="E45387" s="278" t="str">
        <f>Resumo!$R$5</f>
        <v>Despesa</v>
      </c>
      <c r="F45387" s="278" t="str">
        <f>Resumo!$R$6</f>
        <v>Despesa Indireta</v>
      </c>
      <c r="G45387" s="286">
        <f>'Comp. Desp. Indiretas'!DM39</f>
        <v>0</v>
      </c>
    </row>
    <row r="45388" spans="1:7">
      <c r="A45388" s="283">
        <f>'Comp. Desp. Indiretas'!$DM$7</f>
        <v>0</v>
      </c>
      <c r="B45388" s="278" t="str">
        <f>'Comp. Desp. Indiretas'!$A$40</f>
        <v>ART</v>
      </c>
      <c r="D45388" s="279" t="str">
        <f>'Comp. Desp. Indiretas'!$C$40</f>
        <v>ART CREA - Nível 2</v>
      </c>
      <c r="E45388" s="278" t="str">
        <f>Resumo!$R$5</f>
        <v>Despesa</v>
      </c>
      <c r="F45388" s="278" t="str">
        <f>Resumo!$R$6</f>
        <v>Despesa Indireta</v>
      </c>
      <c r="G45388" s="286">
        <f>'Comp. Desp. Indiretas'!DM40</f>
        <v>0</v>
      </c>
    </row>
    <row r="45389" spans="1:7">
      <c r="A45389" s="283">
        <f>'Comp. Desp. Indiretas'!$DM$7</f>
        <v>0</v>
      </c>
      <c r="B45389" s="278" t="str">
        <f>'Comp. Desp. Indiretas'!$A$41</f>
        <v>ART</v>
      </c>
      <c r="D45389" s="279" t="str">
        <f>'Comp. Desp. Indiretas'!$C$41</f>
        <v>ART CREA - Nível 3</v>
      </c>
      <c r="E45389" s="278" t="str">
        <f>Resumo!$R$5</f>
        <v>Despesa</v>
      </c>
      <c r="F45389" s="278" t="str">
        <f>Resumo!$R$6</f>
        <v>Despesa Indireta</v>
      </c>
      <c r="G45389" s="286">
        <f>'Comp. Desp. Indiretas'!DM41</f>
        <v>0</v>
      </c>
    </row>
    <row r="45390" spans="1:7">
      <c r="A45390" s="283">
        <f>'Comp. Desp. Indiretas'!$DM$7</f>
        <v>0</v>
      </c>
      <c r="B45390" s="278" t="str">
        <f>'Comp. Desp. Indiretas'!$A$42</f>
        <v>ART</v>
      </c>
      <c r="D45390" s="279" t="str">
        <f>'Comp. Desp. Indiretas'!$C$42</f>
        <v>ACERVO CREA</v>
      </c>
      <c r="E45390" s="278" t="str">
        <f>Resumo!$R$5</f>
        <v>Despesa</v>
      </c>
      <c r="F45390" s="278" t="str">
        <f>Resumo!$R$6</f>
        <v>Despesa Indireta</v>
      </c>
      <c r="G45390" s="286">
        <f>'Comp. Desp. Indiretas'!DM42</f>
        <v>0</v>
      </c>
    </row>
    <row r="45391" spans="1:7">
      <c r="A45391" s="283">
        <f>'Comp. Desp. Indiretas'!$DM$7</f>
        <v>0</v>
      </c>
      <c r="B45391" s="278" t="str">
        <f>'Comp. Desp. Indiretas'!$A$43</f>
        <v>ART</v>
      </c>
      <c r="D45391" s="279" t="str">
        <f>'Comp. Desp. Indiretas'!$C$43</f>
        <v>ART CRBio</v>
      </c>
      <c r="E45391" s="278" t="str">
        <f>Resumo!$R$5</f>
        <v>Despesa</v>
      </c>
      <c r="F45391" s="278" t="str">
        <f>Resumo!$R$6</f>
        <v>Despesa Indireta</v>
      </c>
      <c r="G45391" s="286">
        <f>'Comp. Desp. Indiretas'!DM43</f>
        <v>0</v>
      </c>
    </row>
    <row r="45392" spans="1:7">
      <c r="A45392" s="283">
        <f>'Comp. Desp. Indiretas'!$DM$7</f>
        <v>0</v>
      </c>
      <c r="B45392" s="278" t="str">
        <f>'Comp. Desp. Indiretas'!$A$44</f>
        <v>ART</v>
      </c>
      <c r="D45392" s="279" t="str">
        <f>'Comp. Desp. Indiretas'!$C$44</f>
        <v>ACERVO CRBio</v>
      </c>
      <c r="E45392" s="278" t="str">
        <f>Resumo!$R$5</f>
        <v>Despesa</v>
      </c>
      <c r="F45392" s="278" t="str">
        <f>Resumo!$R$6</f>
        <v>Despesa Indireta</v>
      </c>
      <c r="G45392" s="286">
        <f>'Comp. Desp. Indiretas'!DM44</f>
        <v>0</v>
      </c>
    </row>
    <row r="45393" spans="1:7">
      <c r="A45393" s="283">
        <f>'Comp. Desp. Indiretas'!$DM$7</f>
        <v>0</v>
      </c>
      <c r="B45393" s="278" t="str">
        <f>'Comp. Desp. Indiretas'!$A$45</f>
        <v>ART</v>
      </c>
      <c r="D45393" s="279" t="str">
        <f>'Comp. Desp. Indiretas'!$C$45</f>
        <v>VISTO CREA PF</v>
      </c>
      <c r="E45393" s="278" t="str">
        <f>Resumo!$R$5</f>
        <v>Despesa</v>
      </c>
      <c r="F45393" s="278" t="str">
        <f>Resumo!$R$6</f>
        <v>Despesa Indireta</v>
      </c>
      <c r="G45393" s="286">
        <f>'Comp. Desp. Indiretas'!DM45</f>
        <v>0</v>
      </c>
    </row>
    <row r="45394" spans="1:7">
      <c r="A45394" s="283">
        <f>'Comp. Desp. Indiretas'!$DM$7</f>
        <v>0</v>
      </c>
      <c r="B45394" s="278" t="str">
        <f>'Comp. Desp. Indiretas'!$A$46</f>
        <v>ART</v>
      </c>
      <c r="D45394" s="279" t="str">
        <f>'Comp. Desp. Indiretas'!$C$46</f>
        <v>VISTO CREA PJ</v>
      </c>
      <c r="E45394" s="278" t="str">
        <f>Resumo!$R$5</f>
        <v>Despesa</v>
      </c>
      <c r="F45394" s="278" t="str">
        <f>Resumo!$R$6</f>
        <v>Despesa Indireta</v>
      </c>
      <c r="G45394" s="286">
        <f>'Comp. Desp. Indiretas'!DM46</f>
        <v>0</v>
      </c>
    </row>
    <row r="45395" spans="1:7">
      <c r="A45395" s="283">
        <f>'Comp. Desp. Indiretas'!$DM$7</f>
        <v>0</v>
      </c>
      <c r="B45395" s="278" t="str">
        <f>'Comp. Desp. Indiretas'!$A$47</f>
        <v>ART</v>
      </c>
      <c r="D45395" s="279" t="str">
        <f>'Comp. Desp. Indiretas'!$C$47</f>
        <v>ANUIDADE CREA PF</v>
      </c>
      <c r="E45395" s="278" t="str">
        <f>Resumo!$R$5</f>
        <v>Despesa</v>
      </c>
      <c r="F45395" s="278" t="str">
        <f>Resumo!$R$6</f>
        <v>Despesa Indireta</v>
      </c>
      <c r="G45395" s="286">
        <f>'Comp. Desp. Indiretas'!DM47</f>
        <v>0</v>
      </c>
    </row>
    <row r="45396" spans="1:7">
      <c r="A45396" s="283">
        <f>'Comp. Desp. Indiretas'!$DM$7</f>
        <v>0</v>
      </c>
      <c r="B45396" s="278" t="str">
        <f>'Comp. Desp. Indiretas'!$A$48</f>
        <v>ART</v>
      </c>
      <c r="D45396" s="279" t="str">
        <f>'Comp. Desp. Indiretas'!$C$48</f>
        <v>ANUIDADE CREA PJ</v>
      </c>
      <c r="E45396" s="278" t="str">
        <f>Resumo!$R$5</f>
        <v>Despesa</v>
      </c>
      <c r="F45396" s="278" t="str">
        <f>Resumo!$R$6</f>
        <v>Despesa Indireta</v>
      </c>
      <c r="G45396" s="286">
        <f>'Comp. Desp. Indiretas'!DM48</f>
        <v>0</v>
      </c>
    </row>
    <row r="45397" spans="1:7">
      <c r="A45397" s="283">
        <f>'Comp. Desp. Indiretas'!$DM$7</f>
        <v>0</v>
      </c>
      <c r="B45397" s="278" t="str">
        <f>'Comp. Desp. Indiretas'!$A$49</f>
        <v>ART</v>
      </c>
      <c r="D45397" s="279" t="str">
        <f>'Comp. Desp. Indiretas'!$C$49</f>
        <v>VISTO CRBio PF</v>
      </c>
      <c r="E45397" s="278" t="str">
        <f>Resumo!$R$5</f>
        <v>Despesa</v>
      </c>
      <c r="F45397" s="278" t="str">
        <f>Resumo!$R$6</f>
        <v>Despesa Indireta</v>
      </c>
      <c r="G45397" s="286">
        <f>'Comp. Desp. Indiretas'!DM49</f>
        <v>0</v>
      </c>
    </row>
    <row r="45398" spans="1:7">
      <c r="A45398" s="283">
        <f>'Comp. Desp. Indiretas'!$DM$7</f>
        <v>0</v>
      </c>
      <c r="B45398" s="278" t="str">
        <f>'Comp. Desp. Indiretas'!$A$50</f>
        <v>ART</v>
      </c>
      <c r="D45398" s="279" t="str">
        <f>'Comp. Desp. Indiretas'!$C$50</f>
        <v>VISTO CRBio PJ</v>
      </c>
      <c r="E45398" s="278" t="str">
        <f>Resumo!$R$5</f>
        <v>Despesa</v>
      </c>
      <c r="F45398" s="278" t="str">
        <f>Resumo!$R$6</f>
        <v>Despesa Indireta</v>
      </c>
      <c r="G45398" s="286">
        <f>'Comp. Desp. Indiretas'!DM50</f>
        <v>0</v>
      </c>
    </row>
    <row r="45399" spans="1:7">
      <c r="A45399" s="283">
        <f>'Comp. Desp. Indiretas'!$DM$7</f>
        <v>0</v>
      </c>
      <c r="B45399" s="278" t="str">
        <f>'Comp. Desp. Indiretas'!$A$51</f>
        <v>SMS</v>
      </c>
      <c r="D45399" s="279" t="str">
        <f>'Comp. Desp. Indiretas'!$C$51</f>
        <v>PPRA</v>
      </c>
      <c r="E45399" s="278" t="str">
        <f>Resumo!$R$5</f>
        <v>Despesa</v>
      </c>
      <c r="F45399" s="278" t="str">
        <f>Resumo!$R$6</f>
        <v>Despesa Indireta</v>
      </c>
      <c r="G45399" s="286">
        <f>'Comp. Desp. Indiretas'!DM51</f>
        <v>0</v>
      </c>
    </row>
    <row r="45400" spans="1:7">
      <c r="A45400" s="283">
        <f>'Comp. Desp. Indiretas'!$DM$7</f>
        <v>0</v>
      </c>
      <c r="B45400" s="278" t="str">
        <f>'Comp. Desp. Indiretas'!$A$52</f>
        <v>SMS</v>
      </c>
      <c r="D45400" s="279" t="str">
        <f>'Comp. Desp. Indiretas'!$C$52</f>
        <v>PCMSO</v>
      </c>
      <c r="E45400" s="278" t="str">
        <f>Resumo!$R$5</f>
        <v>Despesa</v>
      </c>
      <c r="F45400" s="278" t="str">
        <f>Resumo!$R$6</f>
        <v>Despesa Indireta</v>
      </c>
      <c r="G45400" s="286">
        <f>'Comp. Desp. Indiretas'!DM52</f>
        <v>0</v>
      </c>
    </row>
    <row r="45401" spans="1:7">
      <c r="A45401" s="283">
        <f>'Comp. Desp. Indiretas'!$DM$7</f>
        <v>0</v>
      </c>
      <c r="B45401" s="278" t="str">
        <f>'Comp. Desp. Indiretas'!$A$53</f>
        <v>SMS</v>
      </c>
      <c r="D45401" s="279" t="str">
        <f>'Comp. Desp. Indiretas'!$C$53</f>
        <v>PGR</v>
      </c>
      <c r="E45401" s="278" t="str">
        <f>Resumo!$R$5</f>
        <v>Despesa</v>
      </c>
      <c r="F45401" s="278" t="str">
        <f>Resumo!$R$6</f>
        <v>Despesa Indireta</v>
      </c>
      <c r="G45401" s="286">
        <f>'Comp. Desp. Indiretas'!DM53</f>
        <v>0</v>
      </c>
    </row>
    <row r="45402" spans="1:7">
      <c r="A45402" s="283">
        <f>'Comp. Desp. Indiretas'!$DM$7</f>
        <v>0</v>
      </c>
      <c r="B45402" s="278" t="str">
        <f>'Comp. Desp. Indiretas'!$A$55</f>
        <v>SMS</v>
      </c>
      <c r="D45402" s="279" t="str">
        <f>'Comp. Desp. Indiretas'!$C$55</f>
        <v>TREINAMENTO</v>
      </c>
      <c r="E45402" s="278" t="str">
        <f>Resumo!$R$5</f>
        <v>Despesa</v>
      </c>
      <c r="F45402" s="278" t="str">
        <f>Resumo!$R$6</f>
        <v>Despesa Indireta</v>
      </c>
      <c r="G45402" s="286">
        <f>'Comp. Desp. Indiretas'!DM55</f>
        <v>0</v>
      </c>
    </row>
    <row r="45403" spans="1:7">
      <c r="A45403" s="283">
        <f>'Comp. Desp. Indiretas'!$DM$7</f>
        <v>0</v>
      </c>
      <c r="B45403" s="278" t="str">
        <f>'Comp. Desp. Indiretas'!$A$56</f>
        <v>SMS</v>
      </c>
      <c r="D45403" s="279" t="str">
        <f>'Comp. Desp. Indiretas'!$C$56</f>
        <v>ASO</v>
      </c>
      <c r="E45403" s="278" t="str">
        <f>Resumo!$R$5</f>
        <v>Despesa</v>
      </c>
      <c r="F45403" s="278" t="str">
        <f>Resumo!$R$6</f>
        <v>Despesa Indireta</v>
      </c>
      <c r="G45403" s="286">
        <f>'Comp. Desp. Indiretas'!DM56</f>
        <v>0</v>
      </c>
    </row>
    <row r="45404" spans="1:7">
      <c r="A45404" s="283">
        <f>'Comp. Desp. Indiretas'!$DM$7</f>
        <v>0</v>
      </c>
      <c r="B45404" s="278">
        <f>'Comp. Desp. Indiretas'!$A$57</f>
        <v>0</v>
      </c>
      <c r="D45404" s="279" t="str">
        <f>'Comp. Desp. Indiretas'!$C$57</f>
        <v/>
      </c>
      <c r="E45404" s="278" t="str">
        <f>Resumo!$R$5</f>
        <v>Despesa</v>
      </c>
      <c r="F45404" s="278" t="str">
        <f>Resumo!$R$6</f>
        <v>Despesa Indireta</v>
      </c>
      <c r="G45404" s="286">
        <f>'Comp. Desp. Indiretas'!DM57</f>
        <v>0</v>
      </c>
    </row>
    <row r="45405" spans="1:7">
      <c r="A45405" s="283">
        <f>'Comp. Desp. Indiretas'!$DM$7</f>
        <v>0</v>
      </c>
      <c r="B45405" s="278">
        <f>'Comp. Desp. Indiretas'!$A$58</f>
        <v>0</v>
      </c>
      <c r="D45405" s="279" t="str">
        <f>'Comp. Desp. Indiretas'!$C$58</f>
        <v/>
      </c>
      <c r="E45405" s="278" t="str">
        <f>Resumo!$R$5</f>
        <v>Despesa</v>
      </c>
      <c r="F45405" s="278" t="str">
        <f>Resumo!$R$6</f>
        <v>Despesa Indireta</v>
      </c>
      <c r="G45405" s="286">
        <f>'Comp. Desp. Indiretas'!DM58</f>
        <v>0</v>
      </c>
    </row>
    <row r="45406" spans="1:7">
      <c r="A45406" s="283">
        <f>'Comp. Desp. Indiretas'!$DM$7</f>
        <v>0</v>
      </c>
      <c r="B45406" s="278">
        <f>'Comp. Desp. Indiretas'!$A$59</f>
        <v>0</v>
      </c>
      <c r="D45406" s="279" t="str">
        <f>'Comp. Desp. Indiretas'!$C$59</f>
        <v/>
      </c>
      <c r="E45406" s="278" t="str">
        <f>Resumo!$R$5</f>
        <v>Despesa</v>
      </c>
      <c r="F45406" s="278" t="str">
        <f>Resumo!$R$6</f>
        <v>Despesa Indireta</v>
      </c>
      <c r="G45406" s="286">
        <f>'Comp. Desp. Indiretas'!DM59</f>
        <v>0</v>
      </c>
    </row>
    <row r="45407" spans="1:7">
      <c r="A45407" s="283">
        <f>'Comp. Desp. Indiretas'!$DM$7</f>
        <v>0</v>
      </c>
      <c r="B45407" s="278">
        <f>'Comp. Desp. Indiretas'!$A$60</f>
        <v>0</v>
      </c>
      <c r="D45407" s="279" t="str">
        <f>'Comp. Desp. Indiretas'!$C$60</f>
        <v/>
      </c>
      <c r="E45407" s="278" t="str">
        <f>Resumo!$R$5</f>
        <v>Despesa</v>
      </c>
      <c r="F45407" s="278" t="str">
        <f>Resumo!$R$6</f>
        <v>Despesa Indireta</v>
      </c>
      <c r="G45407" s="286">
        <f>'Comp. Desp. Indiretas'!DM60</f>
        <v>0</v>
      </c>
    </row>
    <row r="45408" spans="1:7">
      <c r="A45408" s="283">
        <f>'Comp. Desp. Indiretas'!$DM$7</f>
        <v>0</v>
      </c>
      <c r="B45408" s="278" t="str">
        <f>'Comp. Desp. Indiretas'!$A$63</f>
        <v>MOC</v>
      </c>
      <c r="D45408" s="279" t="str">
        <f>'Comp. Desp. Indiretas'!$C$63</f>
        <v>DIRETOR TÉCNICO</v>
      </c>
      <c r="E45408" s="278" t="str">
        <f>Resumo!$R$5</f>
        <v>Despesa</v>
      </c>
      <c r="F45408" s="278" t="str">
        <f>Resumo!$R$6</f>
        <v>Despesa Indireta</v>
      </c>
      <c r="G45408" s="286">
        <f>'Comp. Desp. Indiretas'!DM63</f>
        <v>0</v>
      </c>
    </row>
    <row r="45409" spans="1:7">
      <c r="A45409" s="283">
        <f>'Comp. Desp. Indiretas'!$DM$7</f>
        <v>0</v>
      </c>
      <c r="B45409" s="278" t="str">
        <f>'Comp. Desp. Indiretas'!$A$64</f>
        <v>MOC</v>
      </c>
      <c r="D45409" s="279" t="str">
        <f>'Comp. Desp. Indiretas'!$C$64</f>
        <v>ANALISTA DE SUPRIMENTOS</v>
      </c>
      <c r="E45409" s="278" t="str">
        <f>Resumo!$R$5</f>
        <v>Despesa</v>
      </c>
      <c r="F45409" s="278" t="str">
        <f>Resumo!$R$6</f>
        <v>Despesa Indireta</v>
      </c>
      <c r="G45409" s="286">
        <f>'Comp. Desp. Indiretas'!DM64</f>
        <v>0</v>
      </c>
    </row>
    <row r="45410" spans="1:7">
      <c r="A45410" s="283">
        <f>'Comp. Desp. Indiretas'!$DM$7</f>
        <v>0</v>
      </c>
      <c r="B45410" s="278" t="str">
        <f>'Comp. Desp. Indiretas'!$A$65</f>
        <v>MOC</v>
      </c>
      <c r="D45410" s="279" t="str">
        <f>'Comp. Desp. Indiretas'!$C$65</f>
        <v>GERENTE DE PROJETO - PJ</v>
      </c>
      <c r="E45410" s="278" t="str">
        <f>Resumo!$R$5</f>
        <v>Despesa</v>
      </c>
      <c r="F45410" s="278" t="str">
        <f>Resumo!$R$6</f>
        <v>Despesa Indireta</v>
      </c>
      <c r="G45410" s="286">
        <f>'Comp. Desp. Indiretas'!DM65</f>
        <v>0</v>
      </c>
    </row>
    <row r="45411" spans="1:7">
      <c r="A45411" s="283">
        <f>'Comp. Desp. Indiretas'!$DM$7</f>
        <v>0</v>
      </c>
      <c r="B45411" s="278" t="str">
        <f>'Comp. Desp. Indiretas'!$A$66</f>
        <v>MOC</v>
      </c>
      <c r="D45411" s="279" t="str">
        <f>'Comp. Desp. Indiretas'!$C$66</f>
        <v>COORD. DE PROJETO - PJ</v>
      </c>
      <c r="E45411" s="278" t="str">
        <f>Resumo!$R$5</f>
        <v>Despesa</v>
      </c>
      <c r="F45411" s="278" t="str">
        <f>Resumo!$R$6</f>
        <v>Despesa Indireta</v>
      </c>
      <c r="G45411" s="286">
        <f>'Comp. Desp. Indiretas'!DM66</f>
        <v>0</v>
      </c>
    </row>
    <row r="45412" spans="1:7">
      <c r="A45412" s="283">
        <f>'Comp. Desp. Indiretas'!$DM$7</f>
        <v>0</v>
      </c>
      <c r="B45412" s="278" t="str">
        <f>'Comp. Desp. Indiretas'!$A$67</f>
        <v>MOC</v>
      </c>
      <c r="D45412" s="279" t="str">
        <f>'Comp. Desp. Indiretas'!$C$67</f>
        <v>COORD. OPERACIONAL - PJ</v>
      </c>
      <c r="E45412" s="278" t="str">
        <f>Resumo!$R$5</f>
        <v>Despesa</v>
      </c>
      <c r="F45412" s="278" t="str">
        <f>Resumo!$R$6</f>
        <v>Despesa Indireta</v>
      </c>
      <c r="G45412" s="286">
        <f>'Comp. Desp. Indiretas'!DM67</f>
        <v>0</v>
      </c>
    </row>
    <row r="45413" spans="1:7">
      <c r="A45413" s="283">
        <f>'Comp. Desp. Indiretas'!$DM$7</f>
        <v>0</v>
      </c>
      <c r="B45413" s="278" t="str">
        <f>'Comp. Desp. Indiretas'!$A$68</f>
        <v>MOC</v>
      </c>
      <c r="D45413" s="279" t="str">
        <f>'Comp. Desp. Indiretas'!$C$68</f>
        <v>ANALISTA DE PROJETOS SENIOR - PJ</v>
      </c>
      <c r="E45413" s="278" t="str">
        <f>Resumo!$R$5</f>
        <v>Despesa</v>
      </c>
      <c r="F45413" s="278" t="str">
        <f>Resumo!$R$6</f>
        <v>Despesa Indireta</v>
      </c>
      <c r="G45413" s="286">
        <f>'Comp. Desp. Indiretas'!DM68</f>
        <v>0</v>
      </c>
    </row>
    <row r="45414" spans="1:7">
      <c r="A45414" s="283">
        <f>'Comp. Desp. Indiretas'!$DM$7</f>
        <v>0</v>
      </c>
      <c r="B45414" s="278" t="str">
        <f>'Comp. Desp. Indiretas'!$A$69</f>
        <v>MOC</v>
      </c>
      <c r="D45414" s="279" t="str">
        <f>'Comp. Desp. Indiretas'!$C$69</f>
        <v>ANALISTA DE PROJETOS PLENO - PJ</v>
      </c>
      <c r="E45414" s="278" t="str">
        <f>Resumo!$R$5</f>
        <v>Despesa</v>
      </c>
      <c r="F45414" s="278" t="str">
        <f>Resumo!$R$6</f>
        <v>Despesa Indireta</v>
      </c>
      <c r="G45414" s="286">
        <f>'Comp. Desp. Indiretas'!DM69</f>
        <v>0</v>
      </c>
    </row>
    <row r="45415" spans="1:7">
      <c r="A45415" s="283">
        <f>'Comp. Desp. Indiretas'!$DM$7</f>
        <v>0</v>
      </c>
      <c r="B45415" s="278" t="str">
        <f>'Comp. Desp. Indiretas'!$A$70</f>
        <v>MOC</v>
      </c>
      <c r="D45415" s="279" t="str">
        <f>'Comp. Desp. Indiretas'!$C$70</f>
        <v>ANALISTA DE PROJETOS JUNIOR - PJ</v>
      </c>
      <c r="E45415" s="278" t="str">
        <f>Resumo!$R$5</f>
        <v>Despesa</v>
      </c>
      <c r="F45415" s="278" t="str">
        <f>Resumo!$R$6</f>
        <v>Despesa Indireta</v>
      </c>
      <c r="G45415" s="286">
        <f>'Comp. Desp. Indiretas'!DM70</f>
        <v>0</v>
      </c>
    </row>
    <row r="45416" spans="1:7">
      <c r="A45416" s="283">
        <f>'Comp. Desp. Indiretas'!$DM$7</f>
        <v>0</v>
      </c>
      <c r="B45416" s="278" t="str">
        <f>'Comp. Desp. Indiretas'!$A$71</f>
        <v>MOC</v>
      </c>
      <c r="D45416" s="279" t="str">
        <f>'Comp. Desp. Indiretas'!$C$71</f>
        <v>TÉCNICO OPERACIONAL - PJ</v>
      </c>
      <c r="E45416" s="278" t="str">
        <f>Resumo!$R$5</f>
        <v>Despesa</v>
      </c>
      <c r="F45416" s="278" t="str">
        <f>Resumo!$R$6</f>
        <v>Despesa Indireta</v>
      </c>
      <c r="G45416" s="286">
        <f>'Comp. Desp. Indiretas'!DM71</f>
        <v>0</v>
      </c>
    </row>
    <row r="45417" spans="1:7">
      <c r="A45417" s="283">
        <f>'Comp. Desp. Indiretas'!$DM$7</f>
        <v>0</v>
      </c>
      <c r="B45417" s="278" t="str">
        <f>'Comp. Desp. Indiretas'!$A$72</f>
        <v>MOC</v>
      </c>
      <c r="D45417" s="279" t="str">
        <f>'Comp. Desp. Indiretas'!$C$72</f>
        <v>AUXILIAR TÉCNICO - PJ</v>
      </c>
      <c r="E45417" s="278" t="str">
        <f>Resumo!$R$5</f>
        <v>Despesa</v>
      </c>
      <c r="F45417" s="278" t="str">
        <f>Resumo!$R$6</f>
        <v>Despesa Indireta</v>
      </c>
      <c r="G45417" s="286">
        <f>'Comp. Desp. Indiretas'!DM72</f>
        <v>0</v>
      </c>
    </row>
    <row r="45418" spans="1:7">
      <c r="A45418" s="283">
        <f>'Comp. Desp. Indiretas'!$DM$7</f>
        <v>0</v>
      </c>
      <c r="B45418" s="278" t="str">
        <f>'Comp. Desp. Indiretas'!$A$73</f>
        <v>MOC</v>
      </c>
      <c r="D45418" s="279" t="str">
        <f>'Comp. Desp. Indiretas'!$C$73</f>
        <v>ANALISTA FINANCEIRO</v>
      </c>
      <c r="E45418" s="278" t="str">
        <f>Resumo!$R$5</f>
        <v>Despesa</v>
      </c>
      <c r="F45418" s="278" t="str">
        <f>Resumo!$R$6</f>
        <v>Despesa Indireta</v>
      </c>
      <c r="G45418" s="286">
        <f>'Comp. Desp. Indiretas'!DM73</f>
        <v>0</v>
      </c>
    </row>
    <row r="45419" spans="1:7">
      <c r="A45419" s="283">
        <f>'Comp. Desp. Indiretas'!$DM$7</f>
        <v>0</v>
      </c>
      <c r="B45419" s="278" t="str">
        <f>'Comp. Desp. Indiretas'!$A$74</f>
        <v>MOC</v>
      </c>
      <c r="D45419" s="279" t="str">
        <f>'Comp. Desp. Indiretas'!$C$74</f>
        <v>ANALISTA DE SUPRIMENTOS</v>
      </c>
      <c r="E45419" s="278" t="str">
        <f>Resumo!$R$5</f>
        <v>Despesa</v>
      </c>
      <c r="F45419" s="278" t="str">
        <f>Resumo!$R$6</f>
        <v>Despesa Indireta</v>
      </c>
      <c r="G45419" s="286">
        <f>'Comp. Desp. Indiretas'!DM74</f>
        <v>0</v>
      </c>
    </row>
    <row r="45420" spans="1:7">
      <c r="A45420" s="283">
        <f>'Comp. Desp. Indiretas'!$DM$7</f>
        <v>0</v>
      </c>
      <c r="B45420" s="278" t="str">
        <f>'Comp. Desp. Indiretas'!$A$75</f>
        <v>DG</v>
      </c>
      <c r="D45420" s="279" t="str">
        <f>'Comp. Desp. Indiretas'!$C$75</f>
        <v>HOSPEDAGEM VIAGEM</v>
      </c>
      <c r="E45420" s="278" t="str">
        <f>Resumo!$R$5</f>
        <v>Despesa</v>
      </c>
      <c r="F45420" s="278" t="str">
        <f>Resumo!$R$6</f>
        <v>Despesa Indireta</v>
      </c>
      <c r="G45420" s="286">
        <f>'Comp. Desp. Indiretas'!DM75</f>
        <v>0</v>
      </c>
    </row>
    <row r="45421" spans="1:7">
      <c r="A45421" s="283">
        <f>'Comp. Desp. Indiretas'!$DM$7</f>
        <v>0</v>
      </c>
      <c r="B45421" s="278" t="str">
        <f>'Comp. Desp. Indiretas'!$A$76</f>
        <v>DG</v>
      </c>
      <c r="D45421" s="279" t="str">
        <f>'Comp. Desp. Indiretas'!$C$76</f>
        <v>ALIMENTAÇÃO VIAGEM (CAFÉ / ALMOÇO OU JANTA)</v>
      </c>
      <c r="E45421" s="278" t="str">
        <f>Resumo!$R$5</f>
        <v>Despesa</v>
      </c>
      <c r="F45421" s="278" t="str">
        <f>Resumo!$R$6</f>
        <v>Despesa Indireta</v>
      </c>
      <c r="G45421" s="286">
        <f>'Comp. Desp. Indiretas'!DM76</f>
        <v>0</v>
      </c>
    </row>
    <row r="45422" spans="1:7">
      <c r="A45422" s="283">
        <f>'Comp. Desp. Indiretas'!$DM$7</f>
        <v>0</v>
      </c>
      <c r="B45422" s="278" t="str">
        <f>'Comp. Desp. Indiretas'!$A$77</f>
        <v>DG</v>
      </c>
      <c r="D45422" s="279" t="str">
        <f>'Comp. Desp. Indiretas'!$C$77</f>
        <v>SALA COMERCIAL - PARAUAPEBAS/PA</v>
      </c>
      <c r="E45422" s="278" t="str">
        <f>Resumo!$R$5</f>
        <v>Despesa</v>
      </c>
      <c r="F45422" s="278" t="str">
        <f>Resumo!$R$6</f>
        <v>Despesa Indireta</v>
      </c>
      <c r="G45422" s="286">
        <f>'Comp. Desp. Indiretas'!DM77</f>
        <v>0</v>
      </c>
    </row>
    <row r="45423" spans="1:7">
      <c r="A45423" s="283">
        <f>'Comp. Desp. Indiretas'!$DM$7</f>
        <v>0</v>
      </c>
      <c r="B45423" s="278" t="str">
        <f>'Comp. Desp. Indiretas'!$A$78</f>
        <v>DG</v>
      </c>
      <c r="D45423" s="279" t="str">
        <f>'Comp. Desp. Indiretas'!$C$78</f>
        <v>ALIMENTAÇÃO VIAGEM (CAFÉ / ALMOÇO OU JANTA)</v>
      </c>
      <c r="E45423" s="278" t="str">
        <f>Resumo!$R$5</f>
        <v>Despesa</v>
      </c>
      <c r="F45423" s="278" t="str">
        <f>Resumo!$R$6</f>
        <v>Despesa Indireta</v>
      </c>
      <c r="G45423" s="286">
        <f>'Comp. Desp. Indiretas'!DM78</f>
        <v>0</v>
      </c>
    </row>
    <row r="45424" spans="1:7">
      <c r="A45424" s="283">
        <f>'Comp. Desp. Indiretas'!$DM$7</f>
        <v>0</v>
      </c>
      <c r="B45424" s="278" t="str">
        <f>'Comp. Desp. Indiretas'!$A$79</f>
        <v>DG</v>
      </c>
      <c r="D45424" s="279" t="str">
        <f>'Comp. Desp. Indiretas'!$C$79</f>
        <v>ALIMENTAÇÃO - NIVEL 2</v>
      </c>
      <c r="E45424" s="278" t="str">
        <f>Resumo!$R$5</f>
        <v>Despesa</v>
      </c>
      <c r="F45424" s="278" t="str">
        <f>Resumo!$R$6</f>
        <v>Despesa Indireta</v>
      </c>
      <c r="G45424" s="286">
        <f>'Comp. Desp. Indiretas'!DM79</f>
        <v>0</v>
      </c>
    </row>
    <row r="45425" spans="1:7">
      <c r="A45425" s="283">
        <f>'Comp. Desp. Indiretas'!$DM$7</f>
        <v>0</v>
      </c>
      <c r="B45425" s="278" t="str">
        <f>'Comp. Desp. Indiretas'!$A$80</f>
        <v>DG</v>
      </c>
      <c r="D45425" s="279" t="str">
        <f>'Comp. Desp. Indiretas'!$C$80</f>
        <v>ALIMENTAÇÃO - NIVEL 3</v>
      </c>
      <c r="E45425" s="278" t="str">
        <f>Resumo!$R$5</f>
        <v>Despesa</v>
      </c>
      <c r="F45425" s="278" t="str">
        <f>Resumo!$R$6</f>
        <v>Despesa Indireta</v>
      </c>
      <c r="G45425" s="286">
        <f>'Comp. Desp. Indiretas'!DM80</f>
        <v>0</v>
      </c>
    </row>
    <row r="45426" spans="1:7">
      <c r="A45426" s="283">
        <f>'Comp. Desp. Indiretas'!$DM$7</f>
        <v>0</v>
      </c>
      <c r="B45426" s="278" t="str">
        <f>'Comp. Desp. Indiretas'!$A$81</f>
        <v>DG</v>
      </c>
      <c r="D45426" s="279" t="str">
        <f>'Comp. Desp. Indiretas'!$C$81</f>
        <v>TELEFONIA</v>
      </c>
      <c r="E45426" s="278" t="str">
        <f>Resumo!$R$5</f>
        <v>Despesa</v>
      </c>
      <c r="F45426" s="278" t="str">
        <f>Resumo!$R$6</f>
        <v>Despesa Indireta</v>
      </c>
      <c r="G45426" s="286">
        <f>'Comp. Desp. Indiretas'!DM81</f>
        <v>0</v>
      </c>
    </row>
    <row r="45427" spans="1:7">
      <c r="A45427" s="283">
        <f>'Comp. Desp. Indiretas'!$DM$7</f>
        <v>0</v>
      </c>
      <c r="B45427" s="278" t="str">
        <f>'Comp. Desp. Indiretas'!$A$82</f>
        <v>DG</v>
      </c>
      <c r="D45427" s="279" t="str">
        <f>'Comp. Desp. Indiretas'!$C$82</f>
        <v>ALUGUEL DE VEÍCULO SUV</v>
      </c>
      <c r="E45427" s="278" t="str">
        <f>Resumo!$R$5</f>
        <v>Despesa</v>
      </c>
      <c r="F45427" s="278" t="str">
        <f>Resumo!$R$6</f>
        <v>Despesa Indireta</v>
      </c>
      <c r="G45427" s="286">
        <f>'Comp. Desp. Indiretas'!DM82</f>
        <v>0</v>
      </c>
    </row>
    <row r="45428" spans="1:7">
      <c r="A45428" s="283">
        <f>'Comp. Desp. Indiretas'!$DM$7</f>
        <v>0</v>
      </c>
      <c r="B45428" s="278" t="str">
        <f>'Comp. Desp. Indiretas'!$A$83</f>
        <v>DG</v>
      </c>
      <c r="D45428" s="279" t="str">
        <f>'Comp. Desp. Indiretas'!$C$83</f>
        <v>ALUGUEL DE VEICULO LEVE</v>
      </c>
      <c r="E45428" s="278" t="str">
        <f>Resumo!$R$5</f>
        <v>Despesa</v>
      </c>
      <c r="F45428" s="278" t="str">
        <f>Resumo!$R$6</f>
        <v>Despesa Indireta</v>
      </c>
      <c r="G45428" s="286">
        <f>'Comp. Desp. Indiretas'!DM83</f>
        <v>0</v>
      </c>
    </row>
    <row r="45429" spans="1:7">
      <c r="A45429" s="283">
        <f>'Comp. Desp. Indiretas'!$DM$7</f>
        <v>0</v>
      </c>
      <c r="B45429" s="278" t="str">
        <f>'Comp. Desp. Indiretas'!$A$84</f>
        <v>DG</v>
      </c>
      <c r="D45429" s="279" t="str">
        <f>'Comp. Desp. Indiretas'!$C$84</f>
        <v>ALUGUEL CAMINHONTE</v>
      </c>
      <c r="E45429" s="278" t="str">
        <f>Resumo!$R$5</f>
        <v>Despesa</v>
      </c>
      <c r="F45429" s="278" t="str">
        <f>Resumo!$R$6</f>
        <v>Despesa Indireta</v>
      </c>
      <c r="G45429" s="286">
        <f>'Comp. Desp. Indiretas'!DM84</f>
        <v>0</v>
      </c>
    </row>
    <row r="45430" spans="1:7">
      <c r="A45430" s="283">
        <f>'Comp. Desp. Indiretas'!$DM$7</f>
        <v>0</v>
      </c>
      <c r="B45430" s="278" t="str">
        <f>'Comp. Desp. Indiretas'!$A$85</f>
        <v>DG</v>
      </c>
      <c r="D45430" s="279" t="str">
        <f>'Comp. Desp. Indiretas'!$C$85</f>
        <v>AQUISIÇÃO DE VEICULO</v>
      </c>
      <c r="E45430" s="278" t="str">
        <f>Resumo!$R$5</f>
        <v>Despesa</v>
      </c>
      <c r="F45430" s="278" t="str">
        <f>Resumo!$R$6</f>
        <v>Despesa Indireta</v>
      </c>
      <c r="G45430" s="286">
        <f>'Comp. Desp. Indiretas'!DM85</f>
        <v>0</v>
      </c>
    </row>
    <row r="45431" spans="1:7">
      <c r="A45431" s="283">
        <f>'Comp. Desp. Indiretas'!$DM$7</f>
        <v>0</v>
      </c>
      <c r="B45431" s="278" t="str">
        <f>'Comp. Desp. Indiretas'!$A$86</f>
        <v>DG</v>
      </c>
      <c r="D45431" s="279" t="str">
        <f>'Comp. Desp. Indiretas'!$C$86</f>
        <v>COMBUSTÍVEL - GASOLINA</v>
      </c>
      <c r="E45431" s="278" t="str">
        <f>Resumo!$R$5</f>
        <v>Despesa</v>
      </c>
      <c r="F45431" s="278" t="str">
        <f>Resumo!$R$6</f>
        <v>Despesa Indireta</v>
      </c>
      <c r="G45431" s="286">
        <f>'Comp. Desp. Indiretas'!DM86</f>
        <v>0</v>
      </c>
    </row>
    <row r="45432" spans="1:7">
      <c r="A45432" s="283">
        <f>'Comp. Desp. Indiretas'!$DM$7</f>
        <v>0</v>
      </c>
      <c r="B45432" s="278" t="str">
        <f>'Comp. Desp. Indiretas'!$A$87</f>
        <v>DG</v>
      </c>
      <c r="D45432" s="279" t="str">
        <f>'Comp. Desp. Indiretas'!$C$87</f>
        <v>COMBUSTÍVEL - DIESEL</v>
      </c>
      <c r="E45432" s="278" t="str">
        <f>Resumo!$R$5</f>
        <v>Despesa</v>
      </c>
      <c r="F45432" s="278" t="str">
        <f>Resumo!$R$6</f>
        <v>Despesa Indireta</v>
      </c>
      <c r="G45432" s="286">
        <f>'Comp. Desp. Indiretas'!DM87</f>
        <v>0</v>
      </c>
    </row>
    <row r="45433" spans="1:7">
      <c r="A45433" s="283">
        <f>'Comp. Desp. Indiretas'!$DM$7</f>
        <v>0</v>
      </c>
      <c r="B45433" s="278" t="str">
        <f>'Comp. Desp. Indiretas'!$A$88</f>
        <v>DG</v>
      </c>
      <c r="D45433" s="279" t="str">
        <f>'Comp. Desp. Indiretas'!$C$88</f>
        <v>PASSAGEM AÉREA</v>
      </c>
      <c r="E45433" s="278" t="str">
        <f>Resumo!$R$5</f>
        <v>Despesa</v>
      </c>
      <c r="F45433" s="278" t="str">
        <f>Resumo!$R$6</f>
        <v>Despesa Indireta</v>
      </c>
      <c r="G45433" s="286">
        <f>'Comp. Desp. Indiretas'!DM88</f>
        <v>0</v>
      </c>
    </row>
    <row r="45434" spans="1:7">
      <c r="A45434" s="283">
        <f>'Comp. Desp. Indiretas'!$DM$7</f>
        <v>0</v>
      </c>
      <c r="B45434" s="278" t="str">
        <f>'Comp. Desp. Indiretas'!$A$89</f>
        <v>ART</v>
      </c>
      <c r="D45434" s="279" t="str">
        <f>'Comp. Desp. Indiretas'!$C$89</f>
        <v>ART CREA - Nível 1</v>
      </c>
      <c r="E45434" s="278" t="str">
        <f>Resumo!$R$5</f>
        <v>Despesa</v>
      </c>
      <c r="F45434" s="278" t="str">
        <f>Resumo!$R$6</f>
        <v>Despesa Indireta</v>
      </c>
      <c r="G45434" s="286">
        <f>'Comp. Desp. Indiretas'!DM89</f>
        <v>0</v>
      </c>
    </row>
    <row r="45435" spans="1:7">
      <c r="A45435" s="283">
        <f>'Comp. Desp. Indiretas'!$DM$7</f>
        <v>0</v>
      </c>
      <c r="B45435" s="278" t="str">
        <f>'Comp. Desp. Indiretas'!$A$90</f>
        <v>ART</v>
      </c>
      <c r="D45435" s="279" t="str">
        <f>'Comp. Desp. Indiretas'!$C$90</f>
        <v>ART CREA - Nível 2</v>
      </c>
      <c r="E45435" s="278" t="str">
        <f>Resumo!$R$5</f>
        <v>Despesa</v>
      </c>
      <c r="F45435" s="278" t="str">
        <f>Resumo!$R$6</f>
        <v>Despesa Indireta</v>
      </c>
      <c r="G45435" s="286">
        <f>'Comp. Desp. Indiretas'!DM90</f>
        <v>0</v>
      </c>
    </row>
    <row r="45436" spans="1:7">
      <c r="A45436" s="283">
        <f>'Comp. Desp. Indiretas'!$DM$7</f>
        <v>0</v>
      </c>
      <c r="B45436" s="278" t="str">
        <f>'Comp. Desp. Indiretas'!$A$91</f>
        <v>ART</v>
      </c>
      <c r="D45436" s="279" t="str">
        <f>'Comp. Desp. Indiretas'!$C$91</f>
        <v>ART CREA - Nível 3</v>
      </c>
      <c r="E45436" s="278" t="str">
        <f>Resumo!$R$5</f>
        <v>Despesa</v>
      </c>
      <c r="F45436" s="278" t="str">
        <f>Resumo!$R$6</f>
        <v>Despesa Indireta</v>
      </c>
      <c r="G45436" s="286">
        <f>'Comp. Desp. Indiretas'!DM91</f>
        <v>0</v>
      </c>
    </row>
    <row r="45437" spans="1:7">
      <c r="A45437" s="283">
        <f>'Comp. Desp. Indiretas'!$DM$7</f>
        <v>0</v>
      </c>
      <c r="B45437" s="278" t="str">
        <f>'Comp. Desp. Indiretas'!$A$92</f>
        <v>ART</v>
      </c>
      <c r="D45437" s="279" t="str">
        <f>'Comp. Desp. Indiretas'!$C$92</f>
        <v>ACERVO CREA</v>
      </c>
      <c r="E45437" s="278" t="str">
        <f>Resumo!$R$5</f>
        <v>Despesa</v>
      </c>
      <c r="F45437" s="278" t="str">
        <f>Resumo!$R$6</f>
        <v>Despesa Indireta</v>
      </c>
      <c r="G45437" s="286">
        <f>'Comp. Desp. Indiretas'!DM92</f>
        <v>0</v>
      </c>
    </row>
    <row r="45438" spans="1:7">
      <c r="A45438" s="283">
        <f>'Comp. Desp. Indiretas'!$DM$7</f>
        <v>0</v>
      </c>
      <c r="B45438" s="278" t="str">
        <f>'Comp. Desp. Indiretas'!$A$93</f>
        <v>ART</v>
      </c>
      <c r="D45438" s="279" t="str">
        <f>'Comp. Desp. Indiretas'!$C$93</f>
        <v>ART CRBio</v>
      </c>
      <c r="E45438" s="278" t="str">
        <f>Resumo!$R$5</f>
        <v>Despesa</v>
      </c>
      <c r="F45438" s="278" t="str">
        <f>Resumo!$R$6</f>
        <v>Despesa Indireta</v>
      </c>
      <c r="G45438" s="286">
        <f>'Comp. Desp. Indiretas'!DM93</f>
        <v>0</v>
      </c>
    </row>
    <row r="45439" spans="1:7">
      <c r="A45439" s="283">
        <f>'Comp. Desp. Indiretas'!$DM$7</f>
        <v>0</v>
      </c>
      <c r="B45439" s="278" t="str">
        <f>'Comp. Desp. Indiretas'!$A$94</f>
        <v>ART</v>
      </c>
      <c r="D45439" s="279" t="str">
        <f>'Comp. Desp. Indiretas'!$C$94</f>
        <v>ACERVO CRBio</v>
      </c>
      <c r="E45439" s="278" t="str">
        <f>Resumo!$R$5</f>
        <v>Despesa</v>
      </c>
      <c r="F45439" s="278" t="str">
        <f>Resumo!$R$6</f>
        <v>Despesa Indireta</v>
      </c>
      <c r="G45439" s="286">
        <f>'Comp. Desp. Indiretas'!DM94</f>
        <v>0</v>
      </c>
    </row>
    <row r="45440" spans="1:7">
      <c r="A45440" s="283">
        <f>'Comp. Desp. Indiretas'!$DM$7</f>
        <v>0</v>
      </c>
      <c r="B45440" s="278" t="str">
        <f>'Comp. Desp. Indiretas'!$A$95</f>
        <v>ART</v>
      </c>
      <c r="D45440" s="279" t="str">
        <f>'Comp. Desp. Indiretas'!$C$95</f>
        <v>VISTO CREA PF</v>
      </c>
      <c r="E45440" s="278" t="str">
        <f>Resumo!$R$5</f>
        <v>Despesa</v>
      </c>
      <c r="F45440" s="278" t="str">
        <f>Resumo!$R$6</f>
        <v>Despesa Indireta</v>
      </c>
      <c r="G45440" s="286">
        <f>'Comp. Desp. Indiretas'!DM95</f>
        <v>0</v>
      </c>
    </row>
    <row r="45441" spans="1:7">
      <c r="A45441" s="283">
        <f>'Comp. Desp. Indiretas'!$DM$7</f>
        <v>0</v>
      </c>
      <c r="B45441" s="278" t="str">
        <f>'Comp. Desp. Indiretas'!$A$96</f>
        <v>ART</v>
      </c>
      <c r="D45441" s="279" t="str">
        <f>'Comp. Desp. Indiretas'!$C$96</f>
        <v>VISTO CREA PJ</v>
      </c>
      <c r="E45441" s="278" t="str">
        <f>Resumo!$R$5</f>
        <v>Despesa</v>
      </c>
      <c r="F45441" s="278" t="str">
        <f>Resumo!$R$6</f>
        <v>Despesa Indireta</v>
      </c>
      <c r="G45441" s="286">
        <f>'Comp. Desp. Indiretas'!DM96</f>
        <v>0</v>
      </c>
    </row>
    <row r="45442" spans="1:7">
      <c r="A45442" s="283">
        <f>'Comp. Desp. Indiretas'!$DM$7</f>
        <v>0</v>
      </c>
      <c r="B45442" s="278" t="str">
        <f>'Comp. Desp. Indiretas'!$A$97</f>
        <v>ART</v>
      </c>
      <c r="D45442" s="279" t="str">
        <f>'Comp. Desp. Indiretas'!$C$97</f>
        <v>ANUIDADE CREA PF</v>
      </c>
      <c r="E45442" s="278" t="str">
        <f>Resumo!$R$5</f>
        <v>Despesa</v>
      </c>
      <c r="F45442" s="278" t="str">
        <f>Resumo!$R$6</f>
        <v>Despesa Indireta</v>
      </c>
      <c r="G45442" s="286">
        <f>'Comp. Desp. Indiretas'!DM97</f>
        <v>0</v>
      </c>
    </row>
    <row r="45443" spans="1:7">
      <c r="A45443" s="283">
        <f>'Comp. Desp. Indiretas'!$DM$7</f>
        <v>0</v>
      </c>
      <c r="B45443" s="278" t="str">
        <f>'Comp. Desp. Indiretas'!$A$98</f>
        <v>ART</v>
      </c>
      <c r="D45443" s="279" t="str">
        <f>'Comp. Desp. Indiretas'!$C$98</f>
        <v>ANUIDADE CREA PJ</v>
      </c>
      <c r="E45443" s="278" t="str">
        <f>Resumo!$R$5</f>
        <v>Despesa</v>
      </c>
      <c r="F45443" s="278" t="str">
        <f>Resumo!$R$6</f>
        <v>Despesa Indireta</v>
      </c>
      <c r="G45443" s="286">
        <f>'Comp. Desp. Indiretas'!DM98</f>
        <v>0</v>
      </c>
    </row>
    <row r="45444" spans="1:7">
      <c r="A45444" s="283">
        <f>'Comp. Desp. Indiretas'!$DM$7</f>
        <v>0</v>
      </c>
      <c r="B45444" s="278" t="str">
        <f>'Comp. Desp. Indiretas'!$A$99</f>
        <v>ART</v>
      </c>
      <c r="D45444" s="279" t="str">
        <f>'Comp. Desp. Indiretas'!$C$99</f>
        <v>VISTO CRBio PF</v>
      </c>
      <c r="E45444" s="278" t="str">
        <f>Resumo!$R$5</f>
        <v>Despesa</v>
      </c>
      <c r="F45444" s="278" t="str">
        <f>Resumo!$R$6</f>
        <v>Despesa Indireta</v>
      </c>
      <c r="G45444" s="286">
        <f>'Comp. Desp. Indiretas'!DM99</f>
        <v>0</v>
      </c>
    </row>
    <row r="45445" spans="1:7">
      <c r="A45445" s="283">
        <f>'Comp. Desp. Indiretas'!$DM$7</f>
        <v>0</v>
      </c>
      <c r="B45445" s="278" t="str">
        <f>'Comp. Desp. Indiretas'!$A$100</f>
        <v>ART</v>
      </c>
      <c r="D45445" s="279" t="str">
        <f>'Comp. Desp. Indiretas'!$C$100</f>
        <v>VISTO CRBio PJ</v>
      </c>
      <c r="E45445" s="278" t="str">
        <f>Resumo!$R$5</f>
        <v>Despesa</v>
      </c>
      <c r="F45445" s="278" t="str">
        <f>Resumo!$R$6</f>
        <v>Despesa Indireta</v>
      </c>
      <c r="G45445" s="286">
        <f>'Comp. Desp. Indiretas'!DM100</f>
        <v>0</v>
      </c>
    </row>
    <row r="45446" spans="1:7">
      <c r="A45446" s="283">
        <f>'Comp. Desp. Indiretas'!$DM$7</f>
        <v>0</v>
      </c>
      <c r="B45446" s="278" t="str">
        <f>'Comp. Desp. Indiretas'!$A$101</f>
        <v>SMS</v>
      </c>
      <c r="D45446" s="279" t="str">
        <f>'Comp. Desp. Indiretas'!$C$101</f>
        <v>PPRA</v>
      </c>
      <c r="E45446" s="278" t="str">
        <f>Resumo!$R$5</f>
        <v>Despesa</v>
      </c>
      <c r="F45446" s="278" t="str">
        <f>Resumo!$R$6</f>
        <v>Despesa Indireta</v>
      </c>
      <c r="G45446" s="286">
        <f>'Comp. Desp. Indiretas'!DM101</f>
        <v>0</v>
      </c>
    </row>
    <row r="45447" spans="1:7">
      <c r="A45447" s="283">
        <f>'Comp. Desp. Indiretas'!$DM$7</f>
        <v>0</v>
      </c>
      <c r="B45447" s="278" t="str">
        <f>'Comp. Desp. Indiretas'!$A$102</f>
        <v>SMS</v>
      </c>
      <c r="D45447" s="279" t="str">
        <f>'Comp. Desp. Indiretas'!$C$102</f>
        <v>PCMSO</v>
      </c>
      <c r="E45447" s="278" t="str">
        <f>Resumo!$R$5</f>
        <v>Despesa</v>
      </c>
      <c r="F45447" s="278" t="str">
        <f>Resumo!$R$6</f>
        <v>Despesa Indireta</v>
      </c>
      <c r="G45447" s="286">
        <f>'Comp. Desp. Indiretas'!DM102</f>
        <v>0</v>
      </c>
    </row>
    <row r="45448" spans="1:7">
      <c r="A45448" s="283">
        <f>'Comp. Desp. Indiretas'!$DM$7</f>
        <v>0</v>
      </c>
      <c r="B45448" s="278" t="str">
        <f>'Comp. Desp. Indiretas'!$A$103</f>
        <v>SMS</v>
      </c>
      <c r="D45448" s="279" t="str">
        <f>'Comp. Desp. Indiretas'!$C$103</f>
        <v>PGR</v>
      </c>
      <c r="E45448" s="278" t="str">
        <f>Resumo!$R$5</f>
        <v>Despesa</v>
      </c>
      <c r="F45448" s="278" t="str">
        <f>Resumo!$R$6</f>
        <v>Despesa Indireta</v>
      </c>
      <c r="G45448" s="286">
        <f>'Comp. Desp. Indiretas'!DM103</f>
        <v>0</v>
      </c>
    </row>
    <row r="45449" spans="1:7">
      <c r="A45449" s="283">
        <f>'Comp. Desp. Indiretas'!$DM$7</f>
        <v>0</v>
      </c>
      <c r="B45449" s="278" t="str">
        <f>'Comp. Desp. Indiretas'!$A$104</f>
        <v>SMS</v>
      </c>
      <c r="D45449" s="279" t="str">
        <f>'Comp. Desp. Indiretas'!$C$104</f>
        <v>PAE</v>
      </c>
      <c r="E45449" s="278" t="str">
        <f>Resumo!$R$5</f>
        <v>Despesa</v>
      </c>
      <c r="F45449" s="278" t="str">
        <f>Resumo!$R$6</f>
        <v>Despesa Indireta</v>
      </c>
      <c r="G45449" s="286">
        <f>'Comp. Desp. Indiretas'!DM104</f>
        <v>0</v>
      </c>
    </row>
    <row r="45450" spans="1:7">
      <c r="A45450" s="283">
        <f>'Comp. Desp. Indiretas'!$DM$7</f>
        <v>0</v>
      </c>
      <c r="B45450" s="278" t="str">
        <f>'Comp. Desp. Indiretas'!$A$105</f>
        <v>SMS</v>
      </c>
      <c r="D45450" s="279" t="str">
        <f>'Comp. Desp. Indiretas'!$C$105</f>
        <v>TREINAMENTO</v>
      </c>
      <c r="E45450" s="278" t="str">
        <f>Resumo!$R$5</f>
        <v>Despesa</v>
      </c>
      <c r="F45450" s="278" t="str">
        <f>Resumo!$R$6</f>
        <v>Despesa Indireta</v>
      </c>
      <c r="G45450" s="286">
        <f>'Comp. Desp. Indiretas'!DM105</f>
        <v>0</v>
      </c>
    </row>
    <row r="45451" spans="1:7">
      <c r="A45451" s="283">
        <f>'Comp. Desp. Indiretas'!$DM$7</f>
        <v>0</v>
      </c>
      <c r="B45451" s="278" t="str">
        <f>'Comp. Desp. Indiretas'!$A$106</f>
        <v>SMS</v>
      </c>
      <c r="D45451" s="279" t="str">
        <f>'Comp. Desp. Indiretas'!$C$106</f>
        <v>ASO</v>
      </c>
      <c r="E45451" s="278" t="str">
        <f>Resumo!$R$5</f>
        <v>Despesa</v>
      </c>
      <c r="F45451" s="278" t="str">
        <f>Resumo!$R$6</f>
        <v>Despesa Indireta</v>
      </c>
      <c r="G45451" s="286">
        <f>'Comp. Desp. Indiretas'!DM106</f>
        <v>0</v>
      </c>
    </row>
    <row r="45452" spans="1:7">
      <c r="A45452" s="283">
        <f>'Comp. Desp. Indiretas'!$DM$7</f>
        <v>0</v>
      </c>
      <c r="B45452" s="278">
        <f>'Comp. Desp. Indiretas'!$A$107</f>
        <v>0</v>
      </c>
      <c r="D45452" s="279" t="str">
        <f>'Comp. Desp. Indiretas'!$C$107</f>
        <v/>
      </c>
      <c r="E45452" s="278" t="str">
        <f>Resumo!$R$5</f>
        <v>Despesa</v>
      </c>
      <c r="F45452" s="278" t="str">
        <f>Resumo!$R$6</f>
        <v>Despesa Indireta</v>
      </c>
      <c r="G45452" s="286">
        <f>'Comp. Desp. Indiretas'!DM107</f>
        <v>0</v>
      </c>
    </row>
    <row r="45453" spans="1:7">
      <c r="A45453" s="283">
        <f>'Comp. Desp. Indiretas'!$DM$7</f>
        <v>0</v>
      </c>
      <c r="B45453" s="278">
        <f>'Comp. Desp. Indiretas'!$A$108</f>
        <v>0</v>
      </c>
      <c r="D45453" s="279" t="str">
        <f>'Comp. Desp. Indiretas'!$C$108</f>
        <v/>
      </c>
      <c r="E45453" s="278" t="str">
        <f>Resumo!$R$5</f>
        <v>Despesa</v>
      </c>
      <c r="F45453" s="278" t="str">
        <f>Resumo!$R$6</f>
        <v>Despesa Indireta</v>
      </c>
      <c r="G45453" s="286">
        <f>'Comp. Desp. Indiretas'!DM108</f>
        <v>0</v>
      </c>
    </row>
    <row r="45454" spans="1:7">
      <c r="A45454" s="283">
        <f>'Comp. Desp. Indiretas'!$DM$7</f>
        <v>0</v>
      </c>
      <c r="B45454" s="278">
        <f>'Comp. Desp. Indiretas'!$A$109</f>
        <v>0</v>
      </c>
      <c r="D45454" s="279" t="str">
        <f>'Comp. Desp. Indiretas'!$C$109</f>
        <v/>
      </c>
      <c r="E45454" s="278" t="str">
        <f>Resumo!$R$5</f>
        <v>Despesa</v>
      </c>
      <c r="F45454" s="278" t="str">
        <f>Resumo!$R$6</f>
        <v>Despesa Indireta</v>
      </c>
      <c r="G45454" s="286">
        <f>'Comp. Desp. Indiretas'!DM109</f>
        <v>0</v>
      </c>
    </row>
    <row r="45455" spans="1:7">
      <c r="A45455" s="283">
        <f>'Comp. Desp. Indiretas'!$DM$7</f>
        <v>0</v>
      </c>
      <c r="B45455" s="278">
        <f>'Comp. Desp. Indiretas'!$A$110</f>
        <v>0</v>
      </c>
      <c r="D45455" s="279" t="str">
        <f>'Comp. Desp. Indiretas'!$C$110</f>
        <v/>
      </c>
      <c r="E45455" s="278" t="str">
        <f>Resumo!$R$5</f>
        <v>Despesa</v>
      </c>
      <c r="F45455" s="278" t="str">
        <f>Resumo!$R$6</f>
        <v>Despesa Indireta</v>
      </c>
      <c r="G45455" s="286">
        <f>'Comp. Desp. Indiretas'!DM110</f>
        <v>0</v>
      </c>
    </row>
    <row r="45456" spans="1:7">
      <c r="A45456" s="283">
        <f>'Comp. Desp. Indiretas'!$DM$7</f>
        <v>0</v>
      </c>
      <c r="B45456" s="278">
        <f>'Comp. Desp. Indiretas'!$A$111</f>
        <v>0</v>
      </c>
      <c r="D45456" s="279" t="str">
        <f>'Comp. Desp. Indiretas'!$C$111</f>
        <v/>
      </c>
      <c r="E45456" s="278" t="str">
        <f>Resumo!$R$5</f>
        <v>Despesa</v>
      </c>
      <c r="F45456" s="278" t="str">
        <f>Resumo!$R$6</f>
        <v>Despesa Indireta</v>
      </c>
      <c r="G45456" s="286">
        <f>'Comp. Desp. Indiretas'!DM111</f>
        <v>0</v>
      </c>
    </row>
    <row r="45457" spans="1:7">
      <c r="A45457" s="283">
        <f>'Comp. Desp. Indiretas'!$DM$7</f>
        <v>0</v>
      </c>
      <c r="B45457" s="278">
        <f>'Comp. Desp. Indiretas'!$A$112</f>
        <v>0</v>
      </c>
      <c r="D45457" s="279" t="str">
        <f>'Comp. Desp. Indiretas'!$C$112</f>
        <v/>
      </c>
      <c r="E45457" s="278" t="str">
        <f>Resumo!$R$5</f>
        <v>Despesa</v>
      </c>
      <c r="F45457" s="278" t="str">
        <f>Resumo!$R$6</f>
        <v>Despesa Indireta</v>
      </c>
      <c r="G45457" s="286">
        <f>'Comp. Desp. Indiretas'!DM112</f>
        <v>0</v>
      </c>
    </row>
    <row r="45458" spans="1:7">
      <c r="A45458" s="283">
        <f>'Comp. Desp. Indiretas'!$DM$7</f>
        <v>0</v>
      </c>
      <c r="B45458" s="278" t="str">
        <f>'Composições Desp. Diretas'!$A$10</f>
        <v>MOD</v>
      </c>
      <c r="C45458" s="278" t="str">
        <f>EAP!$C$9</f>
        <v>PP01</v>
      </c>
      <c r="D45458" s="279" t="str">
        <f>'Composições Desp. Diretas'!$C$10</f>
        <v>ANALISTA TÉCNICO</v>
      </c>
      <c r="E45458" s="278" t="str">
        <f>Resumo!$R$5</f>
        <v>Despesa</v>
      </c>
      <c r="F45458" s="278" t="str">
        <f>Resumo!$R$7</f>
        <v>Despesa Direta</v>
      </c>
      <c r="G45458" s="286">
        <f>'Composições Desp. Diretas'!DN10</f>
        <v>0</v>
      </c>
    </row>
    <row r="45459" spans="1:7">
      <c r="A45459" s="283">
        <f>'Comp. Desp. Indiretas'!$DM$7</f>
        <v>0</v>
      </c>
      <c r="B45459" s="278" t="str">
        <f>'Composições Desp. Diretas'!$A$11</f>
        <v>MOD</v>
      </c>
      <c r="C45459" s="278" t="str">
        <f>EAP!$C$9</f>
        <v>PP01</v>
      </c>
      <c r="D45459" s="279" t="str">
        <f>'Composições Desp. Diretas'!$C$11</f>
        <v>ASSISTENTE ADMINISTRATIVO</v>
      </c>
      <c r="E45459" s="278" t="str">
        <f>Resumo!$R$5</f>
        <v>Despesa</v>
      </c>
      <c r="F45459" s="278" t="str">
        <f>Resumo!$R$7</f>
        <v>Despesa Direta</v>
      </c>
      <c r="G45459" s="286">
        <f>'Composições Desp. Diretas'!DN11</f>
        <v>0</v>
      </c>
    </row>
    <row r="45460" spans="1:7">
      <c r="A45460" s="283">
        <f>'Comp. Desp. Indiretas'!$DM$7</f>
        <v>0</v>
      </c>
      <c r="B45460" s="278" t="str">
        <f>'Composições Desp. Diretas'!$A$12</f>
        <v>MOD</v>
      </c>
      <c r="C45460" s="278" t="str">
        <f>EAP!$C$9</f>
        <v>PP01</v>
      </c>
      <c r="D45460" s="279" t="str">
        <f>'Composições Desp. Diretas'!$C$12</f>
        <v>TÉCNICO DE SEGURANÇA</v>
      </c>
      <c r="E45460" s="278" t="str">
        <f>Resumo!$R$5</f>
        <v>Despesa</v>
      </c>
      <c r="F45460" s="278" t="str">
        <f>Resumo!$R$7</f>
        <v>Despesa Direta</v>
      </c>
      <c r="G45460" s="286">
        <f>'Composições Desp. Diretas'!DN12</f>
        <v>0</v>
      </c>
    </row>
    <row r="45461" spans="1:7">
      <c r="A45461" s="283">
        <f>'Comp. Desp. Indiretas'!$DM$7</f>
        <v>0</v>
      </c>
      <c r="B45461" s="278" t="str">
        <f>'Composições Desp. Diretas'!$A$13</f>
        <v>MOD</v>
      </c>
      <c r="C45461" s="278" t="str">
        <f>EAP!$C$9</f>
        <v>PP01</v>
      </c>
      <c r="D45461" s="279" t="str">
        <f>'Composições Desp. Diretas'!$C$13</f>
        <v>PREPOSTO</v>
      </c>
      <c r="E45461" s="278" t="str">
        <f>Resumo!$R$5</f>
        <v>Despesa</v>
      </c>
      <c r="F45461" s="278" t="str">
        <f>Resumo!$R$7</f>
        <v>Despesa Direta</v>
      </c>
      <c r="G45461" s="286">
        <f>'Composições Desp. Diretas'!DN13</f>
        <v>0</v>
      </c>
    </row>
    <row r="45462" spans="1:7">
      <c r="A45462" s="283">
        <f>'Comp. Desp. Indiretas'!$DM$7</f>
        <v>0</v>
      </c>
      <c r="B45462" s="278" t="str">
        <f>'Composições Desp. Diretas'!$A$14</f>
        <v>MOD</v>
      </c>
      <c r="C45462" s="278" t="str">
        <f>EAP!$C$9</f>
        <v>PP01</v>
      </c>
      <c r="D45462" s="279" t="str">
        <f>'Composições Desp. Diretas'!$C$14</f>
        <v>COORDENADOR PEAC</v>
      </c>
      <c r="E45462" s="278" t="str">
        <f>Resumo!$R$5</f>
        <v>Despesa</v>
      </c>
      <c r="F45462" s="278" t="str">
        <f>Resumo!$R$7</f>
        <v>Despesa Direta</v>
      </c>
      <c r="G45462" s="286">
        <f>'Composições Desp. Diretas'!DN14</f>
        <v>0</v>
      </c>
    </row>
    <row r="45463" spans="1:7">
      <c r="A45463" s="283">
        <f>'Comp. Desp. Indiretas'!$DM$7</f>
        <v>0</v>
      </c>
      <c r="B45463" s="278" t="str">
        <f>'Composições Desp. Diretas'!$A$15</f>
        <v>MOD</v>
      </c>
      <c r="C45463" s="278" t="str">
        <f>EAP!$C$9</f>
        <v>PP01</v>
      </c>
      <c r="D45463" s="279" t="str">
        <f>'Composições Desp. Diretas'!$C$15</f>
        <v>COORDENADOR PEAC</v>
      </c>
      <c r="E45463" s="278" t="str">
        <f>Resumo!$R$5</f>
        <v>Despesa</v>
      </c>
      <c r="F45463" s="278" t="str">
        <f>Resumo!$R$7</f>
        <v>Despesa Direta</v>
      </c>
      <c r="G45463" s="286">
        <f>'Composições Desp. Diretas'!DN15</f>
        <v>0</v>
      </c>
    </row>
    <row r="45464" spans="1:7">
      <c r="A45464" s="283">
        <f>'Comp. Desp. Indiretas'!$DM$7</f>
        <v>0</v>
      </c>
      <c r="B45464" s="278" t="str">
        <f>'Composições Desp. Diretas'!$A$16</f>
        <v>MOD</v>
      </c>
      <c r="C45464" s="278" t="str">
        <f>EAP!$C$9</f>
        <v>PP01</v>
      </c>
      <c r="D45464" s="279" t="str">
        <f>'Composições Desp. Diretas'!$C$16</f>
        <v>PRODUÇÃO AUDIOVISUAL (DESIGNER GRÁFICO)</v>
      </c>
      <c r="E45464" s="278" t="str">
        <f>Resumo!$R$5</f>
        <v>Despesa</v>
      </c>
      <c r="F45464" s="278" t="str">
        <f>Resumo!$R$7</f>
        <v>Despesa Direta</v>
      </c>
      <c r="G45464" s="286">
        <f>'Composições Desp. Diretas'!DN16</f>
        <v>0</v>
      </c>
    </row>
    <row r="45465" spans="1:7">
      <c r="A45465" s="283">
        <f>'Comp. Desp. Indiretas'!$DM$7</f>
        <v>0</v>
      </c>
      <c r="B45465" s="278" t="str">
        <f>'Composições Desp. Diretas'!$A$17</f>
        <v>DG</v>
      </c>
      <c r="C45465" s="278" t="str">
        <f>EAP!$C$9</f>
        <v>PP01</v>
      </c>
      <c r="D45465" s="279" t="str">
        <f>'Composições Desp. Diretas'!$C$17</f>
        <v>AJUDA DE CUSTO - CAJU - NÍVEL 1</v>
      </c>
      <c r="E45465" s="278" t="str">
        <f>Resumo!$R$5</f>
        <v>Despesa</v>
      </c>
      <c r="F45465" s="278" t="str">
        <f>Resumo!$R$7</f>
        <v>Despesa Direta</v>
      </c>
      <c r="G45465" s="286">
        <f>'Composições Desp. Diretas'!DN17</f>
        <v>0</v>
      </c>
    </row>
    <row r="45466" spans="1:7">
      <c r="A45466" s="283">
        <f>'Comp. Desp. Indiretas'!$DM$7</f>
        <v>0</v>
      </c>
      <c r="B45466" s="278" t="str">
        <f>'Composições Desp. Diretas'!$A$18</f>
        <v>DG</v>
      </c>
      <c r="C45466" s="278" t="str">
        <f>EAP!$C$9</f>
        <v>PP01</v>
      </c>
      <c r="D45466" s="279" t="str">
        <f>'Composições Desp. Diretas'!$C$18</f>
        <v>AJUDA DE CUSTO - CAJU - NÍVEL 2</v>
      </c>
      <c r="E45466" s="278" t="str">
        <f>Resumo!$R$5</f>
        <v>Despesa</v>
      </c>
      <c r="F45466" s="278" t="str">
        <f>Resumo!$R$7</f>
        <v>Despesa Direta</v>
      </c>
      <c r="G45466" s="286">
        <f>'Composições Desp. Diretas'!DN18</f>
        <v>0</v>
      </c>
    </row>
    <row r="45467" spans="1:7">
      <c r="A45467" s="283">
        <f>'Comp. Desp. Indiretas'!$DM$7</f>
        <v>0</v>
      </c>
      <c r="B45467" s="278" t="str">
        <f>'Composições Desp. Diretas'!$A$19</f>
        <v>MA</v>
      </c>
      <c r="C45467" s="278" t="str">
        <f>EAP!$C$9</f>
        <v>PP01</v>
      </c>
      <c r="D45467" s="279" t="str">
        <f>'Composições Desp. Diretas'!$C$19</f>
        <v>UNIFORME/EPI</v>
      </c>
      <c r="E45467" s="278" t="str">
        <f>Resumo!$R$5</f>
        <v>Despesa</v>
      </c>
      <c r="F45467" s="278" t="str">
        <f>Resumo!$R$7</f>
        <v>Despesa Direta</v>
      </c>
      <c r="G45467" s="286">
        <f>'Composições Desp. Diretas'!DN19</f>
        <v>0</v>
      </c>
    </row>
    <row r="45468" spans="1:7">
      <c r="A45468" s="283">
        <f>'Comp. Desp. Indiretas'!$DM$7</f>
        <v>0</v>
      </c>
      <c r="B45468" s="278" t="str">
        <f>'Composições Desp. Diretas'!$A$20</f>
        <v>SMS</v>
      </c>
      <c r="C45468" s="278" t="str">
        <f>EAP!$C$9</f>
        <v>PP01</v>
      </c>
      <c r="D45468" s="279" t="str">
        <f>'Composições Desp. Diretas'!$C$20</f>
        <v>ASO</v>
      </c>
      <c r="E45468" s="278" t="str">
        <f>Resumo!$R$5</f>
        <v>Despesa</v>
      </c>
      <c r="F45468" s="278" t="str">
        <f>Resumo!$R$7</f>
        <v>Despesa Direta</v>
      </c>
      <c r="G45468" s="286">
        <f>'Composições Desp. Diretas'!DN20</f>
        <v>0</v>
      </c>
    </row>
    <row r="45469" spans="1:7">
      <c r="A45469" s="283">
        <f>'Comp. Desp. Indiretas'!$DM$7</f>
        <v>0</v>
      </c>
      <c r="B45469" s="278" t="str">
        <f>'Composições Desp. Diretas'!$A$21</f>
        <v>EQ</v>
      </c>
      <c r="C45469" s="278" t="str">
        <f>EAP!$C$9</f>
        <v>PP01</v>
      </c>
      <c r="D45469" s="279" t="str">
        <f>'Composições Desp. Diretas'!$C$21</f>
        <v>NOTEBOOK</v>
      </c>
      <c r="E45469" s="278" t="str">
        <f>Resumo!$R$5</f>
        <v>Despesa</v>
      </c>
      <c r="F45469" s="278" t="str">
        <f>Resumo!$R$7</f>
        <v>Despesa Direta</v>
      </c>
      <c r="G45469" s="286">
        <f>'Composições Desp. Diretas'!DN21</f>
        <v>0</v>
      </c>
    </row>
    <row r="45470" spans="1:7">
      <c r="A45470" s="283">
        <f>'Comp. Desp. Indiretas'!$DM$7</f>
        <v>0</v>
      </c>
      <c r="B45470" s="278" t="str">
        <f>'Composições Desp. Diretas'!$A$22</f>
        <v>EQ</v>
      </c>
      <c r="C45470" s="278" t="str">
        <f>EAP!$C$9</f>
        <v>PP01</v>
      </c>
      <c r="D45470" s="279" t="str">
        <f>'Composições Desp. Diretas'!$C$22</f>
        <v>KIT MULTIMÍDIA</v>
      </c>
      <c r="E45470" s="278" t="str">
        <f>Resumo!$R$5</f>
        <v>Despesa</v>
      </c>
      <c r="F45470" s="278" t="str">
        <f>Resumo!$R$7</f>
        <v>Despesa Direta</v>
      </c>
      <c r="G45470" s="286">
        <f>'Composições Desp. Diretas'!DN22</f>
        <v>0</v>
      </c>
    </row>
    <row r="45471" spans="1:7">
      <c r="A45471" s="283">
        <f>'Comp. Desp. Indiretas'!$DM$7</f>
        <v>0</v>
      </c>
      <c r="B45471" s="278" t="str">
        <f>'Composições Desp. Diretas'!$A$23</f>
        <v>SMS</v>
      </c>
      <c r="C45471" s="278" t="str">
        <f>EAP!$C$9</f>
        <v>PP01</v>
      </c>
      <c r="D45471" s="279" t="str">
        <f>'Composições Desp. Diretas'!$C$23</f>
        <v>TREINAMENTO RAC02 (VALE)</v>
      </c>
      <c r="E45471" s="278" t="str">
        <f>Resumo!$R$5</f>
        <v>Despesa</v>
      </c>
      <c r="F45471" s="278" t="str">
        <f>Resumo!$R$7</f>
        <v>Despesa Direta</v>
      </c>
      <c r="G45471" s="286">
        <f>'Composições Desp. Diretas'!DN23</f>
        <v>0</v>
      </c>
    </row>
    <row r="45472" spans="1:7">
      <c r="A45472" s="283">
        <f>'Comp. Desp. Indiretas'!$DM$7</f>
        <v>0</v>
      </c>
      <c r="B45472" s="278" t="str">
        <f>'Composições Desp. Diretas'!$A$24</f>
        <v>SE</v>
      </c>
      <c r="C45472" s="278" t="str">
        <f>EAP!$C$9</f>
        <v>PP01</v>
      </c>
      <c r="D45472" s="279" t="str">
        <f>'Composições Desp. Diretas'!$C$24</f>
        <v>ESPECIALISTA - 44h/MÊS</v>
      </c>
      <c r="E45472" s="278" t="str">
        <f>Resumo!$R$5</f>
        <v>Despesa</v>
      </c>
      <c r="F45472" s="278" t="str">
        <f>Resumo!$R$7</f>
        <v>Despesa Direta</v>
      </c>
      <c r="G45472" s="286">
        <f>'Composições Desp. Diretas'!DN24</f>
        <v>0</v>
      </c>
    </row>
    <row r="45473" spans="1:7">
      <c r="A45473" s="283">
        <f>'Comp. Desp. Indiretas'!$DM$7</f>
        <v>0</v>
      </c>
      <c r="B45473" s="278">
        <f>'Composições Desp. Diretas'!$A$25</f>
        <v>0</v>
      </c>
      <c r="C45473" s="278" t="str">
        <f>EAP!$C$9</f>
        <v>PP01</v>
      </c>
      <c r="D45473" s="279">
        <f>'Composições Desp. Diretas'!$C$25</f>
        <v>0</v>
      </c>
      <c r="E45473" s="278" t="str">
        <f>Resumo!$R$5</f>
        <v>Despesa</v>
      </c>
      <c r="F45473" s="278" t="str">
        <f>Resumo!$R$7</f>
        <v>Despesa Direta</v>
      </c>
      <c r="G45473" s="286">
        <f>'Composições Desp. Diretas'!DN25</f>
        <v>0</v>
      </c>
    </row>
    <row r="45474" spans="1:7">
      <c r="A45474" s="283">
        <f>'Comp. Desp. Indiretas'!$DM$7</f>
        <v>0</v>
      </c>
      <c r="B45474" s="278">
        <f>'Composições Desp. Diretas'!$A$26</f>
        <v>0</v>
      </c>
      <c r="C45474" s="278" t="str">
        <f>EAP!$C$9</f>
        <v>PP01</v>
      </c>
      <c r="D45474" s="279">
        <f>'Composições Desp. Diretas'!$C$26</f>
        <v>0</v>
      </c>
      <c r="E45474" s="278" t="str">
        <f>Resumo!$R$5</f>
        <v>Despesa</v>
      </c>
      <c r="F45474" s="278" t="str">
        <f>Resumo!$R$7</f>
        <v>Despesa Direta</v>
      </c>
      <c r="G45474" s="286">
        <f>'Composições Desp. Diretas'!DN26</f>
        <v>0</v>
      </c>
    </row>
    <row r="45475" spans="1:7">
      <c r="A45475" s="283">
        <f>'Comp. Desp. Indiretas'!$DM$7</f>
        <v>0</v>
      </c>
      <c r="B45475" s="278">
        <f>'Composições Desp. Diretas'!$A$27</f>
        <v>0</v>
      </c>
      <c r="C45475" s="278" t="str">
        <f>EAP!$C$9</f>
        <v>PP01</v>
      </c>
      <c r="D45475" s="279">
        <f>'Composições Desp. Diretas'!$C$27</f>
        <v>0</v>
      </c>
      <c r="E45475" s="278" t="str">
        <f>Resumo!$R$5</f>
        <v>Despesa</v>
      </c>
      <c r="F45475" s="278" t="str">
        <f>Resumo!$R$7</f>
        <v>Despesa Direta</v>
      </c>
      <c r="G45475" s="286">
        <f>'Composições Desp. Diretas'!DN27</f>
        <v>0</v>
      </c>
    </row>
    <row r="45476" spans="1:7">
      <c r="A45476" s="283">
        <f>'Comp. Desp. Indiretas'!$DM$7</f>
        <v>0</v>
      </c>
      <c r="B45476" s="278">
        <f>'Composições Desp. Diretas'!$A$28</f>
        <v>0</v>
      </c>
      <c r="C45476" s="278" t="str">
        <f>EAP!$C$9</f>
        <v>PP01</v>
      </c>
      <c r="D45476" s="279">
        <f>'Composições Desp. Diretas'!$C$28</f>
        <v>0</v>
      </c>
      <c r="E45476" s="278" t="str">
        <f>Resumo!$R$5</f>
        <v>Despesa</v>
      </c>
      <c r="F45476" s="278" t="str">
        <f>Resumo!$R$7</f>
        <v>Despesa Direta</v>
      </c>
      <c r="G45476" s="286">
        <f>'Composições Desp. Diretas'!DN28</f>
        <v>0</v>
      </c>
    </row>
    <row r="45477" spans="1:7">
      <c r="A45477" s="283">
        <f>'Comp. Desp. Indiretas'!$DM$7</f>
        <v>0</v>
      </c>
      <c r="B45477" s="278">
        <f>'Composições Desp. Diretas'!$A$29</f>
        <v>0</v>
      </c>
      <c r="C45477" s="278" t="str">
        <f>EAP!$C$9</f>
        <v>PP01</v>
      </c>
      <c r="D45477" s="279">
        <f>'Composições Desp. Diretas'!$C$29</f>
        <v>0</v>
      </c>
      <c r="E45477" s="278" t="str">
        <f>Resumo!$R$5</f>
        <v>Despesa</v>
      </c>
      <c r="F45477" s="278" t="str">
        <f>Resumo!$R$7</f>
        <v>Despesa Direta</v>
      </c>
      <c r="G45477" s="286">
        <f>'Composições Desp. Diretas'!DN29</f>
        <v>0</v>
      </c>
    </row>
    <row r="45478" spans="1:7">
      <c r="A45478" s="283">
        <f>'Comp. Desp. Indiretas'!$DM$7</f>
        <v>0</v>
      </c>
      <c r="B45478" s="278">
        <f>'Composições Desp. Diretas'!$A$30</f>
        <v>0</v>
      </c>
      <c r="C45478" s="278" t="str">
        <f>EAP!$C$9</f>
        <v>PP01</v>
      </c>
      <c r="D45478" s="279">
        <f>'Composições Desp. Diretas'!$C$30</f>
        <v>0</v>
      </c>
      <c r="E45478" s="278" t="str">
        <f>Resumo!$R$5</f>
        <v>Despesa</v>
      </c>
      <c r="F45478" s="278" t="str">
        <f>Resumo!$R$7</f>
        <v>Despesa Direta</v>
      </c>
      <c r="G45478" s="286">
        <f>'Composições Desp. Diretas'!DN30</f>
        <v>0</v>
      </c>
    </row>
    <row r="45479" spans="1:7">
      <c r="A45479" s="283">
        <f>'Comp. Desp. Indiretas'!$DM$7</f>
        <v>0</v>
      </c>
      <c r="B45479" s="278">
        <f>'Composições Desp. Diretas'!$A$31</f>
        <v>0</v>
      </c>
      <c r="C45479" s="278" t="str">
        <f>EAP!$C$9</f>
        <v>PP01</v>
      </c>
      <c r="D45479" s="279">
        <f>'Composições Desp. Diretas'!$C$31</f>
        <v>0</v>
      </c>
      <c r="E45479" s="278" t="str">
        <f>Resumo!$R$5</f>
        <v>Despesa</v>
      </c>
      <c r="F45479" s="278" t="str">
        <f>Resumo!$R$7</f>
        <v>Despesa Direta</v>
      </c>
      <c r="G45479" s="286">
        <f>'Composições Desp. Diretas'!DN31</f>
        <v>0</v>
      </c>
    </row>
    <row r="45480" spans="1:7">
      <c r="A45480" s="283">
        <f>'Comp. Desp. Indiretas'!$DM$7</f>
        <v>0</v>
      </c>
      <c r="B45480" s="278">
        <f>'Composições Desp. Diretas'!$A$32</f>
        <v>0</v>
      </c>
      <c r="C45480" s="278" t="str">
        <f>EAP!$C$9</f>
        <v>PP01</v>
      </c>
      <c r="D45480" s="279">
        <f>'Composições Desp. Diretas'!$C$32</f>
        <v>0</v>
      </c>
      <c r="E45480" s="278" t="str">
        <f>Resumo!$R$5</f>
        <v>Despesa</v>
      </c>
      <c r="F45480" s="278" t="str">
        <f>Resumo!$R$7</f>
        <v>Despesa Direta</v>
      </c>
      <c r="G45480" s="286">
        <f>'Composições Desp. Diretas'!DN32</f>
        <v>0</v>
      </c>
    </row>
    <row r="45481" spans="1:7">
      <c r="A45481" s="283">
        <f>'Comp. Desp. Indiretas'!$DM$7</f>
        <v>0</v>
      </c>
      <c r="B45481" s="278">
        <f>'Composições Desp. Diretas'!$A$33</f>
        <v>0</v>
      </c>
      <c r="C45481" s="278" t="str">
        <f>EAP!$C$9</f>
        <v>PP01</v>
      </c>
      <c r="D45481" s="279">
        <f>'Composições Desp. Diretas'!$C$33</f>
        <v>0</v>
      </c>
      <c r="E45481" s="278" t="str">
        <f>Resumo!$R$5</f>
        <v>Despesa</v>
      </c>
      <c r="F45481" s="278" t="str">
        <f>Resumo!$R$7</f>
        <v>Despesa Direta</v>
      </c>
      <c r="G45481" s="286">
        <f>'Composições Desp. Diretas'!DN33</f>
        <v>0</v>
      </c>
    </row>
    <row r="45482" spans="1:7">
      <c r="A45482" s="283">
        <f>'Comp. Desp. Indiretas'!$DM$7</f>
        <v>0</v>
      </c>
      <c r="B45482" s="278">
        <f>'Composições Desp. Diretas'!$A$34</f>
        <v>0</v>
      </c>
      <c r="C45482" s="278" t="str">
        <f>EAP!$C$9</f>
        <v>PP01</v>
      </c>
      <c r="D45482" s="279">
        <f>'Composições Desp. Diretas'!$C$34</f>
        <v>0</v>
      </c>
      <c r="E45482" s="278" t="str">
        <f>Resumo!$R$5</f>
        <v>Despesa</v>
      </c>
      <c r="F45482" s="278" t="str">
        <f>Resumo!$R$7</f>
        <v>Despesa Direta</v>
      </c>
      <c r="G45482" s="286">
        <f>'Composições Desp. Diretas'!DN34</f>
        <v>0</v>
      </c>
    </row>
    <row r="45483" spans="1:7">
      <c r="A45483" s="283">
        <f>'Comp. Desp. Indiretas'!$DM$7</f>
        <v>0</v>
      </c>
      <c r="B45483" s="278">
        <f>'Composições Desp. Diretas'!$A$35</f>
        <v>0</v>
      </c>
      <c r="C45483" s="278" t="str">
        <f>EAP!$C$9</f>
        <v>PP01</v>
      </c>
      <c r="D45483" s="279">
        <f>'Composições Desp. Diretas'!$C$35</f>
        <v>0</v>
      </c>
      <c r="E45483" s="278" t="str">
        <f>Resumo!$R$5</f>
        <v>Despesa</v>
      </c>
      <c r="F45483" s="278" t="str">
        <f>Resumo!$R$7</f>
        <v>Despesa Direta</v>
      </c>
      <c r="G45483" s="286">
        <f>'Composições Desp. Diretas'!DN35</f>
        <v>0</v>
      </c>
    </row>
    <row r="45484" spans="1:7">
      <c r="A45484" s="283">
        <f>'Comp. Desp. Indiretas'!$DM$7</f>
        <v>0</v>
      </c>
      <c r="B45484" s="278">
        <f>'Composições Desp. Diretas'!$A$36</f>
        <v>0</v>
      </c>
      <c r="C45484" s="278" t="str">
        <f>EAP!$C$9</f>
        <v>PP01</v>
      </c>
      <c r="D45484" s="279">
        <f>'Composições Desp. Diretas'!$C$36</f>
        <v>0</v>
      </c>
      <c r="E45484" s="278" t="str">
        <f>Resumo!$R$5</f>
        <v>Despesa</v>
      </c>
      <c r="F45484" s="278" t="str">
        <f>Resumo!$R$7</f>
        <v>Despesa Direta</v>
      </c>
      <c r="G45484" s="286">
        <f>'Composições Desp. Diretas'!DN36</f>
        <v>0</v>
      </c>
    </row>
    <row r="45485" spans="1:7">
      <c r="A45485" s="283">
        <f>'Comp. Desp. Indiretas'!$DM$7</f>
        <v>0</v>
      </c>
      <c r="B45485" s="278">
        <f>'Composições Desp. Diretas'!$A$37</f>
        <v>0</v>
      </c>
      <c r="C45485" s="278" t="str">
        <f>EAP!$C$9</f>
        <v>PP01</v>
      </c>
      <c r="D45485" s="279">
        <f>'Composições Desp. Diretas'!$C$37</f>
        <v>0</v>
      </c>
      <c r="E45485" s="278" t="str">
        <f>Resumo!$R$5</f>
        <v>Despesa</v>
      </c>
      <c r="F45485" s="278" t="str">
        <f>Resumo!$R$7</f>
        <v>Despesa Direta</v>
      </c>
      <c r="G45485" s="286">
        <f>'Composições Desp. Diretas'!DN37</f>
        <v>0</v>
      </c>
    </row>
    <row r="45486" spans="1:7">
      <c r="A45486" s="283">
        <f>'Comp. Desp. Indiretas'!$DM$7</f>
        <v>0</v>
      </c>
      <c r="B45486" s="278">
        <f>'Composições Desp. Diretas'!$A$38</f>
        <v>0</v>
      </c>
      <c r="C45486" s="278" t="str">
        <f>EAP!$C$9</f>
        <v>PP01</v>
      </c>
      <c r="D45486" s="279">
        <f>'Composições Desp. Diretas'!$C$38</f>
        <v>0</v>
      </c>
      <c r="E45486" s="278" t="str">
        <f>Resumo!$R$5</f>
        <v>Despesa</v>
      </c>
      <c r="F45486" s="278" t="str">
        <f>Resumo!$R$7</f>
        <v>Despesa Direta</v>
      </c>
      <c r="G45486" s="286">
        <f>'Composições Desp. Diretas'!DN38</f>
        <v>0</v>
      </c>
    </row>
    <row r="45487" spans="1:7">
      <c r="A45487" s="283">
        <f>'Comp. Desp. Indiretas'!$DM$7</f>
        <v>0</v>
      </c>
      <c r="B45487" s="278">
        <f>'Composições Desp. Diretas'!$A$39</f>
        <v>0</v>
      </c>
      <c r="C45487" s="278" t="str">
        <f>EAP!$C$9</f>
        <v>PP01</v>
      </c>
      <c r="D45487" s="279">
        <f>'Composições Desp. Diretas'!$C$39</f>
        <v>0</v>
      </c>
      <c r="E45487" s="278" t="str">
        <f>Resumo!$R$5</f>
        <v>Despesa</v>
      </c>
      <c r="F45487" s="278" t="str">
        <f>Resumo!$R$7</f>
        <v>Despesa Direta</v>
      </c>
      <c r="G45487" s="286">
        <f>'Composições Desp. Diretas'!DN39</f>
        <v>0</v>
      </c>
    </row>
    <row r="45488" spans="1:7">
      <c r="A45488" s="283">
        <f>'Comp. Desp. Indiretas'!$DM$7</f>
        <v>0</v>
      </c>
      <c r="B45488" s="278">
        <f>'Composições Desp. Diretas'!$A$40</f>
        <v>0</v>
      </c>
      <c r="C45488" s="278" t="str">
        <f>EAP!$C$9</f>
        <v>PP01</v>
      </c>
      <c r="D45488" s="279">
        <f>'Composições Desp. Diretas'!$C$40</f>
        <v>0</v>
      </c>
      <c r="E45488" s="278" t="str">
        <f>Resumo!$R$5</f>
        <v>Despesa</v>
      </c>
      <c r="F45488" s="278" t="str">
        <f>Resumo!$R$7</f>
        <v>Despesa Direta</v>
      </c>
      <c r="G45488" s="286">
        <f>'Composições Desp. Diretas'!DN40</f>
        <v>0</v>
      </c>
    </row>
    <row r="45489" spans="1:7">
      <c r="A45489" s="283">
        <f>'Comp. Desp. Indiretas'!$DM$7</f>
        <v>0</v>
      </c>
      <c r="B45489" s="278" t="str">
        <f>'Composições Desp. Diretas'!$A$42</f>
        <v>DG</v>
      </c>
      <c r="C45489" s="278" t="str">
        <f>EAP!$C$10</f>
        <v>PP02</v>
      </c>
      <c r="D45489" s="279" t="str">
        <f>'Composições Desp. Diretas'!$C$42</f>
        <v>ALUGUEL DE VEÍCULO SUV</v>
      </c>
      <c r="E45489" s="278" t="str">
        <f>Resumo!$R$5</f>
        <v>Despesa</v>
      </c>
      <c r="F45489" s="278" t="str">
        <f>Resumo!$R$7</f>
        <v>Despesa Direta</v>
      </c>
      <c r="G45489" s="286">
        <f>'Composições Desp. Diretas'!DN42</f>
        <v>0</v>
      </c>
    </row>
    <row r="45490" spans="1:7">
      <c r="A45490" s="283">
        <f>'Comp. Desp. Indiretas'!$DM$7</f>
        <v>0</v>
      </c>
      <c r="B45490" s="278" t="str">
        <f>'Composições Desp. Diretas'!$A$43</f>
        <v>DG</v>
      </c>
      <c r="C45490" s="278" t="str">
        <f>EAP!$C$10</f>
        <v>PP02</v>
      </c>
      <c r="D45490" s="279" t="str">
        <f>'Composições Desp. Diretas'!$C$43</f>
        <v>COMBUSTÍVEL - GASOLINA</v>
      </c>
      <c r="E45490" s="278" t="str">
        <f>Resumo!$R$5</f>
        <v>Despesa</v>
      </c>
      <c r="F45490" s="278" t="str">
        <f>Resumo!$R$7</f>
        <v>Despesa Direta</v>
      </c>
      <c r="G45490" s="286">
        <f>'Composições Desp. Diretas'!DN43</f>
        <v>0</v>
      </c>
    </row>
    <row r="45491" spans="1:7">
      <c r="A45491" s="283">
        <f>'Comp. Desp. Indiretas'!$DM$7</f>
        <v>0</v>
      </c>
      <c r="B45491" s="278" t="str">
        <f>'Composições Desp. Diretas'!$A$44</f>
        <v>DG</v>
      </c>
      <c r="C45491" s="278" t="str">
        <f>EAP!$C$10</f>
        <v>PP02</v>
      </c>
      <c r="D45491" s="279" t="str">
        <f>'Composições Desp. Diretas'!$C$44</f>
        <v>EQUIPAMENTOS VEÍCULO (SENSOR DE FADIGA + TELEMETRIA)</v>
      </c>
      <c r="E45491" s="278" t="str">
        <f>Resumo!$R$5</f>
        <v>Despesa</v>
      </c>
      <c r="F45491" s="278" t="str">
        <f>Resumo!$R$7</f>
        <v>Despesa Direta</v>
      </c>
      <c r="G45491" s="286">
        <f>'Composições Desp. Diretas'!DN44</f>
        <v>0</v>
      </c>
    </row>
    <row r="45492" spans="1:7">
      <c r="A45492" s="283">
        <f>'Comp. Desp. Indiretas'!$DM$7</f>
        <v>0</v>
      </c>
      <c r="B45492" s="278" t="str">
        <f>'Composições Desp. Diretas'!$A$45</f>
        <v>DG</v>
      </c>
      <c r="C45492" s="278" t="str">
        <f>EAP!$C$10</f>
        <v>PP02</v>
      </c>
      <c r="D45492" s="279" t="str">
        <f>'Composições Desp. Diretas'!$C$45</f>
        <v>INSTALAÇÃO SENSOR FADIGA</v>
      </c>
      <c r="E45492" s="278" t="str">
        <f>Resumo!$R$5</f>
        <v>Despesa</v>
      </c>
      <c r="F45492" s="278" t="str">
        <f>Resumo!$R$7</f>
        <v>Despesa Direta</v>
      </c>
      <c r="G45492" s="286">
        <f>'Composições Desp. Diretas'!DN45</f>
        <v>0</v>
      </c>
    </row>
    <row r="45493" spans="1:7">
      <c r="A45493" s="283">
        <f>'Comp. Desp. Indiretas'!$DM$7</f>
        <v>0</v>
      </c>
      <c r="B45493" s="278" t="str">
        <f>'Composições Desp. Diretas'!$A$46</f>
        <v>DG</v>
      </c>
      <c r="C45493" s="278" t="str">
        <f>EAP!$C$10</f>
        <v>PP02</v>
      </c>
      <c r="D45493" s="279" t="str">
        <f>'Composições Desp. Diretas'!$C$46</f>
        <v>DESINSTALAÇÃO SENSOR FADIGA</v>
      </c>
      <c r="E45493" s="278" t="str">
        <f>Resumo!$R$5</f>
        <v>Despesa</v>
      </c>
      <c r="F45493" s="278" t="str">
        <f>Resumo!$R$7</f>
        <v>Despesa Direta</v>
      </c>
      <c r="G45493" s="286">
        <f>'Composições Desp. Diretas'!DN46</f>
        <v>0</v>
      </c>
    </row>
    <row r="45494" spans="1:7">
      <c r="A45494" s="283">
        <f>'Comp. Desp. Indiretas'!$DM$7</f>
        <v>0</v>
      </c>
      <c r="B45494" s="278" t="str">
        <f>'Composições Desp. Diretas'!$A$47</f>
        <v>DG</v>
      </c>
      <c r="C45494" s="278" t="str">
        <f>EAP!$C$10</f>
        <v>PP02</v>
      </c>
      <c r="D45494" s="279" t="str">
        <f>'Composições Desp. Diretas'!$C$47</f>
        <v>INSTALAÇÃO TELEMETRIA</v>
      </c>
      <c r="E45494" s="278" t="str">
        <f>Resumo!$R$5</f>
        <v>Despesa</v>
      </c>
      <c r="F45494" s="278" t="str">
        <f>Resumo!$R$7</f>
        <v>Despesa Direta</v>
      </c>
      <c r="G45494" s="286">
        <f>'Composições Desp. Diretas'!DN47</f>
        <v>0</v>
      </c>
    </row>
    <row r="45495" spans="1:7">
      <c r="A45495" s="283">
        <f>'Comp. Desp. Indiretas'!$DM$7</f>
        <v>0</v>
      </c>
      <c r="B45495" s="278" t="str">
        <f>'Composições Desp. Diretas'!$A$48</f>
        <v>DG</v>
      </c>
      <c r="C45495" s="278" t="str">
        <f>EAP!$C$10</f>
        <v>PP02</v>
      </c>
      <c r="D45495" s="279" t="str">
        <f>'Composições Desp. Diretas'!$C$48</f>
        <v>DESINSTALAÇÃO TELEMETRIA</v>
      </c>
      <c r="E45495" s="278" t="str">
        <f>Resumo!$R$5</f>
        <v>Despesa</v>
      </c>
      <c r="F45495" s="278" t="str">
        <f>Resumo!$R$7</f>
        <v>Despesa Direta</v>
      </c>
      <c r="G45495" s="286">
        <f>'Composições Desp. Diretas'!DN48</f>
        <v>0</v>
      </c>
    </row>
    <row r="45496" spans="1:7">
      <c r="A45496" s="283">
        <f>'Comp. Desp. Indiretas'!$DM$7</f>
        <v>0</v>
      </c>
      <c r="B45496" s="278" t="str">
        <f>'Composições Desp. Diretas'!$A$49</f>
        <v>DG</v>
      </c>
      <c r="C45496" s="278" t="str">
        <f>EAP!$C$10</f>
        <v>PP02</v>
      </c>
      <c r="D45496" s="279" t="str">
        <f>'Composições Desp. Diretas'!$C$49</f>
        <v>INSTALAÇÃO E DESINSTALAÇÃO DE SIRENE DE RÉ</v>
      </c>
      <c r="E45496" s="278" t="str">
        <f>Resumo!$R$5</f>
        <v>Despesa</v>
      </c>
      <c r="F45496" s="278" t="str">
        <f>Resumo!$R$7</f>
        <v>Despesa Direta</v>
      </c>
      <c r="G45496" s="286">
        <f>'Composições Desp. Diretas'!DN49</f>
        <v>0</v>
      </c>
    </row>
    <row r="45497" spans="1:7">
      <c r="A45497" s="283">
        <f>'Comp. Desp. Indiretas'!$DM$7</f>
        <v>0</v>
      </c>
      <c r="B45497" s="278" t="str">
        <f>'Composições Desp. Diretas'!$A$50</f>
        <v>DG</v>
      </c>
      <c r="C45497" s="278" t="str">
        <f>EAP!$C$10</f>
        <v>PP02</v>
      </c>
      <c r="D45497" s="279" t="str">
        <f>'Composições Desp. Diretas'!$C$50</f>
        <v>LAVAGEM DE VEÍCULO</v>
      </c>
      <c r="E45497" s="278" t="str">
        <f>Resumo!$R$5</f>
        <v>Despesa</v>
      </c>
      <c r="F45497" s="278" t="str">
        <f>Resumo!$R$7</f>
        <v>Despesa Direta</v>
      </c>
      <c r="G45497" s="286">
        <f>'Composições Desp. Diretas'!DN50</f>
        <v>0</v>
      </c>
    </row>
    <row r="45498" spans="1:7">
      <c r="A45498" s="283">
        <f>'Comp. Desp. Indiretas'!$DM$7</f>
        <v>0</v>
      </c>
      <c r="B45498" s="278" t="str">
        <f>'Composições Desp. Diretas'!$A$51</f>
        <v>MA</v>
      </c>
      <c r="C45498" s="278" t="str">
        <f>EAP!$C$10</f>
        <v>PP02</v>
      </c>
      <c r="D45498" s="279" t="str">
        <f>'Composições Desp. Diretas'!$C$51</f>
        <v>MATERIAIS GRÁFICOS (CARTILHAS, FOLDERS, BANNER, CADERNO, OUTDOOR, PLACAS, E ETC)</v>
      </c>
      <c r="E45498" s="278" t="str">
        <f>Resumo!$R$5</f>
        <v>Despesa</v>
      </c>
      <c r="F45498" s="278" t="str">
        <f>Resumo!$R$7</f>
        <v>Despesa Direta</v>
      </c>
      <c r="G45498" s="286">
        <f>'Composições Desp. Diretas'!DN51</f>
        <v>0</v>
      </c>
    </row>
    <row r="45499" spans="1:7">
      <c r="A45499" s="283">
        <f>'Comp. Desp. Indiretas'!$DM$7</f>
        <v>0</v>
      </c>
      <c r="B45499" s="278" t="str">
        <f>'Composições Desp. Diretas'!$A$52</f>
        <v>DG</v>
      </c>
      <c r="C45499" s="278" t="str">
        <f>EAP!$C$10</f>
        <v>PP02</v>
      </c>
      <c r="D45499" s="279" t="str">
        <f>'Composições Desp. Diretas'!$C$52</f>
        <v>LANCHES OFICINAS / EVENTOS / REUNIÕES</v>
      </c>
      <c r="E45499" s="278" t="str">
        <f>Resumo!$R$5</f>
        <v>Despesa</v>
      </c>
      <c r="F45499" s="278" t="str">
        <f>Resumo!$R$7</f>
        <v>Despesa Direta</v>
      </c>
      <c r="G45499" s="286">
        <f>'Composições Desp. Diretas'!DN52</f>
        <v>0</v>
      </c>
    </row>
    <row r="45500" spans="1:7">
      <c r="A45500" s="283">
        <f>'Comp. Desp. Indiretas'!$DM$7</f>
        <v>0</v>
      </c>
      <c r="B45500" s="278" t="str">
        <f>'Composições Desp. Diretas'!$A$53</f>
        <v>DG</v>
      </c>
      <c r="C45500" s="278" t="str">
        <f>EAP!$C$10</f>
        <v>PP02</v>
      </c>
      <c r="D45500" s="279" t="str">
        <f>'Composições Desp. Diretas'!$C$53</f>
        <v>TRANSPORTE PARTICIPANTES</v>
      </c>
      <c r="E45500" s="278" t="str">
        <f>Resumo!$R$5</f>
        <v>Despesa</v>
      </c>
      <c r="F45500" s="278" t="str">
        <f>Resumo!$R$7</f>
        <v>Despesa Direta</v>
      </c>
      <c r="G45500" s="286">
        <f>'Composições Desp. Diretas'!DN53</f>
        <v>0</v>
      </c>
    </row>
    <row r="45501" spans="1:7">
      <c r="A45501" s="283">
        <f>'Comp. Desp. Indiretas'!$DM$7</f>
        <v>0</v>
      </c>
      <c r="B45501" s="278" t="str">
        <f>'Composições Desp. Diretas'!$A$54</f>
        <v>MA</v>
      </c>
      <c r="C45501" s="278" t="str">
        <f>EAP!$C$10</f>
        <v>PP02</v>
      </c>
      <c r="D45501" s="279" t="str">
        <f>'Composições Desp. Diretas'!$C$54</f>
        <v>MATERIAIS DE ESCRITÓRIO (CARTOLINA, PAPEL, TESOURA, CANETA, LÁPIS, GRAMPEADOR, DUREX, FITA ADESIVA, E ETC.)</v>
      </c>
      <c r="E45501" s="278" t="str">
        <f>Resumo!$R$5</f>
        <v>Despesa</v>
      </c>
      <c r="F45501" s="278" t="str">
        <f>Resumo!$R$7</f>
        <v>Despesa Direta</v>
      </c>
      <c r="G45501" s="286">
        <f>'Composições Desp. Diretas'!DN54</f>
        <v>0</v>
      </c>
    </row>
    <row r="45502" spans="1:7">
      <c r="A45502" s="283">
        <f>'Comp. Desp. Indiretas'!$DM$7</f>
        <v>0</v>
      </c>
      <c r="B45502" s="278" t="str">
        <f>'Composições Desp. Diretas'!$A$55</f>
        <v>MA</v>
      </c>
      <c r="C45502" s="278" t="str">
        <f>EAP!$C$10</f>
        <v>PP02</v>
      </c>
      <c r="D45502" s="279" t="str">
        <f>'Composições Desp. Diretas'!$C$55</f>
        <v>MATERIAIS ACESSÓRIOS PARA AS CAMPANHAS/OFICINAS (BRINDES, CAMISETAS, E ETC.)</v>
      </c>
      <c r="E45502" s="278" t="str">
        <f>Resumo!$R$5</f>
        <v>Despesa</v>
      </c>
      <c r="F45502" s="278" t="str">
        <f>Resumo!$R$7</f>
        <v>Despesa Direta</v>
      </c>
      <c r="G45502" s="286">
        <f>'Composições Desp. Diretas'!DN55</f>
        <v>0</v>
      </c>
    </row>
    <row r="45503" spans="1:7">
      <c r="A45503" s="283">
        <f>'Comp. Desp. Indiretas'!$DM$7</f>
        <v>0</v>
      </c>
      <c r="B45503" s="278" t="str">
        <f>'Composições Desp. Diretas'!$A$56</f>
        <v>DG</v>
      </c>
      <c r="C45503" s="278" t="str">
        <f>EAP!$C$10</f>
        <v>PP02</v>
      </c>
      <c r="D45503" s="279" t="str">
        <f>'Composições Desp. Diretas'!$C$56</f>
        <v>HOSPEDAGEM VIAGEM</v>
      </c>
      <c r="E45503" s="278" t="str">
        <f>Resumo!$R$5</f>
        <v>Despesa</v>
      </c>
      <c r="F45503" s="278" t="str">
        <f>Resumo!$R$7</f>
        <v>Despesa Direta</v>
      </c>
      <c r="G45503" s="286">
        <f>'Composições Desp. Diretas'!DN56</f>
        <v>0</v>
      </c>
    </row>
    <row r="45504" spans="1:7">
      <c r="A45504" s="283">
        <f>'Comp. Desp. Indiretas'!$DM$7</f>
        <v>0</v>
      </c>
      <c r="B45504" s="278" t="str">
        <f>'Composições Desp. Diretas'!$A$57</f>
        <v>DG</v>
      </c>
      <c r="C45504" s="278" t="str">
        <f>EAP!$C$10</f>
        <v>PP02</v>
      </c>
      <c r="D45504" s="279" t="str">
        <f>'Composições Desp. Diretas'!$C$57</f>
        <v>ALIMENTAÇÃO VIAGEM (CAFÉ / ALMOÇO OU JANTA)</v>
      </c>
      <c r="E45504" s="278" t="str">
        <f>Resumo!$R$5</f>
        <v>Despesa</v>
      </c>
      <c r="F45504" s="278" t="str">
        <f>Resumo!$R$7</f>
        <v>Despesa Direta</v>
      </c>
      <c r="G45504" s="286">
        <f>'Composições Desp. Diretas'!DN57</f>
        <v>0</v>
      </c>
    </row>
    <row r="45505" spans="1:7">
      <c r="A45505" s="283">
        <f>'Comp. Desp. Indiretas'!$DM$7</f>
        <v>0</v>
      </c>
      <c r="B45505" s="278" t="str">
        <f>'Composições Desp. Diretas'!$A$58</f>
        <v>DG</v>
      </c>
      <c r="C45505" s="278" t="str">
        <f>EAP!$C$10</f>
        <v>PP02</v>
      </c>
      <c r="D45505" s="279" t="str">
        <f>'Composições Desp. Diretas'!$C$58</f>
        <v>PASSAGEM TERRESTRE / TRANSLADO</v>
      </c>
      <c r="E45505" s="278" t="str">
        <f>Resumo!$R$5</f>
        <v>Despesa</v>
      </c>
      <c r="F45505" s="278" t="str">
        <f>Resumo!$R$7</f>
        <v>Despesa Direta</v>
      </c>
      <c r="G45505" s="286">
        <f>'Composições Desp. Diretas'!DN58</f>
        <v>0</v>
      </c>
    </row>
    <row r="45506" spans="1:7">
      <c r="A45506" s="283">
        <f>'Comp. Desp. Indiretas'!$DM$7</f>
        <v>0</v>
      </c>
      <c r="B45506" s="278">
        <f>'Composições Desp. Diretas'!$A$59</f>
        <v>0</v>
      </c>
      <c r="C45506" s="278" t="str">
        <f>EAP!$C$10</f>
        <v>PP02</v>
      </c>
      <c r="D45506" s="279">
        <f>'Composições Desp. Diretas'!$C$59</f>
        <v>0</v>
      </c>
      <c r="E45506" s="278" t="str">
        <f>Resumo!$R$5</f>
        <v>Despesa</v>
      </c>
      <c r="F45506" s="278" t="str">
        <f>Resumo!$R$7</f>
        <v>Despesa Direta</v>
      </c>
      <c r="G45506" s="286">
        <f>'Composições Desp. Diretas'!DN59</f>
        <v>0</v>
      </c>
    </row>
    <row r="45507" spans="1:7">
      <c r="A45507" s="283">
        <f>'Comp. Desp. Indiretas'!$DM$7</f>
        <v>0</v>
      </c>
      <c r="B45507" s="278">
        <f>'Composições Desp. Diretas'!$A$60</f>
        <v>0</v>
      </c>
      <c r="C45507" s="278" t="str">
        <f>EAP!$C$10</f>
        <v>PP02</v>
      </c>
      <c r="D45507" s="279">
        <f>'Composições Desp. Diretas'!$C$60</f>
        <v>0</v>
      </c>
      <c r="E45507" s="278" t="str">
        <f>Resumo!$R$5</f>
        <v>Despesa</v>
      </c>
      <c r="F45507" s="278" t="str">
        <f>Resumo!$R$7</f>
        <v>Despesa Direta</v>
      </c>
      <c r="G45507" s="286">
        <f>'Composições Desp. Diretas'!DN60</f>
        <v>0</v>
      </c>
    </row>
    <row r="45508" spans="1:7">
      <c r="A45508" s="283">
        <f>'Comp. Desp. Indiretas'!$DM$7</f>
        <v>0</v>
      </c>
      <c r="B45508" s="278">
        <f>'Composições Desp. Diretas'!$A$61</f>
        <v>0</v>
      </c>
      <c r="C45508" s="278" t="str">
        <f>EAP!$C$10</f>
        <v>PP02</v>
      </c>
      <c r="D45508" s="279">
        <f>'Composições Desp. Diretas'!$C$61</f>
        <v>0</v>
      </c>
      <c r="E45508" s="278" t="str">
        <f>Resumo!$R$5</f>
        <v>Despesa</v>
      </c>
      <c r="F45508" s="278" t="str">
        <f>Resumo!$R$7</f>
        <v>Despesa Direta</v>
      </c>
      <c r="G45508" s="286">
        <f>'Composições Desp. Diretas'!DN61</f>
        <v>0</v>
      </c>
    </row>
    <row r="45509" spans="1:7">
      <c r="A45509" s="283">
        <f>'Comp. Desp. Indiretas'!$DM$7</f>
        <v>0</v>
      </c>
      <c r="B45509" s="278">
        <f>'Composições Desp. Diretas'!$A$62</f>
        <v>0</v>
      </c>
      <c r="C45509" s="278" t="str">
        <f>EAP!$C$10</f>
        <v>PP02</v>
      </c>
      <c r="D45509" s="279">
        <f>'Composições Desp. Diretas'!$C$62</f>
        <v>0</v>
      </c>
      <c r="E45509" s="278" t="str">
        <f>Resumo!$R$5</f>
        <v>Despesa</v>
      </c>
      <c r="F45509" s="278" t="str">
        <f>Resumo!$R$7</f>
        <v>Despesa Direta</v>
      </c>
      <c r="G45509" s="286">
        <f>'Composições Desp. Diretas'!DN62</f>
        <v>0</v>
      </c>
    </row>
    <row r="45510" spans="1:7">
      <c r="A45510" s="283">
        <f>'Comp. Desp. Indiretas'!$DM$7</f>
        <v>0</v>
      </c>
      <c r="B45510" s="278">
        <f>'Composições Desp. Diretas'!$A$63</f>
        <v>0</v>
      </c>
      <c r="C45510" s="278" t="str">
        <f>EAP!$C$10</f>
        <v>PP02</v>
      </c>
      <c r="D45510" s="279">
        <f>'Composições Desp. Diretas'!$C$63</f>
        <v>0</v>
      </c>
      <c r="E45510" s="278" t="str">
        <f>Resumo!$R$5</f>
        <v>Despesa</v>
      </c>
      <c r="F45510" s="278" t="str">
        <f>Resumo!$R$7</f>
        <v>Despesa Direta</v>
      </c>
      <c r="G45510" s="286">
        <f>'Composições Desp. Diretas'!DN63</f>
        <v>0</v>
      </c>
    </row>
    <row r="45511" spans="1:7">
      <c r="A45511" s="283">
        <f>'Comp. Desp. Indiretas'!$DM$7</f>
        <v>0</v>
      </c>
      <c r="B45511" s="278">
        <f>'Composições Desp. Diretas'!$A$64</f>
        <v>0</v>
      </c>
      <c r="C45511" s="278" t="str">
        <f>EAP!$C$10</f>
        <v>PP02</v>
      </c>
      <c r="D45511" s="279">
        <f>'Composições Desp. Diretas'!$C$64</f>
        <v>0</v>
      </c>
      <c r="E45511" s="278" t="str">
        <f>Resumo!$R$5</f>
        <v>Despesa</v>
      </c>
      <c r="F45511" s="278" t="str">
        <f>Resumo!$R$7</f>
        <v>Despesa Direta</v>
      </c>
      <c r="G45511" s="286">
        <f>'Composições Desp. Diretas'!DN64</f>
        <v>0</v>
      </c>
    </row>
    <row r="45512" spans="1:7">
      <c r="A45512" s="283">
        <f>'Comp. Desp. Indiretas'!$DM$7</f>
        <v>0</v>
      </c>
      <c r="B45512" s="278">
        <f>'Composições Desp. Diretas'!$A$65</f>
        <v>0</v>
      </c>
      <c r="C45512" s="278" t="str">
        <f>EAP!$C$10</f>
        <v>PP02</v>
      </c>
      <c r="D45512" s="279">
        <f>'Composições Desp. Diretas'!$C$65</f>
        <v>0</v>
      </c>
      <c r="E45512" s="278" t="str">
        <f>Resumo!$R$5</f>
        <v>Despesa</v>
      </c>
      <c r="F45512" s="278" t="str">
        <f>Resumo!$R$7</f>
        <v>Despesa Direta</v>
      </c>
      <c r="G45512" s="286">
        <f>'Composições Desp. Diretas'!DN65</f>
        <v>0</v>
      </c>
    </row>
    <row r="45513" spans="1:7">
      <c r="A45513" s="283">
        <f>'Comp. Desp. Indiretas'!$DM$7</f>
        <v>0</v>
      </c>
      <c r="B45513" s="278">
        <f>'Composições Desp. Diretas'!$A$66</f>
        <v>0</v>
      </c>
      <c r="C45513" s="278" t="str">
        <f>EAP!$C$10</f>
        <v>PP02</v>
      </c>
      <c r="D45513" s="279">
        <f>'Composições Desp. Diretas'!$C$66</f>
        <v>0</v>
      </c>
      <c r="E45513" s="278" t="str">
        <f>Resumo!$R$5</f>
        <v>Despesa</v>
      </c>
      <c r="F45513" s="278" t="str">
        <f>Resumo!$R$7</f>
        <v>Despesa Direta</v>
      </c>
      <c r="G45513" s="286">
        <f>'Composições Desp. Diretas'!DN66</f>
        <v>0</v>
      </c>
    </row>
    <row r="45514" spans="1:7">
      <c r="A45514" s="283">
        <f>'Comp. Desp. Indiretas'!$DM$7</f>
        <v>0</v>
      </c>
      <c r="B45514" s="278">
        <f>'Composições Desp. Diretas'!$A$67</f>
        <v>0</v>
      </c>
      <c r="C45514" s="278" t="str">
        <f>EAP!$C$10</f>
        <v>PP02</v>
      </c>
      <c r="D45514" s="279">
        <f>'Composições Desp. Diretas'!$C$67</f>
        <v>0</v>
      </c>
      <c r="E45514" s="278" t="str">
        <f>Resumo!$R$5</f>
        <v>Despesa</v>
      </c>
      <c r="F45514" s="278" t="str">
        <f>Resumo!$R$7</f>
        <v>Despesa Direta</v>
      </c>
      <c r="G45514" s="286">
        <f>'Composições Desp. Diretas'!DN67</f>
        <v>0</v>
      </c>
    </row>
    <row r="45515" spans="1:7">
      <c r="A45515" s="283">
        <f>'Comp. Desp. Indiretas'!$DM$7</f>
        <v>0</v>
      </c>
      <c r="B45515" s="278">
        <f>'Composições Desp. Diretas'!$A$68</f>
        <v>0</v>
      </c>
      <c r="C45515" s="278" t="str">
        <f>EAP!$C$10</f>
        <v>PP02</v>
      </c>
      <c r="D45515" s="279">
        <f>'Composições Desp. Diretas'!$C$68</f>
        <v>0</v>
      </c>
      <c r="E45515" s="278" t="str">
        <f>Resumo!$R$5</f>
        <v>Despesa</v>
      </c>
      <c r="F45515" s="278" t="str">
        <f>Resumo!$R$7</f>
        <v>Despesa Direta</v>
      </c>
      <c r="G45515" s="286">
        <f>'Composições Desp. Diretas'!DN68</f>
        <v>0</v>
      </c>
    </row>
    <row r="45516" spans="1:7">
      <c r="A45516" s="283">
        <f>'Comp. Desp. Indiretas'!$DM$7</f>
        <v>0</v>
      </c>
      <c r="B45516" s="278">
        <f>'Composições Desp. Diretas'!$A$69</f>
        <v>0</v>
      </c>
      <c r="C45516" s="278" t="str">
        <f>EAP!$C$10</f>
        <v>PP02</v>
      </c>
      <c r="D45516" s="279">
        <f>'Composições Desp. Diretas'!$C$69</f>
        <v>0</v>
      </c>
      <c r="E45516" s="278" t="str">
        <f>Resumo!$R$5</f>
        <v>Despesa</v>
      </c>
      <c r="F45516" s="278" t="str">
        <f>Resumo!$R$7</f>
        <v>Despesa Direta</v>
      </c>
      <c r="G45516" s="286">
        <f>'Composições Desp. Diretas'!DN69</f>
        <v>0</v>
      </c>
    </row>
    <row r="45517" spans="1:7">
      <c r="A45517" s="283">
        <f>'Comp. Desp. Indiretas'!$DM$7</f>
        <v>0</v>
      </c>
      <c r="B45517" s="278">
        <f>'Composições Desp. Diretas'!$A$70</f>
        <v>0</v>
      </c>
      <c r="C45517" s="278" t="str">
        <f>EAP!$C$10</f>
        <v>PP02</v>
      </c>
      <c r="D45517" s="279">
        <f>'Composições Desp. Diretas'!$C$70</f>
        <v>0</v>
      </c>
      <c r="E45517" s="278" t="str">
        <f>Resumo!$R$5</f>
        <v>Despesa</v>
      </c>
      <c r="F45517" s="278" t="str">
        <f>Resumo!$R$7</f>
        <v>Despesa Direta</v>
      </c>
      <c r="G45517" s="286">
        <f>'Composições Desp. Diretas'!DN70</f>
        <v>0</v>
      </c>
    </row>
    <row r="45518" spans="1:7">
      <c r="A45518" s="283">
        <f>'Comp. Desp. Indiretas'!$DM$7</f>
        <v>0</v>
      </c>
      <c r="B45518" s="278">
        <f>'Composições Desp. Diretas'!$A$71</f>
        <v>0</v>
      </c>
      <c r="C45518" s="278" t="str">
        <f>EAP!$C$10</f>
        <v>PP02</v>
      </c>
      <c r="D45518" s="279">
        <f>'Composições Desp. Diretas'!$C$71</f>
        <v>0</v>
      </c>
      <c r="E45518" s="278" t="str">
        <f>Resumo!$R$5</f>
        <v>Despesa</v>
      </c>
      <c r="F45518" s="278" t="str">
        <f>Resumo!$R$7</f>
        <v>Despesa Direta</v>
      </c>
      <c r="G45518" s="286">
        <f>'Composições Desp. Diretas'!DN71</f>
        <v>0</v>
      </c>
    </row>
    <row r="45519" spans="1:7">
      <c r="A45519" s="283">
        <f>'Comp. Desp. Indiretas'!$DM$7</f>
        <v>0</v>
      </c>
      <c r="B45519" s="278">
        <f>'Composições Desp. Diretas'!$A$72</f>
        <v>0</v>
      </c>
      <c r="C45519" s="278" t="str">
        <f>EAP!$C$10</f>
        <v>PP02</v>
      </c>
      <c r="D45519" s="279">
        <f>'Composições Desp. Diretas'!$C$72</f>
        <v>0</v>
      </c>
      <c r="E45519" s="278" t="str">
        <f>Resumo!$R$5</f>
        <v>Despesa</v>
      </c>
      <c r="F45519" s="278" t="str">
        <f>Resumo!$R$7</f>
        <v>Despesa Direta</v>
      </c>
      <c r="G45519" s="286">
        <f>'Composições Desp. Diretas'!DN72</f>
        <v>0</v>
      </c>
    </row>
    <row r="46388" spans="1:7">
      <c r="A46388" s="283">
        <f>'Comp. Desp. Indiretas'!$DM$7</f>
        <v>0</v>
      </c>
      <c r="D46388" s="279" t="str">
        <f>'CRONOG. DE RECEBIMENTO'!$A$5</f>
        <v>SUBPROGRAMA DE EDUCAÇÃO AMBIENTAL PARA A COMUNIDADE (PEAC)</v>
      </c>
      <c r="E46388" s="278" t="str">
        <f>Resumo!$R$4</f>
        <v>Receita</v>
      </c>
      <c r="F46388" s="278" t="str">
        <f>Resumo!$R$4</f>
        <v>Receita</v>
      </c>
      <c r="G46388" s="286">
        <f>'CRONOG. DE RECEBIMENTO'!AQ5</f>
        <v>0</v>
      </c>
    </row>
    <row r="46389" spans="1:7">
      <c r="A46389" s="283">
        <f>'Comp. Desp. Indiretas'!$DM$7</f>
        <v>0</v>
      </c>
      <c r="D46389" s="279" t="str">
        <f>'CRONOG. DE RECEBIMENTO'!$A$6</f>
        <v>Plano de Trabalho de Comunidade (PEAC)</v>
      </c>
      <c r="E46389" s="278" t="str">
        <f>Resumo!$R$4</f>
        <v>Receita</v>
      </c>
      <c r="F46389" s="278" t="str">
        <f>Resumo!$R$4</f>
        <v>Receita</v>
      </c>
      <c r="G46389" s="286">
        <f>'CRONOG. DE RECEBIMENTO'!AQ6</f>
        <v>0</v>
      </c>
    </row>
    <row r="46390" spans="1:7">
      <c r="A46390" s="283">
        <f>'Comp. Desp. Indiretas'!$DM$7</f>
        <v>0</v>
      </c>
      <c r="D46390" s="279" t="str">
        <f>'CRONOG. DE RECEBIMENTO'!$A$7</f>
        <v>Formar Comitê de Educação Ambiental de Comunidade (PEAC)</v>
      </c>
      <c r="E46390" s="278" t="str">
        <f>Resumo!$R$4</f>
        <v>Receita</v>
      </c>
      <c r="F46390" s="278" t="str">
        <f>Resumo!$R$4</f>
        <v>Receita</v>
      </c>
      <c r="G46390" s="286">
        <f>'CRONOG. DE RECEBIMENTO'!AQ7</f>
        <v>0</v>
      </c>
    </row>
    <row r="46391" spans="1:7">
      <c r="A46391" s="283">
        <f>'Comp. Desp. Indiretas'!$DM$7</f>
        <v>0</v>
      </c>
      <c r="D46391" s="279" t="str">
        <f>'CRONOG. DE RECEBIMENTO'!$A$8</f>
        <v>Manter Comitê de Educação Ambiental em comunidades (PEAC)</v>
      </c>
      <c r="E46391" s="278" t="str">
        <f>Resumo!$R$4</f>
        <v>Receita</v>
      </c>
      <c r="F46391" s="278" t="str">
        <f>Resumo!$R$4</f>
        <v>Receita</v>
      </c>
      <c r="G46391" s="286">
        <f>'CRONOG. DE RECEBIMENTO'!AQ8</f>
        <v>0</v>
      </c>
    </row>
    <row r="46392" spans="1:7">
      <c r="A46392" s="283">
        <f>'Comp. Desp. Indiretas'!$DM$7</f>
        <v>0</v>
      </c>
      <c r="D46392" s="279" t="str">
        <f>'CRONOG. DE RECEBIMENTO'!$A$24</f>
        <v>Realizar análise técnica mensal das atividades de Educação Ambiental do PEAC</v>
      </c>
      <c r="E46392" s="278" t="str">
        <f>Resumo!$R$4</f>
        <v>Receita</v>
      </c>
      <c r="F46392" s="278" t="str">
        <f>Resumo!$R$4</f>
        <v>Receita</v>
      </c>
      <c r="G46392" s="286">
        <f>'CRONOG. DE RECEBIMENTO'!AQ24</f>
        <v>0</v>
      </c>
    </row>
    <row r="46393" spans="1:7">
      <c r="A46393" s="283">
        <f>'Comp. Desp. Indiretas'!$DM$7</f>
        <v>0</v>
      </c>
      <c r="D46393" s="279" t="str">
        <f>'CRONOG. DE RECEBIMENTO'!$A$25</f>
        <v>Realizar Blitz Educativa sobre SSMA para Comunidades (PEAC)</v>
      </c>
      <c r="E46393" s="278" t="str">
        <f>Resumo!$R$4</f>
        <v>Receita</v>
      </c>
      <c r="F46393" s="278" t="str">
        <f>Resumo!$R$4</f>
        <v>Receita</v>
      </c>
      <c r="G46393" s="286">
        <f>'CRONOG. DE RECEBIMENTO'!AQ25</f>
        <v>0</v>
      </c>
    </row>
    <row r="46394" spans="1:7">
      <c r="A46394" s="283">
        <f>'Comp. Desp. Indiretas'!$DM$7</f>
        <v>0</v>
      </c>
      <c r="D46394" s="279" t="str">
        <f>'CRONOG. DE RECEBIMENTO'!$A$26</f>
        <v>Despesas tributáveis do item 6.1.12</v>
      </c>
      <c r="E46394" s="278" t="str">
        <f>Resumo!$R$4</f>
        <v>Receita</v>
      </c>
      <c r="F46394" s="278" t="str">
        <f>Resumo!$R$4</f>
        <v>Receita</v>
      </c>
      <c r="G46394" s="286">
        <f>'CRONOG. DE RECEBIMENTO'!AQ26</f>
        <v>0</v>
      </c>
    </row>
    <row r="46395" spans="1:7">
      <c r="A46395" s="283">
        <f>'Comp. Desp. Indiretas'!$DM$7</f>
        <v>0</v>
      </c>
      <c r="D46395" s="279" t="str">
        <f>'CRONOG. DE RECEBIMENTO'!$A$42</f>
        <v>Despesas tributáveis do item 6.1.21</v>
      </c>
      <c r="E46395" s="278" t="str">
        <f>Resumo!$R$4</f>
        <v>Receita</v>
      </c>
      <c r="F46395" s="278" t="str">
        <f>Resumo!$R$4</f>
        <v>Receita</v>
      </c>
      <c r="G46395" s="286">
        <f>'CRONOG. DE RECEBIMENTO'!AQ42</f>
        <v>0</v>
      </c>
    </row>
    <row r="46396" spans="1:7">
      <c r="A46396" s="283">
        <f>'Comp. Desp. Indiretas'!$DM$7</f>
        <v>0</v>
      </c>
      <c r="D46396" s="279" t="str">
        <f>'CRONOG. DE RECEBIMENTO'!$A$43</f>
        <v>Monitorar atividade do Programa de Educação Ambiental do Trabalhador (PEAT)</v>
      </c>
      <c r="E46396" s="278" t="str">
        <f>Resumo!$R$4</f>
        <v>Receita</v>
      </c>
      <c r="F46396" s="278" t="str">
        <f>Resumo!$R$4</f>
        <v>Receita</v>
      </c>
      <c r="G46396" s="286">
        <f>'CRONOG. DE RECEBIMENTO'!AQ43</f>
        <v>0</v>
      </c>
    </row>
    <row r="46397" spans="1:7">
      <c r="A46397" s="283">
        <f>'Comp. Desp. Indiretas'!$DM$7</f>
        <v>0</v>
      </c>
      <c r="D46397" s="279" t="str">
        <f>'CRONOG. DE RECEBIMENTO'!$A$44</f>
        <v>Despesas tributáveis do item 6.1.22</v>
      </c>
      <c r="E46397" s="278" t="str">
        <f>Resumo!$R$4</f>
        <v>Receita</v>
      </c>
      <c r="F46397" s="278" t="str">
        <f>Resumo!$R$4</f>
        <v>Receita</v>
      </c>
      <c r="G46397" s="286">
        <f>'CRONOG. DE RECEBIMENTO'!AQ44</f>
        <v>0</v>
      </c>
    </row>
    <row r="46398" spans="1:7">
      <c r="A46398" s="283">
        <f>'Comp. Desp. Indiretas'!$DM$7</f>
        <v>0</v>
      </c>
      <c r="D46398" s="279" t="str">
        <f>'CRONOG. DE RECEBIMENTO'!$A$45</f>
        <v>Realizar análise técnica mensal das atividades de Educação Ambiental do PEAT</v>
      </c>
      <c r="E46398" s="278" t="str">
        <f>Resumo!$R$4</f>
        <v>Receita</v>
      </c>
      <c r="F46398" s="278" t="str">
        <f>Resumo!$R$4</f>
        <v>Receita</v>
      </c>
      <c r="G46398" s="286">
        <f>'CRONOG. DE RECEBIMENTO'!AQ45</f>
        <v>0</v>
      </c>
    </row>
    <row r="46399" spans="1:7">
      <c r="A46399" s="283">
        <f>'Comp. Desp. Indiretas'!$DM$7</f>
        <v>0</v>
      </c>
      <c r="D46399" s="279" t="str">
        <f>'CRONOG. DE RECEBIMENTO'!$A$46</f>
        <v>Realizar Diagnóstico Socioambiental Participativo (DSAP) para empregados</v>
      </c>
      <c r="E46399" s="278" t="str">
        <f>Resumo!$R$4</f>
        <v>Receita</v>
      </c>
      <c r="F46399" s="278" t="str">
        <f>Resumo!$R$4</f>
        <v>Receita</v>
      </c>
      <c r="G46399" s="286">
        <f>'CRONOG. DE RECEBIMENTO'!AQ46</f>
        <v>0</v>
      </c>
    </row>
    <row r="46401" spans="1:7">
      <c r="A46401" s="283">
        <f>'Comp. Desp. Indiretas'!$DM$7</f>
        <v>0</v>
      </c>
      <c r="D46401" s="279" t="str">
        <f>'CRONOG. DE RECEBIMENTO'!$A$47</f>
        <v>Despesas tributáveis do item 6.1.24</v>
      </c>
      <c r="E46401" s="278" t="str">
        <f>Resumo!$R$4</f>
        <v>Receita</v>
      </c>
      <c r="F46401" s="278" t="str">
        <f>Resumo!$R$4</f>
        <v>Receita</v>
      </c>
      <c r="G46401" s="286">
        <f>'CRONOG. DE RECEBIMENTO'!AQ47</f>
        <v>0</v>
      </c>
    </row>
    <row r="46402" spans="1:7">
      <c r="A46402" s="283">
        <f>'Comp. Desp. Indiretas'!$DM$7</f>
        <v>0</v>
      </c>
      <c r="D46402" s="279" t="str">
        <f>'CRONOG. DE RECEBIMENTO'!$A$48</f>
        <v>PRODUÇÃO DE ARTES VISUAIS</v>
      </c>
      <c r="E46402" s="278" t="str">
        <f>Resumo!$R$4</f>
        <v>Receita</v>
      </c>
      <c r="F46402" s="278" t="str">
        <f>Resumo!$R$4</f>
        <v>Receita</v>
      </c>
      <c r="G46402" s="286">
        <f>'CRONOG. DE RECEBIMENTO'!AQ48</f>
        <v>0</v>
      </c>
    </row>
    <row r="46403" spans="1:7">
      <c r="A46403" s="283">
        <f>'Comp. Desp. Indiretas'!$DM$7</f>
        <v>0</v>
      </c>
      <c r="D46403" s="279" t="str">
        <f>'CRONOG. DE RECEBIMENTO'!$A$49</f>
        <v>Produzir material gráfico como folder, convites, banner, lâmina, outdoor, apresentações e produtos diversos atinentes a educação ambiental e outras temáticas etc.</v>
      </c>
      <c r="E46403" s="278" t="str">
        <f>Resumo!$R$4</f>
        <v>Receita</v>
      </c>
      <c r="F46403" s="278" t="str">
        <f>Resumo!$R$4</f>
        <v>Receita</v>
      </c>
      <c r="G46403" s="286">
        <f>'CRONOG. DE RECEBIMENTO'!AQ49</f>
        <v>0</v>
      </c>
    </row>
    <row r="46404" spans="1:7">
      <c r="A46404" s="283">
        <f>'Comp. Desp. Indiretas'!$DM$7</f>
        <v>0</v>
      </c>
      <c r="D46404" s="279" t="str">
        <f>'CRONOG. DE RECEBIMENTO'!$A$50</f>
        <v>Produzir Card Animado, Vídeos, Spot, Jogos interativos, Peça Multimídia, Identidade Visual, Plataformas digitais/interativas, Brindes, Cadernos de Campo/Quis/Guia etc.:</v>
      </c>
      <c r="E46404" s="278" t="str">
        <f>Resumo!$R$4</f>
        <v>Receita</v>
      </c>
      <c r="F46404" s="278" t="str">
        <f>Resumo!$R$4</f>
        <v>Receita</v>
      </c>
      <c r="G46404" s="286">
        <f>'CRONOG. DE RECEBIMENTO'!AQ50</f>
        <v>0</v>
      </c>
    </row>
    <row r="46418" spans="1:7">
      <c r="A46418" s="283">
        <f>'Comp. Desp. Indiretas'!$DM$7</f>
        <v>0</v>
      </c>
      <c r="D46418" s="279" t="str">
        <f>Resumo!$R$8</f>
        <v>Imposto</v>
      </c>
      <c r="E46418" s="278" t="str">
        <f>Resumo!$R$5</f>
        <v>Despesa</v>
      </c>
      <c r="F46418" s="278" t="str">
        <f>Resumo!$R$8</f>
        <v>Imposto</v>
      </c>
      <c r="G46418" s="286">
        <f>'CRONOG. DE RECEBIMENTO'!AQ53</f>
        <v>0</v>
      </c>
    </row>
    <row r="46419" spans="1:7">
      <c r="A46419" s="283">
        <f>'Comp. Desp. Indiretas'!$DM$7</f>
        <v>0</v>
      </c>
      <c r="D46419" s="279" t="str">
        <f>Resumo!$R$9</f>
        <v>Overhead</v>
      </c>
      <c r="E46419" s="278" t="str">
        <f>Resumo!$R$9</f>
        <v>Overhead</v>
      </c>
      <c r="F46419" s="278" t="str">
        <f>Resumo!$R$9</f>
        <v>Overhead</v>
      </c>
      <c r="G46419" s="286">
        <f>'CRONOG. DE RECEBIMENTO'!AQ58</f>
        <v>0</v>
      </c>
    </row>
    <row r="46420" spans="1:7">
      <c r="A46420" s="283">
        <f>'Comp. Desp. Indiretas'!$DM$7</f>
        <v>0</v>
      </c>
      <c r="D46420" s="279" t="str">
        <f>Resumo!$R$10</f>
        <v>Margem</v>
      </c>
      <c r="E46420" s="278" t="str">
        <f>Resumo!$R$10</f>
        <v>Margem</v>
      </c>
      <c r="F46420" s="278" t="str">
        <f>Resumo!$R$10</f>
        <v>Margem</v>
      </c>
      <c r="G46420" s="286">
        <f>'CRONOG. DE RECEBIMENTO'!AQ60</f>
        <v>0</v>
      </c>
    </row>
    <row r="46421" spans="1:7">
      <c r="A46421" s="283">
        <f>'Comp. Desp. Indiretas'!$DM$7</f>
        <v>0</v>
      </c>
      <c r="D46421" s="279" t="str">
        <f>Resumo!$R$11</f>
        <v>Risco</v>
      </c>
      <c r="E46421" s="278" t="str">
        <f>Resumo!$R$11</f>
        <v>Risco</v>
      </c>
      <c r="F46421" s="278" t="str">
        <f>Resumo!$R$11</f>
        <v>Risco</v>
      </c>
      <c r="G46421" s="286">
        <f>'CRONOG. DE RECEBIMENTO'!AQ59</f>
        <v>0</v>
      </c>
    </row>
    <row r="46422" spans="1:7">
      <c r="A46422" s="283">
        <f>'Comp. Desp. Indiretas'!$DM$7</f>
        <v>0</v>
      </c>
      <c r="D46422" s="279" t="str">
        <f>'CRONOG. DE RECEBIMENTO'!$A$54</f>
        <v>TOTAL MENSAL - RECEITA LÍQUIDA</v>
      </c>
      <c r="E46422" s="278" t="str">
        <f>Resumo!$R$4</f>
        <v>Receita</v>
      </c>
      <c r="F46422" s="278" t="str">
        <f>'CRONOG. DE RECEBIMENTO'!$A$54</f>
        <v>TOTAL MENSAL - RECEITA LÍQUIDA</v>
      </c>
      <c r="G46422" s="286">
        <f>'CRONOG. DE RECEBIMENTO'!$AQ$54</f>
        <v>0</v>
      </c>
    </row>
    <row r="46423" spans="1:7">
      <c r="A46423" s="283">
        <f>'Comp. Desp. Indiretas'!$DM$7</f>
        <v>0</v>
      </c>
      <c r="D46423" s="279" t="str">
        <f>'CRONOG. DE RECEBIMENTO'!$A$55</f>
        <v>TOTAL ACUMULADO - RECEITA LÍQUIDA</v>
      </c>
      <c r="E46423" s="278" t="str">
        <f>Resumo!$R$4</f>
        <v>Receita</v>
      </c>
      <c r="F46423" s="278" t="str">
        <f>'CRONOG. DE RECEBIMENTO'!$A$55</f>
        <v>TOTAL ACUMULADO - RECEITA LÍQUIDA</v>
      </c>
      <c r="G46423" s="286">
        <f>'CRONOG. DE RECEBIMENTO'!$AQ$55</f>
        <v>5856057.9680455765</v>
      </c>
    </row>
    <row r="46454" spans="1:7">
      <c r="A46454" s="283">
        <f>'Comp. Desp. Indiretas'!$DN$7</f>
        <v>0</v>
      </c>
      <c r="B46454" s="278" t="str">
        <f>'Comp. Desp. Indiretas'!$A$9</f>
        <v>MOC</v>
      </c>
      <c r="D46454" s="279" t="str">
        <f>'Comp. Desp. Indiretas'!$C$9</f>
        <v>DIRETOR TÉCNICO</v>
      </c>
      <c r="E46454" s="278" t="str">
        <f>Resumo!$R$5</f>
        <v>Despesa</v>
      </c>
      <c r="F46454" s="278" t="str">
        <f>Resumo!$R$6</f>
        <v>Despesa Indireta</v>
      </c>
      <c r="G46454" s="286">
        <f>'Comp. Desp. Indiretas'!DN9</f>
        <v>0</v>
      </c>
    </row>
    <row r="46455" spans="1:7">
      <c r="A46455" s="283">
        <f>'Comp. Desp. Indiretas'!$DN$7</f>
        <v>0</v>
      </c>
      <c r="B46455" s="278" t="str">
        <f>'Comp. Desp. Indiretas'!$A$10</f>
        <v>MOC</v>
      </c>
      <c r="D46455" s="279" t="str">
        <f>'Comp. Desp. Indiretas'!$C$10</f>
        <v>GERENTE DE PROJETO</v>
      </c>
      <c r="E46455" s="278" t="str">
        <f>Resumo!$R$5</f>
        <v>Despesa</v>
      </c>
      <c r="F46455" s="278" t="str">
        <f>Resumo!$R$6</f>
        <v>Despesa Indireta</v>
      </c>
      <c r="G46455" s="286">
        <f>'Comp. Desp. Indiretas'!DN10</f>
        <v>0</v>
      </c>
    </row>
    <row r="46456" spans="1:7">
      <c r="A46456" s="283">
        <f>'Comp. Desp. Indiretas'!$DN$7</f>
        <v>0</v>
      </c>
      <c r="B46456" s="278" t="str">
        <f>'Comp. Desp. Indiretas'!$A$11</f>
        <v>MOC</v>
      </c>
      <c r="D46456" s="279" t="str">
        <f>'Comp. Desp. Indiretas'!$C$11</f>
        <v>COORD. DE PROJETO</v>
      </c>
      <c r="E46456" s="278" t="str">
        <f>Resumo!$R$5</f>
        <v>Despesa</v>
      </c>
      <c r="F46456" s="278" t="str">
        <f>Resumo!$R$6</f>
        <v>Despesa Indireta</v>
      </c>
      <c r="G46456" s="286">
        <f>'Comp. Desp. Indiretas'!DN11</f>
        <v>0</v>
      </c>
    </row>
    <row r="46457" spans="1:7">
      <c r="A46457" s="283">
        <f>'Comp. Desp. Indiretas'!$DN$7</f>
        <v>0</v>
      </c>
      <c r="B46457" s="278" t="str">
        <f>'Comp. Desp. Indiretas'!$A$12</f>
        <v>MOC</v>
      </c>
      <c r="D46457" s="279" t="str">
        <f>'Comp. Desp. Indiretas'!$C$12</f>
        <v>COORD. OPERACIONAL</v>
      </c>
      <c r="E46457" s="278" t="str">
        <f>Resumo!$R$5</f>
        <v>Despesa</v>
      </c>
      <c r="F46457" s="278" t="str">
        <f>Resumo!$R$6</f>
        <v>Despesa Indireta</v>
      </c>
      <c r="G46457" s="286">
        <f>'Comp. Desp. Indiretas'!DN12</f>
        <v>0</v>
      </c>
    </row>
    <row r="46458" spans="1:7">
      <c r="A46458" s="283">
        <f>'Comp. Desp. Indiretas'!$DN$7</f>
        <v>0</v>
      </c>
      <c r="B46458" s="278" t="str">
        <f>'Comp. Desp. Indiretas'!$A$13</f>
        <v>MOC</v>
      </c>
      <c r="D46458" s="279" t="str">
        <f>'Comp. Desp. Indiretas'!$C$13</f>
        <v>ANALISTA DE PROJETOS SENIOR</v>
      </c>
      <c r="E46458" s="278" t="str">
        <f>Resumo!$R$5</f>
        <v>Despesa</v>
      </c>
      <c r="F46458" s="278" t="str">
        <f>Resumo!$R$6</f>
        <v>Despesa Indireta</v>
      </c>
      <c r="G46458" s="286">
        <f>'Comp. Desp. Indiretas'!DN13</f>
        <v>0</v>
      </c>
    </row>
    <row r="46459" spans="1:7">
      <c r="A46459" s="283">
        <f>'Comp. Desp. Indiretas'!$DN$7</f>
        <v>0</v>
      </c>
      <c r="B46459" s="278" t="str">
        <f>'Comp. Desp. Indiretas'!$A$14</f>
        <v>MOC</v>
      </c>
      <c r="D46459" s="279" t="str">
        <f>'Comp. Desp. Indiretas'!$C$14</f>
        <v>ANALISTA DE PROJETOS PLENO</v>
      </c>
      <c r="E46459" s="278" t="str">
        <f>Resumo!$R$5</f>
        <v>Despesa</v>
      </c>
      <c r="F46459" s="278" t="str">
        <f>Resumo!$R$6</f>
        <v>Despesa Indireta</v>
      </c>
      <c r="G46459" s="286">
        <f>'Comp. Desp. Indiretas'!DN14</f>
        <v>0</v>
      </c>
    </row>
    <row r="46460" spans="1:7">
      <c r="A46460" s="283">
        <f>'Comp. Desp. Indiretas'!$DN$7</f>
        <v>0</v>
      </c>
      <c r="B46460" s="278" t="str">
        <f>'Comp. Desp. Indiretas'!$A$15</f>
        <v>MOC</v>
      </c>
      <c r="D46460" s="279" t="str">
        <f>'Comp. Desp. Indiretas'!$C$15</f>
        <v>ANALISTA DE PROJETOS JUNIOR</v>
      </c>
      <c r="E46460" s="278" t="str">
        <f>Resumo!$R$5</f>
        <v>Despesa</v>
      </c>
      <c r="F46460" s="278" t="str">
        <f>Resumo!$R$6</f>
        <v>Despesa Indireta</v>
      </c>
      <c r="G46460" s="286">
        <f>'Comp. Desp. Indiretas'!DN15</f>
        <v>0</v>
      </c>
    </row>
    <row r="46461" spans="1:7">
      <c r="A46461" s="283">
        <f>'Comp. Desp. Indiretas'!$DN$7</f>
        <v>0</v>
      </c>
      <c r="B46461" s="278" t="str">
        <f>'Comp. Desp. Indiretas'!$A$16</f>
        <v>MOC</v>
      </c>
      <c r="D46461" s="279" t="str">
        <f>'Comp. Desp. Indiretas'!$C$16</f>
        <v>TÉCNICO OPERACIONAL</v>
      </c>
      <c r="E46461" s="278" t="str">
        <f>Resumo!$R$5</f>
        <v>Despesa</v>
      </c>
      <c r="F46461" s="278" t="str">
        <f>Resumo!$R$6</f>
        <v>Despesa Indireta</v>
      </c>
      <c r="G46461" s="286">
        <f>'Comp. Desp. Indiretas'!DN16</f>
        <v>0</v>
      </c>
    </row>
    <row r="46462" spans="1:7">
      <c r="A46462" s="283">
        <f>'Comp. Desp. Indiretas'!$DN$7</f>
        <v>0</v>
      </c>
      <c r="B46462" s="278" t="str">
        <f>'Comp. Desp. Indiretas'!$A$17</f>
        <v>MOC</v>
      </c>
      <c r="D46462" s="279" t="str">
        <f>'Comp. Desp. Indiretas'!$C$17</f>
        <v>TÉCNICO OPERACIONAL - C/ PERICULOSIDADE</v>
      </c>
      <c r="E46462" s="278" t="str">
        <f>Resumo!$R$5</f>
        <v>Despesa</v>
      </c>
      <c r="F46462" s="278" t="str">
        <f>Resumo!$R$6</f>
        <v>Despesa Indireta</v>
      </c>
      <c r="G46462" s="286">
        <f>'Comp. Desp. Indiretas'!DN17</f>
        <v>0</v>
      </c>
    </row>
    <row r="46463" spans="1:7">
      <c r="A46463" s="283">
        <f>'Comp. Desp. Indiretas'!$DN$7</f>
        <v>0</v>
      </c>
      <c r="B46463" s="278" t="str">
        <f>'Comp. Desp. Indiretas'!$A$18</f>
        <v>MOC</v>
      </c>
      <c r="D46463" s="279" t="str">
        <f>'Comp. Desp. Indiretas'!$C$18</f>
        <v>ANALISTA DE GEOPROCESSAMENTO</v>
      </c>
      <c r="E46463" s="278" t="str">
        <f>Resumo!$R$5</f>
        <v>Despesa</v>
      </c>
      <c r="F46463" s="278" t="str">
        <f>Resumo!$R$6</f>
        <v>Despesa Indireta</v>
      </c>
      <c r="G46463" s="286">
        <f>'Comp. Desp. Indiretas'!DN18</f>
        <v>0</v>
      </c>
    </row>
    <row r="46464" spans="1:7">
      <c r="A46464" s="283">
        <f>'Comp. Desp. Indiretas'!$DN$7</f>
        <v>0</v>
      </c>
      <c r="B46464" s="278" t="str">
        <f>'Comp. Desp. Indiretas'!$A$19</f>
        <v>MOC</v>
      </c>
      <c r="D46464" s="279" t="str">
        <f>'Comp. Desp. Indiretas'!$C$19</f>
        <v>ASSISTENTE DE PROJETOS</v>
      </c>
      <c r="E46464" s="278" t="str">
        <f>Resumo!$R$5</f>
        <v>Despesa</v>
      </c>
      <c r="F46464" s="278" t="str">
        <f>Resumo!$R$6</f>
        <v>Despesa Indireta</v>
      </c>
      <c r="G46464" s="286">
        <f>'Comp. Desp. Indiretas'!DN19</f>
        <v>0</v>
      </c>
    </row>
    <row r="46465" spans="1:7">
      <c r="A46465" s="283">
        <f>'Comp. Desp. Indiretas'!$DN$7</f>
        <v>0</v>
      </c>
      <c r="B46465" s="278" t="str">
        <f>'Comp. Desp. Indiretas'!$A$20</f>
        <v>MOC</v>
      </c>
      <c r="D46465" s="279" t="str">
        <f>'Comp. Desp. Indiretas'!$C$20</f>
        <v>ASSISTENTE ADMINISTRATIVO</v>
      </c>
      <c r="E46465" s="278" t="str">
        <f>Resumo!$R$5</f>
        <v>Despesa</v>
      </c>
      <c r="F46465" s="278" t="str">
        <f>Resumo!$R$6</f>
        <v>Despesa Indireta</v>
      </c>
      <c r="G46465" s="286">
        <f>'Comp. Desp. Indiretas'!DN20</f>
        <v>0</v>
      </c>
    </row>
    <row r="46466" spans="1:7">
      <c r="A46466" s="283">
        <f>'Comp. Desp. Indiretas'!$DN$7</f>
        <v>0</v>
      </c>
      <c r="B46466" s="278" t="str">
        <f>'Comp. Desp. Indiretas'!$A$21</f>
        <v>MOC</v>
      </c>
      <c r="D46466" s="279" t="str">
        <f>'Comp. Desp. Indiretas'!$C$21</f>
        <v>ESTAGIÁRIO TÉCNICO</v>
      </c>
      <c r="E46466" s="278" t="str">
        <f>Resumo!$R$5</f>
        <v>Despesa</v>
      </c>
      <c r="F46466" s="278" t="str">
        <f>Resumo!$R$6</f>
        <v>Despesa Indireta</v>
      </c>
      <c r="G46466" s="286">
        <f>'Comp. Desp. Indiretas'!DN21</f>
        <v>0</v>
      </c>
    </row>
    <row r="46467" spans="1:7">
      <c r="A46467" s="283">
        <f>'Comp. Desp. Indiretas'!$DN$7</f>
        <v>0</v>
      </c>
      <c r="B46467" s="278" t="str">
        <f>'Comp. Desp. Indiretas'!$A$22</f>
        <v>MOC</v>
      </c>
      <c r="D46467" s="279" t="str">
        <f>'Comp. Desp. Indiretas'!$C$22</f>
        <v>ANALISTA FINANCEIRO</v>
      </c>
      <c r="E46467" s="278" t="str">
        <f>Resumo!$R$5</f>
        <v>Despesa</v>
      </c>
      <c r="F46467" s="278" t="str">
        <f>Resumo!$R$6</f>
        <v>Despesa Indireta</v>
      </c>
      <c r="G46467" s="286">
        <f>'Comp. Desp. Indiretas'!DN22</f>
        <v>0</v>
      </c>
    </row>
    <row r="46468" spans="1:7">
      <c r="A46468" s="283">
        <f>'Comp. Desp. Indiretas'!$DN$7</f>
        <v>0</v>
      </c>
      <c r="B46468" s="278" t="str">
        <f>'Comp. Desp. Indiretas'!$A$23</f>
        <v>MOC</v>
      </c>
      <c r="D46468" s="279" t="str">
        <f>'Comp. Desp. Indiretas'!$C$23</f>
        <v>ANALISTA DE SUPRIMENTOS</v>
      </c>
      <c r="E46468" s="278" t="str">
        <f>Resumo!$R$5</f>
        <v>Despesa</v>
      </c>
      <c r="F46468" s="278" t="str">
        <f>Resumo!$R$6</f>
        <v>Despesa Indireta</v>
      </c>
      <c r="G46468" s="286">
        <f>'Comp. Desp. Indiretas'!DN23</f>
        <v>0</v>
      </c>
    </row>
    <row r="46469" spans="1:7">
      <c r="A46469" s="283">
        <f>'Comp. Desp. Indiretas'!$DN$7</f>
        <v>0</v>
      </c>
      <c r="B46469" s="278" t="str">
        <f>'Comp. Desp. Indiretas'!$A$24</f>
        <v>DG</v>
      </c>
      <c r="D46469" s="279" t="str">
        <f>'Comp. Desp. Indiretas'!$C$24</f>
        <v>HOSPEDAGEM VIAGEM</v>
      </c>
      <c r="E46469" s="278" t="str">
        <f>Resumo!$R$5</f>
        <v>Despesa</v>
      </c>
      <c r="F46469" s="278" t="str">
        <f>Resumo!$R$6</f>
        <v>Despesa Indireta</v>
      </c>
      <c r="G46469" s="286">
        <f>'Comp. Desp. Indiretas'!DN24</f>
        <v>0</v>
      </c>
    </row>
    <row r="46470" spans="1:7">
      <c r="A46470" s="283">
        <f>'Comp. Desp. Indiretas'!$DN$7</f>
        <v>0</v>
      </c>
      <c r="B46470" s="278" t="str">
        <f>'Comp. Desp. Indiretas'!$A$25</f>
        <v>DG</v>
      </c>
      <c r="D46470" s="279" t="str">
        <f>'Comp. Desp. Indiretas'!$C$25</f>
        <v>HOSPEDAGEM - NIVEL 2</v>
      </c>
      <c r="E46470" s="278" t="str">
        <f>Resumo!$R$5</f>
        <v>Despesa</v>
      </c>
      <c r="F46470" s="278" t="str">
        <f>Resumo!$R$6</f>
        <v>Despesa Indireta</v>
      </c>
      <c r="G46470" s="286">
        <f>'Comp. Desp. Indiretas'!DN25</f>
        <v>0</v>
      </c>
    </row>
    <row r="46471" spans="1:7">
      <c r="A46471" s="283">
        <f>'Comp. Desp. Indiretas'!$DN$7</f>
        <v>0</v>
      </c>
      <c r="B46471" s="278" t="str">
        <f>'Comp. Desp. Indiretas'!$A$26</f>
        <v>DG</v>
      </c>
      <c r="D46471" s="279" t="str">
        <f>'Comp. Desp. Indiretas'!$C$26</f>
        <v>HOSPEDAGEM - NIVEL 3</v>
      </c>
      <c r="E46471" s="278" t="str">
        <f>Resumo!$R$5</f>
        <v>Despesa</v>
      </c>
      <c r="F46471" s="278" t="str">
        <f>Resumo!$R$6</f>
        <v>Despesa Indireta</v>
      </c>
      <c r="G46471" s="286">
        <f>'Comp. Desp. Indiretas'!DN26</f>
        <v>0</v>
      </c>
    </row>
    <row r="46472" spans="1:7">
      <c r="A46472" s="283">
        <f>'Comp. Desp. Indiretas'!$DN$7</f>
        <v>0</v>
      </c>
      <c r="B46472" s="278" t="str">
        <f>'Comp. Desp. Indiretas'!$A$27</f>
        <v>DG</v>
      </c>
      <c r="D46472" s="279" t="str">
        <f>'Comp. Desp. Indiretas'!$C$27</f>
        <v>SALA COMERCIAL - PARAUAPEBAS/PA</v>
      </c>
      <c r="E46472" s="278" t="str">
        <f>Resumo!$R$5</f>
        <v>Despesa</v>
      </c>
      <c r="F46472" s="278" t="str">
        <f>Resumo!$R$6</f>
        <v>Despesa Indireta</v>
      </c>
      <c r="G46472" s="286">
        <f>'Comp. Desp. Indiretas'!DN27</f>
        <v>0</v>
      </c>
    </row>
    <row r="46473" spans="1:7">
      <c r="A46473" s="283">
        <f>'Comp. Desp. Indiretas'!$DN$7</f>
        <v>0</v>
      </c>
      <c r="B46473" s="278" t="str">
        <f>'Comp. Desp. Indiretas'!$A$28</f>
        <v>DG</v>
      </c>
      <c r="D46473" s="279" t="str">
        <f>'Comp. Desp. Indiretas'!$C$28</f>
        <v>CUSTOS FIXOS - SALA COMERCIAL (INTERNET, TELEFONIA, ENERGIA, LIMPEZA, E ETC)</v>
      </c>
      <c r="E46473" s="278" t="str">
        <f>Resumo!$R$5</f>
        <v>Despesa</v>
      </c>
      <c r="F46473" s="278" t="str">
        <f>Resumo!$R$6</f>
        <v>Despesa Indireta</v>
      </c>
      <c r="G46473" s="286">
        <f>'Comp. Desp. Indiretas'!DN28</f>
        <v>0</v>
      </c>
    </row>
    <row r="46474" spans="1:7">
      <c r="A46474" s="283">
        <f>'Comp. Desp. Indiretas'!$DN$7</f>
        <v>0</v>
      </c>
      <c r="B46474" s="278" t="str">
        <f>'Comp. Desp. Indiretas'!$A$29</f>
        <v>DG</v>
      </c>
      <c r="D46474" s="279" t="str">
        <f>'Comp. Desp. Indiretas'!$C$29</f>
        <v>MOBILIA/FRETE - SALA COMERCIAL</v>
      </c>
      <c r="E46474" s="278" t="str">
        <f>Resumo!$R$5</f>
        <v>Despesa</v>
      </c>
      <c r="F46474" s="278" t="str">
        <f>Resumo!$R$6</f>
        <v>Despesa Indireta</v>
      </c>
      <c r="G46474" s="286">
        <f>'Comp. Desp. Indiretas'!DN29</f>
        <v>0</v>
      </c>
    </row>
    <row r="46475" spans="1:7">
      <c r="A46475" s="283">
        <f>'Comp. Desp. Indiretas'!$DN$7</f>
        <v>0</v>
      </c>
      <c r="B46475" s="278" t="str">
        <f>'Comp. Desp. Indiretas'!$A$30</f>
        <v>DG</v>
      </c>
      <c r="D46475" s="279" t="str">
        <f>'Comp. Desp. Indiretas'!$C$30</f>
        <v>ALIMENTAÇÃO - NIVEL 3</v>
      </c>
      <c r="E46475" s="278" t="str">
        <f>Resumo!$R$5</f>
        <v>Despesa</v>
      </c>
      <c r="F46475" s="278" t="str">
        <f>Resumo!$R$6</f>
        <v>Despesa Indireta</v>
      </c>
      <c r="G46475" s="286">
        <f>'Comp. Desp. Indiretas'!DN30</f>
        <v>0</v>
      </c>
    </row>
    <row r="46476" spans="1:7">
      <c r="A46476" s="283">
        <f>'Comp. Desp. Indiretas'!$DN$7</f>
        <v>0</v>
      </c>
      <c r="B46476" s="278" t="str">
        <f>'Comp. Desp. Indiretas'!$A$31</f>
        <v>DG</v>
      </c>
      <c r="D46476" s="279" t="str">
        <f>'Comp. Desp. Indiretas'!$C$31</f>
        <v>TELEFONIA</v>
      </c>
      <c r="E46476" s="278" t="str">
        <f>Resumo!$R$5</f>
        <v>Despesa</v>
      </c>
      <c r="F46476" s="278" t="str">
        <f>Resumo!$R$6</f>
        <v>Despesa Indireta</v>
      </c>
      <c r="G46476" s="286">
        <f>'Comp. Desp. Indiretas'!DN31</f>
        <v>0</v>
      </c>
    </row>
    <row r="46477" spans="1:7">
      <c r="A46477" s="283">
        <f>'Comp. Desp. Indiretas'!$DN$7</f>
        <v>0</v>
      </c>
      <c r="B46477" s="278" t="str">
        <f>'Comp. Desp. Indiretas'!$A$32</f>
        <v>DG</v>
      </c>
      <c r="D46477" s="279" t="str">
        <f>'Comp. Desp. Indiretas'!$C$32</f>
        <v>ALUGUEL DE VEÍCULO SUV</v>
      </c>
      <c r="E46477" s="278" t="str">
        <f>Resumo!$R$5</f>
        <v>Despesa</v>
      </c>
      <c r="F46477" s="278" t="str">
        <f>Resumo!$R$6</f>
        <v>Despesa Indireta</v>
      </c>
      <c r="G46477" s="286">
        <f>'Comp. Desp. Indiretas'!DN32</f>
        <v>0</v>
      </c>
    </row>
    <row r="46478" spans="1:7">
      <c r="A46478" s="283">
        <f>'Comp. Desp. Indiretas'!$DN$7</f>
        <v>0</v>
      </c>
      <c r="B46478" s="278" t="str">
        <f>'Comp. Desp. Indiretas'!$A$33</f>
        <v>DG</v>
      </c>
      <c r="D46478" s="279" t="str">
        <f>'Comp. Desp. Indiretas'!$C$33</f>
        <v>ALUGUEL DE VEICULO LEVE</v>
      </c>
      <c r="E46478" s="278" t="str">
        <f>Resumo!$R$5</f>
        <v>Despesa</v>
      </c>
      <c r="F46478" s="278" t="str">
        <f>Resumo!$R$6</f>
        <v>Despesa Indireta</v>
      </c>
      <c r="G46478" s="286">
        <f>'Comp. Desp. Indiretas'!DN33</f>
        <v>0</v>
      </c>
    </row>
    <row r="46479" spans="1:7">
      <c r="A46479" s="283">
        <f>'Comp. Desp. Indiretas'!$DN$7</f>
        <v>0</v>
      </c>
      <c r="B46479" s="278" t="str">
        <f>'Comp. Desp. Indiretas'!$A$34</f>
        <v>DG</v>
      </c>
      <c r="D46479" s="279" t="str">
        <f>'Comp. Desp. Indiretas'!$C$34</f>
        <v>ALUGUEL CAMINHONTE</v>
      </c>
      <c r="E46479" s="278" t="str">
        <f>Resumo!$R$5</f>
        <v>Despesa</v>
      </c>
      <c r="F46479" s="278" t="str">
        <f>Resumo!$R$6</f>
        <v>Despesa Indireta</v>
      </c>
      <c r="G46479" s="286">
        <f>'Comp. Desp. Indiretas'!DN34</f>
        <v>0</v>
      </c>
    </row>
    <row r="46480" spans="1:7">
      <c r="A46480" s="283">
        <f>'Comp. Desp. Indiretas'!$DN$7</f>
        <v>0</v>
      </c>
      <c r="B46480" s="278" t="str">
        <f>'Comp. Desp. Indiretas'!$A$35</f>
        <v>DG</v>
      </c>
      <c r="D46480" s="279" t="str">
        <f>'Comp. Desp. Indiretas'!$C$35</f>
        <v>AQUISIÇÃO DE VEICULO</v>
      </c>
      <c r="E46480" s="278" t="str">
        <f>Resumo!$R$5</f>
        <v>Despesa</v>
      </c>
      <c r="F46480" s="278" t="str">
        <f>Resumo!$R$6</f>
        <v>Despesa Indireta</v>
      </c>
      <c r="G46480" s="286">
        <f>'Comp. Desp. Indiretas'!DN35</f>
        <v>0</v>
      </c>
    </row>
    <row r="46481" spans="1:7">
      <c r="A46481" s="283">
        <f>'Comp. Desp. Indiretas'!$DN$7</f>
        <v>0</v>
      </c>
      <c r="B46481" s="278" t="str">
        <f>'Comp. Desp. Indiretas'!$A$36</f>
        <v>DG</v>
      </c>
      <c r="D46481" s="279" t="str">
        <f>'Comp. Desp. Indiretas'!$C$36</f>
        <v>COMBUSTÍVEL - GASOLINA</v>
      </c>
      <c r="E46481" s="278" t="str">
        <f>Resumo!$R$5</f>
        <v>Despesa</v>
      </c>
      <c r="F46481" s="278" t="str">
        <f>Resumo!$R$6</f>
        <v>Despesa Indireta</v>
      </c>
      <c r="G46481" s="286">
        <f>'Comp. Desp. Indiretas'!DN36</f>
        <v>0</v>
      </c>
    </row>
    <row r="46482" spans="1:7">
      <c r="A46482" s="283">
        <f>'Comp. Desp. Indiretas'!$DN$7</f>
        <v>0</v>
      </c>
      <c r="B46482" s="278" t="str">
        <f>'Comp. Desp. Indiretas'!$A$37</f>
        <v>DG</v>
      </c>
      <c r="D46482" s="279" t="str">
        <f>'Comp. Desp. Indiretas'!$C$37</f>
        <v>COMBUSTÍVEL - DIESEL</v>
      </c>
      <c r="E46482" s="278" t="str">
        <f>Resumo!$R$5</f>
        <v>Despesa</v>
      </c>
      <c r="F46482" s="278" t="str">
        <f>Resumo!$R$6</f>
        <v>Despesa Indireta</v>
      </c>
      <c r="G46482" s="286">
        <f>'Comp. Desp. Indiretas'!DN37</f>
        <v>0</v>
      </c>
    </row>
    <row r="46483" spans="1:7">
      <c r="A46483" s="283">
        <f>'Comp. Desp. Indiretas'!$DN$7</f>
        <v>0</v>
      </c>
      <c r="B46483" s="278" t="str">
        <f>'Comp. Desp. Indiretas'!$A$38</f>
        <v>DG</v>
      </c>
      <c r="D46483" s="279" t="str">
        <f>'Comp. Desp. Indiretas'!$C$38</f>
        <v>PASSAGEM AÉREA</v>
      </c>
      <c r="E46483" s="278" t="str">
        <f>Resumo!$R$5</f>
        <v>Despesa</v>
      </c>
      <c r="F46483" s="278" t="str">
        <f>Resumo!$R$6</f>
        <v>Despesa Indireta</v>
      </c>
      <c r="G46483" s="286">
        <f>'Comp. Desp. Indiretas'!DN38</f>
        <v>0</v>
      </c>
    </row>
    <row r="46484" spans="1:7">
      <c r="A46484" s="283">
        <f>'Comp. Desp. Indiretas'!$DN$7</f>
        <v>0</v>
      </c>
      <c r="B46484" s="278" t="str">
        <f>'Comp. Desp. Indiretas'!$A$39</f>
        <v>ART</v>
      </c>
      <c r="D46484" s="279" t="str">
        <f>'Comp. Desp. Indiretas'!$C$39</f>
        <v>ART CREA - Nível 1</v>
      </c>
      <c r="E46484" s="278" t="str">
        <f>Resumo!$R$5</f>
        <v>Despesa</v>
      </c>
      <c r="F46484" s="278" t="str">
        <f>Resumo!$R$6</f>
        <v>Despesa Indireta</v>
      </c>
      <c r="G46484" s="286">
        <f>'Comp. Desp. Indiretas'!DN39</f>
        <v>0</v>
      </c>
    </row>
    <row r="46485" spans="1:7">
      <c r="A46485" s="283">
        <f>'Comp. Desp. Indiretas'!$DN$7</f>
        <v>0</v>
      </c>
      <c r="B46485" s="278" t="str">
        <f>'Comp. Desp. Indiretas'!$A$40</f>
        <v>ART</v>
      </c>
      <c r="D46485" s="279" t="str">
        <f>'Comp. Desp. Indiretas'!$C$40</f>
        <v>ART CREA - Nível 2</v>
      </c>
      <c r="E46485" s="278" t="str">
        <f>Resumo!$R$5</f>
        <v>Despesa</v>
      </c>
      <c r="F46485" s="278" t="str">
        <f>Resumo!$R$6</f>
        <v>Despesa Indireta</v>
      </c>
      <c r="G46485" s="286">
        <f>'Comp. Desp. Indiretas'!DN40</f>
        <v>0</v>
      </c>
    </row>
    <row r="46486" spans="1:7">
      <c r="A46486" s="283">
        <f>'Comp. Desp. Indiretas'!$DN$7</f>
        <v>0</v>
      </c>
      <c r="B46486" s="278" t="str">
        <f>'Comp. Desp. Indiretas'!$A$41</f>
        <v>ART</v>
      </c>
      <c r="D46486" s="279" t="str">
        <f>'Comp. Desp. Indiretas'!$C$41</f>
        <v>ART CREA - Nível 3</v>
      </c>
      <c r="E46486" s="278" t="str">
        <f>Resumo!$R$5</f>
        <v>Despesa</v>
      </c>
      <c r="F46486" s="278" t="str">
        <f>Resumo!$R$6</f>
        <v>Despesa Indireta</v>
      </c>
      <c r="G46486" s="286">
        <f>'Comp. Desp. Indiretas'!DN41</f>
        <v>0</v>
      </c>
    </row>
    <row r="46487" spans="1:7">
      <c r="A46487" s="283">
        <f>'Comp. Desp. Indiretas'!$DN$7</f>
        <v>0</v>
      </c>
      <c r="B46487" s="278" t="str">
        <f>'Comp. Desp. Indiretas'!$A$42</f>
        <v>ART</v>
      </c>
      <c r="D46487" s="279" t="str">
        <f>'Comp. Desp. Indiretas'!$C$42</f>
        <v>ACERVO CREA</v>
      </c>
      <c r="E46487" s="278" t="str">
        <f>Resumo!$R$5</f>
        <v>Despesa</v>
      </c>
      <c r="F46487" s="278" t="str">
        <f>Resumo!$R$6</f>
        <v>Despesa Indireta</v>
      </c>
      <c r="G46487" s="286">
        <f>'Comp. Desp. Indiretas'!DN42</f>
        <v>0</v>
      </c>
    </row>
    <row r="46488" spans="1:7">
      <c r="A46488" s="283">
        <f>'Comp. Desp. Indiretas'!$DN$7</f>
        <v>0</v>
      </c>
      <c r="B46488" s="278" t="str">
        <f>'Comp. Desp. Indiretas'!$A$43</f>
        <v>ART</v>
      </c>
      <c r="D46488" s="279" t="str">
        <f>'Comp. Desp. Indiretas'!$C$43</f>
        <v>ART CRBio</v>
      </c>
      <c r="E46488" s="278" t="str">
        <f>Resumo!$R$5</f>
        <v>Despesa</v>
      </c>
      <c r="F46488" s="278" t="str">
        <f>Resumo!$R$6</f>
        <v>Despesa Indireta</v>
      </c>
      <c r="G46488" s="286">
        <f>'Comp. Desp. Indiretas'!DN43</f>
        <v>0</v>
      </c>
    </row>
    <row r="46489" spans="1:7">
      <c r="A46489" s="283">
        <f>'Comp. Desp. Indiretas'!$DN$7</f>
        <v>0</v>
      </c>
      <c r="B46489" s="278" t="str">
        <f>'Comp. Desp. Indiretas'!$A$44</f>
        <v>ART</v>
      </c>
      <c r="D46489" s="279" t="str">
        <f>'Comp. Desp. Indiretas'!$C$44</f>
        <v>ACERVO CRBio</v>
      </c>
      <c r="E46489" s="278" t="str">
        <f>Resumo!$R$5</f>
        <v>Despesa</v>
      </c>
      <c r="F46489" s="278" t="str">
        <f>Resumo!$R$6</f>
        <v>Despesa Indireta</v>
      </c>
      <c r="G46489" s="286">
        <f>'Comp. Desp. Indiretas'!DN44</f>
        <v>0</v>
      </c>
    </row>
    <row r="46490" spans="1:7">
      <c r="A46490" s="283">
        <f>'Comp. Desp. Indiretas'!$DN$7</f>
        <v>0</v>
      </c>
      <c r="B46490" s="278" t="str">
        <f>'Comp. Desp. Indiretas'!$A$45</f>
        <v>ART</v>
      </c>
      <c r="D46490" s="279" t="str">
        <f>'Comp. Desp. Indiretas'!$C$45</f>
        <v>VISTO CREA PF</v>
      </c>
      <c r="E46490" s="278" t="str">
        <f>Resumo!$R$5</f>
        <v>Despesa</v>
      </c>
      <c r="F46490" s="278" t="str">
        <f>Resumo!$R$6</f>
        <v>Despesa Indireta</v>
      </c>
      <c r="G46490" s="286">
        <f>'Comp. Desp. Indiretas'!DN45</f>
        <v>0</v>
      </c>
    </row>
    <row r="46491" spans="1:7">
      <c r="A46491" s="283">
        <f>'Comp. Desp. Indiretas'!$DN$7</f>
        <v>0</v>
      </c>
      <c r="B46491" s="278" t="str">
        <f>'Comp. Desp. Indiretas'!$A$46</f>
        <v>ART</v>
      </c>
      <c r="D46491" s="279" t="str">
        <f>'Comp. Desp. Indiretas'!$C$46</f>
        <v>VISTO CREA PJ</v>
      </c>
      <c r="E46491" s="278" t="str">
        <f>Resumo!$R$5</f>
        <v>Despesa</v>
      </c>
      <c r="F46491" s="278" t="str">
        <f>Resumo!$R$6</f>
        <v>Despesa Indireta</v>
      </c>
      <c r="G46491" s="286">
        <f>'Comp. Desp. Indiretas'!DN46</f>
        <v>0</v>
      </c>
    </row>
    <row r="46492" spans="1:7">
      <c r="A46492" s="283">
        <f>'Comp. Desp. Indiretas'!$DN$7</f>
        <v>0</v>
      </c>
      <c r="B46492" s="278" t="str">
        <f>'Comp. Desp. Indiretas'!$A$47</f>
        <v>ART</v>
      </c>
      <c r="D46492" s="279" t="str">
        <f>'Comp. Desp. Indiretas'!$C$47</f>
        <v>ANUIDADE CREA PF</v>
      </c>
      <c r="E46492" s="278" t="str">
        <f>Resumo!$R$5</f>
        <v>Despesa</v>
      </c>
      <c r="F46492" s="278" t="str">
        <f>Resumo!$R$6</f>
        <v>Despesa Indireta</v>
      </c>
      <c r="G46492" s="286">
        <f>'Comp. Desp. Indiretas'!DN47</f>
        <v>0</v>
      </c>
    </row>
    <row r="46493" spans="1:7">
      <c r="A46493" s="283">
        <f>'Comp. Desp. Indiretas'!$DN$7</f>
        <v>0</v>
      </c>
      <c r="B46493" s="278" t="str">
        <f>'Comp. Desp. Indiretas'!$A$48</f>
        <v>ART</v>
      </c>
      <c r="D46493" s="279" t="str">
        <f>'Comp. Desp. Indiretas'!$C$48</f>
        <v>ANUIDADE CREA PJ</v>
      </c>
      <c r="E46493" s="278" t="str">
        <f>Resumo!$R$5</f>
        <v>Despesa</v>
      </c>
      <c r="F46493" s="278" t="str">
        <f>Resumo!$R$6</f>
        <v>Despesa Indireta</v>
      </c>
      <c r="G46493" s="286">
        <f>'Comp. Desp. Indiretas'!DN48</f>
        <v>0</v>
      </c>
    </row>
    <row r="46494" spans="1:7">
      <c r="A46494" s="283">
        <f>'Comp. Desp. Indiretas'!$DN$7</f>
        <v>0</v>
      </c>
      <c r="B46494" s="278" t="str">
        <f>'Comp. Desp. Indiretas'!$A$49</f>
        <v>ART</v>
      </c>
      <c r="D46494" s="279" t="str">
        <f>'Comp. Desp. Indiretas'!$C$49</f>
        <v>VISTO CRBio PF</v>
      </c>
      <c r="E46494" s="278" t="str">
        <f>Resumo!$R$5</f>
        <v>Despesa</v>
      </c>
      <c r="F46494" s="278" t="str">
        <f>Resumo!$R$6</f>
        <v>Despesa Indireta</v>
      </c>
      <c r="G46494" s="286">
        <f>'Comp. Desp. Indiretas'!DN49</f>
        <v>0</v>
      </c>
    </row>
    <row r="46495" spans="1:7">
      <c r="A46495" s="283">
        <f>'Comp. Desp. Indiretas'!$DN$7</f>
        <v>0</v>
      </c>
      <c r="B46495" s="278" t="str">
        <f>'Comp. Desp. Indiretas'!$A$50</f>
        <v>ART</v>
      </c>
      <c r="D46495" s="279" t="str">
        <f>'Comp. Desp. Indiretas'!$C$50</f>
        <v>VISTO CRBio PJ</v>
      </c>
      <c r="E46495" s="278" t="str">
        <f>Resumo!$R$5</f>
        <v>Despesa</v>
      </c>
      <c r="F46495" s="278" t="str">
        <f>Resumo!$R$6</f>
        <v>Despesa Indireta</v>
      </c>
      <c r="G46495" s="286">
        <f>'Comp. Desp. Indiretas'!DN50</f>
        <v>0</v>
      </c>
    </row>
    <row r="46496" spans="1:7">
      <c r="A46496" s="283">
        <f>'Comp. Desp. Indiretas'!$DN$7</f>
        <v>0</v>
      </c>
      <c r="B46496" s="278" t="str">
        <f>'Comp. Desp. Indiretas'!$A$51</f>
        <v>SMS</v>
      </c>
      <c r="D46496" s="279" t="str">
        <f>'Comp. Desp. Indiretas'!$C$51</f>
        <v>PPRA</v>
      </c>
      <c r="E46496" s="278" t="str">
        <f>Resumo!$R$5</f>
        <v>Despesa</v>
      </c>
      <c r="F46496" s="278" t="str">
        <f>Resumo!$R$6</f>
        <v>Despesa Indireta</v>
      </c>
      <c r="G46496" s="286">
        <f>'Comp. Desp. Indiretas'!DN51</f>
        <v>0</v>
      </c>
    </row>
    <row r="46497" spans="1:7">
      <c r="A46497" s="283">
        <f>'Comp. Desp. Indiretas'!$DN$7</f>
        <v>0</v>
      </c>
      <c r="B46497" s="278" t="str">
        <f>'Comp. Desp. Indiretas'!$A$52</f>
        <v>SMS</v>
      </c>
      <c r="D46497" s="279" t="str">
        <f>'Comp. Desp. Indiretas'!$C$52</f>
        <v>PCMSO</v>
      </c>
      <c r="E46497" s="278" t="str">
        <f>Resumo!$R$5</f>
        <v>Despesa</v>
      </c>
      <c r="F46497" s="278" t="str">
        <f>Resumo!$R$6</f>
        <v>Despesa Indireta</v>
      </c>
      <c r="G46497" s="286">
        <f>'Comp. Desp. Indiretas'!DN52</f>
        <v>0</v>
      </c>
    </row>
    <row r="46498" spans="1:7">
      <c r="A46498" s="283">
        <f>'Comp. Desp. Indiretas'!$DN$7</f>
        <v>0</v>
      </c>
      <c r="B46498" s="278" t="str">
        <f>'Comp. Desp. Indiretas'!$A$53</f>
        <v>SMS</v>
      </c>
      <c r="D46498" s="279" t="str">
        <f>'Comp. Desp. Indiretas'!$C$53</f>
        <v>PGR</v>
      </c>
      <c r="E46498" s="278" t="str">
        <f>Resumo!$R$5</f>
        <v>Despesa</v>
      </c>
      <c r="F46498" s="278" t="str">
        <f>Resumo!$R$6</f>
        <v>Despesa Indireta</v>
      </c>
      <c r="G46498" s="286">
        <f>'Comp. Desp. Indiretas'!DN53</f>
        <v>0</v>
      </c>
    </row>
    <row r="46499" spans="1:7">
      <c r="A46499" s="283">
        <f>'Comp. Desp. Indiretas'!$DN$7</f>
        <v>0</v>
      </c>
      <c r="B46499" s="278" t="str">
        <f>'Comp. Desp. Indiretas'!$A$55</f>
        <v>SMS</v>
      </c>
      <c r="D46499" s="279" t="str">
        <f>'Comp. Desp. Indiretas'!$C$55</f>
        <v>TREINAMENTO</v>
      </c>
      <c r="E46499" s="278" t="str">
        <f>Resumo!$R$5</f>
        <v>Despesa</v>
      </c>
      <c r="F46499" s="278" t="str">
        <f>Resumo!$R$6</f>
        <v>Despesa Indireta</v>
      </c>
      <c r="G46499" s="286">
        <f>'Comp. Desp. Indiretas'!DN55</f>
        <v>0</v>
      </c>
    </row>
    <row r="46500" spans="1:7">
      <c r="A46500" s="283">
        <f>'Comp. Desp. Indiretas'!$DN$7</f>
        <v>0</v>
      </c>
      <c r="B46500" s="278" t="str">
        <f>'Comp. Desp. Indiretas'!$A$56</f>
        <v>SMS</v>
      </c>
      <c r="D46500" s="279" t="str">
        <f>'Comp. Desp. Indiretas'!$C$56</f>
        <v>ASO</v>
      </c>
      <c r="E46500" s="278" t="str">
        <f>Resumo!$R$5</f>
        <v>Despesa</v>
      </c>
      <c r="F46500" s="278" t="str">
        <f>Resumo!$R$6</f>
        <v>Despesa Indireta</v>
      </c>
      <c r="G46500" s="286">
        <f>'Comp. Desp. Indiretas'!DN56</f>
        <v>0</v>
      </c>
    </row>
    <row r="46501" spans="1:7">
      <c r="A46501" s="283">
        <f>'Comp. Desp. Indiretas'!$DN$7</f>
        <v>0</v>
      </c>
      <c r="B46501" s="278">
        <f>'Comp. Desp. Indiretas'!$A$57</f>
        <v>0</v>
      </c>
      <c r="D46501" s="279" t="str">
        <f>'Comp. Desp. Indiretas'!$C$57</f>
        <v/>
      </c>
      <c r="E46501" s="278" t="str">
        <f>Resumo!$R$5</f>
        <v>Despesa</v>
      </c>
      <c r="F46501" s="278" t="str">
        <f>Resumo!$R$6</f>
        <v>Despesa Indireta</v>
      </c>
      <c r="G46501" s="286">
        <f>'Comp. Desp. Indiretas'!DN57</f>
        <v>0</v>
      </c>
    </row>
    <row r="46502" spans="1:7">
      <c r="A46502" s="283">
        <f>'Comp. Desp. Indiretas'!$DN$7</f>
        <v>0</v>
      </c>
      <c r="B46502" s="278">
        <f>'Comp. Desp. Indiretas'!$A$58</f>
        <v>0</v>
      </c>
      <c r="D46502" s="279" t="str">
        <f>'Comp. Desp. Indiretas'!$C$58</f>
        <v/>
      </c>
      <c r="E46502" s="278" t="str">
        <f>Resumo!$R$5</f>
        <v>Despesa</v>
      </c>
      <c r="F46502" s="278" t="str">
        <f>Resumo!$R$6</f>
        <v>Despesa Indireta</v>
      </c>
      <c r="G46502" s="286">
        <f>'Comp. Desp. Indiretas'!DN58</f>
        <v>0</v>
      </c>
    </row>
    <row r="46503" spans="1:7">
      <c r="A46503" s="283">
        <f>'Comp. Desp. Indiretas'!$DN$7</f>
        <v>0</v>
      </c>
      <c r="B46503" s="278">
        <f>'Comp. Desp. Indiretas'!$A$59</f>
        <v>0</v>
      </c>
      <c r="D46503" s="279" t="str">
        <f>'Comp. Desp. Indiretas'!$C$59</f>
        <v/>
      </c>
      <c r="E46503" s="278" t="str">
        <f>Resumo!$R$5</f>
        <v>Despesa</v>
      </c>
      <c r="F46503" s="278" t="str">
        <f>Resumo!$R$6</f>
        <v>Despesa Indireta</v>
      </c>
      <c r="G46503" s="286">
        <f>'Comp. Desp. Indiretas'!DN59</f>
        <v>0</v>
      </c>
    </row>
    <row r="46504" spans="1:7">
      <c r="A46504" s="283">
        <f>'Comp. Desp. Indiretas'!$DN$7</f>
        <v>0</v>
      </c>
      <c r="B46504" s="278">
        <f>'Comp. Desp. Indiretas'!$A$60</f>
        <v>0</v>
      </c>
      <c r="D46504" s="279" t="str">
        <f>'Comp. Desp. Indiretas'!$C$60</f>
        <v/>
      </c>
      <c r="E46504" s="278" t="str">
        <f>Resumo!$R$5</f>
        <v>Despesa</v>
      </c>
      <c r="F46504" s="278" t="str">
        <f>Resumo!$R$6</f>
        <v>Despesa Indireta</v>
      </c>
      <c r="G46504" s="286">
        <f>'Comp. Desp. Indiretas'!DN60</f>
        <v>0</v>
      </c>
    </row>
    <row r="46505" spans="1:7">
      <c r="A46505" s="283">
        <f>'Comp. Desp. Indiretas'!$DN$7</f>
        <v>0</v>
      </c>
      <c r="B46505" s="278" t="str">
        <f>'Comp. Desp. Indiretas'!$A$63</f>
        <v>MOC</v>
      </c>
      <c r="D46505" s="279" t="str">
        <f>'Comp. Desp. Indiretas'!$C$63</f>
        <v>DIRETOR TÉCNICO</v>
      </c>
      <c r="E46505" s="278" t="str">
        <f>Resumo!$R$5</f>
        <v>Despesa</v>
      </c>
      <c r="F46505" s="278" t="str">
        <f>Resumo!$R$6</f>
        <v>Despesa Indireta</v>
      </c>
      <c r="G46505" s="286">
        <f>'Comp. Desp. Indiretas'!DN63</f>
        <v>0</v>
      </c>
    </row>
    <row r="46506" spans="1:7">
      <c r="A46506" s="283">
        <f>'Comp. Desp. Indiretas'!$DN$7</f>
        <v>0</v>
      </c>
      <c r="B46506" s="278" t="str">
        <f>'Comp. Desp. Indiretas'!$A$64</f>
        <v>MOC</v>
      </c>
      <c r="D46506" s="279" t="str">
        <f>'Comp. Desp. Indiretas'!$C$64</f>
        <v>ANALISTA DE SUPRIMENTOS</v>
      </c>
      <c r="E46506" s="278" t="str">
        <f>Resumo!$R$5</f>
        <v>Despesa</v>
      </c>
      <c r="F46506" s="278" t="str">
        <f>Resumo!$R$6</f>
        <v>Despesa Indireta</v>
      </c>
      <c r="G46506" s="286">
        <f>'Comp. Desp. Indiretas'!DN64</f>
        <v>0</v>
      </c>
    </row>
    <row r="46507" spans="1:7">
      <c r="A46507" s="283">
        <f>'Comp. Desp. Indiretas'!$DN$7</f>
        <v>0</v>
      </c>
      <c r="B46507" s="278" t="str">
        <f>'Comp. Desp. Indiretas'!$A$65</f>
        <v>MOC</v>
      </c>
      <c r="D46507" s="279" t="str">
        <f>'Comp. Desp. Indiretas'!$C$65</f>
        <v>GERENTE DE PROJETO - PJ</v>
      </c>
      <c r="E46507" s="278" t="str">
        <f>Resumo!$R$5</f>
        <v>Despesa</v>
      </c>
      <c r="F46507" s="278" t="str">
        <f>Resumo!$R$6</f>
        <v>Despesa Indireta</v>
      </c>
      <c r="G46507" s="286">
        <f>'Comp. Desp. Indiretas'!DN65</f>
        <v>0</v>
      </c>
    </row>
    <row r="46508" spans="1:7">
      <c r="A46508" s="283">
        <f>'Comp. Desp. Indiretas'!$DN$7</f>
        <v>0</v>
      </c>
      <c r="B46508" s="278" t="str">
        <f>'Comp. Desp. Indiretas'!$A$66</f>
        <v>MOC</v>
      </c>
      <c r="D46508" s="279" t="str">
        <f>'Comp. Desp. Indiretas'!$C$66</f>
        <v>COORD. DE PROJETO - PJ</v>
      </c>
      <c r="E46508" s="278" t="str">
        <f>Resumo!$R$5</f>
        <v>Despesa</v>
      </c>
      <c r="F46508" s="278" t="str">
        <f>Resumo!$R$6</f>
        <v>Despesa Indireta</v>
      </c>
      <c r="G46508" s="286">
        <f>'Comp. Desp. Indiretas'!DN66</f>
        <v>0</v>
      </c>
    </row>
    <row r="46509" spans="1:7">
      <c r="A46509" s="283">
        <f>'Comp. Desp. Indiretas'!$DN$7</f>
        <v>0</v>
      </c>
      <c r="B46509" s="278" t="str">
        <f>'Comp. Desp. Indiretas'!$A$67</f>
        <v>MOC</v>
      </c>
      <c r="D46509" s="279" t="str">
        <f>'Comp. Desp. Indiretas'!$C$67</f>
        <v>COORD. OPERACIONAL - PJ</v>
      </c>
      <c r="E46509" s="278" t="str">
        <f>Resumo!$R$5</f>
        <v>Despesa</v>
      </c>
      <c r="F46509" s="278" t="str">
        <f>Resumo!$R$6</f>
        <v>Despesa Indireta</v>
      </c>
      <c r="G46509" s="286">
        <f>'Comp. Desp. Indiretas'!DN67</f>
        <v>0</v>
      </c>
    </row>
    <row r="46510" spans="1:7">
      <c r="A46510" s="283">
        <f>'Comp. Desp. Indiretas'!$DN$7</f>
        <v>0</v>
      </c>
      <c r="B46510" s="278" t="str">
        <f>'Comp. Desp. Indiretas'!$A$68</f>
        <v>MOC</v>
      </c>
      <c r="D46510" s="279" t="str">
        <f>'Comp. Desp. Indiretas'!$C$68</f>
        <v>ANALISTA DE PROJETOS SENIOR - PJ</v>
      </c>
      <c r="E46510" s="278" t="str">
        <f>Resumo!$R$5</f>
        <v>Despesa</v>
      </c>
      <c r="F46510" s="278" t="str">
        <f>Resumo!$R$6</f>
        <v>Despesa Indireta</v>
      </c>
      <c r="G46510" s="286">
        <f>'Comp. Desp. Indiretas'!DN68</f>
        <v>0</v>
      </c>
    </row>
    <row r="46511" spans="1:7">
      <c r="A46511" s="283">
        <f>'Comp. Desp. Indiretas'!$DN$7</f>
        <v>0</v>
      </c>
      <c r="B46511" s="278" t="str">
        <f>'Comp. Desp. Indiretas'!$A$69</f>
        <v>MOC</v>
      </c>
      <c r="D46511" s="279" t="str">
        <f>'Comp. Desp. Indiretas'!$C$69</f>
        <v>ANALISTA DE PROJETOS PLENO - PJ</v>
      </c>
      <c r="E46511" s="278" t="str">
        <f>Resumo!$R$5</f>
        <v>Despesa</v>
      </c>
      <c r="F46511" s="278" t="str">
        <f>Resumo!$R$6</f>
        <v>Despesa Indireta</v>
      </c>
      <c r="G46511" s="286">
        <f>'Comp. Desp. Indiretas'!DN69</f>
        <v>0</v>
      </c>
    </row>
    <row r="46512" spans="1:7">
      <c r="A46512" s="283">
        <f>'Comp. Desp. Indiretas'!$DN$7</f>
        <v>0</v>
      </c>
      <c r="B46512" s="278" t="str">
        <f>'Comp. Desp. Indiretas'!$A$70</f>
        <v>MOC</v>
      </c>
      <c r="D46512" s="279" t="str">
        <f>'Comp. Desp. Indiretas'!$C$70</f>
        <v>ANALISTA DE PROJETOS JUNIOR - PJ</v>
      </c>
      <c r="E46512" s="278" t="str">
        <f>Resumo!$R$5</f>
        <v>Despesa</v>
      </c>
      <c r="F46512" s="278" t="str">
        <f>Resumo!$R$6</f>
        <v>Despesa Indireta</v>
      </c>
      <c r="G46512" s="286">
        <f>'Comp. Desp. Indiretas'!DN70</f>
        <v>0</v>
      </c>
    </row>
    <row r="46513" spans="1:7">
      <c r="A46513" s="283">
        <f>'Comp. Desp. Indiretas'!$DN$7</f>
        <v>0</v>
      </c>
      <c r="B46513" s="278" t="str">
        <f>'Comp. Desp. Indiretas'!$A$71</f>
        <v>MOC</v>
      </c>
      <c r="D46513" s="279" t="str">
        <f>'Comp. Desp. Indiretas'!$C$71</f>
        <v>TÉCNICO OPERACIONAL - PJ</v>
      </c>
      <c r="E46513" s="278" t="str">
        <f>Resumo!$R$5</f>
        <v>Despesa</v>
      </c>
      <c r="F46513" s="278" t="str">
        <f>Resumo!$R$6</f>
        <v>Despesa Indireta</v>
      </c>
      <c r="G46513" s="286">
        <f>'Comp. Desp. Indiretas'!DN71</f>
        <v>0</v>
      </c>
    </row>
    <row r="46514" spans="1:7">
      <c r="A46514" s="283">
        <f>'Comp. Desp. Indiretas'!$DN$7</f>
        <v>0</v>
      </c>
      <c r="B46514" s="278" t="str">
        <f>'Comp. Desp. Indiretas'!$A$72</f>
        <v>MOC</v>
      </c>
      <c r="D46514" s="279" t="str">
        <f>'Comp. Desp. Indiretas'!$C$72</f>
        <v>AUXILIAR TÉCNICO - PJ</v>
      </c>
      <c r="E46514" s="278" t="str">
        <f>Resumo!$R$5</f>
        <v>Despesa</v>
      </c>
      <c r="F46514" s="278" t="str">
        <f>Resumo!$R$6</f>
        <v>Despesa Indireta</v>
      </c>
      <c r="G46514" s="286">
        <f>'Comp. Desp. Indiretas'!DN72</f>
        <v>0</v>
      </c>
    </row>
    <row r="46515" spans="1:7">
      <c r="A46515" s="283">
        <f>'Comp. Desp. Indiretas'!$DN$7</f>
        <v>0</v>
      </c>
      <c r="B46515" s="278" t="str">
        <f>'Comp. Desp. Indiretas'!$A$73</f>
        <v>MOC</v>
      </c>
      <c r="D46515" s="279" t="str">
        <f>'Comp. Desp. Indiretas'!$C$73</f>
        <v>ANALISTA FINANCEIRO</v>
      </c>
      <c r="E46515" s="278" t="str">
        <f>Resumo!$R$5</f>
        <v>Despesa</v>
      </c>
      <c r="F46515" s="278" t="str">
        <f>Resumo!$R$6</f>
        <v>Despesa Indireta</v>
      </c>
      <c r="G46515" s="286">
        <f>'Comp. Desp. Indiretas'!DN73</f>
        <v>0</v>
      </c>
    </row>
    <row r="46516" spans="1:7">
      <c r="A46516" s="283">
        <f>'Comp. Desp. Indiretas'!$DN$7</f>
        <v>0</v>
      </c>
      <c r="B46516" s="278" t="str">
        <f>'Comp. Desp. Indiretas'!$A$74</f>
        <v>MOC</v>
      </c>
      <c r="D46516" s="279" t="str">
        <f>'Comp. Desp. Indiretas'!$C$74</f>
        <v>ANALISTA DE SUPRIMENTOS</v>
      </c>
      <c r="E46516" s="278" t="str">
        <f>Resumo!$R$5</f>
        <v>Despesa</v>
      </c>
      <c r="F46516" s="278" t="str">
        <f>Resumo!$R$6</f>
        <v>Despesa Indireta</v>
      </c>
      <c r="G46516" s="286">
        <f>'Comp. Desp. Indiretas'!DN74</f>
        <v>0</v>
      </c>
    </row>
    <row r="46517" spans="1:7">
      <c r="A46517" s="283">
        <f>'Comp. Desp. Indiretas'!$DN$7</f>
        <v>0</v>
      </c>
      <c r="B46517" s="278" t="str">
        <f>'Comp. Desp. Indiretas'!$A$75</f>
        <v>DG</v>
      </c>
      <c r="D46517" s="279" t="str">
        <f>'Comp. Desp. Indiretas'!$C$75</f>
        <v>HOSPEDAGEM VIAGEM</v>
      </c>
      <c r="E46517" s="278" t="str">
        <f>Resumo!$R$5</f>
        <v>Despesa</v>
      </c>
      <c r="F46517" s="278" t="str">
        <f>Resumo!$R$6</f>
        <v>Despesa Indireta</v>
      </c>
      <c r="G46517" s="286">
        <f>'Comp. Desp. Indiretas'!DN75</f>
        <v>0</v>
      </c>
    </row>
    <row r="46518" spans="1:7">
      <c r="A46518" s="283">
        <f>'Comp. Desp. Indiretas'!$DN$7</f>
        <v>0</v>
      </c>
      <c r="B46518" s="278" t="str">
        <f>'Comp. Desp. Indiretas'!$A$76</f>
        <v>DG</v>
      </c>
      <c r="D46518" s="279" t="str">
        <f>'Comp. Desp. Indiretas'!$C$76</f>
        <v>ALIMENTAÇÃO VIAGEM (CAFÉ / ALMOÇO OU JANTA)</v>
      </c>
      <c r="E46518" s="278" t="str">
        <f>Resumo!$R$5</f>
        <v>Despesa</v>
      </c>
      <c r="F46518" s="278" t="str">
        <f>Resumo!$R$6</f>
        <v>Despesa Indireta</v>
      </c>
      <c r="G46518" s="286">
        <f>'Comp. Desp. Indiretas'!DN76</f>
        <v>0</v>
      </c>
    </row>
    <row r="46519" spans="1:7">
      <c r="A46519" s="283">
        <f>'Comp. Desp. Indiretas'!$DN$7</f>
        <v>0</v>
      </c>
      <c r="B46519" s="278" t="str">
        <f>'Comp. Desp. Indiretas'!$A$77</f>
        <v>DG</v>
      </c>
      <c r="D46519" s="279" t="str">
        <f>'Comp. Desp. Indiretas'!$C$77</f>
        <v>SALA COMERCIAL - PARAUAPEBAS/PA</v>
      </c>
      <c r="E46519" s="278" t="str">
        <f>Resumo!$R$5</f>
        <v>Despesa</v>
      </c>
      <c r="F46519" s="278" t="str">
        <f>Resumo!$R$6</f>
        <v>Despesa Indireta</v>
      </c>
      <c r="G46519" s="286">
        <f>'Comp. Desp. Indiretas'!DN77</f>
        <v>0</v>
      </c>
    </row>
    <row r="46520" spans="1:7">
      <c r="A46520" s="283">
        <f>'Comp. Desp. Indiretas'!$DN$7</f>
        <v>0</v>
      </c>
      <c r="B46520" s="278" t="str">
        <f>'Comp. Desp. Indiretas'!$A$78</f>
        <v>DG</v>
      </c>
      <c r="D46520" s="279" t="str">
        <f>'Comp. Desp. Indiretas'!$C$78</f>
        <v>ALIMENTAÇÃO VIAGEM (CAFÉ / ALMOÇO OU JANTA)</v>
      </c>
      <c r="E46520" s="278" t="str">
        <f>Resumo!$R$5</f>
        <v>Despesa</v>
      </c>
      <c r="F46520" s="278" t="str">
        <f>Resumo!$R$6</f>
        <v>Despesa Indireta</v>
      </c>
      <c r="G46520" s="286">
        <f>'Comp. Desp. Indiretas'!DN78</f>
        <v>0</v>
      </c>
    </row>
    <row r="46521" spans="1:7">
      <c r="A46521" s="283">
        <f>'Comp. Desp. Indiretas'!$DN$7</f>
        <v>0</v>
      </c>
      <c r="B46521" s="278" t="str">
        <f>'Comp. Desp. Indiretas'!$A$79</f>
        <v>DG</v>
      </c>
      <c r="D46521" s="279" t="str">
        <f>'Comp. Desp. Indiretas'!$C$79</f>
        <v>ALIMENTAÇÃO - NIVEL 2</v>
      </c>
      <c r="E46521" s="278" t="str">
        <f>Resumo!$R$5</f>
        <v>Despesa</v>
      </c>
      <c r="F46521" s="278" t="str">
        <f>Resumo!$R$6</f>
        <v>Despesa Indireta</v>
      </c>
      <c r="G46521" s="286">
        <f>'Comp. Desp. Indiretas'!DN79</f>
        <v>0</v>
      </c>
    </row>
    <row r="46522" spans="1:7">
      <c r="A46522" s="283">
        <f>'Comp. Desp. Indiretas'!$DN$7</f>
        <v>0</v>
      </c>
      <c r="B46522" s="278" t="str">
        <f>'Comp. Desp. Indiretas'!$A$80</f>
        <v>DG</v>
      </c>
      <c r="D46522" s="279" t="str">
        <f>'Comp. Desp. Indiretas'!$C$80</f>
        <v>ALIMENTAÇÃO - NIVEL 3</v>
      </c>
      <c r="E46522" s="278" t="str">
        <f>Resumo!$R$5</f>
        <v>Despesa</v>
      </c>
      <c r="F46522" s="278" t="str">
        <f>Resumo!$R$6</f>
        <v>Despesa Indireta</v>
      </c>
      <c r="G46522" s="286">
        <f>'Comp. Desp. Indiretas'!DN80</f>
        <v>0</v>
      </c>
    </row>
    <row r="46523" spans="1:7">
      <c r="A46523" s="283">
        <f>'Comp. Desp. Indiretas'!$DN$7</f>
        <v>0</v>
      </c>
      <c r="B46523" s="278" t="str">
        <f>'Comp. Desp. Indiretas'!$A$81</f>
        <v>DG</v>
      </c>
      <c r="D46523" s="279" t="str">
        <f>'Comp. Desp. Indiretas'!$C$81</f>
        <v>TELEFONIA</v>
      </c>
      <c r="E46523" s="278" t="str">
        <f>Resumo!$R$5</f>
        <v>Despesa</v>
      </c>
      <c r="F46523" s="278" t="str">
        <f>Resumo!$R$6</f>
        <v>Despesa Indireta</v>
      </c>
      <c r="G46523" s="286">
        <f>'Comp. Desp. Indiretas'!DN81</f>
        <v>0</v>
      </c>
    </row>
    <row r="46524" spans="1:7">
      <c r="A46524" s="283">
        <f>'Comp. Desp. Indiretas'!$DN$7</f>
        <v>0</v>
      </c>
      <c r="B46524" s="278" t="str">
        <f>'Comp. Desp. Indiretas'!$A$82</f>
        <v>DG</v>
      </c>
      <c r="D46524" s="279" t="str">
        <f>'Comp. Desp. Indiretas'!$C$82</f>
        <v>ALUGUEL DE VEÍCULO SUV</v>
      </c>
      <c r="E46524" s="278" t="str">
        <f>Resumo!$R$5</f>
        <v>Despesa</v>
      </c>
      <c r="F46524" s="278" t="str">
        <f>Resumo!$R$6</f>
        <v>Despesa Indireta</v>
      </c>
      <c r="G46524" s="286">
        <f>'Comp. Desp. Indiretas'!DN82</f>
        <v>0</v>
      </c>
    </row>
    <row r="46525" spans="1:7">
      <c r="A46525" s="283">
        <f>'Comp. Desp. Indiretas'!$DN$7</f>
        <v>0</v>
      </c>
      <c r="B46525" s="278" t="str">
        <f>'Comp. Desp. Indiretas'!$A$83</f>
        <v>DG</v>
      </c>
      <c r="D46525" s="279" t="str">
        <f>'Comp. Desp. Indiretas'!$C$83</f>
        <v>ALUGUEL DE VEICULO LEVE</v>
      </c>
      <c r="E46525" s="278" t="str">
        <f>Resumo!$R$5</f>
        <v>Despesa</v>
      </c>
      <c r="F46525" s="278" t="str">
        <f>Resumo!$R$6</f>
        <v>Despesa Indireta</v>
      </c>
      <c r="G46525" s="286">
        <f>'Comp. Desp. Indiretas'!DN83</f>
        <v>0</v>
      </c>
    </row>
    <row r="46526" spans="1:7">
      <c r="A46526" s="283">
        <f>'Comp. Desp. Indiretas'!$DN$7</f>
        <v>0</v>
      </c>
      <c r="B46526" s="278" t="str">
        <f>'Comp. Desp. Indiretas'!$A$84</f>
        <v>DG</v>
      </c>
      <c r="D46526" s="279" t="str">
        <f>'Comp. Desp. Indiretas'!$C$84</f>
        <v>ALUGUEL CAMINHONTE</v>
      </c>
      <c r="E46526" s="278" t="str">
        <f>Resumo!$R$5</f>
        <v>Despesa</v>
      </c>
      <c r="F46526" s="278" t="str">
        <f>Resumo!$R$6</f>
        <v>Despesa Indireta</v>
      </c>
      <c r="G46526" s="286">
        <f>'Comp. Desp. Indiretas'!DN84</f>
        <v>0</v>
      </c>
    </row>
    <row r="46527" spans="1:7">
      <c r="A46527" s="283">
        <f>'Comp. Desp. Indiretas'!$DN$7</f>
        <v>0</v>
      </c>
      <c r="B46527" s="278" t="str">
        <f>'Comp. Desp. Indiretas'!$A$85</f>
        <v>DG</v>
      </c>
      <c r="D46527" s="279" t="str">
        <f>'Comp. Desp. Indiretas'!$C$85</f>
        <v>AQUISIÇÃO DE VEICULO</v>
      </c>
      <c r="E46527" s="278" t="str">
        <f>Resumo!$R$5</f>
        <v>Despesa</v>
      </c>
      <c r="F46527" s="278" t="str">
        <f>Resumo!$R$6</f>
        <v>Despesa Indireta</v>
      </c>
      <c r="G46527" s="286">
        <f>'Comp. Desp. Indiretas'!DN85</f>
        <v>0</v>
      </c>
    </row>
    <row r="46528" spans="1:7">
      <c r="A46528" s="283">
        <f>'Comp. Desp. Indiretas'!$DN$7</f>
        <v>0</v>
      </c>
      <c r="B46528" s="278" t="str">
        <f>'Comp. Desp. Indiretas'!$A$86</f>
        <v>DG</v>
      </c>
      <c r="D46528" s="279" t="str">
        <f>'Comp. Desp. Indiretas'!$C$86</f>
        <v>COMBUSTÍVEL - GASOLINA</v>
      </c>
      <c r="E46528" s="278" t="str">
        <f>Resumo!$R$5</f>
        <v>Despesa</v>
      </c>
      <c r="F46528" s="278" t="str">
        <f>Resumo!$R$6</f>
        <v>Despesa Indireta</v>
      </c>
      <c r="G46528" s="286">
        <f>'Comp. Desp. Indiretas'!DN86</f>
        <v>0</v>
      </c>
    </row>
    <row r="46529" spans="1:7">
      <c r="A46529" s="283">
        <f>'Comp. Desp. Indiretas'!$DN$7</f>
        <v>0</v>
      </c>
      <c r="B46529" s="278" t="str">
        <f>'Comp. Desp. Indiretas'!$A$87</f>
        <v>DG</v>
      </c>
      <c r="D46529" s="279" t="str">
        <f>'Comp. Desp. Indiretas'!$C$87</f>
        <v>COMBUSTÍVEL - DIESEL</v>
      </c>
      <c r="E46529" s="278" t="str">
        <f>Resumo!$R$5</f>
        <v>Despesa</v>
      </c>
      <c r="F46529" s="278" t="str">
        <f>Resumo!$R$6</f>
        <v>Despesa Indireta</v>
      </c>
      <c r="G46529" s="286">
        <f>'Comp. Desp. Indiretas'!DN87</f>
        <v>0</v>
      </c>
    </row>
    <row r="46530" spans="1:7">
      <c r="A46530" s="283">
        <f>'Comp. Desp. Indiretas'!$DN$7</f>
        <v>0</v>
      </c>
      <c r="B46530" s="278" t="str">
        <f>'Comp. Desp. Indiretas'!$A$88</f>
        <v>DG</v>
      </c>
      <c r="D46530" s="279" t="str">
        <f>'Comp. Desp. Indiretas'!$C$88</f>
        <v>PASSAGEM AÉREA</v>
      </c>
      <c r="E46530" s="278" t="str">
        <f>Resumo!$R$5</f>
        <v>Despesa</v>
      </c>
      <c r="F46530" s="278" t="str">
        <f>Resumo!$R$6</f>
        <v>Despesa Indireta</v>
      </c>
      <c r="G46530" s="286">
        <f>'Comp. Desp. Indiretas'!DN88</f>
        <v>0</v>
      </c>
    </row>
    <row r="46531" spans="1:7">
      <c r="A46531" s="283">
        <f>'Comp. Desp. Indiretas'!$DN$7</f>
        <v>0</v>
      </c>
      <c r="B46531" s="278" t="str">
        <f>'Comp. Desp. Indiretas'!$A$89</f>
        <v>ART</v>
      </c>
      <c r="D46531" s="279" t="str">
        <f>'Comp. Desp. Indiretas'!$C$89</f>
        <v>ART CREA - Nível 1</v>
      </c>
      <c r="E46531" s="278" t="str">
        <f>Resumo!$R$5</f>
        <v>Despesa</v>
      </c>
      <c r="F46531" s="278" t="str">
        <f>Resumo!$R$6</f>
        <v>Despesa Indireta</v>
      </c>
      <c r="G46531" s="286">
        <f>'Comp. Desp. Indiretas'!DN89</f>
        <v>0</v>
      </c>
    </row>
    <row r="46532" spans="1:7">
      <c r="A46532" s="283">
        <f>'Comp. Desp. Indiretas'!$DN$7</f>
        <v>0</v>
      </c>
      <c r="B46532" s="278" t="str">
        <f>'Comp. Desp. Indiretas'!$A$90</f>
        <v>ART</v>
      </c>
      <c r="D46532" s="279" t="str">
        <f>'Comp. Desp. Indiretas'!$C$90</f>
        <v>ART CREA - Nível 2</v>
      </c>
      <c r="E46532" s="278" t="str">
        <f>Resumo!$R$5</f>
        <v>Despesa</v>
      </c>
      <c r="F46532" s="278" t="str">
        <f>Resumo!$R$6</f>
        <v>Despesa Indireta</v>
      </c>
      <c r="G46532" s="286">
        <f>'Comp. Desp. Indiretas'!DN90</f>
        <v>0</v>
      </c>
    </row>
    <row r="46533" spans="1:7">
      <c r="A46533" s="283">
        <f>'Comp. Desp. Indiretas'!$DN$7</f>
        <v>0</v>
      </c>
      <c r="B46533" s="278" t="str">
        <f>'Comp. Desp. Indiretas'!$A$91</f>
        <v>ART</v>
      </c>
      <c r="D46533" s="279" t="str">
        <f>'Comp. Desp. Indiretas'!$C$91</f>
        <v>ART CREA - Nível 3</v>
      </c>
      <c r="E46533" s="278" t="str">
        <f>Resumo!$R$5</f>
        <v>Despesa</v>
      </c>
      <c r="F46533" s="278" t="str">
        <f>Resumo!$R$6</f>
        <v>Despesa Indireta</v>
      </c>
      <c r="G46533" s="286">
        <f>'Comp. Desp. Indiretas'!DN91</f>
        <v>0</v>
      </c>
    </row>
    <row r="46534" spans="1:7">
      <c r="A46534" s="283">
        <f>'Comp. Desp. Indiretas'!$DN$7</f>
        <v>0</v>
      </c>
      <c r="B46534" s="278" t="str">
        <f>'Comp. Desp. Indiretas'!$A$92</f>
        <v>ART</v>
      </c>
      <c r="D46534" s="279" t="str">
        <f>'Comp. Desp. Indiretas'!$C$92</f>
        <v>ACERVO CREA</v>
      </c>
      <c r="E46534" s="278" t="str">
        <f>Resumo!$R$5</f>
        <v>Despesa</v>
      </c>
      <c r="F46534" s="278" t="str">
        <f>Resumo!$R$6</f>
        <v>Despesa Indireta</v>
      </c>
      <c r="G46534" s="286">
        <f>'Comp. Desp. Indiretas'!DN92</f>
        <v>0</v>
      </c>
    </row>
    <row r="46535" spans="1:7">
      <c r="A46535" s="283">
        <f>'Comp. Desp. Indiretas'!$DN$7</f>
        <v>0</v>
      </c>
      <c r="B46535" s="278" t="str">
        <f>'Comp. Desp. Indiretas'!$A$93</f>
        <v>ART</v>
      </c>
      <c r="D46535" s="279" t="str">
        <f>'Comp. Desp. Indiretas'!$C$93</f>
        <v>ART CRBio</v>
      </c>
      <c r="E46535" s="278" t="str">
        <f>Resumo!$R$5</f>
        <v>Despesa</v>
      </c>
      <c r="F46535" s="278" t="str">
        <f>Resumo!$R$6</f>
        <v>Despesa Indireta</v>
      </c>
      <c r="G46535" s="286">
        <f>'Comp. Desp. Indiretas'!DN93</f>
        <v>0</v>
      </c>
    </row>
    <row r="46536" spans="1:7">
      <c r="A46536" s="283">
        <f>'Comp. Desp. Indiretas'!$DN$7</f>
        <v>0</v>
      </c>
      <c r="B46536" s="278" t="str">
        <f>'Comp. Desp. Indiretas'!$A$94</f>
        <v>ART</v>
      </c>
      <c r="D46536" s="279" t="str">
        <f>'Comp. Desp. Indiretas'!$C$94</f>
        <v>ACERVO CRBio</v>
      </c>
      <c r="E46536" s="278" t="str">
        <f>Resumo!$R$5</f>
        <v>Despesa</v>
      </c>
      <c r="F46536" s="278" t="str">
        <f>Resumo!$R$6</f>
        <v>Despesa Indireta</v>
      </c>
      <c r="G46536" s="286">
        <f>'Comp. Desp. Indiretas'!DN94</f>
        <v>0</v>
      </c>
    </row>
    <row r="46537" spans="1:7">
      <c r="A46537" s="283">
        <f>'Comp. Desp. Indiretas'!$DN$7</f>
        <v>0</v>
      </c>
      <c r="B46537" s="278" t="str">
        <f>'Comp. Desp. Indiretas'!$A$95</f>
        <v>ART</v>
      </c>
      <c r="D46537" s="279" t="str">
        <f>'Comp. Desp. Indiretas'!$C$95</f>
        <v>VISTO CREA PF</v>
      </c>
      <c r="E46537" s="278" t="str">
        <f>Resumo!$R$5</f>
        <v>Despesa</v>
      </c>
      <c r="F46537" s="278" t="str">
        <f>Resumo!$R$6</f>
        <v>Despesa Indireta</v>
      </c>
      <c r="G46537" s="286">
        <f>'Comp. Desp. Indiretas'!DN95</f>
        <v>0</v>
      </c>
    </row>
    <row r="46538" spans="1:7">
      <c r="A46538" s="283">
        <f>'Comp. Desp. Indiretas'!$DN$7</f>
        <v>0</v>
      </c>
      <c r="B46538" s="278" t="str">
        <f>'Comp. Desp. Indiretas'!$A$96</f>
        <v>ART</v>
      </c>
      <c r="D46538" s="279" t="str">
        <f>'Comp. Desp. Indiretas'!$C$96</f>
        <v>VISTO CREA PJ</v>
      </c>
      <c r="E46538" s="278" t="str">
        <f>Resumo!$R$5</f>
        <v>Despesa</v>
      </c>
      <c r="F46538" s="278" t="str">
        <f>Resumo!$R$6</f>
        <v>Despesa Indireta</v>
      </c>
      <c r="G46538" s="286">
        <f>'Comp. Desp. Indiretas'!DN96</f>
        <v>0</v>
      </c>
    </row>
    <row r="46539" spans="1:7">
      <c r="A46539" s="283">
        <f>'Comp. Desp. Indiretas'!$DN$7</f>
        <v>0</v>
      </c>
      <c r="B46539" s="278" t="str">
        <f>'Comp. Desp. Indiretas'!$A$97</f>
        <v>ART</v>
      </c>
      <c r="D46539" s="279" t="str">
        <f>'Comp. Desp. Indiretas'!$C$97</f>
        <v>ANUIDADE CREA PF</v>
      </c>
      <c r="E46539" s="278" t="str">
        <f>Resumo!$R$5</f>
        <v>Despesa</v>
      </c>
      <c r="F46539" s="278" t="str">
        <f>Resumo!$R$6</f>
        <v>Despesa Indireta</v>
      </c>
      <c r="G46539" s="286">
        <f>'Comp. Desp. Indiretas'!DN97</f>
        <v>0</v>
      </c>
    </row>
    <row r="46540" spans="1:7">
      <c r="A46540" s="283">
        <f>'Comp. Desp. Indiretas'!$DN$7</f>
        <v>0</v>
      </c>
      <c r="B46540" s="278" t="str">
        <f>'Comp. Desp. Indiretas'!$A$98</f>
        <v>ART</v>
      </c>
      <c r="D46540" s="279" t="str">
        <f>'Comp. Desp. Indiretas'!$C$98</f>
        <v>ANUIDADE CREA PJ</v>
      </c>
      <c r="E46540" s="278" t="str">
        <f>Resumo!$R$5</f>
        <v>Despesa</v>
      </c>
      <c r="F46540" s="278" t="str">
        <f>Resumo!$R$6</f>
        <v>Despesa Indireta</v>
      </c>
      <c r="G46540" s="286">
        <f>'Comp. Desp. Indiretas'!DN98</f>
        <v>0</v>
      </c>
    </row>
    <row r="46541" spans="1:7">
      <c r="A46541" s="283">
        <f>'Comp. Desp. Indiretas'!$DN$7</f>
        <v>0</v>
      </c>
      <c r="B46541" s="278" t="str">
        <f>'Comp. Desp. Indiretas'!$A$99</f>
        <v>ART</v>
      </c>
      <c r="D46541" s="279" t="str">
        <f>'Comp. Desp. Indiretas'!$C$99</f>
        <v>VISTO CRBio PF</v>
      </c>
      <c r="E46541" s="278" t="str">
        <f>Resumo!$R$5</f>
        <v>Despesa</v>
      </c>
      <c r="F46541" s="278" t="str">
        <f>Resumo!$R$6</f>
        <v>Despesa Indireta</v>
      </c>
      <c r="G46541" s="286">
        <f>'Comp. Desp. Indiretas'!DN99</f>
        <v>0</v>
      </c>
    </row>
    <row r="46542" spans="1:7">
      <c r="A46542" s="283">
        <f>'Comp. Desp. Indiretas'!$DN$7</f>
        <v>0</v>
      </c>
      <c r="B46542" s="278" t="str">
        <f>'Comp. Desp. Indiretas'!$A$100</f>
        <v>ART</v>
      </c>
      <c r="D46542" s="279" t="str">
        <f>'Comp. Desp. Indiretas'!$C$100</f>
        <v>VISTO CRBio PJ</v>
      </c>
      <c r="E46542" s="278" t="str">
        <f>Resumo!$R$5</f>
        <v>Despesa</v>
      </c>
      <c r="F46542" s="278" t="str">
        <f>Resumo!$R$6</f>
        <v>Despesa Indireta</v>
      </c>
      <c r="G46542" s="286">
        <f>'Comp. Desp. Indiretas'!DN100</f>
        <v>0</v>
      </c>
    </row>
    <row r="46543" spans="1:7">
      <c r="A46543" s="283">
        <f>'Comp. Desp. Indiretas'!$DN$7</f>
        <v>0</v>
      </c>
      <c r="B46543" s="278" t="str">
        <f>'Comp. Desp. Indiretas'!$A$101</f>
        <v>SMS</v>
      </c>
      <c r="D46543" s="279" t="str">
        <f>'Comp. Desp. Indiretas'!$C$101</f>
        <v>PPRA</v>
      </c>
      <c r="E46543" s="278" t="str">
        <f>Resumo!$R$5</f>
        <v>Despesa</v>
      </c>
      <c r="F46543" s="278" t="str">
        <f>Resumo!$R$6</f>
        <v>Despesa Indireta</v>
      </c>
      <c r="G46543" s="286">
        <f>'Comp. Desp. Indiretas'!DN101</f>
        <v>0</v>
      </c>
    </row>
    <row r="46544" spans="1:7">
      <c r="A46544" s="283">
        <f>'Comp. Desp. Indiretas'!$DN$7</f>
        <v>0</v>
      </c>
      <c r="B46544" s="278" t="str">
        <f>'Comp. Desp. Indiretas'!$A$102</f>
        <v>SMS</v>
      </c>
      <c r="D46544" s="279" t="str">
        <f>'Comp. Desp. Indiretas'!$C$102</f>
        <v>PCMSO</v>
      </c>
      <c r="E46544" s="278" t="str">
        <f>Resumo!$R$5</f>
        <v>Despesa</v>
      </c>
      <c r="F46544" s="278" t="str">
        <f>Resumo!$R$6</f>
        <v>Despesa Indireta</v>
      </c>
      <c r="G46544" s="286">
        <f>'Comp. Desp. Indiretas'!DN102</f>
        <v>0</v>
      </c>
    </row>
    <row r="46545" spans="1:7">
      <c r="A46545" s="283">
        <f>'Comp. Desp. Indiretas'!$DN$7</f>
        <v>0</v>
      </c>
      <c r="B46545" s="278" t="str">
        <f>'Comp. Desp. Indiretas'!$A$103</f>
        <v>SMS</v>
      </c>
      <c r="D46545" s="279" t="str">
        <f>'Comp. Desp. Indiretas'!$C$103</f>
        <v>PGR</v>
      </c>
      <c r="E46545" s="278" t="str">
        <f>Resumo!$R$5</f>
        <v>Despesa</v>
      </c>
      <c r="F46545" s="278" t="str">
        <f>Resumo!$R$6</f>
        <v>Despesa Indireta</v>
      </c>
      <c r="G46545" s="286">
        <f>'Comp. Desp. Indiretas'!DN103</f>
        <v>0</v>
      </c>
    </row>
    <row r="46546" spans="1:7">
      <c r="A46546" s="283">
        <f>'Comp. Desp. Indiretas'!$DN$7</f>
        <v>0</v>
      </c>
      <c r="B46546" s="278" t="str">
        <f>'Comp. Desp. Indiretas'!$A$104</f>
        <v>SMS</v>
      </c>
      <c r="D46546" s="279" t="str">
        <f>'Comp. Desp. Indiretas'!$C$104</f>
        <v>PAE</v>
      </c>
      <c r="E46546" s="278" t="str">
        <f>Resumo!$R$5</f>
        <v>Despesa</v>
      </c>
      <c r="F46546" s="278" t="str">
        <f>Resumo!$R$6</f>
        <v>Despesa Indireta</v>
      </c>
      <c r="G46546" s="286">
        <f>'Comp. Desp. Indiretas'!DN104</f>
        <v>0</v>
      </c>
    </row>
    <row r="46547" spans="1:7">
      <c r="A46547" s="283">
        <f>'Comp. Desp. Indiretas'!$DN$7</f>
        <v>0</v>
      </c>
      <c r="B46547" s="278" t="str">
        <f>'Comp. Desp. Indiretas'!$A$105</f>
        <v>SMS</v>
      </c>
      <c r="D46547" s="279" t="str">
        <f>'Comp. Desp. Indiretas'!$C$105</f>
        <v>TREINAMENTO</v>
      </c>
      <c r="E46547" s="278" t="str">
        <f>Resumo!$R$5</f>
        <v>Despesa</v>
      </c>
      <c r="F46547" s="278" t="str">
        <f>Resumo!$R$6</f>
        <v>Despesa Indireta</v>
      </c>
      <c r="G46547" s="286">
        <f>'Comp. Desp. Indiretas'!DN105</f>
        <v>0</v>
      </c>
    </row>
    <row r="46548" spans="1:7">
      <c r="A46548" s="283">
        <f>'Comp. Desp. Indiretas'!$DN$7</f>
        <v>0</v>
      </c>
      <c r="B46548" s="278" t="str">
        <f>'Comp. Desp. Indiretas'!$A$106</f>
        <v>SMS</v>
      </c>
      <c r="D46548" s="279" t="str">
        <f>'Comp. Desp. Indiretas'!$C$106</f>
        <v>ASO</v>
      </c>
      <c r="E46548" s="278" t="str">
        <f>Resumo!$R$5</f>
        <v>Despesa</v>
      </c>
      <c r="F46548" s="278" t="str">
        <f>Resumo!$R$6</f>
        <v>Despesa Indireta</v>
      </c>
      <c r="G46548" s="286">
        <f>'Comp. Desp. Indiretas'!DN106</f>
        <v>0</v>
      </c>
    </row>
    <row r="46549" spans="1:7">
      <c r="A46549" s="283">
        <f>'Comp. Desp. Indiretas'!$DN$7</f>
        <v>0</v>
      </c>
      <c r="B46549" s="278">
        <f>'Comp. Desp. Indiretas'!$A$107</f>
        <v>0</v>
      </c>
      <c r="D46549" s="279" t="str">
        <f>'Comp. Desp. Indiretas'!$C$107</f>
        <v/>
      </c>
      <c r="E46549" s="278" t="str">
        <f>Resumo!$R$5</f>
        <v>Despesa</v>
      </c>
      <c r="F46549" s="278" t="str">
        <f>Resumo!$R$6</f>
        <v>Despesa Indireta</v>
      </c>
      <c r="G46549" s="286">
        <f>'Comp. Desp. Indiretas'!DN107</f>
        <v>0</v>
      </c>
    </row>
    <row r="46550" spans="1:7">
      <c r="A46550" s="283">
        <f>'Comp. Desp. Indiretas'!$DN$7</f>
        <v>0</v>
      </c>
      <c r="B46550" s="278">
        <f>'Comp. Desp. Indiretas'!$A$108</f>
        <v>0</v>
      </c>
      <c r="D46550" s="279" t="str">
        <f>'Comp. Desp. Indiretas'!$C$108</f>
        <v/>
      </c>
      <c r="E46550" s="278" t="str">
        <f>Resumo!$R$5</f>
        <v>Despesa</v>
      </c>
      <c r="F46550" s="278" t="str">
        <f>Resumo!$R$6</f>
        <v>Despesa Indireta</v>
      </c>
      <c r="G46550" s="286">
        <f>'Comp. Desp. Indiretas'!DN108</f>
        <v>0</v>
      </c>
    </row>
    <row r="46551" spans="1:7">
      <c r="A46551" s="283">
        <f>'Comp. Desp. Indiretas'!$DN$7</f>
        <v>0</v>
      </c>
      <c r="B46551" s="278">
        <f>'Comp. Desp. Indiretas'!$A$109</f>
        <v>0</v>
      </c>
      <c r="D46551" s="279" t="str">
        <f>'Comp. Desp. Indiretas'!$C$109</f>
        <v/>
      </c>
      <c r="E46551" s="278" t="str">
        <f>Resumo!$R$5</f>
        <v>Despesa</v>
      </c>
      <c r="F46551" s="278" t="str">
        <f>Resumo!$R$6</f>
        <v>Despesa Indireta</v>
      </c>
      <c r="G46551" s="286">
        <f>'Comp. Desp. Indiretas'!DN109</f>
        <v>0</v>
      </c>
    </row>
    <row r="46552" spans="1:7">
      <c r="A46552" s="283">
        <f>'Comp. Desp. Indiretas'!$DN$7</f>
        <v>0</v>
      </c>
      <c r="B46552" s="278">
        <f>'Comp. Desp. Indiretas'!$A$110</f>
        <v>0</v>
      </c>
      <c r="D46552" s="279" t="str">
        <f>'Comp. Desp. Indiretas'!$C$110</f>
        <v/>
      </c>
      <c r="E46552" s="278" t="str">
        <f>Resumo!$R$5</f>
        <v>Despesa</v>
      </c>
      <c r="F46552" s="278" t="str">
        <f>Resumo!$R$6</f>
        <v>Despesa Indireta</v>
      </c>
      <c r="G46552" s="286">
        <f>'Comp. Desp. Indiretas'!DN110</f>
        <v>0</v>
      </c>
    </row>
    <row r="46553" spans="1:7">
      <c r="A46553" s="283">
        <f>'Comp. Desp. Indiretas'!$DN$7</f>
        <v>0</v>
      </c>
      <c r="B46553" s="278">
        <f>'Comp. Desp. Indiretas'!$A$111</f>
        <v>0</v>
      </c>
      <c r="D46553" s="279" t="str">
        <f>'Comp. Desp. Indiretas'!$C$111</f>
        <v/>
      </c>
      <c r="E46553" s="278" t="str">
        <f>Resumo!$R$5</f>
        <v>Despesa</v>
      </c>
      <c r="F46553" s="278" t="str">
        <f>Resumo!$R$6</f>
        <v>Despesa Indireta</v>
      </c>
      <c r="G46553" s="286">
        <f>'Comp. Desp. Indiretas'!DN111</f>
        <v>0</v>
      </c>
    </row>
    <row r="46554" spans="1:7">
      <c r="A46554" s="283">
        <f>'Comp. Desp. Indiretas'!$DN$7</f>
        <v>0</v>
      </c>
      <c r="B46554" s="278">
        <f>'Comp. Desp. Indiretas'!$A$112</f>
        <v>0</v>
      </c>
      <c r="D46554" s="279" t="str">
        <f>'Comp. Desp. Indiretas'!$C$112</f>
        <v/>
      </c>
      <c r="E46554" s="278" t="str">
        <f>Resumo!$R$5</f>
        <v>Despesa</v>
      </c>
      <c r="F46554" s="278" t="str">
        <f>Resumo!$R$6</f>
        <v>Despesa Indireta</v>
      </c>
      <c r="G46554" s="286">
        <f>'Comp. Desp. Indiretas'!DN112</f>
        <v>0</v>
      </c>
    </row>
    <row r="46555" spans="1:7">
      <c r="A46555" s="283">
        <f>'Comp. Desp. Indiretas'!$DN$7</f>
        <v>0</v>
      </c>
      <c r="B46555" s="278" t="str">
        <f>'Composições Desp. Diretas'!$A$10</f>
        <v>MOD</v>
      </c>
      <c r="C46555" s="278" t="str">
        <f>EAP!$C$9</f>
        <v>PP01</v>
      </c>
      <c r="D46555" s="279" t="str">
        <f>'Composições Desp. Diretas'!$C$10</f>
        <v>ANALISTA TÉCNICO</v>
      </c>
      <c r="E46555" s="278" t="str">
        <f>Resumo!$R$5</f>
        <v>Despesa</v>
      </c>
      <c r="F46555" s="278" t="str">
        <f>Resumo!$R$7</f>
        <v>Despesa Direta</v>
      </c>
      <c r="G46555" s="286">
        <f>'Composições Desp. Diretas'!DO10</f>
        <v>0</v>
      </c>
    </row>
    <row r="46556" spans="1:7">
      <c r="A46556" s="283">
        <f>'Comp. Desp. Indiretas'!$DN$7</f>
        <v>0</v>
      </c>
      <c r="B46556" s="278" t="str">
        <f>'Composições Desp. Diretas'!$A$11</f>
        <v>MOD</v>
      </c>
      <c r="C46556" s="278" t="str">
        <f>EAP!$C$9</f>
        <v>PP01</v>
      </c>
      <c r="D46556" s="279" t="str">
        <f>'Composições Desp. Diretas'!$C$11</f>
        <v>ASSISTENTE ADMINISTRATIVO</v>
      </c>
      <c r="E46556" s="278" t="str">
        <f>Resumo!$R$5</f>
        <v>Despesa</v>
      </c>
      <c r="F46556" s="278" t="str">
        <f>Resumo!$R$7</f>
        <v>Despesa Direta</v>
      </c>
      <c r="G46556" s="286">
        <f>'Composições Desp. Diretas'!DO11</f>
        <v>0</v>
      </c>
    </row>
    <row r="46557" spans="1:7">
      <c r="A46557" s="283">
        <f>'Comp. Desp. Indiretas'!$DN$7</f>
        <v>0</v>
      </c>
      <c r="B46557" s="278" t="str">
        <f>'Composições Desp. Diretas'!$A$12</f>
        <v>MOD</v>
      </c>
      <c r="C46557" s="278" t="str">
        <f>EAP!$C$9</f>
        <v>PP01</v>
      </c>
      <c r="D46557" s="279" t="str">
        <f>'Composições Desp. Diretas'!$C$12</f>
        <v>TÉCNICO DE SEGURANÇA</v>
      </c>
      <c r="E46557" s="278" t="str">
        <f>Resumo!$R$5</f>
        <v>Despesa</v>
      </c>
      <c r="F46557" s="278" t="str">
        <f>Resumo!$R$7</f>
        <v>Despesa Direta</v>
      </c>
      <c r="G46557" s="286">
        <f>'Composições Desp. Diretas'!DO12</f>
        <v>0</v>
      </c>
    </row>
    <row r="46558" spans="1:7">
      <c r="A46558" s="283">
        <f>'Comp. Desp. Indiretas'!$DN$7</f>
        <v>0</v>
      </c>
      <c r="B46558" s="278" t="str">
        <f>'Composições Desp. Diretas'!$A$13</f>
        <v>MOD</v>
      </c>
      <c r="C46558" s="278" t="str">
        <f>EAP!$C$9</f>
        <v>PP01</v>
      </c>
      <c r="D46558" s="279" t="str">
        <f>'Composições Desp. Diretas'!$C$13</f>
        <v>PREPOSTO</v>
      </c>
      <c r="E46558" s="278" t="str">
        <f>Resumo!$R$5</f>
        <v>Despesa</v>
      </c>
      <c r="F46558" s="278" t="str">
        <f>Resumo!$R$7</f>
        <v>Despesa Direta</v>
      </c>
      <c r="G46558" s="286">
        <f>'Composições Desp. Diretas'!DO13</f>
        <v>0</v>
      </c>
    </row>
    <row r="46559" spans="1:7">
      <c r="A46559" s="283">
        <f>'Comp. Desp. Indiretas'!$DN$7</f>
        <v>0</v>
      </c>
      <c r="B46559" s="278" t="str">
        <f>'Composições Desp. Diretas'!$A$14</f>
        <v>MOD</v>
      </c>
      <c r="C46559" s="278" t="str">
        <f>EAP!$C$9</f>
        <v>PP01</v>
      </c>
      <c r="D46559" s="279" t="str">
        <f>'Composições Desp. Diretas'!$C$14</f>
        <v>COORDENADOR PEAC</v>
      </c>
      <c r="E46559" s="278" t="str">
        <f>Resumo!$R$5</f>
        <v>Despesa</v>
      </c>
      <c r="F46559" s="278" t="str">
        <f>Resumo!$R$7</f>
        <v>Despesa Direta</v>
      </c>
      <c r="G46559" s="286">
        <f>'Composições Desp. Diretas'!DO14</f>
        <v>0</v>
      </c>
    </row>
    <row r="46560" spans="1:7">
      <c r="A46560" s="283">
        <f>'Comp. Desp. Indiretas'!$DN$7</f>
        <v>0</v>
      </c>
      <c r="B46560" s="278" t="str">
        <f>'Composições Desp. Diretas'!$A$15</f>
        <v>MOD</v>
      </c>
      <c r="C46560" s="278" t="str">
        <f>EAP!$C$9</f>
        <v>PP01</v>
      </c>
      <c r="D46560" s="279" t="str">
        <f>'Composições Desp. Diretas'!$C$15</f>
        <v>COORDENADOR PEAC</v>
      </c>
      <c r="E46560" s="278" t="str">
        <f>Resumo!$R$5</f>
        <v>Despesa</v>
      </c>
      <c r="F46560" s="278" t="str">
        <f>Resumo!$R$7</f>
        <v>Despesa Direta</v>
      </c>
      <c r="G46560" s="286">
        <f>'Composições Desp. Diretas'!DO15</f>
        <v>0</v>
      </c>
    </row>
    <row r="46561" spans="1:7">
      <c r="A46561" s="283">
        <f>'Comp. Desp. Indiretas'!$DN$7</f>
        <v>0</v>
      </c>
      <c r="B46561" s="278" t="str">
        <f>'Composições Desp. Diretas'!$A$16</f>
        <v>MOD</v>
      </c>
      <c r="C46561" s="278" t="str">
        <f>EAP!$C$9</f>
        <v>PP01</v>
      </c>
      <c r="D46561" s="279" t="str">
        <f>'Composições Desp. Diretas'!$C$16</f>
        <v>PRODUÇÃO AUDIOVISUAL (DESIGNER GRÁFICO)</v>
      </c>
      <c r="E46561" s="278" t="str">
        <f>Resumo!$R$5</f>
        <v>Despesa</v>
      </c>
      <c r="F46561" s="278" t="str">
        <f>Resumo!$R$7</f>
        <v>Despesa Direta</v>
      </c>
      <c r="G46561" s="286">
        <f>'Composições Desp. Diretas'!DO16</f>
        <v>0</v>
      </c>
    </row>
    <row r="46562" spans="1:7">
      <c r="A46562" s="283">
        <f>'Comp. Desp. Indiretas'!$DN$7</f>
        <v>0</v>
      </c>
      <c r="B46562" s="278" t="str">
        <f>'Composições Desp. Diretas'!$A$17</f>
        <v>DG</v>
      </c>
      <c r="C46562" s="278" t="str">
        <f>EAP!$C$9</f>
        <v>PP01</v>
      </c>
      <c r="D46562" s="279" t="str">
        <f>'Composições Desp. Diretas'!$C$17</f>
        <v>AJUDA DE CUSTO - CAJU - NÍVEL 1</v>
      </c>
      <c r="E46562" s="278" t="str">
        <f>Resumo!$R$5</f>
        <v>Despesa</v>
      </c>
      <c r="F46562" s="278" t="str">
        <f>Resumo!$R$7</f>
        <v>Despesa Direta</v>
      </c>
      <c r="G46562" s="286">
        <f>'Composições Desp. Diretas'!DO17</f>
        <v>0</v>
      </c>
    </row>
    <row r="46563" spans="1:7">
      <c r="A46563" s="283">
        <f>'Comp. Desp. Indiretas'!$DN$7</f>
        <v>0</v>
      </c>
      <c r="B46563" s="278" t="str">
        <f>'Composições Desp. Diretas'!$A$18</f>
        <v>DG</v>
      </c>
      <c r="C46563" s="278" t="str">
        <f>EAP!$C$9</f>
        <v>PP01</v>
      </c>
      <c r="D46563" s="279" t="str">
        <f>'Composições Desp. Diretas'!$C$18</f>
        <v>AJUDA DE CUSTO - CAJU - NÍVEL 2</v>
      </c>
      <c r="E46563" s="278" t="str">
        <f>Resumo!$R$5</f>
        <v>Despesa</v>
      </c>
      <c r="F46563" s="278" t="str">
        <f>Resumo!$R$7</f>
        <v>Despesa Direta</v>
      </c>
      <c r="G46563" s="286">
        <f>'Composições Desp. Diretas'!DO18</f>
        <v>0</v>
      </c>
    </row>
    <row r="46564" spans="1:7">
      <c r="A46564" s="283">
        <f>'Comp. Desp. Indiretas'!$DN$7</f>
        <v>0</v>
      </c>
      <c r="B46564" s="278" t="str">
        <f>'Composições Desp. Diretas'!$A$19</f>
        <v>MA</v>
      </c>
      <c r="C46564" s="278" t="str">
        <f>EAP!$C$9</f>
        <v>PP01</v>
      </c>
      <c r="D46564" s="279" t="str">
        <f>'Composições Desp. Diretas'!$C$19</f>
        <v>UNIFORME/EPI</v>
      </c>
      <c r="E46564" s="278" t="str">
        <f>Resumo!$R$5</f>
        <v>Despesa</v>
      </c>
      <c r="F46564" s="278" t="str">
        <f>Resumo!$R$7</f>
        <v>Despesa Direta</v>
      </c>
      <c r="G46564" s="286">
        <f>'Composições Desp. Diretas'!DO19</f>
        <v>0</v>
      </c>
    </row>
    <row r="46565" spans="1:7">
      <c r="A46565" s="283">
        <f>'Comp. Desp. Indiretas'!$DN$7</f>
        <v>0</v>
      </c>
      <c r="B46565" s="278" t="str">
        <f>'Composições Desp. Diretas'!$A$20</f>
        <v>SMS</v>
      </c>
      <c r="C46565" s="278" t="str">
        <f>EAP!$C$9</f>
        <v>PP01</v>
      </c>
      <c r="D46565" s="279" t="str">
        <f>'Composições Desp. Diretas'!$C$20</f>
        <v>ASO</v>
      </c>
      <c r="E46565" s="278" t="str">
        <f>Resumo!$R$5</f>
        <v>Despesa</v>
      </c>
      <c r="F46565" s="278" t="str">
        <f>Resumo!$R$7</f>
        <v>Despesa Direta</v>
      </c>
      <c r="G46565" s="286">
        <f>'Composições Desp. Diretas'!DO20</f>
        <v>0</v>
      </c>
    </row>
    <row r="46566" spans="1:7">
      <c r="A46566" s="283">
        <f>'Comp. Desp. Indiretas'!$DN$7</f>
        <v>0</v>
      </c>
      <c r="B46566" s="278" t="str">
        <f>'Composições Desp. Diretas'!$A$21</f>
        <v>EQ</v>
      </c>
      <c r="C46566" s="278" t="str">
        <f>EAP!$C$9</f>
        <v>PP01</v>
      </c>
      <c r="D46566" s="279" t="str">
        <f>'Composições Desp. Diretas'!$C$21</f>
        <v>NOTEBOOK</v>
      </c>
      <c r="E46566" s="278" t="str">
        <f>Resumo!$R$5</f>
        <v>Despesa</v>
      </c>
      <c r="F46566" s="278" t="str">
        <f>Resumo!$R$7</f>
        <v>Despesa Direta</v>
      </c>
      <c r="G46566" s="286">
        <f>'Composições Desp. Diretas'!DO21</f>
        <v>0</v>
      </c>
    </row>
    <row r="46567" spans="1:7">
      <c r="A46567" s="283">
        <f>'Comp. Desp. Indiretas'!$DN$7</f>
        <v>0</v>
      </c>
      <c r="B46567" s="278" t="str">
        <f>'Composições Desp. Diretas'!$A$22</f>
        <v>EQ</v>
      </c>
      <c r="C46567" s="278" t="str">
        <f>EAP!$C$9</f>
        <v>PP01</v>
      </c>
      <c r="D46567" s="279" t="str">
        <f>'Composições Desp. Diretas'!$C$22</f>
        <v>KIT MULTIMÍDIA</v>
      </c>
      <c r="E46567" s="278" t="str">
        <f>Resumo!$R$5</f>
        <v>Despesa</v>
      </c>
      <c r="F46567" s="278" t="str">
        <f>Resumo!$R$7</f>
        <v>Despesa Direta</v>
      </c>
      <c r="G46567" s="286">
        <f>'Composições Desp. Diretas'!DO22</f>
        <v>0</v>
      </c>
    </row>
    <row r="46568" spans="1:7">
      <c r="A46568" s="283">
        <f>'Comp. Desp. Indiretas'!$DN$7</f>
        <v>0</v>
      </c>
      <c r="B46568" s="278" t="str">
        <f>'Composições Desp. Diretas'!$A$23</f>
        <v>SMS</v>
      </c>
      <c r="C46568" s="278" t="str">
        <f>EAP!$C$9</f>
        <v>PP01</v>
      </c>
      <c r="D46568" s="279" t="str">
        <f>'Composições Desp. Diretas'!$C$23</f>
        <v>TREINAMENTO RAC02 (VALE)</v>
      </c>
      <c r="E46568" s="278" t="str">
        <f>Resumo!$R$5</f>
        <v>Despesa</v>
      </c>
      <c r="F46568" s="278" t="str">
        <f>Resumo!$R$7</f>
        <v>Despesa Direta</v>
      </c>
      <c r="G46568" s="286">
        <f>'Composições Desp. Diretas'!DO23</f>
        <v>0</v>
      </c>
    </row>
    <row r="46569" spans="1:7">
      <c r="A46569" s="283">
        <f>'Comp. Desp. Indiretas'!$DN$7</f>
        <v>0</v>
      </c>
      <c r="B46569" s="278" t="str">
        <f>'Composições Desp. Diretas'!$A$24</f>
        <v>SE</v>
      </c>
      <c r="C46569" s="278" t="str">
        <f>EAP!$C$9</f>
        <v>PP01</v>
      </c>
      <c r="D46569" s="279" t="str">
        <f>'Composições Desp. Diretas'!$C$24</f>
        <v>ESPECIALISTA - 44h/MÊS</v>
      </c>
      <c r="E46569" s="278" t="str">
        <f>Resumo!$R$5</f>
        <v>Despesa</v>
      </c>
      <c r="F46569" s="278" t="str">
        <f>Resumo!$R$7</f>
        <v>Despesa Direta</v>
      </c>
      <c r="G46569" s="286">
        <f>'Composições Desp. Diretas'!DO24</f>
        <v>0</v>
      </c>
    </row>
    <row r="46570" spans="1:7">
      <c r="A46570" s="283">
        <f>'Comp. Desp. Indiretas'!$DN$7</f>
        <v>0</v>
      </c>
      <c r="B46570" s="278">
        <f>'Composições Desp. Diretas'!$A$25</f>
        <v>0</v>
      </c>
      <c r="C46570" s="278" t="str">
        <f>EAP!$C$9</f>
        <v>PP01</v>
      </c>
      <c r="D46570" s="279">
        <f>'Composições Desp. Diretas'!$C$25</f>
        <v>0</v>
      </c>
      <c r="E46570" s="278" t="str">
        <f>Resumo!$R$5</f>
        <v>Despesa</v>
      </c>
      <c r="F46570" s="278" t="str">
        <f>Resumo!$R$7</f>
        <v>Despesa Direta</v>
      </c>
      <c r="G46570" s="286">
        <f>'Composições Desp. Diretas'!DO25</f>
        <v>0</v>
      </c>
    </row>
    <row r="46571" spans="1:7">
      <c r="A46571" s="283">
        <f>'Comp. Desp. Indiretas'!$DN$7</f>
        <v>0</v>
      </c>
      <c r="B46571" s="278">
        <f>'Composições Desp. Diretas'!$A$26</f>
        <v>0</v>
      </c>
      <c r="C46571" s="278" t="str">
        <f>EAP!$C$9</f>
        <v>PP01</v>
      </c>
      <c r="D46571" s="279">
        <f>'Composições Desp. Diretas'!$C$26</f>
        <v>0</v>
      </c>
      <c r="E46571" s="278" t="str">
        <f>Resumo!$R$5</f>
        <v>Despesa</v>
      </c>
      <c r="F46571" s="278" t="str">
        <f>Resumo!$R$7</f>
        <v>Despesa Direta</v>
      </c>
      <c r="G46571" s="286">
        <f>'Composições Desp. Diretas'!DO26</f>
        <v>0</v>
      </c>
    </row>
    <row r="46572" spans="1:7">
      <c r="A46572" s="283">
        <f>'Comp. Desp. Indiretas'!$DN$7</f>
        <v>0</v>
      </c>
      <c r="B46572" s="278">
        <f>'Composições Desp. Diretas'!$A$27</f>
        <v>0</v>
      </c>
      <c r="C46572" s="278" t="str">
        <f>EAP!$C$9</f>
        <v>PP01</v>
      </c>
      <c r="D46572" s="279">
        <f>'Composições Desp. Diretas'!$C$27</f>
        <v>0</v>
      </c>
      <c r="E46572" s="278" t="str">
        <f>Resumo!$R$5</f>
        <v>Despesa</v>
      </c>
      <c r="F46572" s="278" t="str">
        <f>Resumo!$R$7</f>
        <v>Despesa Direta</v>
      </c>
      <c r="G46572" s="286">
        <f>'Composições Desp. Diretas'!DO27</f>
        <v>0</v>
      </c>
    </row>
    <row r="46573" spans="1:7">
      <c r="A46573" s="283">
        <f>'Comp. Desp. Indiretas'!$DN$7</f>
        <v>0</v>
      </c>
      <c r="B46573" s="278">
        <f>'Composições Desp. Diretas'!$A$28</f>
        <v>0</v>
      </c>
      <c r="C46573" s="278" t="str">
        <f>EAP!$C$9</f>
        <v>PP01</v>
      </c>
      <c r="D46573" s="279">
        <f>'Composições Desp. Diretas'!$C$28</f>
        <v>0</v>
      </c>
      <c r="E46573" s="278" t="str">
        <f>Resumo!$R$5</f>
        <v>Despesa</v>
      </c>
      <c r="F46573" s="278" t="str">
        <f>Resumo!$R$7</f>
        <v>Despesa Direta</v>
      </c>
      <c r="G46573" s="286">
        <f>'Composições Desp. Diretas'!DO28</f>
        <v>0</v>
      </c>
    </row>
    <row r="46574" spans="1:7">
      <c r="A46574" s="283">
        <f>'Comp. Desp. Indiretas'!$DN$7</f>
        <v>0</v>
      </c>
      <c r="B46574" s="278">
        <f>'Composições Desp. Diretas'!$A$29</f>
        <v>0</v>
      </c>
      <c r="C46574" s="278" t="str">
        <f>EAP!$C$9</f>
        <v>PP01</v>
      </c>
      <c r="D46574" s="279">
        <f>'Composições Desp. Diretas'!$C$29</f>
        <v>0</v>
      </c>
      <c r="E46574" s="278" t="str">
        <f>Resumo!$R$5</f>
        <v>Despesa</v>
      </c>
      <c r="F46574" s="278" t="str">
        <f>Resumo!$R$7</f>
        <v>Despesa Direta</v>
      </c>
      <c r="G46574" s="286">
        <f>'Composições Desp. Diretas'!DO29</f>
        <v>0</v>
      </c>
    </row>
    <row r="46575" spans="1:7">
      <c r="A46575" s="283">
        <f>'Comp. Desp. Indiretas'!$DN$7</f>
        <v>0</v>
      </c>
      <c r="B46575" s="278">
        <f>'Composições Desp. Diretas'!$A$30</f>
        <v>0</v>
      </c>
      <c r="C46575" s="278" t="str">
        <f>EAP!$C$9</f>
        <v>PP01</v>
      </c>
      <c r="D46575" s="279">
        <f>'Composições Desp. Diretas'!$C$30</f>
        <v>0</v>
      </c>
      <c r="E46575" s="278" t="str">
        <f>Resumo!$R$5</f>
        <v>Despesa</v>
      </c>
      <c r="F46575" s="278" t="str">
        <f>Resumo!$R$7</f>
        <v>Despesa Direta</v>
      </c>
      <c r="G46575" s="286">
        <f>'Composições Desp. Diretas'!DO30</f>
        <v>0</v>
      </c>
    </row>
    <row r="46576" spans="1:7">
      <c r="A46576" s="283">
        <f>'Comp. Desp. Indiretas'!$DN$7</f>
        <v>0</v>
      </c>
      <c r="B46576" s="278">
        <f>'Composições Desp. Diretas'!$A$31</f>
        <v>0</v>
      </c>
      <c r="C46576" s="278" t="str">
        <f>EAP!$C$9</f>
        <v>PP01</v>
      </c>
      <c r="D46576" s="279">
        <f>'Composições Desp. Diretas'!$C$31</f>
        <v>0</v>
      </c>
      <c r="E46576" s="278" t="str">
        <f>Resumo!$R$5</f>
        <v>Despesa</v>
      </c>
      <c r="F46576" s="278" t="str">
        <f>Resumo!$R$7</f>
        <v>Despesa Direta</v>
      </c>
      <c r="G46576" s="286">
        <f>'Composições Desp. Diretas'!DO31</f>
        <v>0</v>
      </c>
    </row>
    <row r="46577" spans="1:7">
      <c r="A46577" s="283">
        <f>'Comp. Desp. Indiretas'!$DN$7</f>
        <v>0</v>
      </c>
      <c r="B46577" s="278">
        <f>'Composições Desp. Diretas'!$A$32</f>
        <v>0</v>
      </c>
      <c r="C46577" s="278" t="str">
        <f>EAP!$C$9</f>
        <v>PP01</v>
      </c>
      <c r="D46577" s="279">
        <f>'Composições Desp. Diretas'!$C$32</f>
        <v>0</v>
      </c>
      <c r="E46577" s="278" t="str">
        <f>Resumo!$R$5</f>
        <v>Despesa</v>
      </c>
      <c r="F46577" s="278" t="str">
        <f>Resumo!$R$7</f>
        <v>Despesa Direta</v>
      </c>
      <c r="G46577" s="286">
        <f>'Composições Desp. Diretas'!DO32</f>
        <v>0</v>
      </c>
    </row>
    <row r="46578" spans="1:7">
      <c r="A46578" s="283">
        <f>'Comp. Desp. Indiretas'!$DN$7</f>
        <v>0</v>
      </c>
      <c r="B46578" s="278">
        <f>'Composições Desp. Diretas'!$A$33</f>
        <v>0</v>
      </c>
      <c r="C46578" s="278" t="str">
        <f>EAP!$C$9</f>
        <v>PP01</v>
      </c>
      <c r="D46578" s="279">
        <f>'Composições Desp. Diretas'!$C$33</f>
        <v>0</v>
      </c>
      <c r="E46578" s="278" t="str">
        <f>Resumo!$R$5</f>
        <v>Despesa</v>
      </c>
      <c r="F46578" s="278" t="str">
        <f>Resumo!$R$7</f>
        <v>Despesa Direta</v>
      </c>
      <c r="G46578" s="286">
        <f>'Composições Desp. Diretas'!DO33</f>
        <v>0</v>
      </c>
    </row>
    <row r="46579" spans="1:7">
      <c r="A46579" s="283">
        <f>'Comp. Desp. Indiretas'!$DN$7</f>
        <v>0</v>
      </c>
      <c r="B46579" s="278">
        <f>'Composições Desp. Diretas'!$A$34</f>
        <v>0</v>
      </c>
      <c r="C46579" s="278" t="str">
        <f>EAP!$C$9</f>
        <v>PP01</v>
      </c>
      <c r="D46579" s="279">
        <f>'Composições Desp. Diretas'!$C$34</f>
        <v>0</v>
      </c>
      <c r="E46579" s="278" t="str">
        <f>Resumo!$R$5</f>
        <v>Despesa</v>
      </c>
      <c r="F46579" s="278" t="str">
        <f>Resumo!$R$7</f>
        <v>Despesa Direta</v>
      </c>
      <c r="G46579" s="286">
        <f>'Composições Desp. Diretas'!DO34</f>
        <v>0</v>
      </c>
    </row>
    <row r="46580" spans="1:7">
      <c r="A46580" s="283">
        <f>'Comp. Desp. Indiretas'!$DN$7</f>
        <v>0</v>
      </c>
      <c r="B46580" s="278">
        <f>'Composições Desp. Diretas'!$A$35</f>
        <v>0</v>
      </c>
      <c r="C46580" s="278" t="str">
        <f>EAP!$C$9</f>
        <v>PP01</v>
      </c>
      <c r="D46580" s="279">
        <f>'Composições Desp. Diretas'!$C$35</f>
        <v>0</v>
      </c>
      <c r="E46580" s="278" t="str">
        <f>Resumo!$R$5</f>
        <v>Despesa</v>
      </c>
      <c r="F46580" s="278" t="str">
        <f>Resumo!$R$7</f>
        <v>Despesa Direta</v>
      </c>
      <c r="G46580" s="286">
        <f>'Composições Desp. Diretas'!DO35</f>
        <v>0</v>
      </c>
    </row>
    <row r="46581" spans="1:7">
      <c r="A46581" s="283">
        <f>'Comp. Desp. Indiretas'!$DN$7</f>
        <v>0</v>
      </c>
      <c r="B46581" s="278">
        <f>'Composições Desp. Diretas'!$A$36</f>
        <v>0</v>
      </c>
      <c r="C46581" s="278" t="str">
        <f>EAP!$C$9</f>
        <v>PP01</v>
      </c>
      <c r="D46581" s="279">
        <f>'Composições Desp. Diretas'!$C$36</f>
        <v>0</v>
      </c>
      <c r="E46581" s="278" t="str">
        <f>Resumo!$R$5</f>
        <v>Despesa</v>
      </c>
      <c r="F46581" s="278" t="str">
        <f>Resumo!$R$7</f>
        <v>Despesa Direta</v>
      </c>
      <c r="G46581" s="286">
        <f>'Composições Desp. Diretas'!DO36</f>
        <v>0</v>
      </c>
    </row>
    <row r="46582" spans="1:7">
      <c r="A46582" s="283">
        <f>'Comp. Desp. Indiretas'!$DN$7</f>
        <v>0</v>
      </c>
      <c r="B46582" s="278">
        <f>'Composições Desp. Diretas'!$A$37</f>
        <v>0</v>
      </c>
      <c r="C46582" s="278" t="str">
        <f>EAP!$C$9</f>
        <v>PP01</v>
      </c>
      <c r="D46582" s="279">
        <f>'Composições Desp. Diretas'!$C$37</f>
        <v>0</v>
      </c>
      <c r="E46582" s="278" t="str">
        <f>Resumo!$R$5</f>
        <v>Despesa</v>
      </c>
      <c r="F46582" s="278" t="str">
        <f>Resumo!$R$7</f>
        <v>Despesa Direta</v>
      </c>
      <c r="G46582" s="286">
        <f>'Composições Desp. Diretas'!DO37</f>
        <v>0</v>
      </c>
    </row>
    <row r="46583" spans="1:7">
      <c r="A46583" s="283">
        <f>'Comp. Desp. Indiretas'!$DN$7</f>
        <v>0</v>
      </c>
      <c r="B46583" s="278">
        <f>'Composições Desp. Diretas'!$A$38</f>
        <v>0</v>
      </c>
      <c r="C46583" s="278" t="str">
        <f>EAP!$C$9</f>
        <v>PP01</v>
      </c>
      <c r="D46583" s="279">
        <f>'Composições Desp. Diretas'!$C$38</f>
        <v>0</v>
      </c>
      <c r="E46583" s="278" t="str">
        <f>Resumo!$R$5</f>
        <v>Despesa</v>
      </c>
      <c r="F46583" s="278" t="str">
        <f>Resumo!$R$7</f>
        <v>Despesa Direta</v>
      </c>
      <c r="G46583" s="286">
        <f>'Composições Desp. Diretas'!DO38</f>
        <v>0</v>
      </c>
    </row>
    <row r="46584" spans="1:7">
      <c r="A46584" s="283">
        <f>'Comp. Desp. Indiretas'!$DN$7</f>
        <v>0</v>
      </c>
      <c r="B46584" s="278">
        <f>'Composições Desp. Diretas'!$A$39</f>
        <v>0</v>
      </c>
      <c r="C46584" s="278" t="str">
        <f>EAP!$C$9</f>
        <v>PP01</v>
      </c>
      <c r="D46584" s="279">
        <f>'Composições Desp. Diretas'!$C$39</f>
        <v>0</v>
      </c>
      <c r="E46584" s="278" t="str">
        <f>Resumo!$R$5</f>
        <v>Despesa</v>
      </c>
      <c r="F46584" s="278" t="str">
        <f>Resumo!$R$7</f>
        <v>Despesa Direta</v>
      </c>
      <c r="G46584" s="286">
        <f>'Composições Desp. Diretas'!DO39</f>
        <v>0</v>
      </c>
    </row>
    <row r="46585" spans="1:7">
      <c r="A46585" s="283">
        <f>'Comp. Desp. Indiretas'!$DN$7</f>
        <v>0</v>
      </c>
      <c r="B46585" s="278">
        <f>'Composições Desp. Diretas'!$A$40</f>
        <v>0</v>
      </c>
      <c r="C46585" s="278" t="str">
        <f>EAP!$C$9</f>
        <v>PP01</v>
      </c>
      <c r="D46585" s="279">
        <f>'Composições Desp. Diretas'!$C$40</f>
        <v>0</v>
      </c>
      <c r="E46585" s="278" t="str">
        <f>Resumo!$R$5</f>
        <v>Despesa</v>
      </c>
      <c r="F46585" s="278" t="str">
        <f>Resumo!$R$7</f>
        <v>Despesa Direta</v>
      </c>
      <c r="G46585" s="286">
        <f>'Composições Desp. Diretas'!DO40</f>
        <v>0</v>
      </c>
    </row>
    <row r="46586" spans="1:7">
      <c r="A46586" s="283">
        <f>'Comp. Desp. Indiretas'!$DN$7</f>
        <v>0</v>
      </c>
      <c r="B46586" s="278" t="str">
        <f>'Composições Desp. Diretas'!$A$42</f>
        <v>DG</v>
      </c>
      <c r="C46586" s="278" t="str">
        <f>EAP!$C$10</f>
        <v>PP02</v>
      </c>
      <c r="D46586" s="279" t="str">
        <f>'Composições Desp. Diretas'!$C$42</f>
        <v>ALUGUEL DE VEÍCULO SUV</v>
      </c>
      <c r="E46586" s="278" t="str">
        <f>Resumo!$R$5</f>
        <v>Despesa</v>
      </c>
      <c r="F46586" s="278" t="str">
        <f>Resumo!$R$7</f>
        <v>Despesa Direta</v>
      </c>
      <c r="G46586" s="286">
        <f>'Composições Desp. Diretas'!DO42</f>
        <v>0</v>
      </c>
    </row>
    <row r="46587" spans="1:7">
      <c r="A46587" s="283">
        <f>'Comp. Desp. Indiretas'!$DN$7</f>
        <v>0</v>
      </c>
      <c r="B46587" s="278" t="str">
        <f>'Composições Desp. Diretas'!$A$43</f>
        <v>DG</v>
      </c>
      <c r="C46587" s="278" t="str">
        <f>EAP!$C$10</f>
        <v>PP02</v>
      </c>
      <c r="D46587" s="279" t="str">
        <f>'Composições Desp. Diretas'!$C$43</f>
        <v>COMBUSTÍVEL - GASOLINA</v>
      </c>
      <c r="E46587" s="278" t="str">
        <f>Resumo!$R$5</f>
        <v>Despesa</v>
      </c>
      <c r="F46587" s="278" t="str">
        <f>Resumo!$R$7</f>
        <v>Despesa Direta</v>
      </c>
      <c r="G46587" s="286">
        <f>'Composições Desp. Diretas'!DO43</f>
        <v>0</v>
      </c>
    </row>
    <row r="46588" spans="1:7">
      <c r="A46588" s="283">
        <f>'Comp. Desp. Indiretas'!$DN$7</f>
        <v>0</v>
      </c>
      <c r="B46588" s="278" t="str">
        <f>'Composições Desp. Diretas'!$A$44</f>
        <v>DG</v>
      </c>
      <c r="C46588" s="278" t="str">
        <f>EAP!$C$10</f>
        <v>PP02</v>
      </c>
      <c r="D46588" s="279" t="str">
        <f>'Composições Desp. Diretas'!$C$44</f>
        <v>EQUIPAMENTOS VEÍCULO (SENSOR DE FADIGA + TELEMETRIA)</v>
      </c>
      <c r="E46588" s="278" t="str">
        <f>Resumo!$R$5</f>
        <v>Despesa</v>
      </c>
      <c r="F46588" s="278" t="str">
        <f>Resumo!$R$7</f>
        <v>Despesa Direta</v>
      </c>
      <c r="G46588" s="286">
        <f>'Composições Desp. Diretas'!DO44</f>
        <v>0</v>
      </c>
    </row>
    <row r="46589" spans="1:7">
      <c r="A46589" s="283">
        <f>'Comp. Desp. Indiretas'!$DN$7</f>
        <v>0</v>
      </c>
      <c r="B46589" s="278" t="str">
        <f>'Composições Desp. Diretas'!$A$45</f>
        <v>DG</v>
      </c>
      <c r="C46589" s="278" t="str">
        <f>EAP!$C$10</f>
        <v>PP02</v>
      </c>
      <c r="D46589" s="279" t="str">
        <f>'Composições Desp. Diretas'!$C$45</f>
        <v>INSTALAÇÃO SENSOR FADIGA</v>
      </c>
      <c r="E46589" s="278" t="str">
        <f>Resumo!$R$5</f>
        <v>Despesa</v>
      </c>
      <c r="F46589" s="278" t="str">
        <f>Resumo!$R$7</f>
        <v>Despesa Direta</v>
      </c>
      <c r="G46589" s="286">
        <f>'Composições Desp. Diretas'!DO45</f>
        <v>0</v>
      </c>
    </row>
    <row r="46590" spans="1:7">
      <c r="A46590" s="283">
        <f>'Comp. Desp. Indiretas'!$DN$7</f>
        <v>0</v>
      </c>
      <c r="B46590" s="278" t="str">
        <f>'Composições Desp. Diretas'!$A$46</f>
        <v>DG</v>
      </c>
      <c r="C46590" s="278" t="str">
        <f>EAP!$C$10</f>
        <v>PP02</v>
      </c>
      <c r="D46590" s="279" t="str">
        <f>'Composições Desp. Diretas'!$C$46</f>
        <v>DESINSTALAÇÃO SENSOR FADIGA</v>
      </c>
      <c r="E46590" s="278" t="str">
        <f>Resumo!$R$5</f>
        <v>Despesa</v>
      </c>
      <c r="F46590" s="278" t="str">
        <f>Resumo!$R$7</f>
        <v>Despesa Direta</v>
      </c>
      <c r="G46590" s="286">
        <f>'Composições Desp. Diretas'!DO46</f>
        <v>0</v>
      </c>
    </row>
    <row r="46591" spans="1:7">
      <c r="A46591" s="283">
        <f>'Comp. Desp. Indiretas'!$DN$7</f>
        <v>0</v>
      </c>
      <c r="B46591" s="278" t="str">
        <f>'Composições Desp. Diretas'!$A$47</f>
        <v>DG</v>
      </c>
      <c r="C46591" s="278" t="str">
        <f>EAP!$C$10</f>
        <v>PP02</v>
      </c>
      <c r="D46591" s="279" t="str">
        <f>'Composições Desp. Diretas'!$C$47</f>
        <v>INSTALAÇÃO TELEMETRIA</v>
      </c>
      <c r="E46591" s="278" t="str">
        <f>Resumo!$R$5</f>
        <v>Despesa</v>
      </c>
      <c r="F46591" s="278" t="str">
        <f>Resumo!$R$7</f>
        <v>Despesa Direta</v>
      </c>
      <c r="G46591" s="286">
        <f>'Composições Desp. Diretas'!DO47</f>
        <v>0</v>
      </c>
    </row>
    <row r="46592" spans="1:7">
      <c r="A46592" s="283">
        <f>'Comp. Desp. Indiretas'!$DN$7</f>
        <v>0</v>
      </c>
      <c r="B46592" s="278" t="str">
        <f>'Composições Desp. Diretas'!$A$48</f>
        <v>DG</v>
      </c>
      <c r="C46592" s="278" t="str">
        <f>EAP!$C$10</f>
        <v>PP02</v>
      </c>
      <c r="D46592" s="279" t="str">
        <f>'Composições Desp. Diretas'!$C$48</f>
        <v>DESINSTALAÇÃO TELEMETRIA</v>
      </c>
      <c r="E46592" s="278" t="str">
        <f>Resumo!$R$5</f>
        <v>Despesa</v>
      </c>
      <c r="F46592" s="278" t="str">
        <f>Resumo!$R$7</f>
        <v>Despesa Direta</v>
      </c>
      <c r="G46592" s="286">
        <f>'Composições Desp. Diretas'!DO48</f>
        <v>0</v>
      </c>
    </row>
    <row r="46593" spans="1:7">
      <c r="A46593" s="283">
        <f>'Comp. Desp. Indiretas'!$DN$7</f>
        <v>0</v>
      </c>
      <c r="B46593" s="278" t="str">
        <f>'Composições Desp. Diretas'!$A$49</f>
        <v>DG</v>
      </c>
      <c r="C46593" s="278" t="str">
        <f>EAP!$C$10</f>
        <v>PP02</v>
      </c>
      <c r="D46593" s="279" t="str">
        <f>'Composições Desp. Diretas'!$C$49</f>
        <v>INSTALAÇÃO E DESINSTALAÇÃO DE SIRENE DE RÉ</v>
      </c>
      <c r="E46593" s="278" t="str">
        <f>Resumo!$R$5</f>
        <v>Despesa</v>
      </c>
      <c r="F46593" s="278" t="str">
        <f>Resumo!$R$7</f>
        <v>Despesa Direta</v>
      </c>
      <c r="G46593" s="286">
        <f>'Composições Desp. Diretas'!DO49</f>
        <v>0</v>
      </c>
    </row>
    <row r="46594" spans="1:7">
      <c r="A46594" s="283">
        <f>'Comp. Desp. Indiretas'!$DN$7</f>
        <v>0</v>
      </c>
      <c r="B46594" s="278" t="str">
        <f>'Composições Desp. Diretas'!$A$50</f>
        <v>DG</v>
      </c>
      <c r="C46594" s="278" t="str">
        <f>EAP!$C$10</f>
        <v>PP02</v>
      </c>
      <c r="D46594" s="279" t="str">
        <f>'Composições Desp. Diretas'!$C$50</f>
        <v>LAVAGEM DE VEÍCULO</v>
      </c>
      <c r="E46594" s="278" t="str">
        <f>Resumo!$R$5</f>
        <v>Despesa</v>
      </c>
      <c r="F46594" s="278" t="str">
        <f>Resumo!$R$7</f>
        <v>Despesa Direta</v>
      </c>
      <c r="G46594" s="286">
        <f>'Composições Desp. Diretas'!DO50</f>
        <v>0</v>
      </c>
    </row>
    <row r="46595" spans="1:7">
      <c r="A46595" s="283">
        <f>'Comp. Desp. Indiretas'!$DN$7</f>
        <v>0</v>
      </c>
      <c r="B46595" s="278" t="str">
        <f>'Composições Desp. Diretas'!$A$51</f>
        <v>MA</v>
      </c>
      <c r="C46595" s="278" t="str">
        <f>EAP!$C$10</f>
        <v>PP02</v>
      </c>
      <c r="D46595" s="279" t="str">
        <f>'Composições Desp. Diretas'!$C$51</f>
        <v>MATERIAIS GRÁFICOS (CARTILHAS, FOLDERS, BANNER, CADERNO, OUTDOOR, PLACAS, E ETC)</v>
      </c>
      <c r="E46595" s="278" t="str">
        <f>Resumo!$R$5</f>
        <v>Despesa</v>
      </c>
      <c r="F46595" s="278" t="str">
        <f>Resumo!$R$7</f>
        <v>Despesa Direta</v>
      </c>
      <c r="G46595" s="286">
        <f>'Composições Desp. Diretas'!DO51</f>
        <v>0</v>
      </c>
    </row>
    <row r="46596" spans="1:7">
      <c r="A46596" s="283">
        <f>'Comp. Desp. Indiretas'!$DN$7</f>
        <v>0</v>
      </c>
      <c r="B46596" s="278" t="str">
        <f>'Composições Desp. Diretas'!$A$52</f>
        <v>DG</v>
      </c>
      <c r="C46596" s="278" t="str">
        <f>EAP!$C$10</f>
        <v>PP02</v>
      </c>
      <c r="D46596" s="279" t="str">
        <f>'Composições Desp. Diretas'!$C$52</f>
        <v>LANCHES OFICINAS / EVENTOS / REUNIÕES</v>
      </c>
      <c r="E46596" s="278" t="str">
        <f>Resumo!$R$5</f>
        <v>Despesa</v>
      </c>
      <c r="F46596" s="278" t="str">
        <f>Resumo!$R$7</f>
        <v>Despesa Direta</v>
      </c>
      <c r="G46596" s="286">
        <f>'Composições Desp. Diretas'!DO52</f>
        <v>0</v>
      </c>
    </row>
    <row r="46597" spans="1:7">
      <c r="A46597" s="283">
        <f>'Comp. Desp. Indiretas'!$DN$7</f>
        <v>0</v>
      </c>
      <c r="B46597" s="278" t="str">
        <f>'Composições Desp. Diretas'!$A$53</f>
        <v>DG</v>
      </c>
      <c r="C46597" s="278" t="str">
        <f>EAP!$C$10</f>
        <v>PP02</v>
      </c>
      <c r="D46597" s="279" t="str">
        <f>'Composições Desp. Diretas'!$C$53</f>
        <v>TRANSPORTE PARTICIPANTES</v>
      </c>
      <c r="E46597" s="278" t="str">
        <f>Resumo!$R$5</f>
        <v>Despesa</v>
      </c>
      <c r="F46597" s="278" t="str">
        <f>Resumo!$R$7</f>
        <v>Despesa Direta</v>
      </c>
      <c r="G46597" s="286">
        <f>'Composições Desp. Diretas'!DO53</f>
        <v>0</v>
      </c>
    </row>
    <row r="46598" spans="1:7">
      <c r="A46598" s="283">
        <f>'Comp. Desp. Indiretas'!$DN$7</f>
        <v>0</v>
      </c>
      <c r="B46598" s="278" t="str">
        <f>'Composições Desp. Diretas'!$A$54</f>
        <v>MA</v>
      </c>
      <c r="C46598" s="278" t="str">
        <f>EAP!$C$10</f>
        <v>PP02</v>
      </c>
      <c r="D46598" s="279" t="str">
        <f>'Composições Desp. Diretas'!$C$54</f>
        <v>MATERIAIS DE ESCRITÓRIO (CARTOLINA, PAPEL, TESOURA, CANETA, LÁPIS, GRAMPEADOR, DUREX, FITA ADESIVA, E ETC.)</v>
      </c>
      <c r="E46598" s="278" t="str">
        <f>Resumo!$R$5</f>
        <v>Despesa</v>
      </c>
      <c r="F46598" s="278" t="str">
        <f>Resumo!$R$7</f>
        <v>Despesa Direta</v>
      </c>
      <c r="G46598" s="286">
        <f>'Composições Desp. Diretas'!DO54</f>
        <v>0</v>
      </c>
    </row>
    <row r="46599" spans="1:7">
      <c r="A46599" s="283">
        <f>'Comp. Desp. Indiretas'!$DN$7</f>
        <v>0</v>
      </c>
      <c r="B46599" s="278" t="str">
        <f>'Composições Desp. Diretas'!$A$55</f>
        <v>MA</v>
      </c>
      <c r="C46599" s="278" t="str">
        <f>EAP!$C$10</f>
        <v>PP02</v>
      </c>
      <c r="D46599" s="279" t="str">
        <f>'Composições Desp. Diretas'!$C$55</f>
        <v>MATERIAIS ACESSÓRIOS PARA AS CAMPANHAS/OFICINAS (BRINDES, CAMISETAS, E ETC.)</v>
      </c>
      <c r="E46599" s="278" t="str">
        <f>Resumo!$R$5</f>
        <v>Despesa</v>
      </c>
      <c r="F46599" s="278" t="str">
        <f>Resumo!$R$7</f>
        <v>Despesa Direta</v>
      </c>
      <c r="G46599" s="286">
        <f>'Composições Desp. Diretas'!DO55</f>
        <v>0</v>
      </c>
    </row>
    <row r="46600" spans="1:7">
      <c r="A46600" s="283">
        <f>'Comp. Desp. Indiretas'!$DN$7</f>
        <v>0</v>
      </c>
      <c r="B46600" s="278" t="str">
        <f>'Composições Desp. Diretas'!$A$56</f>
        <v>DG</v>
      </c>
      <c r="C46600" s="278" t="str">
        <f>EAP!$C$10</f>
        <v>PP02</v>
      </c>
      <c r="D46600" s="279" t="str">
        <f>'Composições Desp. Diretas'!$C$56</f>
        <v>HOSPEDAGEM VIAGEM</v>
      </c>
      <c r="E46600" s="278" t="str">
        <f>Resumo!$R$5</f>
        <v>Despesa</v>
      </c>
      <c r="F46600" s="278" t="str">
        <f>Resumo!$R$7</f>
        <v>Despesa Direta</v>
      </c>
      <c r="G46600" s="286">
        <f>'Composições Desp. Diretas'!DO56</f>
        <v>0</v>
      </c>
    </row>
    <row r="46601" spans="1:7">
      <c r="A46601" s="283">
        <f>'Comp. Desp. Indiretas'!$DN$7</f>
        <v>0</v>
      </c>
      <c r="B46601" s="278" t="str">
        <f>'Composições Desp. Diretas'!$A$57</f>
        <v>DG</v>
      </c>
      <c r="C46601" s="278" t="str">
        <f>EAP!$C$10</f>
        <v>PP02</v>
      </c>
      <c r="D46601" s="279" t="str">
        <f>'Composições Desp. Diretas'!$C$57</f>
        <v>ALIMENTAÇÃO VIAGEM (CAFÉ / ALMOÇO OU JANTA)</v>
      </c>
      <c r="E46601" s="278" t="str">
        <f>Resumo!$R$5</f>
        <v>Despesa</v>
      </c>
      <c r="F46601" s="278" t="str">
        <f>Resumo!$R$7</f>
        <v>Despesa Direta</v>
      </c>
      <c r="G46601" s="286">
        <f>'Composições Desp. Diretas'!DO57</f>
        <v>0</v>
      </c>
    </row>
    <row r="46602" spans="1:7">
      <c r="A46602" s="283">
        <f>'Comp. Desp. Indiretas'!$DN$7</f>
        <v>0</v>
      </c>
      <c r="B46602" s="278" t="str">
        <f>'Composições Desp. Diretas'!$A$58</f>
        <v>DG</v>
      </c>
      <c r="C46602" s="278" t="str">
        <f>EAP!$C$10</f>
        <v>PP02</v>
      </c>
      <c r="D46602" s="279" t="str">
        <f>'Composições Desp. Diretas'!$C$58</f>
        <v>PASSAGEM TERRESTRE / TRANSLADO</v>
      </c>
      <c r="E46602" s="278" t="str">
        <f>Resumo!$R$5</f>
        <v>Despesa</v>
      </c>
      <c r="F46602" s="278" t="str">
        <f>Resumo!$R$7</f>
        <v>Despesa Direta</v>
      </c>
      <c r="G46602" s="286">
        <f>'Composições Desp. Diretas'!DO58</f>
        <v>0</v>
      </c>
    </row>
    <row r="46603" spans="1:7">
      <c r="A46603" s="283">
        <f>'Comp. Desp. Indiretas'!$DN$7</f>
        <v>0</v>
      </c>
      <c r="B46603" s="278">
        <f>'Composições Desp. Diretas'!$A$59</f>
        <v>0</v>
      </c>
      <c r="C46603" s="278" t="str">
        <f>EAP!$C$10</f>
        <v>PP02</v>
      </c>
      <c r="D46603" s="279">
        <f>'Composições Desp. Diretas'!$C$59</f>
        <v>0</v>
      </c>
      <c r="E46603" s="278" t="str">
        <f>Resumo!$R$5</f>
        <v>Despesa</v>
      </c>
      <c r="F46603" s="278" t="str">
        <f>Resumo!$R$7</f>
        <v>Despesa Direta</v>
      </c>
      <c r="G46603" s="286">
        <f>'Composições Desp. Diretas'!DO59</f>
        <v>0</v>
      </c>
    </row>
    <row r="46604" spans="1:7">
      <c r="A46604" s="283">
        <f>'Comp. Desp. Indiretas'!$DN$7</f>
        <v>0</v>
      </c>
      <c r="B46604" s="278">
        <f>'Composições Desp. Diretas'!$A$60</f>
        <v>0</v>
      </c>
      <c r="C46604" s="278" t="str">
        <f>EAP!$C$10</f>
        <v>PP02</v>
      </c>
      <c r="D46604" s="279">
        <f>'Composições Desp. Diretas'!$C$60</f>
        <v>0</v>
      </c>
      <c r="E46604" s="278" t="str">
        <f>Resumo!$R$5</f>
        <v>Despesa</v>
      </c>
      <c r="F46604" s="278" t="str">
        <f>Resumo!$R$7</f>
        <v>Despesa Direta</v>
      </c>
      <c r="G46604" s="286">
        <f>'Composições Desp. Diretas'!DO60</f>
        <v>0</v>
      </c>
    </row>
    <row r="46605" spans="1:7">
      <c r="A46605" s="283">
        <f>'Comp. Desp. Indiretas'!$DN$7</f>
        <v>0</v>
      </c>
      <c r="B46605" s="278">
        <f>'Composições Desp. Diretas'!$A$61</f>
        <v>0</v>
      </c>
      <c r="C46605" s="278" t="str">
        <f>EAP!$C$10</f>
        <v>PP02</v>
      </c>
      <c r="D46605" s="279">
        <f>'Composições Desp. Diretas'!$C$61</f>
        <v>0</v>
      </c>
      <c r="E46605" s="278" t="str">
        <f>Resumo!$R$5</f>
        <v>Despesa</v>
      </c>
      <c r="F46605" s="278" t="str">
        <f>Resumo!$R$7</f>
        <v>Despesa Direta</v>
      </c>
      <c r="G46605" s="286">
        <f>'Composições Desp. Diretas'!DO61</f>
        <v>0</v>
      </c>
    </row>
    <row r="46606" spans="1:7">
      <c r="A46606" s="283">
        <f>'Comp. Desp. Indiretas'!$DN$7</f>
        <v>0</v>
      </c>
      <c r="B46606" s="278">
        <f>'Composições Desp. Diretas'!$A$62</f>
        <v>0</v>
      </c>
      <c r="C46606" s="278" t="str">
        <f>EAP!$C$10</f>
        <v>PP02</v>
      </c>
      <c r="D46606" s="279">
        <f>'Composições Desp. Diretas'!$C$62</f>
        <v>0</v>
      </c>
      <c r="E46606" s="278" t="str">
        <f>Resumo!$R$5</f>
        <v>Despesa</v>
      </c>
      <c r="F46606" s="278" t="str">
        <f>Resumo!$R$7</f>
        <v>Despesa Direta</v>
      </c>
      <c r="G46606" s="286">
        <f>'Composições Desp. Diretas'!DO62</f>
        <v>0</v>
      </c>
    </row>
    <row r="46607" spans="1:7">
      <c r="A46607" s="283">
        <f>'Comp. Desp. Indiretas'!$DN$7</f>
        <v>0</v>
      </c>
      <c r="B46607" s="278">
        <f>'Composições Desp. Diretas'!$A$63</f>
        <v>0</v>
      </c>
      <c r="C46607" s="278" t="str">
        <f>EAP!$C$10</f>
        <v>PP02</v>
      </c>
      <c r="D46607" s="279">
        <f>'Composições Desp. Diretas'!$C$63</f>
        <v>0</v>
      </c>
      <c r="E46607" s="278" t="str">
        <f>Resumo!$R$5</f>
        <v>Despesa</v>
      </c>
      <c r="F46607" s="278" t="str">
        <f>Resumo!$R$7</f>
        <v>Despesa Direta</v>
      </c>
      <c r="G46607" s="286">
        <f>'Composições Desp. Diretas'!DO63</f>
        <v>0</v>
      </c>
    </row>
    <row r="46608" spans="1:7">
      <c r="A46608" s="283">
        <f>'Comp. Desp. Indiretas'!$DN$7</f>
        <v>0</v>
      </c>
      <c r="B46608" s="278">
        <f>'Composições Desp. Diretas'!$A$64</f>
        <v>0</v>
      </c>
      <c r="C46608" s="278" t="str">
        <f>EAP!$C$10</f>
        <v>PP02</v>
      </c>
      <c r="D46608" s="279">
        <f>'Composições Desp. Diretas'!$C$64</f>
        <v>0</v>
      </c>
      <c r="E46608" s="278" t="str">
        <f>Resumo!$R$5</f>
        <v>Despesa</v>
      </c>
      <c r="F46608" s="278" t="str">
        <f>Resumo!$R$7</f>
        <v>Despesa Direta</v>
      </c>
      <c r="G46608" s="286">
        <f>'Composições Desp. Diretas'!DO64</f>
        <v>0</v>
      </c>
    </row>
    <row r="46609" spans="1:7">
      <c r="A46609" s="283">
        <f>'Comp. Desp. Indiretas'!$DN$7</f>
        <v>0</v>
      </c>
      <c r="B46609" s="278">
        <f>'Composições Desp. Diretas'!$A$65</f>
        <v>0</v>
      </c>
      <c r="C46609" s="278" t="str">
        <f>EAP!$C$10</f>
        <v>PP02</v>
      </c>
      <c r="D46609" s="279">
        <f>'Composições Desp. Diretas'!$C$65</f>
        <v>0</v>
      </c>
      <c r="E46609" s="278" t="str">
        <f>Resumo!$R$5</f>
        <v>Despesa</v>
      </c>
      <c r="F46609" s="278" t="str">
        <f>Resumo!$R$7</f>
        <v>Despesa Direta</v>
      </c>
      <c r="G46609" s="286">
        <f>'Composições Desp. Diretas'!DO65</f>
        <v>0</v>
      </c>
    </row>
    <row r="46610" spans="1:7">
      <c r="A46610" s="283">
        <f>'Comp. Desp. Indiretas'!$DN$7</f>
        <v>0</v>
      </c>
      <c r="B46610" s="278">
        <f>'Composições Desp. Diretas'!$A$66</f>
        <v>0</v>
      </c>
      <c r="C46610" s="278" t="str">
        <f>EAP!$C$10</f>
        <v>PP02</v>
      </c>
      <c r="D46610" s="279">
        <f>'Composições Desp. Diretas'!$C$66</f>
        <v>0</v>
      </c>
      <c r="E46610" s="278" t="str">
        <f>Resumo!$R$5</f>
        <v>Despesa</v>
      </c>
      <c r="F46610" s="278" t="str">
        <f>Resumo!$R$7</f>
        <v>Despesa Direta</v>
      </c>
      <c r="G46610" s="286">
        <f>'Composições Desp. Diretas'!DO66</f>
        <v>0</v>
      </c>
    </row>
    <row r="46611" spans="1:7">
      <c r="A46611" s="283">
        <f>'Comp. Desp. Indiretas'!$DN$7</f>
        <v>0</v>
      </c>
      <c r="B46611" s="278">
        <f>'Composições Desp. Diretas'!$A$67</f>
        <v>0</v>
      </c>
      <c r="C46611" s="278" t="str">
        <f>EAP!$C$10</f>
        <v>PP02</v>
      </c>
      <c r="D46611" s="279">
        <f>'Composições Desp. Diretas'!$C$67</f>
        <v>0</v>
      </c>
      <c r="E46611" s="278" t="str">
        <f>Resumo!$R$5</f>
        <v>Despesa</v>
      </c>
      <c r="F46611" s="278" t="str">
        <f>Resumo!$R$7</f>
        <v>Despesa Direta</v>
      </c>
      <c r="G46611" s="286">
        <f>'Composições Desp. Diretas'!DO67</f>
        <v>0</v>
      </c>
    </row>
    <row r="46612" spans="1:7">
      <c r="A46612" s="283">
        <f>'Comp. Desp. Indiretas'!$DN$7</f>
        <v>0</v>
      </c>
      <c r="B46612" s="278">
        <f>'Composições Desp. Diretas'!$A$68</f>
        <v>0</v>
      </c>
      <c r="C46612" s="278" t="str">
        <f>EAP!$C$10</f>
        <v>PP02</v>
      </c>
      <c r="D46612" s="279">
        <f>'Composições Desp. Diretas'!$C$68</f>
        <v>0</v>
      </c>
      <c r="E46612" s="278" t="str">
        <f>Resumo!$R$5</f>
        <v>Despesa</v>
      </c>
      <c r="F46612" s="278" t="str">
        <f>Resumo!$R$7</f>
        <v>Despesa Direta</v>
      </c>
      <c r="G46612" s="286">
        <f>'Composições Desp. Diretas'!DO68</f>
        <v>0</v>
      </c>
    </row>
    <row r="46613" spans="1:7">
      <c r="A46613" s="283">
        <f>'Comp. Desp. Indiretas'!$DN$7</f>
        <v>0</v>
      </c>
      <c r="B46613" s="278">
        <f>'Composições Desp. Diretas'!$A$69</f>
        <v>0</v>
      </c>
      <c r="C46613" s="278" t="str">
        <f>EAP!$C$10</f>
        <v>PP02</v>
      </c>
      <c r="D46613" s="279">
        <f>'Composições Desp. Diretas'!$C$69</f>
        <v>0</v>
      </c>
      <c r="E46613" s="278" t="str">
        <f>Resumo!$R$5</f>
        <v>Despesa</v>
      </c>
      <c r="F46613" s="278" t="str">
        <f>Resumo!$R$7</f>
        <v>Despesa Direta</v>
      </c>
      <c r="G46613" s="286">
        <f>'Composições Desp. Diretas'!DO69</f>
        <v>0</v>
      </c>
    </row>
    <row r="46614" spans="1:7">
      <c r="A46614" s="283">
        <f>'Comp. Desp. Indiretas'!$DN$7</f>
        <v>0</v>
      </c>
      <c r="B46614" s="278">
        <f>'Composições Desp. Diretas'!$A$70</f>
        <v>0</v>
      </c>
      <c r="C46614" s="278" t="str">
        <f>EAP!$C$10</f>
        <v>PP02</v>
      </c>
      <c r="D46614" s="279">
        <f>'Composições Desp. Diretas'!$C$70</f>
        <v>0</v>
      </c>
      <c r="E46614" s="278" t="str">
        <f>Resumo!$R$5</f>
        <v>Despesa</v>
      </c>
      <c r="F46614" s="278" t="str">
        <f>Resumo!$R$7</f>
        <v>Despesa Direta</v>
      </c>
      <c r="G46614" s="286">
        <f>'Composições Desp. Diretas'!DO70</f>
        <v>0</v>
      </c>
    </row>
    <row r="46615" spans="1:7">
      <c r="A46615" s="283">
        <f>'Comp. Desp. Indiretas'!$DN$7</f>
        <v>0</v>
      </c>
      <c r="B46615" s="278">
        <f>'Composições Desp. Diretas'!$A$71</f>
        <v>0</v>
      </c>
      <c r="C46615" s="278" t="str">
        <f>EAP!$C$10</f>
        <v>PP02</v>
      </c>
      <c r="D46615" s="279">
        <f>'Composições Desp. Diretas'!$C$71</f>
        <v>0</v>
      </c>
      <c r="E46615" s="278" t="str">
        <f>Resumo!$R$5</f>
        <v>Despesa</v>
      </c>
      <c r="F46615" s="278" t="str">
        <f>Resumo!$R$7</f>
        <v>Despesa Direta</v>
      </c>
      <c r="G46615" s="286">
        <f>'Composições Desp. Diretas'!DO71</f>
        <v>0</v>
      </c>
    </row>
    <row r="46616" spans="1:7">
      <c r="A46616" s="283">
        <f>'Comp. Desp. Indiretas'!$DN$7</f>
        <v>0</v>
      </c>
      <c r="B46616" s="278">
        <f>'Composições Desp. Diretas'!$A$72</f>
        <v>0</v>
      </c>
      <c r="C46616" s="278" t="str">
        <f>EAP!$C$10</f>
        <v>PP02</v>
      </c>
      <c r="D46616" s="279">
        <f>'Composições Desp. Diretas'!$C$72</f>
        <v>0</v>
      </c>
      <c r="E46616" s="278" t="str">
        <f>Resumo!$R$5</f>
        <v>Despesa</v>
      </c>
      <c r="F46616" s="278" t="str">
        <f>Resumo!$R$7</f>
        <v>Despesa Direta</v>
      </c>
      <c r="G46616" s="286">
        <f>'Composições Desp. Diretas'!DO72</f>
        <v>0</v>
      </c>
    </row>
    <row r="47485" spans="1:7">
      <c r="A47485" s="283">
        <f>'Comp. Desp. Indiretas'!$DN$7</f>
        <v>0</v>
      </c>
      <c r="D47485" s="279" t="str">
        <f>'CRONOG. DE RECEBIMENTO'!$A$5</f>
        <v>SUBPROGRAMA DE EDUCAÇÃO AMBIENTAL PARA A COMUNIDADE (PEAC)</v>
      </c>
      <c r="E47485" s="278" t="str">
        <f>Resumo!$R$4</f>
        <v>Receita</v>
      </c>
      <c r="F47485" s="278" t="str">
        <f>Resumo!$R$4</f>
        <v>Receita</v>
      </c>
      <c r="G47485" s="286">
        <f>'CRONOG. DE RECEBIMENTO'!AR5</f>
        <v>0</v>
      </c>
    </row>
    <row r="47486" spans="1:7">
      <c r="A47486" s="283">
        <f>'Comp. Desp. Indiretas'!$DN$7</f>
        <v>0</v>
      </c>
      <c r="D47486" s="279" t="str">
        <f>'CRONOG. DE RECEBIMENTO'!$A$6</f>
        <v>Plano de Trabalho de Comunidade (PEAC)</v>
      </c>
      <c r="E47486" s="278" t="str">
        <f>Resumo!$R$4</f>
        <v>Receita</v>
      </c>
      <c r="F47486" s="278" t="str">
        <f>Resumo!$R$4</f>
        <v>Receita</v>
      </c>
      <c r="G47486" s="286">
        <f>'CRONOG. DE RECEBIMENTO'!AR6</f>
        <v>0</v>
      </c>
    </row>
    <row r="47487" spans="1:7">
      <c r="A47487" s="283">
        <f>'Comp. Desp. Indiretas'!$DN$7</f>
        <v>0</v>
      </c>
      <c r="D47487" s="279" t="str">
        <f>'CRONOG. DE RECEBIMENTO'!$A$7</f>
        <v>Formar Comitê de Educação Ambiental de Comunidade (PEAC)</v>
      </c>
      <c r="E47487" s="278" t="str">
        <f>Resumo!$R$4</f>
        <v>Receita</v>
      </c>
      <c r="F47487" s="278" t="str">
        <f>Resumo!$R$4</f>
        <v>Receita</v>
      </c>
      <c r="G47487" s="286">
        <f>'CRONOG. DE RECEBIMENTO'!AR7</f>
        <v>0</v>
      </c>
    </row>
    <row r="47488" spans="1:7">
      <c r="A47488" s="283">
        <f>'Comp. Desp. Indiretas'!$DN$7</f>
        <v>0</v>
      </c>
      <c r="D47488" s="279" t="str">
        <f>'CRONOG. DE RECEBIMENTO'!$A$8</f>
        <v>Manter Comitê de Educação Ambiental em comunidades (PEAC)</v>
      </c>
      <c r="E47488" s="278" t="str">
        <f>Resumo!$R$4</f>
        <v>Receita</v>
      </c>
      <c r="F47488" s="278" t="str">
        <f>Resumo!$R$4</f>
        <v>Receita</v>
      </c>
      <c r="G47488" s="286">
        <f>'CRONOG. DE RECEBIMENTO'!AR8</f>
        <v>0</v>
      </c>
    </row>
    <row r="47489" spans="1:7">
      <c r="A47489" s="283">
        <f>'Comp. Desp. Indiretas'!$DN$7</f>
        <v>0</v>
      </c>
      <c r="D47489" s="279" t="str">
        <f>'CRONOG. DE RECEBIMENTO'!$A$24</f>
        <v>Realizar análise técnica mensal das atividades de Educação Ambiental do PEAC</v>
      </c>
      <c r="E47489" s="278" t="str">
        <f>Resumo!$R$4</f>
        <v>Receita</v>
      </c>
      <c r="F47489" s="278" t="str">
        <f>Resumo!$R$4</f>
        <v>Receita</v>
      </c>
      <c r="G47489" s="286">
        <f>'CRONOG. DE RECEBIMENTO'!AR24</f>
        <v>0</v>
      </c>
    </row>
    <row r="47490" spans="1:7">
      <c r="A47490" s="283">
        <f>'Comp. Desp. Indiretas'!$DN$7</f>
        <v>0</v>
      </c>
      <c r="D47490" s="279" t="str">
        <f>'CRONOG. DE RECEBIMENTO'!$A$25</f>
        <v>Realizar Blitz Educativa sobre SSMA para Comunidades (PEAC)</v>
      </c>
      <c r="E47490" s="278" t="str">
        <f>Resumo!$R$4</f>
        <v>Receita</v>
      </c>
      <c r="F47490" s="278" t="str">
        <f>Resumo!$R$4</f>
        <v>Receita</v>
      </c>
      <c r="G47490" s="286">
        <f>'CRONOG. DE RECEBIMENTO'!AR25</f>
        <v>0</v>
      </c>
    </row>
    <row r="47491" spans="1:7">
      <c r="A47491" s="283">
        <f>'Comp. Desp. Indiretas'!$DN$7</f>
        <v>0</v>
      </c>
      <c r="D47491" s="279" t="str">
        <f>'CRONOG. DE RECEBIMENTO'!$A$26</f>
        <v>Despesas tributáveis do item 6.1.12</v>
      </c>
      <c r="E47491" s="278" t="str">
        <f>Resumo!$R$4</f>
        <v>Receita</v>
      </c>
      <c r="F47491" s="278" t="str">
        <f>Resumo!$R$4</f>
        <v>Receita</v>
      </c>
      <c r="G47491" s="286">
        <f>'CRONOG. DE RECEBIMENTO'!AR26</f>
        <v>0</v>
      </c>
    </row>
    <row r="47492" spans="1:7">
      <c r="A47492" s="283">
        <f>'Comp. Desp. Indiretas'!$DN$7</f>
        <v>0</v>
      </c>
      <c r="D47492" s="279" t="str">
        <f>'CRONOG. DE RECEBIMENTO'!$A$42</f>
        <v>Despesas tributáveis do item 6.1.21</v>
      </c>
      <c r="E47492" s="278" t="str">
        <f>Resumo!$R$4</f>
        <v>Receita</v>
      </c>
      <c r="F47492" s="278" t="str">
        <f>Resumo!$R$4</f>
        <v>Receita</v>
      </c>
      <c r="G47492" s="286">
        <f>'CRONOG. DE RECEBIMENTO'!AR42</f>
        <v>0</v>
      </c>
    </row>
    <row r="47493" spans="1:7">
      <c r="A47493" s="283">
        <f>'Comp. Desp. Indiretas'!$DN$7</f>
        <v>0</v>
      </c>
      <c r="D47493" s="279" t="str">
        <f>'CRONOG. DE RECEBIMENTO'!$A$43</f>
        <v>Monitorar atividade do Programa de Educação Ambiental do Trabalhador (PEAT)</v>
      </c>
      <c r="E47493" s="278" t="str">
        <f>Resumo!$R$4</f>
        <v>Receita</v>
      </c>
      <c r="F47493" s="278" t="str">
        <f>Resumo!$R$4</f>
        <v>Receita</v>
      </c>
      <c r="G47493" s="286">
        <f>'CRONOG. DE RECEBIMENTO'!AR43</f>
        <v>0</v>
      </c>
    </row>
    <row r="47494" spans="1:7">
      <c r="A47494" s="283">
        <f>'Comp. Desp. Indiretas'!$DN$7</f>
        <v>0</v>
      </c>
      <c r="D47494" s="279" t="str">
        <f>'CRONOG. DE RECEBIMENTO'!$A$44</f>
        <v>Despesas tributáveis do item 6.1.22</v>
      </c>
      <c r="E47494" s="278" t="str">
        <f>Resumo!$R$4</f>
        <v>Receita</v>
      </c>
      <c r="F47494" s="278" t="str">
        <f>Resumo!$R$4</f>
        <v>Receita</v>
      </c>
      <c r="G47494" s="286">
        <f>'CRONOG. DE RECEBIMENTO'!AR44</f>
        <v>0</v>
      </c>
    </row>
    <row r="47495" spans="1:7">
      <c r="A47495" s="283">
        <f>'Comp. Desp. Indiretas'!$DN$7</f>
        <v>0</v>
      </c>
      <c r="D47495" s="279" t="str">
        <f>'CRONOG. DE RECEBIMENTO'!$A$45</f>
        <v>Realizar análise técnica mensal das atividades de Educação Ambiental do PEAT</v>
      </c>
      <c r="E47495" s="278" t="str">
        <f>Resumo!$R$4</f>
        <v>Receita</v>
      </c>
      <c r="F47495" s="278" t="str">
        <f>Resumo!$R$4</f>
        <v>Receita</v>
      </c>
      <c r="G47495" s="286">
        <f>'CRONOG. DE RECEBIMENTO'!AR45</f>
        <v>0</v>
      </c>
    </row>
    <row r="47496" spans="1:7">
      <c r="A47496" s="283">
        <f>'Comp. Desp. Indiretas'!$DN$7</f>
        <v>0</v>
      </c>
      <c r="D47496" s="279" t="str">
        <f>'CRONOG. DE RECEBIMENTO'!$A$46</f>
        <v>Realizar Diagnóstico Socioambiental Participativo (DSAP) para empregados</v>
      </c>
      <c r="E47496" s="278" t="str">
        <f>Resumo!$R$4</f>
        <v>Receita</v>
      </c>
      <c r="F47496" s="278" t="str">
        <f>Resumo!$R$4</f>
        <v>Receita</v>
      </c>
      <c r="G47496" s="286">
        <f>'CRONOG. DE RECEBIMENTO'!AR46</f>
        <v>0</v>
      </c>
    </row>
    <row r="47498" spans="1:7">
      <c r="A47498" s="283">
        <f>'Comp. Desp. Indiretas'!$DN$7</f>
        <v>0</v>
      </c>
      <c r="D47498" s="279" t="str">
        <f>'CRONOG. DE RECEBIMENTO'!$A$47</f>
        <v>Despesas tributáveis do item 6.1.24</v>
      </c>
      <c r="E47498" s="278" t="str">
        <f>Resumo!$R$4</f>
        <v>Receita</v>
      </c>
      <c r="F47498" s="278" t="str">
        <f>Resumo!$R$4</f>
        <v>Receita</v>
      </c>
      <c r="G47498" s="286">
        <f>'CRONOG. DE RECEBIMENTO'!AR47</f>
        <v>0</v>
      </c>
    </row>
    <row r="47499" spans="1:7">
      <c r="A47499" s="283">
        <f>'Comp. Desp. Indiretas'!$DN$7</f>
        <v>0</v>
      </c>
      <c r="D47499" s="279" t="str">
        <f>'CRONOG. DE RECEBIMENTO'!$A$48</f>
        <v>PRODUÇÃO DE ARTES VISUAIS</v>
      </c>
      <c r="E47499" s="278" t="str">
        <f>Resumo!$R$4</f>
        <v>Receita</v>
      </c>
      <c r="F47499" s="278" t="str">
        <f>Resumo!$R$4</f>
        <v>Receita</v>
      </c>
      <c r="G47499" s="286">
        <f>'CRONOG. DE RECEBIMENTO'!AR48</f>
        <v>0</v>
      </c>
    </row>
    <row r="47500" spans="1:7">
      <c r="A47500" s="283">
        <f>'Comp. Desp. Indiretas'!$DN$7</f>
        <v>0</v>
      </c>
      <c r="D47500" s="279" t="str">
        <f>'CRONOG. DE RECEBIMENTO'!$A$49</f>
        <v>Produzir material gráfico como folder, convites, banner, lâmina, outdoor, apresentações e produtos diversos atinentes a educação ambiental e outras temáticas etc.</v>
      </c>
      <c r="E47500" s="278" t="str">
        <f>Resumo!$R$4</f>
        <v>Receita</v>
      </c>
      <c r="F47500" s="278" t="str">
        <f>Resumo!$R$4</f>
        <v>Receita</v>
      </c>
      <c r="G47500" s="286">
        <f>'CRONOG. DE RECEBIMENTO'!AR49</f>
        <v>0</v>
      </c>
    </row>
    <row r="47501" spans="1:7">
      <c r="A47501" s="283">
        <f>'Comp. Desp. Indiretas'!$DN$7</f>
        <v>0</v>
      </c>
      <c r="D47501" s="279" t="str">
        <f>'CRONOG. DE RECEBIMENTO'!$A$50</f>
        <v>Produzir Card Animado, Vídeos, Spot, Jogos interativos, Peça Multimídia, Identidade Visual, Plataformas digitais/interativas, Brindes, Cadernos de Campo/Quis/Guia etc.:</v>
      </c>
      <c r="E47501" s="278" t="str">
        <f>Resumo!$R$4</f>
        <v>Receita</v>
      </c>
      <c r="F47501" s="278" t="str">
        <f>Resumo!$R$4</f>
        <v>Receita</v>
      </c>
      <c r="G47501" s="286">
        <f>'CRONOG. DE RECEBIMENTO'!AR50</f>
        <v>0</v>
      </c>
    </row>
    <row r="47515" spans="1:7">
      <c r="A47515" s="283">
        <f>'Comp. Desp. Indiretas'!$DN$7</f>
        <v>0</v>
      </c>
      <c r="D47515" s="279" t="str">
        <f>Resumo!$R$8</f>
        <v>Imposto</v>
      </c>
      <c r="E47515" s="278" t="str">
        <f>Resumo!$R$5</f>
        <v>Despesa</v>
      </c>
      <c r="F47515" s="278" t="str">
        <f>Resumo!$R$8</f>
        <v>Imposto</v>
      </c>
      <c r="G47515" s="286">
        <f>'CRONOG. DE RECEBIMENTO'!AR53</f>
        <v>0</v>
      </c>
    </row>
    <row r="47516" spans="1:7">
      <c r="A47516" s="283">
        <f>'Comp. Desp. Indiretas'!$DN$7</f>
        <v>0</v>
      </c>
      <c r="D47516" s="279" t="str">
        <f>Resumo!$R$9</f>
        <v>Overhead</v>
      </c>
      <c r="E47516" s="278" t="str">
        <f>Resumo!$R$9</f>
        <v>Overhead</v>
      </c>
      <c r="F47516" s="278" t="str">
        <f>Resumo!$R$9</f>
        <v>Overhead</v>
      </c>
      <c r="G47516" s="286">
        <f>'CRONOG. DE RECEBIMENTO'!AR58</f>
        <v>0</v>
      </c>
    </row>
    <row r="47517" spans="1:7">
      <c r="A47517" s="283">
        <f>'Comp. Desp. Indiretas'!$DN$7</f>
        <v>0</v>
      </c>
      <c r="D47517" s="279" t="str">
        <f>Resumo!$R$10</f>
        <v>Margem</v>
      </c>
      <c r="E47517" s="278" t="str">
        <f>Resumo!$R$10</f>
        <v>Margem</v>
      </c>
      <c r="F47517" s="278" t="str">
        <f>Resumo!$R$10</f>
        <v>Margem</v>
      </c>
      <c r="G47517" s="286">
        <f>'CRONOG. DE RECEBIMENTO'!AR60</f>
        <v>0</v>
      </c>
    </row>
    <row r="47518" spans="1:7">
      <c r="A47518" s="283">
        <f>'Comp. Desp. Indiretas'!$DN$7</f>
        <v>0</v>
      </c>
      <c r="D47518" s="279" t="str">
        <f>Resumo!$R$11</f>
        <v>Risco</v>
      </c>
      <c r="E47518" s="278" t="str">
        <f>Resumo!$R$11</f>
        <v>Risco</v>
      </c>
      <c r="F47518" s="278" t="str">
        <f>Resumo!$R$11</f>
        <v>Risco</v>
      </c>
      <c r="G47518" s="286">
        <f>'CRONOG. DE RECEBIMENTO'!AR59</f>
        <v>0</v>
      </c>
    </row>
    <row r="47519" spans="1:7">
      <c r="A47519" s="283">
        <f>'Comp. Desp. Indiretas'!$DN$7</f>
        <v>0</v>
      </c>
      <c r="D47519" s="279" t="str">
        <f>'CRONOG. DE RECEBIMENTO'!$A$54</f>
        <v>TOTAL MENSAL - RECEITA LÍQUIDA</v>
      </c>
      <c r="E47519" s="278" t="str">
        <f>Resumo!$R$4</f>
        <v>Receita</v>
      </c>
      <c r="F47519" s="278" t="str">
        <f>'CRONOG. DE RECEBIMENTO'!$A$54</f>
        <v>TOTAL MENSAL - RECEITA LÍQUIDA</v>
      </c>
      <c r="G47519" s="286">
        <f>'CRONOG. DE RECEBIMENTO'!$AR$54</f>
        <v>0</v>
      </c>
    </row>
    <row r="47520" spans="1:7">
      <c r="A47520" s="283">
        <f>'Comp. Desp. Indiretas'!$DN$7</f>
        <v>0</v>
      </c>
      <c r="D47520" s="279" t="str">
        <f>'CRONOG. DE RECEBIMENTO'!$A$55</f>
        <v>TOTAL ACUMULADO - RECEITA LÍQUIDA</v>
      </c>
      <c r="E47520" s="278" t="str">
        <f>Resumo!$R$4</f>
        <v>Receita</v>
      </c>
      <c r="F47520" s="278" t="str">
        <f>'CRONOG. DE RECEBIMENTO'!$A$55</f>
        <v>TOTAL ACUMULADO - RECEITA LÍQUIDA</v>
      </c>
      <c r="G47520" s="286">
        <f>'CRONOG. DE RECEBIMENTO'!$AR$55</f>
        <v>5856057.9680455765</v>
      </c>
    </row>
    <row r="47551" spans="1:7">
      <c r="A47551" s="283">
        <f>'Comp. Desp. Indiretas'!$DO$7</f>
        <v>0</v>
      </c>
      <c r="B47551" s="278" t="str">
        <f>'Comp. Desp. Indiretas'!$A$9</f>
        <v>MOC</v>
      </c>
      <c r="D47551" s="279" t="str">
        <f>'Comp. Desp. Indiretas'!$C$9</f>
        <v>DIRETOR TÉCNICO</v>
      </c>
      <c r="E47551" s="278" t="str">
        <f>Resumo!$R$5</f>
        <v>Despesa</v>
      </c>
      <c r="F47551" s="278" t="str">
        <f>Resumo!$R$6</f>
        <v>Despesa Indireta</v>
      </c>
      <c r="G47551" s="286">
        <f>'Comp. Desp. Indiretas'!DO9</f>
        <v>0</v>
      </c>
    </row>
    <row r="47552" spans="1:7">
      <c r="A47552" s="283">
        <f>'Comp. Desp. Indiretas'!$DO$7</f>
        <v>0</v>
      </c>
      <c r="B47552" s="278" t="str">
        <f>'Comp. Desp. Indiretas'!$A$10</f>
        <v>MOC</v>
      </c>
      <c r="D47552" s="279" t="str">
        <f>'Comp. Desp. Indiretas'!$C$10</f>
        <v>GERENTE DE PROJETO</v>
      </c>
      <c r="E47552" s="278" t="str">
        <f>Resumo!$R$5</f>
        <v>Despesa</v>
      </c>
      <c r="F47552" s="278" t="str">
        <f>Resumo!$R$6</f>
        <v>Despesa Indireta</v>
      </c>
      <c r="G47552" s="286">
        <f>'Comp. Desp. Indiretas'!DO10</f>
        <v>0</v>
      </c>
    </row>
    <row r="47553" spans="1:7">
      <c r="A47553" s="283">
        <f>'Comp. Desp. Indiretas'!$DO$7</f>
        <v>0</v>
      </c>
      <c r="B47553" s="278" t="str">
        <f>'Comp. Desp. Indiretas'!$A$11</f>
        <v>MOC</v>
      </c>
      <c r="D47553" s="279" t="str">
        <f>'Comp. Desp. Indiretas'!$C$11</f>
        <v>COORD. DE PROJETO</v>
      </c>
      <c r="E47553" s="278" t="str">
        <f>Resumo!$R$5</f>
        <v>Despesa</v>
      </c>
      <c r="F47553" s="278" t="str">
        <f>Resumo!$R$6</f>
        <v>Despesa Indireta</v>
      </c>
      <c r="G47553" s="286">
        <f>'Comp. Desp. Indiretas'!DO11</f>
        <v>0</v>
      </c>
    </row>
    <row r="47554" spans="1:7">
      <c r="A47554" s="283">
        <f>'Comp. Desp. Indiretas'!$DO$7</f>
        <v>0</v>
      </c>
      <c r="B47554" s="278" t="str">
        <f>'Comp. Desp. Indiretas'!$A$12</f>
        <v>MOC</v>
      </c>
      <c r="D47554" s="279" t="str">
        <f>'Comp. Desp. Indiretas'!$C$12</f>
        <v>COORD. OPERACIONAL</v>
      </c>
      <c r="E47554" s="278" t="str">
        <f>Resumo!$R$5</f>
        <v>Despesa</v>
      </c>
      <c r="F47554" s="278" t="str">
        <f>Resumo!$R$6</f>
        <v>Despesa Indireta</v>
      </c>
      <c r="G47554" s="286">
        <f>'Comp. Desp. Indiretas'!DO12</f>
        <v>0</v>
      </c>
    </row>
    <row r="47555" spans="1:7">
      <c r="A47555" s="283">
        <f>'Comp. Desp. Indiretas'!$DO$7</f>
        <v>0</v>
      </c>
      <c r="B47555" s="278" t="str">
        <f>'Comp. Desp. Indiretas'!$A$13</f>
        <v>MOC</v>
      </c>
      <c r="D47555" s="279" t="str">
        <f>'Comp. Desp. Indiretas'!$C$13</f>
        <v>ANALISTA DE PROJETOS SENIOR</v>
      </c>
      <c r="E47555" s="278" t="str">
        <f>Resumo!$R$5</f>
        <v>Despesa</v>
      </c>
      <c r="F47555" s="278" t="str">
        <f>Resumo!$R$6</f>
        <v>Despesa Indireta</v>
      </c>
      <c r="G47555" s="286">
        <f>'Comp. Desp. Indiretas'!DO13</f>
        <v>0</v>
      </c>
    </row>
    <row r="47556" spans="1:7">
      <c r="A47556" s="283">
        <f>'Comp. Desp. Indiretas'!$DO$7</f>
        <v>0</v>
      </c>
      <c r="B47556" s="278" t="str">
        <f>'Comp. Desp. Indiretas'!$A$14</f>
        <v>MOC</v>
      </c>
      <c r="D47556" s="279" t="str">
        <f>'Comp. Desp. Indiretas'!$C$14</f>
        <v>ANALISTA DE PROJETOS PLENO</v>
      </c>
      <c r="E47556" s="278" t="str">
        <f>Resumo!$R$5</f>
        <v>Despesa</v>
      </c>
      <c r="F47556" s="278" t="str">
        <f>Resumo!$R$6</f>
        <v>Despesa Indireta</v>
      </c>
      <c r="G47556" s="286">
        <f>'Comp. Desp. Indiretas'!DO14</f>
        <v>0</v>
      </c>
    </row>
    <row r="47557" spans="1:7">
      <c r="A47557" s="283">
        <f>'Comp. Desp. Indiretas'!$DO$7</f>
        <v>0</v>
      </c>
      <c r="B47557" s="278" t="str">
        <f>'Comp. Desp. Indiretas'!$A$15</f>
        <v>MOC</v>
      </c>
      <c r="D47557" s="279" t="str">
        <f>'Comp. Desp. Indiretas'!$C$15</f>
        <v>ANALISTA DE PROJETOS JUNIOR</v>
      </c>
      <c r="E47557" s="278" t="str">
        <f>Resumo!$R$5</f>
        <v>Despesa</v>
      </c>
      <c r="F47557" s="278" t="str">
        <f>Resumo!$R$6</f>
        <v>Despesa Indireta</v>
      </c>
      <c r="G47557" s="286">
        <f>'Comp. Desp. Indiretas'!DO15</f>
        <v>0</v>
      </c>
    </row>
    <row r="47558" spans="1:7">
      <c r="A47558" s="283">
        <f>'Comp. Desp. Indiretas'!$DO$7</f>
        <v>0</v>
      </c>
      <c r="B47558" s="278" t="str">
        <f>'Comp. Desp. Indiretas'!$A$16</f>
        <v>MOC</v>
      </c>
      <c r="D47558" s="279" t="str">
        <f>'Comp. Desp. Indiretas'!$C$16</f>
        <v>TÉCNICO OPERACIONAL</v>
      </c>
      <c r="E47558" s="278" t="str">
        <f>Resumo!$R$5</f>
        <v>Despesa</v>
      </c>
      <c r="F47558" s="278" t="str">
        <f>Resumo!$R$6</f>
        <v>Despesa Indireta</v>
      </c>
      <c r="G47558" s="286">
        <f>'Comp. Desp. Indiretas'!DO16</f>
        <v>0</v>
      </c>
    </row>
    <row r="47559" spans="1:7">
      <c r="A47559" s="283">
        <f>'Comp. Desp. Indiretas'!$DO$7</f>
        <v>0</v>
      </c>
      <c r="B47559" s="278" t="str">
        <f>'Comp. Desp. Indiretas'!$A$17</f>
        <v>MOC</v>
      </c>
      <c r="D47559" s="279" t="str">
        <f>'Comp. Desp. Indiretas'!$C$17</f>
        <v>TÉCNICO OPERACIONAL - C/ PERICULOSIDADE</v>
      </c>
      <c r="E47559" s="278" t="str">
        <f>Resumo!$R$5</f>
        <v>Despesa</v>
      </c>
      <c r="F47559" s="278" t="str">
        <f>Resumo!$R$6</f>
        <v>Despesa Indireta</v>
      </c>
      <c r="G47559" s="286">
        <f>'Comp. Desp. Indiretas'!DO17</f>
        <v>0</v>
      </c>
    </row>
    <row r="47560" spans="1:7">
      <c r="A47560" s="283">
        <f>'Comp. Desp. Indiretas'!$DO$7</f>
        <v>0</v>
      </c>
      <c r="B47560" s="278" t="str">
        <f>'Comp. Desp. Indiretas'!$A$18</f>
        <v>MOC</v>
      </c>
      <c r="D47560" s="279" t="str">
        <f>'Comp. Desp. Indiretas'!$C$18</f>
        <v>ANALISTA DE GEOPROCESSAMENTO</v>
      </c>
      <c r="E47560" s="278" t="str">
        <f>Resumo!$R$5</f>
        <v>Despesa</v>
      </c>
      <c r="F47560" s="278" t="str">
        <f>Resumo!$R$6</f>
        <v>Despesa Indireta</v>
      </c>
      <c r="G47560" s="286">
        <f>'Comp. Desp. Indiretas'!DO18</f>
        <v>0</v>
      </c>
    </row>
    <row r="47561" spans="1:7">
      <c r="A47561" s="283">
        <f>'Comp. Desp. Indiretas'!$DO$7</f>
        <v>0</v>
      </c>
      <c r="B47561" s="278" t="str">
        <f>'Comp. Desp. Indiretas'!$A$19</f>
        <v>MOC</v>
      </c>
      <c r="D47561" s="279" t="str">
        <f>'Comp. Desp. Indiretas'!$C$19</f>
        <v>ASSISTENTE DE PROJETOS</v>
      </c>
      <c r="E47561" s="278" t="str">
        <f>Resumo!$R$5</f>
        <v>Despesa</v>
      </c>
      <c r="F47561" s="278" t="str">
        <f>Resumo!$R$6</f>
        <v>Despesa Indireta</v>
      </c>
      <c r="G47561" s="286">
        <f>'Comp. Desp. Indiretas'!DO19</f>
        <v>0</v>
      </c>
    </row>
    <row r="47562" spans="1:7">
      <c r="A47562" s="283">
        <f>'Comp. Desp. Indiretas'!$DO$7</f>
        <v>0</v>
      </c>
      <c r="B47562" s="278" t="str">
        <f>'Comp. Desp. Indiretas'!$A$20</f>
        <v>MOC</v>
      </c>
      <c r="D47562" s="279" t="str">
        <f>'Comp. Desp. Indiretas'!$C$20</f>
        <v>ASSISTENTE ADMINISTRATIVO</v>
      </c>
      <c r="E47562" s="278" t="str">
        <f>Resumo!$R$5</f>
        <v>Despesa</v>
      </c>
      <c r="F47562" s="278" t="str">
        <f>Resumo!$R$6</f>
        <v>Despesa Indireta</v>
      </c>
      <c r="G47562" s="286">
        <f>'Comp. Desp. Indiretas'!DO20</f>
        <v>0</v>
      </c>
    </row>
    <row r="47563" spans="1:7">
      <c r="A47563" s="283">
        <f>'Comp. Desp. Indiretas'!$DO$7</f>
        <v>0</v>
      </c>
      <c r="B47563" s="278" t="str">
        <f>'Comp. Desp. Indiretas'!$A$21</f>
        <v>MOC</v>
      </c>
      <c r="D47563" s="279" t="str">
        <f>'Comp. Desp. Indiretas'!$C$21</f>
        <v>ESTAGIÁRIO TÉCNICO</v>
      </c>
      <c r="E47563" s="278" t="str">
        <f>Resumo!$R$5</f>
        <v>Despesa</v>
      </c>
      <c r="F47563" s="278" t="str">
        <f>Resumo!$R$6</f>
        <v>Despesa Indireta</v>
      </c>
      <c r="G47563" s="286">
        <f>'Comp. Desp. Indiretas'!DO21</f>
        <v>0</v>
      </c>
    </row>
    <row r="47564" spans="1:7">
      <c r="A47564" s="283">
        <f>'Comp. Desp. Indiretas'!$DO$7</f>
        <v>0</v>
      </c>
      <c r="B47564" s="278" t="str">
        <f>'Comp. Desp. Indiretas'!$A$22</f>
        <v>MOC</v>
      </c>
      <c r="D47564" s="279" t="str">
        <f>'Comp. Desp. Indiretas'!$C$22</f>
        <v>ANALISTA FINANCEIRO</v>
      </c>
      <c r="E47564" s="278" t="str">
        <f>Resumo!$R$5</f>
        <v>Despesa</v>
      </c>
      <c r="F47564" s="278" t="str">
        <f>Resumo!$R$6</f>
        <v>Despesa Indireta</v>
      </c>
      <c r="G47564" s="286">
        <f>'Comp. Desp. Indiretas'!DO22</f>
        <v>0</v>
      </c>
    </row>
    <row r="47565" spans="1:7">
      <c r="A47565" s="283">
        <f>'Comp. Desp. Indiretas'!$DO$7</f>
        <v>0</v>
      </c>
      <c r="B47565" s="278" t="str">
        <f>'Comp. Desp. Indiretas'!$A$23</f>
        <v>MOC</v>
      </c>
      <c r="D47565" s="279" t="str">
        <f>'Comp. Desp. Indiretas'!$C$23</f>
        <v>ANALISTA DE SUPRIMENTOS</v>
      </c>
      <c r="E47565" s="278" t="str">
        <f>Resumo!$R$5</f>
        <v>Despesa</v>
      </c>
      <c r="F47565" s="278" t="str">
        <f>Resumo!$R$6</f>
        <v>Despesa Indireta</v>
      </c>
      <c r="G47565" s="286">
        <f>'Comp. Desp. Indiretas'!DO23</f>
        <v>0</v>
      </c>
    </row>
    <row r="47566" spans="1:7">
      <c r="A47566" s="283">
        <f>'Comp. Desp. Indiretas'!$DO$7</f>
        <v>0</v>
      </c>
      <c r="B47566" s="278" t="str">
        <f>'Comp. Desp. Indiretas'!$A$24</f>
        <v>DG</v>
      </c>
      <c r="D47566" s="279" t="str">
        <f>'Comp. Desp. Indiretas'!$C$24</f>
        <v>HOSPEDAGEM VIAGEM</v>
      </c>
      <c r="E47566" s="278" t="str">
        <f>Resumo!$R$5</f>
        <v>Despesa</v>
      </c>
      <c r="F47566" s="278" t="str">
        <f>Resumo!$R$6</f>
        <v>Despesa Indireta</v>
      </c>
      <c r="G47566" s="286">
        <f>'Comp. Desp. Indiretas'!DO24</f>
        <v>0</v>
      </c>
    </row>
    <row r="47567" spans="1:7">
      <c r="A47567" s="283">
        <f>'Comp. Desp. Indiretas'!$DO$7</f>
        <v>0</v>
      </c>
      <c r="B47567" s="278" t="str">
        <f>'Comp. Desp. Indiretas'!$A$25</f>
        <v>DG</v>
      </c>
      <c r="D47567" s="279" t="str">
        <f>'Comp. Desp. Indiretas'!$C$25</f>
        <v>HOSPEDAGEM - NIVEL 2</v>
      </c>
      <c r="E47567" s="278" t="str">
        <f>Resumo!$R$5</f>
        <v>Despesa</v>
      </c>
      <c r="F47567" s="278" t="str">
        <f>Resumo!$R$6</f>
        <v>Despesa Indireta</v>
      </c>
      <c r="G47567" s="286">
        <f>'Comp. Desp. Indiretas'!DO25</f>
        <v>0</v>
      </c>
    </row>
    <row r="47568" spans="1:7">
      <c r="A47568" s="283">
        <f>'Comp. Desp. Indiretas'!$DO$7</f>
        <v>0</v>
      </c>
      <c r="B47568" s="278" t="str">
        <f>'Comp. Desp. Indiretas'!$A$26</f>
        <v>DG</v>
      </c>
      <c r="D47568" s="279" t="str">
        <f>'Comp. Desp. Indiretas'!$C$26</f>
        <v>HOSPEDAGEM - NIVEL 3</v>
      </c>
      <c r="E47568" s="278" t="str">
        <f>Resumo!$R$5</f>
        <v>Despesa</v>
      </c>
      <c r="F47568" s="278" t="str">
        <f>Resumo!$R$6</f>
        <v>Despesa Indireta</v>
      </c>
      <c r="G47568" s="286">
        <f>'Comp. Desp. Indiretas'!DO26</f>
        <v>0</v>
      </c>
    </row>
    <row r="47569" spans="1:7">
      <c r="A47569" s="283">
        <f>'Comp. Desp. Indiretas'!$DO$7</f>
        <v>0</v>
      </c>
      <c r="B47569" s="278" t="str">
        <f>'Comp. Desp. Indiretas'!$A$27</f>
        <v>DG</v>
      </c>
      <c r="D47569" s="279" t="str">
        <f>'Comp. Desp. Indiretas'!$C$27</f>
        <v>SALA COMERCIAL - PARAUAPEBAS/PA</v>
      </c>
      <c r="E47569" s="278" t="str">
        <f>Resumo!$R$5</f>
        <v>Despesa</v>
      </c>
      <c r="F47569" s="278" t="str">
        <f>Resumo!$R$6</f>
        <v>Despesa Indireta</v>
      </c>
      <c r="G47569" s="286">
        <f>'Comp. Desp. Indiretas'!DO27</f>
        <v>0</v>
      </c>
    </row>
    <row r="47570" spans="1:7">
      <c r="A47570" s="283">
        <f>'Comp. Desp. Indiretas'!$DO$7</f>
        <v>0</v>
      </c>
      <c r="B47570" s="278" t="str">
        <f>'Comp. Desp. Indiretas'!$A$28</f>
        <v>DG</v>
      </c>
      <c r="D47570" s="279" t="str">
        <f>'Comp. Desp. Indiretas'!$C$28</f>
        <v>CUSTOS FIXOS - SALA COMERCIAL (INTERNET, TELEFONIA, ENERGIA, LIMPEZA, E ETC)</v>
      </c>
      <c r="E47570" s="278" t="str">
        <f>Resumo!$R$5</f>
        <v>Despesa</v>
      </c>
      <c r="F47570" s="278" t="str">
        <f>Resumo!$R$6</f>
        <v>Despesa Indireta</v>
      </c>
      <c r="G47570" s="286">
        <f>'Comp. Desp. Indiretas'!DO28</f>
        <v>0</v>
      </c>
    </row>
    <row r="47571" spans="1:7">
      <c r="A47571" s="283">
        <f>'Comp. Desp. Indiretas'!$DO$7</f>
        <v>0</v>
      </c>
      <c r="B47571" s="278" t="str">
        <f>'Comp. Desp. Indiretas'!$A$29</f>
        <v>DG</v>
      </c>
      <c r="D47571" s="279" t="str">
        <f>'Comp. Desp. Indiretas'!$C$29</f>
        <v>MOBILIA/FRETE - SALA COMERCIAL</v>
      </c>
      <c r="E47571" s="278" t="str">
        <f>Resumo!$R$5</f>
        <v>Despesa</v>
      </c>
      <c r="F47571" s="278" t="str">
        <f>Resumo!$R$6</f>
        <v>Despesa Indireta</v>
      </c>
      <c r="G47571" s="286">
        <f>'Comp. Desp. Indiretas'!DO29</f>
        <v>0</v>
      </c>
    </row>
    <row r="47572" spans="1:7">
      <c r="A47572" s="283">
        <f>'Comp. Desp. Indiretas'!$DO$7</f>
        <v>0</v>
      </c>
      <c r="B47572" s="278" t="str">
        <f>'Comp. Desp. Indiretas'!$A$30</f>
        <v>DG</v>
      </c>
      <c r="D47572" s="279" t="str">
        <f>'Comp. Desp. Indiretas'!$C$30</f>
        <v>ALIMENTAÇÃO - NIVEL 3</v>
      </c>
      <c r="E47572" s="278" t="str">
        <f>Resumo!$R$5</f>
        <v>Despesa</v>
      </c>
      <c r="F47572" s="278" t="str">
        <f>Resumo!$R$6</f>
        <v>Despesa Indireta</v>
      </c>
      <c r="G47572" s="286">
        <f>'Comp. Desp. Indiretas'!DO30</f>
        <v>0</v>
      </c>
    </row>
    <row r="47573" spans="1:7">
      <c r="A47573" s="283">
        <f>'Comp. Desp. Indiretas'!$DO$7</f>
        <v>0</v>
      </c>
      <c r="B47573" s="278" t="str">
        <f>'Comp. Desp. Indiretas'!$A$31</f>
        <v>DG</v>
      </c>
      <c r="D47573" s="279" t="str">
        <f>'Comp. Desp. Indiretas'!$C$31</f>
        <v>TELEFONIA</v>
      </c>
      <c r="E47573" s="278" t="str">
        <f>Resumo!$R$5</f>
        <v>Despesa</v>
      </c>
      <c r="F47573" s="278" t="str">
        <f>Resumo!$R$6</f>
        <v>Despesa Indireta</v>
      </c>
      <c r="G47573" s="286">
        <f>'Comp. Desp. Indiretas'!DO31</f>
        <v>0</v>
      </c>
    </row>
    <row r="47574" spans="1:7">
      <c r="A47574" s="283">
        <f>'Comp. Desp. Indiretas'!$DO$7</f>
        <v>0</v>
      </c>
      <c r="B47574" s="278" t="str">
        <f>'Comp. Desp. Indiretas'!$A$32</f>
        <v>DG</v>
      </c>
      <c r="D47574" s="279" t="str">
        <f>'Comp. Desp. Indiretas'!$C$32</f>
        <v>ALUGUEL DE VEÍCULO SUV</v>
      </c>
      <c r="E47574" s="278" t="str">
        <f>Resumo!$R$5</f>
        <v>Despesa</v>
      </c>
      <c r="F47574" s="278" t="str">
        <f>Resumo!$R$6</f>
        <v>Despesa Indireta</v>
      </c>
      <c r="G47574" s="286">
        <f>'Comp. Desp. Indiretas'!DO32</f>
        <v>0</v>
      </c>
    </row>
    <row r="47575" spans="1:7">
      <c r="A47575" s="283">
        <f>'Comp. Desp. Indiretas'!$DO$7</f>
        <v>0</v>
      </c>
      <c r="B47575" s="278" t="str">
        <f>'Comp. Desp. Indiretas'!$A$33</f>
        <v>DG</v>
      </c>
      <c r="D47575" s="279" t="str">
        <f>'Comp. Desp. Indiretas'!$C$33</f>
        <v>ALUGUEL DE VEICULO LEVE</v>
      </c>
      <c r="E47575" s="278" t="str">
        <f>Resumo!$R$5</f>
        <v>Despesa</v>
      </c>
      <c r="F47575" s="278" t="str">
        <f>Resumo!$R$6</f>
        <v>Despesa Indireta</v>
      </c>
      <c r="G47575" s="286">
        <f>'Comp. Desp. Indiretas'!DO33</f>
        <v>0</v>
      </c>
    </row>
    <row r="47576" spans="1:7">
      <c r="A47576" s="283">
        <f>'Comp. Desp. Indiretas'!$DO$7</f>
        <v>0</v>
      </c>
      <c r="B47576" s="278" t="str">
        <f>'Comp. Desp. Indiretas'!$A$34</f>
        <v>DG</v>
      </c>
      <c r="D47576" s="279" t="str">
        <f>'Comp. Desp. Indiretas'!$C$34</f>
        <v>ALUGUEL CAMINHONTE</v>
      </c>
      <c r="E47576" s="278" t="str">
        <f>Resumo!$R$5</f>
        <v>Despesa</v>
      </c>
      <c r="F47576" s="278" t="str">
        <f>Resumo!$R$6</f>
        <v>Despesa Indireta</v>
      </c>
      <c r="G47576" s="286">
        <f>'Comp. Desp. Indiretas'!DO34</f>
        <v>0</v>
      </c>
    </row>
    <row r="47577" spans="1:7">
      <c r="A47577" s="283">
        <f>'Comp. Desp. Indiretas'!$DO$7</f>
        <v>0</v>
      </c>
      <c r="B47577" s="278" t="str">
        <f>'Comp. Desp. Indiretas'!$A$35</f>
        <v>DG</v>
      </c>
      <c r="D47577" s="279" t="str">
        <f>'Comp. Desp. Indiretas'!$C$35</f>
        <v>AQUISIÇÃO DE VEICULO</v>
      </c>
      <c r="E47577" s="278" t="str">
        <f>Resumo!$R$5</f>
        <v>Despesa</v>
      </c>
      <c r="F47577" s="278" t="str">
        <f>Resumo!$R$6</f>
        <v>Despesa Indireta</v>
      </c>
      <c r="G47577" s="286">
        <f>'Comp. Desp. Indiretas'!DO35</f>
        <v>0</v>
      </c>
    </row>
    <row r="47578" spans="1:7">
      <c r="A47578" s="283">
        <f>'Comp. Desp. Indiretas'!$DO$7</f>
        <v>0</v>
      </c>
      <c r="B47578" s="278" t="str">
        <f>'Comp. Desp. Indiretas'!$A$36</f>
        <v>DG</v>
      </c>
      <c r="D47578" s="279" t="str">
        <f>'Comp. Desp. Indiretas'!$C$36</f>
        <v>COMBUSTÍVEL - GASOLINA</v>
      </c>
      <c r="E47578" s="278" t="str">
        <f>Resumo!$R$5</f>
        <v>Despesa</v>
      </c>
      <c r="F47578" s="278" t="str">
        <f>Resumo!$R$6</f>
        <v>Despesa Indireta</v>
      </c>
      <c r="G47578" s="286">
        <f>'Comp. Desp. Indiretas'!DO36</f>
        <v>0</v>
      </c>
    </row>
    <row r="47579" spans="1:7">
      <c r="A47579" s="283">
        <f>'Comp. Desp. Indiretas'!$DO$7</f>
        <v>0</v>
      </c>
      <c r="B47579" s="278" t="str">
        <f>'Comp. Desp. Indiretas'!$A$37</f>
        <v>DG</v>
      </c>
      <c r="D47579" s="279" t="str">
        <f>'Comp. Desp. Indiretas'!$C$37</f>
        <v>COMBUSTÍVEL - DIESEL</v>
      </c>
      <c r="E47579" s="278" t="str">
        <f>Resumo!$R$5</f>
        <v>Despesa</v>
      </c>
      <c r="F47579" s="278" t="str">
        <f>Resumo!$R$6</f>
        <v>Despesa Indireta</v>
      </c>
      <c r="G47579" s="286">
        <f>'Comp. Desp. Indiretas'!DO37</f>
        <v>0</v>
      </c>
    </row>
    <row r="47580" spans="1:7">
      <c r="A47580" s="283">
        <f>'Comp. Desp. Indiretas'!$DO$7</f>
        <v>0</v>
      </c>
      <c r="B47580" s="278" t="str">
        <f>'Comp. Desp. Indiretas'!$A$38</f>
        <v>DG</v>
      </c>
      <c r="D47580" s="279" t="str">
        <f>'Comp. Desp. Indiretas'!$C$38</f>
        <v>PASSAGEM AÉREA</v>
      </c>
      <c r="E47580" s="278" t="str">
        <f>Resumo!$R$5</f>
        <v>Despesa</v>
      </c>
      <c r="F47580" s="278" t="str">
        <f>Resumo!$R$6</f>
        <v>Despesa Indireta</v>
      </c>
      <c r="G47580" s="286">
        <f>'Comp. Desp. Indiretas'!DO38</f>
        <v>0</v>
      </c>
    </row>
    <row r="47581" spans="1:7">
      <c r="A47581" s="283">
        <f>'Comp. Desp. Indiretas'!$DO$7</f>
        <v>0</v>
      </c>
      <c r="B47581" s="278" t="str">
        <f>'Comp. Desp. Indiretas'!$A$39</f>
        <v>ART</v>
      </c>
      <c r="D47581" s="279" t="str">
        <f>'Comp. Desp. Indiretas'!$C$39</f>
        <v>ART CREA - Nível 1</v>
      </c>
      <c r="E47581" s="278" t="str">
        <f>Resumo!$R$5</f>
        <v>Despesa</v>
      </c>
      <c r="F47581" s="278" t="str">
        <f>Resumo!$R$6</f>
        <v>Despesa Indireta</v>
      </c>
      <c r="G47581" s="286">
        <f>'Comp. Desp. Indiretas'!DO39</f>
        <v>0</v>
      </c>
    </row>
    <row r="47582" spans="1:7">
      <c r="A47582" s="283">
        <f>'Comp. Desp. Indiretas'!$DO$7</f>
        <v>0</v>
      </c>
      <c r="B47582" s="278" t="str">
        <f>'Comp. Desp. Indiretas'!$A$40</f>
        <v>ART</v>
      </c>
      <c r="D47582" s="279" t="str">
        <f>'Comp. Desp. Indiretas'!$C$40</f>
        <v>ART CREA - Nível 2</v>
      </c>
      <c r="E47582" s="278" t="str">
        <f>Resumo!$R$5</f>
        <v>Despesa</v>
      </c>
      <c r="F47582" s="278" t="str">
        <f>Resumo!$R$6</f>
        <v>Despesa Indireta</v>
      </c>
      <c r="G47582" s="286">
        <f>'Comp. Desp. Indiretas'!DO40</f>
        <v>0</v>
      </c>
    </row>
    <row r="47583" spans="1:7">
      <c r="A47583" s="283">
        <f>'Comp. Desp. Indiretas'!$DO$7</f>
        <v>0</v>
      </c>
      <c r="B47583" s="278" t="str">
        <f>'Comp. Desp. Indiretas'!$A$41</f>
        <v>ART</v>
      </c>
      <c r="D47583" s="279" t="str">
        <f>'Comp. Desp. Indiretas'!$C$41</f>
        <v>ART CREA - Nível 3</v>
      </c>
      <c r="E47583" s="278" t="str">
        <f>Resumo!$R$5</f>
        <v>Despesa</v>
      </c>
      <c r="F47583" s="278" t="str">
        <f>Resumo!$R$6</f>
        <v>Despesa Indireta</v>
      </c>
      <c r="G47583" s="286">
        <f>'Comp. Desp. Indiretas'!DO41</f>
        <v>0</v>
      </c>
    </row>
    <row r="47584" spans="1:7">
      <c r="A47584" s="283">
        <f>'Comp. Desp. Indiretas'!$DO$7</f>
        <v>0</v>
      </c>
      <c r="B47584" s="278" t="str">
        <f>'Comp. Desp. Indiretas'!$A$42</f>
        <v>ART</v>
      </c>
      <c r="D47584" s="279" t="str">
        <f>'Comp. Desp. Indiretas'!$C$42</f>
        <v>ACERVO CREA</v>
      </c>
      <c r="E47584" s="278" t="str">
        <f>Resumo!$R$5</f>
        <v>Despesa</v>
      </c>
      <c r="F47584" s="278" t="str">
        <f>Resumo!$R$6</f>
        <v>Despesa Indireta</v>
      </c>
      <c r="G47584" s="286">
        <f>'Comp. Desp. Indiretas'!DO42</f>
        <v>0</v>
      </c>
    </row>
    <row r="47585" spans="1:7">
      <c r="A47585" s="283">
        <f>'Comp. Desp. Indiretas'!$DO$7</f>
        <v>0</v>
      </c>
      <c r="B47585" s="278" t="str">
        <f>'Comp. Desp. Indiretas'!$A$43</f>
        <v>ART</v>
      </c>
      <c r="D47585" s="279" t="str">
        <f>'Comp. Desp. Indiretas'!$C$43</f>
        <v>ART CRBio</v>
      </c>
      <c r="E47585" s="278" t="str">
        <f>Resumo!$R$5</f>
        <v>Despesa</v>
      </c>
      <c r="F47585" s="278" t="str">
        <f>Resumo!$R$6</f>
        <v>Despesa Indireta</v>
      </c>
      <c r="G47585" s="286">
        <f>'Comp. Desp. Indiretas'!DO43</f>
        <v>0</v>
      </c>
    </row>
    <row r="47586" spans="1:7">
      <c r="A47586" s="283">
        <f>'Comp. Desp. Indiretas'!$DO$7</f>
        <v>0</v>
      </c>
      <c r="B47586" s="278" t="str">
        <f>'Comp. Desp. Indiretas'!$A$44</f>
        <v>ART</v>
      </c>
      <c r="D47586" s="279" t="str">
        <f>'Comp. Desp. Indiretas'!$C$44</f>
        <v>ACERVO CRBio</v>
      </c>
      <c r="E47586" s="278" t="str">
        <f>Resumo!$R$5</f>
        <v>Despesa</v>
      </c>
      <c r="F47586" s="278" t="str">
        <f>Resumo!$R$6</f>
        <v>Despesa Indireta</v>
      </c>
      <c r="G47586" s="286">
        <f>'Comp. Desp. Indiretas'!DO44</f>
        <v>0</v>
      </c>
    </row>
    <row r="47587" spans="1:7">
      <c r="A47587" s="283">
        <f>'Comp. Desp. Indiretas'!$DO$7</f>
        <v>0</v>
      </c>
      <c r="B47587" s="278" t="str">
        <f>'Comp. Desp. Indiretas'!$A$45</f>
        <v>ART</v>
      </c>
      <c r="D47587" s="279" t="str">
        <f>'Comp. Desp. Indiretas'!$C$45</f>
        <v>VISTO CREA PF</v>
      </c>
      <c r="E47587" s="278" t="str">
        <f>Resumo!$R$5</f>
        <v>Despesa</v>
      </c>
      <c r="F47587" s="278" t="str">
        <f>Resumo!$R$6</f>
        <v>Despesa Indireta</v>
      </c>
      <c r="G47587" s="286">
        <f>'Comp. Desp. Indiretas'!DO45</f>
        <v>0</v>
      </c>
    </row>
    <row r="47588" spans="1:7">
      <c r="A47588" s="283">
        <f>'Comp. Desp. Indiretas'!$DO$7</f>
        <v>0</v>
      </c>
      <c r="B47588" s="278" t="str">
        <f>'Comp. Desp. Indiretas'!$A$46</f>
        <v>ART</v>
      </c>
      <c r="D47588" s="279" t="str">
        <f>'Comp. Desp. Indiretas'!$C$46</f>
        <v>VISTO CREA PJ</v>
      </c>
      <c r="E47588" s="278" t="str">
        <f>Resumo!$R$5</f>
        <v>Despesa</v>
      </c>
      <c r="F47588" s="278" t="str">
        <f>Resumo!$R$6</f>
        <v>Despesa Indireta</v>
      </c>
      <c r="G47588" s="286">
        <f>'Comp. Desp. Indiretas'!DO46</f>
        <v>0</v>
      </c>
    </row>
    <row r="47589" spans="1:7">
      <c r="A47589" s="283">
        <f>'Comp. Desp. Indiretas'!$DO$7</f>
        <v>0</v>
      </c>
      <c r="B47589" s="278" t="str">
        <f>'Comp. Desp. Indiretas'!$A$47</f>
        <v>ART</v>
      </c>
      <c r="D47589" s="279" t="str">
        <f>'Comp. Desp. Indiretas'!$C$47</f>
        <v>ANUIDADE CREA PF</v>
      </c>
      <c r="E47589" s="278" t="str">
        <f>Resumo!$R$5</f>
        <v>Despesa</v>
      </c>
      <c r="F47589" s="278" t="str">
        <f>Resumo!$R$6</f>
        <v>Despesa Indireta</v>
      </c>
      <c r="G47589" s="286">
        <f>'Comp. Desp. Indiretas'!DO47</f>
        <v>0</v>
      </c>
    </row>
    <row r="47590" spans="1:7">
      <c r="A47590" s="283">
        <f>'Comp. Desp. Indiretas'!$DO$7</f>
        <v>0</v>
      </c>
      <c r="B47590" s="278" t="str">
        <f>'Comp. Desp. Indiretas'!$A$48</f>
        <v>ART</v>
      </c>
      <c r="D47590" s="279" t="str">
        <f>'Comp. Desp. Indiretas'!$C$48</f>
        <v>ANUIDADE CREA PJ</v>
      </c>
      <c r="E47590" s="278" t="str">
        <f>Resumo!$R$5</f>
        <v>Despesa</v>
      </c>
      <c r="F47590" s="278" t="str">
        <f>Resumo!$R$6</f>
        <v>Despesa Indireta</v>
      </c>
      <c r="G47590" s="286">
        <f>'Comp. Desp. Indiretas'!DO48</f>
        <v>0</v>
      </c>
    </row>
    <row r="47591" spans="1:7">
      <c r="A47591" s="283">
        <f>'Comp. Desp. Indiretas'!$DO$7</f>
        <v>0</v>
      </c>
      <c r="B47591" s="278" t="str">
        <f>'Comp. Desp. Indiretas'!$A$49</f>
        <v>ART</v>
      </c>
      <c r="D47591" s="279" t="str">
        <f>'Comp. Desp. Indiretas'!$C$49</f>
        <v>VISTO CRBio PF</v>
      </c>
      <c r="E47591" s="278" t="str">
        <f>Resumo!$R$5</f>
        <v>Despesa</v>
      </c>
      <c r="F47591" s="278" t="str">
        <f>Resumo!$R$6</f>
        <v>Despesa Indireta</v>
      </c>
      <c r="G47591" s="286">
        <f>'Comp. Desp. Indiretas'!DO49</f>
        <v>0</v>
      </c>
    </row>
    <row r="47592" spans="1:7">
      <c r="A47592" s="283">
        <f>'Comp. Desp. Indiretas'!$DO$7</f>
        <v>0</v>
      </c>
      <c r="B47592" s="278" t="str">
        <f>'Comp. Desp. Indiretas'!$A$50</f>
        <v>ART</v>
      </c>
      <c r="D47592" s="279" t="str">
        <f>'Comp. Desp. Indiretas'!$C$50</f>
        <v>VISTO CRBio PJ</v>
      </c>
      <c r="E47592" s="278" t="str">
        <f>Resumo!$R$5</f>
        <v>Despesa</v>
      </c>
      <c r="F47592" s="278" t="str">
        <f>Resumo!$R$6</f>
        <v>Despesa Indireta</v>
      </c>
      <c r="G47592" s="286">
        <f>'Comp. Desp. Indiretas'!DO50</f>
        <v>0</v>
      </c>
    </row>
    <row r="47593" spans="1:7">
      <c r="A47593" s="283">
        <f>'Comp. Desp. Indiretas'!$DO$7</f>
        <v>0</v>
      </c>
      <c r="B47593" s="278" t="str">
        <f>'Comp. Desp. Indiretas'!$A$51</f>
        <v>SMS</v>
      </c>
      <c r="D47593" s="279" t="str">
        <f>'Comp. Desp. Indiretas'!$C$51</f>
        <v>PPRA</v>
      </c>
      <c r="E47593" s="278" t="str">
        <f>Resumo!$R$5</f>
        <v>Despesa</v>
      </c>
      <c r="F47593" s="278" t="str">
        <f>Resumo!$R$6</f>
        <v>Despesa Indireta</v>
      </c>
      <c r="G47593" s="286">
        <f>'Comp. Desp. Indiretas'!DO51</f>
        <v>0</v>
      </c>
    </row>
    <row r="47594" spans="1:7">
      <c r="A47594" s="283">
        <f>'Comp. Desp. Indiretas'!$DO$7</f>
        <v>0</v>
      </c>
      <c r="B47594" s="278" t="str">
        <f>'Comp. Desp. Indiretas'!$A$52</f>
        <v>SMS</v>
      </c>
      <c r="D47594" s="279" t="str">
        <f>'Comp. Desp. Indiretas'!$C$52</f>
        <v>PCMSO</v>
      </c>
      <c r="E47594" s="278" t="str">
        <f>Resumo!$R$5</f>
        <v>Despesa</v>
      </c>
      <c r="F47594" s="278" t="str">
        <f>Resumo!$R$6</f>
        <v>Despesa Indireta</v>
      </c>
      <c r="G47594" s="286">
        <f>'Comp. Desp. Indiretas'!DO52</f>
        <v>0</v>
      </c>
    </row>
    <row r="47595" spans="1:7">
      <c r="A47595" s="283">
        <f>'Comp. Desp. Indiretas'!$DO$7</f>
        <v>0</v>
      </c>
      <c r="B47595" s="278" t="str">
        <f>'Comp. Desp. Indiretas'!$A$53</f>
        <v>SMS</v>
      </c>
      <c r="D47595" s="279" t="str">
        <f>'Comp. Desp. Indiretas'!$C$53</f>
        <v>PGR</v>
      </c>
      <c r="E47595" s="278" t="str">
        <f>Resumo!$R$5</f>
        <v>Despesa</v>
      </c>
      <c r="F47595" s="278" t="str">
        <f>Resumo!$R$6</f>
        <v>Despesa Indireta</v>
      </c>
      <c r="G47595" s="286">
        <f>'Comp. Desp. Indiretas'!DO53</f>
        <v>0</v>
      </c>
    </row>
    <row r="47596" spans="1:7">
      <c r="A47596" s="283">
        <f>'Comp. Desp. Indiretas'!$DO$7</f>
        <v>0</v>
      </c>
      <c r="B47596" s="278" t="str">
        <f>'Comp. Desp. Indiretas'!$A$55</f>
        <v>SMS</v>
      </c>
      <c r="D47596" s="279" t="str">
        <f>'Comp. Desp. Indiretas'!$C$55</f>
        <v>TREINAMENTO</v>
      </c>
      <c r="E47596" s="278" t="str">
        <f>Resumo!$R$5</f>
        <v>Despesa</v>
      </c>
      <c r="F47596" s="278" t="str">
        <f>Resumo!$R$6</f>
        <v>Despesa Indireta</v>
      </c>
      <c r="G47596" s="286">
        <f>'Comp. Desp. Indiretas'!DO55</f>
        <v>0</v>
      </c>
    </row>
    <row r="47597" spans="1:7">
      <c r="A47597" s="283">
        <f>'Comp. Desp. Indiretas'!$DO$7</f>
        <v>0</v>
      </c>
      <c r="B47597" s="278" t="str">
        <f>'Comp. Desp. Indiretas'!$A$56</f>
        <v>SMS</v>
      </c>
      <c r="D47597" s="279" t="str">
        <f>'Comp. Desp. Indiretas'!$C$56</f>
        <v>ASO</v>
      </c>
      <c r="E47597" s="278" t="str">
        <f>Resumo!$R$5</f>
        <v>Despesa</v>
      </c>
      <c r="F47597" s="278" t="str">
        <f>Resumo!$R$6</f>
        <v>Despesa Indireta</v>
      </c>
      <c r="G47597" s="286">
        <f>'Comp. Desp. Indiretas'!DO56</f>
        <v>0</v>
      </c>
    </row>
    <row r="47598" spans="1:7">
      <c r="A47598" s="283">
        <f>'Comp. Desp. Indiretas'!$DO$7</f>
        <v>0</v>
      </c>
      <c r="B47598" s="278">
        <f>'Comp. Desp. Indiretas'!$A$57</f>
        <v>0</v>
      </c>
      <c r="D47598" s="279" t="str">
        <f>'Comp. Desp. Indiretas'!$C$57</f>
        <v/>
      </c>
      <c r="E47598" s="278" t="str">
        <f>Resumo!$R$5</f>
        <v>Despesa</v>
      </c>
      <c r="F47598" s="278" t="str">
        <f>Resumo!$R$6</f>
        <v>Despesa Indireta</v>
      </c>
      <c r="G47598" s="286">
        <f>'Comp. Desp. Indiretas'!DO57</f>
        <v>0</v>
      </c>
    </row>
    <row r="47599" spans="1:7">
      <c r="A47599" s="283">
        <f>'Comp. Desp. Indiretas'!$DO$7</f>
        <v>0</v>
      </c>
      <c r="B47599" s="278">
        <f>'Comp. Desp. Indiretas'!$A$58</f>
        <v>0</v>
      </c>
      <c r="D47599" s="279" t="str">
        <f>'Comp. Desp. Indiretas'!$C$58</f>
        <v/>
      </c>
      <c r="E47599" s="278" t="str">
        <f>Resumo!$R$5</f>
        <v>Despesa</v>
      </c>
      <c r="F47599" s="278" t="str">
        <f>Resumo!$R$6</f>
        <v>Despesa Indireta</v>
      </c>
      <c r="G47599" s="286">
        <f>'Comp. Desp. Indiretas'!DO58</f>
        <v>0</v>
      </c>
    </row>
    <row r="47600" spans="1:7">
      <c r="A47600" s="283">
        <f>'Comp. Desp. Indiretas'!$DO$7</f>
        <v>0</v>
      </c>
      <c r="B47600" s="278">
        <f>'Comp. Desp. Indiretas'!$A$59</f>
        <v>0</v>
      </c>
      <c r="D47600" s="279" t="str">
        <f>'Comp. Desp. Indiretas'!$C$59</f>
        <v/>
      </c>
      <c r="E47600" s="278" t="str">
        <f>Resumo!$R$5</f>
        <v>Despesa</v>
      </c>
      <c r="F47600" s="278" t="str">
        <f>Resumo!$R$6</f>
        <v>Despesa Indireta</v>
      </c>
      <c r="G47600" s="286">
        <f>'Comp. Desp. Indiretas'!DO59</f>
        <v>0</v>
      </c>
    </row>
    <row r="47601" spans="1:7">
      <c r="A47601" s="283">
        <f>'Comp. Desp. Indiretas'!$DO$7</f>
        <v>0</v>
      </c>
      <c r="B47601" s="278">
        <f>'Comp. Desp. Indiretas'!$A$60</f>
        <v>0</v>
      </c>
      <c r="D47601" s="279" t="str">
        <f>'Comp. Desp. Indiretas'!$C$60</f>
        <v/>
      </c>
      <c r="E47601" s="278" t="str">
        <f>Resumo!$R$5</f>
        <v>Despesa</v>
      </c>
      <c r="F47601" s="278" t="str">
        <f>Resumo!$R$6</f>
        <v>Despesa Indireta</v>
      </c>
      <c r="G47601" s="286">
        <f>'Comp. Desp. Indiretas'!DO60</f>
        <v>0</v>
      </c>
    </row>
    <row r="47602" spans="1:7">
      <c r="A47602" s="283">
        <f>'Comp. Desp. Indiretas'!$DO$7</f>
        <v>0</v>
      </c>
      <c r="B47602" s="278" t="str">
        <f>'Comp. Desp. Indiretas'!$A$63</f>
        <v>MOC</v>
      </c>
      <c r="D47602" s="279" t="str">
        <f>'Comp. Desp. Indiretas'!$C$63</f>
        <v>DIRETOR TÉCNICO</v>
      </c>
      <c r="E47602" s="278" t="str">
        <f>Resumo!$R$5</f>
        <v>Despesa</v>
      </c>
      <c r="F47602" s="278" t="str">
        <f>Resumo!$R$6</f>
        <v>Despesa Indireta</v>
      </c>
      <c r="G47602" s="286">
        <f>'Comp. Desp. Indiretas'!DO63</f>
        <v>0</v>
      </c>
    </row>
    <row r="47603" spans="1:7">
      <c r="A47603" s="283">
        <f>'Comp. Desp. Indiretas'!$DO$7</f>
        <v>0</v>
      </c>
      <c r="B47603" s="278" t="str">
        <f>'Comp. Desp. Indiretas'!$A$64</f>
        <v>MOC</v>
      </c>
      <c r="D47603" s="279" t="str">
        <f>'Comp. Desp. Indiretas'!$C$64</f>
        <v>ANALISTA DE SUPRIMENTOS</v>
      </c>
      <c r="E47603" s="278" t="str">
        <f>Resumo!$R$5</f>
        <v>Despesa</v>
      </c>
      <c r="F47603" s="278" t="str">
        <f>Resumo!$R$6</f>
        <v>Despesa Indireta</v>
      </c>
      <c r="G47603" s="286">
        <f>'Comp. Desp. Indiretas'!DO64</f>
        <v>0</v>
      </c>
    </row>
    <row r="47604" spans="1:7">
      <c r="A47604" s="283">
        <f>'Comp. Desp. Indiretas'!$DO$7</f>
        <v>0</v>
      </c>
      <c r="B47604" s="278" t="str">
        <f>'Comp. Desp. Indiretas'!$A$65</f>
        <v>MOC</v>
      </c>
      <c r="D47604" s="279" t="str">
        <f>'Comp. Desp. Indiretas'!$C$65</f>
        <v>GERENTE DE PROJETO - PJ</v>
      </c>
      <c r="E47604" s="278" t="str">
        <f>Resumo!$R$5</f>
        <v>Despesa</v>
      </c>
      <c r="F47604" s="278" t="str">
        <f>Resumo!$R$6</f>
        <v>Despesa Indireta</v>
      </c>
      <c r="G47604" s="286">
        <f>'Comp. Desp. Indiretas'!DO65</f>
        <v>0</v>
      </c>
    </row>
    <row r="47605" spans="1:7">
      <c r="A47605" s="283">
        <f>'Comp. Desp. Indiretas'!$DO$7</f>
        <v>0</v>
      </c>
      <c r="B47605" s="278" t="str">
        <f>'Comp. Desp. Indiretas'!$A$66</f>
        <v>MOC</v>
      </c>
      <c r="D47605" s="279" t="str">
        <f>'Comp. Desp. Indiretas'!$C$66</f>
        <v>COORD. DE PROJETO - PJ</v>
      </c>
      <c r="E47605" s="278" t="str">
        <f>Resumo!$R$5</f>
        <v>Despesa</v>
      </c>
      <c r="F47605" s="278" t="str">
        <f>Resumo!$R$6</f>
        <v>Despesa Indireta</v>
      </c>
      <c r="G47605" s="286">
        <f>'Comp. Desp. Indiretas'!DO66</f>
        <v>0</v>
      </c>
    </row>
    <row r="47606" spans="1:7">
      <c r="A47606" s="283">
        <f>'Comp. Desp. Indiretas'!$DO$7</f>
        <v>0</v>
      </c>
      <c r="B47606" s="278" t="str">
        <f>'Comp. Desp. Indiretas'!$A$67</f>
        <v>MOC</v>
      </c>
      <c r="D47606" s="279" t="str">
        <f>'Comp. Desp. Indiretas'!$C$67</f>
        <v>COORD. OPERACIONAL - PJ</v>
      </c>
      <c r="E47606" s="278" t="str">
        <f>Resumo!$R$5</f>
        <v>Despesa</v>
      </c>
      <c r="F47606" s="278" t="str">
        <f>Resumo!$R$6</f>
        <v>Despesa Indireta</v>
      </c>
      <c r="G47606" s="286">
        <f>'Comp. Desp. Indiretas'!DO67</f>
        <v>0</v>
      </c>
    </row>
    <row r="47607" spans="1:7">
      <c r="A47607" s="283">
        <f>'Comp. Desp. Indiretas'!$DO$7</f>
        <v>0</v>
      </c>
      <c r="B47607" s="278" t="str">
        <f>'Comp. Desp. Indiretas'!$A$68</f>
        <v>MOC</v>
      </c>
      <c r="D47607" s="279" t="str">
        <f>'Comp. Desp. Indiretas'!$C$68</f>
        <v>ANALISTA DE PROJETOS SENIOR - PJ</v>
      </c>
      <c r="E47607" s="278" t="str">
        <f>Resumo!$R$5</f>
        <v>Despesa</v>
      </c>
      <c r="F47607" s="278" t="str">
        <f>Resumo!$R$6</f>
        <v>Despesa Indireta</v>
      </c>
      <c r="G47607" s="286">
        <f>'Comp. Desp. Indiretas'!DO68</f>
        <v>0</v>
      </c>
    </row>
    <row r="47608" spans="1:7">
      <c r="A47608" s="283">
        <f>'Comp. Desp. Indiretas'!$DO$7</f>
        <v>0</v>
      </c>
      <c r="B47608" s="278" t="str">
        <f>'Comp. Desp. Indiretas'!$A$69</f>
        <v>MOC</v>
      </c>
      <c r="D47608" s="279" t="str">
        <f>'Comp. Desp. Indiretas'!$C$69</f>
        <v>ANALISTA DE PROJETOS PLENO - PJ</v>
      </c>
      <c r="E47608" s="278" t="str">
        <f>Resumo!$R$5</f>
        <v>Despesa</v>
      </c>
      <c r="F47608" s="278" t="str">
        <f>Resumo!$R$6</f>
        <v>Despesa Indireta</v>
      </c>
      <c r="G47608" s="286">
        <f>'Comp. Desp. Indiretas'!DO69</f>
        <v>0</v>
      </c>
    </row>
    <row r="47609" spans="1:7">
      <c r="A47609" s="283">
        <f>'Comp. Desp. Indiretas'!$DO$7</f>
        <v>0</v>
      </c>
      <c r="B47609" s="278" t="str">
        <f>'Comp. Desp. Indiretas'!$A$70</f>
        <v>MOC</v>
      </c>
      <c r="D47609" s="279" t="str">
        <f>'Comp. Desp. Indiretas'!$C$70</f>
        <v>ANALISTA DE PROJETOS JUNIOR - PJ</v>
      </c>
      <c r="E47609" s="278" t="str">
        <f>Resumo!$R$5</f>
        <v>Despesa</v>
      </c>
      <c r="F47609" s="278" t="str">
        <f>Resumo!$R$6</f>
        <v>Despesa Indireta</v>
      </c>
      <c r="G47609" s="286">
        <f>'Comp. Desp. Indiretas'!DO70</f>
        <v>0</v>
      </c>
    </row>
    <row r="47610" spans="1:7">
      <c r="A47610" s="283">
        <f>'Comp. Desp. Indiretas'!$DO$7</f>
        <v>0</v>
      </c>
      <c r="B47610" s="278" t="str">
        <f>'Comp. Desp. Indiretas'!$A$71</f>
        <v>MOC</v>
      </c>
      <c r="D47610" s="279" t="str">
        <f>'Comp. Desp. Indiretas'!$C$71</f>
        <v>TÉCNICO OPERACIONAL - PJ</v>
      </c>
      <c r="E47610" s="278" t="str">
        <f>Resumo!$R$5</f>
        <v>Despesa</v>
      </c>
      <c r="F47610" s="278" t="str">
        <f>Resumo!$R$6</f>
        <v>Despesa Indireta</v>
      </c>
      <c r="G47610" s="286">
        <f>'Comp. Desp. Indiretas'!DO71</f>
        <v>0</v>
      </c>
    </row>
    <row r="47611" spans="1:7">
      <c r="A47611" s="283">
        <f>'Comp. Desp. Indiretas'!$DO$7</f>
        <v>0</v>
      </c>
      <c r="B47611" s="278" t="str">
        <f>'Comp. Desp. Indiretas'!$A$72</f>
        <v>MOC</v>
      </c>
      <c r="D47611" s="279" t="str">
        <f>'Comp. Desp. Indiretas'!$C$72</f>
        <v>AUXILIAR TÉCNICO - PJ</v>
      </c>
      <c r="E47611" s="278" t="str">
        <f>Resumo!$R$5</f>
        <v>Despesa</v>
      </c>
      <c r="F47611" s="278" t="str">
        <f>Resumo!$R$6</f>
        <v>Despesa Indireta</v>
      </c>
      <c r="G47611" s="286">
        <f>'Comp. Desp. Indiretas'!DO72</f>
        <v>0</v>
      </c>
    </row>
    <row r="47612" spans="1:7">
      <c r="A47612" s="283">
        <f>'Comp. Desp. Indiretas'!$DO$7</f>
        <v>0</v>
      </c>
      <c r="B47612" s="278" t="str">
        <f>'Comp. Desp. Indiretas'!$A$73</f>
        <v>MOC</v>
      </c>
      <c r="D47612" s="279" t="str">
        <f>'Comp. Desp. Indiretas'!$C$73</f>
        <v>ANALISTA FINANCEIRO</v>
      </c>
      <c r="E47612" s="278" t="str">
        <f>Resumo!$R$5</f>
        <v>Despesa</v>
      </c>
      <c r="F47612" s="278" t="str">
        <f>Resumo!$R$6</f>
        <v>Despesa Indireta</v>
      </c>
      <c r="G47612" s="286">
        <f>'Comp. Desp. Indiretas'!DO73</f>
        <v>0</v>
      </c>
    </row>
    <row r="47613" spans="1:7">
      <c r="A47613" s="283">
        <f>'Comp. Desp. Indiretas'!$DO$7</f>
        <v>0</v>
      </c>
      <c r="B47613" s="278" t="str">
        <f>'Comp. Desp. Indiretas'!$A$74</f>
        <v>MOC</v>
      </c>
      <c r="D47613" s="279" t="str">
        <f>'Comp. Desp. Indiretas'!$C$74</f>
        <v>ANALISTA DE SUPRIMENTOS</v>
      </c>
      <c r="E47613" s="278" t="str">
        <f>Resumo!$R$5</f>
        <v>Despesa</v>
      </c>
      <c r="F47613" s="278" t="str">
        <f>Resumo!$R$6</f>
        <v>Despesa Indireta</v>
      </c>
      <c r="G47613" s="286">
        <f>'Comp. Desp. Indiretas'!DO74</f>
        <v>0</v>
      </c>
    </row>
    <row r="47614" spans="1:7">
      <c r="A47614" s="283">
        <f>'Comp. Desp. Indiretas'!$DO$7</f>
        <v>0</v>
      </c>
      <c r="B47614" s="278" t="str">
        <f>'Comp. Desp. Indiretas'!$A$75</f>
        <v>DG</v>
      </c>
      <c r="D47614" s="279" t="str">
        <f>'Comp. Desp. Indiretas'!$C$75</f>
        <v>HOSPEDAGEM VIAGEM</v>
      </c>
      <c r="E47614" s="278" t="str">
        <f>Resumo!$R$5</f>
        <v>Despesa</v>
      </c>
      <c r="F47614" s="278" t="str">
        <f>Resumo!$R$6</f>
        <v>Despesa Indireta</v>
      </c>
      <c r="G47614" s="286">
        <f>'Comp. Desp. Indiretas'!DO75</f>
        <v>0</v>
      </c>
    </row>
    <row r="47615" spans="1:7">
      <c r="A47615" s="283">
        <f>'Comp. Desp. Indiretas'!$DO$7</f>
        <v>0</v>
      </c>
      <c r="B47615" s="278" t="str">
        <f>'Comp. Desp. Indiretas'!$A$76</f>
        <v>DG</v>
      </c>
      <c r="D47615" s="279" t="str">
        <f>'Comp. Desp. Indiretas'!$C$76</f>
        <v>ALIMENTAÇÃO VIAGEM (CAFÉ / ALMOÇO OU JANTA)</v>
      </c>
      <c r="E47615" s="278" t="str">
        <f>Resumo!$R$5</f>
        <v>Despesa</v>
      </c>
      <c r="F47615" s="278" t="str">
        <f>Resumo!$R$6</f>
        <v>Despesa Indireta</v>
      </c>
      <c r="G47615" s="286">
        <f>'Comp. Desp. Indiretas'!DO76</f>
        <v>0</v>
      </c>
    </row>
    <row r="47616" spans="1:7">
      <c r="A47616" s="283">
        <f>'Comp. Desp. Indiretas'!$DO$7</f>
        <v>0</v>
      </c>
      <c r="B47616" s="278" t="str">
        <f>'Comp. Desp. Indiretas'!$A$77</f>
        <v>DG</v>
      </c>
      <c r="D47616" s="279" t="str">
        <f>'Comp. Desp. Indiretas'!$C$77</f>
        <v>SALA COMERCIAL - PARAUAPEBAS/PA</v>
      </c>
      <c r="E47616" s="278" t="str">
        <f>Resumo!$R$5</f>
        <v>Despesa</v>
      </c>
      <c r="F47616" s="278" t="str">
        <f>Resumo!$R$6</f>
        <v>Despesa Indireta</v>
      </c>
      <c r="G47616" s="286">
        <f>'Comp. Desp. Indiretas'!DO77</f>
        <v>0</v>
      </c>
    </row>
    <row r="47617" spans="1:7">
      <c r="A47617" s="283">
        <f>'Comp. Desp. Indiretas'!$DO$7</f>
        <v>0</v>
      </c>
      <c r="B47617" s="278" t="str">
        <f>'Comp. Desp. Indiretas'!$A$78</f>
        <v>DG</v>
      </c>
      <c r="D47617" s="279" t="str">
        <f>'Comp. Desp. Indiretas'!$C$78</f>
        <v>ALIMENTAÇÃO VIAGEM (CAFÉ / ALMOÇO OU JANTA)</v>
      </c>
      <c r="E47617" s="278" t="str">
        <f>Resumo!$R$5</f>
        <v>Despesa</v>
      </c>
      <c r="F47617" s="278" t="str">
        <f>Resumo!$R$6</f>
        <v>Despesa Indireta</v>
      </c>
      <c r="G47617" s="286">
        <f>'Comp. Desp. Indiretas'!DO78</f>
        <v>0</v>
      </c>
    </row>
    <row r="47618" spans="1:7">
      <c r="A47618" s="283">
        <f>'Comp. Desp. Indiretas'!$DO$7</f>
        <v>0</v>
      </c>
      <c r="B47618" s="278" t="str">
        <f>'Comp. Desp. Indiretas'!$A$79</f>
        <v>DG</v>
      </c>
      <c r="D47618" s="279" t="str">
        <f>'Comp. Desp. Indiretas'!$C$79</f>
        <v>ALIMENTAÇÃO - NIVEL 2</v>
      </c>
      <c r="E47618" s="278" t="str">
        <f>Resumo!$R$5</f>
        <v>Despesa</v>
      </c>
      <c r="F47618" s="278" t="str">
        <f>Resumo!$R$6</f>
        <v>Despesa Indireta</v>
      </c>
      <c r="G47618" s="286">
        <f>'Comp. Desp. Indiretas'!DO79</f>
        <v>0</v>
      </c>
    </row>
    <row r="47619" spans="1:7">
      <c r="A47619" s="283">
        <f>'Comp. Desp. Indiretas'!$DO$7</f>
        <v>0</v>
      </c>
      <c r="B47619" s="278" t="str">
        <f>'Comp. Desp. Indiretas'!$A$80</f>
        <v>DG</v>
      </c>
      <c r="D47619" s="279" t="str">
        <f>'Comp. Desp. Indiretas'!$C$80</f>
        <v>ALIMENTAÇÃO - NIVEL 3</v>
      </c>
      <c r="E47619" s="278" t="str">
        <f>Resumo!$R$5</f>
        <v>Despesa</v>
      </c>
      <c r="F47619" s="278" t="str">
        <f>Resumo!$R$6</f>
        <v>Despesa Indireta</v>
      </c>
      <c r="G47619" s="286">
        <f>'Comp. Desp. Indiretas'!DO80</f>
        <v>0</v>
      </c>
    </row>
    <row r="47620" spans="1:7">
      <c r="A47620" s="283">
        <f>'Comp. Desp. Indiretas'!$DO$7</f>
        <v>0</v>
      </c>
      <c r="B47620" s="278" t="str">
        <f>'Comp. Desp. Indiretas'!$A$81</f>
        <v>DG</v>
      </c>
      <c r="D47620" s="279" t="str">
        <f>'Comp. Desp. Indiretas'!$C$81</f>
        <v>TELEFONIA</v>
      </c>
      <c r="E47620" s="278" t="str">
        <f>Resumo!$R$5</f>
        <v>Despesa</v>
      </c>
      <c r="F47620" s="278" t="str">
        <f>Resumo!$R$6</f>
        <v>Despesa Indireta</v>
      </c>
      <c r="G47620" s="286">
        <f>'Comp. Desp. Indiretas'!DO81</f>
        <v>0</v>
      </c>
    </row>
    <row r="47621" spans="1:7">
      <c r="A47621" s="283">
        <f>'Comp. Desp. Indiretas'!$DO$7</f>
        <v>0</v>
      </c>
      <c r="B47621" s="278" t="str">
        <f>'Comp. Desp. Indiretas'!$A$82</f>
        <v>DG</v>
      </c>
      <c r="D47621" s="279" t="str">
        <f>'Comp. Desp. Indiretas'!$C$82</f>
        <v>ALUGUEL DE VEÍCULO SUV</v>
      </c>
      <c r="E47621" s="278" t="str">
        <f>Resumo!$R$5</f>
        <v>Despesa</v>
      </c>
      <c r="F47621" s="278" t="str">
        <f>Resumo!$R$6</f>
        <v>Despesa Indireta</v>
      </c>
      <c r="G47621" s="286">
        <f>'Comp. Desp. Indiretas'!DO82</f>
        <v>0</v>
      </c>
    </row>
    <row r="47622" spans="1:7">
      <c r="A47622" s="283">
        <f>'Comp. Desp. Indiretas'!$DO$7</f>
        <v>0</v>
      </c>
      <c r="B47622" s="278" t="str">
        <f>'Comp. Desp. Indiretas'!$A$83</f>
        <v>DG</v>
      </c>
      <c r="D47622" s="279" t="str">
        <f>'Comp. Desp. Indiretas'!$C$83</f>
        <v>ALUGUEL DE VEICULO LEVE</v>
      </c>
      <c r="E47622" s="278" t="str">
        <f>Resumo!$R$5</f>
        <v>Despesa</v>
      </c>
      <c r="F47622" s="278" t="str">
        <f>Resumo!$R$6</f>
        <v>Despesa Indireta</v>
      </c>
      <c r="G47622" s="286">
        <f>'Comp. Desp. Indiretas'!DO83</f>
        <v>0</v>
      </c>
    </row>
    <row r="47623" spans="1:7">
      <c r="A47623" s="283">
        <f>'Comp. Desp. Indiretas'!$DO$7</f>
        <v>0</v>
      </c>
      <c r="B47623" s="278" t="str">
        <f>'Comp. Desp. Indiretas'!$A$84</f>
        <v>DG</v>
      </c>
      <c r="D47623" s="279" t="str">
        <f>'Comp. Desp. Indiretas'!$C$84</f>
        <v>ALUGUEL CAMINHONTE</v>
      </c>
      <c r="E47623" s="278" t="str">
        <f>Resumo!$R$5</f>
        <v>Despesa</v>
      </c>
      <c r="F47623" s="278" t="str">
        <f>Resumo!$R$6</f>
        <v>Despesa Indireta</v>
      </c>
      <c r="G47623" s="286">
        <f>'Comp. Desp. Indiretas'!DO84</f>
        <v>0</v>
      </c>
    </row>
    <row r="47624" spans="1:7">
      <c r="A47624" s="283">
        <f>'Comp. Desp. Indiretas'!$DO$7</f>
        <v>0</v>
      </c>
      <c r="B47624" s="278" t="str">
        <f>'Comp. Desp. Indiretas'!$A$85</f>
        <v>DG</v>
      </c>
      <c r="D47624" s="279" t="str">
        <f>'Comp. Desp. Indiretas'!$C$85</f>
        <v>AQUISIÇÃO DE VEICULO</v>
      </c>
      <c r="E47624" s="278" t="str">
        <f>Resumo!$R$5</f>
        <v>Despesa</v>
      </c>
      <c r="F47624" s="278" t="str">
        <f>Resumo!$R$6</f>
        <v>Despesa Indireta</v>
      </c>
      <c r="G47624" s="286">
        <f>'Comp. Desp. Indiretas'!DO85</f>
        <v>0</v>
      </c>
    </row>
    <row r="47625" spans="1:7">
      <c r="A47625" s="283">
        <f>'Comp. Desp. Indiretas'!$DO$7</f>
        <v>0</v>
      </c>
      <c r="B47625" s="278" t="str">
        <f>'Comp. Desp. Indiretas'!$A$86</f>
        <v>DG</v>
      </c>
      <c r="D47625" s="279" t="str">
        <f>'Comp. Desp. Indiretas'!$C$86</f>
        <v>COMBUSTÍVEL - GASOLINA</v>
      </c>
      <c r="E47625" s="278" t="str">
        <f>Resumo!$R$5</f>
        <v>Despesa</v>
      </c>
      <c r="F47625" s="278" t="str">
        <f>Resumo!$R$6</f>
        <v>Despesa Indireta</v>
      </c>
      <c r="G47625" s="286">
        <f>'Comp. Desp. Indiretas'!DO86</f>
        <v>0</v>
      </c>
    </row>
    <row r="47626" spans="1:7">
      <c r="A47626" s="283">
        <f>'Comp. Desp. Indiretas'!$DO$7</f>
        <v>0</v>
      </c>
      <c r="B47626" s="278" t="str">
        <f>'Comp. Desp. Indiretas'!$A$87</f>
        <v>DG</v>
      </c>
      <c r="D47626" s="279" t="str">
        <f>'Comp. Desp. Indiretas'!$C$87</f>
        <v>COMBUSTÍVEL - DIESEL</v>
      </c>
      <c r="E47626" s="278" t="str">
        <f>Resumo!$R$5</f>
        <v>Despesa</v>
      </c>
      <c r="F47626" s="278" t="str">
        <f>Resumo!$R$6</f>
        <v>Despesa Indireta</v>
      </c>
      <c r="G47626" s="286">
        <f>'Comp. Desp. Indiretas'!DO87</f>
        <v>0</v>
      </c>
    </row>
    <row r="47627" spans="1:7">
      <c r="A47627" s="283">
        <f>'Comp. Desp. Indiretas'!$DO$7</f>
        <v>0</v>
      </c>
      <c r="B47627" s="278" t="str">
        <f>'Comp. Desp. Indiretas'!$A$88</f>
        <v>DG</v>
      </c>
      <c r="D47627" s="279" t="str">
        <f>'Comp. Desp. Indiretas'!$C$88</f>
        <v>PASSAGEM AÉREA</v>
      </c>
      <c r="E47627" s="278" t="str">
        <f>Resumo!$R$5</f>
        <v>Despesa</v>
      </c>
      <c r="F47627" s="278" t="str">
        <f>Resumo!$R$6</f>
        <v>Despesa Indireta</v>
      </c>
      <c r="G47627" s="286">
        <f>'Comp. Desp. Indiretas'!DO88</f>
        <v>0</v>
      </c>
    </row>
    <row r="47628" spans="1:7">
      <c r="A47628" s="283">
        <f>'Comp. Desp. Indiretas'!$DO$7</f>
        <v>0</v>
      </c>
      <c r="B47628" s="278" t="str">
        <f>'Comp. Desp. Indiretas'!$A$89</f>
        <v>ART</v>
      </c>
      <c r="D47628" s="279" t="str">
        <f>'Comp. Desp. Indiretas'!$C$89</f>
        <v>ART CREA - Nível 1</v>
      </c>
      <c r="E47628" s="278" t="str">
        <f>Resumo!$R$5</f>
        <v>Despesa</v>
      </c>
      <c r="F47628" s="278" t="str">
        <f>Resumo!$R$6</f>
        <v>Despesa Indireta</v>
      </c>
      <c r="G47628" s="286">
        <f>'Comp. Desp. Indiretas'!DO89</f>
        <v>0</v>
      </c>
    </row>
    <row r="47629" spans="1:7">
      <c r="A47629" s="283">
        <f>'Comp. Desp. Indiretas'!$DO$7</f>
        <v>0</v>
      </c>
      <c r="B47629" s="278" t="str">
        <f>'Comp. Desp. Indiretas'!$A$90</f>
        <v>ART</v>
      </c>
      <c r="D47629" s="279" t="str">
        <f>'Comp. Desp. Indiretas'!$C$90</f>
        <v>ART CREA - Nível 2</v>
      </c>
      <c r="E47629" s="278" t="str">
        <f>Resumo!$R$5</f>
        <v>Despesa</v>
      </c>
      <c r="F47629" s="278" t="str">
        <f>Resumo!$R$6</f>
        <v>Despesa Indireta</v>
      </c>
      <c r="G47629" s="286">
        <f>'Comp. Desp. Indiretas'!DO90</f>
        <v>0</v>
      </c>
    </row>
    <row r="47630" spans="1:7">
      <c r="A47630" s="283">
        <f>'Comp. Desp. Indiretas'!$DO$7</f>
        <v>0</v>
      </c>
      <c r="B47630" s="278" t="str">
        <f>'Comp. Desp. Indiretas'!$A$91</f>
        <v>ART</v>
      </c>
      <c r="D47630" s="279" t="str">
        <f>'Comp. Desp. Indiretas'!$C$91</f>
        <v>ART CREA - Nível 3</v>
      </c>
      <c r="E47630" s="278" t="str">
        <f>Resumo!$R$5</f>
        <v>Despesa</v>
      </c>
      <c r="F47630" s="278" t="str">
        <f>Resumo!$R$6</f>
        <v>Despesa Indireta</v>
      </c>
      <c r="G47630" s="286">
        <f>'Comp. Desp. Indiretas'!DO91</f>
        <v>0</v>
      </c>
    </row>
    <row r="47631" spans="1:7">
      <c r="A47631" s="283">
        <f>'Comp. Desp. Indiretas'!$DO$7</f>
        <v>0</v>
      </c>
      <c r="B47631" s="278" t="str">
        <f>'Comp. Desp. Indiretas'!$A$92</f>
        <v>ART</v>
      </c>
      <c r="D47631" s="279" t="str">
        <f>'Comp. Desp. Indiretas'!$C$92</f>
        <v>ACERVO CREA</v>
      </c>
      <c r="E47631" s="278" t="str">
        <f>Resumo!$R$5</f>
        <v>Despesa</v>
      </c>
      <c r="F47631" s="278" t="str">
        <f>Resumo!$R$6</f>
        <v>Despesa Indireta</v>
      </c>
      <c r="G47631" s="286">
        <f>'Comp. Desp. Indiretas'!DO92</f>
        <v>0</v>
      </c>
    </row>
    <row r="47632" spans="1:7">
      <c r="A47632" s="283">
        <f>'Comp. Desp. Indiretas'!$DO$7</f>
        <v>0</v>
      </c>
      <c r="B47632" s="278" t="str">
        <f>'Comp. Desp. Indiretas'!$A$93</f>
        <v>ART</v>
      </c>
      <c r="D47632" s="279" t="str">
        <f>'Comp. Desp. Indiretas'!$C$93</f>
        <v>ART CRBio</v>
      </c>
      <c r="E47632" s="278" t="str">
        <f>Resumo!$R$5</f>
        <v>Despesa</v>
      </c>
      <c r="F47632" s="278" t="str">
        <f>Resumo!$R$6</f>
        <v>Despesa Indireta</v>
      </c>
      <c r="G47632" s="286">
        <f>'Comp. Desp. Indiretas'!DO93</f>
        <v>0</v>
      </c>
    </row>
    <row r="47633" spans="1:7">
      <c r="A47633" s="283">
        <f>'Comp. Desp. Indiretas'!$DO$7</f>
        <v>0</v>
      </c>
      <c r="B47633" s="278" t="str">
        <f>'Comp. Desp. Indiretas'!$A$94</f>
        <v>ART</v>
      </c>
      <c r="D47633" s="279" t="str">
        <f>'Comp. Desp. Indiretas'!$C$94</f>
        <v>ACERVO CRBio</v>
      </c>
      <c r="E47633" s="278" t="str">
        <f>Resumo!$R$5</f>
        <v>Despesa</v>
      </c>
      <c r="F47633" s="278" t="str">
        <f>Resumo!$R$6</f>
        <v>Despesa Indireta</v>
      </c>
      <c r="G47633" s="286">
        <f>'Comp. Desp. Indiretas'!DO94</f>
        <v>0</v>
      </c>
    </row>
    <row r="47634" spans="1:7">
      <c r="A47634" s="283">
        <f>'Comp. Desp. Indiretas'!$DO$7</f>
        <v>0</v>
      </c>
      <c r="B47634" s="278" t="str">
        <f>'Comp. Desp. Indiretas'!$A$95</f>
        <v>ART</v>
      </c>
      <c r="D47634" s="279" t="str">
        <f>'Comp. Desp. Indiretas'!$C$95</f>
        <v>VISTO CREA PF</v>
      </c>
      <c r="E47634" s="278" t="str">
        <f>Resumo!$R$5</f>
        <v>Despesa</v>
      </c>
      <c r="F47634" s="278" t="str">
        <f>Resumo!$R$6</f>
        <v>Despesa Indireta</v>
      </c>
      <c r="G47634" s="286">
        <f>'Comp. Desp. Indiretas'!DO95</f>
        <v>0</v>
      </c>
    </row>
    <row r="47635" spans="1:7">
      <c r="A47635" s="283">
        <f>'Comp. Desp. Indiretas'!$DO$7</f>
        <v>0</v>
      </c>
      <c r="B47635" s="278" t="str">
        <f>'Comp. Desp. Indiretas'!$A$96</f>
        <v>ART</v>
      </c>
      <c r="D47635" s="279" t="str">
        <f>'Comp. Desp. Indiretas'!$C$96</f>
        <v>VISTO CREA PJ</v>
      </c>
      <c r="E47635" s="278" t="str">
        <f>Resumo!$R$5</f>
        <v>Despesa</v>
      </c>
      <c r="F47635" s="278" t="str">
        <f>Resumo!$R$6</f>
        <v>Despesa Indireta</v>
      </c>
      <c r="G47635" s="286">
        <f>'Comp. Desp. Indiretas'!DO96</f>
        <v>0</v>
      </c>
    </row>
    <row r="47636" spans="1:7">
      <c r="A47636" s="283">
        <f>'Comp. Desp. Indiretas'!$DO$7</f>
        <v>0</v>
      </c>
      <c r="B47636" s="278" t="str">
        <f>'Comp. Desp. Indiretas'!$A$97</f>
        <v>ART</v>
      </c>
      <c r="D47636" s="279" t="str">
        <f>'Comp. Desp. Indiretas'!$C$97</f>
        <v>ANUIDADE CREA PF</v>
      </c>
      <c r="E47636" s="278" t="str">
        <f>Resumo!$R$5</f>
        <v>Despesa</v>
      </c>
      <c r="F47636" s="278" t="str">
        <f>Resumo!$R$6</f>
        <v>Despesa Indireta</v>
      </c>
      <c r="G47636" s="286">
        <f>'Comp. Desp. Indiretas'!DO97</f>
        <v>0</v>
      </c>
    </row>
    <row r="47637" spans="1:7">
      <c r="A47637" s="283">
        <f>'Comp. Desp. Indiretas'!$DO$7</f>
        <v>0</v>
      </c>
      <c r="B47637" s="278" t="str">
        <f>'Comp. Desp. Indiretas'!$A$98</f>
        <v>ART</v>
      </c>
      <c r="D47637" s="279" t="str">
        <f>'Comp. Desp. Indiretas'!$C$98</f>
        <v>ANUIDADE CREA PJ</v>
      </c>
      <c r="E47637" s="278" t="str">
        <f>Resumo!$R$5</f>
        <v>Despesa</v>
      </c>
      <c r="F47637" s="278" t="str">
        <f>Resumo!$R$6</f>
        <v>Despesa Indireta</v>
      </c>
      <c r="G47637" s="286">
        <f>'Comp. Desp. Indiretas'!DO98</f>
        <v>0</v>
      </c>
    </row>
    <row r="47638" spans="1:7">
      <c r="A47638" s="283">
        <f>'Comp. Desp. Indiretas'!$DO$7</f>
        <v>0</v>
      </c>
      <c r="B47638" s="278" t="str">
        <f>'Comp. Desp. Indiretas'!$A$99</f>
        <v>ART</v>
      </c>
      <c r="D47638" s="279" t="str">
        <f>'Comp. Desp. Indiretas'!$C$99</f>
        <v>VISTO CRBio PF</v>
      </c>
      <c r="E47638" s="278" t="str">
        <f>Resumo!$R$5</f>
        <v>Despesa</v>
      </c>
      <c r="F47638" s="278" t="str">
        <f>Resumo!$R$6</f>
        <v>Despesa Indireta</v>
      </c>
      <c r="G47638" s="286">
        <f>'Comp. Desp. Indiretas'!DO99</f>
        <v>0</v>
      </c>
    </row>
    <row r="47639" spans="1:7">
      <c r="A47639" s="283">
        <f>'Comp. Desp. Indiretas'!$DO$7</f>
        <v>0</v>
      </c>
      <c r="B47639" s="278" t="str">
        <f>'Comp. Desp. Indiretas'!$A$100</f>
        <v>ART</v>
      </c>
      <c r="D47639" s="279" t="str">
        <f>'Comp. Desp. Indiretas'!$C$100</f>
        <v>VISTO CRBio PJ</v>
      </c>
      <c r="E47639" s="278" t="str">
        <f>Resumo!$R$5</f>
        <v>Despesa</v>
      </c>
      <c r="F47639" s="278" t="str">
        <f>Resumo!$R$6</f>
        <v>Despesa Indireta</v>
      </c>
      <c r="G47639" s="286">
        <f>'Comp. Desp. Indiretas'!DO100</f>
        <v>0</v>
      </c>
    </row>
    <row r="47640" spans="1:7">
      <c r="A47640" s="283">
        <f>'Comp. Desp. Indiretas'!$DO$7</f>
        <v>0</v>
      </c>
      <c r="B47640" s="278" t="str">
        <f>'Comp. Desp. Indiretas'!$A$101</f>
        <v>SMS</v>
      </c>
      <c r="D47640" s="279" t="str">
        <f>'Comp. Desp. Indiretas'!$C$101</f>
        <v>PPRA</v>
      </c>
      <c r="E47640" s="278" t="str">
        <f>Resumo!$R$5</f>
        <v>Despesa</v>
      </c>
      <c r="F47640" s="278" t="str">
        <f>Resumo!$R$6</f>
        <v>Despesa Indireta</v>
      </c>
      <c r="G47640" s="286">
        <f>'Comp. Desp. Indiretas'!DO101</f>
        <v>0</v>
      </c>
    </row>
    <row r="47641" spans="1:7">
      <c r="A47641" s="283">
        <f>'Comp. Desp. Indiretas'!$DO$7</f>
        <v>0</v>
      </c>
      <c r="B47641" s="278" t="str">
        <f>'Comp. Desp. Indiretas'!$A$102</f>
        <v>SMS</v>
      </c>
      <c r="D47641" s="279" t="str">
        <f>'Comp. Desp. Indiretas'!$C$102</f>
        <v>PCMSO</v>
      </c>
      <c r="E47641" s="278" t="str">
        <f>Resumo!$R$5</f>
        <v>Despesa</v>
      </c>
      <c r="F47641" s="278" t="str">
        <f>Resumo!$R$6</f>
        <v>Despesa Indireta</v>
      </c>
      <c r="G47641" s="286">
        <f>'Comp. Desp. Indiretas'!DO102</f>
        <v>0</v>
      </c>
    </row>
    <row r="47642" spans="1:7">
      <c r="A47642" s="283">
        <f>'Comp. Desp. Indiretas'!$DO$7</f>
        <v>0</v>
      </c>
      <c r="B47642" s="278" t="str">
        <f>'Comp. Desp. Indiretas'!$A$103</f>
        <v>SMS</v>
      </c>
      <c r="D47642" s="279" t="str">
        <f>'Comp. Desp. Indiretas'!$C$103</f>
        <v>PGR</v>
      </c>
      <c r="E47642" s="278" t="str">
        <f>Resumo!$R$5</f>
        <v>Despesa</v>
      </c>
      <c r="F47642" s="278" t="str">
        <f>Resumo!$R$6</f>
        <v>Despesa Indireta</v>
      </c>
      <c r="G47642" s="286">
        <f>'Comp. Desp. Indiretas'!DO103</f>
        <v>0</v>
      </c>
    </row>
    <row r="47643" spans="1:7">
      <c r="A47643" s="283">
        <f>'Comp. Desp. Indiretas'!$DO$7</f>
        <v>0</v>
      </c>
      <c r="B47643" s="278" t="str">
        <f>'Comp. Desp. Indiretas'!$A$104</f>
        <v>SMS</v>
      </c>
      <c r="D47643" s="279" t="str">
        <f>'Comp. Desp. Indiretas'!$C$104</f>
        <v>PAE</v>
      </c>
      <c r="E47643" s="278" t="str">
        <f>Resumo!$R$5</f>
        <v>Despesa</v>
      </c>
      <c r="F47643" s="278" t="str">
        <f>Resumo!$R$6</f>
        <v>Despesa Indireta</v>
      </c>
      <c r="G47643" s="286">
        <f>'Comp. Desp. Indiretas'!DO104</f>
        <v>0</v>
      </c>
    </row>
    <row r="47644" spans="1:7">
      <c r="A47644" s="283">
        <f>'Comp. Desp. Indiretas'!$DO$7</f>
        <v>0</v>
      </c>
      <c r="B47644" s="278" t="str">
        <f>'Comp. Desp. Indiretas'!$A$105</f>
        <v>SMS</v>
      </c>
      <c r="D47644" s="279" t="str">
        <f>'Comp. Desp. Indiretas'!$C$105</f>
        <v>TREINAMENTO</v>
      </c>
      <c r="E47644" s="278" t="str">
        <f>Resumo!$R$5</f>
        <v>Despesa</v>
      </c>
      <c r="F47644" s="278" t="str">
        <f>Resumo!$R$6</f>
        <v>Despesa Indireta</v>
      </c>
      <c r="G47644" s="286">
        <f>'Comp. Desp. Indiretas'!DO105</f>
        <v>0</v>
      </c>
    </row>
    <row r="47645" spans="1:7">
      <c r="A47645" s="283">
        <f>'Comp. Desp. Indiretas'!$DO$7</f>
        <v>0</v>
      </c>
      <c r="B47645" s="278" t="str">
        <f>'Comp. Desp. Indiretas'!$A$106</f>
        <v>SMS</v>
      </c>
      <c r="D47645" s="279" t="str">
        <f>'Comp. Desp. Indiretas'!$C$106</f>
        <v>ASO</v>
      </c>
      <c r="E47645" s="278" t="str">
        <f>Resumo!$R$5</f>
        <v>Despesa</v>
      </c>
      <c r="F47645" s="278" t="str">
        <f>Resumo!$R$6</f>
        <v>Despesa Indireta</v>
      </c>
      <c r="G47645" s="286">
        <f>'Comp. Desp. Indiretas'!DO106</f>
        <v>0</v>
      </c>
    </row>
    <row r="47646" spans="1:7">
      <c r="A47646" s="283">
        <f>'Comp. Desp. Indiretas'!$DO$7</f>
        <v>0</v>
      </c>
      <c r="B47646" s="278">
        <f>'Comp. Desp. Indiretas'!$A$107</f>
        <v>0</v>
      </c>
      <c r="D47646" s="279" t="str">
        <f>'Comp. Desp. Indiretas'!$C$107</f>
        <v/>
      </c>
      <c r="E47646" s="278" t="str">
        <f>Resumo!$R$5</f>
        <v>Despesa</v>
      </c>
      <c r="F47646" s="278" t="str">
        <f>Resumo!$R$6</f>
        <v>Despesa Indireta</v>
      </c>
      <c r="G47646" s="286">
        <f>'Comp. Desp. Indiretas'!DO107</f>
        <v>0</v>
      </c>
    </row>
    <row r="47647" spans="1:7">
      <c r="A47647" s="283">
        <f>'Comp. Desp. Indiretas'!$DO$7</f>
        <v>0</v>
      </c>
      <c r="B47647" s="278">
        <f>'Comp. Desp. Indiretas'!$A$108</f>
        <v>0</v>
      </c>
      <c r="D47647" s="279" t="str">
        <f>'Comp. Desp. Indiretas'!$C$108</f>
        <v/>
      </c>
      <c r="E47647" s="278" t="str">
        <f>Resumo!$R$5</f>
        <v>Despesa</v>
      </c>
      <c r="F47647" s="278" t="str">
        <f>Resumo!$R$6</f>
        <v>Despesa Indireta</v>
      </c>
      <c r="G47647" s="286">
        <f>'Comp. Desp. Indiretas'!DO108</f>
        <v>0</v>
      </c>
    </row>
    <row r="47648" spans="1:7">
      <c r="A47648" s="283">
        <f>'Comp. Desp. Indiretas'!$DO$7</f>
        <v>0</v>
      </c>
      <c r="B47648" s="278">
        <f>'Comp. Desp. Indiretas'!$A$109</f>
        <v>0</v>
      </c>
      <c r="D47648" s="279" t="str">
        <f>'Comp. Desp. Indiretas'!$C$109</f>
        <v/>
      </c>
      <c r="E47648" s="278" t="str">
        <f>Resumo!$R$5</f>
        <v>Despesa</v>
      </c>
      <c r="F47648" s="278" t="str">
        <f>Resumo!$R$6</f>
        <v>Despesa Indireta</v>
      </c>
      <c r="G47648" s="286">
        <f>'Comp. Desp. Indiretas'!DO109</f>
        <v>0</v>
      </c>
    </row>
    <row r="47649" spans="1:7">
      <c r="A47649" s="283">
        <f>'Comp. Desp. Indiretas'!$DO$7</f>
        <v>0</v>
      </c>
      <c r="B47649" s="278">
        <f>'Comp. Desp. Indiretas'!$A$110</f>
        <v>0</v>
      </c>
      <c r="D47649" s="279" t="str">
        <f>'Comp. Desp. Indiretas'!$C$110</f>
        <v/>
      </c>
      <c r="E47649" s="278" t="str">
        <f>Resumo!$R$5</f>
        <v>Despesa</v>
      </c>
      <c r="F47649" s="278" t="str">
        <f>Resumo!$R$6</f>
        <v>Despesa Indireta</v>
      </c>
      <c r="G47649" s="286">
        <f>'Comp. Desp. Indiretas'!DO110</f>
        <v>0</v>
      </c>
    </row>
    <row r="47650" spans="1:7">
      <c r="A47650" s="283">
        <f>'Comp. Desp. Indiretas'!$DO$7</f>
        <v>0</v>
      </c>
      <c r="B47650" s="278">
        <f>'Comp. Desp. Indiretas'!$A$111</f>
        <v>0</v>
      </c>
      <c r="D47650" s="279" t="str">
        <f>'Comp. Desp. Indiretas'!$C$111</f>
        <v/>
      </c>
      <c r="E47650" s="278" t="str">
        <f>Resumo!$R$5</f>
        <v>Despesa</v>
      </c>
      <c r="F47650" s="278" t="str">
        <f>Resumo!$R$6</f>
        <v>Despesa Indireta</v>
      </c>
      <c r="G47650" s="286">
        <f>'Comp. Desp. Indiretas'!DO111</f>
        <v>0</v>
      </c>
    </row>
    <row r="47651" spans="1:7">
      <c r="A47651" s="283">
        <f>'Comp. Desp. Indiretas'!$DO$7</f>
        <v>0</v>
      </c>
      <c r="B47651" s="278">
        <f>'Comp. Desp. Indiretas'!$A$112</f>
        <v>0</v>
      </c>
      <c r="D47651" s="279" t="str">
        <f>'Comp. Desp. Indiretas'!$C$112</f>
        <v/>
      </c>
      <c r="E47651" s="278" t="str">
        <f>Resumo!$R$5</f>
        <v>Despesa</v>
      </c>
      <c r="F47651" s="278" t="str">
        <f>Resumo!$R$6</f>
        <v>Despesa Indireta</v>
      </c>
      <c r="G47651" s="286">
        <f>'Comp. Desp. Indiretas'!DO112</f>
        <v>0</v>
      </c>
    </row>
    <row r="47652" spans="1:7">
      <c r="A47652" s="283">
        <f>'Comp. Desp. Indiretas'!$DO$7</f>
        <v>0</v>
      </c>
      <c r="B47652" s="278" t="str">
        <f>'Composições Desp. Diretas'!$A$10</f>
        <v>MOD</v>
      </c>
      <c r="C47652" s="278" t="str">
        <f>EAP!$C$9</f>
        <v>PP01</v>
      </c>
      <c r="D47652" s="279" t="str">
        <f>'Composições Desp. Diretas'!$C$10</f>
        <v>ANALISTA TÉCNICO</v>
      </c>
      <c r="E47652" s="278" t="str">
        <f>Resumo!$R$5</f>
        <v>Despesa</v>
      </c>
      <c r="F47652" s="278" t="str">
        <f>Resumo!$R$7</f>
        <v>Despesa Direta</v>
      </c>
      <c r="G47652" s="286">
        <f>'Composições Desp. Diretas'!DP10</f>
        <v>0</v>
      </c>
    </row>
    <row r="47653" spans="1:7">
      <c r="A47653" s="283">
        <f>'Comp. Desp. Indiretas'!$DO$7</f>
        <v>0</v>
      </c>
      <c r="B47653" s="278" t="str">
        <f>'Composições Desp. Diretas'!$A$11</f>
        <v>MOD</v>
      </c>
      <c r="C47653" s="278" t="str">
        <f>EAP!$C$9</f>
        <v>PP01</v>
      </c>
      <c r="D47653" s="279" t="str">
        <f>'Composições Desp. Diretas'!$C$11</f>
        <v>ASSISTENTE ADMINISTRATIVO</v>
      </c>
      <c r="E47653" s="278" t="str">
        <f>Resumo!$R$5</f>
        <v>Despesa</v>
      </c>
      <c r="F47653" s="278" t="str">
        <f>Resumo!$R$7</f>
        <v>Despesa Direta</v>
      </c>
      <c r="G47653" s="286">
        <f>'Composições Desp. Diretas'!DP11</f>
        <v>0</v>
      </c>
    </row>
    <row r="47654" spans="1:7">
      <c r="A47654" s="283">
        <f>'Comp. Desp. Indiretas'!$DO$7</f>
        <v>0</v>
      </c>
      <c r="B47654" s="278" t="str">
        <f>'Composições Desp. Diretas'!$A$12</f>
        <v>MOD</v>
      </c>
      <c r="C47654" s="278" t="str">
        <f>EAP!$C$9</f>
        <v>PP01</v>
      </c>
      <c r="D47654" s="279" t="str">
        <f>'Composições Desp. Diretas'!$C$12</f>
        <v>TÉCNICO DE SEGURANÇA</v>
      </c>
      <c r="E47654" s="278" t="str">
        <f>Resumo!$R$5</f>
        <v>Despesa</v>
      </c>
      <c r="F47654" s="278" t="str">
        <f>Resumo!$R$7</f>
        <v>Despesa Direta</v>
      </c>
      <c r="G47654" s="286">
        <f>'Composições Desp. Diretas'!DP12</f>
        <v>0</v>
      </c>
    </row>
    <row r="47655" spans="1:7">
      <c r="A47655" s="283">
        <f>'Comp. Desp. Indiretas'!$DO$7</f>
        <v>0</v>
      </c>
      <c r="B47655" s="278" t="str">
        <f>'Composições Desp. Diretas'!$A$13</f>
        <v>MOD</v>
      </c>
      <c r="C47655" s="278" t="str">
        <f>EAP!$C$9</f>
        <v>PP01</v>
      </c>
      <c r="D47655" s="279" t="str">
        <f>'Composições Desp. Diretas'!$C$13</f>
        <v>PREPOSTO</v>
      </c>
      <c r="E47655" s="278" t="str">
        <f>Resumo!$R$5</f>
        <v>Despesa</v>
      </c>
      <c r="F47655" s="278" t="str">
        <f>Resumo!$R$7</f>
        <v>Despesa Direta</v>
      </c>
      <c r="G47655" s="286">
        <f>'Composições Desp. Diretas'!DP13</f>
        <v>0</v>
      </c>
    </row>
    <row r="47656" spans="1:7">
      <c r="A47656" s="283">
        <f>'Comp. Desp. Indiretas'!$DO$7</f>
        <v>0</v>
      </c>
      <c r="B47656" s="278" t="str">
        <f>'Composições Desp. Diretas'!$A$14</f>
        <v>MOD</v>
      </c>
      <c r="C47656" s="278" t="str">
        <f>EAP!$C$9</f>
        <v>PP01</v>
      </c>
      <c r="D47656" s="279" t="str">
        <f>'Composições Desp. Diretas'!$C$14</f>
        <v>COORDENADOR PEAC</v>
      </c>
      <c r="E47656" s="278" t="str">
        <f>Resumo!$R$5</f>
        <v>Despesa</v>
      </c>
      <c r="F47656" s="278" t="str">
        <f>Resumo!$R$7</f>
        <v>Despesa Direta</v>
      </c>
      <c r="G47656" s="286">
        <f>'Composições Desp. Diretas'!DP14</f>
        <v>0</v>
      </c>
    </row>
    <row r="47657" spans="1:7">
      <c r="A47657" s="283">
        <f>'Comp. Desp. Indiretas'!$DO$7</f>
        <v>0</v>
      </c>
      <c r="B47657" s="278" t="str">
        <f>'Composições Desp. Diretas'!$A$15</f>
        <v>MOD</v>
      </c>
      <c r="C47657" s="278" t="str">
        <f>EAP!$C$9</f>
        <v>PP01</v>
      </c>
      <c r="D47657" s="279" t="str">
        <f>'Composições Desp. Diretas'!$C$15</f>
        <v>COORDENADOR PEAC</v>
      </c>
      <c r="E47657" s="278" t="str">
        <f>Resumo!$R$5</f>
        <v>Despesa</v>
      </c>
      <c r="F47657" s="278" t="str">
        <f>Resumo!$R$7</f>
        <v>Despesa Direta</v>
      </c>
      <c r="G47657" s="286">
        <f>'Composições Desp. Diretas'!DP15</f>
        <v>0</v>
      </c>
    </row>
    <row r="47658" spans="1:7">
      <c r="A47658" s="283">
        <f>'Comp. Desp. Indiretas'!$DO$7</f>
        <v>0</v>
      </c>
      <c r="B47658" s="278" t="str">
        <f>'Composições Desp. Diretas'!$A$16</f>
        <v>MOD</v>
      </c>
      <c r="C47658" s="278" t="str">
        <f>EAP!$C$9</f>
        <v>PP01</v>
      </c>
      <c r="D47658" s="279" t="str">
        <f>'Composições Desp. Diretas'!$C$16</f>
        <v>PRODUÇÃO AUDIOVISUAL (DESIGNER GRÁFICO)</v>
      </c>
      <c r="E47658" s="278" t="str">
        <f>Resumo!$R$5</f>
        <v>Despesa</v>
      </c>
      <c r="F47658" s="278" t="str">
        <f>Resumo!$R$7</f>
        <v>Despesa Direta</v>
      </c>
      <c r="G47658" s="286">
        <f>'Composições Desp. Diretas'!DP16</f>
        <v>0</v>
      </c>
    </row>
    <row r="47659" spans="1:7">
      <c r="A47659" s="283">
        <f>'Comp. Desp. Indiretas'!$DO$7</f>
        <v>0</v>
      </c>
      <c r="B47659" s="278" t="str">
        <f>'Composições Desp. Diretas'!$A$17</f>
        <v>DG</v>
      </c>
      <c r="C47659" s="278" t="str">
        <f>EAP!$C$9</f>
        <v>PP01</v>
      </c>
      <c r="D47659" s="279" t="str">
        <f>'Composições Desp. Diretas'!$C$17</f>
        <v>AJUDA DE CUSTO - CAJU - NÍVEL 1</v>
      </c>
      <c r="E47659" s="278" t="str">
        <f>Resumo!$R$5</f>
        <v>Despesa</v>
      </c>
      <c r="F47659" s="278" t="str">
        <f>Resumo!$R$7</f>
        <v>Despesa Direta</v>
      </c>
      <c r="G47659" s="286">
        <f>'Composições Desp. Diretas'!DP17</f>
        <v>0</v>
      </c>
    </row>
    <row r="47660" spans="1:7">
      <c r="A47660" s="283">
        <f>'Comp. Desp. Indiretas'!$DO$7</f>
        <v>0</v>
      </c>
      <c r="B47660" s="278" t="str">
        <f>'Composições Desp. Diretas'!$A$18</f>
        <v>DG</v>
      </c>
      <c r="C47660" s="278" t="str">
        <f>EAP!$C$9</f>
        <v>PP01</v>
      </c>
      <c r="D47660" s="279" t="str">
        <f>'Composições Desp. Diretas'!$C$18</f>
        <v>AJUDA DE CUSTO - CAJU - NÍVEL 2</v>
      </c>
      <c r="E47660" s="278" t="str">
        <f>Resumo!$R$5</f>
        <v>Despesa</v>
      </c>
      <c r="F47660" s="278" t="str">
        <f>Resumo!$R$7</f>
        <v>Despesa Direta</v>
      </c>
      <c r="G47660" s="286">
        <f>'Composições Desp. Diretas'!DP18</f>
        <v>0</v>
      </c>
    </row>
    <row r="47661" spans="1:7">
      <c r="A47661" s="283">
        <f>'Comp. Desp. Indiretas'!$DO$7</f>
        <v>0</v>
      </c>
      <c r="B47661" s="278" t="str">
        <f>'Composições Desp. Diretas'!$A$19</f>
        <v>MA</v>
      </c>
      <c r="C47661" s="278" t="str">
        <f>EAP!$C$9</f>
        <v>PP01</v>
      </c>
      <c r="D47661" s="279" t="str">
        <f>'Composições Desp. Diretas'!$C$19</f>
        <v>UNIFORME/EPI</v>
      </c>
      <c r="E47661" s="278" t="str">
        <f>Resumo!$R$5</f>
        <v>Despesa</v>
      </c>
      <c r="F47661" s="278" t="str">
        <f>Resumo!$R$7</f>
        <v>Despesa Direta</v>
      </c>
      <c r="G47661" s="286">
        <f>'Composições Desp. Diretas'!DP19</f>
        <v>0</v>
      </c>
    </row>
    <row r="47662" spans="1:7">
      <c r="A47662" s="283">
        <f>'Comp. Desp. Indiretas'!$DO$7</f>
        <v>0</v>
      </c>
      <c r="B47662" s="278" t="str">
        <f>'Composições Desp. Diretas'!$A$20</f>
        <v>SMS</v>
      </c>
      <c r="C47662" s="278" t="str">
        <f>EAP!$C$9</f>
        <v>PP01</v>
      </c>
      <c r="D47662" s="279" t="str">
        <f>'Composições Desp. Diretas'!$C$20</f>
        <v>ASO</v>
      </c>
      <c r="E47662" s="278" t="str">
        <f>Resumo!$R$5</f>
        <v>Despesa</v>
      </c>
      <c r="F47662" s="278" t="str">
        <f>Resumo!$R$7</f>
        <v>Despesa Direta</v>
      </c>
      <c r="G47662" s="286">
        <f>'Composições Desp. Diretas'!DP20</f>
        <v>0</v>
      </c>
    </row>
    <row r="47663" spans="1:7">
      <c r="A47663" s="283">
        <f>'Comp. Desp. Indiretas'!$DO$7</f>
        <v>0</v>
      </c>
      <c r="B47663" s="278" t="str">
        <f>'Composições Desp. Diretas'!$A$21</f>
        <v>EQ</v>
      </c>
      <c r="C47663" s="278" t="str">
        <f>EAP!$C$9</f>
        <v>PP01</v>
      </c>
      <c r="D47663" s="279" t="str">
        <f>'Composições Desp. Diretas'!$C$21</f>
        <v>NOTEBOOK</v>
      </c>
      <c r="E47663" s="278" t="str">
        <f>Resumo!$R$5</f>
        <v>Despesa</v>
      </c>
      <c r="F47663" s="278" t="str">
        <f>Resumo!$R$7</f>
        <v>Despesa Direta</v>
      </c>
      <c r="G47663" s="286">
        <f>'Composições Desp. Diretas'!DP21</f>
        <v>0</v>
      </c>
    </row>
    <row r="47664" spans="1:7">
      <c r="A47664" s="283">
        <f>'Comp. Desp. Indiretas'!$DO$7</f>
        <v>0</v>
      </c>
      <c r="B47664" s="278" t="str">
        <f>'Composições Desp. Diretas'!$A$22</f>
        <v>EQ</v>
      </c>
      <c r="C47664" s="278" t="str">
        <f>EAP!$C$9</f>
        <v>PP01</v>
      </c>
      <c r="D47664" s="279" t="str">
        <f>'Composições Desp. Diretas'!$C$22</f>
        <v>KIT MULTIMÍDIA</v>
      </c>
      <c r="E47664" s="278" t="str">
        <f>Resumo!$R$5</f>
        <v>Despesa</v>
      </c>
      <c r="F47664" s="278" t="str">
        <f>Resumo!$R$7</f>
        <v>Despesa Direta</v>
      </c>
      <c r="G47664" s="286">
        <f>'Composições Desp. Diretas'!DP22</f>
        <v>0</v>
      </c>
    </row>
    <row r="47665" spans="1:7">
      <c r="A47665" s="283">
        <f>'Comp. Desp. Indiretas'!$DO$7</f>
        <v>0</v>
      </c>
      <c r="B47665" s="278" t="str">
        <f>'Composições Desp. Diretas'!$A$23</f>
        <v>SMS</v>
      </c>
      <c r="C47665" s="278" t="str">
        <f>EAP!$C$9</f>
        <v>PP01</v>
      </c>
      <c r="D47665" s="279" t="str">
        <f>'Composições Desp. Diretas'!$C$23</f>
        <v>TREINAMENTO RAC02 (VALE)</v>
      </c>
      <c r="E47665" s="278" t="str">
        <f>Resumo!$R$5</f>
        <v>Despesa</v>
      </c>
      <c r="F47665" s="278" t="str">
        <f>Resumo!$R$7</f>
        <v>Despesa Direta</v>
      </c>
      <c r="G47665" s="286">
        <f>'Composições Desp. Diretas'!DP23</f>
        <v>0</v>
      </c>
    </row>
    <row r="47666" spans="1:7">
      <c r="A47666" s="283">
        <f>'Comp. Desp. Indiretas'!$DO$7</f>
        <v>0</v>
      </c>
      <c r="B47666" s="278" t="str">
        <f>'Composições Desp. Diretas'!$A$24</f>
        <v>SE</v>
      </c>
      <c r="C47666" s="278" t="str">
        <f>EAP!$C$9</f>
        <v>PP01</v>
      </c>
      <c r="D47666" s="279" t="str">
        <f>'Composições Desp. Diretas'!$C$24</f>
        <v>ESPECIALISTA - 44h/MÊS</v>
      </c>
      <c r="E47666" s="278" t="str">
        <f>Resumo!$R$5</f>
        <v>Despesa</v>
      </c>
      <c r="F47666" s="278" t="str">
        <f>Resumo!$R$7</f>
        <v>Despesa Direta</v>
      </c>
      <c r="G47666" s="286">
        <f>'Composições Desp. Diretas'!DP24</f>
        <v>0</v>
      </c>
    </row>
    <row r="47667" spans="1:7">
      <c r="A47667" s="283">
        <f>'Comp. Desp. Indiretas'!$DO$7</f>
        <v>0</v>
      </c>
      <c r="B47667" s="278">
        <f>'Composições Desp. Diretas'!$A$25</f>
        <v>0</v>
      </c>
      <c r="C47667" s="278" t="str">
        <f>EAP!$C$9</f>
        <v>PP01</v>
      </c>
      <c r="D47667" s="279">
        <f>'Composições Desp. Diretas'!$C$25</f>
        <v>0</v>
      </c>
      <c r="E47667" s="278" t="str">
        <f>Resumo!$R$5</f>
        <v>Despesa</v>
      </c>
      <c r="F47667" s="278" t="str">
        <f>Resumo!$R$7</f>
        <v>Despesa Direta</v>
      </c>
      <c r="G47667" s="286">
        <f>'Composições Desp. Diretas'!DP25</f>
        <v>0</v>
      </c>
    </row>
    <row r="47668" spans="1:7">
      <c r="A47668" s="283">
        <f>'Comp. Desp. Indiretas'!$DO$7</f>
        <v>0</v>
      </c>
      <c r="B47668" s="278">
        <f>'Composições Desp. Diretas'!$A$26</f>
        <v>0</v>
      </c>
      <c r="C47668" s="278" t="str">
        <f>EAP!$C$9</f>
        <v>PP01</v>
      </c>
      <c r="D47668" s="279">
        <f>'Composições Desp. Diretas'!$C$26</f>
        <v>0</v>
      </c>
      <c r="E47668" s="278" t="str">
        <f>Resumo!$R$5</f>
        <v>Despesa</v>
      </c>
      <c r="F47668" s="278" t="str">
        <f>Resumo!$R$7</f>
        <v>Despesa Direta</v>
      </c>
      <c r="G47668" s="286">
        <f>'Composições Desp. Diretas'!DP26</f>
        <v>0</v>
      </c>
    </row>
    <row r="47669" spans="1:7">
      <c r="A47669" s="283">
        <f>'Comp. Desp. Indiretas'!$DO$7</f>
        <v>0</v>
      </c>
      <c r="B47669" s="278">
        <f>'Composições Desp. Diretas'!$A$27</f>
        <v>0</v>
      </c>
      <c r="C47669" s="278" t="str">
        <f>EAP!$C$9</f>
        <v>PP01</v>
      </c>
      <c r="D47669" s="279">
        <f>'Composições Desp. Diretas'!$C$27</f>
        <v>0</v>
      </c>
      <c r="E47669" s="278" t="str">
        <f>Resumo!$R$5</f>
        <v>Despesa</v>
      </c>
      <c r="F47669" s="278" t="str">
        <f>Resumo!$R$7</f>
        <v>Despesa Direta</v>
      </c>
      <c r="G47669" s="286">
        <f>'Composições Desp. Diretas'!DP27</f>
        <v>0</v>
      </c>
    </row>
    <row r="47670" spans="1:7">
      <c r="A47670" s="283">
        <f>'Comp. Desp. Indiretas'!$DO$7</f>
        <v>0</v>
      </c>
      <c r="B47670" s="278">
        <f>'Composições Desp. Diretas'!$A$28</f>
        <v>0</v>
      </c>
      <c r="C47670" s="278" t="str">
        <f>EAP!$C$9</f>
        <v>PP01</v>
      </c>
      <c r="D47670" s="279">
        <f>'Composições Desp. Diretas'!$C$28</f>
        <v>0</v>
      </c>
      <c r="E47670" s="278" t="str">
        <f>Resumo!$R$5</f>
        <v>Despesa</v>
      </c>
      <c r="F47670" s="278" t="str">
        <f>Resumo!$R$7</f>
        <v>Despesa Direta</v>
      </c>
      <c r="G47670" s="286">
        <f>'Composições Desp. Diretas'!DP28</f>
        <v>0</v>
      </c>
    </row>
    <row r="47671" spans="1:7">
      <c r="A47671" s="283">
        <f>'Comp. Desp. Indiretas'!$DO$7</f>
        <v>0</v>
      </c>
      <c r="B47671" s="278">
        <f>'Composições Desp. Diretas'!$A$29</f>
        <v>0</v>
      </c>
      <c r="C47671" s="278" t="str">
        <f>EAP!$C$9</f>
        <v>PP01</v>
      </c>
      <c r="D47671" s="279">
        <f>'Composições Desp. Diretas'!$C$29</f>
        <v>0</v>
      </c>
      <c r="E47671" s="278" t="str">
        <f>Resumo!$R$5</f>
        <v>Despesa</v>
      </c>
      <c r="F47671" s="278" t="str">
        <f>Resumo!$R$7</f>
        <v>Despesa Direta</v>
      </c>
      <c r="G47671" s="286">
        <f>'Composições Desp. Diretas'!DP29</f>
        <v>0</v>
      </c>
    </row>
    <row r="47672" spans="1:7">
      <c r="A47672" s="283">
        <f>'Comp. Desp. Indiretas'!$DO$7</f>
        <v>0</v>
      </c>
      <c r="B47672" s="278">
        <f>'Composições Desp. Diretas'!$A$30</f>
        <v>0</v>
      </c>
      <c r="C47672" s="278" t="str">
        <f>EAP!$C$9</f>
        <v>PP01</v>
      </c>
      <c r="D47672" s="279">
        <f>'Composições Desp. Diretas'!$C$30</f>
        <v>0</v>
      </c>
      <c r="E47672" s="278" t="str">
        <f>Resumo!$R$5</f>
        <v>Despesa</v>
      </c>
      <c r="F47672" s="278" t="str">
        <f>Resumo!$R$7</f>
        <v>Despesa Direta</v>
      </c>
      <c r="G47672" s="286">
        <f>'Composições Desp. Diretas'!DP30</f>
        <v>0</v>
      </c>
    </row>
    <row r="47673" spans="1:7">
      <c r="A47673" s="283">
        <f>'Comp. Desp. Indiretas'!$DO$7</f>
        <v>0</v>
      </c>
      <c r="B47673" s="278">
        <f>'Composições Desp. Diretas'!$A$31</f>
        <v>0</v>
      </c>
      <c r="C47673" s="278" t="str">
        <f>EAP!$C$9</f>
        <v>PP01</v>
      </c>
      <c r="D47673" s="279">
        <f>'Composições Desp. Diretas'!$C$31</f>
        <v>0</v>
      </c>
      <c r="E47673" s="278" t="str">
        <f>Resumo!$R$5</f>
        <v>Despesa</v>
      </c>
      <c r="F47673" s="278" t="str">
        <f>Resumo!$R$7</f>
        <v>Despesa Direta</v>
      </c>
      <c r="G47673" s="286">
        <f>'Composições Desp. Diretas'!DP31</f>
        <v>0</v>
      </c>
    </row>
    <row r="47674" spans="1:7">
      <c r="A47674" s="283">
        <f>'Comp. Desp. Indiretas'!$DO$7</f>
        <v>0</v>
      </c>
      <c r="B47674" s="278">
        <f>'Composições Desp. Diretas'!$A$32</f>
        <v>0</v>
      </c>
      <c r="C47674" s="278" t="str">
        <f>EAP!$C$9</f>
        <v>PP01</v>
      </c>
      <c r="D47674" s="279">
        <f>'Composições Desp. Diretas'!$C$32</f>
        <v>0</v>
      </c>
      <c r="E47674" s="278" t="str">
        <f>Resumo!$R$5</f>
        <v>Despesa</v>
      </c>
      <c r="F47674" s="278" t="str">
        <f>Resumo!$R$7</f>
        <v>Despesa Direta</v>
      </c>
      <c r="G47674" s="286">
        <f>'Composições Desp. Diretas'!DP32</f>
        <v>0</v>
      </c>
    </row>
    <row r="47675" spans="1:7">
      <c r="A47675" s="283">
        <f>'Comp. Desp. Indiretas'!$DO$7</f>
        <v>0</v>
      </c>
      <c r="B47675" s="278">
        <f>'Composições Desp. Diretas'!$A$33</f>
        <v>0</v>
      </c>
      <c r="C47675" s="278" t="str">
        <f>EAP!$C$9</f>
        <v>PP01</v>
      </c>
      <c r="D47675" s="279">
        <f>'Composições Desp. Diretas'!$C$33</f>
        <v>0</v>
      </c>
      <c r="E47675" s="278" t="str">
        <f>Resumo!$R$5</f>
        <v>Despesa</v>
      </c>
      <c r="F47675" s="278" t="str">
        <f>Resumo!$R$7</f>
        <v>Despesa Direta</v>
      </c>
      <c r="G47675" s="286">
        <f>'Composições Desp. Diretas'!DP33</f>
        <v>0</v>
      </c>
    </row>
    <row r="47676" spans="1:7">
      <c r="A47676" s="283">
        <f>'Comp. Desp. Indiretas'!$DO$7</f>
        <v>0</v>
      </c>
      <c r="B47676" s="278">
        <f>'Composições Desp. Diretas'!$A$34</f>
        <v>0</v>
      </c>
      <c r="C47676" s="278" t="str">
        <f>EAP!$C$9</f>
        <v>PP01</v>
      </c>
      <c r="D47676" s="279">
        <f>'Composições Desp. Diretas'!$C$34</f>
        <v>0</v>
      </c>
      <c r="E47676" s="278" t="str">
        <f>Resumo!$R$5</f>
        <v>Despesa</v>
      </c>
      <c r="F47676" s="278" t="str">
        <f>Resumo!$R$7</f>
        <v>Despesa Direta</v>
      </c>
      <c r="G47676" s="286">
        <f>'Composições Desp. Diretas'!DP34</f>
        <v>0</v>
      </c>
    </row>
    <row r="47677" spans="1:7">
      <c r="A47677" s="283">
        <f>'Comp. Desp. Indiretas'!$DO$7</f>
        <v>0</v>
      </c>
      <c r="B47677" s="278">
        <f>'Composições Desp. Diretas'!$A$35</f>
        <v>0</v>
      </c>
      <c r="C47677" s="278" t="str">
        <f>EAP!$C$9</f>
        <v>PP01</v>
      </c>
      <c r="D47677" s="279">
        <f>'Composições Desp. Diretas'!$C$35</f>
        <v>0</v>
      </c>
      <c r="E47677" s="278" t="str">
        <f>Resumo!$R$5</f>
        <v>Despesa</v>
      </c>
      <c r="F47677" s="278" t="str">
        <f>Resumo!$R$7</f>
        <v>Despesa Direta</v>
      </c>
      <c r="G47677" s="286">
        <f>'Composições Desp. Diretas'!DP35</f>
        <v>0</v>
      </c>
    </row>
    <row r="47678" spans="1:7">
      <c r="A47678" s="283">
        <f>'Comp. Desp. Indiretas'!$DO$7</f>
        <v>0</v>
      </c>
      <c r="B47678" s="278">
        <f>'Composições Desp. Diretas'!$A$36</f>
        <v>0</v>
      </c>
      <c r="C47678" s="278" t="str">
        <f>EAP!$C$9</f>
        <v>PP01</v>
      </c>
      <c r="D47678" s="279">
        <f>'Composições Desp. Diretas'!$C$36</f>
        <v>0</v>
      </c>
      <c r="E47678" s="278" t="str">
        <f>Resumo!$R$5</f>
        <v>Despesa</v>
      </c>
      <c r="F47678" s="278" t="str">
        <f>Resumo!$R$7</f>
        <v>Despesa Direta</v>
      </c>
      <c r="G47678" s="286">
        <f>'Composições Desp. Diretas'!DP36</f>
        <v>0</v>
      </c>
    </row>
    <row r="47679" spans="1:7">
      <c r="A47679" s="283">
        <f>'Comp. Desp. Indiretas'!$DO$7</f>
        <v>0</v>
      </c>
      <c r="B47679" s="278">
        <f>'Composições Desp. Diretas'!$A$37</f>
        <v>0</v>
      </c>
      <c r="C47679" s="278" t="str">
        <f>EAP!$C$9</f>
        <v>PP01</v>
      </c>
      <c r="D47679" s="279">
        <f>'Composições Desp. Diretas'!$C$37</f>
        <v>0</v>
      </c>
      <c r="E47679" s="278" t="str">
        <f>Resumo!$R$5</f>
        <v>Despesa</v>
      </c>
      <c r="F47679" s="278" t="str">
        <f>Resumo!$R$7</f>
        <v>Despesa Direta</v>
      </c>
      <c r="G47679" s="286">
        <f>'Composições Desp. Diretas'!DP37</f>
        <v>0</v>
      </c>
    </row>
    <row r="47680" spans="1:7">
      <c r="A47680" s="283">
        <f>'Comp. Desp. Indiretas'!$DO$7</f>
        <v>0</v>
      </c>
      <c r="B47680" s="278">
        <f>'Composições Desp. Diretas'!$A$38</f>
        <v>0</v>
      </c>
      <c r="C47680" s="278" t="str">
        <f>EAP!$C$9</f>
        <v>PP01</v>
      </c>
      <c r="D47680" s="279">
        <f>'Composições Desp. Diretas'!$C$38</f>
        <v>0</v>
      </c>
      <c r="E47680" s="278" t="str">
        <f>Resumo!$R$5</f>
        <v>Despesa</v>
      </c>
      <c r="F47680" s="278" t="str">
        <f>Resumo!$R$7</f>
        <v>Despesa Direta</v>
      </c>
      <c r="G47680" s="286">
        <f>'Composições Desp. Diretas'!DP38</f>
        <v>0</v>
      </c>
    </row>
    <row r="47681" spans="1:7">
      <c r="A47681" s="283">
        <f>'Comp. Desp. Indiretas'!$DO$7</f>
        <v>0</v>
      </c>
      <c r="B47681" s="278">
        <f>'Composições Desp. Diretas'!$A$39</f>
        <v>0</v>
      </c>
      <c r="C47681" s="278" t="str">
        <f>EAP!$C$9</f>
        <v>PP01</v>
      </c>
      <c r="D47681" s="279">
        <f>'Composições Desp. Diretas'!$C$39</f>
        <v>0</v>
      </c>
      <c r="E47681" s="278" t="str">
        <f>Resumo!$R$5</f>
        <v>Despesa</v>
      </c>
      <c r="F47681" s="278" t="str">
        <f>Resumo!$R$7</f>
        <v>Despesa Direta</v>
      </c>
      <c r="G47681" s="286">
        <f>'Composições Desp. Diretas'!DP39</f>
        <v>0</v>
      </c>
    </row>
    <row r="47682" spans="1:7">
      <c r="A47682" s="283">
        <f>'Comp. Desp. Indiretas'!$DO$7</f>
        <v>0</v>
      </c>
      <c r="B47682" s="278">
        <f>'Composições Desp. Diretas'!$A$40</f>
        <v>0</v>
      </c>
      <c r="C47682" s="278" t="str">
        <f>EAP!$C$9</f>
        <v>PP01</v>
      </c>
      <c r="D47682" s="279">
        <f>'Composições Desp. Diretas'!$C$40</f>
        <v>0</v>
      </c>
      <c r="E47682" s="278" t="str">
        <f>Resumo!$R$5</f>
        <v>Despesa</v>
      </c>
      <c r="F47682" s="278" t="str">
        <f>Resumo!$R$7</f>
        <v>Despesa Direta</v>
      </c>
      <c r="G47682" s="286">
        <f>'Composições Desp. Diretas'!DP40</f>
        <v>0</v>
      </c>
    </row>
    <row r="47683" spans="1:7">
      <c r="A47683" s="283">
        <f>'Comp. Desp. Indiretas'!$DO$7</f>
        <v>0</v>
      </c>
      <c r="B47683" s="278" t="str">
        <f>'Composições Desp. Diretas'!$A$42</f>
        <v>DG</v>
      </c>
      <c r="C47683" s="278" t="str">
        <f>EAP!$C$10</f>
        <v>PP02</v>
      </c>
      <c r="D47683" s="279" t="str">
        <f>'Composições Desp. Diretas'!$C$42</f>
        <v>ALUGUEL DE VEÍCULO SUV</v>
      </c>
      <c r="E47683" s="278" t="str">
        <f>Resumo!$R$5</f>
        <v>Despesa</v>
      </c>
      <c r="F47683" s="278" t="str">
        <f>Resumo!$R$7</f>
        <v>Despesa Direta</v>
      </c>
      <c r="G47683" s="286">
        <f>'Composições Desp. Diretas'!DP42</f>
        <v>0</v>
      </c>
    </row>
    <row r="47684" spans="1:7">
      <c r="A47684" s="283">
        <f>'Comp. Desp. Indiretas'!$DO$7</f>
        <v>0</v>
      </c>
      <c r="B47684" s="278" t="str">
        <f>'Composições Desp. Diretas'!$A$43</f>
        <v>DG</v>
      </c>
      <c r="C47684" s="278" t="str">
        <f>EAP!$C$10</f>
        <v>PP02</v>
      </c>
      <c r="D47684" s="279" t="str">
        <f>'Composições Desp. Diretas'!$C$43</f>
        <v>COMBUSTÍVEL - GASOLINA</v>
      </c>
      <c r="E47684" s="278" t="str">
        <f>Resumo!$R$5</f>
        <v>Despesa</v>
      </c>
      <c r="F47684" s="278" t="str">
        <f>Resumo!$R$7</f>
        <v>Despesa Direta</v>
      </c>
      <c r="G47684" s="286">
        <f>'Composições Desp. Diretas'!DP43</f>
        <v>0</v>
      </c>
    </row>
    <row r="47685" spans="1:7">
      <c r="A47685" s="283">
        <f>'Comp. Desp. Indiretas'!$DO$7</f>
        <v>0</v>
      </c>
      <c r="B47685" s="278" t="str">
        <f>'Composições Desp. Diretas'!$A$44</f>
        <v>DG</v>
      </c>
      <c r="C47685" s="278" t="str">
        <f>EAP!$C$10</f>
        <v>PP02</v>
      </c>
      <c r="D47685" s="279" t="str">
        <f>'Composições Desp. Diretas'!$C$44</f>
        <v>EQUIPAMENTOS VEÍCULO (SENSOR DE FADIGA + TELEMETRIA)</v>
      </c>
      <c r="E47685" s="278" t="str">
        <f>Resumo!$R$5</f>
        <v>Despesa</v>
      </c>
      <c r="F47685" s="278" t="str">
        <f>Resumo!$R$7</f>
        <v>Despesa Direta</v>
      </c>
      <c r="G47685" s="286">
        <f>'Composições Desp. Diretas'!DP44</f>
        <v>0</v>
      </c>
    </row>
    <row r="47686" spans="1:7">
      <c r="A47686" s="283">
        <f>'Comp. Desp. Indiretas'!$DO$7</f>
        <v>0</v>
      </c>
      <c r="B47686" s="278" t="str">
        <f>'Composições Desp. Diretas'!$A$45</f>
        <v>DG</v>
      </c>
      <c r="C47686" s="278" t="str">
        <f>EAP!$C$10</f>
        <v>PP02</v>
      </c>
      <c r="D47686" s="279" t="str">
        <f>'Composições Desp. Diretas'!$C$45</f>
        <v>INSTALAÇÃO SENSOR FADIGA</v>
      </c>
      <c r="E47686" s="278" t="str">
        <f>Resumo!$R$5</f>
        <v>Despesa</v>
      </c>
      <c r="F47686" s="278" t="str">
        <f>Resumo!$R$7</f>
        <v>Despesa Direta</v>
      </c>
      <c r="G47686" s="286">
        <f>'Composições Desp. Diretas'!DP45</f>
        <v>0</v>
      </c>
    </row>
    <row r="47687" spans="1:7">
      <c r="A47687" s="283">
        <f>'Comp. Desp. Indiretas'!$DO$7</f>
        <v>0</v>
      </c>
      <c r="B47687" s="278" t="str">
        <f>'Composições Desp. Diretas'!$A$46</f>
        <v>DG</v>
      </c>
      <c r="C47687" s="278" t="str">
        <f>EAP!$C$10</f>
        <v>PP02</v>
      </c>
      <c r="D47687" s="279" t="str">
        <f>'Composições Desp. Diretas'!$C$46</f>
        <v>DESINSTALAÇÃO SENSOR FADIGA</v>
      </c>
      <c r="E47687" s="278" t="str">
        <f>Resumo!$R$5</f>
        <v>Despesa</v>
      </c>
      <c r="F47687" s="278" t="str">
        <f>Resumo!$R$7</f>
        <v>Despesa Direta</v>
      </c>
      <c r="G47687" s="286">
        <f>'Composições Desp. Diretas'!DP46</f>
        <v>0</v>
      </c>
    </row>
    <row r="47688" spans="1:7">
      <c r="A47688" s="283">
        <f>'Comp. Desp. Indiretas'!$DO$7</f>
        <v>0</v>
      </c>
      <c r="B47688" s="278" t="str">
        <f>'Composições Desp. Diretas'!$A$47</f>
        <v>DG</v>
      </c>
      <c r="C47688" s="278" t="str">
        <f>EAP!$C$10</f>
        <v>PP02</v>
      </c>
      <c r="D47688" s="279" t="str">
        <f>'Composições Desp. Diretas'!$C$47</f>
        <v>INSTALAÇÃO TELEMETRIA</v>
      </c>
      <c r="E47688" s="278" t="str">
        <f>Resumo!$R$5</f>
        <v>Despesa</v>
      </c>
      <c r="F47688" s="278" t="str">
        <f>Resumo!$R$7</f>
        <v>Despesa Direta</v>
      </c>
      <c r="G47688" s="286">
        <f>'Composições Desp. Diretas'!DP47</f>
        <v>0</v>
      </c>
    </row>
    <row r="47689" spans="1:7">
      <c r="A47689" s="283">
        <f>'Comp. Desp. Indiretas'!$DO$7</f>
        <v>0</v>
      </c>
      <c r="B47689" s="278" t="str">
        <f>'Composições Desp. Diretas'!$A$48</f>
        <v>DG</v>
      </c>
      <c r="C47689" s="278" t="str">
        <f>EAP!$C$10</f>
        <v>PP02</v>
      </c>
      <c r="D47689" s="279" t="str">
        <f>'Composições Desp. Diretas'!$C$48</f>
        <v>DESINSTALAÇÃO TELEMETRIA</v>
      </c>
      <c r="E47689" s="278" t="str">
        <f>Resumo!$R$5</f>
        <v>Despesa</v>
      </c>
      <c r="F47689" s="278" t="str">
        <f>Resumo!$R$7</f>
        <v>Despesa Direta</v>
      </c>
      <c r="G47689" s="286">
        <f>'Composições Desp. Diretas'!DP48</f>
        <v>0</v>
      </c>
    </row>
    <row r="47690" spans="1:7">
      <c r="A47690" s="283">
        <f>'Comp. Desp. Indiretas'!$DO$7</f>
        <v>0</v>
      </c>
      <c r="B47690" s="278" t="str">
        <f>'Composições Desp. Diretas'!$A$49</f>
        <v>DG</v>
      </c>
      <c r="C47690" s="278" t="str">
        <f>EAP!$C$10</f>
        <v>PP02</v>
      </c>
      <c r="D47690" s="279" t="str">
        <f>'Composições Desp. Diretas'!$C$49</f>
        <v>INSTALAÇÃO E DESINSTALAÇÃO DE SIRENE DE RÉ</v>
      </c>
      <c r="E47690" s="278" t="str">
        <f>Resumo!$R$5</f>
        <v>Despesa</v>
      </c>
      <c r="F47690" s="278" t="str">
        <f>Resumo!$R$7</f>
        <v>Despesa Direta</v>
      </c>
      <c r="G47690" s="286">
        <f>'Composições Desp. Diretas'!DP49</f>
        <v>0</v>
      </c>
    </row>
    <row r="47691" spans="1:7">
      <c r="A47691" s="283">
        <f>'Comp. Desp. Indiretas'!$DO$7</f>
        <v>0</v>
      </c>
      <c r="B47691" s="278" t="str">
        <f>'Composições Desp. Diretas'!$A$50</f>
        <v>DG</v>
      </c>
      <c r="C47691" s="278" t="str">
        <f>EAP!$C$10</f>
        <v>PP02</v>
      </c>
      <c r="D47691" s="279" t="str">
        <f>'Composições Desp. Diretas'!$C$50</f>
        <v>LAVAGEM DE VEÍCULO</v>
      </c>
      <c r="E47691" s="278" t="str">
        <f>Resumo!$R$5</f>
        <v>Despesa</v>
      </c>
      <c r="F47691" s="278" t="str">
        <f>Resumo!$R$7</f>
        <v>Despesa Direta</v>
      </c>
      <c r="G47691" s="286">
        <f>'Composições Desp. Diretas'!DP50</f>
        <v>0</v>
      </c>
    </row>
    <row r="47692" spans="1:7">
      <c r="A47692" s="283">
        <f>'Comp. Desp. Indiretas'!$DO$7</f>
        <v>0</v>
      </c>
      <c r="B47692" s="278" t="str">
        <f>'Composições Desp. Diretas'!$A$51</f>
        <v>MA</v>
      </c>
      <c r="C47692" s="278" t="str">
        <f>EAP!$C$10</f>
        <v>PP02</v>
      </c>
      <c r="D47692" s="279" t="str">
        <f>'Composições Desp. Diretas'!$C$51</f>
        <v>MATERIAIS GRÁFICOS (CARTILHAS, FOLDERS, BANNER, CADERNO, OUTDOOR, PLACAS, E ETC)</v>
      </c>
      <c r="E47692" s="278" t="str">
        <f>Resumo!$R$5</f>
        <v>Despesa</v>
      </c>
      <c r="F47692" s="278" t="str">
        <f>Resumo!$R$7</f>
        <v>Despesa Direta</v>
      </c>
      <c r="G47692" s="286">
        <f>'Composições Desp. Diretas'!DP51</f>
        <v>0</v>
      </c>
    </row>
    <row r="47693" spans="1:7">
      <c r="A47693" s="283">
        <f>'Comp. Desp. Indiretas'!$DO$7</f>
        <v>0</v>
      </c>
      <c r="B47693" s="278" t="str">
        <f>'Composições Desp. Diretas'!$A$52</f>
        <v>DG</v>
      </c>
      <c r="C47693" s="278" t="str">
        <f>EAP!$C$10</f>
        <v>PP02</v>
      </c>
      <c r="D47693" s="279" t="str">
        <f>'Composições Desp. Diretas'!$C$52</f>
        <v>LANCHES OFICINAS / EVENTOS / REUNIÕES</v>
      </c>
      <c r="E47693" s="278" t="str">
        <f>Resumo!$R$5</f>
        <v>Despesa</v>
      </c>
      <c r="F47693" s="278" t="str">
        <f>Resumo!$R$7</f>
        <v>Despesa Direta</v>
      </c>
      <c r="G47693" s="286">
        <f>'Composições Desp. Diretas'!DP52</f>
        <v>0</v>
      </c>
    </row>
    <row r="47694" spans="1:7">
      <c r="A47694" s="283">
        <f>'Comp. Desp. Indiretas'!$DO$7</f>
        <v>0</v>
      </c>
      <c r="B47694" s="278" t="str">
        <f>'Composições Desp. Diretas'!$A$53</f>
        <v>DG</v>
      </c>
      <c r="C47694" s="278" t="str">
        <f>EAP!$C$10</f>
        <v>PP02</v>
      </c>
      <c r="D47694" s="279" t="str">
        <f>'Composições Desp. Diretas'!$C$53</f>
        <v>TRANSPORTE PARTICIPANTES</v>
      </c>
      <c r="E47694" s="278" t="str">
        <f>Resumo!$R$5</f>
        <v>Despesa</v>
      </c>
      <c r="F47694" s="278" t="str">
        <f>Resumo!$R$7</f>
        <v>Despesa Direta</v>
      </c>
      <c r="G47694" s="286">
        <f>'Composições Desp. Diretas'!DP53</f>
        <v>0</v>
      </c>
    </row>
    <row r="47695" spans="1:7">
      <c r="A47695" s="283">
        <f>'Comp. Desp. Indiretas'!$DO$7</f>
        <v>0</v>
      </c>
      <c r="B47695" s="278" t="str">
        <f>'Composições Desp. Diretas'!$A$54</f>
        <v>MA</v>
      </c>
      <c r="C47695" s="278" t="str">
        <f>EAP!$C$10</f>
        <v>PP02</v>
      </c>
      <c r="D47695" s="279" t="str">
        <f>'Composições Desp. Diretas'!$C$54</f>
        <v>MATERIAIS DE ESCRITÓRIO (CARTOLINA, PAPEL, TESOURA, CANETA, LÁPIS, GRAMPEADOR, DUREX, FITA ADESIVA, E ETC.)</v>
      </c>
      <c r="E47695" s="278" t="str">
        <f>Resumo!$R$5</f>
        <v>Despesa</v>
      </c>
      <c r="F47695" s="278" t="str">
        <f>Resumo!$R$7</f>
        <v>Despesa Direta</v>
      </c>
      <c r="G47695" s="286">
        <f>'Composições Desp. Diretas'!DP54</f>
        <v>0</v>
      </c>
    </row>
    <row r="47696" spans="1:7">
      <c r="A47696" s="283">
        <f>'Comp. Desp. Indiretas'!$DO$7</f>
        <v>0</v>
      </c>
      <c r="B47696" s="278" t="str">
        <f>'Composições Desp. Diretas'!$A$55</f>
        <v>MA</v>
      </c>
      <c r="C47696" s="278" t="str">
        <f>EAP!$C$10</f>
        <v>PP02</v>
      </c>
      <c r="D47696" s="279" t="str">
        <f>'Composições Desp. Diretas'!$C$55</f>
        <v>MATERIAIS ACESSÓRIOS PARA AS CAMPANHAS/OFICINAS (BRINDES, CAMISETAS, E ETC.)</v>
      </c>
      <c r="E47696" s="278" t="str">
        <f>Resumo!$R$5</f>
        <v>Despesa</v>
      </c>
      <c r="F47696" s="278" t="str">
        <f>Resumo!$R$7</f>
        <v>Despesa Direta</v>
      </c>
      <c r="G47696" s="286">
        <f>'Composições Desp. Diretas'!DP55</f>
        <v>0</v>
      </c>
    </row>
    <row r="47697" spans="1:7">
      <c r="A47697" s="283">
        <f>'Comp. Desp. Indiretas'!$DO$7</f>
        <v>0</v>
      </c>
      <c r="B47697" s="278" t="str">
        <f>'Composições Desp. Diretas'!$A$56</f>
        <v>DG</v>
      </c>
      <c r="C47697" s="278" t="str">
        <f>EAP!$C$10</f>
        <v>PP02</v>
      </c>
      <c r="D47697" s="279" t="str">
        <f>'Composições Desp. Diretas'!$C$56</f>
        <v>HOSPEDAGEM VIAGEM</v>
      </c>
      <c r="E47697" s="278" t="str">
        <f>Resumo!$R$5</f>
        <v>Despesa</v>
      </c>
      <c r="F47697" s="278" t="str">
        <f>Resumo!$R$7</f>
        <v>Despesa Direta</v>
      </c>
      <c r="G47697" s="286">
        <f>'Composições Desp. Diretas'!DP56</f>
        <v>0</v>
      </c>
    </row>
    <row r="47698" spans="1:7">
      <c r="A47698" s="283">
        <f>'Comp. Desp. Indiretas'!$DO$7</f>
        <v>0</v>
      </c>
      <c r="B47698" s="278" t="str">
        <f>'Composições Desp. Diretas'!$A$57</f>
        <v>DG</v>
      </c>
      <c r="C47698" s="278" t="str">
        <f>EAP!$C$10</f>
        <v>PP02</v>
      </c>
      <c r="D47698" s="279" t="str">
        <f>'Composições Desp. Diretas'!$C$57</f>
        <v>ALIMENTAÇÃO VIAGEM (CAFÉ / ALMOÇO OU JANTA)</v>
      </c>
      <c r="E47698" s="278" t="str">
        <f>Resumo!$R$5</f>
        <v>Despesa</v>
      </c>
      <c r="F47698" s="278" t="str">
        <f>Resumo!$R$7</f>
        <v>Despesa Direta</v>
      </c>
      <c r="G47698" s="286">
        <f>'Composições Desp. Diretas'!DP57</f>
        <v>0</v>
      </c>
    </row>
    <row r="47699" spans="1:7">
      <c r="A47699" s="283">
        <f>'Comp. Desp. Indiretas'!$DO$7</f>
        <v>0</v>
      </c>
      <c r="B47699" s="278" t="str">
        <f>'Composições Desp. Diretas'!$A$58</f>
        <v>DG</v>
      </c>
      <c r="C47699" s="278" t="str">
        <f>EAP!$C$10</f>
        <v>PP02</v>
      </c>
      <c r="D47699" s="279" t="str">
        <f>'Composições Desp. Diretas'!$C$58</f>
        <v>PASSAGEM TERRESTRE / TRANSLADO</v>
      </c>
      <c r="E47699" s="278" t="str">
        <f>Resumo!$R$5</f>
        <v>Despesa</v>
      </c>
      <c r="F47699" s="278" t="str">
        <f>Resumo!$R$7</f>
        <v>Despesa Direta</v>
      </c>
      <c r="G47699" s="286">
        <f>'Composições Desp. Diretas'!DP58</f>
        <v>0</v>
      </c>
    </row>
    <row r="47700" spans="1:7">
      <c r="A47700" s="283">
        <f>'Comp. Desp. Indiretas'!$DO$7</f>
        <v>0</v>
      </c>
      <c r="B47700" s="278">
        <f>'Composições Desp. Diretas'!$A$59</f>
        <v>0</v>
      </c>
      <c r="C47700" s="278" t="str">
        <f>EAP!$C$10</f>
        <v>PP02</v>
      </c>
      <c r="D47700" s="279">
        <f>'Composições Desp. Diretas'!$C$59</f>
        <v>0</v>
      </c>
      <c r="E47700" s="278" t="str">
        <f>Resumo!$R$5</f>
        <v>Despesa</v>
      </c>
      <c r="F47700" s="278" t="str">
        <f>Resumo!$R$7</f>
        <v>Despesa Direta</v>
      </c>
      <c r="G47700" s="286">
        <f>'Composições Desp. Diretas'!DP59</f>
        <v>0</v>
      </c>
    </row>
    <row r="47701" spans="1:7">
      <c r="A47701" s="283">
        <f>'Comp. Desp. Indiretas'!$DO$7</f>
        <v>0</v>
      </c>
      <c r="B47701" s="278">
        <f>'Composições Desp. Diretas'!$A$60</f>
        <v>0</v>
      </c>
      <c r="C47701" s="278" t="str">
        <f>EAP!$C$10</f>
        <v>PP02</v>
      </c>
      <c r="D47701" s="279">
        <f>'Composições Desp. Diretas'!$C$60</f>
        <v>0</v>
      </c>
      <c r="E47701" s="278" t="str">
        <f>Resumo!$R$5</f>
        <v>Despesa</v>
      </c>
      <c r="F47701" s="278" t="str">
        <f>Resumo!$R$7</f>
        <v>Despesa Direta</v>
      </c>
      <c r="G47701" s="286">
        <f>'Composições Desp. Diretas'!DP60</f>
        <v>0</v>
      </c>
    </row>
    <row r="47702" spans="1:7">
      <c r="A47702" s="283">
        <f>'Comp. Desp. Indiretas'!$DO$7</f>
        <v>0</v>
      </c>
      <c r="B47702" s="278">
        <f>'Composições Desp. Diretas'!$A$61</f>
        <v>0</v>
      </c>
      <c r="C47702" s="278" t="str">
        <f>EAP!$C$10</f>
        <v>PP02</v>
      </c>
      <c r="D47702" s="279">
        <f>'Composições Desp. Diretas'!$C$61</f>
        <v>0</v>
      </c>
      <c r="E47702" s="278" t="str">
        <f>Resumo!$R$5</f>
        <v>Despesa</v>
      </c>
      <c r="F47702" s="278" t="str">
        <f>Resumo!$R$7</f>
        <v>Despesa Direta</v>
      </c>
      <c r="G47702" s="286">
        <f>'Composições Desp. Diretas'!DP61</f>
        <v>0</v>
      </c>
    </row>
    <row r="47703" spans="1:7">
      <c r="A47703" s="283">
        <f>'Comp. Desp. Indiretas'!$DO$7</f>
        <v>0</v>
      </c>
      <c r="B47703" s="278">
        <f>'Composições Desp. Diretas'!$A$62</f>
        <v>0</v>
      </c>
      <c r="C47703" s="278" t="str">
        <f>EAP!$C$10</f>
        <v>PP02</v>
      </c>
      <c r="D47703" s="279">
        <f>'Composições Desp. Diretas'!$C$62</f>
        <v>0</v>
      </c>
      <c r="E47703" s="278" t="str">
        <f>Resumo!$R$5</f>
        <v>Despesa</v>
      </c>
      <c r="F47703" s="278" t="str">
        <f>Resumo!$R$7</f>
        <v>Despesa Direta</v>
      </c>
      <c r="G47703" s="286">
        <f>'Composições Desp. Diretas'!DP62</f>
        <v>0</v>
      </c>
    </row>
    <row r="47704" spans="1:7">
      <c r="A47704" s="283">
        <f>'Comp. Desp. Indiretas'!$DO$7</f>
        <v>0</v>
      </c>
      <c r="B47704" s="278">
        <f>'Composições Desp. Diretas'!$A$63</f>
        <v>0</v>
      </c>
      <c r="C47704" s="278" t="str">
        <f>EAP!$C$10</f>
        <v>PP02</v>
      </c>
      <c r="D47704" s="279">
        <f>'Composições Desp. Diretas'!$C$63</f>
        <v>0</v>
      </c>
      <c r="E47704" s="278" t="str">
        <f>Resumo!$R$5</f>
        <v>Despesa</v>
      </c>
      <c r="F47704" s="278" t="str">
        <f>Resumo!$R$7</f>
        <v>Despesa Direta</v>
      </c>
      <c r="G47704" s="286">
        <f>'Composições Desp. Diretas'!DP63</f>
        <v>0</v>
      </c>
    </row>
    <row r="47705" spans="1:7">
      <c r="A47705" s="283">
        <f>'Comp. Desp. Indiretas'!$DO$7</f>
        <v>0</v>
      </c>
      <c r="B47705" s="278">
        <f>'Composições Desp. Diretas'!$A$64</f>
        <v>0</v>
      </c>
      <c r="C47705" s="278" t="str">
        <f>EAP!$C$10</f>
        <v>PP02</v>
      </c>
      <c r="D47705" s="279">
        <f>'Composições Desp. Diretas'!$C$64</f>
        <v>0</v>
      </c>
      <c r="E47705" s="278" t="str">
        <f>Resumo!$R$5</f>
        <v>Despesa</v>
      </c>
      <c r="F47705" s="278" t="str">
        <f>Resumo!$R$7</f>
        <v>Despesa Direta</v>
      </c>
      <c r="G47705" s="286">
        <f>'Composições Desp. Diretas'!DP64</f>
        <v>0</v>
      </c>
    </row>
    <row r="47706" spans="1:7">
      <c r="A47706" s="283">
        <f>'Comp. Desp. Indiretas'!$DO$7</f>
        <v>0</v>
      </c>
      <c r="B47706" s="278">
        <f>'Composições Desp. Diretas'!$A$65</f>
        <v>0</v>
      </c>
      <c r="C47706" s="278" t="str">
        <f>EAP!$C$10</f>
        <v>PP02</v>
      </c>
      <c r="D47706" s="279">
        <f>'Composições Desp. Diretas'!$C$65</f>
        <v>0</v>
      </c>
      <c r="E47706" s="278" t="str">
        <f>Resumo!$R$5</f>
        <v>Despesa</v>
      </c>
      <c r="F47706" s="278" t="str">
        <f>Resumo!$R$7</f>
        <v>Despesa Direta</v>
      </c>
      <c r="G47706" s="286">
        <f>'Composições Desp. Diretas'!DP65</f>
        <v>0</v>
      </c>
    </row>
    <row r="47707" spans="1:7">
      <c r="A47707" s="283">
        <f>'Comp. Desp. Indiretas'!$DO$7</f>
        <v>0</v>
      </c>
      <c r="B47707" s="278">
        <f>'Composições Desp. Diretas'!$A$66</f>
        <v>0</v>
      </c>
      <c r="C47707" s="278" t="str">
        <f>EAP!$C$10</f>
        <v>PP02</v>
      </c>
      <c r="D47707" s="279">
        <f>'Composições Desp. Diretas'!$C$66</f>
        <v>0</v>
      </c>
      <c r="E47707" s="278" t="str">
        <f>Resumo!$R$5</f>
        <v>Despesa</v>
      </c>
      <c r="F47707" s="278" t="str">
        <f>Resumo!$R$7</f>
        <v>Despesa Direta</v>
      </c>
      <c r="G47707" s="286">
        <f>'Composições Desp. Diretas'!DP66</f>
        <v>0</v>
      </c>
    </row>
    <row r="47708" spans="1:7">
      <c r="A47708" s="283">
        <f>'Comp. Desp. Indiretas'!$DO$7</f>
        <v>0</v>
      </c>
      <c r="B47708" s="278">
        <f>'Composições Desp. Diretas'!$A$67</f>
        <v>0</v>
      </c>
      <c r="C47708" s="278" t="str">
        <f>EAP!$C$10</f>
        <v>PP02</v>
      </c>
      <c r="D47708" s="279">
        <f>'Composições Desp. Diretas'!$C$67</f>
        <v>0</v>
      </c>
      <c r="E47708" s="278" t="str">
        <f>Resumo!$R$5</f>
        <v>Despesa</v>
      </c>
      <c r="F47708" s="278" t="str">
        <f>Resumo!$R$7</f>
        <v>Despesa Direta</v>
      </c>
      <c r="G47708" s="286">
        <f>'Composições Desp. Diretas'!DP67</f>
        <v>0</v>
      </c>
    </row>
    <row r="47709" spans="1:7">
      <c r="A47709" s="283">
        <f>'Comp. Desp. Indiretas'!$DO$7</f>
        <v>0</v>
      </c>
      <c r="B47709" s="278">
        <f>'Composições Desp. Diretas'!$A$68</f>
        <v>0</v>
      </c>
      <c r="C47709" s="278" t="str">
        <f>EAP!$C$10</f>
        <v>PP02</v>
      </c>
      <c r="D47709" s="279">
        <f>'Composições Desp. Diretas'!$C$68</f>
        <v>0</v>
      </c>
      <c r="E47709" s="278" t="str">
        <f>Resumo!$R$5</f>
        <v>Despesa</v>
      </c>
      <c r="F47709" s="278" t="str">
        <f>Resumo!$R$7</f>
        <v>Despesa Direta</v>
      </c>
      <c r="G47709" s="286">
        <f>'Composições Desp. Diretas'!DP68</f>
        <v>0</v>
      </c>
    </row>
    <row r="47710" spans="1:7">
      <c r="A47710" s="283">
        <f>'Comp. Desp. Indiretas'!$DO$7</f>
        <v>0</v>
      </c>
      <c r="B47710" s="278">
        <f>'Composições Desp. Diretas'!$A$69</f>
        <v>0</v>
      </c>
      <c r="C47710" s="278" t="str">
        <f>EAP!$C$10</f>
        <v>PP02</v>
      </c>
      <c r="D47710" s="279">
        <f>'Composições Desp. Diretas'!$C$69</f>
        <v>0</v>
      </c>
      <c r="E47710" s="278" t="str">
        <f>Resumo!$R$5</f>
        <v>Despesa</v>
      </c>
      <c r="F47710" s="278" t="str">
        <f>Resumo!$R$7</f>
        <v>Despesa Direta</v>
      </c>
      <c r="G47710" s="286">
        <f>'Composições Desp. Diretas'!DP69</f>
        <v>0</v>
      </c>
    </row>
    <row r="47711" spans="1:7">
      <c r="A47711" s="283">
        <f>'Comp. Desp. Indiretas'!$DO$7</f>
        <v>0</v>
      </c>
      <c r="B47711" s="278">
        <f>'Composições Desp. Diretas'!$A$70</f>
        <v>0</v>
      </c>
      <c r="C47711" s="278" t="str">
        <f>EAP!$C$10</f>
        <v>PP02</v>
      </c>
      <c r="D47711" s="279">
        <f>'Composições Desp. Diretas'!$C$70</f>
        <v>0</v>
      </c>
      <c r="E47711" s="278" t="str">
        <f>Resumo!$R$5</f>
        <v>Despesa</v>
      </c>
      <c r="F47711" s="278" t="str">
        <f>Resumo!$R$7</f>
        <v>Despesa Direta</v>
      </c>
      <c r="G47711" s="286">
        <f>'Composições Desp. Diretas'!DP70</f>
        <v>0</v>
      </c>
    </row>
    <row r="47712" spans="1:7">
      <c r="A47712" s="283">
        <f>'Comp. Desp. Indiretas'!$DO$7</f>
        <v>0</v>
      </c>
      <c r="B47712" s="278">
        <f>'Composições Desp. Diretas'!$A$71</f>
        <v>0</v>
      </c>
      <c r="C47712" s="278" t="str">
        <f>EAP!$C$10</f>
        <v>PP02</v>
      </c>
      <c r="D47712" s="279">
        <f>'Composições Desp. Diretas'!$C$71</f>
        <v>0</v>
      </c>
      <c r="E47712" s="278" t="str">
        <f>Resumo!$R$5</f>
        <v>Despesa</v>
      </c>
      <c r="F47712" s="278" t="str">
        <f>Resumo!$R$7</f>
        <v>Despesa Direta</v>
      </c>
      <c r="G47712" s="286">
        <f>'Composições Desp. Diretas'!DP71</f>
        <v>0</v>
      </c>
    </row>
    <row r="47713" spans="1:7">
      <c r="A47713" s="283">
        <f>'Comp. Desp. Indiretas'!$DO$7</f>
        <v>0</v>
      </c>
      <c r="B47713" s="278">
        <f>'Composições Desp. Diretas'!$A$72</f>
        <v>0</v>
      </c>
      <c r="C47713" s="278" t="str">
        <f>EAP!$C$10</f>
        <v>PP02</v>
      </c>
      <c r="D47713" s="279">
        <f>'Composições Desp. Diretas'!$C$72</f>
        <v>0</v>
      </c>
      <c r="E47713" s="278" t="str">
        <f>Resumo!$R$5</f>
        <v>Despesa</v>
      </c>
      <c r="F47713" s="278" t="str">
        <f>Resumo!$R$7</f>
        <v>Despesa Direta</v>
      </c>
      <c r="G47713" s="286">
        <f>'Composições Desp. Diretas'!DP72</f>
        <v>0</v>
      </c>
    </row>
    <row r="48582" spans="1:7">
      <c r="A48582" s="283">
        <f>'Comp. Desp. Indiretas'!$DO$7</f>
        <v>0</v>
      </c>
      <c r="D48582" s="279" t="str">
        <f>'CRONOG. DE RECEBIMENTO'!$A$5</f>
        <v>SUBPROGRAMA DE EDUCAÇÃO AMBIENTAL PARA A COMUNIDADE (PEAC)</v>
      </c>
      <c r="E48582" s="278" t="str">
        <f>Resumo!$R$4</f>
        <v>Receita</v>
      </c>
      <c r="F48582" s="278" t="str">
        <f>Resumo!$R$4</f>
        <v>Receita</v>
      </c>
      <c r="G48582" s="286">
        <f>'CRONOG. DE RECEBIMENTO'!AS5</f>
        <v>0</v>
      </c>
    </row>
    <row r="48583" spans="1:7">
      <c r="A48583" s="283">
        <f>'Comp. Desp. Indiretas'!$DO$7</f>
        <v>0</v>
      </c>
      <c r="D48583" s="279" t="str">
        <f>'CRONOG. DE RECEBIMENTO'!$A$6</f>
        <v>Plano de Trabalho de Comunidade (PEAC)</v>
      </c>
      <c r="E48583" s="278" t="str">
        <f>Resumo!$R$4</f>
        <v>Receita</v>
      </c>
      <c r="F48583" s="278" t="str">
        <f>Resumo!$R$4</f>
        <v>Receita</v>
      </c>
      <c r="G48583" s="286">
        <f>'CRONOG. DE RECEBIMENTO'!AS6</f>
        <v>0</v>
      </c>
    </row>
    <row r="48584" spans="1:7">
      <c r="A48584" s="283">
        <f>'Comp. Desp. Indiretas'!$DO$7</f>
        <v>0</v>
      </c>
      <c r="D48584" s="279" t="str">
        <f>'CRONOG. DE RECEBIMENTO'!$A$7</f>
        <v>Formar Comitê de Educação Ambiental de Comunidade (PEAC)</v>
      </c>
      <c r="E48584" s="278" t="str">
        <f>Resumo!$R$4</f>
        <v>Receita</v>
      </c>
      <c r="F48584" s="278" t="str">
        <f>Resumo!$R$4</f>
        <v>Receita</v>
      </c>
      <c r="G48584" s="286">
        <f>'CRONOG. DE RECEBIMENTO'!AS7</f>
        <v>0</v>
      </c>
    </row>
    <row r="48585" spans="1:7">
      <c r="A48585" s="283">
        <f>'Comp. Desp. Indiretas'!$DO$7</f>
        <v>0</v>
      </c>
      <c r="D48585" s="279" t="str">
        <f>'CRONOG. DE RECEBIMENTO'!$A$8</f>
        <v>Manter Comitê de Educação Ambiental em comunidades (PEAC)</v>
      </c>
      <c r="E48585" s="278" t="str">
        <f>Resumo!$R$4</f>
        <v>Receita</v>
      </c>
      <c r="F48585" s="278" t="str">
        <f>Resumo!$R$4</f>
        <v>Receita</v>
      </c>
      <c r="G48585" s="286">
        <f>'CRONOG. DE RECEBIMENTO'!AS8</f>
        <v>0</v>
      </c>
    </row>
    <row r="48586" spans="1:7">
      <c r="A48586" s="283">
        <f>'Comp. Desp. Indiretas'!$DO$7</f>
        <v>0</v>
      </c>
      <c r="D48586" s="279" t="str">
        <f>'CRONOG. DE RECEBIMENTO'!$A$24</f>
        <v>Realizar análise técnica mensal das atividades de Educação Ambiental do PEAC</v>
      </c>
      <c r="E48586" s="278" t="str">
        <f>Resumo!$R$4</f>
        <v>Receita</v>
      </c>
      <c r="F48586" s="278" t="str">
        <f>Resumo!$R$4</f>
        <v>Receita</v>
      </c>
      <c r="G48586" s="286">
        <f>'CRONOG. DE RECEBIMENTO'!AS24</f>
        <v>0</v>
      </c>
    </row>
    <row r="48587" spans="1:7">
      <c r="A48587" s="283">
        <f>'Comp. Desp. Indiretas'!$DO$7</f>
        <v>0</v>
      </c>
      <c r="D48587" s="279" t="str">
        <f>'CRONOG. DE RECEBIMENTO'!$A$25</f>
        <v>Realizar Blitz Educativa sobre SSMA para Comunidades (PEAC)</v>
      </c>
      <c r="E48587" s="278" t="str">
        <f>Resumo!$R$4</f>
        <v>Receita</v>
      </c>
      <c r="F48587" s="278" t="str">
        <f>Resumo!$R$4</f>
        <v>Receita</v>
      </c>
      <c r="G48587" s="286">
        <f>'CRONOG. DE RECEBIMENTO'!AS25</f>
        <v>0</v>
      </c>
    </row>
    <row r="48588" spans="1:7">
      <c r="A48588" s="283">
        <f>'Comp. Desp. Indiretas'!$DO$7</f>
        <v>0</v>
      </c>
      <c r="D48588" s="279" t="str">
        <f>'CRONOG. DE RECEBIMENTO'!$A$26</f>
        <v>Despesas tributáveis do item 6.1.12</v>
      </c>
      <c r="E48588" s="278" t="str">
        <f>Resumo!$R$4</f>
        <v>Receita</v>
      </c>
      <c r="F48588" s="278" t="str">
        <f>Resumo!$R$4</f>
        <v>Receita</v>
      </c>
      <c r="G48588" s="286">
        <f>'CRONOG. DE RECEBIMENTO'!AS26</f>
        <v>0</v>
      </c>
    </row>
    <row r="48589" spans="1:7">
      <c r="A48589" s="283">
        <f>'Comp. Desp. Indiretas'!$DO$7</f>
        <v>0</v>
      </c>
      <c r="D48589" s="279" t="str">
        <f>'CRONOG. DE RECEBIMENTO'!$A$42</f>
        <v>Despesas tributáveis do item 6.1.21</v>
      </c>
      <c r="E48589" s="278" t="str">
        <f>Resumo!$R$4</f>
        <v>Receita</v>
      </c>
      <c r="F48589" s="278" t="str">
        <f>Resumo!$R$4</f>
        <v>Receita</v>
      </c>
      <c r="G48589" s="286">
        <f>'CRONOG. DE RECEBIMENTO'!AS42</f>
        <v>0</v>
      </c>
    </row>
    <row r="48590" spans="1:7">
      <c r="A48590" s="283">
        <f>'Comp. Desp. Indiretas'!$DO$7</f>
        <v>0</v>
      </c>
      <c r="D48590" s="279" t="str">
        <f>'CRONOG. DE RECEBIMENTO'!$A$43</f>
        <v>Monitorar atividade do Programa de Educação Ambiental do Trabalhador (PEAT)</v>
      </c>
      <c r="E48590" s="278" t="str">
        <f>Resumo!$R$4</f>
        <v>Receita</v>
      </c>
      <c r="F48590" s="278" t="str">
        <f>Resumo!$R$4</f>
        <v>Receita</v>
      </c>
      <c r="G48590" s="286">
        <f>'CRONOG. DE RECEBIMENTO'!AS43</f>
        <v>0</v>
      </c>
    </row>
    <row r="48591" spans="1:7">
      <c r="A48591" s="283">
        <f>'Comp. Desp. Indiretas'!$DO$7</f>
        <v>0</v>
      </c>
      <c r="D48591" s="279" t="str">
        <f>'CRONOG. DE RECEBIMENTO'!$A$44</f>
        <v>Despesas tributáveis do item 6.1.22</v>
      </c>
      <c r="E48591" s="278" t="str">
        <f>Resumo!$R$4</f>
        <v>Receita</v>
      </c>
      <c r="F48591" s="278" t="str">
        <f>Resumo!$R$4</f>
        <v>Receita</v>
      </c>
      <c r="G48591" s="286">
        <f>'CRONOG. DE RECEBIMENTO'!AS44</f>
        <v>0</v>
      </c>
    </row>
    <row r="48592" spans="1:7">
      <c r="A48592" s="283">
        <f>'Comp. Desp. Indiretas'!$DO$7</f>
        <v>0</v>
      </c>
      <c r="D48592" s="279" t="str">
        <f>'CRONOG. DE RECEBIMENTO'!$A$45</f>
        <v>Realizar análise técnica mensal das atividades de Educação Ambiental do PEAT</v>
      </c>
      <c r="E48592" s="278" t="str">
        <f>Resumo!$R$4</f>
        <v>Receita</v>
      </c>
      <c r="F48592" s="278" t="str">
        <f>Resumo!$R$4</f>
        <v>Receita</v>
      </c>
      <c r="G48592" s="286">
        <f>'CRONOG. DE RECEBIMENTO'!AS45</f>
        <v>0</v>
      </c>
    </row>
    <row r="48593" spans="1:7">
      <c r="A48593" s="283">
        <f>'Comp. Desp. Indiretas'!$DO$7</f>
        <v>0</v>
      </c>
      <c r="D48593" s="279" t="str">
        <f>'CRONOG. DE RECEBIMENTO'!$A$46</f>
        <v>Realizar Diagnóstico Socioambiental Participativo (DSAP) para empregados</v>
      </c>
      <c r="E48593" s="278" t="str">
        <f>Resumo!$R$4</f>
        <v>Receita</v>
      </c>
      <c r="F48593" s="278" t="str">
        <f>Resumo!$R$4</f>
        <v>Receita</v>
      </c>
      <c r="G48593" s="286">
        <f>'CRONOG. DE RECEBIMENTO'!AS46</f>
        <v>0</v>
      </c>
    </row>
    <row r="48595" spans="1:7">
      <c r="A48595" s="283">
        <f>'Comp. Desp. Indiretas'!$DO$7</f>
        <v>0</v>
      </c>
      <c r="D48595" s="279" t="str">
        <f>'CRONOG. DE RECEBIMENTO'!$A$47</f>
        <v>Despesas tributáveis do item 6.1.24</v>
      </c>
      <c r="E48595" s="278" t="str">
        <f>Resumo!$R$4</f>
        <v>Receita</v>
      </c>
      <c r="F48595" s="278" t="str">
        <f>Resumo!$R$4</f>
        <v>Receita</v>
      </c>
      <c r="G48595" s="286">
        <f>'CRONOG. DE RECEBIMENTO'!AS47</f>
        <v>0</v>
      </c>
    </row>
    <row r="48596" spans="1:7">
      <c r="A48596" s="283">
        <f>'Comp. Desp. Indiretas'!$DO$7</f>
        <v>0</v>
      </c>
      <c r="D48596" s="279" t="str">
        <f>'CRONOG. DE RECEBIMENTO'!$A$48</f>
        <v>PRODUÇÃO DE ARTES VISUAIS</v>
      </c>
      <c r="E48596" s="278" t="str">
        <f>Resumo!$R$4</f>
        <v>Receita</v>
      </c>
      <c r="F48596" s="278" t="str">
        <f>Resumo!$R$4</f>
        <v>Receita</v>
      </c>
      <c r="G48596" s="286">
        <f>'CRONOG. DE RECEBIMENTO'!AS48</f>
        <v>0</v>
      </c>
    </row>
    <row r="48597" spans="1:7">
      <c r="A48597" s="283">
        <f>'Comp. Desp. Indiretas'!$DO$7</f>
        <v>0</v>
      </c>
      <c r="D48597" s="279" t="str">
        <f>'CRONOG. DE RECEBIMENTO'!$A$49</f>
        <v>Produzir material gráfico como folder, convites, banner, lâmina, outdoor, apresentações e produtos diversos atinentes a educação ambiental e outras temáticas etc.</v>
      </c>
      <c r="E48597" s="278" t="str">
        <f>Resumo!$R$4</f>
        <v>Receita</v>
      </c>
      <c r="F48597" s="278" t="str">
        <f>Resumo!$R$4</f>
        <v>Receita</v>
      </c>
      <c r="G48597" s="286">
        <f>'CRONOG. DE RECEBIMENTO'!AS49</f>
        <v>0</v>
      </c>
    </row>
    <row r="48598" spans="1:7">
      <c r="A48598" s="283">
        <f>'Comp. Desp. Indiretas'!$DO$7</f>
        <v>0</v>
      </c>
      <c r="D48598" s="279" t="str">
        <f>'CRONOG. DE RECEBIMENTO'!$A$50</f>
        <v>Produzir Card Animado, Vídeos, Spot, Jogos interativos, Peça Multimídia, Identidade Visual, Plataformas digitais/interativas, Brindes, Cadernos de Campo/Quis/Guia etc.:</v>
      </c>
      <c r="E48598" s="278" t="str">
        <f>Resumo!$R$4</f>
        <v>Receita</v>
      </c>
      <c r="F48598" s="278" t="str">
        <f>Resumo!$R$4</f>
        <v>Receita</v>
      </c>
      <c r="G48598" s="286">
        <f>'CRONOG. DE RECEBIMENTO'!AS50</f>
        <v>0</v>
      </c>
    </row>
    <row r="48612" spans="1:7">
      <c r="A48612" s="283">
        <f>'Comp. Desp. Indiretas'!$DO$7</f>
        <v>0</v>
      </c>
      <c r="D48612" s="279" t="str">
        <f>Resumo!$R$8</f>
        <v>Imposto</v>
      </c>
      <c r="E48612" s="278" t="str">
        <f>Resumo!$R$5</f>
        <v>Despesa</v>
      </c>
      <c r="F48612" s="278" t="str">
        <f>Resumo!$R$8</f>
        <v>Imposto</v>
      </c>
      <c r="G48612" s="286">
        <f>'CRONOG. DE RECEBIMENTO'!AS53</f>
        <v>0</v>
      </c>
    </row>
    <row r="48613" spans="1:7">
      <c r="A48613" s="283">
        <f>'Comp. Desp. Indiretas'!$DO$7</f>
        <v>0</v>
      </c>
      <c r="D48613" s="279" t="str">
        <f>Resumo!$R$9</f>
        <v>Overhead</v>
      </c>
      <c r="E48613" s="278" t="str">
        <f>Resumo!$R$9</f>
        <v>Overhead</v>
      </c>
      <c r="F48613" s="278" t="str">
        <f>Resumo!$R$9</f>
        <v>Overhead</v>
      </c>
      <c r="G48613" s="286">
        <f>'CRONOG. DE RECEBIMENTO'!AS58</f>
        <v>0</v>
      </c>
    </row>
    <row r="48614" spans="1:7">
      <c r="A48614" s="283">
        <f>'Comp. Desp. Indiretas'!$DO$7</f>
        <v>0</v>
      </c>
      <c r="D48614" s="279" t="str">
        <f>Resumo!$R$10</f>
        <v>Margem</v>
      </c>
      <c r="E48614" s="278" t="str">
        <f>Resumo!$R$10</f>
        <v>Margem</v>
      </c>
      <c r="F48614" s="278" t="str">
        <f>Resumo!$R$10</f>
        <v>Margem</v>
      </c>
      <c r="G48614" s="286">
        <f>'CRONOG. DE RECEBIMENTO'!AS60</f>
        <v>0</v>
      </c>
    </row>
    <row r="48615" spans="1:7">
      <c r="A48615" s="283">
        <f>'Comp. Desp. Indiretas'!$DO$7</f>
        <v>0</v>
      </c>
      <c r="D48615" s="279" t="str">
        <f>Resumo!$R$11</f>
        <v>Risco</v>
      </c>
      <c r="E48615" s="278" t="str">
        <f>Resumo!$R$11</f>
        <v>Risco</v>
      </c>
      <c r="F48615" s="278" t="str">
        <f>Resumo!$R$11</f>
        <v>Risco</v>
      </c>
      <c r="G48615" s="286">
        <f>'CRONOG. DE RECEBIMENTO'!AS59</f>
        <v>0</v>
      </c>
    </row>
    <row r="48616" spans="1:7">
      <c r="A48616" s="283">
        <f>'Comp. Desp. Indiretas'!$DO$7</f>
        <v>0</v>
      </c>
      <c r="D48616" s="279" t="str">
        <f>'CRONOG. DE RECEBIMENTO'!$A$54</f>
        <v>TOTAL MENSAL - RECEITA LÍQUIDA</v>
      </c>
      <c r="E48616" s="278" t="str">
        <f>Resumo!$R$4</f>
        <v>Receita</v>
      </c>
      <c r="F48616" s="278" t="str">
        <f>'CRONOG. DE RECEBIMENTO'!$A$54</f>
        <v>TOTAL MENSAL - RECEITA LÍQUIDA</v>
      </c>
      <c r="G48616" s="286">
        <f>'CRONOG. DE RECEBIMENTO'!$AS$54</f>
        <v>0</v>
      </c>
    </row>
    <row r="48617" spans="1:7">
      <c r="A48617" s="283">
        <f>'Comp. Desp. Indiretas'!$DO$7</f>
        <v>0</v>
      </c>
      <c r="D48617" s="279" t="str">
        <f>'CRONOG. DE RECEBIMENTO'!$A$55</f>
        <v>TOTAL ACUMULADO - RECEITA LÍQUIDA</v>
      </c>
      <c r="E48617" s="278" t="str">
        <f>Resumo!$R$4</f>
        <v>Receita</v>
      </c>
      <c r="F48617" s="278" t="str">
        <f>'CRONOG. DE RECEBIMENTO'!$A$55</f>
        <v>TOTAL ACUMULADO - RECEITA LÍQUIDA</v>
      </c>
      <c r="G48617" s="286">
        <f>'CRONOG. DE RECEBIMENTO'!$AS$55</f>
        <v>5856057.9680455765</v>
      </c>
    </row>
    <row r="48648" spans="1:7">
      <c r="A48648" s="283">
        <f>'Comp. Desp. Indiretas'!$DP$7</f>
        <v>0</v>
      </c>
      <c r="B48648" s="278" t="str">
        <f>'Comp. Desp. Indiretas'!$A$9</f>
        <v>MOC</v>
      </c>
      <c r="D48648" s="279" t="str">
        <f>'Comp. Desp. Indiretas'!$C$9</f>
        <v>DIRETOR TÉCNICO</v>
      </c>
      <c r="E48648" s="278" t="str">
        <f>Resumo!$R$5</f>
        <v>Despesa</v>
      </c>
      <c r="F48648" s="278" t="str">
        <f>Resumo!$R$6</f>
        <v>Despesa Indireta</v>
      </c>
      <c r="G48648" s="286">
        <f>'Comp. Desp. Indiretas'!DP9</f>
        <v>0</v>
      </c>
    </row>
    <row r="48649" spans="1:7">
      <c r="A48649" s="283">
        <f>'Comp. Desp. Indiretas'!$DP$7</f>
        <v>0</v>
      </c>
      <c r="B48649" s="278" t="str">
        <f>'Comp. Desp. Indiretas'!$A$10</f>
        <v>MOC</v>
      </c>
      <c r="D48649" s="279" t="str">
        <f>'Comp. Desp. Indiretas'!$C$10</f>
        <v>GERENTE DE PROJETO</v>
      </c>
      <c r="E48649" s="278" t="str">
        <f>Resumo!$R$5</f>
        <v>Despesa</v>
      </c>
      <c r="F48649" s="278" t="str">
        <f>Resumo!$R$6</f>
        <v>Despesa Indireta</v>
      </c>
      <c r="G48649" s="286">
        <f>'Comp. Desp. Indiretas'!DP10</f>
        <v>0</v>
      </c>
    </row>
    <row r="48650" spans="1:7">
      <c r="A48650" s="283">
        <f>'Comp. Desp. Indiretas'!$DP$7</f>
        <v>0</v>
      </c>
      <c r="B48650" s="278" t="str">
        <f>'Comp. Desp. Indiretas'!$A$11</f>
        <v>MOC</v>
      </c>
      <c r="D48650" s="279" t="str">
        <f>'Comp. Desp. Indiretas'!$C$11</f>
        <v>COORD. DE PROJETO</v>
      </c>
      <c r="E48650" s="278" t="str">
        <f>Resumo!$R$5</f>
        <v>Despesa</v>
      </c>
      <c r="F48650" s="278" t="str">
        <f>Resumo!$R$6</f>
        <v>Despesa Indireta</v>
      </c>
      <c r="G48650" s="286">
        <f>'Comp. Desp. Indiretas'!DP11</f>
        <v>0</v>
      </c>
    </row>
    <row r="48651" spans="1:7">
      <c r="A48651" s="283">
        <f>'Comp. Desp. Indiretas'!$DP$7</f>
        <v>0</v>
      </c>
      <c r="B48651" s="278" t="str">
        <f>'Comp. Desp. Indiretas'!$A$12</f>
        <v>MOC</v>
      </c>
      <c r="D48651" s="279" t="str">
        <f>'Comp. Desp. Indiretas'!$C$12</f>
        <v>COORD. OPERACIONAL</v>
      </c>
      <c r="E48651" s="278" t="str">
        <f>Resumo!$R$5</f>
        <v>Despesa</v>
      </c>
      <c r="F48651" s="278" t="str">
        <f>Resumo!$R$6</f>
        <v>Despesa Indireta</v>
      </c>
      <c r="G48651" s="286">
        <f>'Comp. Desp. Indiretas'!DP12</f>
        <v>0</v>
      </c>
    </row>
    <row r="48652" spans="1:7">
      <c r="A48652" s="283">
        <f>'Comp. Desp. Indiretas'!$DP$7</f>
        <v>0</v>
      </c>
      <c r="B48652" s="278" t="str">
        <f>'Comp. Desp. Indiretas'!$A$13</f>
        <v>MOC</v>
      </c>
      <c r="D48652" s="279" t="str">
        <f>'Comp. Desp. Indiretas'!$C$13</f>
        <v>ANALISTA DE PROJETOS SENIOR</v>
      </c>
      <c r="E48652" s="278" t="str">
        <f>Resumo!$R$5</f>
        <v>Despesa</v>
      </c>
      <c r="F48652" s="278" t="str">
        <f>Resumo!$R$6</f>
        <v>Despesa Indireta</v>
      </c>
      <c r="G48652" s="286">
        <f>'Comp. Desp. Indiretas'!DP13</f>
        <v>0</v>
      </c>
    </row>
    <row r="48653" spans="1:7">
      <c r="A48653" s="283">
        <f>'Comp. Desp. Indiretas'!$DP$7</f>
        <v>0</v>
      </c>
      <c r="B48653" s="278" t="str">
        <f>'Comp. Desp. Indiretas'!$A$14</f>
        <v>MOC</v>
      </c>
      <c r="D48653" s="279" t="str">
        <f>'Comp. Desp. Indiretas'!$C$14</f>
        <v>ANALISTA DE PROJETOS PLENO</v>
      </c>
      <c r="E48653" s="278" t="str">
        <f>Resumo!$R$5</f>
        <v>Despesa</v>
      </c>
      <c r="F48653" s="278" t="str">
        <f>Resumo!$R$6</f>
        <v>Despesa Indireta</v>
      </c>
      <c r="G48653" s="286">
        <f>'Comp. Desp. Indiretas'!DP14</f>
        <v>0</v>
      </c>
    </row>
    <row r="48654" spans="1:7">
      <c r="A48654" s="283">
        <f>'Comp. Desp. Indiretas'!$DP$7</f>
        <v>0</v>
      </c>
      <c r="B48654" s="278" t="str">
        <f>'Comp. Desp. Indiretas'!$A$15</f>
        <v>MOC</v>
      </c>
      <c r="D48654" s="279" t="str">
        <f>'Comp. Desp. Indiretas'!$C$15</f>
        <v>ANALISTA DE PROJETOS JUNIOR</v>
      </c>
      <c r="E48654" s="278" t="str">
        <f>Resumo!$R$5</f>
        <v>Despesa</v>
      </c>
      <c r="F48654" s="278" t="str">
        <f>Resumo!$R$6</f>
        <v>Despesa Indireta</v>
      </c>
      <c r="G48654" s="286">
        <f>'Comp. Desp. Indiretas'!DP15</f>
        <v>0</v>
      </c>
    </row>
    <row r="48655" spans="1:7">
      <c r="A48655" s="283">
        <f>'Comp. Desp. Indiretas'!$DP$7</f>
        <v>0</v>
      </c>
      <c r="B48655" s="278" t="str">
        <f>'Comp. Desp. Indiretas'!$A$16</f>
        <v>MOC</v>
      </c>
      <c r="D48655" s="279" t="str">
        <f>'Comp. Desp. Indiretas'!$C$16</f>
        <v>TÉCNICO OPERACIONAL</v>
      </c>
      <c r="E48655" s="278" t="str">
        <f>Resumo!$R$5</f>
        <v>Despesa</v>
      </c>
      <c r="F48655" s="278" t="str">
        <f>Resumo!$R$6</f>
        <v>Despesa Indireta</v>
      </c>
      <c r="G48655" s="286">
        <f>'Comp. Desp. Indiretas'!DP16</f>
        <v>0</v>
      </c>
    </row>
    <row r="48656" spans="1:7">
      <c r="A48656" s="283">
        <f>'Comp. Desp. Indiretas'!$DP$7</f>
        <v>0</v>
      </c>
      <c r="B48656" s="278" t="str">
        <f>'Comp. Desp. Indiretas'!$A$17</f>
        <v>MOC</v>
      </c>
      <c r="D48656" s="279" t="str">
        <f>'Comp. Desp. Indiretas'!$C$17</f>
        <v>TÉCNICO OPERACIONAL - C/ PERICULOSIDADE</v>
      </c>
      <c r="E48656" s="278" t="str">
        <f>Resumo!$R$5</f>
        <v>Despesa</v>
      </c>
      <c r="F48656" s="278" t="str">
        <f>Resumo!$R$6</f>
        <v>Despesa Indireta</v>
      </c>
      <c r="G48656" s="286">
        <f>'Comp. Desp. Indiretas'!DP17</f>
        <v>0</v>
      </c>
    </row>
    <row r="48657" spans="1:7">
      <c r="A48657" s="283">
        <f>'Comp. Desp. Indiretas'!$DP$7</f>
        <v>0</v>
      </c>
      <c r="B48657" s="278" t="str">
        <f>'Comp. Desp. Indiretas'!$A$18</f>
        <v>MOC</v>
      </c>
      <c r="D48657" s="279" t="str">
        <f>'Comp. Desp. Indiretas'!$C$18</f>
        <v>ANALISTA DE GEOPROCESSAMENTO</v>
      </c>
      <c r="E48657" s="278" t="str">
        <f>Resumo!$R$5</f>
        <v>Despesa</v>
      </c>
      <c r="F48657" s="278" t="str">
        <f>Resumo!$R$6</f>
        <v>Despesa Indireta</v>
      </c>
      <c r="G48657" s="286">
        <f>'Comp. Desp. Indiretas'!DP18</f>
        <v>0</v>
      </c>
    </row>
    <row r="48658" spans="1:7">
      <c r="A48658" s="283">
        <f>'Comp. Desp. Indiretas'!$DP$7</f>
        <v>0</v>
      </c>
      <c r="B48658" s="278" t="str">
        <f>'Comp. Desp. Indiretas'!$A$19</f>
        <v>MOC</v>
      </c>
      <c r="D48658" s="279" t="str">
        <f>'Comp. Desp. Indiretas'!$C$19</f>
        <v>ASSISTENTE DE PROJETOS</v>
      </c>
      <c r="E48658" s="278" t="str">
        <f>Resumo!$R$5</f>
        <v>Despesa</v>
      </c>
      <c r="F48658" s="278" t="str">
        <f>Resumo!$R$6</f>
        <v>Despesa Indireta</v>
      </c>
      <c r="G48658" s="286">
        <f>'Comp. Desp. Indiretas'!DP19</f>
        <v>0</v>
      </c>
    </row>
    <row r="48659" spans="1:7">
      <c r="A48659" s="283">
        <f>'Comp. Desp. Indiretas'!$DP$7</f>
        <v>0</v>
      </c>
      <c r="B48659" s="278" t="str">
        <f>'Comp. Desp. Indiretas'!$A$20</f>
        <v>MOC</v>
      </c>
      <c r="D48659" s="279" t="str">
        <f>'Comp. Desp. Indiretas'!$C$20</f>
        <v>ASSISTENTE ADMINISTRATIVO</v>
      </c>
      <c r="E48659" s="278" t="str">
        <f>Resumo!$R$5</f>
        <v>Despesa</v>
      </c>
      <c r="F48659" s="278" t="str">
        <f>Resumo!$R$6</f>
        <v>Despesa Indireta</v>
      </c>
      <c r="G48659" s="286">
        <f>'Comp. Desp. Indiretas'!DP20</f>
        <v>0</v>
      </c>
    </row>
    <row r="48660" spans="1:7">
      <c r="A48660" s="283">
        <f>'Comp. Desp. Indiretas'!$DP$7</f>
        <v>0</v>
      </c>
      <c r="B48660" s="278" t="str">
        <f>'Comp. Desp. Indiretas'!$A$21</f>
        <v>MOC</v>
      </c>
      <c r="D48660" s="279" t="str">
        <f>'Comp. Desp. Indiretas'!$C$21</f>
        <v>ESTAGIÁRIO TÉCNICO</v>
      </c>
      <c r="E48660" s="278" t="str">
        <f>Resumo!$R$5</f>
        <v>Despesa</v>
      </c>
      <c r="F48660" s="278" t="str">
        <f>Resumo!$R$6</f>
        <v>Despesa Indireta</v>
      </c>
      <c r="G48660" s="286">
        <f>'Comp. Desp. Indiretas'!DP21</f>
        <v>0</v>
      </c>
    </row>
    <row r="48661" spans="1:7">
      <c r="A48661" s="283">
        <f>'Comp. Desp. Indiretas'!$DP$7</f>
        <v>0</v>
      </c>
      <c r="B48661" s="278" t="str">
        <f>'Comp. Desp. Indiretas'!$A$22</f>
        <v>MOC</v>
      </c>
      <c r="D48661" s="279" t="str">
        <f>'Comp. Desp. Indiretas'!$C$22</f>
        <v>ANALISTA FINANCEIRO</v>
      </c>
      <c r="E48661" s="278" t="str">
        <f>Resumo!$R$5</f>
        <v>Despesa</v>
      </c>
      <c r="F48661" s="278" t="str">
        <f>Resumo!$R$6</f>
        <v>Despesa Indireta</v>
      </c>
      <c r="G48661" s="286">
        <f>'Comp. Desp. Indiretas'!DP22</f>
        <v>0</v>
      </c>
    </row>
    <row r="48662" spans="1:7">
      <c r="A48662" s="283">
        <f>'Comp. Desp. Indiretas'!$DP$7</f>
        <v>0</v>
      </c>
      <c r="B48662" s="278" t="str">
        <f>'Comp. Desp. Indiretas'!$A$23</f>
        <v>MOC</v>
      </c>
      <c r="D48662" s="279" t="str">
        <f>'Comp. Desp. Indiretas'!$C$23</f>
        <v>ANALISTA DE SUPRIMENTOS</v>
      </c>
      <c r="E48662" s="278" t="str">
        <f>Resumo!$R$5</f>
        <v>Despesa</v>
      </c>
      <c r="F48662" s="278" t="str">
        <f>Resumo!$R$6</f>
        <v>Despesa Indireta</v>
      </c>
      <c r="G48662" s="286">
        <f>'Comp. Desp. Indiretas'!DP23</f>
        <v>0</v>
      </c>
    </row>
    <row r="48663" spans="1:7">
      <c r="A48663" s="283">
        <f>'Comp. Desp. Indiretas'!$DP$7</f>
        <v>0</v>
      </c>
      <c r="B48663" s="278" t="str">
        <f>'Comp. Desp. Indiretas'!$A$24</f>
        <v>DG</v>
      </c>
      <c r="D48663" s="279" t="str">
        <f>'Comp. Desp. Indiretas'!$C$24</f>
        <v>HOSPEDAGEM VIAGEM</v>
      </c>
      <c r="E48663" s="278" t="str">
        <f>Resumo!$R$5</f>
        <v>Despesa</v>
      </c>
      <c r="F48663" s="278" t="str">
        <f>Resumo!$R$6</f>
        <v>Despesa Indireta</v>
      </c>
      <c r="G48663" s="286">
        <f>'Comp. Desp. Indiretas'!DP24</f>
        <v>0</v>
      </c>
    </row>
    <row r="48664" spans="1:7">
      <c r="A48664" s="283">
        <f>'Comp. Desp. Indiretas'!$DP$7</f>
        <v>0</v>
      </c>
      <c r="B48664" s="278" t="str">
        <f>'Comp. Desp. Indiretas'!$A$25</f>
        <v>DG</v>
      </c>
      <c r="D48664" s="279" t="str">
        <f>'Comp. Desp. Indiretas'!$C$25</f>
        <v>HOSPEDAGEM - NIVEL 2</v>
      </c>
      <c r="E48664" s="278" t="str">
        <f>Resumo!$R$5</f>
        <v>Despesa</v>
      </c>
      <c r="F48664" s="278" t="str">
        <f>Resumo!$R$6</f>
        <v>Despesa Indireta</v>
      </c>
      <c r="G48664" s="286">
        <f>'Comp. Desp. Indiretas'!DP25</f>
        <v>0</v>
      </c>
    </row>
    <row r="48665" spans="1:7">
      <c r="A48665" s="283">
        <f>'Comp. Desp. Indiretas'!$DP$7</f>
        <v>0</v>
      </c>
      <c r="B48665" s="278" t="str">
        <f>'Comp. Desp. Indiretas'!$A$26</f>
        <v>DG</v>
      </c>
      <c r="D48665" s="279" t="str">
        <f>'Comp. Desp. Indiretas'!$C$26</f>
        <v>HOSPEDAGEM - NIVEL 3</v>
      </c>
      <c r="E48665" s="278" t="str">
        <f>Resumo!$R$5</f>
        <v>Despesa</v>
      </c>
      <c r="F48665" s="278" t="str">
        <f>Resumo!$R$6</f>
        <v>Despesa Indireta</v>
      </c>
      <c r="G48665" s="286">
        <f>'Comp. Desp. Indiretas'!DP26</f>
        <v>0</v>
      </c>
    </row>
    <row r="48666" spans="1:7">
      <c r="A48666" s="283">
        <f>'Comp. Desp. Indiretas'!$DP$7</f>
        <v>0</v>
      </c>
      <c r="B48666" s="278" t="str">
        <f>'Comp. Desp. Indiretas'!$A$27</f>
        <v>DG</v>
      </c>
      <c r="D48666" s="279" t="str">
        <f>'Comp. Desp. Indiretas'!$C$27</f>
        <v>SALA COMERCIAL - PARAUAPEBAS/PA</v>
      </c>
      <c r="E48666" s="278" t="str">
        <f>Resumo!$R$5</f>
        <v>Despesa</v>
      </c>
      <c r="F48666" s="278" t="str">
        <f>Resumo!$R$6</f>
        <v>Despesa Indireta</v>
      </c>
      <c r="G48666" s="286">
        <f>'Comp. Desp. Indiretas'!DP27</f>
        <v>0</v>
      </c>
    </row>
    <row r="48667" spans="1:7">
      <c r="A48667" s="283">
        <f>'Comp. Desp. Indiretas'!$DP$7</f>
        <v>0</v>
      </c>
      <c r="B48667" s="278" t="str">
        <f>'Comp. Desp. Indiretas'!$A$28</f>
        <v>DG</v>
      </c>
      <c r="D48667" s="279" t="str">
        <f>'Comp. Desp. Indiretas'!$C$28</f>
        <v>CUSTOS FIXOS - SALA COMERCIAL (INTERNET, TELEFONIA, ENERGIA, LIMPEZA, E ETC)</v>
      </c>
      <c r="E48667" s="278" t="str">
        <f>Resumo!$R$5</f>
        <v>Despesa</v>
      </c>
      <c r="F48667" s="278" t="str">
        <f>Resumo!$R$6</f>
        <v>Despesa Indireta</v>
      </c>
      <c r="G48667" s="286">
        <f>'Comp. Desp. Indiretas'!DP28</f>
        <v>0</v>
      </c>
    </row>
    <row r="48668" spans="1:7">
      <c r="A48668" s="283">
        <f>'Comp. Desp. Indiretas'!$DP$7</f>
        <v>0</v>
      </c>
      <c r="B48668" s="278" t="str">
        <f>'Comp. Desp. Indiretas'!$A$29</f>
        <v>DG</v>
      </c>
      <c r="D48668" s="279" t="str">
        <f>'Comp. Desp. Indiretas'!$C$29</f>
        <v>MOBILIA/FRETE - SALA COMERCIAL</v>
      </c>
      <c r="E48668" s="278" t="str">
        <f>Resumo!$R$5</f>
        <v>Despesa</v>
      </c>
      <c r="F48668" s="278" t="str">
        <f>Resumo!$R$6</f>
        <v>Despesa Indireta</v>
      </c>
      <c r="G48668" s="286">
        <f>'Comp. Desp. Indiretas'!DP29</f>
        <v>0</v>
      </c>
    </row>
    <row r="48669" spans="1:7">
      <c r="A48669" s="283">
        <f>'Comp. Desp. Indiretas'!$DP$7</f>
        <v>0</v>
      </c>
      <c r="B48669" s="278" t="str">
        <f>'Comp. Desp. Indiretas'!$A$30</f>
        <v>DG</v>
      </c>
      <c r="D48669" s="279" t="str">
        <f>'Comp. Desp. Indiretas'!$C$30</f>
        <v>ALIMENTAÇÃO - NIVEL 3</v>
      </c>
      <c r="E48669" s="278" t="str">
        <f>Resumo!$R$5</f>
        <v>Despesa</v>
      </c>
      <c r="F48669" s="278" t="str">
        <f>Resumo!$R$6</f>
        <v>Despesa Indireta</v>
      </c>
      <c r="G48669" s="286">
        <f>'Comp. Desp. Indiretas'!DP30</f>
        <v>0</v>
      </c>
    </row>
    <row r="48670" spans="1:7">
      <c r="A48670" s="283">
        <f>'Comp. Desp. Indiretas'!$DP$7</f>
        <v>0</v>
      </c>
      <c r="B48670" s="278" t="str">
        <f>'Comp. Desp. Indiretas'!$A$31</f>
        <v>DG</v>
      </c>
      <c r="D48670" s="279" t="str">
        <f>'Comp. Desp. Indiretas'!$C$31</f>
        <v>TELEFONIA</v>
      </c>
      <c r="E48670" s="278" t="str">
        <f>Resumo!$R$5</f>
        <v>Despesa</v>
      </c>
      <c r="F48670" s="278" t="str">
        <f>Resumo!$R$6</f>
        <v>Despesa Indireta</v>
      </c>
      <c r="G48670" s="286">
        <f>'Comp. Desp. Indiretas'!DP31</f>
        <v>0</v>
      </c>
    </row>
    <row r="48671" spans="1:7">
      <c r="A48671" s="283">
        <f>'Comp. Desp. Indiretas'!$DP$7</f>
        <v>0</v>
      </c>
      <c r="B48671" s="278" t="str">
        <f>'Comp. Desp. Indiretas'!$A$32</f>
        <v>DG</v>
      </c>
      <c r="D48671" s="279" t="str">
        <f>'Comp. Desp. Indiretas'!$C$32</f>
        <v>ALUGUEL DE VEÍCULO SUV</v>
      </c>
      <c r="E48671" s="278" t="str">
        <f>Resumo!$R$5</f>
        <v>Despesa</v>
      </c>
      <c r="F48671" s="278" t="str">
        <f>Resumo!$R$6</f>
        <v>Despesa Indireta</v>
      </c>
      <c r="G48671" s="286">
        <f>'Comp. Desp. Indiretas'!DP32</f>
        <v>0</v>
      </c>
    </row>
    <row r="48672" spans="1:7">
      <c r="A48672" s="283">
        <f>'Comp. Desp. Indiretas'!$DP$7</f>
        <v>0</v>
      </c>
      <c r="B48672" s="278" t="str">
        <f>'Comp. Desp. Indiretas'!$A$33</f>
        <v>DG</v>
      </c>
      <c r="D48672" s="279" t="str">
        <f>'Comp. Desp. Indiretas'!$C$33</f>
        <v>ALUGUEL DE VEICULO LEVE</v>
      </c>
      <c r="E48672" s="278" t="str">
        <f>Resumo!$R$5</f>
        <v>Despesa</v>
      </c>
      <c r="F48672" s="278" t="str">
        <f>Resumo!$R$6</f>
        <v>Despesa Indireta</v>
      </c>
      <c r="G48672" s="286">
        <f>'Comp. Desp. Indiretas'!DP33</f>
        <v>0</v>
      </c>
    </row>
    <row r="48673" spans="1:7">
      <c r="A48673" s="283">
        <f>'Comp. Desp. Indiretas'!$DP$7</f>
        <v>0</v>
      </c>
      <c r="B48673" s="278" t="str">
        <f>'Comp. Desp. Indiretas'!$A$34</f>
        <v>DG</v>
      </c>
      <c r="D48673" s="279" t="str">
        <f>'Comp. Desp. Indiretas'!$C$34</f>
        <v>ALUGUEL CAMINHONTE</v>
      </c>
      <c r="E48673" s="278" t="str">
        <f>Resumo!$R$5</f>
        <v>Despesa</v>
      </c>
      <c r="F48673" s="278" t="str">
        <f>Resumo!$R$6</f>
        <v>Despesa Indireta</v>
      </c>
      <c r="G48673" s="286">
        <f>'Comp. Desp. Indiretas'!DP34</f>
        <v>0</v>
      </c>
    </row>
    <row r="48674" spans="1:7">
      <c r="A48674" s="283">
        <f>'Comp. Desp. Indiretas'!$DP$7</f>
        <v>0</v>
      </c>
      <c r="B48674" s="278" t="str">
        <f>'Comp. Desp. Indiretas'!$A$35</f>
        <v>DG</v>
      </c>
      <c r="D48674" s="279" t="str">
        <f>'Comp. Desp. Indiretas'!$C$35</f>
        <v>AQUISIÇÃO DE VEICULO</v>
      </c>
      <c r="E48674" s="278" t="str">
        <f>Resumo!$R$5</f>
        <v>Despesa</v>
      </c>
      <c r="F48674" s="278" t="str">
        <f>Resumo!$R$6</f>
        <v>Despesa Indireta</v>
      </c>
      <c r="G48674" s="286">
        <f>'Comp. Desp. Indiretas'!DP35</f>
        <v>0</v>
      </c>
    </row>
    <row r="48675" spans="1:7">
      <c r="A48675" s="283">
        <f>'Comp. Desp. Indiretas'!$DP$7</f>
        <v>0</v>
      </c>
      <c r="B48675" s="278" t="str">
        <f>'Comp. Desp. Indiretas'!$A$36</f>
        <v>DG</v>
      </c>
      <c r="D48675" s="279" t="str">
        <f>'Comp. Desp. Indiretas'!$C$36</f>
        <v>COMBUSTÍVEL - GASOLINA</v>
      </c>
      <c r="E48675" s="278" t="str">
        <f>Resumo!$R$5</f>
        <v>Despesa</v>
      </c>
      <c r="F48675" s="278" t="str">
        <f>Resumo!$R$6</f>
        <v>Despesa Indireta</v>
      </c>
      <c r="G48675" s="286">
        <f>'Comp. Desp. Indiretas'!DP36</f>
        <v>0</v>
      </c>
    </row>
    <row r="48676" spans="1:7">
      <c r="A48676" s="283">
        <f>'Comp. Desp. Indiretas'!$DP$7</f>
        <v>0</v>
      </c>
      <c r="B48676" s="278" t="str">
        <f>'Comp. Desp. Indiretas'!$A$37</f>
        <v>DG</v>
      </c>
      <c r="D48676" s="279" t="str">
        <f>'Comp. Desp. Indiretas'!$C$37</f>
        <v>COMBUSTÍVEL - DIESEL</v>
      </c>
      <c r="E48676" s="278" t="str">
        <f>Resumo!$R$5</f>
        <v>Despesa</v>
      </c>
      <c r="F48676" s="278" t="str">
        <f>Resumo!$R$6</f>
        <v>Despesa Indireta</v>
      </c>
      <c r="G48676" s="286">
        <f>'Comp. Desp. Indiretas'!DP37</f>
        <v>0</v>
      </c>
    </row>
    <row r="48677" spans="1:7">
      <c r="A48677" s="283">
        <f>'Comp. Desp. Indiretas'!$DP$7</f>
        <v>0</v>
      </c>
      <c r="B48677" s="278" t="str">
        <f>'Comp. Desp. Indiretas'!$A$38</f>
        <v>DG</v>
      </c>
      <c r="D48677" s="279" t="str">
        <f>'Comp. Desp. Indiretas'!$C$38</f>
        <v>PASSAGEM AÉREA</v>
      </c>
      <c r="E48677" s="278" t="str">
        <f>Resumo!$R$5</f>
        <v>Despesa</v>
      </c>
      <c r="F48677" s="278" t="str">
        <f>Resumo!$R$6</f>
        <v>Despesa Indireta</v>
      </c>
      <c r="G48677" s="286">
        <f>'Comp. Desp. Indiretas'!DP38</f>
        <v>0</v>
      </c>
    </row>
    <row r="48678" spans="1:7">
      <c r="A48678" s="283">
        <f>'Comp. Desp. Indiretas'!$DP$7</f>
        <v>0</v>
      </c>
      <c r="B48678" s="278" t="str">
        <f>'Comp. Desp. Indiretas'!$A$39</f>
        <v>ART</v>
      </c>
      <c r="D48678" s="279" t="str">
        <f>'Comp. Desp. Indiretas'!$C$39</f>
        <v>ART CREA - Nível 1</v>
      </c>
      <c r="E48678" s="278" t="str">
        <f>Resumo!$R$5</f>
        <v>Despesa</v>
      </c>
      <c r="F48678" s="278" t="str">
        <f>Resumo!$R$6</f>
        <v>Despesa Indireta</v>
      </c>
      <c r="G48678" s="286">
        <f>'Comp. Desp. Indiretas'!DP39</f>
        <v>0</v>
      </c>
    </row>
    <row r="48679" spans="1:7">
      <c r="A48679" s="283">
        <f>'Comp. Desp. Indiretas'!$DP$7</f>
        <v>0</v>
      </c>
      <c r="B48679" s="278" t="str">
        <f>'Comp. Desp. Indiretas'!$A$40</f>
        <v>ART</v>
      </c>
      <c r="D48679" s="279" t="str">
        <f>'Comp. Desp. Indiretas'!$C$40</f>
        <v>ART CREA - Nível 2</v>
      </c>
      <c r="E48679" s="278" t="str">
        <f>Resumo!$R$5</f>
        <v>Despesa</v>
      </c>
      <c r="F48679" s="278" t="str">
        <f>Resumo!$R$6</f>
        <v>Despesa Indireta</v>
      </c>
      <c r="G48679" s="286">
        <f>'Comp. Desp. Indiretas'!DP40</f>
        <v>0</v>
      </c>
    </row>
    <row r="48680" spans="1:7">
      <c r="A48680" s="283">
        <f>'Comp. Desp. Indiretas'!$DP$7</f>
        <v>0</v>
      </c>
      <c r="B48680" s="278" t="str">
        <f>'Comp. Desp. Indiretas'!$A$41</f>
        <v>ART</v>
      </c>
      <c r="D48680" s="279" t="str">
        <f>'Comp. Desp. Indiretas'!$C$41</f>
        <v>ART CREA - Nível 3</v>
      </c>
      <c r="E48680" s="278" t="str">
        <f>Resumo!$R$5</f>
        <v>Despesa</v>
      </c>
      <c r="F48680" s="278" t="str">
        <f>Resumo!$R$6</f>
        <v>Despesa Indireta</v>
      </c>
      <c r="G48680" s="286">
        <f>'Comp. Desp. Indiretas'!DP41</f>
        <v>0</v>
      </c>
    </row>
    <row r="48681" spans="1:7">
      <c r="A48681" s="283">
        <f>'Comp. Desp. Indiretas'!$DP$7</f>
        <v>0</v>
      </c>
      <c r="B48681" s="278" t="str">
        <f>'Comp. Desp. Indiretas'!$A$42</f>
        <v>ART</v>
      </c>
      <c r="D48681" s="279" t="str">
        <f>'Comp. Desp. Indiretas'!$C$42</f>
        <v>ACERVO CREA</v>
      </c>
      <c r="E48681" s="278" t="str">
        <f>Resumo!$R$5</f>
        <v>Despesa</v>
      </c>
      <c r="F48681" s="278" t="str">
        <f>Resumo!$R$6</f>
        <v>Despesa Indireta</v>
      </c>
      <c r="G48681" s="286">
        <f>'Comp. Desp. Indiretas'!DP42</f>
        <v>0</v>
      </c>
    </row>
    <row r="48682" spans="1:7">
      <c r="A48682" s="283">
        <f>'Comp. Desp. Indiretas'!$DP$7</f>
        <v>0</v>
      </c>
      <c r="B48682" s="278" t="str">
        <f>'Comp. Desp. Indiretas'!$A$43</f>
        <v>ART</v>
      </c>
      <c r="D48682" s="279" t="str">
        <f>'Comp. Desp. Indiretas'!$C$43</f>
        <v>ART CRBio</v>
      </c>
      <c r="E48682" s="278" t="str">
        <f>Resumo!$R$5</f>
        <v>Despesa</v>
      </c>
      <c r="F48682" s="278" t="str">
        <f>Resumo!$R$6</f>
        <v>Despesa Indireta</v>
      </c>
      <c r="G48682" s="286">
        <f>'Comp. Desp. Indiretas'!DP43</f>
        <v>0</v>
      </c>
    </row>
    <row r="48683" spans="1:7">
      <c r="A48683" s="283">
        <f>'Comp. Desp. Indiretas'!$DP$7</f>
        <v>0</v>
      </c>
      <c r="B48683" s="278" t="str">
        <f>'Comp. Desp. Indiretas'!$A$44</f>
        <v>ART</v>
      </c>
      <c r="D48683" s="279" t="str">
        <f>'Comp. Desp. Indiretas'!$C$44</f>
        <v>ACERVO CRBio</v>
      </c>
      <c r="E48683" s="278" t="str">
        <f>Resumo!$R$5</f>
        <v>Despesa</v>
      </c>
      <c r="F48683" s="278" t="str">
        <f>Resumo!$R$6</f>
        <v>Despesa Indireta</v>
      </c>
      <c r="G48683" s="286">
        <f>'Comp. Desp. Indiretas'!DP44</f>
        <v>0</v>
      </c>
    </row>
    <row r="48684" spans="1:7">
      <c r="A48684" s="283">
        <f>'Comp. Desp. Indiretas'!$DP$7</f>
        <v>0</v>
      </c>
      <c r="B48684" s="278" t="str">
        <f>'Comp. Desp. Indiretas'!$A$45</f>
        <v>ART</v>
      </c>
      <c r="D48684" s="279" t="str">
        <f>'Comp. Desp. Indiretas'!$C$45</f>
        <v>VISTO CREA PF</v>
      </c>
      <c r="E48684" s="278" t="str">
        <f>Resumo!$R$5</f>
        <v>Despesa</v>
      </c>
      <c r="F48684" s="278" t="str">
        <f>Resumo!$R$6</f>
        <v>Despesa Indireta</v>
      </c>
      <c r="G48684" s="286">
        <f>'Comp. Desp. Indiretas'!DP45</f>
        <v>0</v>
      </c>
    </row>
    <row r="48685" spans="1:7">
      <c r="A48685" s="283">
        <f>'Comp. Desp. Indiretas'!$DP$7</f>
        <v>0</v>
      </c>
      <c r="B48685" s="278" t="str">
        <f>'Comp. Desp. Indiretas'!$A$46</f>
        <v>ART</v>
      </c>
      <c r="D48685" s="279" t="str">
        <f>'Comp. Desp. Indiretas'!$C$46</f>
        <v>VISTO CREA PJ</v>
      </c>
      <c r="E48685" s="278" t="str">
        <f>Resumo!$R$5</f>
        <v>Despesa</v>
      </c>
      <c r="F48685" s="278" t="str">
        <f>Resumo!$R$6</f>
        <v>Despesa Indireta</v>
      </c>
      <c r="G48685" s="286">
        <f>'Comp. Desp. Indiretas'!DP46</f>
        <v>0</v>
      </c>
    </row>
    <row r="48686" spans="1:7">
      <c r="A48686" s="283">
        <f>'Comp. Desp. Indiretas'!$DP$7</f>
        <v>0</v>
      </c>
      <c r="B48686" s="278" t="str">
        <f>'Comp. Desp. Indiretas'!$A$47</f>
        <v>ART</v>
      </c>
      <c r="D48686" s="279" t="str">
        <f>'Comp. Desp. Indiretas'!$C$47</f>
        <v>ANUIDADE CREA PF</v>
      </c>
      <c r="E48686" s="278" t="str">
        <f>Resumo!$R$5</f>
        <v>Despesa</v>
      </c>
      <c r="F48686" s="278" t="str">
        <f>Resumo!$R$6</f>
        <v>Despesa Indireta</v>
      </c>
      <c r="G48686" s="286">
        <f>'Comp. Desp. Indiretas'!DP47</f>
        <v>0</v>
      </c>
    </row>
    <row r="48687" spans="1:7">
      <c r="A48687" s="283">
        <f>'Comp. Desp. Indiretas'!$DP$7</f>
        <v>0</v>
      </c>
      <c r="B48687" s="278" t="str">
        <f>'Comp. Desp. Indiretas'!$A$48</f>
        <v>ART</v>
      </c>
      <c r="D48687" s="279" t="str">
        <f>'Comp. Desp. Indiretas'!$C$48</f>
        <v>ANUIDADE CREA PJ</v>
      </c>
      <c r="E48687" s="278" t="str">
        <f>Resumo!$R$5</f>
        <v>Despesa</v>
      </c>
      <c r="F48687" s="278" t="str">
        <f>Resumo!$R$6</f>
        <v>Despesa Indireta</v>
      </c>
      <c r="G48687" s="286">
        <f>'Comp. Desp. Indiretas'!DP48</f>
        <v>0</v>
      </c>
    </row>
    <row r="48688" spans="1:7">
      <c r="A48688" s="283">
        <f>'Comp. Desp. Indiretas'!$DP$7</f>
        <v>0</v>
      </c>
      <c r="B48688" s="278" t="str">
        <f>'Comp. Desp. Indiretas'!$A$49</f>
        <v>ART</v>
      </c>
      <c r="D48688" s="279" t="str">
        <f>'Comp. Desp. Indiretas'!$C$49</f>
        <v>VISTO CRBio PF</v>
      </c>
      <c r="E48688" s="278" t="str">
        <f>Resumo!$R$5</f>
        <v>Despesa</v>
      </c>
      <c r="F48688" s="278" t="str">
        <f>Resumo!$R$6</f>
        <v>Despesa Indireta</v>
      </c>
      <c r="G48688" s="286">
        <f>'Comp. Desp. Indiretas'!DP49</f>
        <v>0</v>
      </c>
    </row>
    <row r="48689" spans="1:7">
      <c r="A48689" s="283">
        <f>'Comp. Desp. Indiretas'!$DP$7</f>
        <v>0</v>
      </c>
      <c r="B48689" s="278" t="str">
        <f>'Comp. Desp. Indiretas'!$A$50</f>
        <v>ART</v>
      </c>
      <c r="D48689" s="279" t="str">
        <f>'Comp. Desp. Indiretas'!$C$50</f>
        <v>VISTO CRBio PJ</v>
      </c>
      <c r="E48689" s="278" t="str">
        <f>Resumo!$R$5</f>
        <v>Despesa</v>
      </c>
      <c r="F48689" s="278" t="str">
        <f>Resumo!$R$6</f>
        <v>Despesa Indireta</v>
      </c>
      <c r="G48689" s="286">
        <f>'Comp. Desp. Indiretas'!DP50</f>
        <v>0</v>
      </c>
    </row>
    <row r="48690" spans="1:7">
      <c r="A48690" s="283">
        <f>'Comp. Desp. Indiretas'!$DP$7</f>
        <v>0</v>
      </c>
      <c r="B48690" s="278" t="str">
        <f>'Comp. Desp. Indiretas'!$A$51</f>
        <v>SMS</v>
      </c>
      <c r="D48690" s="279" t="str">
        <f>'Comp. Desp. Indiretas'!$C$51</f>
        <v>PPRA</v>
      </c>
      <c r="E48690" s="278" t="str">
        <f>Resumo!$R$5</f>
        <v>Despesa</v>
      </c>
      <c r="F48690" s="278" t="str">
        <f>Resumo!$R$6</f>
        <v>Despesa Indireta</v>
      </c>
      <c r="G48690" s="286">
        <f>'Comp. Desp. Indiretas'!DP51</f>
        <v>0</v>
      </c>
    </row>
    <row r="48691" spans="1:7">
      <c r="A48691" s="283">
        <f>'Comp. Desp. Indiretas'!$DP$7</f>
        <v>0</v>
      </c>
      <c r="B48691" s="278" t="str">
        <f>'Comp. Desp. Indiretas'!$A$52</f>
        <v>SMS</v>
      </c>
      <c r="D48691" s="279" t="str">
        <f>'Comp. Desp. Indiretas'!$C$52</f>
        <v>PCMSO</v>
      </c>
      <c r="E48691" s="278" t="str">
        <f>Resumo!$R$5</f>
        <v>Despesa</v>
      </c>
      <c r="F48691" s="278" t="str">
        <f>Resumo!$R$6</f>
        <v>Despesa Indireta</v>
      </c>
      <c r="G48691" s="286">
        <f>'Comp. Desp. Indiretas'!DP52</f>
        <v>0</v>
      </c>
    </row>
    <row r="48692" spans="1:7">
      <c r="A48692" s="283">
        <f>'Comp. Desp. Indiretas'!$DP$7</f>
        <v>0</v>
      </c>
      <c r="B48692" s="278" t="str">
        <f>'Comp. Desp. Indiretas'!$A$53</f>
        <v>SMS</v>
      </c>
      <c r="D48692" s="279" t="str">
        <f>'Comp. Desp. Indiretas'!$C$53</f>
        <v>PGR</v>
      </c>
      <c r="E48692" s="278" t="str">
        <f>Resumo!$R$5</f>
        <v>Despesa</v>
      </c>
      <c r="F48692" s="278" t="str">
        <f>Resumo!$R$6</f>
        <v>Despesa Indireta</v>
      </c>
      <c r="G48692" s="286">
        <f>'Comp. Desp. Indiretas'!DP53</f>
        <v>0</v>
      </c>
    </row>
    <row r="48693" spans="1:7">
      <c r="A48693" s="283">
        <f>'Comp. Desp. Indiretas'!$DP$7</f>
        <v>0</v>
      </c>
      <c r="B48693" s="278" t="str">
        <f>'Comp. Desp. Indiretas'!$A$55</f>
        <v>SMS</v>
      </c>
      <c r="D48693" s="279" t="str">
        <f>'Comp. Desp. Indiretas'!$C$55</f>
        <v>TREINAMENTO</v>
      </c>
      <c r="E48693" s="278" t="str">
        <f>Resumo!$R$5</f>
        <v>Despesa</v>
      </c>
      <c r="F48693" s="278" t="str">
        <f>Resumo!$R$6</f>
        <v>Despesa Indireta</v>
      </c>
      <c r="G48693" s="286">
        <f>'Comp. Desp. Indiretas'!DP55</f>
        <v>0</v>
      </c>
    </row>
    <row r="48694" spans="1:7">
      <c r="A48694" s="283">
        <f>'Comp. Desp. Indiretas'!$DP$7</f>
        <v>0</v>
      </c>
      <c r="B48694" s="278" t="str">
        <f>'Comp. Desp. Indiretas'!$A$56</f>
        <v>SMS</v>
      </c>
      <c r="D48694" s="279" t="str">
        <f>'Comp. Desp. Indiretas'!$C$56</f>
        <v>ASO</v>
      </c>
      <c r="E48694" s="278" t="str">
        <f>Resumo!$R$5</f>
        <v>Despesa</v>
      </c>
      <c r="F48694" s="278" t="str">
        <f>Resumo!$R$6</f>
        <v>Despesa Indireta</v>
      </c>
      <c r="G48694" s="286">
        <f>'Comp. Desp. Indiretas'!DP56</f>
        <v>0</v>
      </c>
    </row>
    <row r="48695" spans="1:7">
      <c r="A48695" s="283">
        <f>'Comp. Desp. Indiretas'!$DP$7</f>
        <v>0</v>
      </c>
      <c r="B48695" s="278">
        <f>'Comp. Desp. Indiretas'!$A$57</f>
        <v>0</v>
      </c>
      <c r="D48695" s="279" t="str">
        <f>'Comp. Desp. Indiretas'!$C$57</f>
        <v/>
      </c>
      <c r="E48695" s="278" t="str">
        <f>Resumo!$R$5</f>
        <v>Despesa</v>
      </c>
      <c r="F48695" s="278" t="str">
        <f>Resumo!$R$6</f>
        <v>Despesa Indireta</v>
      </c>
      <c r="G48695" s="286">
        <f>'Comp. Desp. Indiretas'!DP57</f>
        <v>0</v>
      </c>
    </row>
    <row r="48696" spans="1:7">
      <c r="A48696" s="283">
        <f>'Comp. Desp. Indiretas'!$DP$7</f>
        <v>0</v>
      </c>
      <c r="B48696" s="278">
        <f>'Comp. Desp. Indiretas'!$A$58</f>
        <v>0</v>
      </c>
      <c r="D48696" s="279" t="str">
        <f>'Comp. Desp. Indiretas'!$C$58</f>
        <v/>
      </c>
      <c r="E48696" s="278" t="str">
        <f>Resumo!$R$5</f>
        <v>Despesa</v>
      </c>
      <c r="F48696" s="278" t="str">
        <f>Resumo!$R$6</f>
        <v>Despesa Indireta</v>
      </c>
      <c r="G48696" s="286">
        <f>'Comp. Desp. Indiretas'!DP58</f>
        <v>0</v>
      </c>
    </row>
    <row r="48697" spans="1:7">
      <c r="A48697" s="283">
        <f>'Comp. Desp. Indiretas'!$DP$7</f>
        <v>0</v>
      </c>
      <c r="B48697" s="278">
        <f>'Comp. Desp. Indiretas'!$A$59</f>
        <v>0</v>
      </c>
      <c r="D48697" s="279" t="str">
        <f>'Comp. Desp. Indiretas'!$C$59</f>
        <v/>
      </c>
      <c r="E48697" s="278" t="str">
        <f>Resumo!$R$5</f>
        <v>Despesa</v>
      </c>
      <c r="F48697" s="278" t="str">
        <f>Resumo!$R$6</f>
        <v>Despesa Indireta</v>
      </c>
      <c r="G48697" s="286">
        <f>'Comp. Desp. Indiretas'!DP59</f>
        <v>0</v>
      </c>
    </row>
    <row r="48698" spans="1:7">
      <c r="A48698" s="283">
        <f>'Comp. Desp. Indiretas'!$DP$7</f>
        <v>0</v>
      </c>
      <c r="B48698" s="278">
        <f>'Comp. Desp. Indiretas'!$A$60</f>
        <v>0</v>
      </c>
      <c r="D48698" s="279" t="str">
        <f>'Comp. Desp. Indiretas'!$C$60</f>
        <v/>
      </c>
      <c r="E48698" s="278" t="str">
        <f>Resumo!$R$5</f>
        <v>Despesa</v>
      </c>
      <c r="F48698" s="278" t="str">
        <f>Resumo!$R$6</f>
        <v>Despesa Indireta</v>
      </c>
      <c r="G48698" s="286">
        <f>'Comp. Desp. Indiretas'!DP60</f>
        <v>0</v>
      </c>
    </row>
    <row r="48699" spans="1:7">
      <c r="A48699" s="283">
        <f>'Comp. Desp. Indiretas'!$DP$7</f>
        <v>0</v>
      </c>
      <c r="B48699" s="278" t="str">
        <f>'Comp. Desp. Indiretas'!$A$63</f>
        <v>MOC</v>
      </c>
      <c r="D48699" s="279" t="str">
        <f>'Comp. Desp. Indiretas'!$C$63</f>
        <v>DIRETOR TÉCNICO</v>
      </c>
      <c r="E48699" s="278" t="str">
        <f>Resumo!$R$5</f>
        <v>Despesa</v>
      </c>
      <c r="F48699" s="278" t="str">
        <f>Resumo!$R$6</f>
        <v>Despesa Indireta</v>
      </c>
      <c r="G48699" s="286">
        <f>'Comp. Desp. Indiretas'!DP63</f>
        <v>0</v>
      </c>
    </row>
    <row r="48700" spans="1:7">
      <c r="A48700" s="283">
        <f>'Comp. Desp. Indiretas'!$DP$7</f>
        <v>0</v>
      </c>
      <c r="B48700" s="278" t="str">
        <f>'Comp. Desp. Indiretas'!$A$64</f>
        <v>MOC</v>
      </c>
      <c r="D48700" s="279" t="str">
        <f>'Comp. Desp. Indiretas'!$C$64</f>
        <v>ANALISTA DE SUPRIMENTOS</v>
      </c>
      <c r="E48700" s="278" t="str">
        <f>Resumo!$R$5</f>
        <v>Despesa</v>
      </c>
      <c r="F48700" s="278" t="str">
        <f>Resumo!$R$6</f>
        <v>Despesa Indireta</v>
      </c>
      <c r="G48700" s="286">
        <f>'Comp. Desp. Indiretas'!DP64</f>
        <v>0</v>
      </c>
    </row>
    <row r="48701" spans="1:7">
      <c r="A48701" s="283">
        <f>'Comp. Desp. Indiretas'!$DP$7</f>
        <v>0</v>
      </c>
      <c r="B48701" s="278" t="str">
        <f>'Comp. Desp. Indiretas'!$A$65</f>
        <v>MOC</v>
      </c>
      <c r="D48701" s="279" t="str">
        <f>'Comp. Desp. Indiretas'!$C$65</f>
        <v>GERENTE DE PROJETO - PJ</v>
      </c>
      <c r="E48701" s="278" t="str">
        <f>Resumo!$R$5</f>
        <v>Despesa</v>
      </c>
      <c r="F48701" s="278" t="str">
        <f>Resumo!$R$6</f>
        <v>Despesa Indireta</v>
      </c>
      <c r="G48701" s="286">
        <f>'Comp. Desp. Indiretas'!DP65</f>
        <v>0</v>
      </c>
    </row>
    <row r="48702" spans="1:7">
      <c r="A48702" s="283">
        <f>'Comp. Desp. Indiretas'!$DP$7</f>
        <v>0</v>
      </c>
      <c r="B48702" s="278" t="str">
        <f>'Comp. Desp. Indiretas'!$A$66</f>
        <v>MOC</v>
      </c>
      <c r="D48702" s="279" t="str">
        <f>'Comp. Desp. Indiretas'!$C$66</f>
        <v>COORD. DE PROJETO - PJ</v>
      </c>
      <c r="E48702" s="278" t="str">
        <f>Resumo!$R$5</f>
        <v>Despesa</v>
      </c>
      <c r="F48702" s="278" t="str">
        <f>Resumo!$R$6</f>
        <v>Despesa Indireta</v>
      </c>
      <c r="G48702" s="286">
        <f>'Comp. Desp. Indiretas'!DP66</f>
        <v>0</v>
      </c>
    </row>
    <row r="48703" spans="1:7">
      <c r="A48703" s="283">
        <f>'Comp. Desp. Indiretas'!$DP$7</f>
        <v>0</v>
      </c>
      <c r="B48703" s="278" t="str">
        <f>'Comp. Desp. Indiretas'!$A$67</f>
        <v>MOC</v>
      </c>
      <c r="D48703" s="279" t="str">
        <f>'Comp. Desp. Indiretas'!$C$67</f>
        <v>COORD. OPERACIONAL - PJ</v>
      </c>
      <c r="E48703" s="278" t="str">
        <f>Resumo!$R$5</f>
        <v>Despesa</v>
      </c>
      <c r="F48703" s="278" t="str">
        <f>Resumo!$R$6</f>
        <v>Despesa Indireta</v>
      </c>
      <c r="G48703" s="286">
        <f>'Comp. Desp. Indiretas'!DP67</f>
        <v>0</v>
      </c>
    </row>
    <row r="48704" spans="1:7">
      <c r="A48704" s="283">
        <f>'Comp. Desp. Indiretas'!$DP$7</f>
        <v>0</v>
      </c>
      <c r="B48704" s="278" t="str">
        <f>'Comp. Desp. Indiretas'!$A$68</f>
        <v>MOC</v>
      </c>
      <c r="D48704" s="279" t="str">
        <f>'Comp. Desp. Indiretas'!$C$68</f>
        <v>ANALISTA DE PROJETOS SENIOR - PJ</v>
      </c>
      <c r="E48704" s="278" t="str">
        <f>Resumo!$R$5</f>
        <v>Despesa</v>
      </c>
      <c r="F48704" s="278" t="str">
        <f>Resumo!$R$6</f>
        <v>Despesa Indireta</v>
      </c>
      <c r="G48704" s="286">
        <f>'Comp. Desp. Indiretas'!DP68</f>
        <v>0</v>
      </c>
    </row>
    <row r="48705" spans="1:7">
      <c r="A48705" s="283">
        <f>'Comp. Desp. Indiretas'!$DP$7</f>
        <v>0</v>
      </c>
      <c r="B48705" s="278" t="str">
        <f>'Comp. Desp. Indiretas'!$A$69</f>
        <v>MOC</v>
      </c>
      <c r="D48705" s="279" t="str">
        <f>'Comp. Desp. Indiretas'!$C$69</f>
        <v>ANALISTA DE PROJETOS PLENO - PJ</v>
      </c>
      <c r="E48705" s="278" t="str">
        <f>Resumo!$R$5</f>
        <v>Despesa</v>
      </c>
      <c r="F48705" s="278" t="str">
        <f>Resumo!$R$6</f>
        <v>Despesa Indireta</v>
      </c>
      <c r="G48705" s="286">
        <f>'Comp. Desp. Indiretas'!DP69</f>
        <v>0</v>
      </c>
    </row>
    <row r="48706" spans="1:7">
      <c r="A48706" s="283">
        <f>'Comp. Desp. Indiretas'!$DP$7</f>
        <v>0</v>
      </c>
      <c r="B48706" s="278" t="str">
        <f>'Comp. Desp. Indiretas'!$A$70</f>
        <v>MOC</v>
      </c>
      <c r="D48706" s="279" t="str">
        <f>'Comp. Desp. Indiretas'!$C$70</f>
        <v>ANALISTA DE PROJETOS JUNIOR - PJ</v>
      </c>
      <c r="E48706" s="278" t="str">
        <f>Resumo!$R$5</f>
        <v>Despesa</v>
      </c>
      <c r="F48706" s="278" t="str">
        <f>Resumo!$R$6</f>
        <v>Despesa Indireta</v>
      </c>
      <c r="G48706" s="286">
        <f>'Comp. Desp. Indiretas'!DP70</f>
        <v>0</v>
      </c>
    </row>
    <row r="48707" spans="1:7">
      <c r="A48707" s="283">
        <f>'Comp. Desp. Indiretas'!$DP$7</f>
        <v>0</v>
      </c>
      <c r="B48707" s="278" t="str">
        <f>'Comp. Desp. Indiretas'!$A$71</f>
        <v>MOC</v>
      </c>
      <c r="D48707" s="279" t="str">
        <f>'Comp. Desp. Indiretas'!$C$71</f>
        <v>TÉCNICO OPERACIONAL - PJ</v>
      </c>
      <c r="E48707" s="278" t="str">
        <f>Resumo!$R$5</f>
        <v>Despesa</v>
      </c>
      <c r="F48707" s="278" t="str">
        <f>Resumo!$R$6</f>
        <v>Despesa Indireta</v>
      </c>
      <c r="G48707" s="286">
        <f>'Comp. Desp. Indiretas'!DP71</f>
        <v>0</v>
      </c>
    </row>
    <row r="48708" spans="1:7">
      <c r="A48708" s="283">
        <f>'Comp. Desp. Indiretas'!$DP$7</f>
        <v>0</v>
      </c>
      <c r="B48708" s="278" t="str">
        <f>'Comp. Desp. Indiretas'!$A$72</f>
        <v>MOC</v>
      </c>
      <c r="D48708" s="279" t="str">
        <f>'Comp. Desp. Indiretas'!$C$72</f>
        <v>AUXILIAR TÉCNICO - PJ</v>
      </c>
      <c r="E48708" s="278" t="str">
        <f>Resumo!$R$5</f>
        <v>Despesa</v>
      </c>
      <c r="F48708" s="278" t="str">
        <f>Resumo!$R$6</f>
        <v>Despesa Indireta</v>
      </c>
      <c r="G48708" s="286">
        <f>'Comp. Desp. Indiretas'!DP72</f>
        <v>0</v>
      </c>
    </row>
    <row r="48709" spans="1:7">
      <c r="A48709" s="283">
        <f>'Comp. Desp. Indiretas'!$DP$7</f>
        <v>0</v>
      </c>
      <c r="B48709" s="278" t="str">
        <f>'Comp. Desp. Indiretas'!$A$73</f>
        <v>MOC</v>
      </c>
      <c r="D48709" s="279" t="str">
        <f>'Comp. Desp. Indiretas'!$C$73</f>
        <v>ANALISTA FINANCEIRO</v>
      </c>
      <c r="E48709" s="278" t="str">
        <f>Resumo!$R$5</f>
        <v>Despesa</v>
      </c>
      <c r="F48709" s="278" t="str">
        <f>Resumo!$R$6</f>
        <v>Despesa Indireta</v>
      </c>
      <c r="G48709" s="286">
        <f>'Comp. Desp. Indiretas'!DP73</f>
        <v>0</v>
      </c>
    </row>
    <row r="48710" spans="1:7">
      <c r="A48710" s="283">
        <f>'Comp. Desp. Indiretas'!$DP$7</f>
        <v>0</v>
      </c>
      <c r="B48710" s="278" t="str">
        <f>'Comp. Desp. Indiretas'!$A$74</f>
        <v>MOC</v>
      </c>
      <c r="D48710" s="279" t="str">
        <f>'Comp. Desp. Indiretas'!$C$74</f>
        <v>ANALISTA DE SUPRIMENTOS</v>
      </c>
      <c r="E48710" s="278" t="str">
        <f>Resumo!$R$5</f>
        <v>Despesa</v>
      </c>
      <c r="F48710" s="278" t="str">
        <f>Resumo!$R$6</f>
        <v>Despesa Indireta</v>
      </c>
      <c r="G48710" s="286">
        <f>'Comp. Desp. Indiretas'!DP74</f>
        <v>0</v>
      </c>
    </row>
    <row r="48711" spans="1:7">
      <c r="A48711" s="283">
        <f>'Comp. Desp. Indiretas'!$DP$7</f>
        <v>0</v>
      </c>
      <c r="B48711" s="278" t="str">
        <f>'Comp. Desp. Indiretas'!$A$75</f>
        <v>DG</v>
      </c>
      <c r="D48711" s="279" t="str">
        <f>'Comp. Desp. Indiretas'!$C$75</f>
        <v>HOSPEDAGEM VIAGEM</v>
      </c>
      <c r="E48711" s="278" t="str">
        <f>Resumo!$R$5</f>
        <v>Despesa</v>
      </c>
      <c r="F48711" s="278" t="str">
        <f>Resumo!$R$6</f>
        <v>Despesa Indireta</v>
      </c>
      <c r="G48711" s="286">
        <f>'Comp. Desp. Indiretas'!DP75</f>
        <v>0</v>
      </c>
    </row>
    <row r="48712" spans="1:7">
      <c r="A48712" s="283">
        <f>'Comp. Desp. Indiretas'!$DP$7</f>
        <v>0</v>
      </c>
      <c r="B48712" s="278" t="str">
        <f>'Comp. Desp. Indiretas'!$A$76</f>
        <v>DG</v>
      </c>
      <c r="D48712" s="279" t="str">
        <f>'Comp. Desp. Indiretas'!$C$76</f>
        <v>ALIMENTAÇÃO VIAGEM (CAFÉ / ALMOÇO OU JANTA)</v>
      </c>
      <c r="E48712" s="278" t="str">
        <f>Resumo!$R$5</f>
        <v>Despesa</v>
      </c>
      <c r="F48712" s="278" t="str">
        <f>Resumo!$R$6</f>
        <v>Despesa Indireta</v>
      </c>
      <c r="G48712" s="286">
        <f>'Comp. Desp. Indiretas'!DP76</f>
        <v>0</v>
      </c>
    </row>
    <row r="48713" spans="1:7">
      <c r="A48713" s="283">
        <f>'Comp. Desp. Indiretas'!$DP$7</f>
        <v>0</v>
      </c>
      <c r="B48713" s="278" t="str">
        <f>'Comp. Desp. Indiretas'!$A$77</f>
        <v>DG</v>
      </c>
      <c r="D48713" s="279" t="str">
        <f>'Comp. Desp. Indiretas'!$C$77</f>
        <v>SALA COMERCIAL - PARAUAPEBAS/PA</v>
      </c>
      <c r="E48713" s="278" t="str">
        <f>Resumo!$R$5</f>
        <v>Despesa</v>
      </c>
      <c r="F48713" s="278" t="str">
        <f>Resumo!$R$6</f>
        <v>Despesa Indireta</v>
      </c>
      <c r="G48713" s="286">
        <f>'Comp. Desp. Indiretas'!DP77</f>
        <v>0</v>
      </c>
    </row>
    <row r="48714" spans="1:7">
      <c r="A48714" s="283">
        <f>'Comp. Desp. Indiretas'!$DP$7</f>
        <v>0</v>
      </c>
      <c r="B48714" s="278" t="str">
        <f>'Comp. Desp. Indiretas'!$A$78</f>
        <v>DG</v>
      </c>
      <c r="D48714" s="279" t="str">
        <f>'Comp. Desp. Indiretas'!$C$78</f>
        <v>ALIMENTAÇÃO VIAGEM (CAFÉ / ALMOÇO OU JANTA)</v>
      </c>
      <c r="E48714" s="278" t="str">
        <f>Resumo!$R$5</f>
        <v>Despesa</v>
      </c>
      <c r="F48714" s="278" t="str">
        <f>Resumo!$R$6</f>
        <v>Despesa Indireta</v>
      </c>
      <c r="G48714" s="286">
        <f>'Comp. Desp. Indiretas'!DP78</f>
        <v>0</v>
      </c>
    </row>
    <row r="48715" spans="1:7">
      <c r="A48715" s="283">
        <f>'Comp. Desp. Indiretas'!$DP$7</f>
        <v>0</v>
      </c>
      <c r="B48715" s="278" t="str">
        <f>'Comp. Desp. Indiretas'!$A$79</f>
        <v>DG</v>
      </c>
      <c r="D48715" s="279" t="str">
        <f>'Comp. Desp. Indiretas'!$C$79</f>
        <v>ALIMENTAÇÃO - NIVEL 2</v>
      </c>
      <c r="E48715" s="278" t="str">
        <f>Resumo!$R$5</f>
        <v>Despesa</v>
      </c>
      <c r="F48715" s="278" t="str">
        <f>Resumo!$R$6</f>
        <v>Despesa Indireta</v>
      </c>
      <c r="G48715" s="286">
        <f>'Comp. Desp. Indiretas'!DP79</f>
        <v>0</v>
      </c>
    </row>
    <row r="48716" spans="1:7">
      <c r="A48716" s="283">
        <f>'Comp. Desp. Indiretas'!$DP$7</f>
        <v>0</v>
      </c>
      <c r="B48716" s="278" t="str">
        <f>'Comp. Desp. Indiretas'!$A$80</f>
        <v>DG</v>
      </c>
      <c r="D48716" s="279" t="str">
        <f>'Comp. Desp. Indiretas'!$C$80</f>
        <v>ALIMENTAÇÃO - NIVEL 3</v>
      </c>
      <c r="E48716" s="278" t="str">
        <f>Resumo!$R$5</f>
        <v>Despesa</v>
      </c>
      <c r="F48716" s="278" t="str">
        <f>Resumo!$R$6</f>
        <v>Despesa Indireta</v>
      </c>
      <c r="G48716" s="286">
        <f>'Comp. Desp. Indiretas'!DP80</f>
        <v>0</v>
      </c>
    </row>
    <row r="48717" spans="1:7">
      <c r="A48717" s="283">
        <f>'Comp. Desp. Indiretas'!$DP$7</f>
        <v>0</v>
      </c>
      <c r="B48717" s="278" t="str">
        <f>'Comp. Desp. Indiretas'!$A$81</f>
        <v>DG</v>
      </c>
      <c r="D48717" s="279" t="str">
        <f>'Comp. Desp. Indiretas'!$C$81</f>
        <v>TELEFONIA</v>
      </c>
      <c r="E48717" s="278" t="str">
        <f>Resumo!$R$5</f>
        <v>Despesa</v>
      </c>
      <c r="F48717" s="278" t="str">
        <f>Resumo!$R$6</f>
        <v>Despesa Indireta</v>
      </c>
      <c r="G48717" s="286">
        <f>'Comp. Desp. Indiretas'!DP81</f>
        <v>0</v>
      </c>
    </row>
    <row r="48718" spans="1:7">
      <c r="A48718" s="283">
        <f>'Comp. Desp. Indiretas'!$DP$7</f>
        <v>0</v>
      </c>
      <c r="B48718" s="278" t="str">
        <f>'Comp. Desp. Indiretas'!$A$82</f>
        <v>DG</v>
      </c>
      <c r="D48718" s="279" t="str">
        <f>'Comp. Desp. Indiretas'!$C$82</f>
        <v>ALUGUEL DE VEÍCULO SUV</v>
      </c>
      <c r="E48718" s="278" t="str">
        <f>Resumo!$R$5</f>
        <v>Despesa</v>
      </c>
      <c r="F48718" s="278" t="str">
        <f>Resumo!$R$6</f>
        <v>Despesa Indireta</v>
      </c>
      <c r="G48718" s="286">
        <f>'Comp. Desp. Indiretas'!DP82</f>
        <v>0</v>
      </c>
    </row>
    <row r="48719" spans="1:7">
      <c r="A48719" s="283">
        <f>'Comp. Desp. Indiretas'!$DP$7</f>
        <v>0</v>
      </c>
      <c r="B48719" s="278" t="str">
        <f>'Comp. Desp. Indiretas'!$A$83</f>
        <v>DG</v>
      </c>
      <c r="D48719" s="279" t="str">
        <f>'Comp. Desp. Indiretas'!$C$83</f>
        <v>ALUGUEL DE VEICULO LEVE</v>
      </c>
      <c r="E48719" s="278" t="str">
        <f>Resumo!$R$5</f>
        <v>Despesa</v>
      </c>
      <c r="F48719" s="278" t="str">
        <f>Resumo!$R$6</f>
        <v>Despesa Indireta</v>
      </c>
      <c r="G48719" s="286">
        <f>'Comp. Desp. Indiretas'!DP83</f>
        <v>0</v>
      </c>
    </row>
    <row r="48720" spans="1:7">
      <c r="A48720" s="283">
        <f>'Comp. Desp. Indiretas'!$DP$7</f>
        <v>0</v>
      </c>
      <c r="B48720" s="278" t="str">
        <f>'Comp. Desp. Indiretas'!$A$84</f>
        <v>DG</v>
      </c>
      <c r="D48720" s="279" t="str">
        <f>'Comp. Desp. Indiretas'!$C$84</f>
        <v>ALUGUEL CAMINHONTE</v>
      </c>
      <c r="E48720" s="278" t="str">
        <f>Resumo!$R$5</f>
        <v>Despesa</v>
      </c>
      <c r="F48720" s="278" t="str">
        <f>Resumo!$R$6</f>
        <v>Despesa Indireta</v>
      </c>
      <c r="G48720" s="286">
        <f>'Comp. Desp. Indiretas'!DP84</f>
        <v>0</v>
      </c>
    </row>
    <row r="48721" spans="1:7">
      <c r="A48721" s="283">
        <f>'Comp. Desp. Indiretas'!$DP$7</f>
        <v>0</v>
      </c>
      <c r="B48721" s="278" t="str">
        <f>'Comp. Desp. Indiretas'!$A$85</f>
        <v>DG</v>
      </c>
      <c r="D48721" s="279" t="str">
        <f>'Comp. Desp. Indiretas'!$C$85</f>
        <v>AQUISIÇÃO DE VEICULO</v>
      </c>
      <c r="E48721" s="278" t="str">
        <f>Resumo!$R$5</f>
        <v>Despesa</v>
      </c>
      <c r="F48721" s="278" t="str">
        <f>Resumo!$R$6</f>
        <v>Despesa Indireta</v>
      </c>
      <c r="G48721" s="286">
        <f>'Comp. Desp. Indiretas'!DP85</f>
        <v>0</v>
      </c>
    </row>
    <row r="48722" spans="1:7">
      <c r="A48722" s="283">
        <f>'Comp. Desp. Indiretas'!$DP$7</f>
        <v>0</v>
      </c>
      <c r="B48722" s="278" t="str">
        <f>'Comp. Desp. Indiretas'!$A$86</f>
        <v>DG</v>
      </c>
      <c r="D48722" s="279" t="str">
        <f>'Comp. Desp. Indiretas'!$C$86</f>
        <v>COMBUSTÍVEL - GASOLINA</v>
      </c>
      <c r="E48722" s="278" t="str">
        <f>Resumo!$R$5</f>
        <v>Despesa</v>
      </c>
      <c r="F48722" s="278" t="str">
        <f>Resumo!$R$6</f>
        <v>Despesa Indireta</v>
      </c>
      <c r="G48722" s="286">
        <f>'Comp. Desp. Indiretas'!DP86</f>
        <v>0</v>
      </c>
    </row>
    <row r="48723" spans="1:7">
      <c r="A48723" s="283">
        <f>'Comp. Desp. Indiretas'!$DP$7</f>
        <v>0</v>
      </c>
      <c r="B48723" s="278" t="str">
        <f>'Comp. Desp. Indiretas'!$A$87</f>
        <v>DG</v>
      </c>
      <c r="D48723" s="279" t="str">
        <f>'Comp. Desp. Indiretas'!$C$87</f>
        <v>COMBUSTÍVEL - DIESEL</v>
      </c>
      <c r="E48723" s="278" t="str">
        <f>Resumo!$R$5</f>
        <v>Despesa</v>
      </c>
      <c r="F48723" s="278" t="str">
        <f>Resumo!$R$6</f>
        <v>Despesa Indireta</v>
      </c>
      <c r="G48723" s="286">
        <f>'Comp. Desp. Indiretas'!DP87</f>
        <v>0</v>
      </c>
    </row>
    <row r="48724" spans="1:7">
      <c r="A48724" s="283">
        <f>'Comp. Desp. Indiretas'!$DP$7</f>
        <v>0</v>
      </c>
      <c r="B48724" s="278" t="str">
        <f>'Comp. Desp. Indiretas'!$A$88</f>
        <v>DG</v>
      </c>
      <c r="D48724" s="279" t="str">
        <f>'Comp. Desp. Indiretas'!$C$88</f>
        <v>PASSAGEM AÉREA</v>
      </c>
      <c r="E48724" s="278" t="str">
        <f>Resumo!$R$5</f>
        <v>Despesa</v>
      </c>
      <c r="F48724" s="278" t="str">
        <f>Resumo!$R$6</f>
        <v>Despesa Indireta</v>
      </c>
      <c r="G48724" s="286">
        <f>'Comp. Desp. Indiretas'!DP88</f>
        <v>0</v>
      </c>
    </row>
    <row r="48725" spans="1:7">
      <c r="A48725" s="283">
        <f>'Comp. Desp. Indiretas'!$DP$7</f>
        <v>0</v>
      </c>
      <c r="B48725" s="278" t="str">
        <f>'Comp. Desp. Indiretas'!$A$89</f>
        <v>ART</v>
      </c>
      <c r="D48725" s="279" t="str">
        <f>'Comp. Desp. Indiretas'!$C$89</f>
        <v>ART CREA - Nível 1</v>
      </c>
      <c r="E48725" s="278" t="str">
        <f>Resumo!$R$5</f>
        <v>Despesa</v>
      </c>
      <c r="F48725" s="278" t="str">
        <f>Resumo!$R$6</f>
        <v>Despesa Indireta</v>
      </c>
      <c r="G48725" s="286">
        <f>'Comp. Desp. Indiretas'!DP89</f>
        <v>0</v>
      </c>
    </row>
    <row r="48726" spans="1:7">
      <c r="A48726" s="283">
        <f>'Comp. Desp. Indiretas'!$DP$7</f>
        <v>0</v>
      </c>
      <c r="B48726" s="278" t="str">
        <f>'Comp. Desp. Indiretas'!$A$90</f>
        <v>ART</v>
      </c>
      <c r="D48726" s="279" t="str">
        <f>'Comp. Desp. Indiretas'!$C$90</f>
        <v>ART CREA - Nível 2</v>
      </c>
      <c r="E48726" s="278" t="str">
        <f>Resumo!$R$5</f>
        <v>Despesa</v>
      </c>
      <c r="F48726" s="278" t="str">
        <f>Resumo!$R$6</f>
        <v>Despesa Indireta</v>
      </c>
      <c r="G48726" s="286">
        <f>'Comp. Desp. Indiretas'!DP90</f>
        <v>0</v>
      </c>
    </row>
    <row r="48727" spans="1:7">
      <c r="A48727" s="283">
        <f>'Comp. Desp. Indiretas'!$DP$7</f>
        <v>0</v>
      </c>
      <c r="B48727" s="278" t="str">
        <f>'Comp. Desp. Indiretas'!$A$91</f>
        <v>ART</v>
      </c>
      <c r="D48727" s="279" t="str">
        <f>'Comp. Desp. Indiretas'!$C$91</f>
        <v>ART CREA - Nível 3</v>
      </c>
      <c r="E48727" s="278" t="str">
        <f>Resumo!$R$5</f>
        <v>Despesa</v>
      </c>
      <c r="F48727" s="278" t="str">
        <f>Resumo!$R$6</f>
        <v>Despesa Indireta</v>
      </c>
      <c r="G48727" s="286">
        <f>'Comp. Desp. Indiretas'!DP91</f>
        <v>0</v>
      </c>
    </row>
    <row r="48728" spans="1:7">
      <c r="A48728" s="283">
        <f>'Comp. Desp. Indiretas'!$DP$7</f>
        <v>0</v>
      </c>
      <c r="B48728" s="278" t="str">
        <f>'Comp. Desp. Indiretas'!$A$92</f>
        <v>ART</v>
      </c>
      <c r="D48728" s="279" t="str">
        <f>'Comp. Desp. Indiretas'!$C$92</f>
        <v>ACERVO CREA</v>
      </c>
      <c r="E48728" s="278" t="str">
        <f>Resumo!$R$5</f>
        <v>Despesa</v>
      </c>
      <c r="F48728" s="278" t="str">
        <f>Resumo!$R$6</f>
        <v>Despesa Indireta</v>
      </c>
      <c r="G48728" s="286">
        <f>'Comp. Desp. Indiretas'!DP92</f>
        <v>0</v>
      </c>
    </row>
    <row r="48729" spans="1:7">
      <c r="A48729" s="283">
        <f>'Comp. Desp. Indiretas'!$DP$7</f>
        <v>0</v>
      </c>
      <c r="B48729" s="278" t="str">
        <f>'Comp. Desp. Indiretas'!$A$93</f>
        <v>ART</v>
      </c>
      <c r="D48729" s="279" t="str">
        <f>'Comp. Desp. Indiretas'!$C$93</f>
        <v>ART CRBio</v>
      </c>
      <c r="E48729" s="278" t="str">
        <f>Resumo!$R$5</f>
        <v>Despesa</v>
      </c>
      <c r="F48729" s="278" t="str">
        <f>Resumo!$R$6</f>
        <v>Despesa Indireta</v>
      </c>
      <c r="G48729" s="286">
        <f>'Comp. Desp. Indiretas'!DP93</f>
        <v>0</v>
      </c>
    </row>
    <row r="48730" spans="1:7">
      <c r="A48730" s="283">
        <f>'Comp. Desp. Indiretas'!$DP$7</f>
        <v>0</v>
      </c>
      <c r="B48730" s="278" t="str">
        <f>'Comp. Desp. Indiretas'!$A$94</f>
        <v>ART</v>
      </c>
      <c r="D48730" s="279" t="str">
        <f>'Comp. Desp. Indiretas'!$C$94</f>
        <v>ACERVO CRBio</v>
      </c>
      <c r="E48730" s="278" t="str">
        <f>Resumo!$R$5</f>
        <v>Despesa</v>
      </c>
      <c r="F48730" s="278" t="str">
        <f>Resumo!$R$6</f>
        <v>Despesa Indireta</v>
      </c>
      <c r="G48730" s="286">
        <f>'Comp. Desp. Indiretas'!DP94</f>
        <v>0</v>
      </c>
    </row>
    <row r="48731" spans="1:7">
      <c r="A48731" s="283">
        <f>'Comp. Desp. Indiretas'!$DP$7</f>
        <v>0</v>
      </c>
      <c r="B48731" s="278" t="str">
        <f>'Comp. Desp. Indiretas'!$A$95</f>
        <v>ART</v>
      </c>
      <c r="D48731" s="279" t="str">
        <f>'Comp. Desp. Indiretas'!$C$95</f>
        <v>VISTO CREA PF</v>
      </c>
      <c r="E48731" s="278" t="str">
        <f>Resumo!$R$5</f>
        <v>Despesa</v>
      </c>
      <c r="F48731" s="278" t="str">
        <f>Resumo!$R$6</f>
        <v>Despesa Indireta</v>
      </c>
      <c r="G48731" s="286">
        <f>'Comp. Desp. Indiretas'!DP95</f>
        <v>0</v>
      </c>
    </row>
    <row r="48732" spans="1:7">
      <c r="A48732" s="283">
        <f>'Comp. Desp. Indiretas'!$DP$7</f>
        <v>0</v>
      </c>
      <c r="B48732" s="278" t="str">
        <f>'Comp. Desp. Indiretas'!$A$96</f>
        <v>ART</v>
      </c>
      <c r="D48732" s="279" t="str">
        <f>'Comp. Desp. Indiretas'!$C$96</f>
        <v>VISTO CREA PJ</v>
      </c>
      <c r="E48732" s="278" t="str">
        <f>Resumo!$R$5</f>
        <v>Despesa</v>
      </c>
      <c r="F48732" s="278" t="str">
        <f>Resumo!$R$6</f>
        <v>Despesa Indireta</v>
      </c>
      <c r="G48732" s="286">
        <f>'Comp. Desp. Indiretas'!DP96</f>
        <v>0</v>
      </c>
    </row>
    <row r="48733" spans="1:7">
      <c r="A48733" s="283">
        <f>'Comp. Desp. Indiretas'!$DP$7</f>
        <v>0</v>
      </c>
      <c r="B48733" s="278" t="str">
        <f>'Comp. Desp. Indiretas'!$A$97</f>
        <v>ART</v>
      </c>
      <c r="D48733" s="279" t="str">
        <f>'Comp. Desp. Indiretas'!$C$97</f>
        <v>ANUIDADE CREA PF</v>
      </c>
      <c r="E48733" s="278" t="str">
        <f>Resumo!$R$5</f>
        <v>Despesa</v>
      </c>
      <c r="F48733" s="278" t="str">
        <f>Resumo!$R$6</f>
        <v>Despesa Indireta</v>
      </c>
      <c r="G48733" s="286">
        <f>'Comp. Desp. Indiretas'!DP97</f>
        <v>0</v>
      </c>
    </row>
    <row r="48734" spans="1:7">
      <c r="A48734" s="283">
        <f>'Comp. Desp. Indiretas'!$DP$7</f>
        <v>0</v>
      </c>
      <c r="B48734" s="278" t="str">
        <f>'Comp. Desp. Indiretas'!$A$98</f>
        <v>ART</v>
      </c>
      <c r="D48734" s="279" t="str">
        <f>'Comp. Desp. Indiretas'!$C$98</f>
        <v>ANUIDADE CREA PJ</v>
      </c>
      <c r="E48734" s="278" t="str">
        <f>Resumo!$R$5</f>
        <v>Despesa</v>
      </c>
      <c r="F48734" s="278" t="str">
        <f>Resumo!$R$6</f>
        <v>Despesa Indireta</v>
      </c>
      <c r="G48734" s="286">
        <f>'Comp. Desp. Indiretas'!DP98</f>
        <v>0</v>
      </c>
    </row>
    <row r="48735" spans="1:7">
      <c r="A48735" s="283">
        <f>'Comp. Desp. Indiretas'!$DP$7</f>
        <v>0</v>
      </c>
      <c r="B48735" s="278" t="str">
        <f>'Comp. Desp. Indiretas'!$A$99</f>
        <v>ART</v>
      </c>
      <c r="D48735" s="279" t="str">
        <f>'Comp. Desp. Indiretas'!$C$99</f>
        <v>VISTO CRBio PF</v>
      </c>
      <c r="E48735" s="278" t="str">
        <f>Resumo!$R$5</f>
        <v>Despesa</v>
      </c>
      <c r="F48735" s="278" t="str">
        <f>Resumo!$R$6</f>
        <v>Despesa Indireta</v>
      </c>
      <c r="G48735" s="286">
        <f>'Comp. Desp. Indiretas'!DP99</f>
        <v>0</v>
      </c>
    </row>
    <row r="48736" spans="1:7">
      <c r="A48736" s="283">
        <f>'Comp. Desp. Indiretas'!$DP$7</f>
        <v>0</v>
      </c>
      <c r="B48736" s="278" t="str">
        <f>'Comp. Desp. Indiretas'!$A$100</f>
        <v>ART</v>
      </c>
      <c r="D48736" s="279" t="str">
        <f>'Comp. Desp. Indiretas'!$C$100</f>
        <v>VISTO CRBio PJ</v>
      </c>
      <c r="E48736" s="278" t="str">
        <f>Resumo!$R$5</f>
        <v>Despesa</v>
      </c>
      <c r="F48736" s="278" t="str">
        <f>Resumo!$R$6</f>
        <v>Despesa Indireta</v>
      </c>
      <c r="G48736" s="286">
        <f>'Comp. Desp. Indiretas'!DP100</f>
        <v>0</v>
      </c>
    </row>
    <row r="48737" spans="1:7">
      <c r="A48737" s="283">
        <f>'Comp. Desp. Indiretas'!$DP$7</f>
        <v>0</v>
      </c>
      <c r="B48737" s="278" t="str">
        <f>'Comp. Desp. Indiretas'!$A$101</f>
        <v>SMS</v>
      </c>
      <c r="D48737" s="279" t="str">
        <f>'Comp. Desp. Indiretas'!$C$101</f>
        <v>PPRA</v>
      </c>
      <c r="E48737" s="278" t="str">
        <f>Resumo!$R$5</f>
        <v>Despesa</v>
      </c>
      <c r="F48737" s="278" t="str">
        <f>Resumo!$R$6</f>
        <v>Despesa Indireta</v>
      </c>
      <c r="G48737" s="286">
        <f>'Comp. Desp. Indiretas'!DP101</f>
        <v>0</v>
      </c>
    </row>
    <row r="48738" spans="1:7">
      <c r="A48738" s="283">
        <f>'Comp. Desp. Indiretas'!$DP$7</f>
        <v>0</v>
      </c>
      <c r="B48738" s="278" t="str">
        <f>'Comp. Desp. Indiretas'!$A$102</f>
        <v>SMS</v>
      </c>
      <c r="D48738" s="279" t="str">
        <f>'Comp. Desp. Indiretas'!$C$102</f>
        <v>PCMSO</v>
      </c>
      <c r="E48738" s="278" t="str">
        <f>Resumo!$R$5</f>
        <v>Despesa</v>
      </c>
      <c r="F48738" s="278" t="str">
        <f>Resumo!$R$6</f>
        <v>Despesa Indireta</v>
      </c>
      <c r="G48738" s="286">
        <f>'Comp. Desp. Indiretas'!DP102</f>
        <v>0</v>
      </c>
    </row>
    <row r="48739" spans="1:7">
      <c r="A48739" s="283">
        <f>'Comp. Desp. Indiretas'!$DP$7</f>
        <v>0</v>
      </c>
      <c r="B48739" s="278" t="str">
        <f>'Comp. Desp. Indiretas'!$A$103</f>
        <v>SMS</v>
      </c>
      <c r="D48739" s="279" t="str">
        <f>'Comp. Desp. Indiretas'!$C$103</f>
        <v>PGR</v>
      </c>
      <c r="E48739" s="278" t="str">
        <f>Resumo!$R$5</f>
        <v>Despesa</v>
      </c>
      <c r="F48739" s="278" t="str">
        <f>Resumo!$R$6</f>
        <v>Despesa Indireta</v>
      </c>
      <c r="G48739" s="286">
        <f>'Comp. Desp. Indiretas'!DP103</f>
        <v>0</v>
      </c>
    </row>
    <row r="48740" spans="1:7">
      <c r="A48740" s="283">
        <f>'Comp. Desp. Indiretas'!$DP$7</f>
        <v>0</v>
      </c>
      <c r="B48740" s="278" t="str">
        <f>'Comp. Desp. Indiretas'!$A$104</f>
        <v>SMS</v>
      </c>
      <c r="D48740" s="279" t="str">
        <f>'Comp. Desp. Indiretas'!$C$104</f>
        <v>PAE</v>
      </c>
      <c r="E48740" s="278" t="str">
        <f>Resumo!$R$5</f>
        <v>Despesa</v>
      </c>
      <c r="F48740" s="278" t="str">
        <f>Resumo!$R$6</f>
        <v>Despesa Indireta</v>
      </c>
      <c r="G48740" s="286">
        <f>'Comp. Desp. Indiretas'!DP104</f>
        <v>0</v>
      </c>
    </row>
    <row r="48741" spans="1:7">
      <c r="A48741" s="283">
        <f>'Comp. Desp. Indiretas'!$DP$7</f>
        <v>0</v>
      </c>
      <c r="B48741" s="278" t="str">
        <f>'Comp. Desp. Indiretas'!$A$105</f>
        <v>SMS</v>
      </c>
      <c r="D48741" s="279" t="str">
        <f>'Comp. Desp. Indiretas'!$C$105</f>
        <v>TREINAMENTO</v>
      </c>
      <c r="E48741" s="278" t="str">
        <f>Resumo!$R$5</f>
        <v>Despesa</v>
      </c>
      <c r="F48741" s="278" t="str">
        <f>Resumo!$R$6</f>
        <v>Despesa Indireta</v>
      </c>
      <c r="G48741" s="286">
        <f>'Comp. Desp. Indiretas'!DP105</f>
        <v>0</v>
      </c>
    </row>
    <row r="48742" spans="1:7">
      <c r="A48742" s="283">
        <f>'Comp. Desp. Indiretas'!$DP$7</f>
        <v>0</v>
      </c>
      <c r="B48742" s="278" t="str">
        <f>'Comp. Desp. Indiretas'!$A$106</f>
        <v>SMS</v>
      </c>
      <c r="D48742" s="279" t="str">
        <f>'Comp. Desp. Indiretas'!$C$106</f>
        <v>ASO</v>
      </c>
      <c r="E48742" s="278" t="str">
        <f>Resumo!$R$5</f>
        <v>Despesa</v>
      </c>
      <c r="F48742" s="278" t="str">
        <f>Resumo!$R$6</f>
        <v>Despesa Indireta</v>
      </c>
      <c r="G48742" s="286">
        <f>'Comp. Desp. Indiretas'!DP106</f>
        <v>0</v>
      </c>
    </row>
    <row r="48743" spans="1:7">
      <c r="A48743" s="283">
        <f>'Comp. Desp. Indiretas'!$DP$7</f>
        <v>0</v>
      </c>
      <c r="B48743" s="278">
        <f>'Comp. Desp. Indiretas'!$A$107</f>
        <v>0</v>
      </c>
      <c r="D48743" s="279" t="str">
        <f>'Comp. Desp. Indiretas'!$C$107</f>
        <v/>
      </c>
      <c r="E48743" s="278" t="str">
        <f>Resumo!$R$5</f>
        <v>Despesa</v>
      </c>
      <c r="F48743" s="278" t="str">
        <f>Resumo!$R$6</f>
        <v>Despesa Indireta</v>
      </c>
      <c r="G48743" s="286">
        <f>'Comp. Desp. Indiretas'!DP107</f>
        <v>0</v>
      </c>
    </row>
    <row r="48744" spans="1:7">
      <c r="A48744" s="283">
        <f>'Comp. Desp. Indiretas'!$DP$7</f>
        <v>0</v>
      </c>
      <c r="B48744" s="278">
        <f>'Comp. Desp. Indiretas'!$A$108</f>
        <v>0</v>
      </c>
      <c r="D48744" s="279" t="str">
        <f>'Comp. Desp. Indiretas'!$C$108</f>
        <v/>
      </c>
      <c r="E48744" s="278" t="str">
        <f>Resumo!$R$5</f>
        <v>Despesa</v>
      </c>
      <c r="F48744" s="278" t="str">
        <f>Resumo!$R$6</f>
        <v>Despesa Indireta</v>
      </c>
      <c r="G48744" s="286">
        <f>'Comp. Desp. Indiretas'!DP108</f>
        <v>0</v>
      </c>
    </row>
    <row r="48745" spans="1:7">
      <c r="A48745" s="283">
        <f>'Comp. Desp. Indiretas'!$DP$7</f>
        <v>0</v>
      </c>
      <c r="B48745" s="278">
        <f>'Comp. Desp. Indiretas'!$A$109</f>
        <v>0</v>
      </c>
      <c r="D48745" s="279" t="str">
        <f>'Comp. Desp. Indiretas'!$C$109</f>
        <v/>
      </c>
      <c r="E48745" s="278" t="str">
        <f>Resumo!$R$5</f>
        <v>Despesa</v>
      </c>
      <c r="F48745" s="278" t="str">
        <f>Resumo!$R$6</f>
        <v>Despesa Indireta</v>
      </c>
      <c r="G48745" s="286">
        <f>'Comp. Desp. Indiretas'!DP109</f>
        <v>0</v>
      </c>
    </row>
    <row r="48746" spans="1:7">
      <c r="A48746" s="283">
        <f>'Comp. Desp. Indiretas'!$DP$7</f>
        <v>0</v>
      </c>
      <c r="B48746" s="278">
        <f>'Comp. Desp. Indiretas'!$A$110</f>
        <v>0</v>
      </c>
      <c r="D48746" s="279" t="str">
        <f>'Comp. Desp. Indiretas'!$C$110</f>
        <v/>
      </c>
      <c r="E48746" s="278" t="str">
        <f>Resumo!$R$5</f>
        <v>Despesa</v>
      </c>
      <c r="F48746" s="278" t="str">
        <f>Resumo!$R$6</f>
        <v>Despesa Indireta</v>
      </c>
      <c r="G48746" s="286">
        <f>'Comp. Desp. Indiretas'!DP110</f>
        <v>0</v>
      </c>
    </row>
    <row r="48747" spans="1:7">
      <c r="A48747" s="283">
        <f>'Comp. Desp. Indiretas'!$DP$7</f>
        <v>0</v>
      </c>
      <c r="B48747" s="278">
        <f>'Comp. Desp. Indiretas'!$A$111</f>
        <v>0</v>
      </c>
      <c r="D48747" s="279" t="str">
        <f>'Comp. Desp. Indiretas'!$C$111</f>
        <v/>
      </c>
      <c r="E48747" s="278" t="str">
        <f>Resumo!$R$5</f>
        <v>Despesa</v>
      </c>
      <c r="F48747" s="278" t="str">
        <f>Resumo!$R$6</f>
        <v>Despesa Indireta</v>
      </c>
      <c r="G48747" s="286">
        <f>'Comp. Desp. Indiretas'!DP111</f>
        <v>0</v>
      </c>
    </row>
    <row r="48748" spans="1:7">
      <c r="A48748" s="283">
        <f>'Comp. Desp. Indiretas'!$DP$7</f>
        <v>0</v>
      </c>
      <c r="B48748" s="278">
        <f>'Comp. Desp. Indiretas'!$A$112</f>
        <v>0</v>
      </c>
      <c r="D48748" s="279" t="str">
        <f>'Comp. Desp. Indiretas'!$C$112</f>
        <v/>
      </c>
      <c r="E48748" s="278" t="str">
        <f>Resumo!$R$5</f>
        <v>Despesa</v>
      </c>
      <c r="F48748" s="278" t="str">
        <f>Resumo!$R$6</f>
        <v>Despesa Indireta</v>
      </c>
      <c r="G48748" s="286">
        <f>'Comp. Desp. Indiretas'!DP112</f>
        <v>0</v>
      </c>
    </row>
    <row r="48749" spans="1:7">
      <c r="A48749" s="283">
        <f>'Comp. Desp. Indiretas'!$DP$7</f>
        <v>0</v>
      </c>
      <c r="B48749" s="278" t="str">
        <f>'Composições Desp. Diretas'!$A$10</f>
        <v>MOD</v>
      </c>
      <c r="C48749" s="278" t="str">
        <f>EAP!$C$9</f>
        <v>PP01</v>
      </c>
      <c r="D48749" s="279" t="str">
        <f>'Composições Desp. Diretas'!$C$10</f>
        <v>ANALISTA TÉCNICO</v>
      </c>
      <c r="E48749" s="278" t="str">
        <f>Resumo!$R$5</f>
        <v>Despesa</v>
      </c>
      <c r="F48749" s="278" t="str">
        <f>Resumo!$R$7</f>
        <v>Despesa Direta</v>
      </c>
      <c r="G48749" s="286">
        <f>'Composições Desp. Diretas'!DQ10</f>
        <v>0</v>
      </c>
    </row>
    <row r="48750" spans="1:7">
      <c r="A48750" s="283">
        <f>'Comp. Desp. Indiretas'!$DP$7</f>
        <v>0</v>
      </c>
      <c r="B48750" s="278" t="str">
        <f>'Composições Desp. Diretas'!$A$11</f>
        <v>MOD</v>
      </c>
      <c r="C48750" s="278" t="str">
        <f>EAP!$C$9</f>
        <v>PP01</v>
      </c>
      <c r="D48750" s="279" t="str">
        <f>'Composições Desp. Diretas'!$C$11</f>
        <v>ASSISTENTE ADMINISTRATIVO</v>
      </c>
      <c r="E48750" s="278" t="str">
        <f>Resumo!$R$5</f>
        <v>Despesa</v>
      </c>
      <c r="F48750" s="278" t="str">
        <f>Resumo!$R$7</f>
        <v>Despesa Direta</v>
      </c>
      <c r="G48750" s="286">
        <f>'Composições Desp. Diretas'!DQ11</f>
        <v>0</v>
      </c>
    </row>
    <row r="48751" spans="1:7">
      <c r="A48751" s="283">
        <f>'Comp. Desp. Indiretas'!$DP$7</f>
        <v>0</v>
      </c>
      <c r="B48751" s="278" t="str">
        <f>'Composições Desp. Diretas'!$A$12</f>
        <v>MOD</v>
      </c>
      <c r="C48751" s="278" t="str">
        <f>EAP!$C$9</f>
        <v>PP01</v>
      </c>
      <c r="D48751" s="279" t="str">
        <f>'Composições Desp. Diretas'!$C$12</f>
        <v>TÉCNICO DE SEGURANÇA</v>
      </c>
      <c r="E48751" s="278" t="str">
        <f>Resumo!$R$5</f>
        <v>Despesa</v>
      </c>
      <c r="F48751" s="278" t="str">
        <f>Resumo!$R$7</f>
        <v>Despesa Direta</v>
      </c>
      <c r="G48751" s="286">
        <f>'Composições Desp. Diretas'!DQ12</f>
        <v>0</v>
      </c>
    </row>
    <row r="48752" spans="1:7">
      <c r="A48752" s="283">
        <f>'Comp. Desp. Indiretas'!$DP$7</f>
        <v>0</v>
      </c>
      <c r="B48752" s="278" t="str">
        <f>'Composições Desp. Diretas'!$A$13</f>
        <v>MOD</v>
      </c>
      <c r="C48752" s="278" t="str">
        <f>EAP!$C$9</f>
        <v>PP01</v>
      </c>
      <c r="D48752" s="279" t="str">
        <f>'Composições Desp. Diretas'!$C$13</f>
        <v>PREPOSTO</v>
      </c>
      <c r="E48752" s="278" t="str">
        <f>Resumo!$R$5</f>
        <v>Despesa</v>
      </c>
      <c r="F48752" s="278" t="str">
        <f>Resumo!$R$7</f>
        <v>Despesa Direta</v>
      </c>
      <c r="G48752" s="286">
        <f>'Composições Desp. Diretas'!DQ13</f>
        <v>0</v>
      </c>
    </row>
    <row r="48753" spans="1:7">
      <c r="A48753" s="283">
        <f>'Comp. Desp. Indiretas'!$DP$7</f>
        <v>0</v>
      </c>
      <c r="B48753" s="278" t="str">
        <f>'Composições Desp. Diretas'!$A$14</f>
        <v>MOD</v>
      </c>
      <c r="C48753" s="278" t="str">
        <f>EAP!$C$9</f>
        <v>PP01</v>
      </c>
      <c r="D48753" s="279" t="str">
        <f>'Composições Desp. Diretas'!$C$14</f>
        <v>COORDENADOR PEAC</v>
      </c>
      <c r="E48753" s="278" t="str">
        <f>Resumo!$R$5</f>
        <v>Despesa</v>
      </c>
      <c r="F48753" s="278" t="str">
        <f>Resumo!$R$7</f>
        <v>Despesa Direta</v>
      </c>
      <c r="G48753" s="286">
        <f>'Composições Desp. Diretas'!DQ14</f>
        <v>0</v>
      </c>
    </row>
    <row r="48754" spans="1:7">
      <c r="A48754" s="283">
        <f>'Comp. Desp. Indiretas'!$DP$7</f>
        <v>0</v>
      </c>
      <c r="B48754" s="278" t="str">
        <f>'Composições Desp. Diretas'!$A$15</f>
        <v>MOD</v>
      </c>
      <c r="C48754" s="278" t="str">
        <f>EAP!$C$9</f>
        <v>PP01</v>
      </c>
      <c r="D48754" s="279" t="str">
        <f>'Composições Desp. Diretas'!$C$15</f>
        <v>COORDENADOR PEAC</v>
      </c>
      <c r="E48754" s="278" t="str">
        <f>Resumo!$R$5</f>
        <v>Despesa</v>
      </c>
      <c r="F48754" s="278" t="str">
        <f>Resumo!$R$7</f>
        <v>Despesa Direta</v>
      </c>
      <c r="G48754" s="286">
        <f>'Composições Desp. Diretas'!DQ15</f>
        <v>0</v>
      </c>
    </row>
    <row r="48755" spans="1:7">
      <c r="A48755" s="283">
        <f>'Comp. Desp. Indiretas'!$DP$7</f>
        <v>0</v>
      </c>
      <c r="B48755" s="278" t="str">
        <f>'Composições Desp. Diretas'!$A$16</f>
        <v>MOD</v>
      </c>
      <c r="C48755" s="278" t="str">
        <f>EAP!$C$9</f>
        <v>PP01</v>
      </c>
      <c r="D48755" s="279" t="str">
        <f>'Composições Desp. Diretas'!$C$16</f>
        <v>PRODUÇÃO AUDIOVISUAL (DESIGNER GRÁFICO)</v>
      </c>
      <c r="E48755" s="278" t="str">
        <f>Resumo!$R$5</f>
        <v>Despesa</v>
      </c>
      <c r="F48755" s="278" t="str">
        <f>Resumo!$R$7</f>
        <v>Despesa Direta</v>
      </c>
      <c r="G48755" s="286">
        <f>'Composições Desp. Diretas'!DQ16</f>
        <v>0</v>
      </c>
    </row>
    <row r="48756" spans="1:7">
      <c r="A48756" s="283">
        <f>'Comp. Desp. Indiretas'!$DP$7</f>
        <v>0</v>
      </c>
      <c r="B48756" s="278" t="str">
        <f>'Composições Desp. Diretas'!$A$17</f>
        <v>DG</v>
      </c>
      <c r="C48756" s="278" t="str">
        <f>EAP!$C$9</f>
        <v>PP01</v>
      </c>
      <c r="D48756" s="279" t="str">
        <f>'Composições Desp. Diretas'!$C$17</f>
        <v>AJUDA DE CUSTO - CAJU - NÍVEL 1</v>
      </c>
      <c r="E48756" s="278" t="str">
        <f>Resumo!$R$5</f>
        <v>Despesa</v>
      </c>
      <c r="F48756" s="278" t="str">
        <f>Resumo!$R$7</f>
        <v>Despesa Direta</v>
      </c>
      <c r="G48756" s="286">
        <f>'Composições Desp. Diretas'!DQ17</f>
        <v>0</v>
      </c>
    </row>
    <row r="48757" spans="1:7">
      <c r="A48757" s="283">
        <f>'Comp. Desp. Indiretas'!$DP$7</f>
        <v>0</v>
      </c>
      <c r="B48757" s="278" t="str">
        <f>'Composições Desp. Diretas'!$A$18</f>
        <v>DG</v>
      </c>
      <c r="C48757" s="278" t="str">
        <f>EAP!$C$9</f>
        <v>PP01</v>
      </c>
      <c r="D48757" s="279" t="str">
        <f>'Composições Desp. Diretas'!$C$18</f>
        <v>AJUDA DE CUSTO - CAJU - NÍVEL 2</v>
      </c>
      <c r="E48757" s="278" t="str">
        <f>Resumo!$R$5</f>
        <v>Despesa</v>
      </c>
      <c r="F48757" s="278" t="str">
        <f>Resumo!$R$7</f>
        <v>Despesa Direta</v>
      </c>
      <c r="G48757" s="286">
        <f>'Composições Desp. Diretas'!DQ18</f>
        <v>0</v>
      </c>
    </row>
    <row r="48758" spans="1:7">
      <c r="A48758" s="283">
        <f>'Comp. Desp. Indiretas'!$DP$7</f>
        <v>0</v>
      </c>
      <c r="B48758" s="278" t="str">
        <f>'Composições Desp. Diretas'!$A$19</f>
        <v>MA</v>
      </c>
      <c r="C48758" s="278" t="str">
        <f>EAP!$C$9</f>
        <v>PP01</v>
      </c>
      <c r="D48758" s="279" t="str">
        <f>'Composições Desp. Diretas'!$C$19</f>
        <v>UNIFORME/EPI</v>
      </c>
      <c r="E48758" s="278" t="str">
        <f>Resumo!$R$5</f>
        <v>Despesa</v>
      </c>
      <c r="F48758" s="278" t="str">
        <f>Resumo!$R$7</f>
        <v>Despesa Direta</v>
      </c>
      <c r="G48758" s="286">
        <f>'Composições Desp. Diretas'!DQ19</f>
        <v>0</v>
      </c>
    </row>
    <row r="48759" spans="1:7">
      <c r="A48759" s="283">
        <f>'Comp. Desp. Indiretas'!$DP$7</f>
        <v>0</v>
      </c>
      <c r="B48759" s="278" t="str">
        <f>'Composições Desp. Diretas'!$A$20</f>
        <v>SMS</v>
      </c>
      <c r="C48759" s="278" t="str">
        <f>EAP!$C$9</f>
        <v>PP01</v>
      </c>
      <c r="D48759" s="279" t="str">
        <f>'Composições Desp. Diretas'!$C$20</f>
        <v>ASO</v>
      </c>
      <c r="E48759" s="278" t="str">
        <f>Resumo!$R$5</f>
        <v>Despesa</v>
      </c>
      <c r="F48759" s="278" t="str">
        <f>Resumo!$R$7</f>
        <v>Despesa Direta</v>
      </c>
      <c r="G48759" s="286">
        <f>'Composições Desp. Diretas'!DQ20</f>
        <v>0</v>
      </c>
    </row>
    <row r="48760" spans="1:7">
      <c r="A48760" s="283">
        <f>'Comp. Desp. Indiretas'!$DP$7</f>
        <v>0</v>
      </c>
      <c r="B48760" s="278" t="str">
        <f>'Composições Desp. Diretas'!$A$21</f>
        <v>EQ</v>
      </c>
      <c r="C48760" s="278" t="str">
        <f>EAP!$C$9</f>
        <v>PP01</v>
      </c>
      <c r="D48760" s="279" t="str">
        <f>'Composições Desp. Diretas'!$C$21</f>
        <v>NOTEBOOK</v>
      </c>
      <c r="E48760" s="278" t="str">
        <f>Resumo!$R$5</f>
        <v>Despesa</v>
      </c>
      <c r="F48760" s="278" t="str">
        <f>Resumo!$R$7</f>
        <v>Despesa Direta</v>
      </c>
      <c r="G48760" s="286">
        <f>'Composições Desp. Diretas'!DQ21</f>
        <v>0</v>
      </c>
    </row>
    <row r="48761" spans="1:7">
      <c r="A48761" s="283">
        <f>'Comp. Desp. Indiretas'!$DP$7</f>
        <v>0</v>
      </c>
      <c r="B48761" s="278" t="str">
        <f>'Composições Desp. Diretas'!$A$22</f>
        <v>EQ</v>
      </c>
      <c r="C48761" s="278" t="str">
        <f>EAP!$C$9</f>
        <v>PP01</v>
      </c>
      <c r="D48761" s="279" t="str">
        <f>'Composições Desp. Diretas'!$C$22</f>
        <v>KIT MULTIMÍDIA</v>
      </c>
      <c r="E48761" s="278" t="str">
        <f>Resumo!$R$5</f>
        <v>Despesa</v>
      </c>
      <c r="F48761" s="278" t="str">
        <f>Resumo!$R$7</f>
        <v>Despesa Direta</v>
      </c>
      <c r="G48761" s="286">
        <f>'Composições Desp. Diretas'!DQ22</f>
        <v>0</v>
      </c>
    </row>
    <row r="48762" spans="1:7">
      <c r="A48762" s="283">
        <f>'Comp. Desp. Indiretas'!$DP$7</f>
        <v>0</v>
      </c>
      <c r="B48762" s="278" t="str">
        <f>'Composições Desp. Diretas'!$A$23</f>
        <v>SMS</v>
      </c>
      <c r="C48762" s="278" t="str">
        <f>EAP!$C$9</f>
        <v>PP01</v>
      </c>
      <c r="D48762" s="279" t="str">
        <f>'Composições Desp. Diretas'!$C$23</f>
        <v>TREINAMENTO RAC02 (VALE)</v>
      </c>
      <c r="E48762" s="278" t="str">
        <f>Resumo!$R$5</f>
        <v>Despesa</v>
      </c>
      <c r="F48762" s="278" t="str">
        <f>Resumo!$R$7</f>
        <v>Despesa Direta</v>
      </c>
      <c r="G48762" s="286">
        <f>'Composições Desp. Diretas'!DQ23</f>
        <v>0</v>
      </c>
    </row>
    <row r="48763" spans="1:7">
      <c r="A48763" s="283">
        <f>'Comp. Desp. Indiretas'!$DP$7</f>
        <v>0</v>
      </c>
      <c r="B48763" s="278" t="str">
        <f>'Composições Desp. Diretas'!$A$24</f>
        <v>SE</v>
      </c>
      <c r="C48763" s="278" t="str">
        <f>EAP!$C$9</f>
        <v>PP01</v>
      </c>
      <c r="D48763" s="279" t="str">
        <f>'Composições Desp. Diretas'!$C$24</f>
        <v>ESPECIALISTA - 44h/MÊS</v>
      </c>
      <c r="E48763" s="278" t="str">
        <f>Resumo!$R$5</f>
        <v>Despesa</v>
      </c>
      <c r="F48763" s="278" t="str">
        <f>Resumo!$R$7</f>
        <v>Despesa Direta</v>
      </c>
      <c r="G48763" s="286">
        <f>'Composições Desp. Diretas'!DQ24</f>
        <v>0</v>
      </c>
    </row>
    <row r="48764" spans="1:7">
      <c r="A48764" s="283">
        <f>'Comp. Desp. Indiretas'!$DP$7</f>
        <v>0</v>
      </c>
      <c r="B48764" s="278">
        <f>'Composições Desp. Diretas'!$A$25</f>
        <v>0</v>
      </c>
      <c r="C48764" s="278" t="str">
        <f>EAP!$C$9</f>
        <v>PP01</v>
      </c>
      <c r="D48764" s="279">
        <f>'Composições Desp. Diretas'!$C$25</f>
        <v>0</v>
      </c>
      <c r="E48764" s="278" t="str">
        <f>Resumo!$R$5</f>
        <v>Despesa</v>
      </c>
      <c r="F48764" s="278" t="str">
        <f>Resumo!$R$7</f>
        <v>Despesa Direta</v>
      </c>
      <c r="G48764" s="286">
        <f>'Composições Desp. Diretas'!DQ25</f>
        <v>0</v>
      </c>
    </row>
    <row r="48765" spans="1:7">
      <c r="A48765" s="283">
        <f>'Comp. Desp. Indiretas'!$DP$7</f>
        <v>0</v>
      </c>
      <c r="B48765" s="278">
        <f>'Composições Desp. Diretas'!$A$26</f>
        <v>0</v>
      </c>
      <c r="C48765" s="278" t="str">
        <f>EAP!$C$9</f>
        <v>PP01</v>
      </c>
      <c r="D48765" s="279">
        <f>'Composições Desp. Diretas'!$C$26</f>
        <v>0</v>
      </c>
      <c r="E48765" s="278" t="str">
        <f>Resumo!$R$5</f>
        <v>Despesa</v>
      </c>
      <c r="F48765" s="278" t="str">
        <f>Resumo!$R$7</f>
        <v>Despesa Direta</v>
      </c>
      <c r="G48765" s="286">
        <f>'Composições Desp. Diretas'!DQ26</f>
        <v>0</v>
      </c>
    </row>
    <row r="48766" spans="1:7">
      <c r="A48766" s="283">
        <f>'Comp. Desp. Indiretas'!$DP$7</f>
        <v>0</v>
      </c>
      <c r="B48766" s="278">
        <f>'Composições Desp. Diretas'!$A$27</f>
        <v>0</v>
      </c>
      <c r="C48766" s="278" t="str">
        <f>EAP!$C$9</f>
        <v>PP01</v>
      </c>
      <c r="D48766" s="279">
        <f>'Composições Desp. Diretas'!$C$27</f>
        <v>0</v>
      </c>
      <c r="E48766" s="278" t="str">
        <f>Resumo!$R$5</f>
        <v>Despesa</v>
      </c>
      <c r="F48766" s="278" t="str">
        <f>Resumo!$R$7</f>
        <v>Despesa Direta</v>
      </c>
      <c r="G48766" s="286">
        <f>'Composições Desp. Diretas'!DQ27</f>
        <v>0</v>
      </c>
    </row>
    <row r="48767" spans="1:7">
      <c r="A48767" s="283">
        <f>'Comp. Desp. Indiretas'!$DP$7</f>
        <v>0</v>
      </c>
      <c r="B48767" s="278">
        <f>'Composições Desp. Diretas'!$A$28</f>
        <v>0</v>
      </c>
      <c r="C48767" s="278" t="str">
        <f>EAP!$C$9</f>
        <v>PP01</v>
      </c>
      <c r="D48767" s="279">
        <f>'Composições Desp. Diretas'!$C$28</f>
        <v>0</v>
      </c>
      <c r="E48767" s="278" t="str">
        <f>Resumo!$R$5</f>
        <v>Despesa</v>
      </c>
      <c r="F48767" s="278" t="str">
        <f>Resumo!$R$7</f>
        <v>Despesa Direta</v>
      </c>
      <c r="G48767" s="286">
        <f>'Composições Desp. Diretas'!DQ28</f>
        <v>0</v>
      </c>
    </row>
    <row r="48768" spans="1:7">
      <c r="A48768" s="283">
        <f>'Comp. Desp. Indiretas'!$DP$7</f>
        <v>0</v>
      </c>
      <c r="B48768" s="278">
        <f>'Composições Desp. Diretas'!$A$29</f>
        <v>0</v>
      </c>
      <c r="C48768" s="278" t="str">
        <f>EAP!$C$9</f>
        <v>PP01</v>
      </c>
      <c r="D48768" s="279">
        <f>'Composições Desp. Diretas'!$C$29</f>
        <v>0</v>
      </c>
      <c r="E48768" s="278" t="str">
        <f>Resumo!$R$5</f>
        <v>Despesa</v>
      </c>
      <c r="F48768" s="278" t="str">
        <f>Resumo!$R$7</f>
        <v>Despesa Direta</v>
      </c>
      <c r="G48768" s="286">
        <f>'Composições Desp. Diretas'!DQ29</f>
        <v>0</v>
      </c>
    </row>
    <row r="48769" spans="1:7">
      <c r="A48769" s="283">
        <f>'Comp. Desp. Indiretas'!$DP$7</f>
        <v>0</v>
      </c>
      <c r="B48769" s="278">
        <f>'Composições Desp. Diretas'!$A$30</f>
        <v>0</v>
      </c>
      <c r="C48769" s="278" t="str">
        <f>EAP!$C$9</f>
        <v>PP01</v>
      </c>
      <c r="D48769" s="279">
        <f>'Composições Desp. Diretas'!$C$30</f>
        <v>0</v>
      </c>
      <c r="E48769" s="278" t="str">
        <f>Resumo!$R$5</f>
        <v>Despesa</v>
      </c>
      <c r="F48769" s="278" t="str">
        <f>Resumo!$R$7</f>
        <v>Despesa Direta</v>
      </c>
      <c r="G48769" s="286">
        <f>'Composições Desp. Diretas'!DQ30</f>
        <v>0</v>
      </c>
    </row>
    <row r="48770" spans="1:7">
      <c r="A48770" s="283">
        <f>'Comp. Desp. Indiretas'!$DP$7</f>
        <v>0</v>
      </c>
      <c r="B48770" s="278">
        <f>'Composições Desp. Diretas'!$A$31</f>
        <v>0</v>
      </c>
      <c r="C48770" s="278" t="str">
        <f>EAP!$C$9</f>
        <v>PP01</v>
      </c>
      <c r="D48770" s="279">
        <f>'Composições Desp. Diretas'!$C$31</f>
        <v>0</v>
      </c>
      <c r="E48770" s="278" t="str">
        <f>Resumo!$R$5</f>
        <v>Despesa</v>
      </c>
      <c r="F48770" s="278" t="str">
        <f>Resumo!$R$7</f>
        <v>Despesa Direta</v>
      </c>
      <c r="G48770" s="286">
        <f>'Composições Desp. Diretas'!DQ31</f>
        <v>0</v>
      </c>
    </row>
    <row r="48771" spans="1:7">
      <c r="A48771" s="283">
        <f>'Comp. Desp. Indiretas'!$DP$7</f>
        <v>0</v>
      </c>
      <c r="B48771" s="278">
        <f>'Composições Desp. Diretas'!$A$32</f>
        <v>0</v>
      </c>
      <c r="C48771" s="278" t="str">
        <f>EAP!$C$9</f>
        <v>PP01</v>
      </c>
      <c r="D48771" s="279">
        <f>'Composições Desp. Diretas'!$C$32</f>
        <v>0</v>
      </c>
      <c r="E48771" s="278" t="str">
        <f>Resumo!$R$5</f>
        <v>Despesa</v>
      </c>
      <c r="F48771" s="278" t="str">
        <f>Resumo!$R$7</f>
        <v>Despesa Direta</v>
      </c>
      <c r="G48771" s="286">
        <f>'Composições Desp. Diretas'!DQ32</f>
        <v>0</v>
      </c>
    </row>
    <row r="48772" spans="1:7">
      <c r="A48772" s="283">
        <f>'Comp. Desp. Indiretas'!$DP$7</f>
        <v>0</v>
      </c>
      <c r="B48772" s="278">
        <f>'Composições Desp. Diretas'!$A$33</f>
        <v>0</v>
      </c>
      <c r="C48772" s="278" t="str">
        <f>EAP!$C$9</f>
        <v>PP01</v>
      </c>
      <c r="D48772" s="279">
        <f>'Composições Desp. Diretas'!$C$33</f>
        <v>0</v>
      </c>
      <c r="E48772" s="278" t="str">
        <f>Resumo!$R$5</f>
        <v>Despesa</v>
      </c>
      <c r="F48772" s="278" t="str">
        <f>Resumo!$R$7</f>
        <v>Despesa Direta</v>
      </c>
      <c r="G48772" s="286">
        <f>'Composições Desp. Diretas'!DQ33</f>
        <v>0</v>
      </c>
    </row>
    <row r="48773" spans="1:7">
      <c r="A48773" s="283">
        <f>'Comp. Desp. Indiretas'!$DP$7</f>
        <v>0</v>
      </c>
      <c r="B48773" s="278">
        <f>'Composições Desp. Diretas'!$A$34</f>
        <v>0</v>
      </c>
      <c r="C48773" s="278" t="str">
        <f>EAP!$C$9</f>
        <v>PP01</v>
      </c>
      <c r="D48773" s="279">
        <f>'Composições Desp. Diretas'!$C$34</f>
        <v>0</v>
      </c>
      <c r="E48773" s="278" t="str">
        <f>Resumo!$R$5</f>
        <v>Despesa</v>
      </c>
      <c r="F48773" s="278" t="str">
        <f>Resumo!$R$7</f>
        <v>Despesa Direta</v>
      </c>
      <c r="G48773" s="286">
        <f>'Composições Desp. Diretas'!DQ34</f>
        <v>0</v>
      </c>
    </row>
    <row r="48774" spans="1:7">
      <c r="A48774" s="283">
        <f>'Comp. Desp. Indiretas'!$DP$7</f>
        <v>0</v>
      </c>
      <c r="B48774" s="278">
        <f>'Composições Desp. Diretas'!$A$35</f>
        <v>0</v>
      </c>
      <c r="C48774" s="278" t="str">
        <f>EAP!$C$9</f>
        <v>PP01</v>
      </c>
      <c r="D48774" s="279">
        <f>'Composições Desp. Diretas'!$C$35</f>
        <v>0</v>
      </c>
      <c r="E48774" s="278" t="str">
        <f>Resumo!$R$5</f>
        <v>Despesa</v>
      </c>
      <c r="F48774" s="278" t="str">
        <f>Resumo!$R$7</f>
        <v>Despesa Direta</v>
      </c>
      <c r="G48774" s="286">
        <f>'Composições Desp. Diretas'!DQ35</f>
        <v>0</v>
      </c>
    </row>
    <row r="48775" spans="1:7">
      <c r="A48775" s="283">
        <f>'Comp. Desp. Indiretas'!$DP$7</f>
        <v>0</v>
      </c>
      <c r="B48775" s="278">
        <f>'Composições Desp. Diretas'!$A$36</f>
        <v>0</v>
      </c>
      <c r="C48775" s="278" t="str">
        <f>EAP!$C$9</f>
        <v>PP01</v>
      </c>
      <c r="D48775" s="279">
        <f>'Composições Desp. Diretas'!$C$36</f>
        <v>0</v>
      </c>
      <c r="E48775" s="278" t="str">
        <f>Resumo!$R$5</f>
        <v>Despesa</v>
      </c>
      <c r="F48775" s="278" t="str">
        <f>Resumo!$R$7</f>
        <v>Despesa Direta</v>
      </c>
      <c r="G48775" s="286">
        <f>'Composições Desp. Diretas'!DQ36</f>
        <v>0</v>
      </c>
    </row>
    <row r="48776" spans="1:7">
      <c r="A48776" s="283">
        <f>'Comp. Desp. Indiretas'!$DP$7</f>
        <v>0</v>
      </c>
      <c r="B48776" s="278">
        <f>'Composições Desp. Diretas'!$A$37</f>
        <v>0</v>
      </c>
      <c r="C48776" s="278" t="str">
        <f>EAP!$C$9</f>
        <v>PP01</v>
      </c>
      <c r="D48776" s="279">
        <f>'Composições Desp. Diretas'!$C$37</f>
        <v>0</v>
      </c>
      <c r="E48776" s="278" t="str">
        <f>Resumo!$R$5</f>
        <v>Despesa</v>
      </c>
      <c r="F48776" s="278" t="str">
        <f>Resumo!$R$7</f>
        <v>Despesa Direta</v>
      </c>
      <c r="G48776" s="286">
        <f>'Composições Desp. Diretas'!DQ37</f>
        <v>0</v>
      </c>
    </row>
    <row r="48777" spans="1:7">
      <c r="A48777" s="283">
        <f>'Comp. Desp. Indiretas'!$DP$7</f>
        <v>0</v>
      </c>
      <c r="B48777" s="278">
        <f>'Composições Desp. Diretas'!$A$38</f>
        <v>0</v>
      </c>
      <c r="C48777" s="278" t="str">
        <f>EAP!$C$9</f>
        <v>PP01</v>
      </c>
      <c r="D48777" s="279">
        <f>'Composições Desp. Diretas'!$C$38</f>
        <v>0</v>
      </c>
      <c r="E48777" s="278" t="str">
        <f>Resumo!$R$5</f>
        <v>Despesa</v>
      </c>
      <c r="F48777" s="278" t="str">
        <f>Resumo!$R$7</f>
        <v>Despesa Direta</v>
      </c>
      <c r="G48777" s="286">
        <f>'Composições Desp. Diretas'!DQ38</f>
        <v>0</v>
      </c>
    </row>
    <row r="48778" spans="1:7">
      <c r="A48778" s="283">
        <f>'Comp. Desp. Indiretas'!$DP$7</f>
        <v>0</v>
      </c>
      <c r="B48778" s="278">
        <f>'Composições Desp. Diretas'!$A$39</f>
        <v>0</v>
      </c>
      <c r="C48778" s="278" t="str">
        <f>EAP!$C$9</f>
        <v>PP01</v>
      </c>
      <c r="D48778" s="279">
        <f>'Composições Desp. Diretas'!$C$39</f>
        <v>0</v>
      </c>
      <c r="E48778" s="278" t="str">
        <f>Resumo!$R$5</f>
        <v>Despesa</v>
      </c>
      <c r="F48778" s="278" t="str">
        <f>Resumo!$R$7</f>
        <v>Despesa Direta</v>
      </c>
      <c r="G48778" s="286">
        <f>'Composições Desp. Diretas'!DQ39</f>
        <v>0</v>
      </c>
    </row>
    <row r="48779" spans="1:7">
      <c r="A48779" s="283">
        <f>'Comp. Desp. Indiretas'!$DP$7</f>
        <v>0</v>
      </c>
      <c r="B48779" s="278">
        <f>'Composições Desp. Diretas'!$A$40</f>
        <v>0</v>
      </c>
      <c r="C48779" s="278" t="str">
        <f>EAP!$C$9</f>
        <v>PP01</v>
      </c>
      <c r="D48779" s="279">
        <f>'Composições Desp. Diretas'!$C$40</f>
        <v>0</v>
      </c>
      <c r="E48779" s="278" t="str">
        <f>Resumo!$R$5</f>
        <v>Despesa</v>
      </c>
      <c r="F48779" s="278" t="str">
        <f>Resumo!$R$7</f>
        <v>Despesa Direta</v>
      </c>
      <c r="G48779" s="286">
        <f>'Composições Desp. Diretas'!DQ40</f>
        <v>0</v>
      </c>
    </row>
    <row r="48780" spans="1:7">
      <c r="A48780" s="283">
        <f>'Comp. Desp. Indiretas'!$DP$7</f>
        <v>0</v>
      </c>
      <c r="B48780" s="278" t="str">
        <f>'Composições Desp. Diretas'!$A$42</f>
        <v>DG</v>
      </c>
      <c r="C48780" s="278" t="str">
        <f>EAP!$C$10</f>
        <v>PP02</v>
      </c>
      <c r="D48780" s="279" t="str">
        <f>'Composições Desp. Diretas'!$C$42</f>
        <v>ALUGUEL DE VEÍCULO SUV</v>
      </c>
      <c r="E48780" s="278" t="str">
        <f>Resumo!$R$5</f>
        <v>Despesa</v>
      </c>
      <c r="F48780" s="278" t="str">
        <f>Resumo!$R$7</f>
        <v>Despesa Direta</v>
      </c>
      <c r="G48780" s="286">
        <f>'Composições Desp. Diretas'!DQ42</f>
        <v>0</v>
      </c>
    </row>
    <row r="48781" spans="1:7">
      <c r="A48781" s="283">
        <f>'Comp. Desp. Indiretas'!$DP$7</f>
        <v>0</v>
      </c>
      <c r="B48781" s="278" t="str">
        <f>'Composições Desp. Diretas'!$A$43</f>
        <v>DG</v>
      </c>
      <c r="C48781" s="278" t="str">
        <f>EAP!$C$10</f>
        <v>PP02</v>
      </c>
      <c r="D48781" s="279" t="str">
        <f>'Composições Desp. Diretas'!$C$43</f>
        <v>COMBUSTÍVEL - GASOLINA</v>
      </c>
      <c r="E48781" s="278" t="str">
        <f>Resumo!$R$5</f>
        <v>Despesa</v>
      </c>
      <c r="F48781" s="278" t="str">
        <f>Resumo!$R$7</f>
        <v>Despesa Direta</v>
      </c>
      <c r="G48781" s="286">
        <f>'Composições Desp. Diretas'!DQ43</f>
        <v>0</v>
      </c>
    </row>
    <row r="48782" spans="1:7">
      <c r="A48782" s="283">
        <f>'Comp. Desp. Indiretas'!$DP$7</f>
        <v>0</v>
      </c>
      <c r="B48782" s="278" t="str">
        <f>'Composições Desp. Diretas'!$A$44</f>
        <v>DG</v>
      </c>
      <c r="C48782" s="278" t="str">
        <f>EAP!$C$10</f>
        <v>PP02</v>
      </c>
      <c r="D48782" s="279" t="str">
        <f>'Composições Desp. Diretas'!$C$44</f>
        <v>EQUIPAMENTOS VEÍCULO (SENSOR DE FADIGA + TELEMETRIA)</v>
      </c>
      <c r="E48782" s="278" t="str">
        <f>Resumo!$R$5</f>
        <v>Despesa</v>
      </c>
      <c r="F48782" s="278" t="str">
        <f>Resumo!$R$7</f>
        <v>Despesa Direta</v>
      </c>
      <c r="G48782" s="286">
        <f>'Composições Desp. Diretas'!DQ44</f>
        <v>0</v>
      </c>
    </row>
    <row r="48783" spans="1:7">
      <c r="A48783" s="283">
        <f>'Comp. Desp. Indiretas'!$DP$7</f>
        <v>0</v>
      </c>
      <c r="B48783" s="278" t="str">
        <f>'Composições Desp. Diretas'!$A$45</f>
        <v>DG</v>
      </c>
      <c r="C48783" s="278" t="str">
        <f>EAP!$C$10</f>
        <v>PP02</v>
      </c>
      <c r="D48783" s="279" t="str">
        <f>'Composições Desp. Diretas'!$C$45</f>
        <v>INSTALAÇÃO SENSOR FADIGA</v>
      </c>
      <c r="E48783" s="278" t="str">
        <f>Resumo!$R$5</f>
        <v>Despesa</v>
      </c>
      <c r="F48783" s="278" t="str">
        <f>Resumo!$R$7</f>
        <v>Despesa Direta</v>
      </c>
      <c r="G48783" s="286">
        <f>'Composições Desp. Diretas'!DQ45</f>
        <v>0</v>
      </c>
    </row>
    <row r="48784" spans="1:7">
      <c r="A48784" s="283">
        <f>'Comp. Desp. Indiretas'!$DP$7</f>
        <v>0</v>
      </c>
      <c r="B48784" s="278" t="str">
        <f>'Composições Desp. Diretas'!$A$46</f>
        <v>DG</v>
      </c>
      <c r="C48784" s="278" t="str">
        <f>EAP!$C$10</f>
        <v>PP02</v>
      </c>
      <c r="D48784" s="279" t="str">
        <f>'Composições Desp. Diretas'!$C$46</f>
        <v>DESINSTALAÇÃO SENSOR FADIGA</v>
      </c>
      <c r="E48784" s="278" t="str">
        <f>Resumo!$R$5</f>
        <v>Despesa</v>
      </c>
      <c r="F48784" s="278" t="str">
        <f>Resumo!$R$7</f>
        <v>Despesa Direta</v>
      </c>
      <c r="G48784" s="286">
        <f>'Composições Desp. Diretas'!DQ46</f>
        <v>0</v>
      </c>
    </row>
    <row r="48785" spans="1:7">
      <c r="A48785" s="283">
        <f>'Comp. Desp. Indiretas'!$DP$7</f>
        <v>0</v>
      </c>
      <c r="B48785" s="278" t="str">
        <f>'Composições Desp. Diretas'!$A$47</f>
        <v>DG</v>
      </c>
      <c r="C48785" s="278" t="str">
        <f>EAP!$C$10</f>
        <v>PP02</v>
      </c>
      <c r="D48785" s="279" t="str">
        <f>'Composições Desp. Diretas'!$C$47</f>
        <v>INSTALAÇÃO TELEMETRIA</v>
      </c>
      <c r="E48785" s="278" t="str">
        <f>Resumo!$R$5</f>
        <v>Despesa</v>
      </c>
      <c r="F48785" s="278" t="str">
        <f>Resumo!$R$7</f>
        <v>Despesa Direta</v>
      </c>
      <c r="G48785" s="286">
        <f>'Composições Desp. Diretas'!DQ47</f>
        <v>0</v>
      </c>
    </row>
    <row r="48786" spans="1:7">
      <c r="A48786" s="283">
        <f>'Comp. Desp. Indiretas'!$DP$7</f>
        <v>0</v>
      </c>
      <c r="B48786" s="278" t="str">
        <f>'Composições Desp. Diretas'!$A$48</f>
        <v>DG</v>
      </c>
      <c r="C48786" s="278" t="str">
        <f>EAP!$C$10</f>
        <v>PP02</v>
      </c>
      <c r="D48786" s="279" t="str">
        <f>'Composições Desp. Diretas'!$C$48</f>
        <v>DESINSTALAÇÃO TELEMETRIA</v>
      </c>
      <c r="E48786" s="278" t="str">
        <f>Resumo!$R$5</f>
        <v>Despesa</v>
      </c>
      <c r="F48786" s="278" t="str">
        <f>Resumo!$R$7</f>
        <v>Despesa Direta</v>
      </c>
      <c r="G48786" s="286">
        <f>'Composições Desp. Diretas'!DQ48</f>
        <v>0</v>
      </c>
    </row>
    <row r="48787" spans="1:7">
      <c r="A48787" s="283">
        <f>'Comp. Desp. Indiretas'!$DP$7</f>
        <v>0</v>
      </c>
      <c r="B48787" s="278" t="str">
        <f>'Composições Desp. Diretas'!$A$49</f>
        <v>DG</v>
      </c>
      <c r="C48787" s="278" t="str">
        <f>EAP!$C$10</f>
        <v>PP02</v>
      </c>
      <c r="D48787" s="279" t="str">
        <f>'Composições Desp. Diretas'!$C$49</f>
        <v>INSTALAÇÃO E DESINSTALAÇÃO DE SIRENE DE RÉ</v>
      </c>
      <c r="E48787" s="278" t="str">
        <f>Resumo!$R$5</f>
        <v>Despesa</v>
      </c>
      <c r="F48787" s="278" t="str">
        <f>Resumo!$R$7</f>
        <v>Despesa Direta</v>
      </c>
      <c r="G48787" s="286">
        <f>'Composições Desp. Diretas'!DQ49</f>
        <v>0</v>
      </c>
    </row>
    <row r="48788" spans="1:7">
      <c r="A48788" s="283">
        <f>'Comp. Desp. Indiretas'!$DP$7</f>
        <v>0</v>
      </c>
      <c r="B48788" s="278" t="str">
        <f>'Composições Desp. Diretas'!$A$50</f>
        <v>DG</v>
      </c>
      <c r="C48788" s="278" t="str">
        <f>EAP!$C$10</f>
        <v>PP02</v>
      </c>
      <c r="D48788" s="279" t="str">
        <f>'Composições Desp. Diretas'!$C$50</f>
        <v>LAVAGEM DE VEÍCULO</v>
      </c>
      <c r="E48788" s="278" t="str">
        <f>Resumo!$R$5</f>
        <v>Despesa</v>
      </c>
      <c r="F48788" s="278" t="str">
        <f>Resumo!$R$7</f>
        <v>Despesa Direta</v>
      </c>
      <c r="G48788" s="286">
        <f>'Composições Desp. Diretas'!DQ50</f>
        <v>0</v>
      </c>
    </row>
    <row r="48789" spans="1:7">
      <c r="A48789" s="283">
        <f>'Comp. Desp. Indiretas'!$DP$7</f>
        <v>0</v>
      </c>
      <c r="B48789" s="278" t="str">
        <f>'Composições Desp. Diretas'!$A$51</f>
        <v>MA</v>
      </c>
      <c r="C48789" s="278" t="str">
        <f>EAP!$C$10</f>
        <v>PP02</v>
      </c>
      <c r="D48789" s="279" t="str">
        <f>'Composições Desp. Diretas'!$C$51</f>
        <v>MATERIAIS GRÁFICOS (CARTILHAS, FOLDERS, BANNER, CADERNO, OUTDOOR, PLACAS, E ETC)</v>
      </c>
      <c r="E48789" s="278" t="str">
        <f>Resumo!$R$5</f>
        <v>Despesa</v>
      </c>
      <c r="F48789" s="278" t="str">
        <f>Resumo!$R$7</f>
        <v>Despesa Direta</v>
      </c>
      <c r="G48789" s="286">
        <f>'Composições Desp. Diretas'!DQ51</f>
        <v>0</v>
      </c>
    </row>
    <row r="48790" spans="1:7">
      <c r="A48790" s="283">
        <f>'Comp. Desp. Indiretas'!$DP$7</f>
        <v>0</v>
      </c>
      <c r="B48790" s="278" t="str">
        <f>'Composições Desp. Diretas'!$A$52</f>
        <v>DG</v>
      </c>
      <c r="C48790" s="278" t="str">
        <f>EAP!$C$10</f>
        <v>PP02</v>
      </c>
      <c r="D48790" s="279" t="str">
        <f>'Composições Desp. Diretas'!$C$52</f>
        <v>LANCHES OFICINAS / EVENTOS / REUNIÕES</v>
      </c>
      <c r="E48790" s="278" t="str">
        <f>Resumo!$R$5</f>
        <v>Despesa</v>
      </c>
      <c r="F48790" s="278" t="str">
        <f>Resumo!$R$7</f>
        <v>Despesa Direta</v>
      </c>
      <c r="G48790" s="286">
        <f>'Composições Desp. Diretas'!DQ52</f>
        <v>0</v>
      </c>
    </row>
    <row r="48791" spans="1:7">
      <c r="A48791" s="283">
        <f>'Comp. Desp. Indiretas'!$DP$7</f>
        <v>0</v>
      </c>
      <c r="B48791" s="278" t="str">
        <f>'Composições Desp. Diretas'!$A$53</f>
        <v>DG</v>
      </c>
      <c r="C48791" s="278" t="str">
        <f>EAP!$C$10</f>
        <v>PP02</v>
      </c>
      <c r="D48791" s="279" t="str">
        <f>'Composições Desp. Diretas'!$C$53</f>
        <v>TRANSPORTE PARTICIPANTES</v>
      </c>
      <c r="E48791" s="278" t="str">
        <f>Resumo!$R$5</f>
        <v>Despesa</v>
      </c>
      <c r="F48791" s="278" t="str">
        <f>Resumo!$R$7</f>
        <v>Despesa Direta</v>
      </c>
      <c r="G48791" s="286">
        <f>'Composições Desp. Diretas'!DQ53</f>
        <v>0</v>
      </c>
    </row>
    <row r="48792" spans="1:7">
      <c r="A48792" s="283">
        <f>'Comp. Desp. Indiretas'!$DP$7</f>
        <v>0</v>
      </c>
      <c r="B48792" s="278" t="str">
        <f>'Composições Desp. Diretas'!$A$54</f>
        <v>MA</v>
      </c>
      <c r="C48792" s="278" t="str">
        <f>EAP!$C$10</f>
        <v>PP02</v>
      </c>
      <c r="D48792" s="279" t="str">
        <f>'Composições Desp. Diretas'!$C$54</f>
        <v>MATERIAIS DE ESCRITÓRIO (CARTOLINA, PAPEL, TESOURA, CANETA, LÁPIS, GRAMPEADOR, DUREX, FITA ADESIVA, E ETC.)</v>
      </c>
      <c r="E48792" s="278" t="str">
        <f>Resumo!$R$5</f>
        <v>Despesa</v>
      </c>
      <c r="F48792" s="278" t="str">
        <f>Resumo!$R$7</f>
        <v>Despesa Direta</v>
      </c>
      <c r="G48792" s="286">
        <f>'Composições Desp. Diretas'!DQ54</f>
        <v>0</v>
      </c>
    </row>
    <row r="48793" spans="1:7">
      <c r="A48793" s="283">
        <f>'Comp. Desp. Indiretas'!$DP$7</f>
        <v>0</v>
      </c>
      <c r="B48793" s="278" t="str">
        <f>'Composições Desp. Diretas'!$A$55</f>
        <v>MA</v>
      </c>
      <c r="C48793" s="278" t="str">
        <f>EAP!$C$10</f>
        <v>PP02</v>
      </c>
      <c r="D48793" s="279" t="str">
        <f>'Composições Desp. Diretas'!$C$55</f>
        <v>MATERIAIS ACESSÓRIOS PARA AS CAMPANHAS/OFICINAS (BRINDES, CAMISETAS, E ETC.)</v>
      </c>
      <c r="E48793" s="278" t="str">
        <f>Resumo!$R$5</f>
        <v>Despesa</v>
      </c>
      <c r="F48793" s="278" t="str">
        <f>Resumo!$R$7</f>
        <v>Despesa Direta</v>
      </c>
      <c r="G48793" s="286">
        <f>'Composições Desp. Diretas'!DQ55</f>
        <v>0</v>
      </c>
    </row>
    <row r="48794" spans="1:7">
      <c r="A48794" s="283">
        <f>'Comp. Desp. Indiretas'!$DP$7</f>
        <v>0</v>
      </c>
      <c r="B48794" s="278" t="str">
        <f>'Composições Desp. Diretas'!$A$56</f>
        <v>DG</v>
      </c>
      <c r="C48794" s="278" t="str">
        <f>EAP!$C$10</f>
        <v>PP02</v>
      </c>
      <c r="D48794" s="279" t="str">
        <f>'Composições Desp. Diretas'!$C$56</f>
        <v>HOSPEDAGEM VIAGEM</v>
      </c>
      <c r="E48794" s="278" t="str">
        <f>Resumo!$R$5</f>
        <v>Despesa</v>
      </c>
      <c r="F48794" s="278" t="str">
        <f>Resumo!$R$7</f>
        <v>Despesa Direta</v>
      </c>
      <c r="G48794" s="286">
        <f>'Composições Desp. Diretas'!DQ56</f>
        <v>0</v>
      </c>
    </row>
    <row r="48795" spans="1:7">
      <c r="A48795" s="283">
        <f>'Comp. Desp. Indiretas'!$DP$7</f>
        <v>0</v>
      </c>
      <c r="B48795" s="278" t="str">
        <f>'Composições Desp. Diretas'!$A$57</f>
        <v>DG</v>
      </c>
      <c r="C48795" s="278" t="str">
        <f>EAP!$C$10</f>
        <v>PP02</v>
      </c>
      <c r="D48795" s="279" t="str">
        <f>'Composições Desp. Diretas'!$C$57</f>
        <v>ALIMENTAÇÃO VIAGEM (CAFÉ / ALMOÇO OU JANTA)</v>
      </c>
      <c r="E48795" s="278" t="str">
        <f>Resumo!$R$5</f>
        <v>Despesa</v>
      </c>
      <c r="F48795" s="278" t="str">
        <f>Resumo!$R$7</f>
        <v>Despesa Direta</v>
      </c>
      <c r="G48795" s="286">
        <f>'Composições Desp. Diretas'!DQ57</f>
        <v>0</v>
      </c>
    </row>
    <row r="48796" spans="1:7">
      <c r="A48796" s="283">
        <f>'Comp. Desp. Indiretas'!$DP$7</f>
        <v>0</v>
      </c>
      <c r="B48796" s="278" t="str">
        <f>'Composições Desp. Diretas'!$A$58</f>
        <v>DG</v>
      </c>
      <c r="C48796" s="278" t="str">
        <f>EAP!$C$10</f>
        <v>PP02</v>
      </c>
      <c r="D48796" s="279" t="str">
        <f>'Composições Desp. Diretas'!$C$58</f>
        <v>PASSAGEM TERRESTRE / TRANSLADO</v>
      </c>
      <c r="E48796" s="278" t="str">
        <f>Resumo!$R$5</f>
        <v>Despesa</v>
      </c>
      <c r="F48796" s="278" t="str">
        <f>Resumo!$R$7</f>
        <v>Despesa Direta</v>
      </c>
      <c r="G48796" s="286">
        <f>'Composições Desp. Diretas'!DQ58</f>
        <v>0</v>
      </c>
    </row>
    <row r="48797" spans="1:7">
      <c r="A48797" s="283">
        <f>'Comp. Desp. Indiretas'!$DP$7</f>
        <v>0</v>
      </c>
      <c r="B48797" s="278">
        <f>'Composições Desp. Diretas'!$A$59</f>
        <v>0</v>
      </c>
      <c r="C48797" s="278" t="str">
        <f>EAP!$C$10</f>
        <v>PP02</v>
      </c>
      <c r="D48797" s="279">
        <f>'Composições Desp. Diretas'!$C$59</f>
        <v>0</v>
      </c>
      <c r="E48797" s="278" t="str">
        <f>Resumo!$R$5</f>
        <v>Despesa</v>
      </c>
      <c r="F48797" s="278" t="str">
        <f>Resumo!$R$7</f>
        <v>Despesa Direta</v>
      </c>
      <c r="G48797" s="286">
        <f>'Composições Desp. Diretas'!DQ59</f>
        <v>0</v>
      </c>
    </row>
    <row r="48798" spans="1:7">
      <c r="A48798" s="283">
        <f>'Comp. Desp. Indiretas'!$DP$7</f>
        <v>0</v>
      </c>
      <c r="B48798" s="278">
        <f>'Composições Desp. Diretas'!$A$60</f>
        <v>0</v>
      </c>
      <c r="C48798" s="278" t="str">
        <f>EAP!$C$10</f>
        <v>PP02</v>
      </c>
      <c r="D48798" s="279">
        <f>'Composições Desp. Diretas'!$C$60</f>
        <v>0</v>
      </c>
      <c r="E48798" s="278" t="str">
        <f>Resumo!$R$5</f>
        <v>Despesa</v>
      </c>
      <c r="F48798" s="278" t="str">
        <f>Resumo!$R$7</f>
        <v>Despesa Direta</v>
      </c>
      <c r="G48798" s="286">
        <f>'Composições Desp. Diretas'!DQ60</f>
        <v>0</v>
      </c>
    </row>
    <row r="48799" spans="1:7">
      <c r="A48799" s="283">
        <f>'Comp. Desp. Indiretas'!$DP$7</f>
        <v>0</v>
      </c>
      <c r="B48799" s="278">
        <f>'Composições Desp. Diretas'!$A$61</f>
        <v>0</v>
      </c>
      <c r="C48799" s="278" t="str">
        <f>EAP!$C$10</f>
        <v>PP02</v>
      </c>
      <c r="D48799" s="279">
        <f>'Composições Desp. Diretas'!$C$61</f>
        <v>0</v>
      </c>
      <c r="E48799" s="278" t="str">
        <f>Resumo!$R$5</f>
        <v>Despesa</v>
      </c>
      <c r="F48799" s="278" t="str">
        <f>Resumo!$R$7</f>
        <v>Despesa Direta</v>
      </c>
      <c r="G48799" s="286">
        <f>'Composições Desp. Diretas'!DQ61</f>
        <v>0</v>
      </c>
    </row>
    <row r="48800" spans="1:7">
      <c r="A48800" s="283">
        <f>'Comp. Desp. Indiretas'!$DP$7</f>
        <v>0</v>
      </c>
      <c r="B48800" s="278">
        <f>'Composições Desp. Diretas'!$A$62</f>
        <v>0</v>
      </c>
      <c r="C48800" s="278" t="str">
        <f>EAP!$C$10</f>
        <v>PP02</v>
      </c>
      <c r="D48800" s="279">
        <f>'Composições Desp. Diretas'!$C$62</f>
        <v>0</v>
      </c>
      <c r="E48800" s="278" t="str">
        <f>Resumo!$R$5</f>
        <v>Despesa</v>
      </c>
      <c r="F48800" s="278" t="str">
        <f>Resumo!$R$7</f>
        <v>Despesa Direta</v>
      </c>
      <c r="G48800" s="286">
        <f>'Composições Desp. Diretas'!DQ62</f>
        <v>0</v>
      </c>
    </row>
    <row r="48801" spans="1:7">
      <c r="A48801" s="283">
        <f>'Comp. Desp. Indiretas'!$DP$7</f>
        <v>0</v>
      </c>
      <c r="B48801" s="278">
        <f>'Composições Desp. Diretas'!$A$63</f>
        <v>0</v>
      </c>
      <c r="C48801" s="278" t="str">
        <f>EAP!$C$10</f>
        <v>PP02</v>
      </c>
      <c r="D48801" s="279">
        <f>'Composições Desp. Diretas'!$C$63</f>
        <v>0</v>
      </c>
      <c r="E48801" s="278" t="str">
        <f>Resumo!$R$5</f>
        <v>Despesa</v>
      </c>
      <c r="F48801" s="278" t="str">
        <f>Resumo!$R$7</f>
        <v>Despesa Direta</v>
      </c>
      <c r="G48801" s="286">
        <f>'Composições Desp. Diretas'!DQ63</f>
        <v>0</v>
      </c>
    </row>
    <row r="48802" spans="1:7">
      <c r="A48802" s="283">
        <f>'Comp. Desp. Indiretas'!$DP$7</f>
        <v>0</v>
      </c>
      <c r="B48802" s="278">
        <f>'Composições Desp. Diretas'!$A$64</f>
        <v>0</v>
      </c>
      <c r="C48802" s="278" t="str">
        <f>EAP!$C$10</f>
        <v>PP02</v>
      </c>
      <c r="D48802" s="279">
        <f>'Composições Desp. Diretas'!$C$64</f>
        <v>0</v>
      </c>
      <c r="E48802" s="278" t="str">
        <f>Resumo!$R$5</f>
        <v>Despesa</v>
      </c>
      <c r="F48802" s="278" t="str">
        <f>Resumo!$R$7</f>
        <v>Despesa Direta</v>
      </c>
      <c r="G48802" s="286">
        <f>'Composições Desp. Diretas'!DQ64</f>
        <v>0</v>
      </c>
    </row>
    <row r="48803" spans="1:7">
      <c r="A48803" s="283">
        <f>'Comp. Desp. Indiretas'!$DP$7</f>
        <v>0</v>
      </c>
      <c r="B48803" s="278">
        <f>'Composições Desp. Diretas'!$A$65</f>
        <v>0</v>
      </c>
      <c r="C48803" s="278" t="str">
        <f>EAP!$C$10</f>
        <v>PP02</v>
      </c>
      <c r="D48803" s="279">
        <f>'Composições Desp. Diretas'!$C$65</f>
        <v>0</v>
      </c>
      <c r="E48803" s="278" t="str">
        <f>Resumo!$R$5</f>
        <v>Despesa</v>
      </c>
      <c r="F48803" s="278" t="str">
        <f>Resumo!$R$7</f>
        <v>Despesa Direta</v>
      </c>
      <c r="G48803" s="286">
        <f>'Composições Desp. Diretas'!DQ65</f>
        <v>0</v>
      </c>
    </row>
    <row r="48804" spans="1:7">
      <c r="A48804" s="283">
        <f>'Comp. Desp. Indiretas'!$DP$7</f>
        <v>0</v>
      </c>
      <c r="B48804" s="278">
        <f>'Composições Desp. Diretas'!$A$66</f>
        <v>0</v>
      </c>
      <c r="C48804" s="278" t="str">
        <f>EAP!$C$10</f>
        <v>PP02</v>
      </c>
      <c r="D48804" s="279">
        <f>'Composições Desp. Diretas'!$C$66</f>
        <v>0</v>
      </c>
      <c r="E48804" s="278" t="str">
        <f>Resumo!$R$5</f>
        <v>Despesa</v>
      </c>
      <c r="F48804" s="278" t="str">
        <f>Resumo!$R$7</f>
        <v>Despesa Direta</v>
      </c>
      <c r="G48804" s="286">
        <f>'Composições Desp. Diretas'!DQ66</f>
        <v>0</v>
      </c>
    </row>
    <row r="48805" spans="1:7">
      <c r="A48805" s="283">
        <f>'Comp. Desp. Indiretas'!$DP$7</f>
        <v>0</v>
      </c>
      <c r="B48805" s="278">
        <f>'Composições Desp. Diretas'!$A$67</f>
        <v>0</v>
      </c>
      <c r="C48805" s="278" t="str">
        <f>EAP!$C$10</f>
        <v>PP02</v>
      </c>
      <c r="D48805" s="279">
        <f>'Composições Desp. Diretas'!$C$67</f>
        <v>0</v>
      </c>
      <c r="E48805" s="278" t="str">
        <f>Resumo!$R$5</f>
        <v>Despesa</v>
      </c>
      <c r="F48805" s="278" t="str">
        <f>Resumo!$R$7</f>
        <v>Despesa Direta</v>
      </c>
      <c r="G48805" s="286">
        <f>'Composições Desp. Diretas'!DQ67</f>
        <v>0</v>
      </c>
    </row>
    <row r="48806" spans="1:7">
      <c r="A48806" s="283">
        <f>'Comp. Desp. Indiretas'!$DP$7</f>
        <v>0</v>
      </c>
      <c r="B48806" s="278">
        <f>'Composições Desp. Diretas'!$A$68</f>
        <v>0</v>
      </c>
      <c r="C48806" s="278" t="str">
        <f>EAP!$C$10</f>
        <v>PP02</v>
      </c>
      <c r="D48806" s="279">
        <f>'Composições Desp. Diretas'!$C$68</f>
        <v>0</v>
      </c>
      <c r="E48806" s="278" t="str">
        <f>Resumo!$R$5</f>
        <v>Despesa</v>
      </c>
      <c r="F48806" s="278" t="str">
        <f>Resumo!$R$7</f>
        <v>Despesa Direta</v>
      </c>
      <c r="G48806" s="286">
        <f>'Composições Desp. Diretas'!DQ68</f>
        <v>0</v>
      </c>
    </row>
    <row r="48807" spans="1:7">
      <c r="A48807" s="283">
        <f>'Comp. Desp. Indiretas'!$DP$7</f>
        <v>0</v>
      </c>
      <c r="B48807" s="278">
        <f>'Composições Desp. Diretas'!$A$69</f>
        <v>0</v>
      </c>
      <c r="C48807" s="278" t="str">
        <f>EAP!$C$10</f>
        <v>PP02</v>
      </c>
      <c r="D48807" s="279">
        <f>'Composições Desp. Diretas'!$C$69</f>
        <v>0</v>
      </c>
      <c r="E48807" s="278" t="str">
        <f>Resumo!$R$5</f>
        <v>Despesa</v>
      </c>
      <c r="F48807" s="278" t="str">
        <f>Resumo!$R$7</f>
        <v>Despesa Direta</v>
      </c>
      <c r="G48807" s="286">
        <f>'Composições Desp. Diretas'!DQ69</f>
        <v>0</v>
      </c>
    </row>
    <row r="48808" spans="1:7">
      <c r="A48808" s="283">
        <f>'Comp. Desp. Indiretas'!$DP$7</f>
        <v>0</v>
      </c>
      <c r="B48808" s="278">
        <f>'Composições Desp. Diretas'!$A$70</f>
        <v>0</v>
      </c>
      <c r="C48808" s="278" t="str">
        <f>EAP!$C$10</f>
        <v>PP02</v>
      </c>
      <c r="D48808" s="279">
        <f>'Composições Desp. Diretas'!$C$70</f>
        <v>0</v>
      </c>
      <c r="E48808" s="278" t="str">
        <f>Resumo!$R$5</f>
        <v>Despesa</v>
      </c>
      <c r="F48808" s="278" t="str">
        <f>Resumo!$R$7</f>
        <v>Despesa Direta</v>
      </c>
      <c r="G48808" s="286">
        <f>'Composições Desp. Diretas'!DQ70</f>
        <v>0</v>
      </c>
    </row>
    <row r="48809" spans="1:7">
      <c r="A48809" s="283">
        <f>'Comp. Desp. Indiretas'!$DP$7</f>
        <v>0</v>
      </c>
      <c r="B48809" s="278">
        <f>'Composições Desp. Diretas'!$A$71</f>
        <v>0</v>
      </c>
      <c r="C48809" s="278" t="str">
        <f>EAP!$C$10</f>
        <v>PP02</v>
      </c>
      <c r="D48809" s="279">
        <f>'Composições Desp. Diretas'!$C$71</f>
        <v>0</v>
      </c>
      <c r="E48809" s="278" t="str">
        <f>Resumo!$R$5</f>
        <v>Despesa</v>
      </c>
      <c r="F48809" s="278" t="str">
        <f>Resumo!$R$7</f>
        <v>Despesa Direta</v>
      </c>
      <c r="G48809" s="286">
        <f>'Composições Desp. Diretas'!DQ71</f>
        <v>0</v>
      </c>
    </row>
    <row r="48810" spans="1:7">
      <c r="A48810" s="283">
        <f>'Comp. Desp. Indiretas'!$DP$7</f>
        <v>0</v>
      </c>
      <c r="B48810" s="278">
        <f>'Composições Desp. Diretas'!$A$72</f>
        <v>0</v>
      </c>
      <c r="C48810" s="278" t="str">
        <f>EAP!$C$10</f>
        <v>PP02</v>
      </c>
      <c r="D48810" s="279">
        <f>'Composições Desp. Diretas'!$C$72</f>
        <v>0</v>
      </c>
      <c r="E48810" s="278" t="str">
        <f>Resumo!$R$5</f>
        <v>Despesa</v>
      </c>
      <c r="F48810" s="278" t="str">
        <f>Resumo!$R$7</f>
        <v>Despesa Direta</v>
      </c>
      <c r="G48810" s="286">
        <f>'Composições Desp. Diretas'!DQ72</f>
        <v>0</v>
      </c>
    </row>
    <row r="49679" spans="1:7">
      <c r="A49679" s="283">
        <f>'Comp. Desp. Indiretas'!$DP$7</f>
        <v>0</v>
      </c>
      <c r="D49679" s="279" t="str">
        <f>'CRONOG. DE RECEBIMENTO'!$A$5</f>
        <v>SUBPROGRAMA DE EDUCAÇÃO AMBIENTAL PARA A COMUNIDADE (PEAC)</v>
      </c>
      <c r="E49679" s="278" t="str">
        <f>Resumo!$R$4</f>
        <v>Receita</v>
      </c>
      <c r="F49679" s="278" t="str">
        <f>Resumo!$R$4</f>
        <v>Receita</v>
      </c>
      <c r="G49679" s="286">
        <f>'CRONOG. DE RECEBIMENTO'!AT5</f>
        <v>0</v>
      </c>
    </row>
    <row r="49680" spans="1:7">
      <c r="A49680" s="283">
        <f>'Comp. Desp. Indiretas'!$DP$7</f>
        <v>0</v>
      </c>
      <c r="D49680" s="279" t="str">
        <f>'CRONOG. DE RECEBIMENTO'!$A$6</f>
        <v>Plano de Trabalho de Comunidade (PEAC)</v>
      </c>
      <c r="E49680" s="278" t="str">
        <f>Resumo!$R$4</f>
        <v>Receita</v>
      </c>
      <c r="F49680" s="278" t="str">
        <f>Resumo!$R$4</f>
        <v>Receita</v>
      </c>
      <c r="G49680" s="286">
        <f>'CRONOG. DE RECEBIMENTO'!AT6</f>
        <v>0</v>
      </c>
    </row>
    <row r="49681" spans="1:7">
      <c r="A49681" s="283">
        <f>'Comp. Desp. Indiretas'!$DP$7</f>
        <v>0</v>
      </c>
      <c r="D49681" s="279" t="str">
        <f>'CRONOG. DE RECEBIMENTO'!$A$7</f>
        <v>Formar Comitê de Educação Ambiental de Comunidade (PEAC)</v>
      </c>
      <c r="E49681" s="278" t="str">
        <f>Resumo!$R$4</f>
        <v>Receita</v>
      </c>
      <c r="F49681" s="278" t="str">
        <f>Resumo!$R$4</f>
        <v>Receita</v>
      </c>
      <c r="G49681" s="286">
        <f>'CRONOG. DE RECEBIMENTO'!AT7</f>
        <v>0</v>
      </c>
    </row>
    <row r="49682" spans="1:7">
      <c r="A49682" s="283">
        <f>'Comp. Desp. Indiretas'!$DP$7</f>
        <v>0</v>
      </c>
      <c r="D49682" s="279" t="str">
        <f>'CRONOG. DE RECEBIMENTO'!$A$8</f>
        <v>Manter Comitê de Educação Ambiental em comunidades (PEAC)</v>
      </c>
      <c r="E49682" s="278" t="str">
        <f>Resumo!$R$4</f>
        <v>Receita</v>
      </c>
      <c r="F49682" s="278" t="str">
        <f>Resumo!$R$4</f>
        <v>Receita</v>
      </c>
      <c r="G49682" s="286">
        <f>'CRONOG. DE RECEBIMENTO'!AT8</f>
        <v>0</v>
      </c>
    </row>
    <row r="49683" spans="1:7">
      <c r="A49683" s="283">
        <f>'Comp. Desp. Indiretas'!$DP$7</f>
        <v>0</v>
      </c>
      <c r="D49683" s="279" t="str">
        <f>'CRONOG. DE RECEBIMENTO'!$A$24</f>
        <v>Realizar análise técnica mensal das atividades de Educação Ambiental do PEAC</v>
      </c>
      <c r="E49683" s="278" t="str">
        <f>Resumo!$R$4</f>
        <v>Receita</v>
      </c>
      <c r="F49683" s="278" t="str">
        <f>Resumo!$R$4</f>
        <v>Receita</v>
      </c>
      <c r="G49683" s="286">
        <f>'CRONOG. DE RECEBIMENTO'!AT24</f>
        <v>0</v>
      </c>
    </row>
    <row r="49684" spans="1:7">
      <c r="A49684" s="283">
        <f>'Comp. Desp. Indiretas'!$DP$7</f>
        <v>0</v>
      </c>
      <c r="D49684" s="279" t="str">
        <f>'CRONOG. DE RECEBIMENTO'!$A$25</f>
        <v>Realizar Blitz Educativa sobre SSMA para Comunidades (PEAC)</v>
      </c>
      <c r="E49684" s="278" t="str">
        <f>Resumo!$R$4</f>
        <v>Receita</v>
      </c>
      <c r="F49684" s="278" t="str">
        <f>Resumo!$R$4</f>
        <v>Receita</v>
      </c>
      <c r="G49684" s="286">
        <f>'CRONOG. DE RECEBIMENTO'!AT25</f>
        <v>0</v>
      </c>
    </row>
    <row r="49685" spans="1:7">
      <c r="A49685" s="283">
        <f>'Comp. Desp. Indiretas'!$DP$7</f>
        <v>0</v>
      </c>
      <c r="D49685" s="279" t="str">
        <f>'CRONOG. DE RECEBIMENTO'!$A$26</f>
        <v>Despesas tributáveis do item 6.1.12</v>
      </c>
      <c r="E49685" s="278" t="str">
        <f>Resumo!$R$4</f>
        <v>Receita</v>
      </c>
      <c r="F49685" s="278" t="str">
        <f>Resumo!$R$4</f>
        <v>Receita</v>
      </c>
      <c r="G49685" s="286">
        <f>'CRONOG. DE RECEBIMENTO'!AT26</f>
        <v>0</v>
      </c>
    </row>
    <row r="49686" spans="1:7">
      <c r="A49686" s="283">
        <f>'Comp. Desp. Indiretas'!$DP$7</f>
        <v>0</v>
      </c>
      <c r="D49686" s="279" t="str">
        <f>'CRONOG. DE RECEBIMENTO'!$A$42</f>
        <v>Despesas tributáveis do item 6.1.21</v>
      </c>
      <c r="E49686" s="278" t="str">
        <f>Resumo!$R$4</f>
        <v>Receita</v>
      </c>
      <c r="F49686" s="278" t="str">
        <f>Resumo!$R$4</f>
        <v>Receita</v>
      </c>
      <c r="G49686" s="286">
        <f>'CRONOG. DE RECEBIMENTO'!AT42</f>
        <v>0</v>
      </c>
    </row>
    <row r="49687" spans="1:7">
      <c r="A49687" s="283">
        <f>'Comp. Desp. Indiretas'!$DP$7</f>
        <v>0</v>
      </c>
      <c r="D49687" s="279" t="str">
        <f>'CRONOG. DE RECEBIMENTO'!$A$43</f>
        <v>Monitorar atividade do Programa de Educação Ambiental do Trabalhador (PEAT)</v>
      </c>
      <c r="E49687" s="278" t="str">
        <f>Resumo!$R$4</f>
        <v>Receita</v>
      </c>
      <c r="F49687" s="278" t="str">
        <f>Resumo!$R$4</f>
        <v>Receita</v>
      </c>
      <c r="G49687" s="286">
        <f>'CRONOG. DE RECEBIMENTO'!AT43</f>
        <v>0</v>
      </c>
    </row>
    <row r="49688" spans="1:7">
      <c r="A49688" s="283">
        <f>'Comp. Desp. Indiretas'!$DP$7</f>
        <v>0</v>
      </c>
      <c r="D49688" s="279" t="str">
        <f>'CRONOG. DE RECEBIMENTO'!$A$44</f>
        <v>Despesas tributáveis do item 6.1.22</v>
      </c>
      <c r="E49688" s="278" t="str">
        <f>Resumo!$R$4</f>
        <v>Receita</v>
      </c>
      <c r="F49688" s="278" t="str">
        <f>Resumo!$R$4</f>
        <v>Receita</v>
      </c>
      <c r="G49688" s="286">
        <f>'CRONOG. DE RECEBIMENTO'!AT44</f>
        <v>0</v>
      </c>
    </row>
    <row r="49689" spans="1:7">
      <c r="A49689" s="283">
        <f>'Comp. Desp. Indiretas'!$DP$7</f>
        <v>0</v>
      </c>
      <c r="D49689" s="279" t="str">
        <f>'CRONOG. DE RECEBIMENTO'!$A$45</f>
        <v>Realizar análise técnica mensal das atividades de Educação Ambiental do PEAT</v>
      </c>
      <c r="E49689" s="278" t="str">
        <f>Resumo!$R$4</f>
        <v>Receita</v>
      </c>
      <c r="F49689" s="278" t="str">
        <f>Resumo!$R$4</f>
        <v>Receita</v>
      </c>
      <c r="G49689" s="286">
        <f>'CRONOG. DE RECEBIMENTO'!AT45</f>
        <v>0</v>
      </c>
    </row>
    <row r="49690" spans="1:7">
      <c r="A49690" s="283">
        <f>'Comp. Desp. Indiretas'!$DP$7</f>
        <v>0</v>
      </c>
      <c r="D49690" s="279" t="str">
        <f>'CRONOG. DE RECEBIMENTO'!$A$46</f>
        <v>Realizar Diagnóstico Socioambiental Participativo (DSAP) para empregados</v>
      </c>
      <c r="E49690" s="278" t="str">
        <f>Resumo!$R$4</f>
        <v>Receita</v>
      </c>
      <c r="F49690" s="278" t="str">
        <f>Resumo!$R$4</f>
        <v>Receita</v>
      </c>
      <c r="G49690" s="286">
        <f>'CRONOG. DE RECEBIMENTO'!AT46</f>
        <v>0</v>
      </c>
    </row>
    <row r="49692" spans="1:7">
      <c r="A49692" s="283">
        <f>'Comp. Desp. Indiretas'!$DP$7</f>
        <v>0</v>
      </c>
      <c r="D49692" s="279" t="str">
        <f>'CRONOG. DE RECEBIMENTO'!$A$47</f>
        <v>Despesas tributáveis do item 6.1.24</v>
      </c>
      <c r="E49692" s="278" t="str">
        <f>Resumo!$R$4</f>
        <v>Receita</v>
      </c>
      <c r="F49692" s="278" t="str">
        <f>Resumo!$R$4</f>
        <v>Receita</v>
      </c>
      <c r="G49692" s="286">
        <f>'CRONOG. DE RECEBIMENTO'!AT47</f>
        <v>0</v>
      </c>
    </row>
    <row r="49693" spans="1:7">
      <c r="A49693" s="283">
        <f>'Comp. Desp. Indiretas'!$DP$7</f>
        <v>0</v>
      </c>
      <c r="D49693" s="279" t="str">
        <f>'CRONOG. DE RECEBIMENTO'!$A$48</f>
        <v>PRODUÇÃO DE ARTES VISUAIS</v>
      </c>
      <c r="E49693" s="278" t="str">
        <f>Resumo!$R$4</f>
        <v>Receita</v>
      </c>
      <c r="F49693" s="278" t="str">
        <f>Resumo!$R$4</f>
        <v>Receita</v>
      </c>
      <c r="G49693" s="286">
        <f>'CRONOG. DE RECEBIMENTO'!AT48</f>
        <v>0</v>
      </c>
    </row>
    <row r="49694" spans="1:7">
      <c r="A49694" s="283">
        <f>'Comp. Desp. Indiretas'!$DP$7</f>
        <v>0</v>
      </c>
      <c r="D49694" s="279" t="str">
        <f>'CRONOG. DE RECEBIMENTO'!$A$49</f>
        <v>Produzir material gráfico como folder, convites, banner, lâmina, outdoor, apresentações e produtos diversos atinentes a educação ambiental e outras temáticas etc.</v>
      </c>
      <c r="E49694" s="278" t="str">
        <f>Resumo!$R$4</f>
        <v>Receita</v>
      </c>
      <c r="F49694" s="278" t="str">
        <f>Resumo!$R$4</f>
        <v>Receita</v>
      </c>
      <c r="G49694" s="286">
        <f>'CRONOG. DE RECEBIMENTO'!AT49</f>
        <v>0</v>
      </c>
    </row>
    <row r="49695" spans="1:7">
      <c r="A49695" s="283">
        <f>'Comp. Desp. Indiretas'!$DP$7</f>
        <v>0</v>
      </c>
      <c r="D49695" s="279" t="str">
        <f>'CRONOG. DE RECEBIMENTO'!$A$50</f>
        <v>Produzir Card Animado, Vídeos, Spot, Jogos interativos, Peça Multimídia, Identidade Visual, Plataformas digitais/interativas, Brindes, Cadernos de Campo/Quis/Guia etc.:</v>
      </c>
      <c r="E49695" s="278" t="str">
        <f>Resumo!$R$4</f>
        <v>Receita</v>
      </c>
      <c r="F49695" s="278" t="str">
        <f>Resumo!$R$4</f>
        <v>Receita</v>
      </c>
      <c r="G49695" s="286">
        <f>'CRONOG. DE RECEBIMENTO'!AT50</f>
        <v>0</v>
      </c>
    </row>
    <row r="49709" spans="1:7">
      <c r="A49709" s="283">
        <f>'Comp. Desp. Indiretas'!$DP$7</f>
        <v>0</v>
      </c>
      <c r="D49709" s="279" t="str">
        <f>Resumo!$R$8</f>
        <v>Imposto</v>
      </c>
      <c r="E49709" s="278" t="str">
        <f>Resumo!$R$5</f>
        <v>Despesa</v>
      </c>
      <c r="F49709" s="278" t="str">
        <f>Resumo!$R$8</f>
        <v>Imposto</v>
      </c>
      <c r="G49709" s="286">
        <f>'CRONOG. DE RECEBIMENTO'!AT53</f>
        <v>0</v>
      </c>
    </row>
    <row r="49710" spans="1:7">
      <c r="A49710" s="283">
        <f>'Comp. Desp. Indiretas'!$DP$7</f>
        <v>0</v>
      </c>
      <c r="D49710" s="279" t="str">
        <f>Resumo!$R$9</f>
        <v>Overhead</v>
      </c>
      <c r="E49710" s="278" t="str">
        <f>Resumo!$R$9</f>
        <v>Overhead</v>
      </c>
      <c r="F49710" s="278" t="str">
        <f>Resumo!$R$9</f>
        <v>Overhead</v>
      </c>
      <c r="G49710" s="286">
        <f>'CRONOG. DE RECEBIMENTO'!AT58</f>
        <v>0</v>
      </c>
    </row>
    <row r="49711" spans="1:7">
      <c r="A49711" s="283">
        <f>'Comp. Desp. Indiretas'!$DP$7</f>
        <v>0</v>
      </c>
      <c r="D49711" s="279" t="str">
        <f>Resumo!$R$10</f>
        <v>Margem</v>
      </c>
      <c r="E49711" s="278" t="str">
        <f>Resumo!$R$10</f>
        <v>Margem</v>
      </c>
      <c r="F49711" s="278" t="str">
        <f>Resumo!$R$10</f>
        <v>Margem</v>
      </c>
      <c r="G49711" s="286">
        <f>'CRONOG. DE RECEBIMENTO'!AT60</f>
        <v>0</v>
      </c>
    </row>
    <row r="49712" spans="1:7">
      <c r="A49712" s="283">
        <f>'Comp. Desp. Indiretas'!$DP$7</f>
        <v>0</v>
      </c>
      <c r="D49712" s="279" t="str">
        <f>Resumo!$R$11</f>
        <v>Risco</v>
      </c>
      <c r="E49712" s="278" t="str">
        <f>Resumo!$R$11</f>
        <v>Risco</v>
      </c>
      <c r="F49712" s="278" t="str">
        <f>Resumo!$R$11</f>
        <v>Risco</v>
      </c>
      <c r="G49712" s="286">
        <f>'CRONOG. DE RECEBIMENTO'!AT59</f>
        <v>0</v>
      </c>
    </row>
    <row r="49713" spans="1:7">
      <c r="A49713" s="283">
        <f>'Comp. Desp. Indiretas'!$DP$7</f>
        <v>0</v>
      </c>
      <c r="D49713" s="279" t="str">
        <f>'CRONOG. DE RECEBIMENTO'!$A$54</f>
        <v>TOTAL MENSAL - RECEITA LÍQUIDA</v>
      </c>
      <c r="E49713" s="278" t="str">
        <f>Resumo!$R$4</f>
        <v>Receita</v>
      </c>
      <c r="F49713" s="278" t="str">
        <f>'CRONOG. DE RECEBIMENTO'!$A$54</f>
        <v>TOTAL MENSAL - RECEITA LÍQUIDA</v>
      </c>
      <c r="G49713" s="286">
        <f>'CRONOG. DE RECEBIMENTO'!$AT$54</f>
        <v>0</v>
      </c>
    </row>
    <row r="49714" spans="1:7">
      <c r="A49714" s="283">
        <f>'Comp. Desp. Indiretas'!$DP$7</f>
        <v>0</v>
      </c>
      <c r="D49714" s="279" t="str">
        <f>'CRONOG. DE RECEBIMENTO'!$A$55</f>
        <v>TOTAL ACUMULADO - RECEITA LÍQUIDA</v>
      </c>
      <c r="E49714" s="278" t="str">
        <f>Resumo!$R$4</f>
        <v>Receita</v>
      </c>
      <c r="F49714" s="278" t="str">
        <f>'CRONOG. DE RECEBIMENTO'!$A$55</f>
        <v>TOTAL ACUMULADO - RECEITA LÍQUIDA</v>
      </c>
      <c r="G49714" s="286">
        <f>'CRONOG. DE RECEBIMENTO'!$AT$55</f>
        <v>5856057.9680455765</v>
      </c>
    </row>
    <row r="49745" spans="1:7">
      <c r="A49745" s="283">
        <f>'Comp. Desp. Indiretas'!$DQ$7</f>
        <v>0</v>
      </c>
      <c r="B49745" s="278" t="str">
        <f>'Comp. Desp. Indiretas'!$A$9</f>
        <v>MOC</v>
      </c>
      <c r="D49745" s="279" t="str">
        <f>'Comp. Desp. Indiretas'!$C$9</f>
        <v>DIRETOR TÉCNICO</v>
      </c>
      <c r="E49745" s="278" t="str">
        <f>Resumo!$R$5</f>
        <v>Despesa</v>
      </c>
      <c r="F49745" s="278" t="str">
        <f>Resumo!$R$6</f>
        <v>Despesa Indireta</v>
      </c>
      <c r="G49745" s="286">
        <f>'Comp. Desp. Indiretas'!DQ9</f>
        <v>0</v>
      </c>
    </row>
    <row r="49746" spans="1:7">
      <c r="A49746" s="283">
        <f>'Comp. Desp. Indiretas'!$DQ$7</f>
        <v>0</v>
      </c>
      <c r="B49746" s="278" t="str">
        <f>'Comp. Desp. Indiretas'!$A$10</f>
        <v>MOC</v>
      </c>
      <c r="D49746" s="279" t="str">
        <f>'Comp. Desp. Indiretas'!$C$10</f>
        <v>GERENTE DE PROJETO</v>
      </c>
      <c r="E49746" s="278" t="str">
        <f>Resumo!$R$5</f>
        <v>Despesa</v>
      </c>
      <c r="F49746" s="278" t="str">
        <f>Resumo!$R$6</f>
        <v>Despesa Indireta</v>
      </c>
      <c r="G49746" s="286">
        <f>'Comp. Desp. Indiretas'!DQ10</f>
        <v>0</v>
      </c>
    </row>
    <row r="49747" spans="1:7">
      <c r="A49747" s="283">
        <f>'Comp. Desp. Indiretas'!$DQ$7</f>
        <v>0</v>
      </c>
      <c r="B49747" s="278" t="str">
        <f>'Comp. Desp. Indiretas'!$A$11</f>
        <v>MOC</v>
      </c>
      <c r="D49747" s="279" t="str">
        <f>'Comp. Desp. Indiretas'!$C$11</f>
        <v>COORD. DE PROJETO</v>
      </c>
      <c r="E49747" s="278" t="str">
        <f>Resumo!$R$5</f>
        <v>Despesa</v>
      </c>
      <c r="F49747" s="278" t="str">
        <f>Resumo!$R$6</f>
        <v>Despesa Indireta</v>
      </c>
      <c r="G49747" s="286">
        <f>'Comp. Desp. Indiretas'!DQ11</f>
        <v>0</v>
      </c>
    </row>
    <row r="49748" spans="1:7">
      <c r="A49748" s="283">
        <f>'Comp. Desp. Indiretas'!$DQ$7</f>
        <v>0</v>
      </c>
      <c r="B49748" s="278" t="str">
        <f>'Comp. Desp. Indiretas'!$A$12</f>
        <v>MOC</v>
      </c>
      <c r="D49748" s="279" t="str">
        <f>'Comp. Desp. Indiretas'!$C$12</f>
        <v>COORD. OPERACIONAL</v>
      </c>
      <c r="E49748" s="278" t="str">
        <f>Resumo!$R$5</f>
        <v>Despesa</v>
      </c>
      <c r="F49748" s="278" t="str">
        <f>Resumo!$R$6</f>
        <v>Despesa Indireta</v>
      </c>
      <c r="G49748" s="286">
        <f>'Comp. Desp. Indiretas'!DQ12</f>
        <v>0</v>
      </c>
    </row>
    <row r="49749" spans="1:7">
      <c r="A49749" s="283">
        <f>'Comp. Desp. Indiretas'!$DQ$7</f>
        <v>0</v>
      </c>
      <c r="B49749" s="278" t="str">
        <f>'Comp. Desp. Indiretas'!$A$13</f>
        <v>MOC</v>
      </c>
      <c r="D49749" s="279" t="str">
        <f>'Comp. Desp. Indiretas'!$C$13</f>
        <v>ANALISTA DE PROJETOS SENIOR</v>
      </c>
      <c r="E49749" s="278" t="str">
        <f>Resumo!$R$5</f>
        <v>Despesa</v>
      </c>
      <c r="F49749" s="278" t="str">
        <f>Resumo!$R$6</f>
        <v>Despesa Indireta</v>
      </c>
      <c r="G49749" s="286">
        <f>'Comp. Desp. Indiretas'!DQ13</f>
        <v>0</v>
      </c>
    </row>
    <row r="49750" spans="1:7">
      <c r="A49750" s="283">
        <f>'Comp. Desp. Indiretas'!$DQ$7</f>
        <v>0</v>
      </c>
      <c r="B49750" s="278" t="str">
        <f>'Comp. Desp. Indiretas'!$A$14</f>
        <v>MOC</v>
      </c>
      <c r="D49750" s="279" t="str">
        <f>'Comp. Desp. Indiretas'!$C$14</f>
        <v>ANALISTA DE PROJETOS PLENO</v>
      </c>
      <c r="E49750" s="278" t="str">
        <f>Resumo!$R$5</f>
        <v>Despesa</v>
      </c>
      <c r="F49750" s="278" t="str">
        <f>Resumo!$R$6</f>
        <v>Despesa Indireta</v>
      </c>
      <c r="G49750" s="286">
        <f>'Comp. Desp. Indiretas'!DQ14</f>
        <v>0</v>
      </c>
    </row>
    <row r="49751" spans="1:7">
      <c r="A49751" s="283">
        <f>'Comp. Desp. Indiretas'!$DQ$7</f>
        <v>0</v>
      </c>
      <c r="B49751" s="278" t="str">
        <f>'Comp. Desp. Indiretas'!$A$15</f>
        <v>MOC</v>
      </c>
      <c r="D49751" s="279" t="str">
        <f>'Comp. Desp. Indiretas'!$C$15</f>
        <v>ANALISTA DE PROJETOS JUNIOR</v>
      </c>
      <c r="E49751" s="278" t="str">
        <f>Resumo!$R$5</f>
        <v>Despesa</v>
      </c>
      <c r="F49751" s="278" t="str">
        <f>Resumo!$R$6</f>
        <v>Despesa Indireta</v>
      </c>
      <c r="G49751" s="286">
        <f>'Comp. Desp. Indiretas'!DQ15</f>
        <v>0</v>
      </c>
    </row>
    <row r="49752" spans="1:7">
      <c r="A49752" s="283">
        <f>'Comp. Desp. Indiretas'!$DQ$7</f>
        <v>0</v>
      </c>
      <c r="B49752" s="278" t="str">
        <f>'Comp. Desp. Indiretas'!$A$16</f>
        <v>MOC</v>
      </c>
      <c r="D49752" s="279" t="str">
        <f>'Comp. Desp. Indiretas'!$C$16</f>
        <v>TÉCNICO OPERACIONAL</v>
      </c>
      <c r="E49752" s="278" t="str">
        <f>Resumo!$R$5</f>
        <v>Despesa</v>
      </c>
      <c r="F49752" s="278" t="str">
        <f>Resumo!$R$6</f>
        <v>Despesa Indireta</v>
      </c>
      <c r="G49752" s="286">
        <f>'Comp. Desp. Indiretas'!DQ16</f>
        <v>0</v>
      </c>
    </row>
    <row r="49753" spans="1:7">
      <c r="A49753" s="283">
        <f>'Comp. Desp. Indiretas'!$DQ$7</f>
        <v>0</v>
      </c>
      <c r="B49753" s="278" t="str">
        <f>'Comp. Desp. Indiretas'!$A$17</f>
        <v>MOC</v>
      </c>
      <c r="D49753" s="279" t="str">
        <f>'Comp. Desp. Indiretas'!$C$17</f>
        <v>TÉCNICO OPERACIONAL - C/ PERICULOSIDADE</v>
      </c>
      <c r="E49753" s="278" t="str">
        <f>Resumo!$R$5</f>
        <v>Despesa</v>
      </c>
      <c r="F49753" s="278" t="str">
        <f>Resumo!$R$6</f>
        <v>Despesa Indireta</v>
      </c>
      <c r="G49753" s="286">
        <f>'Comp. Desp. Indiretas'!DQ17</f>
        <v>0</v>
      </c>
    </row>
    <row r="49754" spans="1:7">
      <c r="A49754" s="283">
        <f>'Comp. Desp. Indiretas'!$DQ$7</f>
        <v>0</v>
      </c>
      <c r="B49754" s="278" t="str">
        <f>'Comp. Desp. Indiretas'!$A$18</f>
        <v>MOC</v>
      </c>
      <c r="D49754" s="279" t="str">
        <f>'Comp. Desp. Indiretas'!$C$18</f>
        <v>ANALISTA DE GEOPROCESSAMENTO</v>
      </c>
      <c r="E49754" s="278" t="str">
        <f>Resumo!$R$5</f>
        <v>Despesa</v>
      </c>
      <c r="F49754" s="278" t="str">
        <f>Resumo!$R$6</f>
        <v>Despesa Indireta</v>
      </c>
      <c r="G49754" s="286">
        <f>'Comp. Desp. Indiretas'!DQ18</f>
        <v>0</v>
      </c>
    </row>
    <row r="49755" spans="1:7">
      <c r="A49755" s="283">
        <f>'Comp. Desp. Indiretas'!$DQ$7</f>
        <v>0</v>
      </c>
      <c r="B49755" s="278" t="str">
        <f>'Comp. Desp. Indiretas'!$A$19</f>
        <v>MOC</v>
      </c>
      <c r="D49755" s="279" t="str">
        <f>'Comp. Desp. Indiretas'!$C$19</f>
        <v>ASSISTENTE DE PROJETOS</v>
      </c>
      <c r="E49755" s="278" t="str">
        <f>Resumo!$R$5</f>
        <v>Despesa</v>
      </c>
      <c r="F49755" s="278" t="str">
        <f>Resumo!$R$6</f>
        <v>Despesa Indireta</v>
      </c>
      <c r="G49755" s="286">
        <f>'Comp. Desp. Indiretas'!DQ19</f>
        <v>0</v>
      </c>
    </row>
    <row r="49756" spans="1:7">
      <c r="A49756" s="283">
        <f>'Comp. Desp. Indiretas'!$DQ$7</f>
        <v>0</v>
      </c>
      <c r="B49756" s="278" t="str">
        <f>'Comp. Desp. Indiretas'!$A$20</f>
        <v>MOC</v>
      </c>
      <c r="D49756" s="279" t="str">
        <f>'Comp. Desp. Indiretas'!$C$20</f>
        <v>ASSISTENTE ADMINISTRATIVO</v>
      </c>
      <c r="E49756" s="278" t="str">
        <f>Resumo!$R$5</f>
        <v>Despesa</v>
      </c>
      <c r="F49756" s="278" t="str">
        <f>Resumo!$R$6</f>
        <v>Despesa Indireta</v>
      </c>
      <c r="G49756" s="286">
        <f>'Comp. Desp. Indiretas'!DQ20</f>
        <v>0</v>
      </c>
    </row>
    <row r="49757" spans="1:7">
      <c r="A49757" s="283">
        <f>'Comp. Desp. Indiretas'!$DQ$7</f>
        <v>0</v>
      </c>
      <c r="B49757" s="278" t="str">
        <f>'Comp. Desp. Indiretas'!$A$21</f>
        <v>MOC</v>
      </c>
      <c r="D49757" s="279" t="str">
        <f>'Comp. Desp. Indiretas'!$C$21</f>
        <v>ESTAGIÁRIO TÉCNICO</v>
      </c>
      <c r="E49757" s="278" t="str">
        <f>Resumo!$R$5</f>
        <v>Despesa</v>
      </c>
      <c r="F49757" s="278" t="str">
        <f>Resumo!$R$6</f>
        <v>Despesa Indireta</v>
      </c>
      <c r="G49757" s="286">
        <f>'Comp. Desp. Indiretas'!DQ21</f>
        <v>0</v>
      </c>
    </row>
    <row r="49758" spans="1:7">
      <c r="A49758" s="283">
        <f>'Comp. Desp. Indiretas'!$DQ$7</f>
        <v>0</v>
      </c>
      <c r="B49758" s="278" t="str">
        <f>'Comp. Desp. Indiretas'!$A$22</f>
        <v>MOC</v>
      </c>
      <c r="D49758" s="279" t="str">
        <f>'Comp. Desp. Indiretas'!$C$22</f>
        <v>ANALISTA FINANCEIRO</v>
      </c>
      <c r="E49758" s="278" t="str">
        <f>Resumo!$R$5</f>
        <v>Despesa</v>
      </c>
      <c r="F49758" s="278" t="str">
        <f>Resumo!$R$6</f>
        <v>Despesa Indireta</v>
      </c>
      <c r="G49758" s="286">
        <f>'Comp. Desp. Indiretas'!DQ22</f>
        <v>0</v>
      </c>
    </row>
    <row r="49759" spans="1:7">
      <c r="A49759" s="283">
        <f>'Comp. Desp. Indiretas'!$DQ$7</f>
        <v>0</v>
      </c>
      <c r="B49759" s="278" t="str">
        <f>'Comp. Desp. Indiretas'!$A$23</f>
        <v>MOC</v>
      </c>
      <c r="D49759" s="279" t="str">
        <f>'Comp. Desp. Indiretas'!$C$23</f>
        <v>ANALISTA DE SUPRIMENTOS</v>
      </c>
      <c r="E49759" s="278" t="str">
        <f>Resumo!$R$5</f>
        <v>Despesa</v>
      </c>
      <c r="F49759" s="278" t="str">
        <f>Resumo!$R$6</f>
        <v>Despesa Indireta</v>
      </c>
      <c r="G49759" s="286">
        <f>'Comp. Desp. Indiretas'!DQ23</f>
        <v>0</v>
      </c>
    </row>
    <row r="49760" spans="1:7">
      <c r="A49760" s="283">
        <f>'Comp. Desp. Indiretas'!$DQ$7</f>
        <v>0</v>
      </c>
      <c r="B49760" s="278" t="str">
        <f>'Comp. Desp. Indiretas'!$A$24</f>
        <v>DG</v>
      </c>
      <c r="D49760" s="279" t="str">
        <f>'Comp. Desp. Indiretas'!$C$24</f>
        <v>HOSPEDAGEM VIAGEM</v>
      </c>
      <c r="E49760" s="278" t="str">
        <f>Resumo!$R$5</f>
        <v>Despesa</v>
      </c>
      <c r="F49760" s="278" t="str">
        <f>Resumo!$R$6</f>
        <v>Despesa Indireta</v>
      </c>
      <c r="G49760" s="286">
        <f>'Comp. Desp. Indiretas'!DQ24</f>
        <v>0</v>
      </c>
    </row>
    <row r="49761" spans="1:7">
      <c r="A49761" s="283">
        <f>'Comp. Desp. Indiretas'!$DQ$7</f>
        <v>0</v>
      </c>
      <c r="B49761" s="278" t="str">
        <f>'Comp. Desp. Indiretas'!$A$25</f>
        <v>DG</v>
      </c>
      <c r="D49761" s="279" t="str">
        <f>'Comp. Desp. Indiretas'!$C$25</f>
        <v>HOSPEDAGEM - NIVEL 2</v>
      </c>
      <c r="E49761" s="278" t="str">
        <f>Resumo!$R$5</f>
        <v>Despesa</v>
      </c>
      <c r="F49761" s="278" t="str">
        <f>Resumo!$R$6</f>
        <v>Despesa Indireta</v>
      </c>
      <c r="G49761" s="286">
        <f>'Comp. Desp. Indiretas'!DQ25</f>
        <v>0</v>
      </c>
    </row>
    <row r="49762" spans="1:7">
      <c r="A49762" s="283">
        <f>'Comp. Desp. Indiretas'!$DQ$7</f>
        <v>0</v>
      </c>
      <c r="B49762" s="278" t="str">
        <f>'Comp. Desp. Indiretas'!$A$26</f>
        <v>DG</v>
      </c>
      <c r="D49762" s="279" t="str">
        <f>'Comp. Desp. Indiretas'!$C$26</f>
        <v>HOSPEDAGEM - NIVEL 3</v>
      </c>
      <c r="E49762" s="278" t="str">
        <f>Resumo!$R$5</f>
        <v>Despesa</v>
      </c>
      <c r="F49762" s="278" t="str">
        <f>Resumo!$R$6</f>
        <v>Despesa Indireta</v>
      </c>
      <c r="G49762" s="286">
        <f>'Comp. Desp. Indiretas'!DQ26</f>
        <v>0</v>
      </c>
    </row>
    <row r="49763" spans="1:7">
      <c r="A49763" s="283">
        <f>'Comp. Desp. Indiretas'!$DQ$7</f>
        <v>0</v>
      </c>
      <c r="B49763" s="278" t="str">
        <f>'Comp. Desp. Indiretas'!$A$27</f>
        <v>DG</v>
      </c>
      <c r="D49763" s="279" t="str">
        <f>'Comp. Desp. Indiretas'!$C$27</f>
        <v>SALA COMERCIAL - PARAUAPEBAS/PA</v>
      </c>
      <c r="E49763" s="278" t="str">
        <f>Resumo!$R$5</f>
        <v>Despesa</v>
      </c>
      <c r="F49763" s="278" t="str">
        <f>Resumo!$R$6</f>
        <v>Despesa Indireta</v>
      </c>
      <c r="G49763" s="286">
        <f>'Comp. Desp. Indiretas'!DQ27</f>
        <v>0</v>
      </c>
    </row>
    <row r="49764" spans="1:7">
      <c r="A49764" s="283">
        <f>'Comp. Desp. Indiretas'!$DQ$7</f>
        <v>0</v>
      </c>
      <c r="B49764" s="278" t="str">
        <f>'Comp. Desp. Indiretas'!$A$28</f>
        <v>DG</v>
      </c>
      <c r="D49764" s="279" t="str">
        <f>'Comp. Desp. Indiretas'!$C$28</f>
        <v>CUSTOS FIXOS - SALA COMERCIAL (INTERNET, TELEFONIA, ENERGIA, LIMPEZA, E ETC)</v>
      </c>
      <c r="E49764" s="278" t="str">
        <f>Resumo!$R$5</f>
        <v>Despesa</v>
      </c>
      <c r="F49764" s="278" t="str">
        <f>Resumo!$R$6</f>
        <v>Despesa Indireta</v>
      </c>
      <c r="G49764" s="286">
        <f>'Comp. Desp. Indiretas'!DQ28</f>
        <v>0</v>
      </c>
    </row>
    <row r="49765" spans="1:7">
      <c r="A49765" s="283">
        <f>'Comp. Desp. Indiretas'!$DQ$7</f>
        <v>0</v>
      </c>
      <c r="B49765" s="278" t="str">
        <f>'Comp. Desp. Indiretas'!$A$29</f>
        <v>DG</v>
      </c>
      <c r="D49765" s="279" t="str">
        <f>'Comp. Desp. Indiretas'!$C$29</f>
        <v>MOBILIA/FRETE - SALA COMERCIAL</v>
      </c>
      <c r="E49765" s="278" t="str">
        <f>Resumo!$R$5</f>
        <v>Despesa</v>
      </c>
      <c r="F49765" s="278" t="str">
        <f>Resumo!$R$6</f>
        <v>Despesa Indireta</v>
      </c>
      <c r="G49765" s="286">
        <f>'Comp. Desp. Indiretas'!DQ29</f>
        <v>0</v>
      </c>
    </row>
    <row r="49766" spans="1:7">
      <c r="A49766" s="283">
        <f>'Comp. Desp. Indiretas'!$DQ$7</f>
        <v>0</v>
      </c>
      <c r="B49766" s="278" t="str">
        <f>'Comp. Desp. Indiretas'!$A$30</f>
        <v>DG</v>
      </c>
      <c r="D49766" s="279" t="str">
        <f>'Comp. Desp. Indiretas'!$C$30</f>
        <v>ALIMENTAÇÃO - NIVEL 3</v>
      </c>
      <c r="E49766" s="278" t="str">
        <f>Resumo!$R$5</f>
        <v>Despesa</v>
      </c>
      <c r="F49766" s="278" t="str">
        <f>Resumo!$R$6</f>
        <v>Despesa Indireta</v>
      </c>
      <c r="G49766" s="286">
        <f>'Comp. Desp. Indiretas'!DQ30</f>
        <v>0</v>
      </c>
    </row>
    <row r="49767" spans="1:7">
      <c r="A49767" s="283">
        <f>'Comp. Desp. Indiretas'!$DQ$7</f>
        <v>0</v>
      </c>
      <c r="B49767" s="278" t="str">
        <f>'Comp. Desp. Indiretas'!$A$31</f>
        <v>DG</v>
      </c>
      <c r="D49767" s="279" t="str">
        <f>'Comp. Desp. Indiretas'!$C$31</f>
        <v>TELEFONIA</v>
      </c>
      <c r="E49767" s="278" t="str">
        <f>Resumo!$R$5</f>
        <v>Despesa</v>
      </c>
      <c r="F49767" s="278" t="str">
        <f>Resumo!$R$6</f>
        <v>Despesa Indireta</v>
      </c>
      <c r="G49767" s="286">
        <f>'Comp. Desp. Indiretas'!DQ31</f>
        <v>0</v>
      </c>
    </row>
    <row r="49768" spans="1:7">
      <c r="A49768" s="283">
        <f>'Comp. Desp. Indiretas'!$DQ$7</f>
        <v>0</v>
      </c>
      <c r="B49768" s="278" t="str">
        <f>'Comp. Desp. Indiretas'!$A$32</f>
        <v>DG</v>
      </c>
      <c r="D49768" s="279" t="str">
        <f>'Comp. Desp. Indiretas'!$C$32</f>
        <v>ALUGUEL DE VEÍCULO SUV</v>
      </c>
      <c r="E49768" s="278" t="str">
        <f>Resumo!$R$5</f>
        <v>Despesa</v>
      </c>
      <c r="F49768" s="278" t="str">
        <f>Resumo!$R$6</f>
        <v>Despesa Indireta</v>
      </c>
      <c r="G49768" s="286">
        <f>'Comp. Desp. Indiretas'!DQ32</f>
        <v>0</v>
      </c>
    </row>
    <row r="49769" spans="1:7">
      <c r="A49769" s="283">
        <f>'Comp. Desp. Indiretas'!$DQ$7</f>
        <v>0</v>
      </c>
      <c r="B49769" s="278" t="str">
        <f>'Comp. Desp. Indiretas'!$A$33</f>
        <v>DG</v>
      </c>
      <c r="D49769" s="279" t="str">
        <f>'Comp. Desp. Indiretas'!$C$33</f>
        <v>ALUGUEL DE VEICULO LEVE</v>
      </c>
      <c r="E49769" s="278" t="str">
        <f>Resumo!$R$5</f>
        <v>Despesa</v>
      </c>
      <c r="F49769" s="278" t="str">
        <f>Resumo!$R$6</f>
        <v>Despesa Indireta</v>
      </c>
      <c r="G49769" s="286">
        <f>'Comp. Desp. Indiretas'!DQ33</f>
        <v>0</v>
      </c>
    </row>
    <row r="49770" spans="1:7">
      <c r="A49770" s="283">
        <f>'Comp. Desp. Indiretas'!$DQ$7</f>
        <v>0</v>
      </c>
      <c r="B49770" s="278" t="str">
        <f>'Comp. Desp. Indiretas'!$A$34</f>
        <v>DG</v>
      </c>
      <c r="D49770" s="279" t="str">
        <f>'Comp. Desp. Indiretas'!$C$34</f>
        <v>ALUGUEL CAMINHONTE</v>
      </c>
      <c r="E49770" s="278" t="str">
        <f>Resumo!$R$5</f>
        <v>Despesa</v>
      </c>
      <c r="F49770" s="278" t="str">
        <f>Resumo!$R$6</f>
        <v>Despesa Indireta</v>
      </c>
      <c r="G49770" s="286">
        <f>'Comp. Desp. Indiretas'!DQ34</f>
        <v>0</v>
      </c>
    </row>
    <row r="49771" spans="1:7">
      <c r="A49771" s="283">
        <f>'Comp. Desp. Indiretas'!$DQ$7</f>
        <v>0</v>
      </c>
      <c r="B49771" s="278" t="str">
        <f>'Comp. Desp. Indiretas'!$A$35</f>
        <v>DG</v>
      </c>
      <c r="D49771" s="279" t="str">
        <f>'Comp. Desp. Indiretas'!$C$35</f>
        <v>AQUISIÇÃO DE VEICULO</v>
      </c>
      <c r="E49771" s="278" t="str">
        <f>Resumo!$R$5</f>
        <v>Despesa</v>
      </c>
      <c r="F49771" s="278" t="str">
        <f>Resumo!$R$6</f>
        <v>Despesa Indireta</v>
      </c>
      <c r="G49771" s="286">
        <f>'Comp. Desp. Indiretas'!DQ35</f>
        <v>0</v>
      </c>
    </row>
    <row r="49772" spans="1:7">
      <c r="A49772" s="283">
        <f>'Comp. Desp. Indiretas'!$DQ$7</f>
        <v>0</v>
      </c>
      <c r="B49772" s="278" t="str">
        <f>'Comp. Desp. Indiretas'!$A$36</f>
        <v>DG</v>
      </c>
      <c r="D49772" s="279" t="str">
        <f>'Comp. Desp. Indiretas'!$C$36</f>
        <v>COMBUSTÍVEL - GASOLINA</v>
      </c>
      <c r="E49772" s="278" t="str">
        <f>Resumo!$R$5</f>
        <v>Despesa</v>
      </c>
      <c r="F49772" s="278" t="str">
        <f>Resumo!$R$6</f>
        <v>Despesa Indireta</v>
      </c>
      <c r="G49772" s="286">
        <f>'Comp. Desp. Indiretas'!DQ36</f>
        <v>0</v>
      </c>
    </row>
    <row r="49773" spans="1:7">
      <c r="A49773" s="283">
        <f>'Comp. Desp. Indiretas'!$DQ$7</f>
        <v>0</v>
      </c>
      <c r="B49773" s="278" t="str">
        <f>'Comp. Desp. Indiretas'!$A$37</f>
        <v>DG</v>
      </c>
      <c r="D49773" s="279" t="str">
        <f>'Comp. Desp. Indiretas'!$C$37</f>
        <v>COMBUSTÍVEL - DIESEL</v>
      </c>
      <c r="E49773" s="278" t="str">
        <f>Resumo!$R$5</f>
        <v>Despesa</v>
      </c>
      <c r="F49773" s="278" t="str">
        <f>Resumo!$R$6</f>
        <v>Despesa Indireta</v>
      </c>
      <c r="G49773" s="286">
        <f>'Comp. Desp. Indiretas'!DQ37</f>
        <v>0</v>
      </c>
    </row>
    <row r="49774" spans="1:7">
      <c r="A49774" s="283">
        <f>'Comp. Desp. Indiretas'!$DQ$7</f>
        <v>0</v>
      </c>
      <c r="B49774" s="278" t="str">
        <f>'Comp. Desp. Indiretas'!$A$38</f>
        <v>DG</v>
      </c>
      <c r="D49774" s="279" t="str">
        <f>'Comp. Desp. Indiretas'!$C$38</f>
        <v>PASSAGEM AÉREA</v>
      </c>
      <c r="E49774" s="278" t="str">
        <f>Resumo!$R$5</f>
        <v>Despesa</v>
      </c>
      <c r="F49774" s="278" t="str">
        <f>Resumo!$R$6</f>
        <v>Despesa Indireta</v>
      </c>
      <c r="G49774" s="286">
        <f>'Comp. Desp. Indiretas'!DQ38</f>
        <v>0</v>
      </c>
    </row>
    <row r="49775" spans="1:7">
      <c r="A49775" s="283">
        <f>'Comp. Desp. Indiretas'!$DQ$7</f>
        <v>0</v>
      </c>
      <c r="B49775" s="278" t="str">
        <f>'Comp. Desp. Indiretas'!$A$39</f>
        <v>ART</v>
      </c>
      <c r="D49775" s="279" t="str">
        <f>'Comp. Desp. Indiretas'!$C$39</f>
        <v>ART CREA - Nível 1</v>
      </c>
      <c r="E49775" s="278" t="str">
        <f>Resumo!$R$5</f>
        <v>Despesa</v>
      </c>
      <c r="F49775" s="278" t="str">
        <f>Resumo!$R$6</f>
        <v>Despesa Indireta</v>
      </c>
      <c r="G49775" s="286">
        <f>'Comp. Desp. Indiretas'!DQ39</f>
        <v>0</v>
      </c>
    </row>
    <row r="49776" spans="1:7">
      <c r="A49776" s="283">
        <f>'Comp. Desp. Indiretas'!$DQ$7</f>
        <v>0</v>
      </c>
      <c r="B49776" s="278" t="str">
        <f>'Comp. Desp. Indiretas'!$A$40</f>
        <v>ART</v>
      </c>
      <c r="D49776" s="279" t="str">
        <f>'Comp. Desp. Indiretas'!$C$40</f>
        <v>ART CREA - Nível 2</v>
      </c>
      <c r="E49776" s="278" t="str">
        <f>Resumo!$R$5</f>
        <v>Despesa</v>
      </c>
      <c r="F49776" s="278" t="str">
        <f>Resumo!$R$6</f>
        <v>Despesa Indireta</v>
      </c>
      <c r="G49776" s="286">
        <f>'Comp. Desp. Indiretas'!DQ40</f>
        <v>0</v>
      </c>
    </row>
    <row r="49777" spans="1:7">
      <c r="A49777" s="283">
        <f>'Comp. Desp. Indiretas'!$DQ$7</f>
        <v>0</v>
      </c>
      <c r="B49777" s="278" t="str">
        <f>'Comp. Desp. Indiretas'!$A$41</f>
        <v>ART</v>
      </c>
      <c r="D49777" s="279" t="str">
        <f>'Comp. Desp. Indiretas'!$C$41</f>
        <v>ART CREA - Nível 3</v>
      </c>
      <c r="E49777" s="278" t="str">
        <f>Resumo!$R$5</f>
        <v>Despesa</v>
      </c>
      <c r="F49777" s="278" t="str">
        <f>Resumo!$R$6</f>
        <v>Despesa Indireta</v>
      </c>
      <c r="G49777" s="286">
        <f>'Comp. Desp. Indiretas'!DQ41</f>
        <v>0</v>
      </c>
    </row>
    <row r="49778" spans="1:7">
      <c r="A49778" s="283">
        <f>'Comp. Desp. Indiretas'!$DQ$7</f>
        <v>0</v>
      </c>
      <c r="B49778" s="278" t="str">
        <f>'Comp. Desp. Indiretas'!$A$42</f>
        <v>ART</v>
      </c>
      <c r="D49778" s="279" t="str">
        <f>'Comp. Desp. Indiretas'!$C$42</f>
        <v>ACERVO CREA</v>
      </c>
      <c r="E49778" s="278" t="str">
        <f>Resumo!$R$5</f>
        <v>Despesa</v>
      </c>
      <c r="F49778" s="278" t="str">
        <f>Resumo!$R$6</f>
        <v>Despesa Indireta</v>
      </c>
      <c r="G49778" s="286">
        <f>'Comp. Desp. Indiretas'!DQ42</f>
        <v>0</v>
      </c>
    </row>
    <row r="49779" spans="1:7">
      <c r="A49779" s="283">
        <f>'Comp. Desp. Indiretas'!$DQ$7</f>
        <v>0</v>
      </c>
      <c r="B49779" s="278" t="str">
        <f>'Comp. Desp. Indiretas'!$A$43</f>
        <v>ART</v>
      </c>
      <c r="D49779" s="279" t="str">
        <f>'Comp. Desp. Indiretas'!$C$43</f>
        <v>ART CRBio</v>
      </c>
      <c r="E49779" s="278" t="str">
        <f>Resumo!$R$5</f>
        <v>Despesa</v>
      </c>
      <c r="F49779" s="278" t="str">
        <f>Resumo!$R$6</f>
        <v>Despesa Indireta</v>
      </c>
      <c r="G49779" s="286">
        <f>'Comp. Desp. Indiretas'!DQ43</f>
        <v>0</v>
      </c>
    </row>
    <row r="49780" spans="1:7">
      <c r="A49780" s="283">
        <f>'Comp. Desp. Indiretas'!$DQ$7</f>
        <v>0</v>
      </c>
      <c r="B49780" s="278" t="str">
        <f>'Comp. Desp. Indiretas'!$A$44</f>
        <v>ART</v>
      </c>
      <c r="D49780" s="279" t="str">
        <f>'Comp. Desp. Indiretas'!$C$44</f>
        <v>ACERVO CRBio</v>
      </c>
      <c r="E49780" s="278" t="str">
        <f>Resumo!$R$5</f>
        <v>Despesa</v>
      </c>
      <c r="F49780" s="278" t="str">
        <f>Resumo!$R$6</f>
        <v>Despesa Indireta</v>
      </c>
      <c r="G49780" s="286">
        <f>'Comp. Desp. Indiretas'!DQ44</f>
        <v>0</v>
      </c>
    </row>
    <row r="49781" spans="1:7">
      <c r="A49781" s="283">
        <f>'Comp. Desp. Indiretas'!$DQ$7</f>
        <v>0</v>
      </c>
      <c r="B49781" s="278" t="str">
        <f>'Comp. Desp. Indiretas'!$A$45</f>
        <v>ART</v>
      </c>
      <c r="D49781" s="279" t="str">
        <f>'Comp. Desp. Indiretas'!$C$45</f>
        <v>VISTO CREA PF</v>
      </c>
      <c r="E49781" s="278" t="str">
        <f>Resumo!$R$5</f>
        <v>Despesa</v>
      </c>
      <c r="F49781" s="278" t="str">
        <f>Resumo!$R$6</f>
        <v>Despesa Indireta</v>
      </c>
      <c r="G49781" s="286">
        <f>'Comp. Desp. Indiretas'!DQ45</f>
        <v>0</v>
      </c>
    </row>
    <row r="49782" spans="1:7">
      <c r="A49782" s="283">
        <f>'Comp. Desp. Indiretas'!$DQ$7</f>
        <v>0</v>
      </c>
      <c r="B49782" s="278" t="str">
        <f>'Comp. Desp. Indiretas'!$A$46</f>
        <v>ART</v>
      </c>
      <c r="D49782" s="279" t="str">
        <f>'Comp. Desp. Indiretas'!$C$46</f>
        <v>VISTO CREA PJ</v>
      </c>
      <c r="E49782" s="278" t="str">
        <f>Resumo!$R$5</f>
        <v>Despesa</v>
      </c>
      <c r="F49782" s="278" t="str">
        <f>Resumo!$R$6</f>
        <v>Despesa Indireta</v>
      </c>
      <c r="G49782" s="286">
        <f>'Comp. Desp. Indiretas'!DQ46</f>
        <v>0</v>
      </c>
    </row>
    <row r="49783" spans="1:7">
      <c r="A49783" s="283">
        <f>'Comp. Desp. Indiretas'!$DQ$7</f>
        <v>0</v>
      </c>
      <c r="B49783" s="278" t="str">
        <f>'Comp. Desp. Indiretas'!$A$47</f>
        <v>ART</v>
      </c>
      <c r="D49783" s="279" t="str">
        <f>'Comp. Desp. Indiretas'!$C$47</f>
        <v>ANUIDADE CREA PF</v>
      </c>
      <c r="E49783" s="278" t="str">
        <f>Resumo!$R$5</f>
        <v>Despesa</v>
      </c>
      <c r="F49783" s="278" t="str">
        <f>Resumo!$R$6</f>
        <v>Despesa Indireta</v>
      </c>
      <c r="G49783" s="286">
        <f>'Comp. Desp. Indiretas'!DQ47</f>
        <v>0</v>
      </c>
    </row>
    <row r="49784" spans="1:7">
      <c r="A49784" s="283">
        <f>'Comp. Desp. Indiretas'!$DQ$7</f>
        <v>0</v>
      </c>
      <c r="B49784" s="278" t="str">
        <f>'Comp. Desp. Indiretas'!$A$48</f>
        <v>ART</v>
      </c>
      <c r="D49784" s="279" t="str">
        <f>'Comp. Desp. Indiretas'!$C$48</f>
        <v>ANUIDADE CREA PJ</v>
      </c>
      <c r="E49784" s="278" t="str">
        <f>Resumo!$R$5</f>
        <v>Despesa</v>
      </c>
      <c r="F49784" s="278" t="str">
        <f>Resumo!$R$6</f>
        <v>Despesa Indireta</v>
      </c>
      <c r="G49784" s="286">
        <f>'Comp. Desp. Indiretas'!DQ48</f>
        <v>0</v>
      </c>
    </row>
    <row r="49785" spans="1:7">
      <c r="A49785" s="283">
        <f>'Comp. Desp. Indiretas'!$DQ$7</f>
        <v>0</v>
      </c>
      <c r="B49785" s="278" t="str">
        <f>'Comp. Desp. Indiretas'!$A$49</f>
        <v>ART</v>
      </c>
      <c r="D49785" s="279" t="str">
        <f>'Comp. Desp. Indiretas'!$C$49</f>
        <v>VISTO CRBio PF</v>
      </c>
      <c r="E49785" s="278" t="str">
        <f>Resumo!$R$5</f>
        <v>Despesa</v>
      </c>
      <c r="F49785" s="278" t="str">
        <f>Resumo!$R$6</f>
        <v>Despesa Indireta</v>
      </c>
      <c r="G49785" s="286">
        <f>'Comp. Desp. Indiretas'!DQ49</f>
        <v>0</v>
      </c>
    </row>
    <row r="49786" spans="1:7">
      <c r="A49786" s="283">
        <f>'Comp. Desp. Indiretas'!$DQ$7</f>
        <v>0</v>
      </c>
      <c r="B49786" s="278" t="str">
        <f>'Comp. Desp. Indiretas'!$A$50</f>
        <v>ART</v>
      </c>
      <c r="D49786" s="279" t="str">
        <f>'Comp. Desp. Indiretas'!$C$50</f>
        <v>VISTO CRBio PJ</v>
      </c>
      <c r="E49786" s="278" t="str">
        <f>Resumo!$R$5</f>
        <v>Despesa</v>
      </c>
      <c r="F49786" s="278" t="str">
        <f>Resumo!$R$6</f>
        <v>Despesa Indireta</v>
      </c>
      <c r="G49786" s="286">
        <f>'Comp. Desp. Indiretas'!DQ50</f>
        <v>0</v>
      </c>
    </row>
    <row r="49787" spans="1:7">
      <c r="A49787" s="283">
        <f>'Comp. Desp. Indiretas'!$DQ$7</f>
        <v>0</v>
      </c>
      <c r="B49787" s="278" t="str">
        <f>'Comp. Desp. Indiretas'!$A$51</f>
        <v>SMS</v>
      </c>
      <c r="D49787" s="279" t="str">
        <f>'Comp. Desp. Indiretas'!$C$51</f>
        <v>PPRA</v>
      </c>
      <c r="E49787" s="278" t="str">
        <f>Resumo!$R$5</f>
        <v>Despesa</v>
      </c>
      <c r="F49787" s="278" t="str">
        <f>Resumo!$R$6</f>
        <v>Despesa Indireta</v>
      </c>
      <c r="G49787" s="286">
        <f>'Comp. Desp. Indiretas'!DQ51</f>
        <v>0</v>
      </c>
    </row>
    <row r="49788" spans="1:7">
      <c r="A49788" s="283">
        <f>'Comp. Desp. Indiretas'!$DQ$7</f>
        <v>0</v>
      </c>
      <c r="B49788" s="278" t="str">
        <f>'Comp. Desp. Indiretas'!$A$52</f>
        <v>SMS</v>
      </c>
      <c r="D49788" s="279" t="str">
        <f>'Comp. Desp. Indiretas'!$C$52</f>
        <v>PCMSO</v>
      </c>
      <c r="E49788" s="278" t="str">
        <f>Resumo!$R$5</f>
        <v>Despesa</v>
      </c>
      <c r="F49788" s="278" t="str">
        <f>Resumo!$R$6</f>
        <v>Despesa Indireta</v>
      </c>
      <c r="G49788" s="286">
        <f>'Comp. Desp. Indiretas'!DQ52</f>
        <v>0</v>
      </c>
    </row>
    <row r="49789" spans="1:7">
      <c r="A49789" s="283">
        <f>'Comp. Desp. Indiretas'!$DQ$7</f>
        <v>0</v>
      </c>
      <c r="B49789" s="278" t="str">
        <f>'Comp. Desp. Indiretas'!$A$53</f>
        <v>SMS</v>
      </c>
      <c r="D49789" s="279" t="str">
        <f>'Comp. Desp. Indiretas'!$C$53</f>
        <v>PGR</v>
      </c>
      <c r="E49789" s="278" t="str">
        <f>Resumo!$R$5</f>
        <v>Despesa</v>
      </c>
      <c r="F49789" s="278" t="str">
        <f>Resumo!$R$6</f>
        <v>Despesa Indireta</v>
      </c>
      <c r="G49789" s="286">
        <f>'Comp. Desp. Indiretas'!DQ53</f>
        <v>0</v>
      </c>
    </row>
    <row r="49790" spans="1:7">
      <c r="A49790" s="283">
        <f>'Comp. Desp. Indiretas'!$DQ$7</f>
        <v>0</v>
      </c>
      <c r="B49790" s="278" t="str">
        <f>'Comp. Desp. Indiretas'!$A$55</f>
        <v>SMS</v>
      </c>
      <c r="D49790" s="279" t="str">
        <f>'Comp. Desp. Indiretas'!$C$55</f>
        <v>TREINAMENTO</v>
      </c>
      <c r="E49790" s="278" t="str">
        <f>Resumo!$R$5</f>
        <v>Despesa</v>
      </c>
      <c r="F49790" s="278" t="str">
        <f>Resumo!$R$6</f>
        <v>Despesa Indireta</v>
      </c>
      <c r="G49790" s="286">
        <f>'Comp. Desp. Indiretas'!DQ55</f>
        <v>0</v>
      </c>
    </row>
    <row r="49791" spans="1:7">
      <c r="A49791" s="283">
        <f>'Comp. Desp. Indiretas'!$DQ$7</f>
        <v>0</v>
      </c>
      <c r="B49791" s="278" t="str">
        <f>'Comp. Desp. Indiretas'!$A$56</f>
        <v>SMS</v>
      </c>
      <c r="D49791" s="279" t="str">
        <f>'Comp. Desp. Indiretas'!$C$56</f>
        <v>ASO</v>
      </c>
      <c r="E49791" s="278" t="str">
        <f>Resumo!$R$5</f>
        <v>Despesa</v>
      </c>
      <c r="F49791" s="278" t="str">
        <f>Resumo!$R$6</f>
        <v>Despesa Indireta</v>
      </c>
      <c r="G49791" s="286">
        <f>'Comp. Desp. Indiretas'!DQ56</f>
        <v>0</v>
      </c>
    </row>
    <row r="49792" spans="1:7">
      <c r="A49792" s="283">
        <f>'Comp. Desp. Indiretas'!$DQ$7</f>
        <v>0</v>
      </c>
      <c r="B49792" s="278">
        <f>'Comp. Desp. Indiretas'!$A$57</f>
        <v>0</v>
      </c>
      <c r="D49792" s="279" t="str">
        <f>'Comp. Desp. Indiretas'!$C$57</f>
        <v/>
      </c>
      <c r="E49792" s="278" t="str">
        <f>Resumo!$R$5</f>
        <v>Despesa</v>
      </c>
      <c r="F49792" s="278" t="str">
        <f>Resumo!$R$6</f>
        <v>Despesa Indireta</v>
      </c>
      <c r="G49792" s="286">
        <f>'Comp. Desp. Indiretas'!DQ57</f>
        <v>0</v>
      </c>
    </row>
    <row r="49793" spans="1:7">
      <c r="A49793" s="283">
        <f>'Comp. Desp. Indiretas'!$DQ$7</f>
        <v>0</v>
      </c>
      <c r="B49793" s="278">
        <f>'Comp. Desp. Indiretas'!$A$58</f>
        <v>0</v>
      </c>
      <c r="D49793" s="279" t="str">
        <f>'Comp. Desp. Indiretas'!$C$58</f>
        <v/>
      </c>
      <c r="E49793" s="278" t="str">
        <f>Resumo!$R$5</f>
        <v>Despesa</v>
      </c>
      <c r="F49793" s="278" t="str">
        <f>Resumo!$R$6</f>
        <v>Despesa Indireta</v>
      </c>
      <c r="G49793" s="286">
        <f>'Comp. Desp. Indiretas'!DQ58</f>
        <v>0</v>
      </c>
    </row>
    <row r="49794" spans="1:7">
      <c r="A49794" s="283">
        <f>'Comp. Desp. Indiretas'!$DQ$7</f>
        <v>0</v>
      </c>
      <c r="B49794" s="278">
        <f>'Comp. Desp. Indiretas'!$A$59</f>
        <v>0</v>
      </c>
      <c r="D49794" s="279" t="str">
        <f>'Comp. Desp. Indiretas'!$C$59</f>
        <v/>
      </c>
      <c r="E49794" s="278" t="str">
        <f>Resumo!$R$5</f>
        <v>Despesa</v>
      </c>
      <c r="F49794" s="278" t="str">
        <f>Resumo!$R$6</f>
        <v>Despesa Indireta</v>
      </c>
      <c r="G49794" s="286">
        <f>'Comp. Desp. Indiretas'!DQ59</f>
        <v>0</v>
      </c>
    </row>
    <row r="49795" spans="1:7">
      <c r="A49795" s="283">
        <f>'Comp. Desp. Indiretas'!$DQ$7</f>
        <v>0</v>
      </c>
      <c r="B49795" s="278">
        <f>'Comp. Desp. Indiretas'!$A$60</f>
        <v>0</v>
      </c>
      <c r="D49795" s="279" t="str">
        <f>'Comp. Desp. Indiretas'!$C$60</f>
        <v/>
      </c>
      <c r="E49795" s="278" t="str">
        <f>Resumo!$R$5</f>
        <v>Despesa</v>
      </c>
      <c r="F49795" s="278" t="str">
        <f>Resumo!$R$6</f>
        <v>Despesa Indireta</v>
      </c>
      <c r="G49795" s="286">
        <f>'Comp. Desp. Indiretas'!DQ60</f>
        <v>0</v>
      </c>
    </row>
    <row r="49796" spans="1:7">
      <c r="A49796" s="283">
        <f>'Comp. Desp. Indiretas'!$DQ$7</f>
        <v>0</v>
      </c>
      <c r="B49796" s="278" t="str">
        <f>'Comp. Desp. Indiretas'!$A$63</f>
        <v>MOC</v>
      </c>
      <c r="D49796" s="279" t="str">
        <f>'Comp. Desp. Indiretas'!$C$63</f>
        <v>DIRETOR TÉCNICO</v>
      </c>
      <c r="E49796" s="278" t="str">
        <f>Resumo!$R$5</f>
        <v>Despesa</v>
      </c>
      <c r="F49796" s="278" t="str">
        <f>Resumo!$R$6</f>
        <v>Despesa Indireta</v>
      </c>
      <c r="G49796" s="286">
        <f>'Comp. Desp. Indiretas'!DQ63</f>
        <v>0</v>
      </c>
    </row>
    <row r="49797" spans="1:7">
      <c r="A49797" s="283">
        <f>'Comp. Desp. Indiretas'!$DQ$7</f>
        <v>0</v>
      </c>
      <c r="B49797" s="278" t="str">
        <f>'Comp. Desp. Indiretas'!$A$64</f>
        <v>MOC</v>
      </c>
      <c r="D49797" s="279" t="str">
        <f>'Comp. Desp. Indiretas'!$C$64</f>
        <v>ANALISTA DE SUPRIMENTOS</v>
      </c>
      <c r="E49797" s="278" t="str">
        <f>Resumo!$R$5</f>
        <v>Despesa</v>
      </c>
      <c r="F49797" s="278" t="str">
        <f>Resumo!$R$6</f>
        <v>Despesa Indireta</v>
      </c>
      <c r="G49797" s="286">
        <f>'Comp. Desp. Indiretas'!DQ64</f>
        <v>0</v>
      </c>
    </row>
    <row r="49798" spans="1:7">
      <c r="A49798" s="283">
        <f>'Comp. Desp. Indiretas'!$DQ$7</f>
        <v>0</v>
      </c>
      <c r="B49798" s="278" t="str">
        <f>'Comp. Desp. Indiretas'!$A$65</f>
        <v>MOC</v>
      </c>
      <c r="D49798" s="279" t="str">
        <f>'Comp. Desp. Indiretas'!$C$65</f>
        <v>GERENTE DE PROJETO - PJ</v>
      </c>
      <c r="E49798" s="278" t="str">
        <f>Resumo!$R$5</f>
        <v>Despesa</v>
      </c>
      <c r="F49798" s="278" t="str">
        <f>Resumo!$R$6</f>
        <v>Despesa Indireta</v>
      </c>
      <c r="G49798" s="286">
        <f>'Comp. Desp. Indiretas'!DQ65</f>
        <v>0</v>
      </c>
    </row>
    <row r="49799" spans="1:7">
      <c r="A49799" s="283">
        <f>'Comp. Desp. Indiretas'!$DQ$7</f>
        <v>0</v>
      </c>
      <c r="B49799" s="278" t="str">
        <f>'Comp. Desp. Indiretas'!$A$66</f>
        <v>MOC</v>
      </c>
      <c r="D49799" s="279" t="str">
        <f>'Comp. Desp. Indiretas'!$C$66</f>
        <v>COORD. DE PROJETO - PJ</v>
      </c>
      <c r="E49799" s="278" t="str">
        <f>Resumo!$R$5</f>
        <v>Despesa</v>
      </c>
      <c r="F49799" s="278" t="str">
        <f>Resumo!$R$6</f>
        <v>Despesa Indireta</v>
      </c>
      <c r="G49799" s="286">
        <f>'Comp. Desp. Indiretas'!DQ66</f>
        <v>0</v>
      </c>
    </row>
    <row r="49800" spans="1:7">
      <c r="A49800" s="283">
        <f>'Comp. Desp. Indiretas'!$DQ$7</f>
        <v>0</v>
      </c>
      <c r="B49800" s="278" t="str">
        <f>'Comp. Desp. Indiretas'!$A$67</f>
        <v>MOC</v>
      </c>
      <c r="D49800" s="279" t="str">
        <f>'Comp. Desp. Indiretas'!$C$67</f>
        <v>COORD. OPERACIONAL - PJ</v>
      </c>
      <c r="E49800" s="278" t="str">
        <f>Resumo!$R$5</f>
        <v>Despesa</v>
      </c>
      <c r="F49800" s="278" t="str">
        <f>Resumo!$R$6</f>
        <v>Despesa Indireta</v>
      </c>
      <c r="G49800" s="286">
        <f>'Comp. Desp. Indiretas'!DQ67</f>
        <v>0</v>
      </c>
    </row>
    <row r="49801" spans="1:7">
      <c r="A49801" s="283">
        <f>'Comp. Desp. Indiretas'!$DQ$7</f>
        <v>0</v>
      </c>
      <c r="B49801" s="278" t="str">
        <f>'Comp. Desp. Indiretas'!$A$68</f>
        <v>MOC</v>
      </c>
      <c r="D49801" s="279" t="str">
        <f>'Comp. Desp. Indiretas'!$C$68</f>
        <v>ANALISTA DE PROJETOS SENIOR - PJ</v>
      </c>
      <c r="E49801" s="278" t="str">
        <f>Resumo!$R$5</f>
        <v>Despesa</v>
      </c>
      <c r="F49801" s="278" t="str">
        <f>Resumo!$R$6</f>
        <v>Despesa Indireta</v>
      </c>
      <c r="G49801" s="286">
        <f>'Comp. Desp. Indiretas'!DQ68</f>
        <v>0</v>
      </c>
    </row>
    <row r="49802" spans="1:7">
      <c r="A49802" s="283">
        <f>'Comp. Desp. Indiretas'!$DQ$7</f>
        <v>0</v>
      </c>
      <c r="B49802" s="278" t="str">
        <f>'Comp. Desp. Indiretas'!$A$69</f>
        <v>MOC</v>
      </c>
      <c r="D49802" s="279" t="str">
        <f>'Comp. Desp. Indiretas'!$C$69</f>
        <v>ANALISTA DE PROJETOS PLENO - PJ</v>
      </c>
      <c r="E49802" s="278" t="str">
        <f>Resumo!$R$5</f>
        <v>Despesa</v>
      </c>
      <c r="F49802" s="278" t="str">
        <f>Resumo!$R$6</f>
        <v>Despesa Indireta</v>
      </c>
      <c r="G49802" s="286">
        <f>'Comp. Desp. Indiretas'!DQ69</f>
        <v>0</v>
      </c>
    </row>
    <row r="49803" spans="1:7">
      <c r="A49803" s="283">
        <f>'Comp. Desp. Indiretas'!$DQ$7</f>
        <v>0</v>
      </c>
      <c r="B49803" s="278" t="str">
        <f>'Comp. Desp. Indiretas'!$A$70</f>
        <v>MOC</v>
      </c>
      <c r="D49803" s="279" t="str">
        <f>'Comp. Desp. Indiretas'!$C$70</f>
        <v>ANALISTA DE PROJETOS JUNIOR - PJ</v>
      </c>
      <c r="E49803" s="278" t="str">
        <f>Resumo!$R$5</f>
        <v>Despesa</v>
      </c>
      <c r="F49803" s="278" t="str">
        <f>Resumo!$R$6</f>
        <v>Despesa Indireta</v>
      </c>
      <c r="G49803" s="286">
        <f>'Comp. Desp. Indiretas'!DQ70</f>
        <v>0</v>
      </c>
    </row>
    <row r="49804" spans="1:7">
      <c r="A49804" s="283">
        <f>'Comp. Desp. Indiretas'!$DQ$7</f>
        <v>0</v>
      </c>
      <c r="B49804" s="278" t="str">
        <f>'Comp. Desp. Indiretas'!$A$71</f>
        <v>MOC</v>
      </c>
      <c r="D49804" s="279" t="str">
        <f>'Comp. Desp. Indiretas'!$C$71</f>
        <v>TÉCNICO OPERACIONAL - PJ</v>
      </c>
      <c r="E49804" s="278" t="str">
        <f>Resumo!$R$5</f>
        <v>Despesa</v>
      </c>
      <c r="F49804" s="278" t="str">
        <f>Resumo!$R$6</f>
        <v>Despesa Indireta</v>
      </c>
      <c r="G49804" s="286">
        <f>'Comp. Desp. Indiretas'!DQ71</f>
        <v>0</v>
      </c>
    </row>
    <row r="49805" spans="1:7">
      <c r="A49805" s="283">
        <f>'Comp. Desp. Indiretas'!$DQ$7</f>
        <v>0</v>
      </c>
      <c r="B49805" s="278" t="str">
        <f>'Comp. Desp. Indiretas'!$A$72</f>
        <v>MOC</v>
      </c>
      <c r="D49805" s="279" t="str">
        <f>'Comp. Desp. Indiretas'!$C$72</f>
        <v>AUXILIAR TÉCNICO - PJ</v>
      </c>
      <c r="E49805" s="278" t="str">
        <f>Resumo!$R$5</f>
        <v>Despesa</v>
      </c>
      <c r="F49805" s="278" t="str">
        <f>Resumo!$R$6</f>
        <v>Despesa Indireta</v>
      </c>
      <c r="G49805" s="286">
        <f>'Comp. Desp. Indiretas'!DQ72</f>
        <v>0</v>
      </c>
    </row>
    <row r="49806" spans="1:7">
      <c r="A49806" s="283">
        <f>'Comp. Desp. Indiretas'!$DQ$7</f>
        <v>0</v>
      </c>
      <c r="B49806" s="278" t="str">
        <f>'Comp. Desp. Indiretas'!$A$73</f>
        <v>MOC</v>
      </c>
      <c r="D49806" s="279" t="str">
        <f>'Comp. Desp. Indiretas'!$C$73</f>
        <v>ANALISTA FINANCEIRO</v>
      </c>
      <c r="E49806" s="278" t="str">
        <f>Resumo!$R$5</f>
        <v>Despesa</v>
      </c>
      <c r="F49806" s="278" t="str">
        <f>Resumo!$R$6</f>
        <v>Despesa Indireta</v>
      </c>
      <c r="G49806" s="286">
        <f>'Comp. Desp. Indiretas'!DQ73</f>
        <v>0</v>
      </c>
    </row>
    <row r="49807" spans="1:7">
      <c r="A49807" s="283">
        <f>'Comp. Desp. Indiretas'!$DQ$7</f>
        <v>0</v>
      </c>
      <c r="B49807" s="278" t="str">
        <f>'Comp. Desp. Indiretas'!$A$74</f>
        <v>MOC</v>
      </c>
      <c r="D49807" s="279" t="str">
        <f>'Comp. Desp. Indiretas'!$C$74</f>
        <v>ANALISTA DE SUPRIMENTOS</v>
      </c>
      <c r="E49807" s="278" t="str">
        <f>Resumo!$R$5</f>
        <v>Despesa</v>
      </c>
      <c r="F49807" s="278" t="str">
        <f>Resumo!$R$6</f>
        <v>Despesa Indireta</v>
      </c>
      <c r="G49807" s="286">
        <f>'Comp. Desp. Indiretas'!DQ74</f>
        <v>0</v>
      </c>
    </row>
    <row r="49808" spans="1:7">
      <c r="A49808" s="283">
        <f>'Comp. Desp. Indiretas'!$DQ$7</f>
        <v>0</v>
      </c>
      <c r="B49808" s="278" t="str">
        <f>'Comp. Desp. Indiretas'!$A$75</f>
        <v>DG</v>
      </c>
      <c r="D49808" s="279" t="str">
        <f>'Comp. Desp. Indiretas'!$C$75</f>
        <v>HOSPEDAGEM VIAGEM</v>
      </c>
      <c r="E49808" s="278" t="str">
        <f>Resumo!$R$5</f>
        <v>Despesa</v>
      </c>
      <c r="F49808" s="278" t="str">
        <f>Resumo!$R$6</f>
        <v>Despesa Indireta</v>
      </c>
      <c r="G49808" s="286">
        <f>'Comp. Desp. Indiretas'!DQ75</f>
        <v>0</v>
      </c>
    </row>
    <row r="49809" spans="1:7">
      <c r="A49809" s="283">
        <f>'Comp. Desp. Indiretas'!$DQ$7</f>
        <v>0</v>
      </c>
      <c r="B49809" s="278" t="str">
        <f>'Comp. Desp. Indiretas'!$A$76</f>
        <v>DG</v>
      </c>
      <c r="D49809" s="279" t="str">
        <f>'Comp. Desp. Indiretas'!$C$76</f>
        <v>ALIMENTAÇÃO VIAGEM (CAFÉ / ALMOÇO OU JANTA)</v>
      </c>
      <c r="E49809" s="278" t="str">
        <f>Resumo!$R$5</f>
        <v>Despesa</v>
      </c>
      <c r="F49809" s="278" t="str">
        <f>Resumo!$R$6</f>
        <v>Despesa Indireta</v>
      </c>
      <c r="G49809" s="286">
        <f>'Comp. Desp. Indiretas'!DQ76</f>
        <v>0</v>
      </c>
    </row>
    <row r="49810" spans="1:7">
      <c r="A49810" s="283">
        <f>'Comp. Desp. Indiretas'!$DQ$7</f>
        <v>0</v>
      </c>
      <c r="B49810" s="278" t="str">
        <f>'Comp. Desp. Indiretas'!$A$77</f>
        <v>DG</v>
      </c>
      <c r="D49810" s="279" t="str">
        <f>'Comp. Desp. Indiretas'!$C$77</f>
        <v>SALA COMERCIAL - PARAUAPEBAS/PA</v>
      </c>
      <c r="E49810" s="278" t="str">
        <f>Resumo!$R$5</f>
        <v>Despesa</v>
      </c>
      <c r="F49810" s="278" t="str">
        <f>Resumo!$R$6</f>
        <v>Despesa Indireta</v>
      </c>
      <c r="G49810" s="286">
        <f>'Comp. Desp. Indiretas'!DQ77</f>
        <v>0</v>
      </c>
    </row>
    <row r="49811" spans="1:7">
      <c r="A49811" s="283">
        <f>'Comp. Desp. Indiretas'!$DQ$7</f>
        <v>0</v>
      </c>
      <c r="B49811" s="278" t="str">
        <f>'Comp. Desp. Indiretas'!$A$78</f>
        <v>DG</v>
      </c>
      <c r="D49811" s="279" t="str">
        <f>'Comp. Desp. Indiretas'!$C$78</f>
        <v>ALIMENTAÇÃO VIAGEM (CAFÉ / ALMOÇO OU JANTA)</v>
      </c>
      <c r="E49811" s="278" t="str">
        <f>Resumo!$R$5</f>
        <v>Despesa</v>
      </c>
      <c r="F49811" s="278" t="str">
        <f>Resumo!$R$6</f>
        <v>Despesa Indireta</v>
      </c>
      <c r="G49811" s="286">
        <f>'Comp. Desp. Indiretas'!DQ78</f>
        <v>0</v>
      </c>
    </row>
    <row r="49812" spans="1:7">
      <c r="A49812" s="283">
        <f>'Comp. Desp. Indiretas'!$DQ$7</f>
        <v>0</v>
      </c>
      <c r="B49812" s="278" t="str">
        <f>'Comp. Desp. Indiretas'!$A$79</f>
        <v>DG</v>
      </c>
      <c r="D49812" s="279" t="str">
        <f>'Comp. Desp. Indiretas'!$C$79</f>
        <v>ALIMENTAÇÃO - NIVEL 2</v>
      </c>
      <c r="E49812" s="278" t="str">
        <f>Resumo!$R$5</f>
        <v>Despesa</v>
      </c>
      <c r="F49812" s="278" t="str">
        <f>Resumo!$R$6</f>
        <v>Despesa Indireta</v>
      </c>
      <c r="G49812" s="286">
        <f>'Comp. Desp. Indiretas'!DQ79</f>
        <v>0</v>
      </c>
    </row>
    <row r="49813" spans="1:7">
      <c r="A49813" s="283">
        <f>'Comp. Desp. Indiretas'!$DQ$7</f>
        <v>0</v>
      </c>
      <c r="B49813" s="278" t="str">
        <f>'Comp. Desp. Indiretas'!$A$80</f>
        <v>DG</v>
      </c>
      <c r="D49813" s="279" t="str">
        <f>'Comp. Desp. Indiretas'!$C$80</f>
        <v>ALIMENTAÇÃO - NIVEL 3</v>
      </c>
      <c r="E49813" s="278" t="str">
        <f>Resumo!$R$5</f>
        <v>Despesa</v>
      </c>
      <c r="F49813" s="278" t="str">
        <f>Resumo!$R$6</f>
        <v>Despesa Indireta</v>
      </c>
      <c r="G49813" s="286">
        <f>'Comp. Desp. Indiretas'!DQ80</f>
        <v>0</v>
      </c>
    </row>
    <row r="49814" spans="1:7">
      <c r="A49814" s="283">
        <f>'Comp. Desp. Indiretas'!$DQ$7</f>
        <v>0</v>
      </c>
      <c r="B49814" s="278" t="str">
        <f>'Comp. Desp. Indiretas'!$A$81</f>
        <v>DG</v>
      </c>
      <c r="D49814" s="279" t="str">
        <f>'Comp. Desp. Indiretas'!$C$81</f>
        <v>TELEFONIA</v>
      </c>
      <c r="E49814" s="278" t="str">
        <f>Resumo!$R$5</f>
        <v>Despesa</v>
      </c>
      <c r="F49814" s="278" t="str">
        <f>Resumo!$R$6</f>
        <v>Despesa Indireta</v>
      </c>
      <c r="G49814" s="286">
        <f>'Comp. Desp. Indiretas'!DQ81</f>
        <v>0</v>
      </c>
    </row>
    <row r="49815" spans="1:7">
      <c r="A49815" s="283">
        <f>'Comp. Desp. Indiretas'!$DQ$7</f>
        <v>0</v>
      </c>
      <c r="B49815" s="278" t="str">
        <f>'Comp. Desp. Indiretas'!$A$82</f>
        <v>DG</v>
      </c>
      <c r="D49815" s="279" t="str">
        <f>'Comp. Desp. Indiretas'!$C$82</f>
        <v>ALUGUEL DE VEÍCULO SUV</v>
      </c>
      <c r="E49815" s="278" t="str">
        <f>Resumo!$R$5</f>
        <v>Despesa</v>
      </c>
      <c r="F49815" s="278" t="str">
        <f>Resumo!$R$6</f>
        <v>Despesa Indireta</v>
      </c>
      <c r="G49815" s="286">
        <f>'Comp. Desp. Indiretas'!DQ82</f>
        <v>0</v>
      </c>
    </row>
    <row r="49816" spans="1:7">
      <c r="A49816" s="283">
        <f>'Comp. Desp. Indiretas'!$DQ$7</f>
        <v>0</v>
      </c>
      <c r="B49816" s="278" t="str">
        <f>'Comp. Desp. Indiretas'!$A$83</f>
        <v>DG</v>
      </c>
      <c r="D49816" s="279" t="str">
        <f>'Comp. Desp. Indiretas'!$C$83</f>
        <v>ALUGUEL DE VEICULO LEVE</v>
      </c>
      <c r="E49816" s="278" t="str">
        <f>Resumo!$R$5</f>
        <v>Despesa</v>
      </c>
      <c r="F49816" s="278" t="str">
        <f>Resumo!$R$6</f>
        <v>Despesa Indireta</v>
      </c>
      <c r="G49816" s="286">
        <f>'Comp. Desp. Indiretas'!DQ83</f>
        <v>0</v>
      </c>
    </row>
    <row r="49817" spans="1:7">
      <c r="A49817" s="283">
        <f>'Comp. Desp. Indiretas'!$DQ$7</f>
        <v>0</v>
      </c>
      <c r="B49817" s="278" t="str">
        <f>'Comp. Desp. Indiretas'!$A$84</f>
        <v>DG</v>
      </c>
      <c r="D49817" s="279" t="str">
        <f>'Comp. Desp. Indiretas'!$C$84</f>
        <v>ALUGUEL CAMINHONTE</v>
      </c>
      <c r="E49817" s="278" t="str">
        <f>Resumo!$R$5</f>
        <v>Despesa</v>
      </c>
      <c r="F49817" s="278" t="str">
        <f>Resumo!$R$6</f>
        <v>Despesa Indireta</v>
      </c>
      <c r="G49817" s="286">
        <f>'Comp. Desp. Indiretas'!DQ84</f>
        <v>0</v>
      </c>
    </row>
    <row r="49818" spans="1:7">
      <c r="A49818" s="283">
        <f>'Comp. Desp. Indiretas'!$DQ$7</f>
        <v>0</v>
      </c>
      <c r="B49818" s="278" t="str">
        <f>'Comp. Desp. Indiretas'!$A$85</f>
        <v>DG</v>
      </c>
      <c r="D49818" s="279" t="str">
        <f>'Comp. Desp. Indiretas'!$C$85</f>
        <v>AQUISIÇÃO DE VEICULO</v>
      </c>
      <c r="E49818" s="278" t="str">
        <f>Resumo!$R$5</f>
        <v>Despesa</v>
      </c>
      <c r="F49818" s="278" t="str">
        <f>Resumo!$R$6</f>
        <v>Despesa Indireta</v>
      </c>
      <c r="G49818" s="286">
        <f>'Comp. Desp. Indiretas'!DQ85</f>
        <v>0</v>
      </c>
    </row>
    <row r="49819" spans="1:7">
      <c r="A49819" s="283">
        <f>'Comp. Desp. Indiretas'!$DQ$7</f>
        <v>0</v>
      </c>
      <c r="B49819" s="278" t="str">
        <f>'Comp. Desp. Indiretas'!$A$86</f>
        <v>DG</v>
      </c>
      <c r="D49819" s="279" t="str">
        <f>'Comp. Desp. Indiretas'!$C$86</f>
        <v>COMBUSTÍVEL - GASOLINA</v>
      </c>
      <c r="E49819" s="278" t="str">
        <f>Resumo!$R$5</f>
        <v>Despesa</v>
      </c>
      <c r="F49819" s="278" t="str">
        <f>Resumo!$R$6</f>
        <v>Despesa Indireta</v>
      </c>
      <c r="G49819" s="286">
        <f>'Comp. Desp. Indiretas'!DQ86</f>
        <v>0</v>
      </c>
    </row>
    <row r="49820" spans="1:7">
      <c r="A49820" s="283">
        <f>'Comp. Desp. Indiretas'!$DQ$7</f>
        <v>0</v>
      </c>
      <c r="B49820" s="278" t="str">
        <f>'Comp. Desp. Indiretas'!$A$87</f>
        <v>DG</v>
      </c>
      <c r="D49820" s="279" t="str">
        <f>'Comp. Desp. Indiretas'!$C$87</f>
        <v>COMBUSTÍVEL - DIESEL</v>
      </c>
      <c r="E49820" s="278" t="str">
        <f>Resumo!$R$5</f>
        <v>Despesa</v>
      </c>
      <c r="F49820" s="278" t="str">
        <f>Resumo!$R$6</f>
        <v>Despesa Indireta</v>
      </c>
      <c r="G49820" s="286">
        <f>'Comp. Desp. Indiretas'!DQ87</f>
        <v>0</v>
      </c>
    </row>
    <row r="49821" spans="1:7">
      <c r="A49821" s="283">
        <f>'Comp. Desp. Indiretas'!$DQ$7</f>
        <v>0</v>
      </c>
      <c r="B49821" s="278" t="str">
        <f>'Comp. Desp. Indiretas'!$A$88</f>
        <v>DG</v>
      </c>
      <c r="D49821" s="279" t="str">
        <f>'Comp. Desp. Indiretas'!$C$88</f>
        <v>PASSAGEM AÉREA</v>
      </c>
      <c r="E49821" s="278" t="str">
        <f>Resumo!$R$5</f>
        <v>Despesa</v>
      </c>
      <c r="F49821" s="278" t="str">
        <f>Resumo!$R$6</f>
        <v>Despesa Indireta</v>
      </c>
      <c r="G49821" s="286">
        <f>'Comp. Desp. Indiretas'!DQ88</f>
        <v>0</v>
      </c>
    </row>
    <row r="49822" spans="1:7">
      <c r="A49822" s="283">
        <f>'Comp. Desp. Indiretas'!$DQ$7</f>
        <v>0</v>
      </c>
      <c r="B49822" s="278" t="str">
        <f>'Comp. Desp. Indiretas'!$A$89</f>
        <v>ART</v>
      </c>
      <c r="D49822" s="279" t="str">
        <f>'Comp. Desp. Indiretas'!$C$89</f>
        <v>ART CREA - Nível 1</v>
      </c>
      <c r="E49822" s="278" t="str">
        <f>Resumo!$R$5</f>
        <v>Despesa</v>
      </c>
      <c r="F49822" s="278" t="str">
        <f>Resumo!$R$6</f>
        <v>Despesa Indireta</v>
      </c>
      <c r="G49822" s="286">
        <f>'Comp. Desp. Indiretas'!DQ89</f>
        <v>0</v>
      </c>
    </row>
    <row r="49823" spans="1:7">
      <c r="A49823" s="283">
        <f>'Comp. Desp. Indiretas'!$DQ$7</f>
        <v>0</v>
      </c>
      <c r="B49823" s="278" t="str">
        <f>'Comp. Desp. Indiretas'!$A$90</f>
        <v>ART</v>
      </c>
      <c r="D49823" s="279" t="str">
        <f>'Comp. Desp. Indiretas'!$C$90</f>
        <v>ART CREA - Nível 2</v>
      </c>
      <c r="E49823" s="278" t="str">
        <f>Resumo!$R$5</f>
        <v>Despesa</v>
      </c>
      <c r="F49823" s="278" t="str">
        <f>Resumo!$R$6</f>
        <v>Despesa Indireta</v>
      </c>
      <c r="G49823" s="286">
        <f>'Comp. Desp. Indiretas'!DQ90</f>
        <v>0</v>
      </c>
    </row>
    <row r="49824" spans="1:7">
      <c r="A49824" s="283">
        <f>'Comp. Desp. Indiretas'!$DQ$7</f>
        <v>0</v>
      </c>
      <c r="B49824" s="278" t="str">
        <f>'Comp. Desp. Indiretas'!$A$91</f>
        <v>ART</v>
      </c>
      <c r="D49824" s="279" t="str">
        <f>'Comp. Desp. Indiretas'!$C$91</f>
        <v>ART CREA - Nível 3</v>
      </c>
      <c r="E49824" s="278" t="str">
        <f>Resumo!$R$5</f>
        <v>Despesa</v>
      </c>
      <c r="F49824" s="278" t="str">
        <f>Resumo!$R$6</f>
        <v>Despesa Indireta</v>
      </c>
      <c r="G49824" s="286">
        <f>'Comp. Desp. Indiretas'!DQ91</f>
        <v>0</v>
      </c>
    </row>
    <row r="49825" spans="1:7">
      <c r="A49825" s="283">
        <f>'Comp. Desp. Indiretas'!$DQ$7</f>
        <v>0</v>
      </c>
      <c r="B49825" s="278" t="str">
        <f>'Comp. Desp. Indiretas'!$A$92</f>
        <v>ART</v>
      </c>
      <c r="D49825" s="279" t="str">
        <f>'Comp. Desp. Indiretas'!$C$92</f>
        <v>ACERVO CREA</v>
      </c>
      <c r="E49825" s="278" t="str">
        <f>Resumo!$R$5</f>
        <v>Despesa</v>
      </c>
      <c r="F49825" s="278" t="str">
        <f>Resumo!$R$6</f>
        <v>Despesa Indireta</v>
      </c>
      <c r="G49825" s="286">
        <f>'Comp. Desp. Indiretas'!DQ92</f>
        <v>0</v>
      </c>
    </row>
    <row r="49826" spans="1:7">
      <c r="A49826" s="283">
        <f>'Comp. Desp. Indiretas'!$DQ$7</f>
        <v>0</v>
      </c>
      <c r="B49826" s="278" t="str">
        <f>'Comp. Desp. Indiretas'!$A$93</f>
        <v>ART</v>
      </c>
      <c r="D49826" s="279" t="str">
        <f>'Comp. Desp. Indiretas'!$C$93</f>
        <v>ART CRBio</v>
      </c>
      <c r="E49826" s="278" t="str">
        <f>Resumo!$R$5</f>
        <v>Despesa</v>
      </c>
      <c r="F49826" s="278" t="str">
        <f>Resumo!$R$6</f>
        <v>Despesa Indireta</v>
      </c>
      <c r="G49826" s="286">
        <f>'Comp. Desp. Indiretas'!DQ93</f>
        <v>0</v>
      </c>
    </row>
    <row r="49827" spans="1:7">
      <c r="A49827" s="283">
        <f>'Comp. Desp. Indiretas'!$DQ$7</f>
        <v>0</v>
      </c>
      <c r="B49827" s="278" t="str">
        <f>'Comp. Desp. Indiretas'!$A$94</f>
        <v>ART</v>
      </c>
      <c r="D49827" s="279" t="str">
        <f>'Comp. Desp. Indiretas'!$C$94</f>
        <v>ACERVO CRBio</v>
      </c>
      <c r="E49827" s="278" t="str">
        <f>Resumo!$R$5</f>
        <v>Despesa</v>
      </c>
      <c r="F49827" s="278" t="str">
        <f>Resumo!$R$6</f>
        <v>Despesa Indireta</v>
      </c>
      <c r="G49827" s="286">
        <f>'Comp. Desp. Indiretas'!DQ94</f>
        <v>0</v>
      </c>
    </row>
    <row r="49828" spans="1:7">
      <c r="A49828" s="283">
        <f>'Comp. Desp. Indiretas'!$DQ$7</f>
        <v>0</v>
      </c>
      <c r="B49828" s="278" t="str">
        <f>'Comp. Desp. Indiretas'!$A$95</f>
        <v>ART</v>
      </c>
      <c r="D49828" s="279" t="str">
        <f>'Comp. Desp. Indiretas'!$C$95</f>
        <v>VISTO CREA PF</v>
      </c>
      <c r="E49828" s="278" t="str">
        <f>Resumo!$R$5</f>
        <v>Despesa</v>
      </c>
      <c r="F49828" s="278" t="str">
        <f>Resumo!$R$6</f>
        <v>Despesa Indireta</v>
      </c>
      <c r="G49828" s="286">
        <f>'Comp. Desp. Indiretas'!DQ95</f>
        <v>0</v>
      </c>
    </row>
    <row r="49829" spans="1:7">
      <c r="A49829" s="283">
        <f>'Comp. Desp. Indiretas'!$DQ$7</f>
        <v>0</v>
      </c>
      <c r="B49829" s="278" t="str">
        <f>'Comp. Desp. Indiretas'!$A$96</f>
        <v>ART</v>
      </c>
      <c r="D49829" s="279" t="str">
        <f>'Comp. Desp. Indiretas'!$C$96</f>
        <v>VISTO CREA PJ</v>
      </c>
      <c r="E49829" s="278" t="str">
        <f>Resumo!$R$5</f>
        <v>Despesa</v>
      </c>
      <c r="F49829" s="278" t="str">
        <f>Resumo!$R$6</f>
        <v>Despesa Indireta</v>
      </c>
      <c r="G49829" s="286">
        <f>'Comp. Desp. Indiretas'!DQ96</f>
        <v>0</v>
      </c>
    </row>
    <row r="49830" spans="1:7">
      <c r="A49830" s="283">
        <f>'Comp. Desp. Indiretas'!$DQ$7</f>
        <v>0</v>
      </c>
      <c r="B49830" s="278" t="str">
        <f>'Comp. Desp. Indiretas'!$A$97</f>
        <v>ART</v>
      </c>
      <c r="D49830" s="279" t="str">
        <f>'Comp. Desp. Indiretas'!$C$97</f>
        <v>ANUIDADE CREA PF</v>
      </c>
      <c r="E49830" s="278" t="str">
        <f>Resumo!$R$5</f>
        <v>Despesa</v>
      </c>
      <c r="F49830" s="278" t="str">
        <f>Resumo!$R$6</f>
        <v>Despesa Indireta</v>
      </c>
      <c r="G49830" s="286">
        <f>'Comp. Desp. Indiretas'!DQ97</f>
        <v>0</v>
      </c>
    </row>
    <row r="49831" spans="1:7">
      <c r="A49831" s="283">
        <f>'Comp. Desp. Indiretas'!$DQ$7</f>
        <v>0</v>
      </c>
      <c r="B49831" s="278" t="str">
        <f>'Comp. Desp. Indiretas'!$A$98</f>
        <v>ART</v>
      </c>
      <c r="D49831" s="279" t="str">
        <f>'Comp. Desp. Indiretas'!$C$98</f>
        <v>ANUIDADE CREA PJ</v>
      </c>
      <c r="E49831" s="278" t="str">
        <f>Resumo!$R$5</f>
        <v>Despesa</v>
      </c>
      <c r="F49831" s="278" t="str">
        <f>Resumo!$R$6</f>
        <v>Despesa Indireta</v>
      </c>
      <c r="G49831" s="286">
        <f>'Comp. Desp. Indiretas'!DQ98</f>
        <v>0</v>
      </c>
    </row>
    <row r="49832" spans="1:7">
      <c r="A49832" s="283">
        <f>'Comp. Desp. Indiretas'!$DQ$7</f>
        <v>0</v>
      </c>
      <c r="B49832" s="278" t="str">
        <f>'Comp. Desp. Indiretas'!$A$99</f>
        <v>ART</v>
      </c>
      <c r="D49832" s="279" t="str">
        <f>'Comp. Desp. Indiretas'!$C$99</f>
        <v>VISTO CRBio PF</v>
      </c>
      <c r="E49832" s="278" t="str">
        <f>Resumo!$R$5</f>
        <v>Despesa</v>
      </c>
      <c r="F49832" s="278" t="str">
        <f>Resumo!$R$6</f>
        <v>Despesa Indireta</v>
      </c>
      <c r="G49832" s="286">
        <f>'Comp. Desp. Indiretas'!DQ99</f>
        <v>0</v>
      </c>
    </row>
    <row r="49833" spans="1:7">
      <c r="A49833" s="283">
        <f>'Comp. Desp. Indiretas'!$DQ$7</f>
        <v>0</v>
      </c>
      <c r="B49833" s="278" t="str">
        <f>'Comp. Desp. Indiretas'!$A$100</f>
        <v>ART</v>
      </c>
      <c r="D49833" s="279" t="str">
        <f>'Comp. Desp. Indiretas'!$C$100</f>
        <v>VISTO CRBio PJ</v>
      </c>
      <c r="E49833" s="278" t="str">
        <f>Resumo!$R$5</f>
        <v>Despesa</v>
      </c>
      <c r="F49833" s="278" t="str">
        <f>Resumo!$R$6</f>
        <v>Despesa Indireta</v>
      </c>
      <c r="G49833" s="286">
        <f>'Comp. Desp. Indiretas'!DQ100</f>
        <v>0</v>
      </c>
    </row>
    <row r="49834" spans="1:7">
      <c r="A49834" s="283">
        <f>'Comp. Desp. Indiretas'!$DQ$7</f>
        <v>0</v>
      </c>
      <c r="B49834" s="278" t="str">
        <f>'Comp. Desp. Indiretas'!$A$101</f>
        <v>SMS</v>
      </c>
      <c r="D49834" s="279" t="str">
        <f>'Comp. Desp. Indiretas'!$C$101</f>
        <v>PPRA</v>
      </c>
      <c r="E49834" s="278" t="str">
        <f>Resumo!$R$5</f>
        <v>Despesa</v>
      </c>
      <c r="F49834" s="278" t="str">
        <f>Resumo!$R$6</f>
        <v>Despesa Indireta</v>
      </c>
      <c r="G49834" s="286">
        <f>'Comp. Desp. Indiretas'!DQ101</f>
        <v>0</v>
      </c>
    </row>
    <row r="49835" spans="1:7">
      <c r="A49835" s="283">
        <f>'Comp. Desp. Indiretas'!$DQ$7</f>
        <v>0</v>
      </c>
      <c r="B49835" s="278" t="str">
        <f>'Comp. Desp. Indiretas'!$A$102</f>
        <v>SMS</v>
      </c>
      <c r="D49835" s="279" t="str">
        <f>'Comp. Desp. Indiretas'!$C$102</f>
        <v>PCMSO</v>
      </c>
      <c r="E49835" s="278" t="str">
        <f>Resumo!$R$5</f>
        <v>Despesa</v>
      </c>
      <c r="F49835" s="278" t="str">
        <f>Resumo!$R$6</f>
        <v>Despesa Indireta</v>
      </c>
      <c r="G49835" s="286">
        <f>'Comp. Desp. Indiretas'!DQ102</f>
        <v>0</v>
      </c>
    </row>
    <row r="49836" spans="1:7">
      <c r="A49836" s="283">
        <f>'Comp. Desp. Indiretas'!$DQ$7</f>
        <v>0</v>
      </c>
      <c r="B49836" s="278" t="str">
        <f>'Comp. Desp. Indiretas'!$A$103</f>
        <v>SMS</v>
      </c>
      <c r="D49836" s="279" t="str">
        <f>'Comp. Desp. Indiretas'!$C$103</f>
        <v>PGR</v>
      </c>
      <c r="E49836" s="278" t="str">
        <f>Resumo!$R$5</f>
        <v>Despesa</v>
      </c>
      <c r="F49836" s="278" t="str">
        <f>Resumo!$R$6</f>
        <v>Despesa Indireta</v>
      </c>
      <c r="G49836" s="286">
        <f>'Comp. Desp. Indiretas'!DQ103</f>
        <v>0</v>
      </c>
    </row>
    <row r="49837" spans="1:7">
      <c r="A49837" s="283">
        <f>'Comp. Desp. Indiretas'!$DQ$7</f>
        <v>0</v>
      </c>
      <c r="B49837" s="278" t="str">
        <f>'Comp. Desp. Indiretas'!$A$104</f>
        <v>SMS</v>
      </c>
      <c r="D49837" s="279" t="str">
        <f>'Comp. Desp. Indiretas'!$C$104</f>
        <v>PAE</v>
      </c>
      <c r="E49837" s="278" t="str">
        <f>Resumo!$R$5</f>
        <v>Despesa</v>
      </c>
      <c r="F49837" s="278" t="str">
        <f>Resumo!$R$6</f>
        <v>Despesa Indireta</v>
      </c>
      <c r="G49837" s="286">
        <f>'Comp. Desp. Indiretas'!DQ104</f>
        <v>0</v>
      </c>
    </row>
    <row r="49838" spans="1:7">
      <c r="A49838" s="283">
        <f>'Comp. Desp. Indiretas'!$DQ$7</f>
        <v>0</v>
      </c>
      <c r="B49838" s="278" t="str">
        <f>'Comp. Desp. Indiretas'!$A$105</f>
        <v>SMS</v>
      </c>
      <c r="D49838" s="279" t="str">
        <f>'Comp. Desp. Indiretas'!$C$105</f>
        <v>TREINAMENTO</v>
      </c>
      <c r="E49838" s="278" t="str">
        <f>Resumo!$R$5</f>
        <v>Despesa</v>
      </c>
      <c r="F49838" s="278" t="str">
        <f>Resumo!$R$6</f>
        <v>Despesa Indireta</v>
      </c>
      <c r="G49838" s="286">
        <f>'Comp. Desp. Indiretas'!DQ105</f>
        <v>0</v>
      </c>
    </row>
    <row r="49839" spans="1:7">
      <c r="A49839" s="283">
        <f>'Comp. Desp. Indiretas'!$DQ$7</f>
        <v>0</v>
      </c>
      <c r="B49839" s="278" t="str">
        <f>'Comp. Desp. Indiretas'!$A$106</f>
        <v>SMS</v>
      </c>
      <c r="D49839" s="279" t="str">
        <f>'Comp. Desp. Indiretas'!$C$106</f>
        <v>ASO</v>
      </c>
      <c r="E49839" s="278" t="str">
        <f>Resumo!$R$5</f>
        <v>Despesa</v>
      </c>
      <c r="F49839" s="278" t="str">
        <f>Resumo!$R$6</f>
        <v>Despesa Indireta</v>
      </c>
      <c r="G49839" s="286">
        <f>'Comp. Desp. Indiretas'!DQ106</f>
        <v>0</v>
      </c>
    </row>
    <row r="49840" spans="1:7">
      <c r="A49840" s="283">
        <f>'Comp. Desp. Indiretas'!$DQ$7</f>
        <v>0</v>
      </c>
      <c r="B49840" s="278">
        <f>'Comp. Desp. Indiretas'!$A$107</f>
        <v>0</v>
      </c>
      <c r="D49840" s="279" t="str">
        <f>'Comp. Desp. Indiretas'!$C$107</f>
        <v/>
      </c>
      <c r="E49840" s="278" t="str">
        <f>Resumo!$R$5</f>
        <v>Despesa</v>
      </c>
      <c r="F49840" s="278" t="str">
        <f>Resumo!$R$6</f>
        <v>Despesa Indireta</v>
      </c>
      <c r="G49840" s="286">
        <f>'Comp. Desp. Indiretas'!DQ107</f>
        <v>0</v>
      </c>
    </row>
    <row r="49841" spans="1:7">
      <c r="A49841" s="283">
        <f>'Comp. Desp. Indiretas'!$DQ$7</f>
        <v>0</v>
      </c>
      <c r="B49841" s="278">
        <f>'Comp. Desp. Indiretas'!$A$108</f>
        <v>0</v>
      </c>
      <c r="D49841" s="279" t="str">
        <f>'Comp. Desp. Indiretas'!$C$108</f>
        <v/>
      </c>
      <c r="E49841" s="278" t="str">
        <f>Resumo!$R$5</f>
        <v>Despesa</v>
      </c>
      <c r="F49841" s="278" t="str">
        <f>Resumo!$R$6</f>
        <v>Despesa Indireta</v>
      </c>
      <c r="G49841" s="286">
        <f>'Comp. Desp. Indiretas'!DQ108</f>
        <v>0</v>
      </c>
    </row>
    <row r="49842" spans="1:7">
      <c r="A49842" s="283">
        <f>'Comp. Desp. Indiretas'!$DQ$7</f>
        <v>0</v>
      </c>
      <c r="B49842" s="278">
        <f>'Comp. Desp. Indiretas'!$A$109</f>
        <v>0</v>
      </c>
      <c r="D49842" s="279" t="str">
        <f>'Comp. Desp. Indiretas'!$C$109</f>
        <v/>
      </c>
      <c r="E49842" s="278" t="str">
        <f>Resumo!$R$5</f>
        <v>Despesa</v>
      </c>
      <c r="F49842" s="278" t="str">
        <f>Resumo!$R$6</f>
        <v>Despesa Indireta</v>
      </c>
      <c r="G49842" s="286">
        <f>'Comp. Desp. Indiretas'!DQ109</f>
        <v>0</v>
      </c>
    </row>
    <row r="49843" spans="1:7">
      <c r="A49843" s="283">
        <f>'Comp. Desp. Indiretas'!$DQ$7</f>
        <v>0</v>
      </c>
      <c r="B49843" s="278">
        <f>'Comp. Desp. Indiretas'!$A$110</f>
        <v>0</v>
      </c>
      <c r="D49843" s="279" t="str">
        <f>'Comp. Desp. Indiretas'!$C$110</f>
        <v/>
      </c>
      <c r="E49843" s="278" t="str">
        <f>Resumo!$R$5</f>
        <v>Despesa</v>
      </c>
      <c r="F49843" s="278" t="str">
        <f>Resumo!$R$6</f>
        <v>Despesa Indireta</v>
      </c>
      <c r="G49843" s="286">
        <f>'Comp. Desp. Indiretas'!DQ110</f>
        <v>0</v>
      </c>
    </row>
    <row r="49844" spans="1:7">
      <c r="A49844" s="283">
        <f>'Comp. Desp. Indiretas'!$DQ$7</f>
        <v>0</v>
      </c>
      <c r="B49844" s="278">
        <f>'Comp. Desp. Indiretas'!$A$111</f>
        <v>0</v>
      </c>
      <c r="D49844" s="279" t="str">
        <f>'Comp. Desp. Indiretas'!$C$111</f>
        <v/>
      </c>
      <c r="E49844" s="278" t="str">
        <f>Resumo!$R$5</f>
        <v>Despesa</v>
      </c>
      <c r="F49844" s="278" t="str">
        <f>Resumo!$R$6</f>
        <v>Despesa Indireta</v>
      </c>
      <c r="G49844" s="286">
        <f>'Comp. Desp. Indiretas'!DQ111</f>
        <v>0</v>
      </c>
    </row>
    <row r="49845" spans="1:7">
      <c r="A49845" s="283">
        <f>'Comp. Desp. Indiretas'!$DQ$7</f>
        <v>0</v>
      </c>
      <c r="B49845" s="278">
        <f>'Comp. Desp. Indiretas'!$A$112</f>
        <v>0</v>
      </c>
      <c r="D49845" s="279" t="str">
        <f>'Comp. Desp. Indiretas'!$C$112</f>
        <v/>
      </c>
      <c r="E49845" s="278" t="str">
        <f>Resumo!$R$5</f>
        <v>Despesa</v>
      </c>
      <c r="F49845" s="278" t="str">
        <f>Resumo!$R$6</f>
        <v>Despesa Indireta</v>
      </c>
      <c r="G49845" s="286">
        <f>'Comp. Desp. Indiretas'!DQ112</f>
        <v>0</v>
      </c>
    </row>
    <row r="49846" spans="1:7">
      <c r="A49846" s="283">
        <f>'Comp. Desp. Indiretas'!$DQ$7</f>
        <v>0</v>
      </c>
      <c r="B49846" s="278" t="str">
        <f>'Composições Desp. Diretas'!$A$10</f>
        <v>MOD</v>
      </c>
      <c r="C49846" s="278" t="str">
        <f>EAP!$C$9</f>
        <v>PP01</v>
      </c>
      <c r="D49846" s="279" t="str">
        <f>'Composições Desp. Diretas'!$C$10</f>
        <v>ANALISTA TÉCNICO</v>
      </c>
      <c r="E49846" s="278" t="str">
        <f>Resumo!$R$5</f>
        <v>Despesa</v>
      </c>
      <c r="F49846" s="278" t="str">
        <f>Resumo!$R$7</f>
        <v>Despesa Direta</v>
      </c>
      <c r="G49846" s="286">
        <f>'Composições Desp. Diretas'!DR10</f>
        <v>0</v>
      </c>
    </row>
    <row r="49847" spans="1:7">
      <c r="A49847" s="283">
        <f>'Comp. Desp. Indiretas'!$DQ$7</f>
        <v>0</v>
      </c>
      <c r="B49847" s="278" t="str">
        <f>'Composições Desp. Diretas'!$A$11</f>
        <v>MOD</v>
      </c>
      <c r="C49847" s="278" t="str">
        <f>EAP!$C$9</f>
        <v>PP01</v>
      </c>
      <c r="D49847" s="279" t="str">
        <f>'Composições Desp. Diretas'!$C$11</f>
        <v>ASSISTENTE ADMINISTRATIVO</v>
      </c>
      <c r="E49847" s="278" t="str">
        <f>Resumo!$R$5</f>
        <v>Despesa</v>
      </c>
      <c r="F49847" s="278" t="str">
        <f>Resumo!$R$7</f>
        <v>Despesa Direta</v>
      </c>
      <c r="G49847" s="286">
        <f>'Composições Desp. Diretas'!DR11</f>
        <v>0</v>
      </c>
    </row>
    <row r="49848" spans="1:7">
      <c r="A49848" s="283">
        <f>'Comp. Desp. Indiretas'!$DQ$7</f>
        <v>0</v>
      </c>
      <c r="B49848" s="278" t="str">
        <f>'Composições Desp. Diretas'!$A$12</f>
        <v>MOD</v>
      </c>
      <c r="C49848" s="278" t="str">
        <f>EAP!$C$9</f>
        <v>PP01</v>
      </c>
      <c r="D49848" s="279" t="str">
        <f>'Composições Desp. Diretas'!$C$12</f>
        <v>TÉCNICO DE SEGURANÇA</v>
      </c>
      <c r="E49848" s="278" t="str">
        <f>Resumo!$R$5</f>
        <v>Despesa</v>
      </c>
      <c r="F49848" s="278" t="str">
        <f>Resumo!$R$7</f>
        <v>Despesa Direta</v>
      </c>
      <c r="G49848" s="286">
        <f>'Composições Desp. Diretas'!DR12</f>
        <v>0</v>
      </c>
    </row>
    <row r="49849" spans="1:7">
      <c r="A49849" s="283">
        <f>'Comp. Desp. Indiretas'!$DQ$7</f>
        <v>0</v>
      </c>
      <c r="B49849" s="278" t="str">
        <f>'Composições Desp. Diretas'!$A$13</f>
        <v>MOD</v>
      </c>
      <c r="C49849" s="278" t="str">
        <f>EAP!$C$9</f>
        <v>PP01</v>
      </c>
      <c r="D49849" s="279" t="str">
        <f>'Composições Desp. Diretas'!$C$13</f>
        <v>PREPOSTO</v>
      </c>
      <c r="E49849" s="278" t="str">
        <f>Resumo!$R$5</f>
        <v>Despesa</v>
      </c>
      <c r="F49849" s="278" t="str">
        <f>Resumo!$R$7</f>
        <v>Despesa Direta</v>
      </c>
      <c r="G49849" s="286">
        <f>'Composições Desp. Diretas'!DR13</f>
        <v>0</v>
      </c>
    </row>
    <row r="49850" spans="1:7">
      <c r="A49850" s="283">
        <f>'Comp. Desp. Indiretas'!$DQ$7</f>
        <v>0</v>
      </c>
      <c r="B49850" s="278" t="str">
        <f>'Composições Desp. Diretas'!$A$14</f>
        <v>MOD</v>
      </c>
      <c r="C49850" s="278" t="str">
        <f>EAP!$C$9</f>
        <v>PP01</v>
      </c>
      <c r="D49850" s="279" t="str">
        <f>'Composições Desp. Diretas'!$C$14</f>
        <v>COORDENADOR PEAC</v>
      </c>
      <c r="E49850" s="278" t="str">
        <f>Resumo!$R$5</f>
        <v>Despesa</v>
      </c>
      <c r="F49850" s="278" t="str">
        <f>Resumo!$R$7</f>
        <v>Despesa Direta</v>
      </c>
      <c r="G49850" s="286">
        <f>'Composições Desp. Diretas'!DR14</f>
        <v>0</v>
      </c>
    </row>
    <row r="49851" spans="1:7">
      <c r="A49851" s="283">
        <f>'Comp. Desp. Indiretas'!$DQ$7</f>
        <v>0</v>
      </c>
      <c r="B49851" s="278" t="str">
        <f>'Composições Desp. Diretas'!$A$15</f>
        <v>MOD</v>
      </c>
      <c r="C49851" s="278" t="str">
        <f>EAP!$C$9</f>
        <v>PP01</v>
      </c>
      <c r="D49851" s="279" t="str">
        <f>'Composições Desp. Diretas'!$C$15</f>
        <v>COORDENADOR PEAC</v>
      </c>
      <c r="E49851" s="278" t="str">
        <f>Resumo!$R$5</f>
        <v>Despesa</v>
      </c>
      <c r="F49851" s="278" t="str">
        <f>Resumo!$R$7</f>
        <v>Despesa Direta</v>
      </c>
      <c r="G49851" s="286">
        <f>'Composições Desp. Diretas'!DR15</f>
        <v>0</v>
      </c>
    </row>
    <row r="49852" spans="1:7">
      <c r="A49852" s="283">
        <f>'Comp. Desp. Indiretas'!$DQ$7</f>
        <v>0</v>
      </c>
      <c r="B49852" s="278" t="str">
        <f>'Composições Desp. Diretas'!$A$16</f>
        <v>MOD</v>
      </c>
      <c r="C49852" s="278" t="str">
        <f>EAP!$C$9</f>
        <v>PP01</v>
      </c>
      <c r="D49852" s="279" t="str">
        <f>'Composições Desp. Diretas'!$C$16</f>
        <v>PRODUÇÃO AUDIOVISUAL (DESIGNER GRÁFICO)</v>
      </c>
      <c r="E49852" s="278" t="str">
        <f>Resumo!$R$5</f>
        <v>Despesa</v>
      </c>
      <c r="F49852" s="278" t="str">
        <f>Resumo!$R$7</f>
        <v>Despesa Direta</v>
      </c>
      <c r="G49852" s="286">
        <f>'Composições Desp. Diretas'!DR16</f>
        <v>0</v>
      </c>
    </row>
    <row r="49853" spans="1:7">
      <c r="A49853" s="283">
        <f>'Comp. Desp. Indiretas'!$DQ$7</f>
        <v>0</v>
      </c>
      <c r="B49853" s="278" t="str">
        <f>'Composições Desp. Diretas'!$A$17</f>
        <v>DG</v>
      </c>
      <c r="C49853" s="278" t="str">
        <f>EAP!$C$9</f>
        <v>PP01</v>
      </c>
      <c r="D49853" s="279" t="str">
        <f>'Composições Desp. Diretas'!$C$17</f>
        <v>AJUDA DE CUSTO - CAJU - NÍVEL 1</v>
      </c>
      <c r="E49853" s="278" t="str">
        <f>Resumo!$R$5</f>
        <v>Despesa</v>
      </c>
      <c r="F49853" s="278" t="str">
        <f>Resumo!$R$7</f>
        <v>Despesa Direta</v>
      </c>
      <c r="G49853" s="286">
        <f>'Composições Desp. Diretas'!DR17</f>
        <v>0</v>
      </c>
    </row>
    <row r="49854" spans="1:7">
      <c r="A49854" s="283">
        <f>'Comp. Desp. Indiretas'!$DQ$7</f>
        <v>0</v>
      </c>
      <c r="B49854" s="278" t="str">
        <f>'Composições Desp. Diretas'!$A$18</f>
        <v>DG</v>
      </c>
      <c r="C49854" s="278" t="str">
        <f>EAP!$C$9</f>
        <v>PP01</v>
      </c>
      <c r="D49854" s="279" t="str">
        <f>'Composições Desp. Diretas'!$C$18</f>
        <v>AJUDA DE CUSTO - CAJU - NÍVEL 2</v>
      </c>
      <c r="E49854" s="278" t="str">
        <f>Resumo!$R$5</f>
        <v>Despesa</v>
      </c>
      <c r="F49854" s="278" t="str">
        <f>Resumo!$R$7</f>
        <v>Despesa Direta</v>
      </c>
      <c r="G49854" s="286">
        <f>'Composições Desp. Diretas'!DR18</f>
        <v>0</v>
      </c>
    </row>
    <row r="49855" spans="1:7">
      <c r="A49855" s="283">
        <f>'Comp. Desp. Indiretas'!$DQ$7</f>
        <v>0</v>
      </c>
      <c r="B49855" s="278" t="str">
        <f>'Composições Desp. Diretas'!$A$19</f>
        <v>MA</v>
      </c>
      <c r="C49855" s="278" t="str">
        <f>EAP!$C$9</f>
        <v>PP01</v>
      </c>
      <c r="D49855" s="279" t="str">
        <f>'Composições Desp. Diretas'!$C$19</f>
        <v>UNIFORME/EPI</v>
      </c>
      <c r="E49855" s="278" t="str">
        <f>Resumo!$R$5</f>
        <v>Despesa</v>
      </c>
      <c r="F49855" s="278" t="str">
        <f>Resumo!$R$7</f>
        <v>Despesa Direta</v>
      </c>
      <c r="G49855" s="286">
        <f>'Composições Desp. Diretas'!DR19</f>
        <v>0</v>
      </c>
    </row>
    <row r="49856" spans="1:7">
      <c r="A49856" s="283">
        <f>'Comp. Desp. Indiretas'!$DQ$7</f>
        <v>0</v>
      </c>
      <c r="B49856" s="278" t="str">
        <f>'Composições Desp. Diretas'!$A$20</f>
        <v>SMS</v>
      </c>
      <c r="C49856" s="278" t="str">
        <f>EAP!$C$9</f>
        <v>PP01</v>
      </c>
      <c r="D49856" s="279" t="str">
        <f>'Composições Desp. Diretas'!$C$20</f>
        <v>ASO</v>
      </c>
      <c r="E49856" s="278" t="str">
        <f>Resumo!$R$5</f>
        <v>Despesa</v>
      </c>
      <c r="F49856" s="278" t="str">
        <f>Resumo!$R$7</f>
        <v>Despesa Direta</v>
      </c>
      <c r="G49856" s="286">
        <f>'Composições Desp. Diretas'!DR20</f>
        <v>0</v>
      </c>
    </row>
    <row r="49857" spans="1:7">
      <c r="A49857" s="283">
        <f>'Comp. Desp. Indiretas'!$DQ$7</f>
        <v>0</v>
      </c>
      <c r="B49857" s="278" t="str">
        <f>'Composições Desp. Diretas'!$A$21</f>
        <v>EQ</v>
      </c>
      <c r="C49857" s="278" t="str">
        <f>EAP!$C$9</f>
        <v>PP01</v>
      </c>
      <c r="D49857" s="279" t="str">
        <f>'Composições Desp. Diretas'!$C$21</f>
        <v>NOTEBOOK</v>
      </c>
      <c r="E49857" s="278" t="str">
        <f>Resumo!$R$5</f>
        <v>Despesa</v>
      </c>
      <c r="F49857" s="278" t="str">
        <f>Resumo!$R$7</f>
        <v>Despesa Direta</v>
      </c>
      <c r="G49857" s="286">
        <f>'Composições Desp. Diretas'!DR21</f>
        <v>0</v>
      </c>
    </row>
    <row r="49858" spans="1:7">
      <c r="A49858" s="283">
        <f>'Comp. Desp. Indiretas'!$DQ$7</f>
        <v>0</v>
      </c>
      <c r="B49858" s="278" t="str">
        <f>'Composições Desp. Diretas'!$A$22</f>
        <v>EQ</v>
      </c>
      <c r="C49858" s="278" t="str">
        <f>EAP!$C$9</f>
        <v>PP01</v>
      </c>
      <c r="D49858" s="279" t="str">
        <f>'Composições Desp. Diretas'!$C$22</f>
        <v>KIT MULTIMÍDIA</v>
      </c>
      <c r="E49858" s="278" t="str">
        <f>Resumo!$R$5</f>
        <v>Despesa</v>
      </c>
      <c r="F49858" s="278" t="str">
        <f>Resumo!$R$7</f>
        <v>Despesa Direta</v>
      </c>
      <c r="G49858" s="286">
        <f>'Composições Desp. Diretas'!DR22</f>
        <v>0</v>
      </c>
    </row>
    <row r="49859" spans="1:7">
      <c r="A49859" s="283">
        <f>'Comp. Desp. Indiretas'!$DQ$7</f>
        <v>0</v>
      </c>
      <c r="B49859" s="278" t="str">
        <f>'Composições Desp. Diretas'!$A$23</f>
        <v>SMS</v>
      </c>
      <c r="C49859" s="278" t="str">
        <f>EAP!$C$9</f>
        <v>PP01</v>
      </c>
      <c r="D49859" s="279" t="str">
        <f>'Composições Desp. Diretas'!$C$23</f>
        <v>TREINAMENTO RAC02 (VALE)</v>
      </c>
      <c r="E49859" s="278" t="str">
        <f>Resumo!$R$5</f>
        <v>Despesa</v>
      </c>
      <c r="F49859" s="278" t="str">
        <f>Resumo!$R$7</f>
        <v>Despesa Direta</v>
      </c>
      <c r="G49859" s="286">
        <f>'Composições Desp. Diretas'!DR23</f>
        <v>0</v>
      </c>
    </row>
    <row r="49860" spans="1:7">
      <c r="A49860" s="283">
        <f>'Comp. Desp. Indiretas'!$DQ$7</f>
        <v>0</v>
      </c>
      <c r="B49860" s="278" t="str">
        <f>'Composições Desp. Diretas'!$A$24</f>
        <v>SE</v>
      </c>
      <c r="C49860" s="278" t="str">
        <f>EAP!$C$9</f>
        <v>PP01</v>
      </c>
      <c r="D49860" s="279" t="str">
        <f>'Composições Desp. Diretas'!$C$24</f>
        <v>ESPECIALISTA - 44h/MÊS</v>
      </c>
      <c r="E49860" s="278" t="str">
        <f>Resumo!$R$5</f>
        <v>Despesa</v>
      </c>
      <c r="F49860" s="278" t="str">
        <f>Resumo!$R$7</f>
        <v>Despesa Direta</v>
      </c>
      <c r="G49860" s="286">
        <f>'Composições Desp. Diretas'!DR24</f>
        <v>0</v>
      </c>
    </row>
    <row r="49861" spans="1:7">
      <c r="A49861" s="283">
        <f>'Comp. Desp. Indiretas'!$DQ$7</f>
        <v>0</v>
      </c>
      <c r="B49861" s="278">
        <f>'Composições Desp. Diretas'!$A$25</f>
        <v>0</v>
      </c>
      <c r="C49861" s="278" t="str">
        <f>EAP!$C$9</f>
        <v>PP01</v>
      </c>
      <c r="D49861" s="279">
        <f>'Composições Desp. Diretas'!$C$25</f>
        <v>0</v>
      </c>
      <c r="E49861" s="278" t="str">
        <f>Resumo!$R$5</f>
        <v>Despesa</v>
      </c>
      <c r="F49861" s="278" t="str">
        <f>Resumo!$R$7</f>
        <v>Despesa Direta</v>
      </c>
      <c r="G49861" s="286">
        <f>'Composições Desp. Diretas'!DR25</f>
        <v>0</v>
      </c>
    </row>
    <row r="49862" spans="1:7">
      <c r="A49862" s="283">
        <f>'Comp. Desp. Indiretas'!$DQ$7</f>
        <v>0</v>
      </c>
      <c r="B49862" s="278">
        <f>'Composições Desp. Diretas'!$A$26</f>
        <v>0</v>
      </c>
      <c r="C49862" s="278" t="str">
        <f>EAP!$C$9</f>
        <v>PP01</v>
      </c>
      <c r="D49862" s="279">
        <f>'Composições Desp. Diretas'!$C$26</f>
        <v>0</v>
      </c>
      <c r="E49862" s="278" t="str">
        <f>Resumo!$R$5</f>
        <v>Despesa</v>
      </c>
      <c r="F49862" s="278" t="str">
        <f>Resumo!$R$7</f>
        <v>Despesa Direta</v>
      </c>
      <c r="G49862" s="286">
        <f>'Composições Desp. Diretas'!DR26</f>
        <v>0</v>
      </c>
    </row>
    <row r="49863" spans="1:7">
      <c r="A49863" s="283">
        <f>'Comp. Desp. Indiretas'!$DQ$7</f>
        <v>0</v>
      </c>
      <c r="B49863" s="278">
        <f>'Composições Desp. Diretas'!$A$27</f>
        <v>0</v>
      </c>
      <c r="C49863" s="278" t="str">
        <f>EAP!$C$9</f>
        <v>PP01</v>
      </c>
      <c r="D49863" s="279">
        <f>'Composições Desp. Diretas'!$C$27</f>
        <v>0</v>
      </c>
      <c r="E49863" s="278" t="str">
        <f>Resumo!$R$5</f>
        <v>Despesa</v>
      </c>
      <c r="F49863" s="278" t="str">
        <f>Resumo!$R$7</f>
        <v>Despesa Direta</v>
      </c>
      <c r="G49863" s="286">
        <f>'Composições Desp. Diretas'!DR27</f>
        <v>0</v>
      </c>
    </row>
    <row r="49864" spans="1:7">
      <c r="A49864" s="283">
        <f>'Comp. Desp. Indiretas'!$DQ$7</f>
        <v>0</v>
      </c>
      <c r="B49864" s="278">
        <f>'Composições Desp. Diretas'!$A$28</f>
        <v>0</v>
      </c>
      <c r="C49864" s="278" t="str">
        <f>EAP!$C$9</f>
        <v>PP01</v>
      </c>
      <c r="D49864" s="279">
        <f>'Composições Desp. Diretas'!$C$28</f>
        <v>0</v>
      </c>
      <c r="E49864" s="278" t="str">
        <f>Resumo!$R$5</f>
        <v>Despesa</v>
      </c>
      <c r="F49864" s="278" t="str">
        <f>Resumo!$R$7</f>
        <v>Despesa Direta</v>
      </c>
      <c r="G49864" s="286">
        <f>'Composições Desp. Diretas'!DR28</f>
        <v>0</v>
      </c>
    </row>
    <row r="49865" spans="1:7">
      <c r="A49865" s="283">
        <f>'Comp. Desp. Indiretas'!$DQ$7</f>
        <v>0</v>
      </c>
      <c r="B49865" s="278">
        <f>'Composições Desp. Diretas'!$A$29</f>
        <v>0</v>
      </c>
      <c r="C49865" s="278" t="str">
        <f>EAP!$C$9</f>
        <v>PP01</v>
      </c>
      <c r="D49865" s="279">
        <f>'Composições Desp. Diretas'!$C$29</f>
        <v>0</v>
      </c>
      <c r="E49865" s="278" t="str">
        <f>Resumo!$R$5</f>
        <v>Despesa</v>
      </c>
      <c r="F49865" s="278" t="str">
        <f>Resumo!$R$7</f>
        <v>Despesa Direta</v>
      </c>
      <c r="G49865" s="286">
        <f>'Composições Desp. Diretas'!DR29</f>
        <v>0</v>
      </c>
    </row>
    <row r="49866" spans="1:7">
      <c r="A49866" s="283">
        <f>'Comp. Desp. Indiretas'!$DQ$7</f>
        <v>0</v>
      </c>
      <c r="B49866" s="278">
        <f>'Composições Desp. Diretas'!$A$30</f>
        <v>0</v>
      </c>
      <c r="C49866" s="278" t="str">
        <f>EAP!$C$9</f>
        <v>PP01</v>
      </c>
      <c r="D49866" s="279">
        <f>'Composições Desp. Diretas'!$C$30</f>
        <v>0</v>
      </c>
      <c r="E49866" s="278" t="str">
        <f>Resumo!$R$5</f>
        <v>Despesa</v>
      </c>
      <c r="F49866" s="278" t="str">
        <f>Resumo!$R$7</f>
        <v>Despesa Direta</v>
      </c>
      <c r="G49866" s="286">
        <f>'Composições Desp. Diretas'!DR30</f>
        <v>0</v>
      </c>
    </row>
    <row r="49867" spans="1:7">
      <c r="A49867" s="283">
        <f>'Comp. Desp. Indiretas'!$DQ$7</f>
        <v>0</v>
      </c>
      <c r="B49867" s="278">
        <f>'Composições Desp. Diretas'!$A$31</f>
        <v>0</v>
      </c>
      <c r="C49867" s="278" t="str">
        <f>EAP!$C$9</f>
        <v>PP01</v>
      </c>
      <c r="D49867" s="279">
        <f>'Composições Desp. Diretas'!$C$31</f>
        <v>0</v>
      </c>
      <c r="E49867" s="278" t="str">
        <f>Resumo!$R$5</f>
        <v>Despesa</v>
      </c>
      <c r="F49867" s="278" t="str">
        <f>Resumo!$R$7</f>
        <v>Despesa Direta</v>
      </c>
      <c r="G49867" s="286">
        <f>'Composições Desp. Diretas'!DR31</f>
        <v>0</v>
      </c>
    </row>
    <row r="49868" spans="1:7">
      <c r="A49868" s="283">
        <f>'Comp. Desp. Indiretas'!$DQ$7</f>
        <v>0</v>
      </c>
      <c r="B49868" s="278">
        <f>'Composições Desp. Diretas'!$A$32</f>
        <v>0</v>
      </c>
      <c r="C49868" s="278" t="str">
        <f>EAP!$C$9</f>
        <v>PP01</v>
      </c>
      <c r="D49868" s="279">
        <f>'Composições Desp. Diretas'!$C$32</f>
        <v>0</v>
      </c>
      <c r="E49868" s="278" t="str">
        <f>Resumo!$R$5</f>
        <v>Despesa</v>
      </c>
      <c r="F49868" s="278" t="str">
        <f>Resumo!$R$7</f>
        <v>Despesa Direta</v>
      </c>
      <c r="G49868" s="286">
        <f>'Composições Desp. Diretas'!DR32</f>
        <v>0</v>
      </c>
    </row>
    <row r="49869" spans="1:7">
      <c r="A49869" s="283">
        <f>'Comp. Desp. Indiretas'!$DQ$7</f>
        <v>0</v>
      </c>
      <c r="B49869" s="278">
        <f>'Composições Desp. Diretas'!$A$33</f>
        <v>0</v>
      </c>
      <c r="C49869" s="278" t="str">
        <f>EAP!$C$9</f>
        <v>PP01</v>
      </c>
      <c r="D49869" s="279">
        <f>'Composições Desp. Diretas'!$C$33</f>
        <v>0</v>
      </c>
      <c r="E49869" s="278" t="str">
        <f>Resumo!$R$5</f>
        <v>Despesa</v>
      </c>
      <c r="F49869" s="278" t="str">
        <f>Resumo!$R$7</f>
        <v>Despesa Direta</v>
      </c>
      <c r="G49869" s="286">
        <f>'Composições Desp. Diretas'!DR33</f>
        <v>0</v>
      </c>
    </row>
    <row r="49870" spans="1:7">
      <c r="A49870" s="283">
        <f>'Comp. Desp. Indiretas'!$DQ$7</f>
        <v>0</v>
      </c>
      <c r="B49870" s="278">
        <f>'Composições Desp. Diretas'!$A$34</f>
        <v>0</v>
      </c>
      <c r="C49870" s="278" t="str">
        <f>EAP!$C$9</f>
        <v>PP01</v>
      </c>
      <c r="D49870" s="279">
        <f>'Composições Desp. Diretas'!$C$34</f>
        <v>0</v>
      </c>
      <c r="E49870" s="278" t="str">
        <f>Resumo!$R$5</f>
        <v>Despesa</v>
      </c>
      <c r="F49870" s="278" t="str">
        <f>Resumo!$R$7</f>
        <v>Despesa Direta</v>
      </c>
      <c r="G49870" s="286">
        <f>'Composições Desp. Diretas'!DR34</f>
        <v>0</v>
      </c>
    </row>
    <row r="49871" spans="1:7">
      <c r="A49871" s="283">
        <f>'Comp. Desp. Indiretas'!$DQ$7</f>
        <v>0</v>
      </c>
      <c r="B49871" s="278">
        <f>'Composições Desp. Diretas'!$A$35</f>
        <v>0</v>
      </c>
      <c r="C49871" s="278" t="str">
        <f>EAP!$C$9</f>
        <v>PP01</v>
      </c>
      <c r="D49871" s="279">
        <f>'Composições Desp. Diretas'!$C$35</f>
        <v>0</v>
      </c>
      <c r="E49871" s="278" t="str">
        <f>Resumo!$R$5</f>
        <v>Despesa</v>
      </c>
      <c r="F49871" s="278" t="str">
        <f>Resumo!$R$7</f>
        <v>Despesa Direta</v>
      </c>
      <c r="G49871" s="286">
        <f>'Composições Desp. Diretas'!DR35</f>
        <v>0</v>
      </c>
    </row>
    <row r="49872" spans="1:7">
      <c r="A49872" s="283">
        <f>'Comp. Desp. Indiretas'!$DQ$7</f>
        <v>0</v>
      </c>
      <c r="B49872" s="278">
        <f>'Composições Desp. Diretas'!$A$36</f>
        <v>0</v>
      </c>
      <c r="C49872" s="278" t="str">
        <f>EAP!$C$9</f>
        <v>PP01</v>
      </c>
      <c r="D49872" s="279">
        <f>'Composições Desp. Diretas'!$C$36</f>
        <v>0</v>
      </c>
      <c r="E49872" s="278" t="str">
        <f>Resumo!$R$5</f>
        <v>Despesa</v>
      </c>
      <c r="F49872" s="278" t="str">
        <f>Resumo!$R$7</f>
        <v>Despesa Direta</v>
      </c>
      <c r="G49872" s="286">
        <f>'Composições Desp. Diretas'!DR36</f>
        <v>0</v>
      </c>
    </row>
    <row r="49873" spans="1:7">
      <c r="A49873" s="283">
        <f>'Comp. Desp. Indiretas'!$DQ$7</f>
        <v>0</v>
      </c>
      <c r="B49873" s="278">
        <f>'Composições Desp. Diretas'!$A$37</f>
        <v>0</v>
      </c>
      <c r="C49873" s="278" t="str">
        <f>EAP!$C$9</f>
        <v>PP01</v>
      </c>
      <c r="D49873" s="279">
        <f>'Composições Desp. Diretas'!$C$37</f>
        <v>0</v>
      </c>
      <c r="E49873" s="278" t="str">
        <f>Resumo!$R$5</f>
        <v>Despesa</v>
      </c>
      <c r="F49873" s="278" t="str">
        <f>Resumo!$R$7</f>
        <v>Despesa Direta</v>
      </c>
      <c r="G49873" s="286">
        <f>'Composições Desp. Diretas'!DR37</f>
        <v>0</v>
      </c>
    </row>
    <row r="49874" spans="1:7">
      <c r="A49874" s="283">
        <f>'Comp. Desp. Indiretas'!$DQ$7</f>
        <v>0</v>
      </c>
      <c r="B49874" s="278">
        <f>'Composições Desp. Diretas'!$A$38</f>
        <v>0</v>
      </c>
      <c r="C49874" s="278" t="str">
        <f>EAP!$C$9</f>
        <v>PP01</v>
      </c>
      <c r="D49874" s="279">
        <f>'Composições Desp. Diretas'!$C$38</f>
        <v>0</v>
      </c>
      <c r="E49874" s="278" t="str">
        <f>Resumo!$R$5</f>
        <v>Despesa</v>
      </c>
      <c r="F49874" s="278" t="str">
        <f>Resumo!$R$7</f>
        <v>Despesa Direta</v>
      </c>
      <c r="G49874" s="286">
        <f>'Composições Desp. Diretas'!DR38</f>
        <v>0</v>
      </c>
    </row>
    <row r="49875" spans="1:7">
      <c r="A49875" s="283">
        <f>'Comp. Desp. Indiretas'!$DQ$7</f>
        <v>0</v>
      </c>
      <c r="B49875" s="278">
        <f>'Composições Desp. Diretas'!$A$39</f>
        <v>0</v>
      </c>
      <c r="C49875" s="278" t="str">
        <f>EAP!$C$9</f>
        <v>PP01</v>
      </c>
      <c r="D49875" s="279">
        <f>'Composições Desp. Diretas'!$C$39</f>
        <v>0</v>
      </c>
      <c r="E49875" s="278" t="str">
        <f>Resumo!$R$5</f>
        <v>Despesa</v>
      </c>
      <c r="F49875" s="278" t="str">
        <f>Resumo!$R$7</f>
        <v>Despesa Direta</v>
      </c>
      <c r="G49875" s="286">
        <f>'Composições Desp. Diretas'!DR39</f>
        <v>0</v>
      </c>
    </row>
    <row r="49876" spans="1:7">
      <c r="A49876" s="283">
        <f>'Comp. Desp. Indiretas'!$DQ$7</f>
        <v>0</v>
      </c>
      <c r="B49876" s="278">
        <f>'Composições Desp. Diretas'!$A$40</f>
        <v>0</v>
      </c>
      <c r="C49876" s="278" t="str">
        <f>EAP!$C$9</f>
        <v>PP01</v>
      </c>
      <c r="D49876" s="279">
        <f>'Composições Desp. Diretas'!$C$40</f>
        <v>0</v>
      </c>
      <c r="E49876" s="278" t="str">
        <f>Resumo!$R$5</f>
        <v>Despesa</v>
      </c>
      <c r="F49876" s="278" t="str">
        <f>Resumo!$R$7</f>
        <v>Despesa Direta</v>
      </c>
      <c r="G49876" s="286">
        <f>'Composições Desp. Diretas'!DR40</f>
        <v>0</v>
      </c>
    </row>
    <row r="49877" spans="1:7">
      <c r="A49877" s="283">
        <f>'Comp. Desp. Indiretas'!$DQ$7</f>
        <v>0</v>
      </c>
      <c r="B49877" s="278" t="str">
        <f>'Composições Desp. Diretas'!$A$42</f>
        <v>DG</v>
      </c>
      <c r="C49877" s="278" t="str">
        <f>EAP!$C$10</f>
        <v>PP02</v>
      </c>
      <c r="D49877" s="279" t="str">
        <f>'Composições Desp. Diretas'!$C$42</f>
        <v>ALUGUEL DE VEÍCULO SUV</v>
      </c>
      <c r="E49877" s="278" t="str">
        <f>Resumo!$R$5</f>
        <v>Despesa</v>
      </c>
      <c r="F49877" s="278" t="str">
        <f>Resumo!$R$7</f>
        <v>Despesa Direta</v>
      </c>
      <c r="G49877" s="286">
        <f>'Composições Desp. Diretas'!DR42</f>
        <v>0</v>
      </c>
    </row>
    <row r="49878" spans="1:7">
      <c r="A49878" s="283">
        <f>'Comp. Desp. Indiretas'!$DQ$7</f>
        <v>0</v>
      </c>
      <c r="B49878" s="278" t="str">
        <f>'Composições Desp. Diretas'!$A$43</f>
        <v>DG</v>
      </c>
      <c r="C49878" s="278" t="str">
        <f>EAP!$C$10</f>
        <v>PP02</v>
      </c>
      <c r="D49878" s="279" t="str">
        <f>'Composições Desp. Diretas'!$C$43</f>
        <v>COMBUSTÍVEL - GASOLINA</v>
      </c>
      <c r="E49878" s="278" t="str">
        <f>Resumo!$R$5</f>
        <v>Despesa</v>
      </c>
      <c r="F49878" s="278" t="str">
        <f>Resumo!$R$7</f>
        <v>Despesa Direta</v>
      </c>
      <c r="G49878" s="286">
        <f>'Composições Desp. Diretas'!DR43</f>
        <v>0</v>
      </c>
    </row>
    <row r="49879" spans="1:7">
      <c r="A49879" s="283">
        <f>'Comp. Desp. Indiretas'!$DQ$7</f>
        <v>0</v>
      </c>
      <c r="B49879" s="278" t="str">
        <f>'Composições Desp. Diretas'!$A$44</f>
        <v>DG</v>
      </c>
      <c r="C49879" s="278" t="str">
        <f>EAP!$C$10</f>
        <v>PP02</v>
      </c>
      <c r="D49879" s="279" t="str">
        <f>'Composições Desp. Diretas'!$C$44</f>
        <v>EQUIPAMENTOS VEÍCULO (SENSOR DE FADIGA + TELEMETRIA)</v>
      </c>
      <c r="E49879" s="278" t="str">
        <f>Resumo!$R$5</f>
        <v>Despesa</v>
      </c>
      <c r="F49879" s="278" t="str">
        <f>Resumo!$R$7</f>
        <v>Despesa Direta</v>
      </c>
      <c r="G49879" s="286">
        <f>'Composições Desp. Diretas'!DR44</f>
        <v>0</v>
      </c>
    </row>
    <row r="49880" spans="1:7">
      <c r="A49880" s="283">
        <f>'Comp. Desp. Indiretas'!$DQ$7</f>
        <v>0</v>
      </c>
      <c r="B49880" s="278" t="str">
        <f>'Composições Desp. Diretas'!$A$45</f>
        <v>DG</v>
      </c>
      <c r="C49880" s="278" t="str">
        <f>EAP!$C$10</f>
        <v>PP02</v>
      </c>
      <c r="D49880" s="279" t="str">
        <f>'Composições Desp. Diretas'!$C$45</f>
        <v>INSTALAÇÃO SENSOR FADIGA</v>
      </c>
      <c r="E49880" s="278" t="str">
        <f>Resumo!$R$5</f>
        <v>Despesa</v>
      </c>
      <c r="F49880" s="278" t="str">
        <f>Resumo!$R$7</f>
        <v>Despesa Direta</v>
      </c>
      <c r="G49880" s="286">
        <f>'Composições Desp. Diretas'!DR45</f>
        <v>0</v>
      </c>
    </row>
    <row r="49881" spans="1:7">
      <c r="A49881" s="283">
        <f>'Comp. Desp. Indiretas'!$DQ$7</f>
        <v>0</v>
      </c>
      <c r="B49881" s="278" t="str">
        <f>'Composições Desp. Diretas'!$A$46</f>
        <v>DG</v>
      </c>
      <c r="C49881" s="278" t="str">
        <f>EAP!$C$10</f>
        <v>PP02</v>
      </c>
      <c r="D49881" s="279" t="str">
        <f>'Composições Desp. Diretas'!$C$46</f>
        <v>DESINSTALAÇÃO SENSOR FADIGA</v>
      </c>
      <c r="E49881" s="278" t="str">
        <f>Resumo!$R$5</f>
        <v>Despesa</v>
      </c>
      <c r="F49881" s="278" t="str">
        <f>Resumo!$R$7</f>
        <v>Despesa Direta</v>
      </c>
      <c r="G49881" s="286">
        <f>'Composições Desp. Diretas'!DR46</f>
        <v>0</v>
      </c>
    </row>
    <row r="49882" spans="1:7">
      <c r="A49882" s="283">
        <f>'Comp. Desp. Indiretas'!$DQ$7</f>
        <v>0</v>
      </c>
      <c r="B49882" s="278" t="str">
        <f>'Composições Desp. Diretas'!$A$47</f>
        <v>DG</v>
      </c>
      <c r="C49882" s="278" t="str">
        <f>EAP!$C$10</f>
        <v>PP02</v>
      </c>
      <c r="D49882" s="279" t="str">
        <f>'Composições Desp. Diretas'!$C$47</f>
        <v>INSTALAÇÃO TELEMETRIA</v>
      </c>
      <c r="E49882" s="278" t="str">
        <f>Resumo!$R$5</f>
        <v>Despesa</v>
      </c>
      <c r="F49882" s="278" t="str">
        <f>Resumo!$R$7</f>
        <v>Despesa Direta</v>
      </c>
      <c r="G49882" s="286">
        <f>'Composições Desp. Diretas'!DR47</f>
        <v>0</v>
      </c>
    </row>
    <row r="49883" spans="1:7">
      <c r="A49883" s="283">
        <f>'Comp. Desp. Indiretas'!$DQ$7</f>
        <v>0</v>
      </c>
      <c r="B49883" s="278" t="str">
        <f>'Composições Desp. Diretas'!$A$48</f>
        <v>DG</v>
      </c>
      <c r="C49883" s="278" t="str">
        <f>EAP!$C$10</f>
        <v>PP02</v>
      </c>
      <c r="D49883" s="279" t="str">
        <f>'Composições Desp. Diretas'!$C$48</f>
        <v>DESINSTALAÇÃO TELEMETRIA</v>
      </c>
      <c r="E49883" s="278" t="str">
        <f>Resumo!$R$5</f>
        <v>Despesa</v>
      </c>
      <c r="F49883" s="278" t="str">
        <f>Resumo!$R$7</f>
        <v>Despesa Direta</v>
      </c>
      <c r="G49883" s="286">
        <f>'Composições Desp. Diretas'!DR48</f>
        <v>0</v>
      </c>
    </row>
    <row r="49884" spans="1:7">
      <c r="A49884" s="283">
        <f>'Comp. Desp. Indiretas'!$DQ$7</f>
        <v>0</v>
      </c>
      <c r="B49884" s="278" t="str">
        <f>'Composições Desp. Diretas'!$A$49</f>
        <v>DG</v>
      </c>
      <c r="C49884" s="278" t="str">
        <f>EAP!$C$10</f>
        <v>PP02</v>
      </c>
      <c r="D49884" s="279" t="str">
        <f>'Composições Desp. Diretas'!$C$49</f>
        <v>INSTALAÇÃO E DESINSTALAÇÃO DE SIRENE DE RÉ</v>
      </c>
      <c r="E49884" s="278" t="str">
        <f>Resumo!$R$5</f>
        <v>Despesa</v>
      </c>
      <c r="F49884" s="278" t="str">
        <f>Resumo!$R$7</f>
        <v>Despesa Direta</v>
      </c>
      <c r="G49884" s="286">
        <f>'Composições Desp. Diretas'!DR49</f>
        <v>0</v>
      </c>
    </row>
    <row r="49885" spans="1:7">
      <c r="A49885" s="283">
        <f>'Comp. Desp. Indiretas'!$DQ$7</f>
        <v>0</v>
      </c>
      <c r="B49885" s="278" t="str">
        <f>'Composições Desp. Diretas'!$A$50</f>
        <v>DG</v>
      </c>
      <c r="C49885" s="278" t="str">
        <f>EAP!$C$10</f>
        <v>PP02</v>
      </c>
      <c r="D49885" s="279" t="str">
        <f>'Composições Desp. Diretas'!$C$50</f>
        <v>LAVAGEM DE VEÍCULO</v>
      </c>
      <c r="E49885" s="278" t="str">
        <f>Resumo!$R$5</f>
        <v>Despesa</v>
      </c>
      <c r="F49885" s="278" t="str">
        <f>Resumo!$R$7</f>
        <v>Despesa Direta</v>
      </c>
      <c r="G49885" s="286">
        <f>'Composições Desp. Diretas'!DR50</f>
        <v>0</v>
      </c>
    </row>
    <row r="49886" spans="1:7">
      <c r="A49886" s="283">
        <f>'Comp. Desp. Indiretas'!$DQ$7</f>
        <v>0</v>
      </c>
      <c r="B49886" s="278" t="str">
        <f>'Composições Desp. Diretas'!$A$51</f>
        <v>MA</v>
      </c>
      <c r="C49886" s="278" t="str">
        <f>EAP!$C$10</f>
        <v>PP02</v>
      </c>
      <c r="D49886" s="279" t="str">
        <f>'Composições Desp. Diretas'!$C$51</f>
        <v>MATERIAIS GRÁFICOS (CARTILHAS, FOLDERS, BANNER, CADERNO, OUTDOOR, PLACAS, E ETC)</v>
      </c>
      <c r="E49886" s="278" t="str">
        <f>Resumo!$R$5</f>
        <v>Despesa</v>
      </c>
      <c r="F49886" s="278" t="str">
        <f>Resumo!$R$7</f>
        <v>Despesa Direta</v>
      </c>
      <c r="G49886" s="286">
        <f>'Composições Desp. Diretas'!DR51</f>
        <v>0</v>
      </c>
    </row>
    <row r="49887" spans="1:7">
      <c r="A49887" s="283">
        <f>'Comp. Desp. Indiretas'!$DQ$7</f>
        <v>0</v>
      </c>
      <c r="B49887" s="278" t="str">
        <f>'Composições Desp. Diretas'!$A$52</f>
        <v>DG</v>
      </c>
      <c r="C49887" s="278" t="str">
        <f>EAP!$C$10</f>
        <v>PP02</v>
      </c>
      <c r="D49887" s="279" t="str">
        <f>'Composições Desp. Diretas'!$C$52</f>
        <v>LANCHES OFICINAS / EVENTOS / REUNIÕES</v>
      </c>
      <c r="E49887" s="278" t="str">
        <f>Resumo!$R$5</f>
        <v>Despesa</v>
      </c>
      <c r="F49887" s="278" t="str">
        <f>Resumo!$R$7</f>
        <v>Despesa Direta</v>
      </c>
      <c r="G49887" s="286">
        <f>'Composições Desp. Diretas'!DR52</f>
        <v>0</v>
      </c>
    </row>
    <row r="49888" spans="1:7">
      <c r="A49888" s="283">
        <f>'Comp. Desp. Indiretas'!$DQ$7</f>
        <v>0</v>
      </c>
      <c r="B49888" s="278" t="str">
        <f>'Composições Desp. Diretas'!$A$53</f>
        <v>DG</v>
      </c>
      <c r="C49888" s="278" t="str">
        <f>EAP!$C$10</f>
        <v>PP02</v>
      </c>
      <c r="D49888" s="279" t="str">
        <f>'Composições Desp. Diretas'!$C$53</f>
        <v>TRANSPORTE PARTICIPANTES</v>
      </c>
      <c r="E49888" s="278" t="str">
        <f>Resumo!$R$5</f>
        <v>Despesa</v>
      </c>
      <c r="F49888" s="278" t="str">
        <f>Resumo!$R$7</f>
        <v>Despesa Direta</v>
      </c>
      <c r="G49888" s="286">
        <f>'Composições Desp. Diretas'!DR53</f>
        <v>0</v>
      </c>
    </row>
    <row r="49889" spans="1:7">
      <c r="A49889" s="283">
        <f>'Comp. Desp. Indiretas'!$DQ$7</f>
        <v>0</v>
      </c>
      <c r="B49889" s="278" t="str">
        <f>'Composições Desp. Diretas'!$A$54</f>
        <v>MA</v>
      </c>
      <c r="C49889" s="278" t="str">
        <f>EAP!$C$10</f>
        <v>PP02</v>
      </c>
      <c r="D49889" s="279" t="str">
        <f>'Composições Desp. Diretas'!$C$54</f>
        <v>MATERIAIS DE ESCRITÓRIO (CARTOLINA, PAPEL, TESOURA, CANETA, LÁPIS, GRAMPEADOR, DUREX, FITA ADESIVA, E ETC.)</v>
      </c>
      <c r="E49889" s="278" t="str">
        <f>Resumo!$R$5</f>
        <v>Despesa</v>
      </c>
      <c r="F49889" s="278" t="str">
        <f>Resumo!$R$7</f>
        <v>Despesa Direta</v>
      </c>
      <c r="G49889" s="286">
        <f>'Composições Desp. Diretas'!DR54</f>
        <v>0</v>
      </c>
    </row>
    <row r="49890" spans="1:7">
      <c r="A49890" s="283">
        <f>'Comp. Desp. Indiretas'!$DQ$7</f>
        <v>0</v>
      </c>
      <c r="B49890" s="278" t="str">
        <f>'Composições Desp. Diretas'!$A$55</f>
        <v>MA</v>
      </c>
      <c r="C49890" s="278" t="str">
        <f>EAP!$C$10</f>
        <v>PP02</v>
      </c>
      <c r="D49890" s="279" t="str">
        <f>'Composições Desp. Diretas'!$C$55</f>
        <v>MATERIAIS ACESSÓRIOS PARA AS CAMPANHAS/OFICINAS (BRINDES, CAMISETAS, E ETC.)</v>
      </c>
      <c r="E49890" s="278" t="str">
        <f>Resumo!$R$5</f>
        <v>Despesa</v>
      </c>
      <c r="F49890" s="278" t="str">
        <f>Resumo!$R$7</f>
        <v>Despesa Direta</v>
      </c>
      <c r="G49890" s="286">
        <f>'Composições Desp. Diretas'!DR55</f>
        <v>0</v>
      </c>
    </row>
    <row r="49891" spans="1:7">
      <c r="A49891" s="283">
        <f>'Comp. Desp. Indiretas'!$DQ$7</f>
        <v>0</v>
      </c>
      <c r="B49891" s="278" t="str">
        <f>'Composições Desp. Diretas'!$A$56</f>
        <v>DG</v>
      </c>
      <c r="C49891" s="278" t="str">
        <f>EAP!$C$10</f>
        <v>PP02</v>
      </c>
      <c r="D49891" s="279" t="str">
        <f>'Composições Desp. Diretas'!$C$56</f>
        <v>HOSPEDAGEM VIAGEM</v>
      </c>
      <c r="E49891" s="278" t="str">
        <f>Resumo!$R$5</f>
        <v>Despesa</v>
      </c>
      <c r="F49891" s="278" t="str">
        <f>Resumo!$R$7</f>
        <v>Despesa Direta</v>
      </c>
      <c r="G49891" s="286">
        <f>'Composições Desp. Diretas'!DR56</f>
        <v>0</v>
      </c>
    </row>
    <row r="49892" spans="1:7">
      <c r="A49892" s="283">
        <f>'Comp. Desp. Indiretas'!$DQ$7</f>
        <v>0</v>
      </c>
      <c r="B49892" s="278" t="str">
        <f>'Composições Desp. Diretas'!$A$57</f>
        <v>DG</v>
      </c>
      <c r="C49892" s="278" t="str">
        <f>EAP!$C$10</f>
        <v>PP02</v>
      </c>
      <c r="D49892" s="279" t="str">
        <f>'Composições Desp. Diretas'!$C$57</f>
        <v>ALIMENTAÇÃO VIAGEM (CAFÉ / ALMOÇO OU JANTA)</v>
      </c>
      <c r="E49892" s="278" t="str">
        <f>Resumo!$R$5</f>
        <v>Despesa</v>
      </c>
      <c r="F49892" s="278" t="str">
        <f>Resumo!$R$7</f>
        <v>Despesa Direta</v>
      </c>
      <c r="G49892" s="286">
        <f>'Composições Desp. Diretas'!DR57</f>
        <v>0</v>
      </c>
    </row>
    <row r="49893" spans="1:7">
      <c r="A49893" s="283">
        <f>'Comp. Desp. Indiretas'!$DQ$7</f>
        <v>0</v>
      </c>
      <c r="B49893" s="278" t="str">
        <f>'Composições Desp. Diretas'!$A$58</f>
        <v>DG</v>
      </c>
      <c r="C49893" s="278" t="str">
        <f>EAP!$C$10</f>
        <v>PP02</v>
      </c>
      <c r="D49893" s="279" t="str">
        <f>'Composições Desp. Diretas'!$C$58</f>
        <v>PASSAGEM TERRESTRE / TRANSLADO</v>
      </c>
      <c r="E49893" s="278" t="str">
        <f>Resumo!$R$5</f>
        <v>Despesa</v>
      </c>
      <c r="F49893" s="278" t="str">
        <f>Resumo!$R$7</f>
        <v>Despesa Direta</v>
      </c>
      <c r="G49893" s="286">
        <f>'Composições Desp. Diretas'!DR58</f>
        <v>0</v>
      </c>
    </row>
    <row r="49894" spans="1:7">
      <c r="A49894" s="283">
        <f>'Comp. Desp. Indiretas'!$DQ$7</f>
        <v>0</v>
      </c>
      <c r="B49894" s="278">
        <f>'Composições Desp. Diretas'!$A$59</f>
        <v>0</v>
      </c>
      <c r="C49894" s="278" t="str">
        <f>EAP!$C$10</f>
        <v>PP02</v>
      </c>
      <c r="D49894" s="279">
        <f>'Composições Desp. Diretas'!$C$59</f>
        <v>0</v>
      </c>
      <c r="E49894" s="278" t="str">
        <f>Resumo!$R$5</f>
        <v>Despesa</v>
      </c>
      <c r="F49894" s="278" t="str">
        <f>Resumo!$R$7</f>
        <v>Despesa Direta</v>
      </c>
      <c r="G49894" s="286">
        <f>'Composições Desp. Diretas'!DR59</f>
        <v>0</v>
      </c>
    </row>
    <row r="49895" spans="1:7">
      <c r="A49895" s="283">
        <f>'Comp. Desp. Indiretas'!$DQ$7</f>
        <v>0</v>
      </c>
      <c r="B49895" s="278">
        <f>'Composições Desp. Diretas'!$A$60</f>
        <v>0</v>
      </c>
      <c r="C49895" s="278" t="str">
        <f>EAP!$C$10</f>
        <v>PP02</v>
      </c>
      <c r="D49895" s="279">
        <f>'Composições Desp. Diretas'!$C$60</f>
        <v>0</v>
      </c>
      <c r="E49895" s="278" t="str">
        <f>Resumo!$R$5</f>
        <v>Despesa</v>
      </c>
      <c r="F49895" s="278" t="str">
        <f>Resumo!$R$7</f>
        <v>Despesa Direta</v>
      </c>
      <c r="G49895" s="286">
        <f>'Composições Desp. Diretas'!DR60</f>
        <v>0</v>
      </c>
    </row>
    <row r="49896" spans="1:7">
      <c r="A49896" s="283">
        <f>'Comp. Desp. Indiretas'!$DQ$7</f>
        <v>0</v>
      </c>
      <c r="B49896" s="278">
        <f>'Composições Desp. Diretas'!$A$61</f>
        <v>0</v>
      </c>
      <c r="C49896" s="278" t="str">
        <f>EAP!$C$10</f>
        <v>PP02</v>
      </c>
      <c r="D49896" s="279">
        <f>'Composições Desp. Diretas'!$C$61</f>
        <v>0</v>
      </c>
      <c r="E49896" s="278" t="str">
        <f>Resumo!$R$5</f>
        <v>Despesa</v>
      </c>
      <c r="F49896" s="278" t="str">
        <f>Resumo!$R$7</f>
        <v>Despesa Direta</v>
      </c>
      <c r="G49896" s="286">
        <f>'Composições Desp. Diretas'!DR61</f>
        <v>0</v>
      </c>
    </row>
    <row r="49897" spans="1:7">
      <c r="A49897" s="283">
        <f>'Comp. Desp. Indiretas'!$DQ$7</f>
        <v>0</v>
      </c>
      <c r="B49897" s="278">
        <f>'Composições Desp. Diretas'!$A$62</f>
        <v>0</v>
      </c>
      <c r="C49897" s="278" t="str">
        <f>EAP!$C$10</f>
        <v>PP02</v>
      </c>
      <c r="D49897" s="279">
        <f>'Composições Desp. Diretas'!$C$62</f>
        <v>0</v>
      </c>
      <c r="E49897" s="278" t="str">
        <f>Resumo!$R$5</f>
        <v>Despesa</v>
      </c>
      <c r="F49897" s="278" t="str">
        <f>Resumo!$R$7</f>
        <v>Despesa Direta</v>
      </c>
      <c r="G49897" s="286">
        <f>'Composições Desp. Diretas'!DR62</f>
        <v>0</v>
      </c>
    </row>
    <row r="49898" spans="1:7">
      <c r="A49898" s="283">
        <f>'Comp. Desp. Indiretas'!$DQ$7</f>
        <v>0</v>
      </c>
      <c r="B49898" s="278">
        <f>'Composições Desp. Diretas'!$A$63</f>
        <v>0</v>
      </c>
      <c r="C49898" s="278" t="str">
        <f>EAP!$C$10</f>
        <v>PP02</v>
      </c>
      <c r="D49898" s="279">
        <f>'Composições Desp. Diretas'!$C$63</f>
        <v>0</v>
      </c>
      <c r="E49898" s="278" t="str">
        <f>Resumo!$R$5</f>
        <v>Despesa</v>
      </c>
      <c r="F49898" s="278" t="str">
        <f>Resumo!$R$7</f>
        <v>Despesa Direta</v>
      </c>
      <c r="G49898" s="286">
        <f>'Composições Desp. Diretas'!DR63</f>
        <v>0</v>
      </c>
    </row>
    <row r="49899" spans="1:7">
      <c r="A49899" s="283">
        <f>'Comp. Desp. Indiretas'!$DQ$7</f>
        <v>0</v>
      </c>
      <c r="B49899" s="278">
        <f>'Composições Desp. Diretas'!$A$64</f>
        <v>0</v>
      </c>
      <c r="C49899" s="278" t="str">
        <f>EAP!$C$10</f>
        <v>PP02</v>
      </c>
      <c r="D49899" s="279">
        <f>'Composições Desp. Diretas'!$C$64</f>
        <v>0</v>
      </c>
      <c r="E49899" s="278" t="str">
        <f>Resumo!$R$5</f>
        <v>Despesa</v>
      </c>
      <c r="F49899" s="278" t="str">
        <f>Resumo!$R$7</f>
        <v>Despesa Direta</v>
      </c>
      <c r="G49899" s="286">
        <f>'Composições Desp. Diretas'!DR64</f>
        <v>0</v>
      </c>
    </row>
    <row r="49900" spans="1:7">
      <c r="A49900" s="283">
        <f>'Comp. Desp. Indiretas'!$DQ$7</f>
        <v>0</v>
      </c>
      <c r="B49900" s="278">
        <f>'Composições Desp. Diretas'!$A$65</f>
        <v>0</v>
      </c>
      <c r="C49900" s="278" t="str">
        <f>EAP!$C$10</f>
        <v>PP02</v>
      </c>
      <c r="D49900" s="279">
        <f>'Composições Desp. Diretas'!$C$65</f>
        <v>0</v>
      </c>
      <c r="E49900" s="278" t="str">
        <f>Resumo!$R$5</f>
        <v>Despesa</v>
      </c>
      <c r="F49900" s="278" t="str">
        <f>Resumo!$R$7</f>
        <v>Despesa Direta</v>
      </c>
      <c r="G49900" s="286">
        <f>'Composições Desp. Diretas'!DR65</f>
        <v>0</v>
      </c>
    </row>
    <row r="49901" spans="1:7">
      <c r="A49901" s="283">
        <f>'Comp. Desp. Indiretas'!$DQ$7</f>
        <v>0</v>
      </c>
      <c r="B49901" s="278">
        <f>'Composições Desp. Diretas'!$A$66</f>
        <v>0</v>
      </c>
      <c r="C49901" s="278" t="str">
        <f>EAP!$C$10</f>
        <v>PP02</v>
      </c>
      <c r="D49901" s="279">
        <f>'Composições Desp. Diretas'!$C$66</f>
        <v>0</v>
      </c>
      <c r="E49901" s="278" t="str">
        <f>Resumo!$R$5</f>
        <v>Despesa</v>
      </c>
      <c r="F49901" s="278" t="str">
        <f>Resumo!$R$7</f>
        <v>Despesa Direta</v>
      </c>
      <c r="G49901" s="286">
        <f>'Composições Desp. Diretas'!DR66</f>
        <v>0</v>
      </c>
    </row>
    <row r="49902" spans="1:7">
      <c r="A49902" s="283">
        <f>'Comp. Desp. Indiretas'!$DQ$7</f>
        <v>0</v>
      </c>
      <c r="B49902" s="278">
        <f>'Composições Desp. Diretas'!$A$67</f>
        <v>0</v>
      </c>
      <c r="C49902" s="278" t="str">
        <f>EAP!$C$10</f>
        <v>PP02</v>
      </c>
      <c r="D49902" s="279">
        <f>'Composições Desp. Diretas'!$C$67</f>
        <v>0</v>
      </c>
      <c r="E49902" s="278" t="str">
        <f>Resumo!$R$5</f>
        <v>Despesa</v>
      </c>
      <c r="F49902" s="278" t="str">
        <f>Resumo!$R$7</f>
        <v>Despesa Direta</v>
      </c>
      <c r="G49902" s="286">
        <f>'Composições Desp. Diretas'!DR67</f>
        <v>0</v>
      </c>
    </row>
    <row r="49903" spans="1:7">
      <c r="A49903" s="283">
        <f>'Comp. Desp. Indiretas'!$DQ$7</f>
        <v>0</v>
      </c>
      <c r="B49903" s="278">
        <f>'Composições Desp. Diretas'!$A$68</f>
        <v>0</v>
      </c>
      <c r="C49903" s="278" t="str">
        <f>EAP!$C$10</f>
        <v>PP02</v>
      </c>
      <c r="D49903" s="279">
        <f>'Composições Desp. Diretas'!$C$68</f>
        <v>0</v>
      </c>
      <c r="E49903" s="278" t="str">
        <f>Resumo!$R$5</f>
        <v>Despesa</v>
      </c>
      <c r="F49903" s="278" t="str">
        <f>Resumo!$R$7</f>
        <v>Despesa Direta</v>
      </c>
      <c r="G49903" s="286">
        <f>'Composições Desp. Diretas'!DR68</f>
        <v>0</v>
      </c>
    </row>
    <row r="49904" spans="1:7">
      <c r="A49904" s="283">
        <f>'Comp. Desp. Indiretas'!$DQ$7</f>
        <v>0</v>
      </c>
      <c r="B49904" s="278">
        <f>'Composições Desp. Diretas'!$A$69</f>
        <v>0</v>
      </c>
      <c r="C49904" s="278" t="str">
        <f>EAP!$C$10</f>
        <v>PP02</v>
      </c>
      <c r="D49904" s="279">
        <f>'Composições Desp. Diretas'!$C$69</f>
        <v>0</v>
      </c>
      <c r="E49904" s="278" t="str">
        <f>Resumo!$R$5</f>
        <v>Despesa</v>
      </c>
      <c r="F49904" s="278" t="str">
        <f>Resumo!$R$7</f>
        <v>Despesa Direta</v>
      </c>
      <c r="G49904" s="286">
        <f>'Composições Desp. Diretas'!DR69</f>
        <v>0</v>
      </c>
    </row>
    <row r="49905" spans="1:7">
      <c r="A49905" s="283">
        <f>'Comp. Desp. Indiretas'!$DQ$7</f>
        <v>0</v>
      </c>
      <c r="B49905" s="278">
        <f>'Composições Desp. Diretas'!$A$70</f>
        <v>0</v>
      </c>
      <c r="C49905" s="278" t="str">
        <f>EAP!$C$10</f>
        <v>PP02</v>
      </c>
      <c r="D49905" s="279">
        <f>'Composições Desp. Diretas'!$C$70</f>
        <v>0</v>
      </c>
      <c r="E49905" s="278" t="str">
        <f>Resumo!$R$5</f>
        <v>Despesa</v>
      </c>
      <c r="F49905" s="278" t="str">
        <f>Resumo!$R$7</f>
        <v>Despesa Direta</v>
      </c>
      <c r="G49905" s="286">
        <f>'Composições Desp. Diretas'!DR70</f>
        <v>0</v>
      </c>
    </row>
    <row r="49906" spans="1:7">
      <c r="A49906" s="283">
        <f>'Comp. Desp. Indiretas'!$DQ$7</f>
        <v>0</v>
      </c>
      <c r="B49906" s="278">
        <f>'Composições Desp. Diretas'!$A$71</f>
        <v>0</v>
      </c>
      <c r="C49906" s="278" t="str">
        <f>EAP!$C$10</f>
        <v>PP02</v>
      </c>
      <c r="D49906" s="279">
        <f>'Composições Desp. Diretas'!$C$71</f>
        <v>0</v>
      </c>
      <c r="E49906" s="278" t="str">
        <f>Resumo!$R$5</f>
        <v>Despesa</v>
      </c>
      <c r="F49906" s="278" t="str">
        <f>Resumo!$R$7</f>
        <v>Despesa Direta</v>
      </c>
      <c r="G49906" s="286">
        <f>'Composições Desp. Diretas'!DR71</f>
        <v>0</v>
      </c>
    </row>
    <row r="49907" spans="1:7">
      <c r="A49907" s="283">
        <f>'Comp. Desp. Indiretas'!$DQ$7</f>
        <v>0</v>
      </c>
      <c r="B49907" s="278">
        <f>'Composições Desp. Diretas'!$A$72</f>
        <v>0</v>
      </c>
      <c r="C49907" s="278" t="str">
        <f>EAP!$C$10</f>
        <v>PP02</v>
      </c>
      <c r="D49907" s="279">
        <f>'Composições Desp. Diretas'!$C$72</f>
        <v>0</v>
      </c>
      <c r="E49907" s="278" t="str">
        <f>Resumo!$R$5</f>
        <v>Despesa</v>
      </c>
      <c r="F49907" s="278" t="str">
        <f>Resumo!$R$7</f>
        <v>Despesa Direta</v>
      </c>
      <c r="G49907" s="286">
        <f>'Composições Desp. Diretas'!DR72</f>
        <v>0</v>
      </c>
    </row>
    <row r="50776" spans="1:7">
      <c r="A50776" s="283">
        <f>'Comp. Desp. Indiretas'!$DQ$7</f>
        <v>0</v>
      </c>
      <c r="D50776" s="279" t="str">
        <f>'CRONOG. DE RECEBIMENTO'!$A$5</f>
        <v>SUBPROGRAMA DE EDUCAÇÃO AMBIENTAL PARA A COMUNIDADE (PEAC)</v>
      </c>
      <c r="E50776" s="278" t="str">
        <f>Resumo!$R$4</f>
        <v>Receita</v>
      </c>
      <c r="F50776" s="278" t="str">
        <f>Resumo!$R$4</f>
        <v>Receita</v>
      </c>
      <c r="G50776" s="286">
        <f>'CRONOG. DE RECEBIMENTO'!AU5</f>
        <v>0</v>
      </c>
    </row>
    <row r="50777" spans="1:7">
      <c r="A50777" s="283">
        <f>'Comp. Desp. Indiretas'!$DQ$7</f>
        <v>0</v>
      </c>
      <c r="D50777" s="279" t="str">
        <f>'CRONOG. DE RECEBIMENTO'!$A$6</f>
        <v>Plano de Trabalho de Comunidade (PEAC)</v>
      </c>
      <c r="E50777" s="278" t="str">
        <f>Resumo!$R$4</f>
        <v>Receita</v>
      </c>
      <c r="F50777" s="278" t="str">
        <f>Resumo!$R$4</f>
        <v>Receita</v>
      </c>
      <c r="G50777" s="286">
        <f>'CRONOG. DE RECEBIMENTO'!AU6</f>
        <v>0</v>
      </c>
    </row>
    <row r="50778" spans="1:7">
      <c r="A50778" s="283">
        <f>'Comp. Desp. Indiretas'!$DQ$7</f>
        <v>0</v>
      </c>
      <c r="D50778" s="279" t="str">
        <f>'CRONOG. DE RECEBIMENTO'!$A$7</f>
        <v>Formar Comitê de Educação Ambiental de Comunidade (PEAC)</v>
      </c>
      <c r="E50778" s="278" t="str">
        <f>Resumo!$R$4</f>
        <v>Receita</v>
      </c>
      <c r="F50778" s="278" t="str">
        <f>Resumo!$R$4</f>
        <v>Receita</v>
      </c>
      <c r="G50778" s="286">
        <f>'CRONOG. DE RECEBIMENTO'!AU7</f>
        <v>0</v>
      </c>
    </row>
    <row r="50779" spans="1:7">
      <c r="A50779" s="283">
        <f>'Comp. Desp. Indiretas'!$DQ$7</f>
        <v>0</v>
      </c>
      <c r="D50779" s="279" t="str">
        <f>'CRONOG. DE RECEBIMENTO'!$A$8</f>
        <v>Manter Comitê de Educação Ambiental em comunidades (PEAC)</v>
      </c>
      <c r="E50779" s="278" t="str">
        <f>Resumo!$R$4</f>
        <v>Receita</v>
      </c>
      <c r="F50779" s="278" t="str">
        <f>Resumo!$R$4</f>
        <v>Receita</v>
      </c>
      <c r="G50779" s="286">
        <f>'CRONOG. DE RECEBIMENTO'!AU8</f>
        <v>0</v>
      </c>
    </row>
    <row r="50780" spans="1:7">
      <c r="A50780" s="283">
        <f>'Comp. Desp. Indiretas'!$DQ$7</f>
        <v>0</v>
      </c>
      <c r="D50780" s="279" t="str">
        <f>'CRONOG. DE RECEBIMENTO'!$A$24</f>
        <v>Realizar análise técnica mensal das atividades de Educação Ambiental do PEAC</v>
      </c>
      <c r="E50780" s="278" t="str">
        <f>Resumo!$R$4</f>
        <v>Receita</v>
      </c>
      <c r="F50780" s="278" t="str">
        <f>Resumo!$R$4</f>
        <v>Receita</v>
      </c>
      <c r="G50780" s="286">
        <f>'CRONOG. DE RECEBIMENTO'!AU24</f>
        <v>0</v>
      </c>
    </row>
    <row r="50781" spans="1:7">
      <c r="A50781" s="283">
        <f>'Comp. Desp. Indiretas'!$DQ$7</f>
        <v>0</v>
      </c>
      <c r="D50781" s="279" t="str">
        <f>'CRONOG. DE RECEBIMENTO'!$A$25</f>
        <v>Realizar Blitz Educativa sobre SSMA para Comunidades (PEAC)</v>
      </c>
      <c r="E50781" s="278" t="str">
        <f>Resumo!$R$4</f>
        <v>Receita</v>
      </c>
      <c r="F50781" s="278" t="str">
        <f>Resumo!$R$4</f>
        <v>Receita</v>
      </c>
      <c r="G50781" s="286">
        <f>'CRONOG. DE RECEBIMENTO'!AU25</f>
        <v>0</v>
      </c>
    </row>
    <row r="50782" spans="1:7">
      <c r="A50782" s="283">
        <f>'Comp. Desp. Indiretas'!$DQ$7</f>
        <v>0</v>
      </c>
      <c r="D50782" s="279" t="str">
        <f>'CRONOG. DE RECEBIMENTO'!$A$26</f>
        <v>Despesas tributáveis do item 6.1.12</v>
      </c>
      <c r="E50782" s="278" t="str">
        <f>Resumo!$R$4</f>
        <v>Receita</v>
      </c>
      <c r="F50782" s="278" t="str">
        <f>Resumo!$R$4</f>
        <v>Receita</v>
      </c>
      <c r="G50782" s="286">
        <f>'CRONOG. DE RECEBIMENTO'!AU26</f>
        <v>0</v>
      </c>
    </row>
    <row r="50783" spans="1:7">
      <c r="A50783" s="283">
        <f>'Comp. Desp. Indiretas'!$DQ$7</f>
        <v>0</v>
      </c>
      <c r="D50783" s="279" t="str">
        <f>'CRONOG. DE RECEBIMENTO'!$A$42</f>
        <v>Despesas tributáveis do item 6.1.21</v>
      </c>
      <c r="E50783" s="278" t="str">
        <f>Resumo!$R$4</f>
        <v>Receita</v>
      </c>
      <c r="F50783" s="278" t="str">
        <f>Resumo!$R$4</f>
        <v>Receita</v>
      </c>
      <c r="G50783" s="286">
        <f>'CRONOG. DE RECEBIMENTO'!AU42</f>
        <v>0</v>
      </c>
    </row>
    <row r="50784" spans="1:7">
      <c r="A50784" s="283">
        <f>'Comp. Desp. Indiretas'!$DQ$7</f>
        <v>0</v>
      </c>
      <c r="D50784" s="279" t="str">
        <f>'CRONOG. DE RECEBIMENTO'!$A$43</f>
        <v>Monitorar atividade do Programa de Educação Ambiental do Trabalhador (PEAT)</v>
      </c>
      <c r="E50784" s="278" t="str">
        <f>Resumo!$R$4</f>
        <v>Receita</v>
      </c>
      <c r="F50784" s="278" t="str">
        <f>Resumo!$R$4</f>
        <v>Receita</v>
      </c>
      <c r="G50784" s="286">
        <f>'CRONOG. DE RECEBIMENTO'!AU43</f>
        <v>0</v>
      </c>
    </row>
    <row r="50785" spans="1:7">
      <c r="A50785" s="283">
        <f>'Comp. Desp. Indiretas'!$DQ$7</f>
        <v>0</v>
      </c>
      <c r="D50785" s="279" t="str">
        <f>'CRONOG. DE RECEBIMENTO'!$A$44</f>
        <v>Despesas tributáveis do item 6.1.22</v>
      </c>
      <c r="E50785" s="278" t="str">
        <f>Resumo!$R$4</f>
        <v>Receita</v>
      </c>
      <c r="F50785" s="278" t="str">
        <f>Resumo!$R$4</f>
        <v>Receita</v>
      </c>
      <c r="G50785" s="286">
        <f>'CRONOG. DE RECEBIMENTO'!AU44</f>
        <v>0</v>
      </c>
    </row>
    <row r="50786" spans="1:7">
      <c r="A50786" s="283">
        <f>'Comp. Desp. Indiretas'!$DQ$7</f>
        <v>0</v>
      </c>
      <c r="D50786" s="279" t="str">
        <f>'CRONOG. DE RECEBIMENTO'!$A$45</f>
        <v>Realizar análise técnica mensal das atividades de Educação Ambiental do PEAT</v>
      </c>
      <c r="E50786" s="278" t="str">
        <f>Resumo!$R$4</f>
        <v>Receita</v>
      </c>
      <c r="F50786" s="278" t="str">
        <f>Resumo!$R$4</f>
        <v>Receita</v>
      </c>
      <c r="G50786" s="286">
        <f>'CRONOG. DE RECEBIMENTO'!AU45</f>
        <v>0</v>
      </c>
    </row>
    <row r="50787" spans="1:7">
      <c r="A50787" s="283">
        <f>'Comp. Desp. Indiretas'!$DQ$7</f>
        <v>0</v>
      </c>
      <c r="D50787" s="279" t="str">
        <f>'CRONOG. DE RECEBIMENTO'!$A$46</f>
        <v>Realizar Diagnóstico Socioambiental Participativo (DSAP) para empregados</v>
      </c>
      <c r="E50787" s="278" t="str">
        <f>Resumo!$R$4</f>
        <v>Receita</v>
      </c>
      <c r="F50787" s="278" t="str">
        <f>Resumo!$R$4</f>
        <v>Receita</v>
      </c>
      <c r="G50787" s="286">
        <f>'CRONOG. DE RECEBIMENTO'!AU46</f>
        <v>0</v>
      </c>
    </row>
    <row r="50789" spans="1:7">
      <c r="A50789" s="283">
        <f>'Comp. Desp. Indiretas'!$DQ$7</f>
        <v>0</v>
      </c>
      <c r="D50789" s="279" t="str">
        <f>'CRONOG. DE RECEBIMENTO'!$A$47</f>
        <v>Despesas tributáveis do item 6.1.24</v>
      </c>
      <c r="E50789" s="278" t="str">
        <f>Resumo!$R$4</f>
        <v>Receita</v>
      </c>
      <c r="F50789" s="278" t="str">
        <f>Resumo!$R$4</f>
        <v>Receita</v>
      </c>
      <c r="G50789" s="286">
        <f>'CRONOG. DE RECEBIMENTO'!AU47</f>
        <v>0</v>
      </c>
    </row>
    <row r="50790" spans="1:7">
      <c r="A50790" s="283">
        <f>'Comp. Desp. Indiretas'!$DQ$7</f>
        <v>0</v>
      </c>
      <c r="D50790" s="279" t="str">
        <f>'CRONOG. DE RECEBIMENTO'!$A$48</f>
        <v>PRODUÇÃO DE ARTES VISUAIS</v>
      </c>
      <c r="E50790" s="278" t="str">
        <f>Resumo!$R$4</f>
        <v>Receita</v>
      </c>
      <c r="F50790" s="278" t="str">
        <f>Resumo!$R$4</f>
        <v>Receita</v>
      </c>
      <c r="G50790" s="286">
        <f>'CRONOG. DE RECEBIMENTO'!AU48</f>
        <v>0</v>
      </c>
    </row>
    <row r="50791" spans="1:7">
      <c r="A50791" s="283">
        <f>'Comp. Desp. Indiretas'!$DQ$7</f>
        <v>0</v>
      </c>
      <c r="D50791" s="279" t="str">
        <f>'CRONOG. DE RECEBIMENTO'!$A$49</f>
        <v>Produzir material gráfico como folder, convites, banner, lâmina, outdoor, apresentações e produtos diversos atinentes a educação ambiental e outras temáticas etc.</v>
      </c>
      <c r="E50791" s="278" t="str">
        <f>Resumo!$R$4</f>
        <v>Receita</v>
      </c>
      <c r="F50791" s="278" t="str">
        <f>Resumo!$R$4</f>
        <v>Receita</v>
      </c>
      <c r="G50791" s="286">
        <f>'CRONOG. DE RECEBIMENTO'!AU49</f>
        <v>0</v>
      </c>
    </row>
    <row r="50792" spans="1:7">
      <c r="A50792" s="283">
        <f>'Comp. Desp. Indiretas'!$DQ$7</f>
        <v>0</v>
      </c>
      <c r="D50792" s="279" t="str">
        <f>'CRONOG. DE RECEBIMENTO'!$A$50</f>
        <v>Produzir Card Animado, Vídeos, Spot, Jogos interativos, Peça Multimídia, Identidade Visual, Plataformas digitais/interativas, Brindes, Cadernos de Campo/Quis/Guia etc.:</v>
      </c>
      <c r="E50792" s="278" t="str">
        <f>Resumo!$R$4</f>
        <v>Receita</v>
      </c>
      <c r="F50792" s="278" t="str">
        <f>Resumo!$R$4</f>
        <v>Receita</v>
      </c>
      <c r="G50792" s="286">
        <f>'CRONOG. DE RECEBIMENTO'!AU50</f>
        <v>0</v>
      </c>
    </row>
    <row r="50806" spans="1:7">
      <c r="A50806" s="283">
        <f>'Comp. Desp. Indiretas'!$DQ$7</f>
        <v>0</v>
      </c>
      <c r="D50806" s="279" t="str">
        <f>Resumo!$R$8</f>
        <v>Imposto</v>
      </c>
      <c r="E50806" s="278" t="str">
        <f>Resumo!$R$5</f>
        <v>Despesa</v>
      </c>
      <c r="F50806" s="278" t="str">
        <f>Resumo!$R$8</f>
        <v>Imposto</v>
      </c>
      <c r="G50806" s="286">
        <f>'CRONOG. DE RECEBIMENTO'!AU53</f>
        <v>0</v>
      </c>
    </row>
    <row r="50807" spans="1:7">
      <c r="A50807" s="283">
        <f>'Comp. Desp. Indiretas'!$DQ$7</f>
        <v>0</v>
      </c>
      <c r="D50807" s="279" t="str">
        <f>Resumo!$R$9</f>
        <v>Overhead</v>
      </c>
      <c r="E50807" s="278" t="str">
        <f>Resumo!$R$9</f>
        <v>Overhead</v>
      </c>
      <c r="F50807" s="278" t="str">
        <f>Resumo!$R$9</f>
        <v>Overhead</v>
      </c>
      <c r="G50807" s="286">
        <f>'CRONOG. DE RECEBIMENTO'!AU58</f>
        <v>0</v>
      </c>
    </row>
    <row r="50808" spans="1:7">
      <c r="A50808" s="283">
        <f>'Comp. Desp. Indiretas'!$DQ$7</f>
        <v>0</v>
      </c>
      <c r="D50808" s="279" t="str">
        <f>Resumo!$R$10</f>
        <v>Margem</v>
      </c>
      <c r="E50808" s="278" t="str">
        <f>Resumo!$R$10</f>
        <v>Margem</v>
      </c>
      <c r="F50808" s="278" t="str">
        <f>Resumo!$R$10</f>
        <v>Margem</v>
      </c>
      <c r="G50808" s="286">
        <f>'CRONOG. DE RECEBIMENTO'!AU60</f>
        <v>0</v>
      </c>
    </row>
    <row r="50809" spans="1:7">
      <c r="A50809" s="283">
        <f>'Comp. Desp. Indiretas'!$DQ$7</f>
        <v>0</v>
      </c>
      <c r="D50809" s="279" t="str">
        <f>Resumo!$R$11</f>
        <v>Risco</v>
      </c>
      <c r="E50809" s="278" t="str">
        <f>Resumo!$R$11</f>
        <v>Risco</v>
      </c>
      <c r="F50809" s="278" t="str">
        <f>Resumo!$R$11</f>
        <v>Risco</v>
      </c>
      <c r="G50809" s="286">
        <f>'CRONOG. DE RECEBIMENTO'!AU59</f>
        <v>0</v>
      </c>
    </row>
    <row r="50810" spans="1:7">
      <c r="A50810" s="283">
        <f>'Comp. Desp. Indiretas'!$DQ$7</f>
        <v>0</v>
      </c>
      <c r="D50810" s="279" t="str">
        <f>'CRONOG. DE RECEBIMENTO'!$A$54</f>
        <v>TOTAL MENSAL - RECEITA LÍQUIDA</v>
      </c>
      <c r="E50810" s="278" t="str">
        <f>Resumo!$R$4</f>
        <v>Receita</v>
      </c>
      <c r="F50810" s="278" t="str">
        <f>'CRONOG. DE RECEBIMENTO'!$A$54</f>
        <v>TOTAL MENSAL - RECEITA LÍQUIDA</v>
      </c>
      <c r="G50810" s="286">
        <f>'CRONOG. DE RECEBIMENTO'!$AU$54</f>
        <v>0</v>
      </c>
    </row>
    <row r="50811" spans="1:7">
      <c r="A50811" s="283">
        <f>'Comp. Desp. Indiretas'!$DQ$7</f>
        <v>0</v>
      </c>
      <c r="D50811" s="279" t="str">
        <f>'CRONOG. DE RECEBIMENTO'!$A$55</f>
        <v>TOTAL ACUMULADO - RECEITA LÍQUIDA</v>
      </c>
      <c r="E50811" s="278" t="str">
        <f>Resumo!$R$4</f>
        <v>Receita</v>
      </c>
      <c r="F50811" s="278" t="str">
        <f>'CRONOG. DE RECEBIMENTO'!$A$55</f>
        <v>TOTAL ACUMULADO - RECEITA LÍQUIDA</v>
      </c>
      <c r="G50811" s="286">
        <f>'CRONOG. DE RECEBIMENTO'!$AU$55</f>
        <v>5856057.9680455765</v>
      </c>
    </row>
    <row r="50842" spans="1:7">
      <c r="A50842" s="283">
        <f>'Comp. Desp. Indiretas'!$DR$7</f>
        <v>0</v>
      </c>
      <c r="B50842" s="278" t="str">
        <f>'Comp. Desp. Indiretas'!$A$9</f>
        <v>MOC</v>
      </c>
      <c r="D50842" s="279" t="str">
        <f>'Comp. Desp. Indiretas'!$C$9</f>
        <v>DIRETOR TÉCNICO</v>
      </c>
      <c r="E50842" s="278" t="str">
        <f>Resumo!$R$5</f>
        <v>Despesa</v>
      </c>
      <c r="F50842" s="278" t="str">
        <f>Resumo!$R$6</f>
        <v>Despesa Indireta</v>
      </c>
      <c r="G50842" s="286">
        <f>'Comp. Desp. Indiretas'!DR9</f>
        <v>0</v>
      </c>
    </row>
    <row r="50843" spans="1:7">
      <c r="A50843" s="283">
        <f>'Comp. Desp. Indiretas'!$DR$7</f>
        <v>0</v>
      </c>
      <c r="B50843" s="278" t="str">
        <f>'Comp. Desp. Indiretas'!$A$10</f>
        <v>MOC</v>
      </c>
      <c r="D50843" s="279" t="str">
        <f>'Comp. Desp. Indiretas'!$C$10</f>
        <v>GERENTE DE PROJETO</v>
      </c>
      <c r="E50843" s="278" t="str">
        <f>Resumo!$R$5</f>
        <v>Despesa</v>
      </c>
      <c r="F50843" s="278" t="str">
        <f>Resumo!$R$6</f>
        <v>Despesa Indireta</v>
      </c>
      <c r="G50843" s="286">
        <f>'Comp. Desp. Indiretas'!DR10</f>
        <v>0</v>
      </c>
    </row>
    <row r="50844" spans="1:7">
      <c r="A50844" s="283">
        <f>'Comp. Desp. Indiretas'!$DR$7</f>
        <v>0</v>
      </c>
      <c r="B50844" s="278" t="str">
        <f>'Comp. Desp. Indiretas'!$A$11</f>
        <v>MOC</v>
      </c>
      <c r="D50844" s="279" t="str">
        <f>'Comp. Desp. Indiretas'!$C$11</f>
        <v>COORD. DE PROJETO</v>
      </c>
      <c r="E50844" s="278" t="str">
        <f>Resumo!$R$5</f>
        <v>Despesa</v>
      </c>
      <c r="F50844" s="278" t="str">
        <f>Resumo!$R$6</f>
        <v>Despesa Indireta</v>
      </c>
      <c r="G50844" s="286">
        <f>'Comp. Desp. Indiretas'!DR11</f>
        <v>0</v>
      </c>
    </row>
    <row r="50845" spans="1:7">
      <c r="A50845" s="283">
        <f>'Comp. Desp. Indiretas'!$DR$7</f>
        <v>0</v>
      </c>
      <c r="B50845" s="278" t="str">
        <f>'Comp. Desp. Indiretas'!$A$12</f>
        <v>MOC</v>
      </c>
      <c r="D50845" s="279" t="str">
        <f>'Comp. Desp. Indiretas'!$C$12</f>
        <v>COORD. OPERACIONAL</v>
      </c>
      <c r="E50845" s="278" t="str">
        <f>Resumo!$R$5</f>
        <v>Despesa</v>
      </c>
      <c r="F50845" s="278" t="str">
        <f>Resumo!$R$6</f>
        <v>Despesa Indireta</v>
      </c>
      <c r="G50845" s="286">
        <f>'Comp. Desp. Indiretas'!DR12</f>
        <v>0</v>
      </c>
    </row>
    <row r="50846" spans="1:7">
      <c r="A50846" s="283">
        <f>'Comp. Desp. Indiretas'!$DR$7</f>
        <v>0</v>
      </c>
      <c r="B50846" s="278" t="str">
        <f>'Comp. Desp. Indiretas'!$A$13</f>
        <v>MOC</v>
      </c>
      <c r="D50846" s="279" t="str">
        <f>'Comp. Desp. Indiretas'!$C$13</f>
        <v>ANALISTA DE PROJETOS SENIOR</v>
      </c>
      <c r="E50846" s="278" t="str">
        <f>Resumo!$R$5</f>
        <v>Despesa</v>
      </c>
      <c r="F50846" s="278" t="str">
        <f>Resumo!$R$6</f>
        <v>Despesa Indireta</v>
      </c>
      <c r="G50846" s="286">
        <f>'Comp. Desp. Indiretas'!DR13</f>
        <v>0</v>
      </c>
    </row>
    <row r="50847" spans="1:7">
      <c r="A50847" s="283">
        <f>'Comp. Desp. Indiretas'!$DR$7</f>
        <v>0</v>
      </c>
      <c r="B50847" s="278" t="str">
        <f>'Comp. Desp. Indiretas'!$A$14</f>
        <v>MOC</v>
      </c>
      <c r="D50847" s="279" t="str">
        <f>'Comp. Desp. Indiretas'!$C$14</f>
        <v>ANALISTA DE PROJETOS PLENO</v>
      </c>
      <c r="E50847" s="278" t="str">
        <f>Resumo!$R$5</f>
        <v>Despesa</v>
      </c>
      <c r="F50847" s="278" t="str">
        <f>Resumo!$R$6</f>
        <v>Despesa Indireta</v>
      </c>
      <c r="G50847" s="286">
        <f>'Comp. Desp. Indiretas'!DR14</f>
        <v>0</v>
      </c>
    </row>
    <row r="50848" spans="1:7">
      <c r="A50848" s="283">
        <f>'Comp. Desp. Indiretas'!$DR$7</f>
        <v>0</v>
      </c>
      <c r="B50848" s="278" t="str">
        <f>'Comp. Desp. Indiretas'!$A$15</f>
        <v>MOC</v>
      </c>
      <c r="D50848" s="279" t="str">
        <f>'Comp. Desp. Indiretas'!$C$15</f>
        <v>ANALISTA DE PROJETOS JUNIOR</v>
      </c>
      <c r="E50848" s="278" t="str">
        <f>Resumo!$R$5</f>
        <v>Despesa</v>
      </c>
      <c r="F50848" s="278" t="str">
        <f>Resumo!$R$6</f>
        <v>Despesa Indireta</v>
      </c>
      <c r="G50848" s="286">
        <f>'Comp. Desp. Indiretas'!DR15</f>
        <v>0</v>
      </c>
    </row>
    <row r="50849" spans="1:7">
      <c r="A50849" s="283">
        <f>'Comp. Desp. Indiretas'!$DR$7</f>
        <v>0</v>
      </c>
      <c r="B50849" s="278" t="str">
        <f>'Comp. Desp. Indiretas'!$A$16</f>
        <v>MOC</v>
      </c>
      <c r="D50849" s="279" t="str">
        <f>'Comp. Desp. Indiretas'!$C$16</f>
        <v>TÉCNICO OPERACIONAL</v>
      </c>
      <c r="E50849" s="278" t="str">
        <f>Resumo!$R$5</f>
        <v>Despesa</v>
      </c>
      <c r="F50849" s="278" t="str">
        <f>Resumo!$R$6</f>
        <v>Despesa Indireta</v>
      </c>
      <c r="G50849" s="286">
        <f>'Comp. Desp. Indiretas'!DR16</f>
        <v>0</v>
      </c>
    </row>
    <row r="50850" spans="1:7">
      <c r="A50850" s="283">
        <f>'Comp. Desp. Indiretas'!$DR$7</f>
        <v>0</v>
      </c>
      <c r="B50850" s="278" t="str">
        <f>'Comp. Desp. Indiretas'!$A$17</f>
        <v>MOC</v>
      </c>
      <c r="D50850" s="279" t="str">
        <f>'Comp. Desp. Indiretas'!$C$17</f>
        <v>TÉCNICO OPERACIONAL - C/ PERICULOSIDADE</v>
      </c>
      <c r="E50850" s="278" t="str">
        <f>Resumo!$R$5</f>
        <v>Despesa</v>
      </c>
      <c r="F50850" s="278" t="str">
        <f>Resumo!$R$6</f>
        <v>Despesa Indireta</v>
      </c>
      <c r="G50850" s="286">
        <f>'Comp. Desp. Indiretas'!DR17</f>
        <v>0</v>
      </c>
    </row>
    <row r="50851" spans="1:7">
      <c r="A50851" s="283">
        <f>'Comp. Desp. Indiretas'!$DR$7</f>
        <v>0</v>
      </c>
      <c r="B50851" s="278" t="str">
        <f>'Comp. Desp. Indiretas'!$A$18</f>
        <v>MOC</v>
      </c>
      <c r="D50851" s="279" t="str">
        <f>'Comp. Desp. Indiretas'!$C$18</f>
        <v>ANALISTA DE GEOPROCESSAMENTO</v>
      </c>
      <c r="E50851" s="278" t="str">
        <f>Resumo!$R$5</f>
        <v>Despesa</v>
      </c>
      <c r="F50851" s="278" t="str">
        <f>Resumo!$R$6</f>
        <v>Despesa Indireta</v>
      </c>
      <c r="G50851" s="286">
        <f>'Comp. Desp. Indiretas'!DR18</f>
        <v>0</v>
      </c>
    </row>
    <row r="50852" spans="1:7">
      <c r="A50852" s="283">
        <f>'Comp. Desp. Indiretas'!$DR$7</f>
        <v>0</v>
      </c>
      <c r="B50852" s="278" t="str">
        <f>'Comp. Desp. Indiretas'!$A$19</f>
        <v>MOC</v>
      </c>
      <c r="D50852" s="279" t="str">
        <f>'Comp. Desp. Indiretas'!$C$19</f>
        <v>ASSISTENTE DE PROJETOS</v>
      </c>
      <c r="E50852" s="278" t="str">
        <f>Resumo!$R$5</f>
        <v>Despesa</v>
      </c>
      <c r="F50852" s="278" t="str">
        <f>Resumo!$R$6</f>
        <v>Despesa Indireta</v>
      </c>
      <c r="G50852" s="286">
        <f>'Comp. Desp. Indiretas'!DR19</f>
        <v>0</v>
      </c>
    </row>
    <row r="50853" spans="1:7">
      <c r="A50853" s="283">
        <f>'Comp. Desp. Indiretas'!$DR$7</f>
        <v>0</v>
      </c>
      <c r="B50853" s="278" t="str">
        <f>'Comp. Desp. Indiretas'!$A$20</f>
        <v>MOC</v>
      </c>
      <c r="D50853" s="279" t="str">
        <f>'Comp. Desp. Indiretas'!$C$20</f>
        <v>ASSISTENTE ADMINISTRATIVO</v>
      </c>
      <c r="E50853" s="278" t="str">
        <f>Resumo!$R$5</f>
        <v>Despesa</v>
      </c>
      <c r="F50853" s="278" t="str">
        <f>Resumo!$R$6</f>
        <v>Despesa Indireta</v>
      </c>
      <c r="G50853" s="286">
        <f>'Comp. Desp. Indiretas'!DR20</f>
        <v>0</v>
      </c>
    </row>
    <row r="50854" spans="1:7">
      <c r="A50854" s="283">
        <f>'Comp. Desp. Indiretas'!$DR$7</f>
        <v>0</v>
      </c>
      <c r="B50854" s="278" t="str">
        <f>'Comp. Desp. Indiretas'!$A$21</f>
        <v>MOC</v>
      </c>
      <c r="D50854" s="279" t="str">
        <f>'Comp. Desp. Indiretas'!$C$21</f>
        <v>ESTAGIÁRIO TÉCNICO</v>
      </c>
      <c r="E50854" s="278" t="str">
        <f>Resumo!$R$5</f>
        <v>Despesa</v>
      </c>
      <c r="F50854" s="278" t="str">
        <f>Resumo!$R$6</f>
        <v>Despesa Indireta</v>
      </c>
      <c r="G50854" s="286">
        <f>'Comp. Desp. Indiretas'!DR21</f>
        <v>0</v>
      </c>
    </row>
    <row r="50855" spans="1:7">
      <c r="A50855" s="283">
        <f>'Comp. Desp. Indiretas'!$DR$7</f>
        <v>0</v>
      </c>
      <c r="B50855" s="278" t="str">
        <f>'Comp. Desp. Indiretas'!$A$22</f>
        <v>MOC</v>
      </c>
      <c r="D50855" s="279" t="str">
        <f>'Comp. Desp. Indiretas'!$C$22</f>
        <v>ANALISTA FINANCEIRO</v>
      </c>
      <c r="E50855" s="278" t="str">
        <f>Resumo!$R$5</f>
        <v>Despesa</v>
      </c>
      <c r="F50855" s="278" t="str">
        <f>Resumo!$R$6</f>
        <v>Despesa Indireta</v>
      </c>
      <c r="G50855" s="286">
        <f>'Comp. Desp. Indiretas'!DR22</f>
        <v>0</v>
      </c>
    </row>
    <row r="50856" spans="1:7">
      <c r="A50856" s="283">
        <f>'Comp. Desp. Indiretas'!$DR$7</f>
        <v>0</v>
      </c>
      <c r="B50856" s="278" t="str">
        <f>'Comp. Desp. Indiretas'!$A$23</f>
        <v>MOC</v>
      </c>
      <c r="D50856" s="279" t="str">
        <f>'Comp. Desp. Indiretas'!$C$23</f>
        <v>ANALISTA DE SUPRIMENTOS</v>
      </c>
      <c r="E50856" s="278" t="str">
        <f>Resumo!$R$5</f>
        <v>Despesa</v>
      </c>
      <c r="F50856" s="278" t="str">
        <f>Resumo!$R$6</f>
        <v>Despesa Indireta</v>
      </c>
      <c r="G50856" s="286">
        <f>'Comp. Desp. Indiretas'!DR23</f>
        <v>0</v>
      </c>
    </row>
    <row r="50857" spans="1:7">
      <c r="A50857" s="283">
        <f>'Comp. Desp. Indiretas'!$DR$7</f>
        <v>0</v>
      </c>
      <c r="B50857" s="278" t="str">
        <f>'Comp. Desp. Indiretas'!$A$24</f>
        <v>DG</v>
      </c>
      <c r="D50857" s="279" t="str">
        <f>'Comp. Desp. Indiretas'!$C$24</f>
        <v>HOSPEDAGEM VIAGEM</v>
      </c>
      <c r="E50857" s="278" t="str">
        <f>Resumo!$R$5</f>
        <v>Despesa</v>
      </c>
      <c r="F50857" s="278" t="str">
        <f>Resumo!$R$6</f>
        <v>Despesa Indireta</v>
      </c>
      <c r="G50857" s="286">
        <f>'Comp. Desp. Indiretas'!DR24</f>
        <v>0</v>
      </c>
    </row>
    <row r="50858" spans="1:7">
      <c r="A50858" s="283">
        <f>'Comp. Desp. Indiretas'!$DR$7</f>
        <v>0</v>
      </c>
      <c r="B50858" s="278" t="str">
        <f>'Comp. Desp. Indiretas'!$A$25</f>
        <v>DG</v>
      </c>
      <c r="D50858" s="279" t="str">
        <f>'Comp. Desp. Indiretas'!$C$25</f>
        <v>HOSPEDAGEM - NIVEL 2</v>
      </c>
      <c r="E50858" s="278" t="str">
        <f>Resumo!$R$5</f>
        <v>Despesa</v>
      </c>
      <c r="F50858" s="278" t="str">
        <f>Resumo!$R$6</f>
        <v>Despesa Indireta</v>
      </c>
      <c r="G50858" s="286">
        <f>'Comp. Desp. Indiretas'!DR25</f>
        <v>0</v>
      </c>
    </row>
    <row r="50859" spans="1:7">
      <c r="A50859" s="283">
        <f>'Comp. Desp. Indiretas'!$DR$7</f>
        <v>0</v>
      </c>
      <c r="B50859" s="278" t="str">
        <f>'Comp. Desp. Indiretas'!$A$26</f>
        <v>DG</v>
      </c>
      <c r="D50859" s="279" t="str">
        <f>'Comp. Desp. Indiretas'!$C$26</f>
        <v>HOSPEDAGEM - NIVEL 3</v>
      </c>
      <c r="E50859" s="278" t="str">
        <f>Resumo!$R$5</f>
        <v>Despesa</v>
      </c>
      <c r="F50859" s="278" t="str">
        <f>Resumo!$R$6</f>
        <v>Despesa Indireta</v>
      </c>
      <c r="G50859" s="286">
        <f>'Comp. Desp. Indiretas'!DR26</f>
        <v>0</v>
      </c>
    </row>
    <row r="50860" spans="1:7">
      <c r="A50860" s="283">
        <f>'Comp. Desp. Indiretas'!$DR$7</f>
        <v>0</v>
      </c>
      <c r="B50860" s="278" t="str">
        <f>'Comp. Desp. Indiretas'!$A$27</f>
        <v>DG</v>
      </c>
      <c r="D50860" s="279" t="str">
        <f>'Comp. Desp. Indiretas'!$C$27</f>
        <v>SALA COMERCIAL - PARAUAPEBAS/PA</v>
      </c>
      <c r="E50860" s="278" t="str">
        <f>Resumo!$R$5</f>
        <v>Despesa</v>
      </c>
      <c r="F50860" s="278" t="str">
        <f>Resumo!$R$6</f>
        <v>Despesa Indireta</v>
      </c>
      <c r="G50860" s="286">
        <f>'Comp. Desp. Indiretas'!DR27</f>
        <v>0</v>
      </c>
    </row>
    <row r="50861" spans="1:7">
      <c r="A50861" s="283">
        <f>'Comp. Desp. Indiretas'!$DR$7</f>
        <v>0</v>
      </c>
      <c r="B50861" s="278" t="str">
        <f>'Comp. Desp. Indiretas'!$A$28</f>
        <v>DG</v>
      </c>
      <c r="D50861" s="279" t="str">
        <f>'Comp. Desp. Indiretas'!$C$28</f>
        <v>CUSTOS FIXOS - SALA COMERCIAL (INTERNET, TELEFONIA, ENERGIA, LIMPEZA, E ETC)</v>
      </c>
      <c r="E50861" s="278" t="str">
        <f>Resumo!$R$5</f>
        <v>Despesa</v>
      </c>
      <c r="F50861" s="278" t="str">
        <f>Resumo!$R$6</f>
        <v>Despesa Indireta</v>
      </c>
      <c r="G50861" s="286">
        <f>'Comp. Desp. Indiretas'!DR28</f>
        <v>0</v>
      </c>
    </row>
    <row r="50862" spans="1:7">
      <c r="A50862" s="283">
        <f>'Comp. Desp. Indiretas'!$DR$7</f>
        <v>0</v>
      </c>
      <c r="B50862" s="278" t="str">
        <f>'Comp. Desp. Indiretas'!$A$29</f>
        <v>DG</v>
      </c>
      <c r="D50862" s="279" t="str">
        <f>'Comp. Desp. Indiretas'!$C$29</f>
        <v>MOBILIA/FRETE - SALA COMERCIAL</v>
      </c>
      <c r="E50862" s="278" t="str">
        <f>Resumo!$R$5</f>
        <v>Despesa</v>
      </c>
      <c r="F50862" s="278" t="str">
        <f>Resumo!$R$6</f>
        <v>Despesa Indireta</v>
      </c>
      <c r="G50862" s="286">
        <f>'Comp. Desp. Indiretas'!DR29</f>
        <v>0</v>
      </c>
    </row>
    <row r="50863" spans="1:7">
      <c r="A50863" s="283">
        <f>'Comp. Desp. Indiretas'!$DR$7</f>
        <v>0</v>
      </c>
      <c r="B50863" s="278" t="str">
        <f>'Comp. Desp. Indiretas'!$A$30</f>
        <v>DG</v>
      </c>
      <c r="D50863" s="279" t="str">
        <f>'Comp. Desp. Indiretas'!$C$30</f>
        <v>ALIMENTAÇÃO - NIVEL 3</v>
      </c>
      <c r="E50863" s="278" t="str">
        <f>Resumo!$R$5</f>
        <v>Despesa</v>
      </c>
      <c r="F50863" s="278" t="str">
        <f>Resumo!$R$6</f>
        <v>Despesa Indireta</v>
      </c>
      <c r="G50863" s="286">
        <f>'Comp. Desp. Indiretas'!DR30</f>
        <v>0</v>
      </c>
    </row>
    <row r="50864" spans="1:7">
      <c r="A50864" s="283">
        <f>'Comp. Desp. Indiretas'!$DR$7</f>
        <v>0</v>
      </c>
      <c r="B50864" s="278" t="str">
        <f>'Comp. Desp. Indiretas'!$A$31</f>
        <v>DG</v>
      </c>
      <c r="D50864" s="279" t="str">
        <f>'Comp. Desp. Indiretas'!$C$31</f>
        <v>TELEFONIA</v>
      </c>
      <c r="E50864" s="278" t="str">
        <f>Resumo!$R$5</f>
        <v>Despesa</v>
      </c>
      <c r="F50864" s="278" t="str">
        <f>Resumo!$R$6</f>
        <v>Despesa Indireta</v>
      </c>
      <c r="G50864" s="286">
        <f>'Comp. Desp. Indiretas'!DR31</f>
        <v>0</v>
      </c>
    </row>
    <row r="50865" spans="1:7">
      <c r="A50865" s="283">
        <f>'Comp. Desp. Indiretas'!$DR$7</f>
        <v>0</v>
      </c>
      <c r="B50865" s="278" t="str">
        <f>'Comp. Desp. Indiretas'!$A$32</f>
        <v>DG</v>
      </c>
      <c r="D50865" s="279" t="str">
        <f>'Comp. Desp. Indiretas'!$C$32</f>
        <v>ALUGUEL DE VEÍCULO SUV</v>
      </c>
      <c r="E50865" s="278" t="str">
        <f>Resumo!$R$5</f>
        <v>Despesa</v>
      </c>
      <c r="F50865" s="278" t="str">
        <f>Resumo!$R$6</f>
        <v>Despesa Indireta</v>
      </c>
      <c r="G50865" s="286">
        <f>'Comp. Desp. Indiretas'!DR32</f>
        <v>0</v>
      </c>
    </row>
    <row r="50866" spans="1:7">
      <c r="A50866" s="283">
        <f>'Comp. Desp. Indiretas'!$DR$7</f>
        <v>0</v>
      </c>
      <c r="B50866" s="278" t="str">
        <f>'Comp. Desp. Indiretas'!$A$33</f>
        <v>DG</v>
      </c>
      <c r="D50866" s="279" t="str">
        <f>'Comp. Desp. Indiretas'!$C$33</f>
        <v>ALUGUEL DE VEICULO LEVE</v>
      </c>
      <c r="E50866" s="278" t="str">
        <f>Resumo!$R$5</f>
        <v>Despesa</v>
      </c>
      <c r="F50866" s="278" t="str">
        <f>Resumo!$R$6</f>
        <v>Despesa Indireta</v>
      </c>
      <c r="G50866" s="286">
        <f>'Comp. Desp. Indiretas'!DR33</f>
        <v>0</v>
      </c>
    </row>
    <row r="50867" spans="1:7">
      <c r="A50867" s="283">
        <f>'Comp. Desp. Indiretas'!$DR$7</f>
        <v>0</v>
      </c>
      <c r="B50867" s="278" t="str">
        <f>'Comp. Desp. Indiretas'!$A$34</f>
        <v>DG</v>
      </c>
      <c r="D50867" s="279" t="str">
        <f>'Comp. Desp. Indiretas'!$C$34</f>
        <v>ALUGUEL CAMINHONTE</v>
      </c>
      <c r="E50867" s="278" t="str">
        <f>Resumo!$R$5</f>
        <v>Despesa</v>
      </c>
      <c r="F50867" s="278" t="str">
        <f>Resumo!$R$6</f>
        <v>Despesa Indireta</v>
      </c>
      <c r="G50867" s="286">
        <f>'Comp. Desp. Indiretas'!DR34</f>
        <v>0</v>
      </c>
    </row>
    <row r="50868" spans="1:7">
      <c r="A50868" s="283">
        <f>'Comp. Desp. Indiretas'!$DR$7</f>
        <v>0</v>
      </c>
      <c r="B50868" s="278" t="str">
        <f>'Comp. Desp. Indiretas'!$A$35</f>
        <v>DG</v>
      </c>
      <c r="D50868" s="279" t="str">
        <f>'Comp. Desp. Indiretas'!$C$35</f>
        <v>AQUISIÇÃO DE VEICULO</v>
      </c>
      <c r="E50868" s="278" t="str">
        <f>Resumo!$R$5</f>
        <v>Despesa</v>
      </c>
      <c r="F50868" s="278" t="str">
        <f>Resumo!$R$6</f>
        <v>Despesa Indireta</v>
      </c>
      <c r="G50868" s="286">
        <f>'Comp. Desp. Indiretas'!DR35</f>
        <v>0</v>
      </c>
    </row>
    <row r="50869" spans="1:7">
      <c r="A50869" s="283">
        <f>'Comp. Desp. Indiretas'!$DR$7</f>
        <v>0</v>
      </c>
      <c r="B50869" s="278" t="str">
        <f>'Comp. Desp. Indiretas'!$A$36</f>
        <v>DG</v>
      </c>
      <c r="D50869" s="279" t="str">
        <f>'Comp. Desp. Indiretas'!$C$36</f>
        <v>COMBUSTÍVEL - GASOLINA</v>
      </c>
      <c r="E50869" s="278" t="str">
        <f>Resumo!$R$5</f>
        <v>Despesa</v>
      </c>
      <c r="F50869" s="278" t="str">
        <f>Resumo!$R$6</f>
        <v>Despesa Indireta</v>
      </c>
      <c r="G50869" s="286">
        <f>'Comp. Desp. Indiretas'!DR36</f>
        <v>0</v>
      </c>
    </row>
    <row r="50870" spans="1:7">
      <c r="A50870" s="283">
        <f>'Comp. Desp. Indiretas'!$DR$7</f>
        <v>0</v>
      </c>
      <c r="B50870" s="278" t="str">
        <f>'Comp. Desp. Indiretas'!$A$37</f>
        <v>DG</v>
      </c>
      <c r="D50870" s="279" t="str">
        <f>'Comp. Desp. Indiretas'!$C$37</f>
        <v>COMBUSTÍVEL - DIESEL</v>
      </c>
      <c r="E50870" s="278" t="str">
        <f>Resumo!$R$5</f>
        <v>Despesa</v>
      </c>
      <c r="F50870" s="278" t="str">
        <f>Resumo!$R$6</f>
        <v>Despesa Indireta</v>
      </c>
      <c r="G50870" s="286">
        <f>'Comp. Desp. Indiretas'!DR37</f>
        <v>0</v>
      </c>
    </row>
    <row r="50871" spans="1:7">
      <c r="A50871" s="283">
        <f>'Comp. Desp. Indiretas'!$DR$7</f>
        <v>0</v>
      </c>
      <c r="B50871" s="278" t="str">
        <f>'Comp. Desp. Indiretas'!$A$38</f>
        <v>DG</v>
      </c>
      <c r="D50871" s="279" t="str">
        <f>'Comp. Desp. Indiretas'!$C$38</f>
        <v>PASSAGEM AÉREA</v>
      </c>
      <c r="E50871" s="278" t="str">
        <f>Resumo!$R$5</f>
        <v>Despesa</v>
      </c>
      <c r="F50871" s="278" t="str">
        <f>Resumo!$R$6</f>
        <v>Despesa Indireta</v>
      </c>
      <c r="G50871" s="286">
        <f>'Comp. Desp. Indiretas'!DR38</f>
        <v>0</v>
      </c>
    </row>
    <row r="50872" spans="1:7">
      <c r="A50872" s="283">
        <f>'Comp. Desp. Indiretas'!$DR$7</f>
        <v>0</v>
      </c>
      <c r="B50872" s="278" t="str">
        <f>'Comp. Desp. Indiretas'!$A$39</f>
        <v>ART</v>
      </c>
      <c r="D50872" s="279" t="str">
        <f>'Comp. Desp. Indiretas'!$C$39</f>
        <v>ART CREA - Nível 1</v>
      </c>
      <c r="E50872" s="278" t="str">
        <f>Resumo!$R$5</f>
        <v>Despesa</v>
      </c>
      <c r="F50872" s="278" t="str">
        <f>Resumo!$R$6</f>
        <v>Despesa Indireta</v>
      </c>
      <c r="G50872" s="286">
        <f>'Comp. Desp. Indiretas'!DR39</f>
        <v>0</v>
      </c>
    </row>
    <row r="50873" spans="1:7">
      <c r="A50873" s="283">
        <f>'Comp. Desp. Indiretas'!$DR$7</f>
        <v>0</v>
      </c>
      <c r="B50873" s="278" t="str">
        <f>'Comp. Desp. Indiretas'!$A$40</f>
        <v>ART</v>
      </c>
      <c r="D50873" s="279" t="str">
        <f>'Comp. Desp. Indiretas'!$C$40</f>
        <v>ART CREA - Nível 2</v>
      </c>
      <c r="E50873" s="278" t="str">
        <f>Resumo!$R$5</f>
        <v>Despesa</v>
      </c>
      <c r="F50873" s="278" t="str">
        <f>Resumo!$R$6</f>
        <v>Despesa Indireta</v>
      </c>
      <c r="G50873" s="286">
        <f>'Comp. Desp. Indiretas'!DR40</f>
        <v>0</v>
      </c>
    </row>
    <row r="50874" spans="1:7">
      <c r="A50874" s="283">
        <f>'Comp. Desp. Indiretas'!$DR$7</f>
        <v>0</v>
      </c>
      <c r="B50874" s="278" t="str">
        <f>'Comp. Desp. Indiretas'!$A$41</f>
        <v>ART</v>
      </c>
      <c r="D50874" s="279" t="str">
        <f>'Comp. Desp. Indiretas'!$C$41</f>
        <v>ART CREA - Nível 3</v>
      </c>
      <c r="E50874" s="278" t="str">
        <f>Resumo!$R$5</f>
        <v>Despesa</v>
      </c>
      <c r="F50874" s="278" t="str">
        <f>Resumo!$R$6</f>
        <v>Despesa Indireta</v>
      </c>
      <c r="G50874" s="286">
        <f>'Comp. Desp. Indiretas'!DR41</f>
        <v>0</v>
      </c>
    </row>
    <row r="50875" spans="1:7">
      <c r="A50875" s="283">
        <f>'Comp. Desp. Indiretas'!$DR$7</f>
        <v>0</v>
      </c>
      <c r="B50875" s="278" t="str">
        <f>'Comp. Desp. Indiretas'!$A$42</f>
        <v>ART</v>
      </c>
      <c r="D50875" s="279" t="str">
        <f>'Comp. Desp. Indiretas'!$C$42</f>
        <v>ACERVO CREA</v>
      </c>
      <c r="E50875" s="278" t="str">
        <f>Resumo!$R$5</f>
        <v>Despesa</v>
      </c>
      <c r="F50875" s="278" t="str">
        <f>Resumo!$R$6</f>
        <v>Despesa Indireta</v>
      </c>
      <c r="G50875" s="286">
        <f>'Comp. Desp. Indiretas'!DR42</f>
        <v>0</v>
      </c>
    </row>
    <row r="50876" spans="1:7">
      <c r="A50876" s="283">
        <f>'Comp. Desp. Indiretas'!$DR$7</f>
        <v>0</v>
      </c>
      <c r="B50876" s="278" t="str">
        <f>'Comp. Desp. Indiretas'!$A$43</f>
        <v>ART</v>
      </c>
      <c r="D50876" s="279" t="str">
        <f>'Comp. Desp. Indiretas'!$C$43</f>
        <v>ART CRBio</v>
      </c>
      <c r="E50876" s="278" t="str">
        <f>Resumo!$R$5</f>
        <v>Despesa</v>
      </c>
      <c r="F50876" s="278" t="str">
        <f>Resumo!$R$6</f>
        <v>Despesa Indireta</v>
      </c>
      <c r="G50876" s="286">
        <f>'Comp. Desp. Indiretas'!DR43</f>
        <v>0</v>
      </c>
    </row>
    <row r="50877" spans="1:7">
      <c r="A50877" s="283">
        <f>'Comp. Desp. Indiretas'!$DR$7</f>
        <v>0</v>
      </c>
      <c r="B50877" s="278" t="str">
        <f>'Comp. Desp. Indiretas'!$A$44</f>
        <v>ART</v>
      </c>
      <c r="D50877" s="279" t="str">
        <f>'Comp. Desp. Indiretas'!$C$44</f>
        <v>ACERVO CRBio</v>
      </c>
      <c r="E50877" s="278" t="str">
        <f>Resumo!$R$5</f>
        <v>Despesa</v>
      </c>
      <c r="F50877" s="278" t="str">
        <f>Resumo!$R$6</f>
        <v>Despesa Indireta</v>
      </c>
      <c r="G50877" s="286">
        <f>'Comp. Desp. Indiretas'!DR44</f>
        <v>0</v>
      </c>
    </row>
    <row r="50878" spans="1:7">
      <c r="A50878" s="283">
        <f>'Comp. Desp. Indiretas'!$DR$7</f>
        <v>0</v>
      </c>
      <c r="B50878" s="278" t="str">
        <f>'Comp. Desp. Indiretas'!$A$45</f>
        <v>ART</v>
      </c>
      <c r="D50878" s="279" t="str">
        <f>'Comp. Desp. Indiretas'!$C$45</f>
        <v>VISTO CREA PF</v>
      </c>
      <c r="E50878" s="278" t="str">
        <f>Resumo!$R$5</f>
        <v>Despesa</v>
      </c>
      <c r="F50878" s="278" t="str">
        <f>Resumo!$R$6</f>
        <v>Despesa Indireta</v>
      </c>
      <c r="G50878" s="286">
        <f>'Comp. Desp. Indiretas'!DR45</f>
        <v>0</v>
      </c>
    </row>
    <row r="50879" spans="1:7">
      <c r="A50879" s="283">
        <f>'Comp. Desp. Indiretas'!$DR$7</f>
        <v>0</v>
      </c>
      <c r="B50879" s="278" t="str">
        <f>'Comp. Desp. Indiretas'!$A$46</f>
        <v>ART</v>
      </c>
      <c r="D50879" s="279" t="str">
        <f>'Comp. Desp. Indiretas'!$C$46</f>
        <v>VISTO CREA PJ</v>
      </c>
      <c r="E50879" s="278" t="str">
        <f>Resumo!$R$5</f>
        <v>Despesa</v>
      </c>
      <c r="F50879" s="278" t="str">
        <f>Resumo!$R$6</f>
        <v>Despesa Indireta</v>
      </c>
      <c r="G50879" s="286">
        <f>'Comp. Desp. Indiretas'!DR46</f>
        <v>0</v>
      </c>
    </row>
    <row r="50880" spans="1:7">
      <c r="A50880" s="283">
        <f>'Comp. Desp. Indiretas'!$DR$7</f>
        <v>0</v>
      </c>
      <c r="B50880" s="278" t="str">
        <f>'Comp. Desp. Indiretas'!$A$47</f>
        <v>ART</v>
      </c>
      <c r="D50880" s="279" t="str">
        <f>'Comp. Desp. Indiretas'!$C$47</f>
        <v>ANUIDADE CREA PF</v>
      </c>
      <c r="E50880" s="278" t="str">
        <f>Resumo!$R$5</f>
        <v>Despesa</v>
      </c>
      <c r="F50880" s="278" t="str">
        <f>Resumo!$R$6</f>
        <v>Despesa Indireta</v>
      </c>
      <c r="G50880" s="286">
        <f>'Comp. Desp. Indiretas'!DR47</f>
        <v>0</v>
      </c>
    </row>
    <row r="50881" spans="1:7">
      <c r="A50881" s="283">
        <f>'Comp. Desp. Indiretas'!$DR$7</f>
        <v>0</v>
      </c>
      <c r="B50881" s="278" t="str">
        <f>'Comp. Desp. Indiretas'!$A$48</f>
        <v>ART</v>
      </c>
      <c r="D50881" s="279" t="str">
        <f>'Comp. Desp. Indiretas'!$C$48</f>
        <v>ANUIDADE CREA PJ</v>
      </c>
      <c r="E50881" s="278" t="str">
        <f>Resumo!$R$5</f>
        <v>Despesa</v>
      </c>
      <c r="F50881" s="278" t="str">
        <f>Resumo!$R$6</f>
        <v>Despesa Indireta</v>
      </c>
      <c r="G50881" s="286">
        <f>'Comp. Desp. Indiretas'!DR48</f>
        <v>0</v>
      </c>
    </row>
    <row r="50882" spans="1:7">
      <c r="A50882" s="283">
        <f>'Comp. Desp. Indiretas'!$DR$7</f>
        <v>0</v>
      </c>
      <c r="B50882" s="278" t="str">
        <f>'Comp. Desp. Indiretas'!$A$49</f>
        <v>ART</v>
      </c>
      <c r="D50882" s="279" t="str">
        <f>'Comp. Desp. Indiretas'!$C$49</f>
        <v>VISTO CRBio PF</v>
      </c>
      <c r="E50882" s="278" t="str">
        <f>Resumo!$R$5</f>
        <v>Despesa</v>
      </c>
      <c r="F50882" s="278" t="str">
        <f>Resumo!$R$6</f>
        <v>Despesa Indireta</v>
      </c>
      <c r="G50882" s="286">
        <f>'Comp. Desp. Indiretas'!DR49</f>
        <v>0</v>
      </c>
    </row>
    <row r="50883" spans="1:7">
      <c r="A50883" s="283">
        <f>'Comp. Desp. Indiretas'!$DR$7</f>
        <v>0</v>
      </c>
      <c r="B50883" s="278" t="str">
        <f>'Comp. Desp. Indiretas'!$A$50</f>
        <v>ART</v>
      </c>
      <c r="D50883" s="279" t="str">
        <f>'Comp. Desp. Indiretas'!$C$50</f>
        <v>VISTO CRBio PJ</v>
      </c>
      <c r="E50883" s="278" t="str">
        <f>Resumo!$R$5</f>
        <v>Despesa</v>
      </c>
      <c r="F50883" s="278" t="str">
        <f>Resumo!$R$6</f>
        <v>Despesa Indireta</v>
      </c>
      <c r="G50883" s="286">
        <f>'Comp. Desp. Indiretas'!DR50</f>
        <v>0</v>
      </c>
    </row>
    <row r="50884" spans="1:7">
      <c r="A50884" s="283">
        <f>'Comp. Desp. Indiretas'!$DR$7</f>
        <v>0</v>
      </c>
      <c r="B50884" s="278" t="str">
        <f>'Comp. Desp. Indiretas'!$A$51</f>
        <v>SMS</v>
      </c>
      <c r="D50884" s="279" t="str">
        <f>'Comp. Desp. Indiretas'!$C$51</f>
        <v>PPRA</v>
      </c>
      <c r="E50884" s="278" t="str">
        <f>Resumo!$R$5</f>
        <v>Despesa</v>
      </c>
      <c r="F50884" s="278" t="str">
        <f>Resumo!$R$6</f>
        <v>Despesa Indireta</v>
      </c>
      <c r="G50884" s="286">
        <f>'Comp. Desp. Indiretas'!DR51</f>
        <v>0</v>
      </c>
    </row>
    <row r="50885" spans="1:7">
      <c r="A50885" s="283">
        <f>'Comp. Desp. Indiretas'!$DR$7</f>
        <v>0</v>
      </c>
      <c r="B50885" s="278" t="str">
        <f>'Comp. Desp. Indiretas'!$A$52</f>
        <v>SMS</v>
      </c>
      <c r="D50885" s="279" t="str">
        <f>'Comp. Desp. Indiretas'!$C$52</f>
        <v>PCMSO</v>
      </c>
      <c r="E50885" s="278" t="str">
        <f>Resumo!$R$5</f>
        <v>Despesa</v>
      </c>
      <c r="F50885" s="278" t="str">
        <f>Resumo!$R$6</f>
        <v>Despesa Indireta</v>
      </c>
      <c r="G50885" s="286">
        <f>'Comp. Desp. Indiretas'!DR52</f>
        <v>0</v>
      </c>
    </row>
    <row r="50886" spans="1:7">
      <c r="A50886" s="283">
        <f>'Comp. Desp. Indiretas'!$DR$7</f>
        <v>0</v>
      </c>
      <c r="B50886" s="278" t="str">
        <f>'Comp. Desp. Indiretas'!$A$53</f>
        <v>SMS</v>
      </c>
      <c r="D50886" s="279" t="str">
        <f>'Comp. Desp. Indiretas'!$C$53</f>
        <v>PGR</v>
      </c>
      <c r="E50886" s="278" t="str">
        <f>Resumo!$R$5</f>
        <v>Despesa</v>
      </c>
      <c r="F50886" s="278" t="str">
        <f>Resumo!$R$6</f>
        <v>Despesa Indireta</v>
      </c>
      <c r="G50886" s="286">
        <f>'Comp. Desp. Indiretas'!DR53</f>
        <v>0</v>
      </c>
    </row>
    <row r="50887" spans="1:7">
      <c r="A50887" s="283">
        <f>'Comp. Desp. Indiretas'!$DR$7</f>
        <v>0</v>
      </c>
      <c r="B50887" s="278" t="str">
        <f>'Comp. Desp. Indiretas'!$A$55</f>
        <v>SMS</v>
      </c>
      <c r="D50887" s="279" t="str">
        <f>'Comp. Desp. Indiretas'!$C$55</f>
        <v>TREINAMENTO</v>
      </c>
      <c r="E50887" s="278" t="str">
        <f>Resumo!$R$5</f>
        <v>Despesa</v>
      </c>
      <c r="F50887" s="278" t="str">
        <f>Resumo!$R$6</f>
        <v>Despesa Indireta</v>
      </c>
      <c r="G50887" s="286">
        <f>'Comp. Desp. Indiretas'!DR55</f>
        <v>0</v>
      </c>
    </row>
    <row r="50888" spans="1:7">
      <c r="A50888" s="283">
        <f>'Comp. Desp. Indiretas'!$DR$7</f>
        <v>0</v>
      </c>
      <c r="B50888" s="278" t="str">
        <f>'Comp. Desp. Indiretas'!$A$56</f>
        <v>SMS</v>
      </c>
      <c r="D50888" s="279" t="str">
        <f>'Comp. Desp. Indiretas'!$C$56</f>
        <v>ASO</v>
      </c>
      <c r="E50888" s="278" t="str">
        <f>Resumo!$R$5</f>
        <v>Despesa</v>
      </c>
      <c r="F50888" s="278" t="str">
        <f>Resumo!$R$6</f>
        <v>Despesa Indireta</v>
      </c>
      <c r="G50888" s="286">
        <f>'Comp. Desp. Indiretas'!DR56</f>
        <v>0</v>
      </c>
    </row>
    <row r="50889" spans="1:7">
      <c r="A50889" s="283">
        <f>'Comp. Desp. Indiretas'!$DR$7</f>
        <v>0</v>
      </c>
      <c r="B50889" s="278">
        <f>'Comp. Desp. Indiretas'!$A$57</f>
        <v>0</v>
      </c>
      <c r="D50889" s="279" t="str">
        <f>'Comp. Desp. Indiretas'!$C$57</f>
        <v/>
      </c>
      <c r="E50889" s="278" t="str">
        <f>Resumo!$R$5</f>
        <v>Despesa</v>
      </c>
      <c r="F50889" s="278" t="str">
        <f>Resumo!$R$6</f>
        <v>Despesa Indireta</v>
      </c>
      <c r="G50889" s="286">
        <f>'Comp. Desp. Indiretas'!DR57</f>
        <v>0</v>
      </c>
    </row>
    <row r="50890" spans="1:7">
      <c r="A50890" s="283">
        <f>'Comp. Desp. Indiretas'!$DR$7</f>
        <v>0</v>
      </c>
      <c r="B50890" s="278">
        <f>'Comp. Desp. Indiretas'!$A$58</f>
        <v>0</v>
      </c>
      <c r="D50890" s="279" t="str">
        <f>'Comp. Desp. Indiretas'!$C$58</f>
        <v/>
      </c>
      <c r="E50890" s="278" t="str">
        <f>Resumo!$R$5</f>
        <v>Despesa</v>
      </c>
      <c r="F50890" s="278" t="str">
        <f>Resumo!$R$6</f>
        <v>Despesa Indireta</v>
      </c>
      <c r="G50890" s="286">
        <f>'Comp. Desp. Indiretas'!DR58</f>
        <v>0</v>
      </c>
    </row>
    <row r="50891" spans="1:7">
      <c r="A50891" s="283">
        <f>'Comp. Desp. Indiretas'!$DR$7</f>
        <v>0</v>
      </c>
      <c r="B50891" s="278">
        <f>'Comp. Desp. Indiretas'!$A$59</f>
        <v>0</v>
      </c>
      <c r="D50891" s="279" t="str">
        <f>'Comp. Desp. Indiretas'!$C$59</f>
        <v/>
      </c>
      <c r="E50891" s="278" t="str">
        <f>Resumo!$R$5</f>
        <v>Despesa</v>
      </c>
      <c r="F50891" s="278" t="str">
        <f>Resumo!$R$6</f>
        <v>Despesa Indireta</v>
      </c>
      <c r="G50891" s="286">
        <f>'Comp. Desp. Indiretas'!DR59</f>
        <v>0</v>
      </c>
    </row>
    <row r="50892" spans="1:7">
      <c r="A50892" s="283">
        <f>'Comp. Desp. Indiretas'!$DR$7</f>
        <v>0</v>
      </c>
      <c r="B50892" s="278">
        <f>'Comp. Desp. Indiretas'!$A$60</f>
        <v>0</v>
      </c>
      <c r="D50892" s="279" t="str">
        <f>'Comp. Desp. Indiretas'!$C$60</f>
        <v/>
      </c>
      <c r="E50892" s="278" t="str">
        <f>Resumo!$R$5</f>
        <v>Despesa</v>
      </c>
      <c r="F50892" s="278" t="str">
        <f>Resumo!$R$6</f>
        <v>Despesa Indireta</v>
      </c>
      <c r="G50892" s="286">
        <f>'Comp. Desp. Indiretas'!DR60</f>
        <v>0</v>
      </c>
    </row>
    <row r="50893" spans="1:7">
      <c r="A50893" s="283">
        <f>'Comp. Desp. Indiretas'!$DR$7</f>
        <v>0</v>
      </c>
      <c r="B50893" s="278" t="str">
        <f>'Comp. Desp. Indiretas'!$A$63</f>
        <v>MOC</v>
      </c>
      <c r="D50893" s="279" t="str">
        <f>'Comp. Desp. Indiretas'!$C$63</f>
        <v>DIRETOR TÉCNICO</v>
      </c>
      <c r="E50893" s="278" t="str">
        <f>Resumo!$R$5</f>
        <v>Despesa</v>
      </c>
      <c r="F50893" s="278" t="str">
        <f>Resumo!$R$6</f>
        <v>Despesa Indireta</v>
      </c>
      <c r="G50893" s="286">
        <f>'Comp. Desp. Indiretas'!DR63</f>
        <v>0</v>
      </c>
    </row>
    <row r="50894" spans="1:7">
      <c r="A50894" s="283">
        <f>'Comp. Desp. Indiretas'!$DR$7</f>
        <v>0</v>
      </c>
      <c r="B50894" s="278" t="str">
        <f>'Comp. Desp. Indiretas'!$A$64</f>
        <v>MOC</v>
      </c>
      <c r="D50894" s="279" t="str">
        <f>'Comp. Desp. Indiretas'!$C$64</f>
        <v>ANALISTA DE SUPRIMENTOS</v>
      </c>
      <c r="E50894" s="278" t="str">
        <f>Resumo!$R$5</f>
        <v>Despesa</v>
      </c>
      <c r="F50894" s="278" t="str">
        <f>Resumo!$R$6</f>
        <v>Despesa Indireta</v>
      </c>
      <c r="G50894" s="286">
        <f>'Comp. Desp. Indiretas'!DR64</f>
        <v>0</v>
      </c>
    </row>
    <row r="50895" spans="1:7">
      <c r="A50895" s="283">
        <f>'Comp. Desp. Indiretas'!$DR$7</f>
        <v>0</v>
      </c>
      <c r="B50895" s="278" t="str">
        <f>'Comp. Desp. Indiretas'!$A$65</f>
        <v>MOC</v>
      </c>
      <c r="D50895" s="279" t="str">
        <f>'Comp. Desp. Indiretas'!$C$65</f>
        <v>GERENTE DE PROJETO - PJ</v>
      </c>
      <c r="E50895" s="278" t="str">
        <f>Resumo!$R$5</f>
        <v>Despesa</v>
      </c>
      <c r="F50895" s="278" t="str">
        <f>Resumo!$R$6</f>
        <v>Despesa Indireta</v>
      </c>
      <c r="G50895" s="286">
        <f>'Comp. Desp. Indiretas'!DR65</f>
        <v>0</v>
      </c>
    </row>
    <row r="50896" spans="1:7">
      <c r="A50896" s="283">
        <f>'Comp. Desp. Indiretas'!$DR$7</f>
        <v>0</v>
      </c>
      <c r="B50896" s="278" t="str">
        <f>'Comp. Desp. Indiretas'!$A$66</f>
        <v>MOC</v>
      </c>
      <c r="D50896" s="279" t="str">
        <f>'Comp. Desp. Indiretas'!$C$66</f>
        <v>COORD. DE PROJETO - PJ</v>
      </c>
      <c r="E50896" s="278" t="str">
        <f>Resumo!$R$5</f>
        <v>Despesa</v>
      </c>
      <c r="F50896" s="278" t="str">
        <f>Resumo!$R$6</f>
        <v>Despesa Indireta</v>
      </c>
      <c r="G50896" s="286">
        <f>'Comp. Desp. Indiretas'!DR66</f>
        <v>0</v>
      </c>
    </row>
    <row r="50897" spans="1:7">
      <c r="A50897" s="283">
        <f>'Comp. Desp. Indiretas'!$DR$7</f>
        <v>0</v>
      </c>
      <c r="B50897" s="278" t="str">
        <f>'Comp. Desp. Indiretas'!$A$67</f>
        <v>MOC</v>
      </c>
      <c r="D50897" s="279" t="str">
        <f>'Comp. Desp. Indiretas'!$C$67</f>
        <v>COORD. OPERACIONAL - PJ</v>
      </c>
      <c r="E50897" s="278" t="str">
        <f>Resumo!$R$5</f>
        <v>Despesa</v>
      </c>
      <c r="F50897" s="278" t="str">
        <f>Resumo!$R$6</f>
        <v>Despesa Indireta</v>
      </c>
      <c r="G50897" s="286">
        <f>'Comp. Desp. Indiretas'!DR67</f>
        <v>0</v>
      </c>
    </row>
    <row r="50898" spans="1:7">
      <c r="A50898" s="283">
        <f>'Comp. Desp. Indiretas'!$DR$7</f>
        <v>0</v>
      </c>
      <c r="B50898" s="278" t="str">
        <f>'Comp. Desp. Indiretas'!$A$68</f>
        <v>MOC</v>
      </c>
      <c r="D50898" s="279" t="str">
        <f>'Comp. Desp. Indiretas'!$C$68</f>
        <v>ANALISTA DE PROJETOS SENIOR - PJ</v>
      </c>
      <c r="E50898" s="278" t="str">
        <f>Resumo!$R$5</f>
        <v>Despesa</v>
      </c>
      <c r="F50898" s="278" t="str">
        <f>Resumo!$R$6</f>
        <v>Despesa Indireta</v>
      </c>
      <c r="G50898" s="286">
        <f>'Comp. Desp. Indiretas'!DR68</f>
        <v>0</v>
      </c>
    </row>
    <row r="50899" spans="1:7">
      <c r="A50899" s="283">
        <f>'Comp. Desp. Indiretas'!$DR$7</f>
        <v>0</v>
      </c>
      <c r="B50899" s="278" t="str">
        <f>'Comp. Desp. Indiretas'!$A$69</f>
        <v>MOC</v>
      </c>
      <c r="D50899" s="279" t="str">
        <f>'Comp. Desp. Indiretas'!$C$69</f>
        <v>ANALISTA DE PROJETOS PLENO - PJ</v>
      </c>
      <c r="E50899" s="278" t="str">
        <f>Resumo!$R$5</f>
        <v>Despesa</v>
      </c>
      <c r="F50899" s="278" t="str">
        <f>Resumo!$R$6</f>
        <v>Despesa Indireta</v>
      </c>
      <c r="G50899" s="286">
        <f>'Comp. Desp. Indiretas'!DR69</f>
        <v>0</v>
      </c>
    </row>
    <row r="50900" spans="1:7">
      <c r="A50900" s="283">
        <f>'Comp. Desp. Indiretas'!$DR$7</f>
        <v>0</v>
      </c>
      <c r="B50900" s="278" t="str">
        <f>'Comp. Desp. Indiretas'!$A$70</f>
        <v>MOC</v>
      </c>
      <c r="D50900" s="279" t="str">
        <f>'Comp. Desp. Indiretas'!$C$70</f>
        <v>ANALISTA DE PROJETOS JUNIOR - PJ</v>
      </c>
      <c r="E50900" s="278" t="str">
        <f>Resumo!$R$5</f>
        <v>Despesa</v>
      </c>
      <c r="F50900" s="278" t="str">
        <f>Resumo!$R$6</f>
        <v>Despesa Indireta</v>
      </c>
      <c r="G50900" s="286">
        <f>'Comp. Desp. Indiretas'!DR70</f>
        <v>0</v>
      </c>
    </row>
    <row r="50901" spans="1:7">
      <c r="A50901" s="283">
        <f>'Comp. Desp. Indiretas'!$DR$7</f>
        <v>0</v>
      </c>
      <c r="B50901" s="278" t="str">
        <f>'Comp. Desp. Indiretas'!$A$71</f>
        <v>MOC</v>
      </c>
      <c r="D50901" s="279" t="str">
        <f>'Comp. Desp. Indiretas'!$C$71</f>
        <v>TÉCNICO OPERACIONAL - PJ</v>
      </c>
      <c r="E50901" s="278" t="str">
        <f>Resumo!$R$5</f>
        <v>Despesa</v>
      </c>
      <c r="F50901" s="278" t="str">
        <f>Resumo!$R$6</f>
        <v>Despesa Indireta</v>
      </c>
      <c r="G50901" s="286">
        <f>'Comp. Desp. Indiretas'!DR71</f>
        <v>0</v>
      </c>
    </row>
    <row r="50902" spans="1:7">
      <c r="A50902" s="283">
        <f>'Comp. Desp. Indiretas'!$DR$7</f>
        <v>0</v>
      </c>
      <c r="B50902" s="278" t="str">
        <f>'Comp. Desp. Indiretas'!$A$72</f>
        <v>MOC</v>
      </c>
      <c r="D50902" s="279" t="str">
        <f>'Comp. Desp. Indiretas'!$C$72</f>
        <v>AUXILIAR TÉCNICO - PJ</v>
      </c>
      <c r="E50902" s="278" t="str">
        <f>Resumo!$R$5</f>
        <v>Despesa</v>
      </c>
      <c r="F50902" s="278" t="str">
        <f>Resumo!$R$6</f>
        <v>Despesa Indireta</v>
      </c>
      <c r="G50902" s="286">
        <f>'Comp. Desp. Indiretas'!DR72</f>
        <v>0</v>
      </c>
    </row>
    <row r="50903" spans="1:7">
      <c r="A50903" s="283">
        <f>'Comp. Desp. Indiretas'!$DR$7</f>
        <v>0</v>
      </c>
      <c r="B50903" s="278" t="str">
        <f>'Comp. Desp. Indiretas'!$A$73</f>
        <v>MOC</v>
      </c>
      <c r="D50903" s="279" t="str">
        <f>'Comp. Desp. Indiretas'!$C$73</f>
        <v>ANALISTA FINANCEIRO</v>
      </c>
      <c r="E50903" s="278" t="str">
        <f>Resumo!$R$5</f>
        <v>Despesa</v>
      </c>
      <c r="F50903" s="278" t="str">
        <f>Resumo!$R$6</f>
        <v>Despesa Indireta</v>
      </c>
      <c r="G50903" s="286">
        <f>'Comp. Desp. Indiretas'!DR73</f>
        <v>0</v>
      </c>
    </row>
    <row r="50904" spans="1:7">
      <c r="A50904" s="283">
        <f>'Comp. Desp. Indiretas'!$DR$7</f>
        <v>0</v>
      </c>
      <c r="B50904" s="278" t="str">
        <f>'Comp. Desp. Indiretas'!$A$74</f>
        <v>MOC</v>
      </c>
      <c r="D50904" s="279" t="str">
        <f>'Comp. Desp. Indiretas'!$C$74</f>
        <v>ANALISTA DE SUPRIMENTOS</v>
      </c>
      <c r="E50904" s="278" t="str">
        <f>Resumo!$R$5</f>
        <v>Despesa</v>
      </c>
      <c r="F50904" s="278" t="str">
        <f>Resumo!$R$6</f>
        <v>Despesa Indireta</v>
      </c>
      <c r="G50904" s="286">
        <f>'Comp. Desp. Indiretas'!DR74</f>
        <v>0</v>
      </c>
    </row>
    <row r="50905" spans="1:7">
      <c r="A50905" s="283">
        <f>'Comp. Desp. Indiretas'!$DR$7</f>
        <v>0</v>
      </c>
      <c r="B50905" s="278" t="str">
        <f>'Comp. Desp. Indiretas'!$A$75</f>
        <v>DG</v>
      </c>
      <c r="D50905" s="279" t="str">
        <f>'Comp. Desp. Indiretas'!$C$75</f>
        <v>HOSPEDAGEM VIAGEM</v>
      </c>
      <c r="E50905" s="278" t="str">
        <f>Resumo!$R$5</f>
        <v>Despesa</v>
      </c>
      <c r="F50905" s="278" t="str">
        <f>Resumo!$R$6</f>
        <v>Despesa Indireta</v>
      </c>
      <c r="G50905" s="286">
        <f>'Comp. Desp. Indiretas'!DR75</f>
        <v>0</v>
      </c>
    </row>
    <row r="50906" spans="1:7">
      <c r="A50906" s="283">
        <f>'Comp. Desp. Indiretas'!$DR$7</f>
        <v>0</v>
      </c>
      <c r="B50906" s="278" t="str">
        <f>'Comp. Desp. Indiretas'!$A$76</f>
        <v>DG</v>
      </c>
      <c r="D50906" s="279" t="str">
        <f>'Comp. Desp. Indiretas'!$C$76</f>
        <v>ALIMENTAÇÃO VIAGEM (CAFÉ / ALMOÇO OU JANTA)</v>
      </c>
      <c r="E50906" s="278" t="str">
        <f>Resumo!$R$5</f>
        <v>Despesa</v>
      </c>
      <c r="F50906" s="278" t="str">
        <f>Resumo!$R$6</f>
        <v>Despesa Indireta</v>
      </c>
      <c r="G50906" s="286">
        <f>'Comp. Desp. Indiretas'!DR76</f>
        <v>0</v>
      </c>
    </row>
    <row r="50907" spans="1:7">
      <c r="A50907" s="283">
        <f>'Comp. Desp. Indiretas'!$DR$7</f>
        <v>0</v>
      </c>
      <c r="B50907" s="278" t="str">
        <f>'Comp. Desp. Indiretas'!$A$77</f>
        <v>DG</v>
      </c>
      <c r="D50907" s="279" t="str">
        <f>'Comp. Desp. Indiretas'!$C$77</f>
        <v>SALA COMERCIAL - PARAUAPEBAS/PA</v>
      </c>
      <c r="E50907" s="278" t="str">
        <f>Resumo!$R$5</f>
        <v>Despesa</v>
      </c>
      <c r="F50907" s="278" t="str">
        <f>Resumo!$R$6</f>
        <v>Despesa Indireta</v>
      </c>
      <c r="G50907" s="286">
        <f>'Comp. Desp. Indiretas'!DR77</f>
        <v>0</v>
      </c>
    </row>
    <row r="50908" spans="1:7">
      <c r="A50908" s="283">
        <f>'Comp. Desp. Indiretas'!$DR$7</f>
        <v>0</v>
      </c>
      <c r="B50908" s="278" t="str">
        <f>'Comp. Desp. Indiretas'!$A$78</f>
        <v>DG</v>
      </c>
      <c r="D50908" s="279" t="str">
        <f>'Comp. Desp. Indiretas'!$C$78</f>
        <v>ALIMENTAÇÃO VIAGEM (CAFÉ / ALMOÇO OU JANTA)</v>
      </c>
      <c r="E50908" s="278" t="str">
        <f>Resumo!$R$5</f>
        <v>Despesa</v>
      </c>
      <c r="F50908" s="278" t="str">
        <f>Resumo!$R$6</f>
        <v>Despesa Indireta</v>
      </c>
      <c r="G50908" s="286">
        <f>'Comp. Desp. Indiretas'!DR78</f>
        <v>0</v>
      </c>
    </row>
    <row r="50909" spans="1:7">
      <c r="A50909" s="283">
        <f>'Comp. Desp. Indiretas'!$DR$7</f>
        <v>0</v>
      </c>
      <c r="B50909" s="278" t="str">
        <f>'Comp. Desp. Indiretas'!$A$79</f>
        <v>DG</v>
      </c>
      <c r="D50909" s="279" t="str">
        <f>'Comp. Desp. Indiretas'!$C$79</f>
        <v>ALIMENTAÇÃO - NIVEL 2</v>
      </c>
      <c r="E50909" s="278" t="str">
        <f>Resumo!$R$5</f>
        <v>Despesa</v>
      </c>
      <c r="F50909" s="278" t="str">
        <f>Resumo!$R$6</f>
        <v>Despesa Indireta</v>
      </c>
      <c r="G50909" s="286">
        <f>'Comp. Desp. Indiretas'!DR79</f>
        <v>0</v>
      </c>
    </row>
    <row r="50910" spans="1:7">
      <c r="A50910" s="283">
        <f>'Comp. Desp. Indiretas'!$DR$7</f>
        <v>0</v>
      </c>
      <c r="B50910" s="278" t="str">
        <f>'Comp. Desp. Indiretas'!$A$80</f>
        <v>DG</v>
      </c>
      <c r="D50910" s="279" t="str">
        <f>'Comp. Desp. Indiretas'!$C$80</f>
        <v>ALIMENTAÇÃO - NIVEL 3</v>
      </c>
      <c r="E50910" s="278" t="str">
        <f>Resumo!$R$5</f>
        <v>Despesa</v>
      </c>
      <c r="F50910" s="278" t="str">
        <f>Resumo!$R$6</f>
        <v>Despesa Indireta</v>
      </c>
      <c r="G50910" s="286">
        <f>'Comp. Desp. Indiretas'!DR80</f>
        <v>0</v>
      </c>
    </row>
    <row r="50911" spans="1:7">
      <c r="A50911" s="283">
        <f>'Comp. Desp. Indiretas'!$DR$7</f>
        <v>0</v>
      </c>
      <c r="B50911" s="278" t="str">
        <f>'Comp. Desp. Indiretas'!$A$81</f>
        <v>DG</v>
      </c>
      <c r="D50911" s="279" t="str">
        <f>'Comp. Desp. Indiretas'!$C$81</f>
        <v>TELEFONIA</v>
      </c>
      <c r="E50911" s="278" t="str">
        <f>Resumo!$R$5</f>
        <v>Despesa</v>
      </c>
      <c r="F50911" s="278" t="str">
        <f>Resumo!$R$6</f>
        <v>Despesa Indireta</v>
      </c>
      <c r="G50911" s="286">
        <f>'Comp. Desp. Indiretas'!DR81</f>
        <v>0</v>
      </c>
    </row>
    <row r="50912" spans="1:7">
      <c r="A50912" s="283">
        <f>'Comp. Desp. Indiretas'!$DR$7</f>
        <v>0</v>
      </c>
      <c r="B50912" s="278" t="str">
        <f>'Comp. Desp. Indiretas'!$A$82</f>
        <v>DG</v>
      </c>
      <c r="D50912" s="279" t="str">
        <f>'Comp. Desp. Indiretas'!$C$82</f>
        <v>ALUGUEL DE VEÍCULO SUV</v>
      </c>
      <c r="E50912" s="278" t="str">
        <f>Resumo!$R$5</f>
        <v>Despesa</v>
      </c>
      <c r="F50912" s="278" t="str">
        <f>Resumo!$R$6</f>
        <v>Despesa Indireta</v>
      </c>
      <c r="G50912" s="286">
        <f>'Comp. Desp. Indiretas'!DR82</f>
        <v>0</v>
      </c>
    </row>
    <row r="50913" spans="1:7">
      <c r="A50913" s="283">
        <f>'Comp. Desp. Indiretas'!$DR$7</f>
        <v>0</v>
      </c>
      <c r="B50913" s="278" t="str">
        <f>'Comp. Desp. Indiretas'!$A$83</f>
        <v>DG</v>
      </c>
      <c r="D50913" s="279" t="str">
        <f>'Comp. Desp. Indiretas'!$C$83</f>
        <v>ALUGUEL DE VEICULO LEVE</v>
      </c>
      <c r="E50913" s="278" t="str">
        <f>Resumo!$R$5</f>
        <v>Despesa</v>
      </c>
      <c r="F50913" s="278" t="str">
        <f>Resumo!$R$6</f>
        <v>Despesa Indireta</v>
      </c>
      <c r="G50913" s="286">
        <f>'Comp. Desp. Indiretas'!DR83</f>
        <v>0</v>
      </c>
    </row>
    <row r="50914" spans="1:7">
      <c r="A50914" s="283">
        <f>'Comp. Desp. Indiretas'!$DR$7</f>
        <v>0</v>
      </c>
      <c r="B50914" s="278" t="str">
        <f>'Comp. Desp. Indiretas'!$A$84</f>
        <v>DG</v>
      </c>
      <c r="D50914" s="279" t="str">
        <f>'Comp. Desp. Indiretas'!$C$84</f>
        <v>ALUGUEL CAMINHONTE</v>
      </c>
      <c r="E50914" s="278" t="str">
        <f>Resumo!$R$5</f>
        <v>Despesa</v>
      </c>
      <c r="F50914" s="278" t="str">
        <f>Resumo!$R$6</f>
        <v>Despesa Indireta</v>
      </c>
      <c r="G50914" s="286">
        <f>'Comp. Desp. Indiretas'!DR84</f>
        <v>0</v>
      </c>
    </row>
    <row r="50915" spans="1:7">
      <c r="A50915" s="283">
        <f>'Comp. Desp. Indiretas'!$DR$7</f>
        <v>0</v>
      </c>
      <c r="B50915" s="278" t="str">
        <f>'Comp. Desp. Indiretas'!$A$85</f>
        <v>DG</v>
      </c>
      <c r="D50915" s="279" t="str">
        <f>'Comp. Desp. Indiretas'!$C$85</f>
        <v>AQUISIÇÃO DE VEICULO</v>
      </c>
      <c r="E50915" s="278" t="str">
        <f>Resumo!$R$5</f>
        <v>Despesa</v>
      </c>
      <c r="F50915" s="278" t="str">
        <f>Resumo!$R$6</f>
        <v>Despesa Indireta</v>
      </c>
      <c r="G50915" s="286">
        <f>'Comp. Desp. Indiretas'!DR85</f>
        <v>0</v>
      </c>
    </row>
    <row r="50916" spans="1:7">
      <c r="A50916" s="283">
        <f>'Comp. Desp. Indiretas'!$DR$7</f>
        <v>0</v>
      </c>
      <c r="B50916" s="278" t="str">
        <f>'Comp. Desp. Indiretas'!$A$86</f>
        <v>DG</v>
      </c>
      <c r="D50916" s="279" t="str">
        <f>'Comp. Desp. Indiretas'!$C$86</f>
        <v>COMBUSTÍVEL - GASOLINA</v>
      </c>
      <c r="E50916" s="278" t="str">
        <f>Resumo!$R$5</f>
        <v>Despesa</v>
      </c>
      <c r="F50916" s="278" t="str">
        <f>Resumo!$R$6</f>
        <v>Despesa Indireta</v>
      </c>
      <c r="G50916" s="286">
        <f>'Comp. Desp. Indiretas'!DR86</f>
        <v>0</v>
      </c>
    </row>
    <row r="50917" spans="1:7">
      <c r="A50917" s="283">
        <f>'Comp. Desp. Indiretas'!$DR$7</f>
        <v>0</v>
      </c>
      <c r="B50917" s="278" t="str">
        <f>'Comp. Desp. Indiretas'!$A$87</f>
        <v>DG</v>
      </c>
      <c r="D50917" s="279" t="str">
        <f>'Comp. Desp. Indiretas'!$C$87</f>
        <v>COMBUSTÍVEL - DIESEL</v>
      </c>
      <c r="E50917" s="278" t="str">
        <f>Resumo!$R$5</f>
        <v>Despesa</v>
      </c>
      <c r="F50917" s="278" t="str">
        <f>Resumo!$R$6</f>
        <v>Despesa Indireta</v>
      </c>
      <c r="G50917" s="286">
        <f>'Comp. Desp. Indiretas'!DR87</f>
        <v>0</v>
      </c>
    </row>
    <row r="50918" spans="1:7">
      <c r="A50918" s="283">
        <f>'Comp. Desp. Indiretas'!$DR$7</f>
        <v>0</v>
      </c>
      <c r="B50918" s="278" t="str">
        <f>'Comp. Desp. Indiretas'!$A$88</f>
        <v>DG</v>
      </c>
      <c r="D50918" s="279" t="str">
        <f>'Comp. Desp. Indiretas'!$C$88</f>
        <v>PASSAGEM AÉREA</v>
      </c>
      <c r="E50918" s="278" t="str">
        <f>Resumo!$R$5</f>
        <v>Despesa</v>
      </c>
      <c r="F50918" s="278" t="str">
        <f>Resumo!$R$6</f>
        <v>Despesa Indireta</v>
      </c>
      <c r="G50918" s="286">
        <f>'Comp. Desp. Indiretas'!DR88</f>
        <v>0</v>
      </c>
    </row>
    <row r="50919" spans="1:7">
      <c r="A50919" s="283">
        <f>'Comp. Desp. Indiretas'!$DR$7</f>
        <v>0</v>
      </c>
      <c r="B50919" s="278" t="str">
        <f>'Comp. Desp. Indiretas'!$A$89</f>
        <v>ART</v>
      </c>
      <c r="D50919" s="279" t="str">
        <f>'Comp. Desp. Indiretas'!$C$89</f>
        <v>ART CREA - Nível 1</v>
      </c>
      <c r="E50919" s="278" t="str">
        <f>Resumo!$R$5</f>
        <v>Despesa</v>
      </c>
      <c r="F50919" s="278" t="str">
        <f>Resumo!$R$6</f>
        <v>Despesa Indireta</v>
      </c>
      <c r="G50919" s="286">
        <f>'Comp. Desp. Indiretas'!DR89</f>
        <v>0</v>
      </c>
    </row>
    <row r="50920" spans="1:7">
      <c r="A50920" s="283">
        <f>'Comp. Desp. Indiretas'!$DR$7</f>
        <v>0</v>
      </c>
      <c r="B50920" s="278" t="str">
        <f>'Comp. Desp. Indiretas'!$A$90</f>
        <v>ART</v>
      </c>
      <c r="D50920" s="279" t="str">
        <f>'Comp. Desp. Indiretas'!$C$90</f>
        <v>ART CREA - Nível 2</v>
      </c>
      <c r="E50920" s="278" t="str">
        <f>Resumo!$R$5</f>
        <v>Despesa</v>
      </c>
      <c r="F50920" s="278" t="str">
        <f>Resumo!$R$6</f>
        <v>Despesa Indireta</v>
      </c>
      <c r="G50920" s="286">
        <f>'Comp. Desp. Indiretas'!DR90</f>
        <v>0</v>
      </c>
    </row>
    <row r="50921" spans="1:7">
      <c r="A50921" s="283">
        <f>'Comp. Desp. Indiretas'!$DR$7</f>
        <v>0</v>
      </c>
      <c r="B50921" s="278" t="str">
        <f>'Comp. Desp. Indiretas'!$A$91</f>
        <v>ART</v>
      </c>
      <c r="D50921" s="279" t="str">
        <f>'Comp. Desp. Indiretas'!$C$91</f>
        <v>ART CREA - Nível 3</v>
      </c>
      <c r="E50921" s="278" t="str">
        <f>Resumo!$R$5</f>
        <v>Despesa</v>
      </c>
      <c r="F50921" s="278" t="str">
        <f>Resumo!$R$6</f>
        <v>Despesa Indireta</v>
      </c>
      <c r="G50921" s="286">
        <f>'Comp. Desp. Indiretas'!DR91</f>
        <v>0</v>
      </c>
    </row>
    <row r="50922" spans="1:7">
      <c r="A50922" s="283">
        <f>'Comp. Desp. Indiretas'!$DR$7</f>
        <v>0</v>
      </c>
      <c r="B50922" s="278" t="str">
        <f>'Comp. Desp. Indiretas'!$A$92</f>
        <v>ART</v>
      </c>
      <c r="D50922" s="279" t="str">
        <f>'Comp. Desp. Indiretas'!$C$92</f>
        <v>ACERVO CREA</v>
      </c>
      <c r="E50922" s="278" t="str">
        <f>Resumo!$R$5</f>
        <v>Despesa</v>
      </c>
      <c r="F50922" s="278" t="str">
        <f>Resumo!$R$6</f>
        <v>Despesa Indireta</v>
      </c>
      <c r="G50922" s="286">
        <f>'Comp. Desp. Indiretas'!DR92</f>
        <v>0</v>
      </c>
    </row>
    <row r="50923" spans="1:7">
      <c r="A50923" s="283">
        <f>'Comp. Desp. Indiretas'!$DR$7</f>
        <v>0</v>
      </c>
      <c r="B50923" s="278" t="str">
        <f>'Comp. Desp. Indiretas'!$A$93</f>
        <v>ART</v>
      </c>
      <c r="D50923" s="279" t="str">
        <f>'Comp. Desp. Indiretas'!$C$93</f>
        <v>ART CRBio</v>
      </c>
      <c r="E50923" s="278" t="str">
        <f>Resumo!$R$5</f>
        <v>Despesa</v>
      </c>
      <c r="F50923" s="278" t="str">
        <f>Resumo!$R$6</f>
        <v>Despesa Indireta</v>
      </c>
      <c r="G50923" s="286">
        <f>'Comp. Desp. Indiretas'!DR93</f>
        <v>0</v>
      </c>
    </row>
    <row r="50924" spans="1:7">
      <c r="A50924" s="283">
        <f>'Comp. Desp. Indiretas'!$DR$7</f>
        <v>0</v>
      </c>
      <c r="B50924" s="278" t="str">
        <f>'Comp. Desp. Indiretas'!$A$94</f>
        <v>ART</v>
      </c>
      <c r="D50924" s="279" t="str">
        <f>'Comp. Desp. Indiretas'!$C$94</f>
        <v>ACERVO CRBio</v>
      </c>
      <c r="E50924" s="278" t="str">
        <f>Resumo!$R$5</f>
        <v>Despesa</v>
      </c>
      <c r="F50924" s="278" t="str">
        <f>Resumo!$R$6</f>
        <v>Despesa Indireta</v>
      </c>
      <c r="G50924" s="286">
        <f>'Comp. Desp. Indiretas'!DR94</f>
        <v>0</v>
      </c>
    </row>
    <row r="50925" spans="1:7">
      <c r="A50925" s="283">
        <f>'Comp. Desp. Indiretas'!$DR$7</f>
        <v>0</v>
      </c>
      <c r="B50925" s="278" t="str">
        <f>'Comp. Desp. Indiretas'!$A$95</f>
        <v>ART</v>
      </c>
      <c r="D50925" s="279" t="str">
        <f>'Comp. Desp. Indiretas'!$C$95</f>
        <v>VISTO CREA PF</v>
      </c>
      <c r="E50925" s="278" t="str">
        <f>Resumo!$R$5</f>
        <v>Despesa</v>
      </c>
      <c r="F50925" s="278" t="str">
        <f>Resumo!$R$6</f>
        <v>Despesa Indireta</v>
      </c>
      <c r="G50925" s="286">
        <f>'Comp. Desp. Indiretas'!DR95</f>
        <v>0</v>
      </c>
    </row>
    <row r="50926" spans="1:7">
      <c r="A50926" s="283">
        <f>'Comp. Desp. Indiretas'!$DR$7</f>
        <v>0</v>
      </c>
      <c r="B50926" s="278" t="str">
        <f>'Comp. Desp. Indiretas'!$A$96</f>
        <v>ART</v>
      </c>
      <c r="D50926" s="279" t="str">
        <f>'Comp. Desp. Indiretas'!$C$96</f>
        <v>VISTO CREA PJ</v>
      </c>
      <c r="E50926" s="278" t="str">
        <f>Resumo!$R$5</f>
        <v>Despesa</v>
      </c>
      <c r="F50926" s="278" t="str">
        <f>Resumo!$R$6</f>
        <v>Despesa Indireta</v>
      </c>
      <c r="G50926" s="286">
        <f>'Comp. Desp. Indiretas'!DR96</f>
        <v>0</v>
      </c>
    </row>
    <row r="50927" spans="1:7">
      <c r="A50927" s="283">
        <f>'Comp. Desp. Indiretas'!$DR$7</f>
        <v>0</v>
      </c>
      <c r="B50927" s="278" t="str">
        <f>'Comp. Desp. Indiretas'!$A$97</f>
        <v>ART</v>
      </c>
      <c r="D50927" s="279" t="str">
        <f>'Comp. Desp. Indiretas'!$C$97</f>
        <v>ANUIDADE CREA PF</v>
      </c>
      <c r="E50927" s="278" t="str">
        <f>Resumo!$R$5</f>
        <v>Despesa</v>
      </c>
      <c r="F50927" s="278" t="str">
        <f>Resumo!$R$6</f>
        <v>Despesa Indireta</v>
      </c>
      <c r="G50927" s="286">
        <f>'Comp. Desp. Indiretas'!DR97</f>
        <v>0</v>
      </c>
    </row>
    <row r="50928" spans="1:7">
      <c r="A50928" s="283">
        <f>'Comp. Desp. Indiretas'!$DR$7</f>
        <v>0</v>
      </c>
      <c r="B50928" s="278" t="str">
        <f>'Comp. Desp. Indiretas'!$A$98</f>
        <v>ART</v>
      </c>
      <c r="D50928" s="279" t="str">
        <f>'Comp. Desp. Indiretas'!$C$98</f>
        <v>ANUIDADE CREA PJ</v>
      </c>
      <c r="E50928" s="278" t="str">
        <f>Resumo!$R$5</f>
        <v>Despesa</v>
      </c>
      <c r="F50928" s="278" t="str">
        <f>Resumo!$R$6</f>
        <v>Despesa Indireta</v>
      </c>
      <c r="G50928" s="286">
        <f>'Comp. Desp. Indiretas'!DR98</f>
        <v>0</v>
      </c>
    </row>
    <row r="50929" spans="1:7">
      <c r="A50929" s="283">
        <f>'Comp. Desp. Indiretas'!$DR$7</f>
        <v>0</v>
      </c>
      <c r="B50929" s="278" t="str">
        <f>'Comp. Desp. Indiretas'!$A$99</f>
        <v>ART</v>
      </c>
      <c r="D50929" s="279" t="str">
        <f>'Comp. Desp. Indiretas'!$C$99</f>
        <v>VISTO CRBio PF</v>
      </c>
      <c r="E50929" s="278" t="str">
        <f>Resumo!$R$5</f>
        <v>Despesa</v>
      </c>
      <c r="F50929" s="278" t="str">
        <f>Resumo!$R$6</f>
        <v>Despesa Indireta</v>
      </c>
      <c r="G50929" s="286">
        <f>'Comp. Desp. Indiretas'!DR99</f>
        <v>0</v>
      </c>
    </row>
    <row r="50930" spans="1:7">
      <c r="A50930" s="283">
        <f>'Comp. Desp. Indiretas'!$DR$7</f>
        <v>0</v>
      </c>
      <c r="B50930" s="278" t="str">
        <f>'Comp. Desp. Indiretas'!$A$100</f>
        <v>ART</v>
      </c>
      <c r="D50930" s="279" t="str">
        <f>'Comp. Desp. Indiretas'!$C$100</f>
        <v>VISTO CRBio PJ</v>
      </c>
      <c r="E50930" s="278" t="str">
        <f>Resumo!$R$5</f>
        <v>Despesa</v>
      </c>
      <c r="F50930" s="278" t="str">
        <f>Resumo!$R$6</f>
        <v>Despesa Indireta</v>
      </c>
      <c r="G50930" s="286">
        <f>'Comp. Desp. Indiretas'!DR100</f>
        <v>0</v>
      </c>
    </row>
    <row r="50931" spans="1:7">
      <c r="A50931" s="283">
        <f>'Comp. Desp. Indiretas'!$DR$7</f>
        <v>0</v>
      </c>
      <c r="B50931" s="278" t="str">
        <f>'Comp. Desp. Indiretas'!$A$101</f>
        <v>SMS</v>
      </c>
      <c r="D50931" s="279" t="str">
        <f>'Comp. Desp. Indiretas'!$C$101</f>
        <v>PPRA</v>
      </c>
      <c r="E50931" s="278" t="str">
        <f>Resumo!$R$5</f>
        <v>Despesa</v>
      </c>
      <c r="F50931" s="278" t="str">
        <f>Resumo!$R$6</f>
        <v>Despesa Indireta</v>
      </c>
      <c r="G50931" s="286">
        <f>'Comp. Desp. Indiretas'!DR101</f>
        <v>0</v>
      </c>
    </row>
    <row r="50932" spans="1:7">
      <c r="A50932" s="283">
        <f>'Comp. Desp. Indiretas'!$DR$7</f>
        <v>0</v>
      </c>
      <c r="B50932" s="278" t="str">
        <f>'Comp. Desp. Indiretas'!$A$102</f>
        <v>SMS</v>
      </c>
      <c r="D50932" s="279" t="str">
        <f>'Comp. Desp. Indiretas'!$C$102</f>
        <v>PCMSO</v>
      </c>
      <c r="E50932" s="278" t="str">
        <f>Resumo!$R$5</f>
        <v>Despesa</v>
      </c>
      <c r="F50932" s="278" t="str">
        <f>Resumo!$R$6</f>
        <v>Despesa Indireta</v>
      </c>
      <c r="G50932" s="286">
        <f>'Comp. Desp. Indiretas'!DR102</f>
        <v>0</v>
      </c>
    </row>
    <row r="50933" spans="1:7">
      <c r="A50933" s="283">
        <f>'Comp. Desp. Indiretas'!$DR$7</f>
        <v>0</v>
      </c>
      <c r="B50933" s="278" t="str">
        <f>'Comp. Desp. Indiretas'!$A$103</f>
        <v>SMS</v>
      </c>
      <c r="D50933" s="279" t="str">
        <f>'Comp. Desp. Indiretas'!$C$103</f>
        <v>PGR</v>
      </c>
      <c r="E50933" s="278" t="str">
        <f>Resumo!$R$5</f>
        <v>Despesa</v>
      </c>
      <c r="F50933" s="278" t="str">
        <f>Resumo!$R$6</f>
        <v>Despesa Indireta</v>
      </c>
      <c r="G50933" s="286">
        <f>'Comp. Desp. Indiretas'!DR103</f>
        <v>0</v>
      </c>
    </row>
    <row r="50934" spans="1:7">
      <c r="A50934" s="283">
        <f>'Comp. Desp. Indiretas'!$DR$7</f>
        <v>0</v>
      </c>
      <c r="B50934" s="278" t="str">
        <f>'Comp. Desp. Indiretas'!$A$104</f>
        <v>SMS</v>
      </c>
      <c r="D50934" s="279" t="str">
        <f>'Comp. Desp. Indiretas'!$C$104</f>
        <v>PAE</v>
      </c>
      <c r="E50934" s="278" t="str">
        <f>Resumo!$R$5</f>
        <v>Despesa</v>
      </c>
      <c r="F50934" s="278" t="str">
        <f>Resumo!$R$6</f>
        <v>Despesa Indireta</v>
      </c>
      <c r="G50934" s="286">
        <f>'Comp. Desp. Indiretas'!DR104</f>
        <v>0</v>
      </c>
    </row>
    <row r="50935" spans="1:7">
      <c r="A50935" s="283">
        <f>'Comp. Desp. Indiretas'!$DR$7</f>
        <v>0</v>
      </c>
      <c r="B50935" s="278" t="str">
        <f>'Comp. Desp. Indiretas'!$A$105</f>
        <v>SMS</v>
      </c>
      <c r="D50935" s="279" t="str">
        <f>'Comp. Desp. Indiretas'!$C$105</f>
        <v>TREINAMENTO</v>
      </c>
      <c r="E50935" s="278" t="str">
        <f>Resumo!$R$5</f>
        <v>Despesa</v>
      </c>
      <c r="F50935" s="278" t="str">
        <f>Resumo!$R$6</f>
        <v>Despesa Indireta</v>
      </c>
      <c r="G50935" s="286">
        <f>'Comp. Desp. Indiretas'!DR105</f>
        <v>0</v>
      </c>
    </row>
    <row r="50936" spans="1:7">
      <c r="A50936" s="283">
        <f>'Comp. Desp. Indiretas'!$DR$7</f>
        <v>0</v>
      </c>
      <c r="B50936" s="278" t="str">
        <f>'Comp. Desp. Indiretas'!$A$106</f>
        <v>SMS</v>
      </c>
      <c r="D50936" s="279" t="str">
        <f>'Comp. Desp. Indiretas'!$C$106</f>
        <v>ASO</v>
      </c>
      <c r="E50936" s="278" t="str">
        <f>Resumo!$R$5</f>
        <v>Despesa</v>
      </c>
      <c r="F50936" s="278" t="str">
        <f>Resumo!$R$6</f>
        <v>Despesa Indireta</v>
      </c>
      <c r="G50936" s="286">
        <f>'Comp. Desp. Indiretas'!DR106</f>
        <v>0</v>
      </c>
    </row>
    <row r="50937" spans="1:7">
      <c r="A50937" s="283">
        <f>'Comp. Desp. Indiretas'!$DR$7</f>
        <v>0</v>
      </c>
      <c r="B50937" s="278">
        <f>'Comp. Desp. Indiretas'!$A$107</f>
        <v>0</v>
      </c>
      <c r="D50937" s="279" t="str">
        <f>'Comp. Desp. Indiretas'!$C$107</f>
        <v/>
      </c>
      <c r="E50937" s="278" t="str">
        <f>Resumo!$R$5</f>
        <v>Despesa</v>
      </c>
      <c r="F50937" s="278" t="str">
        <f>Resumo!$R$6</f>
        <v>Despesa Indireta</v>
      </c>
      <c r="G50937" s="286">
        <f>'Comp. Desp. Indiretas'!DR107</f>
        <v>0</v>
      </c>
    </row>
    <row r="50938" spans="1:7">
      <c r="A50938" s="283">
        <f>'Comp. Desp. Indiretas'!$DR$7</f>
        <v>0</v>
      </c>
      <c r="B50938" s="278">
        <f>'Comp. Desp. Indiretas'!$A$108</f>
        <v>0</v>
      </c>
      <c r="D50938" s="279" t="str">
        <f>'Comp. Desp. Indiretas'!$C$108</f>
        <v/>
      </c>
      <c r="E50938" s="278" t="str">
        <f>Resumo!$R$5</f>
        <v>Despesa</v>
      </c>
      <c r="F50938" s="278" t="str">
        <f>Resumo!$R$6</f>
        <v>Despesa Indireta</v>
      </c>
      <c r="G50938" s="286">
        <f>'Comp. Desp. Indiretas'!DR108</f>
        <v>0</v>
      </c>
    </row>
    <row r="50939" spans="1:7">
      <c r="A50939" s="283">
        <f>'Comp. Desp. Indiretas'!$DR$7</f>
        <v>0</v>
      </c>
      <c r="B50939" s="278">
        <f>'Comp. Desp. Indiretas'!$A$109</f>
        <v>0</v>
      </c>
      <c r="D50939" s="279" t="str">
        <f>'Comp. Desp. Indiretas'!$C$109</f>
        <v/>
      </c>
      <c r="E50939" s="278" t="str">
        <f>Resumo!$R$5</f>
        <v>Despesa</v>
      </c>
      <c r="F50939" s="278" t="str">
        <f>Resumo!$R$6</f>
        <v>Despesa Indireta</v>
      </c>
      <c r="G50939" s="286">
        <f>'Comp. Desp. Indiretas'!DR109</f>
        <v>0</v>
      </c>
    </row>
    <row r="50940" spans="1:7">
      <c r="A50940" s="283">
        <f>'Comp. Desp. Indiretas'!$DR$7</f>
        <v>0</v>
      </c>
      <c r="B50940" s="278">
        <f>'Comp. Desp. Indiretas'!$A$110</f>
        <v>0</v>
      </c>
      <c r="D50940" s="279" t="str">
        <f>'Comp. Desp. Indiretas'!$C$110</f>
        <v/>
      </c>
      <c r="E50940" s="278" t="str">
        <f>Resumo!$R$5</f>
        <v>Despesa</v>
      </c>
      <c r="F50940" s="278" t="str">
        <f>Resumo!$R$6</f>
        <v>Despesa Indireta</v>
      </c>
      <c r="G50940" s="286">
        <f>'Comp. Desp. Indiretas'!DR110</f>
        <v>0</v>
      </c>
    </row>
    <row r="50941" spans="1:7">
      <c r="A50941" s="283">
        <f>'Comp. Desp. Indiretas'!$DR$7</f>
        <v>0</v>
      </c>
      <c r="B50941" s="278">
        <f>'Comp. Desp. Indiretas'!$A$111</f>
        <v>0</v>
      </c>
      <c r="D50941" s="279" t="str">
        <f>'Comp. Desp. Indiretas'!$C$111</f>
        <v/>
      </c>
      <c r="E50941" s="278" t="str">
        <f>Resumo!$R$5</f>
        <v>Despesa</v>
      </c>
      <c r="F50941" s="278" t="str">
        <f>Resumo!$R$6</f>
        <v>Despesa Indireta</v>
      </c>
      <c r="G50941" s="286">
        <f>'Comp. Desp. Indiretas'!DR111</f>
        <v>0</v>
      </c>
    </row>
    <row r="50942" spans="1:7">
      <c r="A50942" s="283">
        <f>'Comp. Desp. Indiretas'!$DR$7</f>
        <v>0</v>
      </c>
      <c r="B50942" s="278">
        <f>'Comp. Desp. Indiretas'!$A$112</f>
        <v>0</v>
      </c>
      <c r="D50942" s="279" t="str">
        <f>'Comp. Desp. Indiretas'!$C$112</f>
        <v/>
      </c>
      <c r="E50942" s="278" t="str">
        <f>Resumo!$R$5</f>
        <v>Despesa</v>
      </c>
      <c r="F50942" s="278" t="str">
        <f>Resumo!$R$6</f>
        <v>Despesa Indireta</v>
      </c>
      <c r="G50942" s="286">
        <f>'Comp. Desp. Indiretas'!DR112</f>
        <v>0</v>
      </c>
    </row>
    <row r="50943" spans="1:7">
      <c r="A50943" s="283">
        <f>'Comp. Desp. Indiretas'!$DR$7</f>
        <v>0</v>
      </c>
      <c r="B50943" s="278" t="str">
        <f>'Composições Desp. Diretas'!$A$10</f>
        <v>MOD</v>
      </c>
      <c r="C50943" s="278" t="str">
        <f>EAP!$C$9</f>
        <v>PP01</v>
      </c>
      <c r="D50943" s="279" t="str">
        <f>'Composições Desp. Diretas'!$C$10</f>
        <v>ANALISTA TÉCNICO</v>
      </c>
      <c r="E50943" s="278" t="str">
        <f>Resumo!$R$5</f>
        <v>Despesa</v>
      </c>
      <c r="F50943" s="278" t="str">
        <f>Resumo!$R$7</f>
        <v>Despesa Direta</v>
      </c>
      <c r="G50943" s="286">
        <f>'Composições Desp. Diretas'!DS10</f>
        <v>0</v>
      </c>
    </row>
    <row r="50944" spans="1:7">
      <c r="A50944" s="283">
        <f>'Comp. Desp. Indiretas'!$DR$7</f>
        <v>0</v>
      </c>
      <c r="B50944" s="278" t="str">
        <f>'Composições Desp. Diretas'!$A$11</f>
        <v>MOD</v>
      </c>
      <c r="C50944" s="278" t="str">
        <f>EAP!$C$9</f>
        <v>PP01</v>
      </c>
      <c r="D50944" s="279" t="str">
        <f>'Composições Desp. Diretas'!$C$11</f>
        <v>ASSISTENTE ADMINISTRATIVO</v>
      </c>
      <c r="E50944" s="278" t="str">
        <f>Resumo!$R$5</f>
        <v>Despesa</v>
      </c>
      <c r="F50944" s="278" t="str">
        <f>Resumo!$R$7</f>
        <v>Despesa Direta</v>
      </c>
      <c r="G50944" s="286">
        <f>'Composições Desp. Diretas'!DS11</f>
        <v>0</v>
      </c>
    </row>
    <row r="50945" spans="1:7">
      <c r="A50945" s="283">
        <f>'Comp. Desp. Indiretas'!$DR$7</f>
        <v>0</v>
      </c>
      <c r="B50945" s="278" t="str">
        <f>'Composições Desp. Diretas'!$A$12</f>
        <v>MOD</v>
      </c>
      <c r="C50945" s="278" t="str">
        <f>EAP!$C$9</f>
        <v>PP01</v>
      </c>
      <c r="D50945" s="279" t="str">
        <f>'Composições Desp. Diretas'!$C$12</f>
        <v>TÉCNICO DE SEGURANÇA</v>
      </c>
      <c r="E50945" s="278" t="str">
        <f>Resumo!$R$5</f>
        <v>Despesa</v>
      </c>
      <c r="F50945" s="278" t="str">
        <f>Resumo!$R$7</f>
        <v>Despesa Direta</v>
      </c>
      <c r="G50945" s="286">
        <f>'Composições Desp. Diretas'!DS12</f>
        <v>0</v>
      </c>
    </row>
    <row r="50946" spans="1:7">
      <c r="A50946" s="283">
        <f>'Comp. Desp. Indiretas'!$DR$7</f>
        <v>0</v>
      </c>
      <c r="B50946" s="278" t="str">
        <f>'Composições Desp. Diretas'!$A$13</f>
        <v>MOD</v>
      </c>
      <c r="C50946" s="278" t="str">
        <f>EAP!$C$9</f>
        <v>PP01</v>
      </c>
      <c r="D50946" s="279" t="str">
        <f>'Composições Desp. Diretas'!$C$13</f>
        <v>PREPOSTO</v>
      </c>
      <c r="E50946" s="278" t="str">
        <f>Resumo!$R$5</f>
        <v>Despesa</v>
      </c>
      <c r="F50946" s="278" t="str">
        <f>Resumo!$R$7</f>
        <v>Despesa Direta</v>
      </c>
      <c r="G50946" s="286">
        <f>'Composições Desp. Diretas'!DS13</f>
        <v>0</v>
      </c>
    </row>
    <row r="50947" spans="1:7">
      <c r="A50947" s="283">
        <f>'Comp. Desp. Indiretas'!$DR$7</f>
        <v>0</v>
      </c>
      <c r="B50947" s="278" t="str">
        <f>'Composições Desp. Diretas'!$A$14</f>
        <v>MOD</v>
      </c>
      <c r="C50947" s="278" t="str">
        <f>EAP!$C$9</f>
        <v>PP01</v>
      </c>
      <c r="D50947" s="279" t="str">
        <f>'Composições Desp. Diretas'!$C$14</f>
        <v>COORDENADOR PEAC</v>
      </c>
      <c r="E50947" s="278" t="str">
        <f>Resumo!$R$5</f>
        <v>Despesa</v>
      </c>
      <c r="F50947" s="278" t="str">
        <f>Resumo!$R$7</f>
        <v>Despesa Direta</v>
      </c>
      <c r="G50947" s="286">
        <f>'Composições Desp. Diretas'!DS14</f>
        <v>0</v>
      </c>
    </row>
    <row r="50948" spans="1:7">
      <c r="A50948" s="283">
        <f>'Comp. Desp. Indiretas'!$DR$7</f>
        <v>0</v>
      </c>
      <c r="B50948" s="278" t="str">
        <f>'Composições Desp. Diretas'!$A$15</f>
        <v>MOD</v>
      </c>
      <c r="C50948" s="278" t="str">
        <f>EAP!$C$9</f>
        <v>PP01</v>
      </c>
      <c r="D50948" s="279" t="str">
        <f>'Composições Desp. Diretas'!$C$15</f>
        <v>COORDENADOR PEAC</v>
      </c>
      <c r="E50948" s="278" t="str">
        <f>Resumo!$R$5</f>
        <v>Despesa</v>
      </c>
      <c r="F50948" s="278" t="str">
        <f>Resumo!$R$7</f>
        <v>Despesa Direta</v>
      </c>
      <c r="G50948" s="286">
        <f>'Composições Desp. Diretas'!DS15</f>
        <v>0</v>
      </c>
    </row>
    <row r="50949" spans="1:7">
      <c r="A50949" s="283">
        <f>'Comp. Desp. Indiretas'!$DR$7</f>
        <v>0</v>
      </c>
      <c r="B50949" s="278" t="str">
        <f>'Composições Desp. Diretas'!$A$16</f>
        <v>MOD</v>
      </c>
      <c r="C50949" s="278" t="str">
        <f>EAP!$C$9</f>
        <v>PP01</v>
      </c>
      <c r="D50949" s="279" t="str">
        <f>'Composições Desp. Diretas'!$C$16</f>
        <v>PRODUÇÃO AUDIOVISUAL (DESIGNER GRÁFICO)</v>
      </c>
      <c r="E50949" s="278" t="str">
        <f>Resumo!$R$5</f>
        <v>Despesa</v>
      </c>
      <c r="F50949" s="278" t="str">
        <f>Resumo!$R$7</f>
        <v>Despesa Direta</v>
      </c>
      <c r="G50949" s="286">
        <f>'Composições Desp. Diretas'!DS16</f>
        <v>0</v>
      </c>
    </row>
    <row r="50950" spans="1:7">
      <c r="A50950" s="283">
        <f>'Comp. Desp. Indiretas'!$DR$7</f>
        <v>0</v>
      </c>
      <c r="B50950" s="278" t="str">
        <f>'Composições Desp. Diretas'!$A$17</f>
        <v>DG</v>
      </c>
      <c r="C50950" s="278" t="str">
        <f>EAP!$C$9</f>
        <v>PP01</v>
      </c>
      <c r="D50950" s="279" t="str">
        <f>'Composições Desp. Diretas'!$C$17</f>
        <v>AJUDA DE CUSTO - CAJU - NÍVEL 1</v>
      </c>
      <c r="E50950" s="278" t="str">
        <f>Resumo!$R$5</f>
        <v>Despesa</v>
      </c>
      <c r="F50950" s="278" t="str">
        <f>Resumo!$R$7</f>
        <v>Despesa Direta</v>
      </c>
      <c r="G50950" s="286">
        <f>'Composições Desp. Diretas'!DS17</f>
        <v>0</v>
      </c>
    </row>
    <row r="50951" spans="1:7">
      <c r="A50951" s="283">
        <f>'Comp. Desp. Indiretas'!$DR$7</f>
        <v>0</v>
      </c>
      <c r="B50951" s="278" t="str">
        <f>'Composições Desp. Diretas'!$A$18</f>
        <v>DG</v>
      </c>
      <c r="C50951" s="278" t="str">
        <f>EAP!$C$9</f>
        <v>PP01</v>
      </c>
      <c r="D50951" s="279" t="str">
        <f>'Composições Desp. Diretas'!$C$18</f>
        <v>AJUDA DE CUSTO - CAJU - NÍVEL 2</v>
      </c>
      <c r="E50951" s="278" t="str">
        <f>Resumo!$R$5</f>
        <v>Despesa</v>
      </c>
      <c r="F50951" s="278" t="str">
        <f>Resumo!$R$7</f>
        <v>Despesa Direta</v>
      </c>
      <c r="G50951" s="286">
        <f>'Composições Desp. Diretas'!DS18</f>
        <v>0</v>
      </c>
    </row>
    <row r="50952" spans="1:7">
      <c r="A50952" s="283">
        <f>'Comp. Desp. Indiretas'!$DR$7</f>
        <v>0</v>
      </c>
      <c r="B50952" s="278" t="str">
        <f>'Composições Desp. Diretas'!$A$19</f>
        <v>MA</v>
      </c>
      <c r="C50952" s="278" t="str">
        <f>EAP!$C$9</f>
        <v>PP01</v>
      </c>
      <c r="D50952" s="279" t="str">
        <f>'Composições Desp. Diretas'!$C$19</f>
        <v>UNIFORME/EPI</v>
      </c>
      <c r="E50952" s="278" t="str">
        <f>Resumo!$R$5</f>
        <v>Despesa</v>
      </c>
      <c r="F50952" s="278" t="str">
        <f>Resumo!$R$7</f>
        <v>Despesa Direta</v>
      </c>
      <c r="G50952" s="286">
        <f>'Composições Desp. Diretas'!DS19</f>
        <v>0</v>
      </c>
    </row>
    <row r="50953" spans="1:7">
      <c r="A50953" s="283">
        <f>'Comp. Desp. Indiretas'!$DR$7</f>
        <v>0</v>
      </c>
      <c r="B50953" s="278" t="str">
        <f>'Composições Desp. Diretas'!$A$20</f>
        <v>SMS</v>
      </c>
      <c r="C50953" s="278" t="str">
        <f>EAP!$C$9</f>
        <v>PP01</v>
      </c>
      <c r="D50953" s="279" t="str">
        <f>'Composições Desp. Diretas'!$C$20</f>
        <v>ASO</v>
      </c>
      <c r="E50953" s="278" t="str">
        <f>Resumo!$R$5</f>
        <v>Despesa</v>
      </c>
      <c r="F50953" s="278" t="str">
        <f>Resumo!$R$7</f>
        <v>Despesa Direta</v>
      </c>
      <c r="G50953" s="286">
        <f>'Composições Desp. Diretas'!DS20</f>
        <v>0</v>
      </c>
    </row>
    <row r="50954" spans="1:7">
      <c r="A50954" s="283">
        <f>'Comp. Desp. Indiretas'!$DR$7</f>
        <v>0</v>
      </c>
      <c r="B50954" s="278" t="str">
        <f>'Composições Desp. Diretas'!$A$21</f>
        <v>EQ</v>
      </c>
      <c r="C50954" s="278" t="str">
        <f>EAP!$C$9</f>
        <v>PP01</v>
      </c>
      <c r="D50954" s="279" t="str">
        <f>'Composições Desp. Diretas'!$C$21</f>
        <v>NOTEBOOK</v>
      </c>
      <c r="E50954" s="278" t="str">
        <f>Resumo!$R$5</f>
        <v>Despesa</v>
      </c>
      <c r="F50954" s="278" t="str">
        <f>Resumo!$R$7</f>
        <v>Despesa Direta</v>
      </c>
      <c r="G50954" s="286">
        <f>'Composições Desp. Diretas'!DS21</f>
        <v>0</v>
      </c>
    </row>
    <row r="50955" spans="1:7">
      <c r="A50955" s="283">
        <f>'Comp. Desp. Indiretas'!$DR$7</f>
        <v>0</v>
      </c>
      <c r="B50955" s="278" t="str">
        <f>'Composições Desp. Diretas'!$A$22</f>
        <v>EQ</v>
      </c>
      <c r="C50955" s="278" t="str">
        <f>EAP!$C$9</f>
        <v>PP01</v>
      </c>
      <c r="D50955" s="279" t="str">
        <f>'Composições Desp. Diretas'!$C$22</f>
        <v>KIT MULTIMÍDIA</v>
      </c>
      <c r="E50955" s="278" t="str">
        <f>Resumo!$R$5</f>
        <v>Despesa</v>
      </c>
      <c r="F50955" s="278" t="str">
        <f>Resumo!$R$7</f>
        <v>Despesa Direta</v>
      </c>
      <c r="G50955" s="286">
        <f>'Composições Desp. Diretas'!DS22</f>
        <v>0</v>
      </c>
    </row>
    <row r="50956" spans="1:7">
      <c r="A50956" s="283">
        <f>'Comp. Desp. Indiretas'!$DR$7</f>
        <v>0</v>
      </c>
      <c r="B50956" s="278" t="str">
        <f>'Composições Desp. Diretas'!$A$23</f>
        <v>SMS</v>
      </c>
      <c r="C50956" s="278" t="str">
        <f>EAP!$C$9</f>
        <v>PP01</v>
      </c>
      <c r="D50956" s="279" t="str">
        <f>'Composições Desp. Diretas'!$C$23</f>
        <v>TREINAMENTO RAC02 (VALE)</v>
      </c>
      <c r="E50956" s="278" t="str">
        <f>Resumo!$R$5</f>
        <v>Despesa</v>
      </c>
      <c r="F50956" s="278" t="str">
        <f>Resumo!$R$7</f>
        <v>Despesa Direta</v>
      </c>
      <c r="G50956" s="286">
        <f>'Composições Desp. Diretas'!DS23</f>
        <v>0</v>
      </c>
    </row>
    <row r="50957" spans="1:7">
      <c r="A50957" s="283">
        <f>'Comp. Desp. Indiretas'!$DR$7</f>
        <v>0</v>
      </c>
      <c r="B50957" s="278" t="str">
        <f>'Composições Desp. Diretas'!$A$24</f>
        <v>SE</v>
      </c>
      <c r="C50957" s="278" t="str">
        <f>EAP!$C$9</f>
        <v>PP01</v>
      </c>
      <c r="D50957" s="279" t="str">
        <f>'Composições Desp. Diretas'!$C$24</f>
        <v>ESPECIALISTA - 44h/MÊS</v>
      </c>
      <c r="E50957" s="278" t="str">
        <f>Resumo!$R$5</f>
        <v>Despesa</v>
      </c>
      <c r="F50957" s="278" t="str">
        <f>Resumo!$R$7</f>
        <v>Despesa Direta</v>
      </c>
      <c r="G50957" s="286">
        <f>'Composições Desp. Diretas'!DS24</f>
        <v>0</v>
      </c>
    </row>
    <row r="50958" spans="1:7">
      <c r="A50958" s="283">
        <f>'Comp. Desp. Indiretas'!$DR$7</f>
        <v>0</v>
      </c>
      <c r="B50958" s="278">
        <f>'Composições Desp. Diretas'!$A$25</f>
        <v>0</v>
      </c>
      <c r="C50958" s="278" t="str">
        <f>EAP!$C$9</f>
        <v>PP01</v>
      </c>
      <c r="D50958" s="279">
        <f>'Composições Desp. Diretas'!$C$25</f>
        <v>0</v>
      </c>
      <c r="E50958" s="278" t="str">
        <f>Resumo!$R$5</f>
        <v>Despesa</v>
      </c>
      <c r="F50958" s="278" t="str">
        <f>Resumo!$R$7</f>
        <v>Despesa Direta</v>
      </c>
      <c r="G50958" s="286">
        <f>'Composições Desp. Diretas'!DS25</f>
        <v>0</v>
      </c>
    </row>
    <row r="50959" spans="1:7">
      <c r="A50959" s="283">
        <f>'Comp. Desp. Indiretas'!$DR$7</f>
        <v>0</v>
      </c>
      <c r="B50959" s="278">
        <f>'Composições Desp. Diretas'!$A$26</f>
        <v>0</v>
      </c>
      <c r="C50959" s="278" t="str">
        <f>EAP!$C$9</f>
        <v>PP01</v>
      </c>
      <c r="D50959" s="279">
        <f>'Composições Desp. Diretas'!$C$26</f>
        <v>0</v>
      </c>
      <c r="E50959" s="278" t="str">
        <f>Resumo!$R$5</f>
        <v>Despesa</v>
      </c>
      <c r="F50959" s="278" t="str">
        <f>Resumo!$R$7</f>
        <v>Despesa Direta</v>
      </c>
      <c r="G50959" s="286">
        <f>'Composições Desp. Diretas'!DS26</f>
        <v>0</v>
      </c>
    </row>
    <row r="50960" spans="1:7">
      <c r="A50960" s="283">
        <f>'Comp. Desp. Indiretas'!$DR$7</f>
        <v>0</v>
      </c>
      <c r="B50960" s="278">
        <f>'Composições Desp. Diretas'!$A$27</f>
        <v>0</v>
      </c>
      <c r="C50960" s="278" t="str">
        <f>EAP!$C$9</f>
        <v>PP01</v>
      </c>
      <c r="D50960" s="279">
        <f>'Composições Desp. Diretas'!$C$27</f>
        <v>0</v>
      </c>
      <c r="E50960" s="278" t="str">
        <f>Resumo!$R$5</f>
        <v>Despesa</v>
      </c>
      <c r="F50960" s="278" t="str">
        <f>Resumo!$R$7</f>
        <v>Despesa Direta</v>
      </c>
      <c r="G50960" s="286">
        <f>'Composições Desp. Diretas'!DS27</f>
        <v>0</v>
      </c>
    </row>
    <row r="50961" spans="1:7">
      <c r="A50961" s="283">
        <f>'Comp. Desp. Indiretas'!$DR$7</f>
        <v>0</v>
      </c>
      <c r="B50961" s="278">
        <f>'Composições Desp. Diretas'!$A$28</f>
        <v>0</v>
      </c>
      <c r="C50961" s="278" t="str">
        <f>EAP!$C$9</f>
        <v>PP01</v>
      </c>
      <c r="D50961" s="279">
        <f>'Composições Desp. Diretas'!$C$28</f>
        <v>0</v>
      </c>
      <c r="E50961" s="278" t="str">
        <f>Resumo!$R$5</f>
        <v>Despesa</v>
      </c>
      <c r="F50961" s="278" t="str">
        <f>Resumo!$R$7</f>
        <v>Despesa Direta</v>
      </c>
      <c r="G50961" s="286">
        <f>'Composições Desp. Diretas'!DS28</f>
        <v>0</v>
      </c>
    </row>
    <row r="50962" spans="1:7">
      <c r="A50962" s="283">
        <f>'Comp. Desp. Indiretas'!$DR$7</f>
        <v>0</v>
      </c>
      <c r="B50962" s="278">
        <f>'Composições Desp. Diretas'!$A$29</f>
        <v>0</v>
      </c>
      <c r="C50962" s="278" t="str">
        <f>EAP!$C$9</f>
        <v>PP01</v>
      </c>
      <c r="D50962" s="279">
        <f>'Composições Desp. Diretas'!$C$29</f>
        <v>0</v>
      </c>
      <c r="E50962" s="278" t="str">
        <f>Resumo!$R$5</f>
        <v>Despesa</v>
      </c>
      <c r="F50962" s="278" t="str">
        <f>Resumo!$R$7</f>
        <v>Despesa Direta</v>
      </c>
      <c r="G50962" s="286">
        <f>'Composições Desp. Diretas'!DS29</f>
        <v>0</v>
      </c>
    </row>
    <row r="50963" spans="1:7">
      <c r="A50963" s="283">
        <f>'Comp. Desp. Indiretas'!$DR$7</f>
        <v>0</v>
      </c>
      <c r="B50963" s="278">
        <f>'Composições Desp. Diretas'!$A$30</f>
        <v>0</v>
      </c>
      <c r="C50963" s="278" t="str">
        <f>EAP!$C$9</f>
        <v>PP01</v>
      </c>
      <c r="D50963" s="279">
        <f>'Composições Desp. Diretas'!$C$30</f>
        <v>0</v>
      </c>
      <c r="E50963" s="278" t="str">
        <f>Resumo!$R$5</f>
        <v>Despesa</v>
      </c>
      <c r="F50963" s="278" t="str">
        <f>Resumo!$R$7</f>
        <v>Despesa Direta</v>
      </c>
      <c r="G50963" s="286">
        <f>'Composições Desp. Diretas'!DS30</f>
        <v>0</v>
      </c>
    </row>
    <row r="50964" spans="1:7">
      <c r="A50964" s="283">
        <f>'Comp. Desp. Indiretas'!$DR$7</f>
        <v>0</v>
      </c>
      <c r="B50964" s="278">
        <f>'Composições Desp. Diretas'!$A$31</f>
        <v>0</v>
      </c>
      <c r="C50964" s="278" t="str">
        <f>EAP!$C$9</f>
        <v>PP01</v>
      </c>
      <c r="D50964" s="279">
        <f>'Composições Desp. Diretas'!$C$31</f>
        <v>0</v>
      </c>
      <c r="E50964" s="278" t="str">
        <f>Resumo!$R$5</f>
        <v>Despesa</v>
      </c>
      <c r="F50964" s="278" t="str">
        <f>Resumo!$R$7</f>
        <v>Despesa Direta</v>
      </c>
      <c r="G50964" s="286">
        <f>'Composições Desp. Diretas'!DS31</f>
        <v>0</v>
      </c>
    </row>
    <row r="50965" spans="1:7">
      <c r="A50965" s="283">
        <f>'Comp. Desp. Indiretas'!$DR$7</f>
        <v>0</v>
      </c>
      <c r="B50965" s="278">
        <f>'Composições Desp. Diretas'!$A$32</f>
        <v>0</v>
      </c>
      <c r="C50965" s="278" t="str">
        <f>EAP!$C$9</f>
        <v>PP01</v>
      </c>
      <c r="D50965" s="279">
        <f>'Composições Desp. Diretas'!$C$32</f>
        <v>0</v>
      </c>
      <c r="E50965" s="278" t="str">
        <f>Resumo!$R$5</f>
        <v>Despesa</v>
      </c>
      <c r="F50965" s="278" t="str">
        <f>Resumo!$R$7</f>
        <v>Despesa Direta</v>
      </c>
      <c r="G50965" s="286">
        <f>'Composições Desp. Diretas'!DS32</f>
        <v>0</v>
      </c>
    </row>
    <row r="50966" spans="1:7">
      <c r="A50966" s="283">
        <f>'Comp. Desp. Indiretas'!$DR$7</f>
        <v>0</v>
      </c>
      <c r="B50966" s="278">
        <f>'Composições Desp. Diretas'!$A$33</f>
        <v>0</v>
      </c>
      <c r="C50966" s="278" t="str">
        <f>EAP!$C$9</f>
        <v>PP01</v>
      </c>
      <c r="D50966" s="279">
        <f>'Composições Desp. Diretas'!$C$33</f>
        <v>0</v>
      </c>
      <c r="E50966" s="278" t="str">
        <f>Resumo!$R$5</f>
        <v>Despesa</v>
      </c>
      <c r="F50966" s="278" t="str">
        <f>Resumo!$R$7</f>
        <v>Despesa Direta</v>
      </c>
      <c r="G50966" s="286">
        <f>'Composições Desp. Diretas'!DS33</f>
        <v>0</v>
      </c>
    </row>
    <row r="50967" spans="1:7">
      <c r="A50967" s="283">
        <f>'Comp. Desp. Indiretas'!$DR$7</f>
        <v>0</v>
      </c>
      <c r="B50967" s="278">
        <f>'Composições Desp. Diretas'!$A$34</f>
        <v>0</v>
      </c>
      <c r="C50967" s="278" t="str">
        <f>EAP!$C$9</f>
        <v>PP01</v>
      </c>
      <c r="D50967" s="279">
        <f>'Composições Desp. Diretas'!$C$34</f>
        <v>0</v>
      </c>
      <c r="E50967" s="278" t="str">
        <f>Resumo!$R$5</f>
        <v>Despesa</v>
      </c>
      <c r="F50967" s="278" t="str">
        <f>Resumo!$R$7</f>
        <v>Despesa Direta</v>
      </c>
      <c r="G50967" s="286">
        <f>'Composições Desp. Diretas'!DS34</f>
        <v>0</v>
      </c>
    </row>
    <row r="50968" spans="1:7">
      <c r="A50968" s="283">
        <f>'Comp. Desp. Indiretas'!$DR$7</f>
        <v>0</v>
      </c>
      <c r="B50968" s="278">
        <f>'Composições Desp. Diretas'!$A$35</f>
        <v>0</v>
      </c>
      <c r="C50968" s="278" t="str">
        <f>EAP!$C$9</f>
        <v>PP01</v>
      </c>
      <c r="D50968" s="279">
        <f>'Composições Desp. Diretas'!$C$35</f>
        <v>0</v>
      </c>
      <c r="E50968" s="278" t="str">
        <f>Resumo!$R$5</f>
        <v>Despesa</v>
      </c>
      <c r="F50968" s="278" t="str">
        <f>Resumo!$R$7</f>
        <v>Despesa Direta</v>
      </c>
      <c r="G50968" s="286">
        <f>'Composições Desp. Diretas'!DS35</f>
        <v>0</v>
      </c>
    </row>
    <row r="50969" spans="1:7">
      <c r="A50969" s="283">
        <f>'Comp. Desp. Indiretas'!$DR$7</f>
        <v>0</v>
      </c>
      <c r="B50969" s="278">
        <f>'Composições Desp. Diretas'!$A$36</f>
        <v>0</v>
      </c>
      <c r="C50969" s="278" t="str">
        <f>EAP!$C$9</f>
        <v>PP01</v>
      </c>
      <c r="D50969" s="279">
        <f>'Composições Desp. Diretas'!$C$36</f>
        <v>0</v>
      </c>
      <c r="E50969" s="278" t="str">
        <f>Resumo!$R$5</f>
        <v>Despesa</v>
      </c>
      <c r="F50969" s="278" t="str">
        <f>Resumo!$R$7</f>
        <v>Despesa Direta</v>
      </c>
      <c r="G50969" s="286">
        <f>'Composições Desp. Diretas'!DS36</f>
        <v>0</v>
      </c>
    </row>
    <row r="50970" spans="1:7">
      <c r="A50970" s="283">
        <f>'Comp. Desp. Indiretas'!$DR$7</f>
        <v>0</v>
      </c>
      <c r="B50970" s="278">
        <f>'Composições Desp. Diretas'!$A$37</f>
        <v>0</v>
      </c>
      <c r="C50970" s="278" t="str">
        <f>EAP!$C$9</f>
        <v>PP01</v>
      </c>
      <c r="D50970" s="279">
        <f>'Composições Desp. Diretas'!$C$37</f>
        <v>0</v>
      </c>
      <c r="E50970" s="278" t="str">
        <f>Resumo!$R$5</f>
        <v>Despesa</v>
      </c>
      <c r="F50970" s="278" t="str">
        <f>Resumo!$R$7</f>
        <v>Despesa Direta</v>
      </c>
      <c r="G50970" s="286">
        <f>'Composições Desp. Diretas'!DS37</f>
        <v>0</v>
      </c>
    </row>
    <row r="50971" spans="1:7">
      <c r="A50971" s="283">
        <f>'Comp. Desp. Indiretas'!$DR$7</f>
        <v>0</v>
      </c>
      <c r="B50971" s="278">
        <f>'Composições Desp. Diretas'!$A$38</f>
        <v>0</v>
      </c>
      <c r="C50971" s="278" t="str">
        <f>EAP!$C$9</f>
        <v>PP01</v>
      </c>
      <c r="D50971" s="279">
        <f>'Composições Desp. Diretas'!$C$38</f>
        <v>0</v>
      </c>
      <c r="E50971" s="278" t="str">
        <f>Resumo!$R$5</f>
        <v>Despesa</v>
      </c>
      <c r="F50971" s="278" t="str">
        <f>Resumo!$R$7</f>
        <v>Despesa Direta</v>
      </c>
      <c r="G50971" s="286">
        <f>'Composições Desp. Diretas'!DS38</f>
        <v>0</v>
      </c>
    </row>
    <row r="50972" spans="1:7">
      <c r="A50972" s="283">
        <f>'Comp. Desp. Indiretas'!$DR$7</f>
        <v>0</v>
      </c>
      <c r="B50972" s="278">
        <f>'Composições Desp. Diretas'!$A$39</f>
        <v>0</v>
      </c>
      <c r="C50972" s="278" t="str">
        <f>EAP!$C$9</f>
        <v>PP01</v>
      </c>
      <c r="D50972" s="279">
        <f>'Composições Desp. Diretas'!$C$39</f>
        <v>0</v>
      </c>
      <c r="E50972" s="278" t="str">
        <f>Resumo!$R$5</f>
        <v>Despesa</v>
      </c>
      <c r="F50972" s="278" t="str">
        <f>Resumo!$R$7</f>
        <v>Despesa Direta</v>
      </c>
      <c r="G50972" s="286">
        <f>'Composições Desp. Diretas'!DS39</f>
        <v>0</v>
      </c>
    </row>
    <row r="50973" spans="1:7">
      <c r="A50973" s="283">
        <f>'Comp. Desp. Indiretas'!$DR$7</f>
        <v>0</v>
      </c>
      <c r="B50973" s="278">
        <f>'Composições Desp. Diretas'!$A$40</f>
        <v>0</v>
      </c>
      <c r="C50973" s="278" t="str">
        <f>EAP!$C$9</f>
        <v>PP01</v>
      </c>
      <c r="D50973" s="279">
        <f>'Composições Desp. Diretas'!$C$40</f>
        <v>0</v>
      </c>
      <c r="E50973" s="278" t="str">
        <f>Resumo!$R$5</f>
        <v>Despesa</v>
      </c>
      <c r="F50973" s="278" t="str">
        <f>Resumo!$R$7</f>
        <v>Despesa Direta</v>
      </c>
      <c r="G50973" s="286">
        <f>'Composições Desp. Diretas'!DS40</f>
        <v>0</v>
      </c>
    </row>
    <row r="50974" spans="1:7">
      <c r="A50974" s="283">
        <f>'Comp. Desp. Indiretas'!$DR$7</f>
        <v>0</v>
      </c>
      <c r="B50974" s="278" t="str">
        <f>'Composições Desp. Diretas'!$A$42</f>
        <v>DG</v>
      </c>
      <c r="C50974" s="278" t="str">
        <f>EAP!$C$10</f>
        <v>PP02</v>
      </c>
      <c r="D50974" s="279" t="str">
        <f>'Composições Desp. Diretas'!$C$42</f>
        <v>ALUGUEL DE VEÍCULO SUV</v>
      </c>
      <c r="E50974" s="278" t="str">
        <f>Resumo!$R$5</f>
        <v>Despesa</v>
      </c>
      <c r="F50974" s="278" t="str">
        <f>Resumo!$R$7</f>
        <v>Despesa Direta</v>
      </c>
      <c r="G50974" s="286">
        <f>'Composições Desp. Diretas'!DS42</f>
        <v>0</v>
      </c>
    </row>
    <row r="50975" spans="1:7">
      <c r="A50975" s="283">
        <f>'Comp. Desp. Indiretas'!$DR$7</f>
        <v>0</v>
      </c>
      <c r="B50975" s="278" t="str">
        <f>'Composições Desp. Diretas'!$A$43</f>
        <v>DG</v>
      </c>
      <c r="C50975" s="278" t="str">
        <f>EAP!$C$10</f>
        <v>PP02</v>
      </c>
      <c r="D50975" s="279" t="str">
        <f>'Composições Desp. Diretas'!$C$43</f>
        <v>COMBUSTÍVEL - GASOLINA</v>
      </c>
      <c r="E50975" s="278" t="str">
        <f>Resumo!$R$5</f>
        <v>Despesa</v>
      </c>
      <c r="F50975" s="278" t="str">
        <f>Resumo!$R$7</f>
        <v>Despesa Direta</v>
      </c>
      <c r="G50975" s="286">
        <f>'Composições Desp. Diretas'!DS43</f>
        <v>0</v>
      </c>
    </row>
    <row r="50976" spans="1:7">
      <c r="A50976" s="283">
        <f>'Comp. Desp. Indiretas'!$DR$7</f>
        <v>0</v>
      </c>
      <c r="B50976" s="278" t="str">
        <f>'Composições Desp. Diretas'!$A$44</f>
        <v>DG</v>
      </c>
      <c r="C50976" s="278" t="str">
        <f>EAP!$C$10</f>
        <v>PP02</v>
      </c>
      <c r="D50976" s="279" t="str">
        <f>'Composições Desp. Diretas'!$C$44</f>
        <v>EQUIPAMENTOS VEÍCULO (SENSOR DE FADIGA + TELEMETRIA)</v>
      </c>
      <c r="E50976" s="278" t="str">
        <f>Resumo!$R$5</f>
        <v>Despesa</v>
      </c>
      <c r="F50976" s="278" t="str">
        <f>Resumo!$R$7</f>
        <v>Despesa Direta</v>
      </c>
      <c r="G50976" s="286">
        <f>'Composições Desp. Diretas'!DS44</f>
        <v>0</v>
      </c>
    </row>
    <row r="50977" spans="1:7">
      <c r="A50977" s="283">
        <f>'Comp. Desp. Indiretas'!$DR$7</f>
        <v>0</v>
      </c>
      <c r="B50977" s="278" t="str">
        <f>'Composições Desp. Diretas'!$A$45</f>
        <v>DG</v>
      </c>
      <c r="C50977" s="278" t="str">
        <f>EAP!$C$10</f>
        <v>PP02</v>
      </c>
      <c r="D50977" s="279" t="str">
        <f>'Composições Desp. Diretas'!$C$45</f>
        <v>INSTALAÇÃO SENSOR FADIGA</v>
      </c>
      <c r="E50977" s="278" t="str">
        <f>Resumo!$R$5</f>
        <v>Despesa</v>
      </c>
      <c r="F50977" s="278" t="str">
        <f>Resumo!$R$7</f>
        <v>Despesa Direta</v>
      </c>
      <c r="G50977" s="286">
        <f>'Composições Desp. Diretas'!DS45</f>
        <v>0</v>
      </c>
    </row>
    <row r="50978" spans="1:7">
      <c r="A50978" s="283">
        <f>'Comp. Desp. Indiretas'!$DR$7</f>
        <v>0</v>
      </c>
      <c r="B50978" s="278" t="str">
        <f>'Composições Desp. Diretas'!$A$46</f>
        <v>DG</v>
      </c>
      <c r="C50978" s="278" t="str">
        <f>EAP!$C$10</f>
        <v>PP02</v>
      </c>
      <c r="D50978" s="279" t="str">
        <f>'Composições Desp. Diretas'!$C$46</f>
        <v>DESINSTALAÇÃO SENSOR FADIGA</v>
      </c>
      <c r="E50978" s="278" t="str">
        <f>Resumo!$R$5</f>
        <v>Despesa</v>
      </c>
      <c r="F50978" s="278" t="str">
        <f>Resumo!$R$7</f>
        <v>Despesa Direta</v>
      </c>
      <c r="G50978" s="286">
        <f>'Composições Desp. Diretas'!DS46</f>
        <v>0</v>
      </c>
    </row>
    <row r="50979" spans="1:7">
      <c r="A50979" s="283">
        <f>'Comp. Desp. Indiretas'!$DR$7</f>
        <v>0</v>
      </c>
      <c r="B50979" s="278" t="str">
        <f>'Composições Desp. Diretas'!$A$47</f>
        <v>DG</v>
      </c>
      <c r="C50979" s="278" t="str">
        <f>EAP!$C$10</f>
        <v>PP02</v>
      </c>
      <c r="D50979" s="279" t="str">
        <f>'Composições Desp. Diretas'!$C$47</f>
        <v>INSTALAÇÃO TELEMETRIA</v>
      </c>
      <c r="E50979" s="278" t="str">
        <f>Resumo!$R$5</f>
        <v>Despesa</v>
      </c>
      <c r="F50979" s="278" t="str">
        <f>Resumo!$R$7</f>
        <v>Despesa Direta</v>
      </c>
      <c r="G50979" s="286">
        <f>'Composições Desp. Diretas'!DS47</f>
        <v>0</v>
      </c>
    </row>
    <row r="50980" spans="1:7">
      <c r="A50980" s="283">
        <f>'Comp. Desp. Indiretas'!$DR$7</f>
        <v>0</v>
      </c>
      <c r="B50980" s="278" t="str">
        <f>'Composições Desp. Diretas'!$A$48</f>
        <v>DG</v>
      </c>
      <c r="C50980" s="278" t="str">
        <f>EAP!$C$10</f>
        <v>PP02</v>
      </c>
      <c r="D50980" s="279" t="str">
        <f>'Composições Desp. Diretas'!$C$48</f>
        <v>DESINSTALAÇÃO TELEMETRIA</v>
      </c>
      <c r="E50980" s="278" t="str">
        <f>Resumo!$R$5</f>
        <v>Despesa</v>
      </c>
      <c r="F50980" s="278" t="str">
        <f>Resumo!$R$7</f>
        <v>Despesa Direta</v>
      </c>
      <c r="G50980" s="286">
        <f>'Composições Desp. Diretas'!DS48</f>
        <v>0</v>
      </c>
    </row>
    <row r="50981" spans="1:7">
      <c r="A50981" s="283">
        <f>'Comp. Desp. Indiretas'!$DR$7</f>
        <v>0</v>
      </c>
      <c r="B50981" s="278" t="str">
        <f>'Composições Desp. Diretas'!$A$49</f>
        <v>DG</v>
      </c>
      <c r="C50981" s="278" t="str">
        <f>EAP!$C$10</f>
        <v>PP02</v>
      </c>
      <c r="D50981" s="279" t="str">
        <f>'Composições Desp. Diretas'!$C$49</f>
        <v>INSTALAÇÃO E DESINSTALAÇÃO DE SIRENE DE RÉ</v>
      </c>
      <c r="E50981" s="278" t="str">
        <f>Resumo!$R$5</f>
        <v>Despesa</v>
      </c>
      <c r="F50981" s="278" t="str">
        <f>Resumo!$R$7</f>
        <v>Despesa Direta</v>
      </c>
      <c r="G50981" s="286">
        <f>'Composições Desp. Diretas'!DS49</f>
        <v>0</v>
      </c>
    </row>
    <row r="50982" spans="1:7">
      <c r="A50982" s="283">
        <f>'Comp. Desp. Indiretas'!$DR$7</f>
        <v>0</v>
      </c>
      <c r="B50982" s="278" t="str">
        <f>'Composições Desp. Diretas'!$A$50</f>
        <v>DG</v>
      </c>
      <c r="C50982" s="278" t="str">
        <f>EAP!$C$10</f>
        <v>PP02</v>
      </c>
      <c r="D50982" s="279" t="str">
        <f>'Composições Desp. Diretas'!$C$50</f>
        <v>LAVAGEM DE VEÍCULO</v>
      </c>
      <c r="E50982" s="278" t="str">
        <f>Resumo!$R$5</f>
        <v>Despesa</v>
      </c>
      <c r="F50982" s="278" t="str">
        <f>Resumo!$R$7</f>
        <v>Despesa Direta</v>
      </c>
      <c r="G50982" s="286">
        <f>'Composições Desp. Diretas'!DS50</f>
        <v>0</v>
      </c>
    </row>
    <row r="50983" spans="1:7">
      <c r="A50983" s="283">
        <f>'Comp. Desp. Indiretas'!$DR$7</f>
        <v>0</v>
      </c>
      <c r="B50983" s="278" t="str">
        <f>'Composições Desp. Diretas'!$A$51</f>
        <v>MA</v>
      </c>
      <c r="C50983" s="278" t="str">
        <f>EAP!$C$10</f>
        <v>PP02</v>
      </c>
      <c r="D50983" s="279" t="str">
        <f>'Composições Desp. Diretas'!$C$51</f>
        <v>MATERIAIS GRÁFICOS (CARTILHAS, FOLDERS, BANNER, CADERNO, OUTDOOR, PLACAS, E ETC)</v>
      </c>
      <c r="E50983" s="278" t="str">
        <f>Resumo!$R$5</f>
        <v>Despesa</v>
      </c>
      <c r="F50983" s="278" t="str">
        <f>Resumo!$R$7</f>
        <v>Despesa Direta</v>
      </c>
      <c r="G50983" s="286">
        <f>'Composições Desp. Diretas'!DS51</f>
        <v>0</v>
      </c>
    </row>
    <row r="50984" spans="1:7">
      <c r="A50984" s="283">
        <f>'Comp. Desp. Indiretas'!$DR$7</f>
        <v>0</v>
      </c>
      <c r="B50984" s="278" t="str">
        <f>'Composições Desp. Diretas'!$A$52</f>
        <v>DG</v>
      </c>
      <c r="C50984" s="278" t="str">
        <f>EAP!$C$10</f>
        <v>PP02</v>
      </c>
      <c r="D50984" s="279" t="str">
        <f>'Composições Desp. Diretas'!$C$52</f>
        <v>LANCHES OFICINAS / EVENTOS / REUNIÕES</v>
      </c>
      <c r="E50984" s="278" t="str">
        <f>Resumo!$R$5</f>
        <v>Despesa</v>
      </c>
      <c r="F50984" s="278" t="str">
        <f>Resumo!$R$7</f>
        <v>Despesa Direta</v>
      </c>
      <c r="G50984" s="286">
        <f>'Composições Desp. Diretas'!DS52</f>
        <v>0</v>
      </c>
    </row>
    <row r="50985" spans="1:7">
      <c r="A50985" s="283">
        <f>'Comp. Desp. Indiretas'!$DR$7</f>
        <v>0</v>
      </c>
      <c r="B50985" s="278" t="str">
        <f>'Composições Desp. Diretas'!$A$53</f>
        <v>DG</v>
      </c>
      <c r="C50985" s="278" t="str">
        <f>EAP!$C$10</f>
        <v>PP02</v>
      </c>
      <c r="D50985" s="279" t="str">
        <f>'Composições Desp. Diretas'!$C$53</f>
        <v>TRANSPORTE PARTICIPANTES</v>
      </c>
      <c r="E50985" s="278" t="str">
        <f>Resumo!$R$5</f>
        <v>Despesa</v>
      </c>
      <c r="F50985" s="278" t="str">
        <f>Resumo!$R$7</f>
        <v>Despesa Direta</v>
      </c>
      <c r="G50985" s="286">
        <f>'Composições Desp. Diretas'!DS53</f>
        <v>0</v>
      </c>
    </row>
    <row r="50986" spans="1:7">
      <c r="A50986" s="283">
        <f>'Comp. Desp. Indiretas'!$DR$7</f>
        <v>0</v>
      </c>
      <c r="B50986" s="278" t="str">
        <f>'Composições Desp. Diretas'!$A$54</f>
        <v>MA</v>
      </c>
      <c r="C50986" s="278" t="str">
        <f>EAP!$C$10</f>
        <v>PP02</v>
      </c>
      <c r="D50986" s="279" t="str">
        <f>'Composições Desp. Diretas'!$C$54</f>
        <v>MATERIAIS DE ESCRITÓRIO (CARTOLINA, PAPEL, TESOURA, CANETA, LÁPIS, GRAMPEADOR, DUREX, FITA ADESIVA, E ETC.)</v>
      </c>
      <c r="E50986" s="278" t="str">
        <f>Resumo!$R$5</f>
        <v>Despesa</v>
      </c>
      <c r="F50986" s="278" t="str">
        <f>Resumo!$R$7</f>
        <v>Despesa Direta</v>
      </c>
      <c r="G50986" s="286">
        <f>'Composições Desp. Diretas'!DS54</f>
        <v>0</v>
      </c>
    </row>
    <row r="50987" spans="1:7">
      <c r="A50987" s="283">
        <f>'Comp. Desp. Indiretas'!$DR$7</f>
        <v>0</v>
      </c>
      <c r="B50987" s="278" t="str">
        <f>'Composições Desp. Diretas'!$A$55</f>
        <v>MA</v>
      </c>
      <c r="C50987" s="278" t="str">
        <f>EAP!$C$10</f>
        <v>PP02</v>
      </c>
      <c r="D50987" s="279" t="str">
        <f>'Composições Desp. Diretas'!$C$55</f>
        <v>MATERIAIS ACESSÓRIOS PARA AS CAMPANHAS/OFICINAS (BRINDES, CAMISETAS, E ETC.)</v>
      </c>
      <c r="E50987" s="278" t="str">
        <f>Resumo!$R$5</f>
        <v>Despesa</v>
      </c>
      <c r="F50987" s="278" t="str">
        <f>Resumo!$R$7</f>
        <v>Despesa Direta</v>
      </c>
      <c r="G50987" s="286">
        <f>'Composições Desp. Diretas'!DS55</f>
        <v>0</v>
      </c>
    </row>
    <row r="50988" spans="1:7">
      <c r="A50988" s="283">
        <f>'Comp. Desp. Indiretas'!$DR$7</f>
        <v>0</v>
      </c>
      <c r="B50988" s="278" t="str">
        <f>'Composições Desp. Diretas'!$A$56</f>
        <v>DG</v>
      </c>
      <c r="C50988" s="278" t="str">
        <f>EAP!$C$10</f>
        <v>PP02</v>
      </c>
      <c r="D50988" s="279" t="str">
        <f>'Composições Desp. Diretas'!$C$56</f>
        <v>HOSPEDAGEM VIAGEM</v>
      </c>
      <c r="E50988" s="278" t="str">
        <f>Resumo!$R$5</f>
        <v>Despesa</v>
      </c>
      <c r="F50988" s="278" t="str">
        <f>Resumo!$R$7</f>
        <v>Despesa Direta</v>
      </c>
      <c r="G50988" s="286">
        <f>'Composições Desp. Diretas'!DS56</f>
        <v>0</v>
      </c>
    </row>
    <row r="50989" spans="1:7">
      <c r="A50989" s="283">
        <f>'Comp. Desp. Indiretas'!$DR$7</f>
        <v>0</v>
      </c>
      <c r="B50989" s="278" t="str">
        <f>'Composições Desp. Diretas'!$A$57</f>
        <v>DG</v>
      </c>
      <c r="C50989" s="278" t="str">
        <f>EAP!$C$10</f>
        <v>PP02</v>
      </c>
      <c r="D50989" s="279" t="str">
        <f>'Composições Desp. Diretas'!$C$57</f>
        <v>ALIMENTAÇÃO VIAGEM (CAFÉ / ALMOÇO OU JANTA)</v>
      </c>
      <c r="E50989" s="278" t="str">
        <f>Resumo!$R$5</f>
        <v>Despesa</v>
      </c>
      <c r="F50989" s="278" t="str">
        <f>Resumo!$R$7</f>
        <v>Despesa Direta</v>
      </c>
      <c r="G50989" s="286">
        <f>'Composições Desp. Diretas'!DS57</f>
        <v>0</v>
      </c>
    </row>
    <row r="50990" spans="1:7">
      <c r="A50990" s="283">
        <f>'Comp. Desp. Indiretas'!$DR$7</f>
        <v>0</v>
      </c>
      <c r="B50990" s="278" t="str">
        <f>'Composições Desp. Diretas'!$A$58</f>
        <v>DG</v>
      </c>
      <c r="C50990" s="278" t="str">
        <f>EAP!$C$10</f>
        <v>PP02</v>
      </c>
      <c r="D50990" s="279" t="str">
        <f>'Composições Desp. Diretas'!$C$58</f>
        <v>PASSAGEM TERRESTRE / TRANSLADO</v>
      </c>
      <c r="E50990" s="278" t="str">
        <f>Resumo!$R$5</f>
        <v>Despesa</v>
      </c>
      <c r="F50990" s="278" t="str">
        <f>Resumo!$R$7</f>
        <v>Despesa Direta</v>
      </c>
      <c r="G50990" s="286">
        <f>'Composições Desp. Diretas'!DS58</f>
        <v>0</v>
      </c>
    </row>
    <row r="50991" spans="1:7">
      <c r="A50991" s="283">
        <f>'Comp. Desp. Indiretas'!$DR$7</f>
        <v>0</v>
      </c>
      <c r="B50991" s="278">
        <f>'Composições Desp. Diretas'!$A$59</f>
        <v>0</v>
      </c>
      <c r="C50991" s="278" t="str">
        <f>EAP!$C$10</f>
        <v>PP02</v>
      </c>
      <c r="D50991" s="279">
        <f>'Composições Desp. Diretas'!$C$59</f>
        <v>0</v>
      </c>
      <c r="E50991" s="278" t="str">
        <f>Resumo!$R$5</f>
        <v>Despesa</v>
      </c>
      <c r="F50991" s="278" t="str">
        <f>Resumo!$R$7</f>
        <v>Despesa Direta</v>
      </c>
      <c r="G50991" s="286">
        <f>'Composições Desp. Diretas'!DS59</f>
        <v>0</v>
      </c>
    </row>
    <row r="50992" spans="1:7">
      <c r="A50992" s="283">
        <f>'Comp. Desp. Indiretas'!$DR$7</f>
        <v>0</v>
      </c>
      <c r="B50992" s="278">
        <f>'Composições Desp. Diretas'!$A$60</f>
        <v>0</v>
      </c>
      <c r="C50992" s="278" t="str">
        <f>EAP!$C$10</f>
        <v>PP02</v>
      </c>
      <c r="D50992" s="279">
        <f>'Composições Desp. Diretas'!$C$60</f>
        <v>0</v>
      </c>
      <c r="E50992" s="278" t="str">
        <f>Resumo!$R$5</f>
        <v>Despesa</v>
      </c>
      <c r="F50992" s="278" t="str">
        <f>Resumo!$R$7</f>
        <v>Despesa Direta</v>
      </c>
      <c r="G50992" s="286">
        <f>'Composições Desp. Diretas'!DS60</f>
        <v>0</v>
      </c>
    </row>
    <row r="50993" spans="1:7">
      <c r="A50993" s="283">
        <f>'Comp. Desp. Indiretas'!$DR$7</f>
        <v>0</v>
      </c>
      <c r="B50993" s="278">
        <f>'Composições Desp. Diretas'!$A$61</f>
        <v>0</v>
      </c>
      <c r="C50993" s="278" t="str">
        <f>EAP!$C$10</f>
        <v>PP02</v>
      </c>
      <c r="D50993" s="279">
        <f>'Composições Desp. Diretas'!$C$61</f>
        <v>0</v>
      </c>
      <c r="E50993" s="278" t="str">
        <f>Resumo!$R$5</f>
        <v>Despesa</v>
      </c>
      <c r="F50993" s="278" t="str">
        <f>Resumo!$R$7</f>
        <v>Despesa Direta</v>
      </c>
      <c r="G50993" s="286">
        <f>'Composições Desp. Diretas'!DS61</f>
        <v>0</v>
      </c>
    </row>
    <row r="50994" spans="1:7">
      <c r="A50994" s="283">
        <f>'Comp. Desp. Indiretas'!$DR$7</f>
        <v>0</v>
      </c>
      <c r="B50994" s="278">
        <f>'Composições Desp. Diretas'!$A$62</f>
        <v>0</v>
      </c>
      <c r="C50994" s="278" t="str">
        <f>EAP!$C$10</f>
        <v>PP02</v>
      </c>
      <c r="D50994" s="279">
        <f>'Composições Desp. Diretas'!$C$62</f>
        <v>0</v>
      </c>
      <c r="E50994" s="278" t="str">
        <f>Resumo!$R$5</f>
        <v>Despesa</v>
      </c>
      <c r="F50994" s="278" t="str">
        <f>Resumo!$R$7</f>
        <v>Despesa Direta</v>
      </c>
      <c r="G50994" s="286">
        <f>'Composições Desp. Diretas'!DS62</f>
        <v>0</v>
      </c>
    </row>
    <row r="50995" spans="1:7">
      <c r="A50995" s="283">
        <f>'Comp. Desp. Indiretas'!$DR$7</f>
        <v>0</v>
      </c>
      <c r="B50995" s="278">
        <f>'Composições Desp. Diretas'!$A$63</f>
        <v>0</v>
      </c>
      <c r="C50995" s="278" t="str">
        <f>EAP!$C$10</f>
        <v>PP02</v>
      </c>
      <c r="D50995" s="279">
        <f>'Composições Desp. Diretas'!$C$63</f>
        <v>0</v>
      </c>
      <c r="E50995" s="278" t="str">
        <f>Resumo!$R$5</f>
        <v>Despesa</v>
      </c>
      <c r="F50995" s="278" t="str">
        <f>Resumo!$R$7</f>
        <v>Despesa Direta</v>
      </c>
      <c r="G50995" s="286">
        <f>'Composições Desp. Diretas'!DS63</f>
        <v>0</v>
      </c>
    </row>
    <row r="50996" spans="1:7">
      <c r="A50996" s="283">
        <f>'Comp. Desp. Indiretas'!$DR$7</f>
        <v>0</v>
      </c>
      <c r="B50996" s="278">
        <f>'Composições Desp. Diretas'!$A$64</f>
        <v>0</v>
      </c>
      <c r="C50996" s="278" t="str">
        <f>EAP!$C$10</f>
        <v>PP02</v>
      </c>
      <c r="D50996" s="279">
        <f>'Composições Desp. Diretas'!$C$64</f>
        <v>0</v>
      </c>
      <c r="E50996" s="278" t="str">
        <f>Resumo!$R$5</f>
        <v>Despesa</v>
      </c>
      <c r="F50996" s="278" t="str">
        <f>Resumo!$R$7</f>
        <v>Despesa Direta</v>
      </c>
      <c r="G50996" s="286">
        <f>'Composições Desp. Diretas'!DS64</f>
        <v>0</v>
      </c>
    </row>
    <row r="50997" spans="1:7">
      <c r="A50997" s="283">
        <f>'Comp. Desp. Indiretas'!$DR$7</f>
        <v>0</v>
      </c>
      <c r="B50997" s="278">
        <f>'Composições Desp. Diretas'!$A$65</f>
        <v>0</v>
      </c>
      <c r="C50997" s="278" t="str">
        <f>EAP!$C$10</f>
        <v>PP02</v>
      </c>
      <c r="D50997" s="279">
        <f>'Composições Desp. Diretas'!$C$65</f>
        <v>0</v>
      </c>
      <c r="E50997" s="278" t="str">
        <f>Resumo!$R$5</f>
        <v>Despesa</v>
      </c>
      <c r="F50997" s="278" t="str">
        <f>Resumo!$R$7</f>
        <v>Despesa Direta</v>
      </c>
      <c r="G50997" s="286">
        <f>'Composições Desp. Diretas'!DS65</f>
        <v>0</v>
      </c>
    </row>
    <row r="50998" spans="1:7">
      <c r="A50998" s="283">
        <f>'Comp. Desp. Indiretas'!$DR$7</f>
        <v>0</v>
      </c>
      <c r="B50998" s="278">
        <f>'Composições Desp. Diretas'!$A$66</f>
        <v>0</v>
      </c>
      <c r="C50998" s="278" t="str">
        <f>EAP!$C$10</f>
        <v>PP02</v>
      </c>
      <c r="D50998" s="279">
        <f>'Composições Desp. Diretas'!$C$66</f>
        <v>0</v>
      </c>
      <c r="E50998" s="278" t="str">
        <f>Resumo!$R$5</f>
        <v>Despesa</v>
      </c>
      <c r="F50998" s="278" t="str">
        <f>Resumo!$R$7</f>
        <v>Despesa Direta</v>
      </c>
      <c r="G50998" s="286">
        <f>'Composições Desp. Diretas'!DS66</f>
        <v>0</v>
      </c>
    </row>
    <row r="50999" spans="1:7">
      <c r="A50999" s="283">
        <f>'Comp. Desp. Indiretas'!$DR$7</f>
        <v>0</v>
      </c>
      <c r="B50999" s="278">
        <f>'Composições Desp. Diretas'!$A$67</f>
        <v>0</v>
      </c>
      <c r="C50999" s="278" t="str">
        <f>EAP!$C$10</f>
        <v>PP02</v>
      </c>
      <c r="D50999" s="279">
        <f>'Composições Desp. Diretas'!$C$67</f>
        <v>0</v>
      </c>
      <c r="E50999" s="278" t="str">
        <f>Resumo!$R$5</f>
        <v>Despesa</v>
      </c>
      <c r="F50999" s="278" t="str">
        <f>Resumo!$R$7</f>
        <v>Despesa Direta</v>
      </c>
      <c r="G50999" s="286">
        <f>'Composições Desp. Diretas'!DS67</f>
        <v>0</v>
      </c>
    </row>
    <row r="51000" spans="1:7">
      <c r="A51000" s="283">
        <f>'Comp. Desp. Indiretas'!$DR$7</f>
        <v>0</v>
      </c>
      <c r="B51000" s="278">
        <f>'Composições Desp. Diretas'!$A$68</f>
        <v>0</v>
      </c>
      <c r="C51000" s="278" t="str">
        <f>EAP!$C$10</f>
        <v>PP02</v>
      </c>
      <c r="D51000" s="279">
        <f>'Composições Desp. Diretas'!$C$68</f>
        <v>0</v>
      </c>
      <c r="E51000" s="278" t="str">
        <f>Resumo!$R$5</f>
        <v>Despesa</v>
      </c>
      <c r="F51000" s="278" t="str">
        <f>Resumo!$R$7</f>
        <v>Despesa Direta</v>
      </c>
      <c r="G51000" s="286">
        <f>'Composições Desp. Diretas'!DS68</f>
        <v>0</v>
      </c>
    </row>
    <row r="51001" spans="1:7">
      <c r="A51001" s="283">
        <f>'Comp. Desp. Indiretas'!$DR$7</f>
        <v>0</v>
      </c>
      <c r="B51001" s="278">
        <f>'Composições Desp. Diretas'!$A$69</f>
        <v>0</v>
      </c>
      <c r="C51001" s="278" t="str">
        <f>EAP!$C$10</f>
        <v>PP02</v>
      </c>
      <c r="D51001" s="279">
        <f>'Composições Desp. Diretas'!$C$69</f>
        <v>0</v>
      </c>
      <c r="E51001" s="278" t="str">
        <f>Resumo!$R$5</f>
        <v>Despesa</v>
      </c>
      <c r="F51001" s="278" t="str">
        <f>Resumo!$R$7</f>
        <v>Despesa Direta</v>
      </c>
      <c r="G51001" s="286">
        <f>'Composições Desp. Diretas'!DS69</f>
        <v>0</v>
      </c>
    </row>
    <row r="51002" spans="1:7">
      <c r="A51002" s="283">
        <f>'Comp. Desp. Indiretas'!$DR$7</f>
        <v>0</v>
      </c>
      <c r="B51002" s="278">
        <f>'Composições Desp. Diretas'!$A$70</f>
        <v>0</v>
      </c>
      <c r="C51002" s="278" t="str">
        <f>EAP!$C$10</f>
        <v>PP02</v>
      </c>
      <c r="D51002" s="279">
        <f>'Composições Desp. Diretas'!$C$70</f>
        <v>0</v>
      </c>
      <c r="E51002" s="278" t="str">
        <f>Resumo!$R$5</f>
        <v>Despesa</v>
      </c>
      <c r="F51002" s="278" t="str">
        <f>Resumo!$R$7</f>
        <v>Despesa Direta</v>
      </c>
      <c r="G51002" s="286">
        <f>'Composições Desp. Diretas'!DS70</f>
        <v>0</v>
      </c>
    </row>
    <row r="51003" spans="1:7">
      <c r="A51003" s="283">
        <f>'Comp. Desp. Indiretas'!$DR$7</f>
        <v>0</v>
      </c>
      <c r="B51003" s="278">
        <f>'Composições Desp. Diretas'!$A$71</f>
        <v>0</v>
      </c>
      <c r="C51003" s="278" t="str">
        <f>EAP!$C$10</f>
        <v>PP02</v>
      </c>
      <c r="D51003" s="279">
        <f>'Composições Desp. Diretas'!$C$71</f>
        <v>0</v>
      </c>
      <c r="E51003" s="278" t="str">
        <f>Resumo!$R$5</f>
        <v>Despesa</v>
      </c>
      <c r="F51003" s="278" t="str">
        <f>Resumo!$R$7</f>
        <v>Despesa Direta</v>
      </c>
      <c r="G51003" s="286">
        <f>'Composições Desp. Diretas'!DS71</f>
        <v>0</v>
      </c>
    </row>
    <row r="51004" spans="1:7">
      <c r="A51004" s="283">
        <f>'Comp. Desp. Indiretas'!$DR$7</f>
        <v>0</v>
      </c>
      <c r="B51004" s="278">
        <f>'Composições Desp. Diretas'!$A$72</f>
        <v>0</v>
      </c>
      <c r="C51004" s="278" t="str">
        <f>EAP!$C$10</f>
        <v>PP02</v>
      </c>
      <c r="D51004" s="279">
        <f>'Composições Desp. Diretas'!$C$72</f>
        <v>0</v>
      </c>
      <c r="E51004" s="278" t="str">
        <f>Resumo!$R$5</f>
        <v>Despesa</v>
      </c>
      <c r="F51004" s="278" t="str">
        <f>Resumo!$R$7</f>
        <v>Despesa Direta</v>
      </c>
      <c r="G51004" s="286">
        <f>'Composições Desp. Diretas'!DS72</f>
        <v>0</v>
      </c>
    </row>
    <row r="51873" spans="1:7">
      <c r="A51873" s="283">
        <f>'Comp. Desp. Indiretas'!$DR$7</f>
        <v>0</v>
      </c>
      <c r="D51873" s="279" t="str">
        <f>'CRONOG. DE RECEBIMENTO'!$A$5</f>
        <v>SUBPROGRAMA DE EDUCAÇÃO AMBIENTAL PARA A COMUNIDADE (PEAC)</v>
      </c>
      <c r="E51873" s="278" t="str">
        <f>Resumo!$R$4</f>
        <v>Receita</v>
      </c>
      <c r="F51873" s="278" t="str">
        <f>Resumo!$R$4</f>
        <v>Receita</v>
      </c>
      <c r="G51873" s="286">
        <f>'CRONOG. DE RECEBIMENTO'!AV5</f>
        <v>0</v>
      </c>
    </row>
    <row r="51874" spans="1:7">
      <c r="A51874" s="283">
        <f>'Comp. Desp. Indiretas'!$DR$7</f>
        <v>0</v>
      </c>
      <c r="D51874" s="279" t="str">
        <f>'CRONOG. DE RECEBIMENTO'!$A$6</f>
        <v>Plano de Trabalho de Comunidade (PEAC)</v>
      </c>
      <c r="E51874" s="278" t="str">
        <f>Resumo!$R$4</f>
        <v>Receita</v>
      </c>
      <c r="F51874" s="278" t="str">
        <f>Resumo!$R$4</f>
        <v>Receita</v>
      </c>
      <c r="G51874" s="286">
        <f>'CRONOG. DE RECEBIMENTO'!AV6</f>
        <v>0</v>
      </c>
    </row>
    <row r="51875" spans="1:7">
      <c r="A51875" s="283">
        <f>'Comp. Desp. Indiretas'!$DR$7</f>
        <v>0</v>
      </c>
      <c r="D51875" s="279" t="str">
        <f>'CRONOG. DE RECEBIMENTO'!$A$7</f>
        <v>Formar Comitê de Educação Ambiental de Comunidade (PEAC)</v>
      </c>
      <c r="E51875" s="278" t="str">
        <f>Resumo!$R$4</f>
        <v>Receita</v>
      </c>
      <c r="F51875" s="278" t="str">
        <f>Resumo!$R$4</f>
        <v>Receita</v>
      </c>
      <c r="G51875" s="286">
        <f>'CRONOG. DE RECEBIMENTO'!AV7</f>
        <v>0</v>
      </c>
    </row>
    <row r="51876" spans="1:7">
      <c r="A51876" s="283">
        <f>'Comp. Desp. Indiretas'!$DR$7</f>
        <v>0</v>
      </c>
      <c r="D51876" s="279" t="str">
        <f>'CRONOG. DE RECEBIMENTO'!$A$8</f>
        <v>Manter Comitê de Educação Ambiental em comunidades (PEAC)</v>
      </c>
      <c r="E51876" s="278" t="str">
        <f>Resumo!$R$4</f>
        <v>Receita</v>
      </c>
      <c r="F51876" s="278" t="str">
        <f>Resumo!$R$4</f>
        <v>Receita</v>
      </c>
      <c r="G51876" s="286">
        <f>'CRONOG. DE RECEBIMENTO'!AV8</f>
        <v>0</v>
      </c>
    </row>
    <row r="51877" spans="1:7">
      <c r="A51877" s="283">
        <f>'Comp. Desp. Indiretas'!$DR$7</f>
        <v>0</v>
      </c>
      <c r="D51877" s="279" t="str">
        <f>'CRONOG. DE RECEBIMENTO'!$A$24</f>
        <v>Realizar análise técnica mensal das atividades de Educação Ambiental do PEAC</v>
      </c>
      <c r="E51877" s="278" t="str">
        <f>Resumo!$R$4</f>
        <v>Receita</v>
      </c>
      <c r="F51877" s="278" t="str">
        <f>Resumo!$R$4</f>
        <v>Receita</v>
      </c>
      <c r="G51877" s="286">
        <f>'CRONOG. DE RECEBIMENTO'!AV24</f>
        <v>0</v>
      </c>
    </row>
    <row r="51878" spans="1:7">
      <c r="A51878" s="283">
        <f>'Comp. Desp. Indiretas'!$DR$7</f>
        <v>0</v>
      </c>
      <c r="D51878" s="279" t="str">
        <f>'CRONOG. DE RECEBIMENTO'!$A$25</f>
        <v>Realizar Blitz Educativa sobre SSMA para Comunidades (PEAC)</v>
      </c>
      <c r="E51878" s="278" t="str">
        <f>Resumo!$R$4</f>
        <v>Receita</v>
      </c>
      <c r="F51878" s="278" t="str">
        <f>Resumo!$R$4</f>
        <v>Receita</v>
      </c>
      <c r="G51878" s="286">
        <f>'CRONOG. DE RECEBIMENTO'!AV25</f>
        <v>0</v>
      </c>
    </row>
    <row r="51879" spans="1:7">
      <c r="A51879" s="283">
        <f>'Comp. Desp. Indiretas'!$DR$7</f>
        <v>0</v>
      </c>
      <c r="D51879" s="279" t="str">
        <f>'CRONOG. DE RECEBIMENTO'!$A$26</f>
        <v>Despesas tributáveis do item 6.1.12</v>
      </c>
      <c r="E51879" s="278" t="str">
        <f>Resumo!$R$4</f>
        <v>Receita</v>
      </c>
      <c r="F51879" s="278" t="str">
        <f>Resumo!$R$4</f>
        <v>Receita</v>
      </c>
      <c r="G51879" s="286">
        <f>'CRONOG. DE RECEBIMENTO'!AV26</f>
        <v>0</v>
      </c>
    </row>
    <row r="51880" spans="1:7">
      <c r="A51880" s="283">
        <f>'Comp. Desp. Indiretas'!$DR$7</f>
        <v>0</v>
      </c>
      <c r="D51880" s="279" t="str">
        <f>'CRONOG. DE RECEBIMENTO'!$A$42</f>
        <v>Despesas tributáveis do item 6.1.21</v>
      </c>
      <c r="E51880" s="278" t="str">
        <f>Resumo!$R$4</f>
        <v>Receita</v>
      </c>
      <c r="F51880" s="278" t="str">
        <f>Resumo!$R$4</f>
        <v>Receita</v>
      </c>
      <c r="G51880" s="286">
        <f>'CRONOG. DE RECEBIMENTO'!AV42</f>
        <v>0</v>
      </c>
    </row>
    <row r="51881" spans="1:7">
      <c r="A51881" s="283">
        <f>'Comp. Desp. Indiretas'!$DR$7</f>
        <v>0</v>
      </c>
      <c r="D51881" s="279" t="str">
        <f>'CRONOG. DE RECEBIMENTO'!$A$43</f>
        <v>Monitorar atividade do Programa de Educação Ambiental do Trabalhador (PEAT)</v>
      </c>
      <c r="E51881" s="278" t="str">
        <f>Resumo!$R$4</f>
        <v>Receita</v>
      </c>
      <c r="F51881" s="278" t="str">
        <f>Resumo!$R$4</f>
        <v>Receita</v>
      </c>
      <c r="G51881" s="286">
        <f>'CRONOG. DE RECEBIMENTO'!AV43</f>
        <v>0</v>
      </c>
    </row>
    <row r="51882" spans="1:7">
      <c r="A51882" s="283">
        <f>'Comp. Desp. Indiretas'!$DR$7</f>
        <v>0</v>
      </c>
      <c r="D51882" s="279" t="str">
        <f>'CRONOG. DE RECEBIMENTO'!$A$44</f>
        <v>Despesas tributáveis do item 6.1.22</v>
      </c>
      <c r="E51882" s="278" t="str">
        <f>Resumo!$R$4</f>
        <v>Receita</v>
      </c>
      <c r="F51882" s="278" t="str">
        <f>Resumo!$R$4</f>
        <v>Receita</v>
      </c>
      <c r="G51882" s="286">
        <f>'CRONOG. DE RECEBIMENTO'!AV44</f>
        <v>0</v>
      </c>
    </row>
    <row r="51883" spans="1:7">
      <c r="A51883" s="283">
        <f>'Comp. Desp. Indiretas'!$DR$7</f>
        <v>0</v>
      </c>
      <c r="D51883" s="279" t="str">
        <f>'CRONOG. DE RECEBIMENTO'!$A$45</f>
        <v>Realizar análise técnica mensal das atividades de Educação Ambiental do PEAT</v>
      </c>
      <c r="E51883" s="278" t="str">
        <f>Resumo!$R$4</f>
        <v>Receita</v>
      </c>
      <c r="F51883" s="278" t="str">
        <f>Resumo!$R$4</f>
        <v>Receita</v>
      </c>
      <c r="G51883" s="286">
        <f>'CRONOG. DE RECEBIMENTO'!AV45</f>
        <v>0</v>
      </c>
    </row>
    <row r="51884" spans="1:7">
      <c r="A51884" s="283">
        <f>'Comp. Desp. Indiretas'!$DR$7</f>
        <v>0</v>
      </c>
      <c r="D51884" s="279" t="str">
        <f>'CRONOG. DE RECEBIMENTO'!$A$46</f>
        <v>Realizar Diagnóstico Socioambiental Participativo (DSAP) para empregados</v>
      </c>
      <c r="E51884" s="278" t="str">
        <f>Resumo!$R$4</f>
        <v>Receita</v>
      </c>
      <c r="F51884" s="278" t="str">
        <f>Resumo!$R$4</f>
        <v>Receita</v>
      </c>
      <c r="G51884" s="286">
        <f>'CRONOG. DE RECEBIMENTO'!AV46</f>
        <v>0</v>
      </c>
    </row>
    <row r="51886" spans="1:7">
      <c r="A51886" s="283">
        <f>'Comp. Desp. Indiretas'!$DR$7</f>
        <v>0</v>
      </c>
      <c r="D51886" s="279" t="str">
        <f>'CRONOG. DE RECEBIMENTO'!$A$47</f>
        <v>Despesas tributáveis do item 6.1.24</v>
      </c>
      <c r="E51886" s="278" t="str">
        <f>Resumo!$R$4</f>
        <v>Receita</v>
      </c>
      <c r="F51886" s="278" t="str">
        <f>Resumo!$R$4</f>
        <v>Receita</v>
      </c>
      <c r="G51886" s="286">
        <f>'CRONOG. DE RECEBIMENTO'!AV47</f>
        <v>0</v>
      </c>
    </row>
    <row r="51887" spans="1:7">
      <c r="A51887" s="283">
        <f>'Comp. Desp. Indiretas'!$DR$7</f>
        <v>0</v>
      </c>
      <c r="D51887" s="279" t="str">
        <f>'CRONOG. DE RECEBIMENTO'!$A$48</f>
        <v>PRODUÇÃO DE ARTES VISUAIS</v>
      </c>
      <c r="E51887" s="278" t="str">
        <f>Resumo!$R$4</f>
        <v>Receita</v>
      </c>
      <c r="F51887" s="278" t="str">
        <f>Resumo!$R$4</f>
        <v>Receita</v>
      </c>
      <c r="G51887" s="286">
        <f>'CRONOG. DE RECEBIMENTO'!AV48</f>
        <v>0</v>
      </c>
    </row>
    <row r="51888" spans="1:7">
      <c r="A51888" s="283">
        <f>'Comp. Desp. Indiretas'!$DR$7</f>
        <v>0</v>
      </c>
      <c r="D51888" s="279" t="str">
        <f>'CRONOG. DE RECEBIMENTO'!$A$49</f>
        <v>Produzir material gráfico como folder, convites, banner, lâmina, outdoor, apresentações e produtos diversos atinentes a educação ambiental e outras temáticas etc.</v>
      </c>
      <c r="E51888" s="278" t="str">
        <f>Resumo!$R$4</f>
        <v>Receita</v>
      </c>
      <c r="F51888" s="278" t="str">
        <f>Resumo!$R$4</f>
        <v>Receita</v>
      </c>
      <c r="G51888" s="286">
        <f>'CRONOG. DE RECEBIMENTO'!AV49</f>
        <v>0</v>
      </c>
    </row>
    <row r="51889" spans="1:7">
      <c r="A51889" s="283">
        <f>'Comp. Desp. Indiretas'!$DR$7</f>
        <v>0</v>
      </c>
      <c r="D51889" s="279" t="str">
        <f>'CRONOG. DE RECEBIMENTO'!$A$50</f>
        <v>Produzir Card Animado, Vídeos, Spot, Jogos interativos, Peça Multimídia, Identidade Visual, Plataformas digitais/interativas, Brindes, Cadernos de Campo/Quis/Guia etc.:</v>
      </c>
      <c r="E51889" s="278" t="str">
        <f>Resumo!$R$4</f>
        <v>Receita</v>
      </c>
      <c r="F51889" s="278" t="str">
        <f>Resumo!$R$4</f>
        <v>Receita</v>
      </c>
      <c r="G51889" s="286">
        <f>'CRONOG. DE RECEBIMENTO'!AV50</f>
        <v>0</v>
      </c>
    </row>
    <row r="51903" spans="1:7">
      <c r="A51903" s="283">
        <f>'Comp. Desp. Indiretas'!$DR$7</f>
        <v>0</v>
      </c>
      <c r="D51903" s="279" t="str">
        <f>Resumo!$R$8</f>
        <v>Imposto</v>
      </c>
      <c r="E51903" s="278" t="str">
        <f>Resumo!$R$5</f>
        <v>Despesa</v>
      </c>
      <c r="F51903" s="278" t="str">
        <f>Resumo!$R$8</f>
        <v>Imposto</v>
      </c>
      <c r="G51903" s="286">
        <f>'CRONOG. DE RECEBIMENTO'!AV53</f>
        <v>0</v>
      </c>
    </row>
    <row r="51904" spans="1:7">
      <c r="A51904" s="283">
        <f>'Comp. Desp. Indiretas'!$DR$7</f>
        <v>0</v>
      </c>
      <c r="D51904" s="279" t="str">
        <f>Resumo!$R$9</f>
        <v>Overhead</v>
      </c>
      <c r="E51904" s="278" t="str">
        <f>Resumo!$R$9</f>
        <v>Overhead</v>
      </c>
      <c r="F51904" s="278" t="str">
        <f>Resumo!$R$9</f>
        <v>Overhead</v>
      </c>
      <c r="G51904" s="286">
        <f>'CRONOG. DE RECEBIMENTO'!AV58</f>
        <v>0</v>
      </c>
    </row>
    <row r="51905" spans="1:7">
      <c r="A51905" s="283">
        <f>'Comp. Desp. Indiretas'!$DR$7</f>
        <v>0</v>
      </c>
      <c r="D51905" s="279" t="str">
        <f>Resumo!$R$10</f>
        <v>Margem</v>
      </c>
      <c r="E51905" s="278" t="str">
        <f>Resumo!$R$10</f>
        <v>Margem</v>
      </c>
      <c r="F51905" s="278" t="str">
        <f>Resumo!$R$10</f>
        <v>Margem</v>
      </c>
      <c r="G51905" s="286">
        <f>'CRONOG. DE RECEBIMENTO'!AV60</f>
        <v>0</v>
      </c>
    </row>
    <row r="51906" spans="1:7">
      <c r="A51906" s="283">
        <f>'Comp. Desp. Indiretas'!$DR$7</f>
        <v>0</v>
      </c>
      <c r="D51906" s="279" t="str">
        <f>Resumo!$R$11</f>
        <v>Risco</v>
      </c>
      <c r="E51906" s="278" t="str">
        <f>Resumo!$R$11</f>
        <v>Risco</v>
      </c>
      <c r="F51906" s="278" t="str">
        <f>Resumo!$R$11</f>
        <v>Risco</v>
      </c>
      <c r="G51906" s="286">
        <f>'CRONOG. DE RECEBIMENTO'!AV59</f>
        <v>0</v>
      </c>
    </row>
    <row r="51907" spans="1:7">
      <c r="A51907" s="283">
        <f>'Comp. Desp. Indiretas'!$DR$7</f>
        <v>0</v>
      </c>
      <c r="D51907" s="279" t="str">
        <f>'CRONOG. DE RECEBIMENTO'!$A$54</f>
        <v>TOTAL MENSAL - RECEITA LÍQUIDA</v>
      </c>
      <c r="E51907" s="278" t="str">
        <f>Resumo!$R$4</f>
        <v>Receita</v>
      </c>
      <c r="F51907" s="278" t="str">
        <f>'CRONOG. DE RECEBIMENTO'!$A$54</f>
        <v>TOTAL MENSAL - RECEITA LÍQUIDA</v>
      </c>
      <c r="G51907" s="286">
        <f>'CRONOG. DE RECEBIMENTO'!$AV$54</f>
        <v>0</v>
      </c>
    </row>
    <row r="51908" spans="1:7">
      <c r="A51908" s="283">
        <f>'Comp. Desp. Indiretas'!$DR$7</f>
        <v>0</v>
      </c>
      <c r="D51908" s="279" t="str">
        <f>'CRONOG. DE RECEBIMENTO'!$A$55</f>
        <v>TOTAL ACUMULADO - RECEITA LÍQUIDA</v>
      </c>
      <c r="E51908" s="278" t="str">
        <f>Resumo!$R$4</f>
        <v>Receita</v>
      </c>
      <c r="F51908" s="278" t="str">
        <f>'CRONOG. DE RECEBIMENTO'!$A$55</f>
        <v>TOTAL ACUMULADO - RECEITA LÍQUIDA</v>
      </c>
      <c r="G51908" s="286">
        <f>'CRONOG. DE RECEBIMENTO'!$AV$55</f>
        <v>5856057.9680455765</v>
      </c>
    </row>
    <row r="51939" spans="1:7">
      <c r="A51939" s="283">
        <f>'Comp. Desp. Indiretas'!$DS$7</f>
        <v>0</v>
      </c>
      <c r="B51939" s="278" t="str">
        <f>'Comp. Desp. Indiretas'!$A$9</f>
        <v>MOC</v>
      </c>
      <c r="D51939" s="279" t="str">
        <f>'Comp. Desp. Indiretas'!$C$9</f>
        <v>DIRETOR TÉCNICO</v>
      </c>
      <c r="E51939" s="278" t="str">
        <f>Resumo!$R$5</f>
        <v>Despesa</v>
      </c>
      <c r="F51939" s="278" t="str">
        <f>Resumo!$R$6</f>
        <v>Despesa Indireta</v>
      </c>
      <c r="G51939" s="286">
        <f>'Comp. Desp. Indiretas'!DS9</f>
        <v>0</v>
      </c>
    </row>
    <row r="51940" spans="1:7">
      <c r="A51940" s="283">
        <f>'Comp. Desp. Indiretas'!$DS$7</f>
        <v>0</v>
      </c>
      <c r="B51940" s="278" t="str">
        <f>'Comp. Desp. Indiretas'!$A$10</f>
        <v>MOC</v>
      </c>
      <c r="D51940" s="279" t="str">
        <f>'Comp. Desp. Indiretas'!$C$10</f>
        <v>GERENTE DE PROJETO</v>
      </c>
      <c r="E51940" s="278" t="str">
        <f>Resumo!$R$5</f>
        <v>Despesa</v>
      </c>
      <c r="F51940" s="278" t="str">
        <f>Resumo!$R$6</f>
        <v>Despesa Indireta</v>
      </c>
      <c r="G51940" s="286">
        <f>'Comp. Desp. Indiretas'!DS10</f>
        <v>0</v>
      </c>
    </row>
    <row r="51941" spans="1:7">
      <c r="A51941" s="283">
        <f>'Comp. Desp. Indiretas'!$DS$7</f>
        <v>0</v>
      </c>
      <c r="B51941" s="278" t="str">
        <f>'Comp. Desp. Indiretas'!$A$11</f>
        <v>MOC</v>
      </c>
      <c r="D51941" s="279" t="str">
        <f>'Comp. Desp. Indiretas'!$C$11</f>
        <v>COORD. DE PROJETO</v>
      </c>
      <c r="E51941" s="278" t="str">
        <f>Resumo!$R$5</f>
        <v>Despesa</v>
      </c>
      <c r="F51941" s="278" t="str">
        <f>Resumo!$R$6</f>
        <v>Despesa Indireta</v>
      </c>
      <c r="G51941" s="286">
        <f>'Comp. Desp. Indiretas'!DS11</f>
        <v>0</v>
      </c>
    </row>
    <row r="51942" spans="1:7">
      <c r="A51942" s="283">
        <f>'Comp. Desp. Indiretas'!$DS$7</f>
        <v>0</v>
      </c>
      <c r="B51942" s="278" t="str">
        <f>'Comp. Desp. Indiretas'!$A$12</f>
        <v>MOC</v>
      </c>
      <c r="D51942" s="279" t="str">
        <f>'Comp. Desp. Indiretas'!$C$12</f>
        <v>COORD. OPERACIONAL</v>
      </c>
      <c r="E51942" s="278" t="str">
        <f>Resumo!$R$5</f>
        <v>Despesa</v>
      </c>
      <c r="F51942" s="278" t="str">
        <f>Resumo!$R$6</f>
        <v>Despesa Indireta</v>
      </c>
      <c r="G51942" s="286">
        <f>'Comp. Desp. Indiretas'!DS12</f>
        <v>0</v>
      </c>
    </row>
    <row r="51943" spans="1:7">
      <c r="A51943" s="283">
        <f>'Comp. Desp. Indiretas'!$DS$7</f>
        <v>0</v>
      </c>
      <c r="B51943" s="278" t="str">
        <f>'Comp. Desp. Indiretas'!$A$13</f>
        <v>MOC</v>
      </c>
      <c r="D51943" s="279" t="str">
        <f>'Comp. Desp. Indiretas'!$C$13</f>
        <v>ANALISTA DE PROJETOS SENIOR</v>
      </c>
      <c r="E51943" s="278" t="str">
        <f>Resumo!$R$5</f>
        <v>Despesa</v>
      </c>
      <c r="F51943" s="278" t="str">
        <f>Resumo!$R$6</f>
        <v>Despesa Indireta</v>
      </c>
      <c r="G51943" s="286">
        <f>'Comp. Desp. Indiretas'!DS13</f>
        <v>0</v>
      </c>
    </row>
    <row r="51944" spans="1:7">
      <c r="A51944" s="283">
        <f>'Comp. Desp. Indiretas'!$DS$7</f>
        <v>0</v>
      </c>
      <c r="B51944" s="278" t="str">
        <f>'Comp. Desp. Indiretas'!$A$14</f>
        <v>MOC</v>
      </c>
      <c r="D51944" s="279" t="str">
        <f>'Comp. Desp. Indiretas'!$C$14</f>
        <v>ANALISTA DE PROJETOS PLENO</v>
      </c>
      <c r="E51944" s="278" t="str">
        <f>Resumo!$R$5</f>
        <v>Despesa</v>
      </c>
      <c r="F51944" s="278" t="str">
        <f>Resumo!$R$6</f>
        <v>Despesa Indireta</v>
      </c>
      <c r="G51944" s="286">
        <f>'Comp. Desp. Indiretas'!DS14</f>
        <v>0</v>
      </c>
    </row>
    <row r="51945" spans="1:7">
      <c r="A51945" s="283">
        <f>'Comp. Desp. Indiretas'!$DS$7</f>
        <v>0</v>
      </c>
      <c r="B51945" s="278" t="str">
        <f>'Comp. Desp. Indiretas'!$A$15</f>
        <v>MOC</v>
      </c>
      <c r="D51945" s="279" t="str">
        <f>'Comp. Desp. Indiretas'!$C$15</f>
        <v>ANALISTA DE PROJETOS JUNIOR</v>
      </c>
      <c r="E51945" s="278" t="str">
        <f>Resumo!$R$5</f>
        <v>Despesa</v>
      </c>
      <c r="F51945" s="278" t="str">
        <f>Resumo!$R$6</f>
        <v>Despesa Indireta</v>
      </c>
      <c r="G51945" s="286">
        <f>'Comp. Desp. Indiretas'!DS15</f>
        <v>0</v>
      </c>
    </row>
    <row r="51946" spans="1:7">
      <c r="A51946" s="283">
        <f>'Comp. Desp. Indiretas'!$DS$7</f>
        <v>0</v>
      </c>
      <c r="B51946" s="278" t="str">
        <f>'Comp. Desp. Indiretas'!$A$16</f>
        <v>MOC</v>
      </c>
      <c r="D51946" s="279" t="str">
        <f>'Comp. Desp. Indiretas'!$C$16</f>
        <v>TÉCNICO OPERACIONAL</v>
      </c>
      <c r="E51946" s="278" t="str">
        <f>Resumo!$R$5</f>
        <v>Despesa</v>
      </c>
      <c r="F51946" s="278" t="str">
        <f>Resumo!$R$6</f>
        <v>Despesa Indireta</v>
      </c>
      <c r="G51946" s="286">
        <f>'Comp. Desp. Indiretas'!DS16</f>
        <v>0</v>
      </c>
    </row>
    <row r="51947" spans="1:7">
      <c r="A51947" s="283">
        <f>'Comp. Desp. Indiretas'!$DS$7</f>
        <v>0</v>
      </c>
      <c r="B51947" s="278" t="str">
        <f>'Comp. Desp. Indiretas'!$A$17</f>
        <v>MOC</v>
      </c>
      <c r="D51947" s="279" t="str">
        <f>'Comp. Desp. Indiretas'!$C$17</f>
        <v>TÉCNICO OPERACIONAL - C/ PERICULOSIDADE</v>
      </c>
      <c r="E51947" s="278" t="str">
        <f>Resumo!$R$5</f>
        <v>Despesa</v>
      </c>
      <c r="F51947" s="278" t="str">
        <f>Resumo!$R$6</f>
        <v>Despesa Indireta</v>
      </c>
      <c r="G51947" s="286">
        <f>'Comp. Desp. Indiretas'!DS17</f>
        <v>0</v>
      </c>
    </row>
    <row r="51948" spans="1:7">
      <c r="A51948" s="283">
        <f>'Comp. Desp. Indiretas'!$DS$7</f>
        <v>0</v>
      </c>
      <c r="B51948" s="278" t="str">
        <f>'Comp. Desp. Indiretas'!$A$18</f>
        <v>MOC</v>
      </c>
      <c r="D51948" s="279" t="str">
        <f>'Comp. Desp. Indiretas'!$C$18</f>
        <v>ANALISTA DE GEOPROCESSAMENTO</v>
      </c>
      <c r="E51948" s="278" t="str">
        <f>Resumo!$R$5</f>
        <v>Despesa</v>
      </c>
      <c r="F51948" s="278" t="str">
        <f>Resumo!$R$6</f>
        <v>Despesa Indireta</v>
      </c>
      <c r="G51948" s="286">
        <f>'Comp. Desp. Indiretas'!DS18</f>
        <v>0</v>
      </c>
    </row>
    <row r="51949" spans="1:7">
      <c r="A51949" s="283">
        <f>'Comp. Desp. Indiretas'!$DS$7</f>
        <v>0</v>
      </c>
      <c r="B51949" s="278" t="str">
        <f>'Comp. Desp. Indiretas'!$A$19</f>
        <v>MOC</v>
      </c>
      <c r="D51949" s="279" t="str">
        <f>'Comp. Desp. Indiretas'!$C$19</f>
        <v>ASSISTENTE DE PROJETOS</v>
      </c>
      <c r="E51949" s="278" t="str">
        <f>Resumo!$R$5</f>
        <v>Despesa</v>
      </c>
      <c r="F51949" s="278" t="str">
        <f>Resumo!$R$6</f>
        <v>Despesa Indireta</v>
      </c>
      <c r="G51949" s="286">
        <f>'Comp. Desp. Indiretas'!DS19</f>
        <v>0</v>
      </c>
    </row>
    <row r="51950" spans="1:7">
      <c r="A51950" s="283">
        <f>'Comp. Desp. Indiretas'!$DS$7</f>
        <v>0</v>
      </c>
      <c r="B51950" s="278" t="str">
        <f>'Comp. Desp. Indiretas'!$A$20</f>
        <v>MOC</v>
      </c>
      <c r="D51950" s="279" t="str">
        <f>'Comp. Desp. Indiretas'!$C$20</f>
        <v>ASSISTENTE ADMINISTRATIVO</v>
      </c>
      <c r="E51950" s="278" t="str">
        <f>Resumo!$R$5</f>
        <v>Despesa</v>
      </c>
      <c r="F51950" s="278" t="str">
        <f>Resumo!$R$6</f>
        <v>Despesa Indireta</v>
      </c>
      <c r="G51950" s="286">
        <f>'Comp. Desp. Indiretas'!DS20</f>
        <v>0</v>
      </c>
    </row>
    <row r="51951" spans="1:7">
      <c r="A51951" s="283">
        <f>'Comp. Desp. Indiretas'!$DS$7</f>
        <v>0</v>
      </c>
      <c r="B51951" s="278" t="str">
        <f>'Comp. Desp. Indiretas'!$A$21</f>
        <v>MOC</v>
      </c>
      <c r="D51951" s="279" t="str">
        <f>'Comp. Desp. Indiretas'!$C$21</f>
        <v>ESTAGIÁRIO TÉCNICO</v>
      </c>
      <c r="E51951" s="278" t="str">
        <f>Resumo!$R$5</f>
        <v>Despesa</v>
      </c>
      <c r="F51951" s="278" t="str">
        <f>Resumo!$R$6</f>
        <v>Despesa Indireta</v>
      </c>
      <c r="G51951" s="286">
        <f>'Comp. Desp. Indiretas'!DS21</f>
        <v>0</v>
      </c>
    </row>
    <row r="51952" spans="1:7">
      <c r="A51952" s="283">
        <f>'Comp. Desp. Indiretas'!$DS$7</f>
        <v>0</v>
      </c>
      <c r="B51952" s="278" t="str">
        <f>'Comp. Desp. Indiretas'!$A$22</f>
        <v>MOC</v>
      </c>
      <c r="D51952" s="279" t="str">
        <f>'Comp. Desp. Indiretas'!$C$22</f>
        <v>ANALISTA FINANCEIRO</v>
      </c>
      <c r="E51952" s="278" t="str">
        <f>Resumo!$R$5</f>
        <v>Despesa</v>
      </c>
      <c r="F51952" s="278" t="str">
        <f>Resumo!$R$6</f>
        <v>Despesa Indireta</v>
      </c>
      <c r="G51952" s="286">
        <f>'Comp. Desp. Indiretas'!DS22</f>
        <v>0</v>
      </c>
    </row>
    <row r="51953" spans="1:7">
      <c r="A51953" s="283">
        <f>'Comp. Desp. Indiretas'!$DS$7</f>
        <v>0</v>
      </c>
      <c r="B51953" s="278" t="str">
        <f>'Comp. Desp. Indiretas'!$A$23</f>
        <v>MOC</v>
      </c>
      <c r="D51953" s="279" t="str">
        <f>'Comp. Desp. Indiretas'!$C$23</f>
        <v>ANALISTA DE SUPRIMENTOS</v>
      </c>
      <c r="E51953" s="278" t="str">
        <f>Resumo!$R$5</f>
        <v>Despesa</v>
      </c>
      <c r="F51953" s="278" t="str">
        <f>Resumo!$R$6</f>
        <v>Despesa Indireta</v>
      </c>
      <c r="G51953" s="286">
        <f>'Comp. Desp. Indiretas'!DS23</f>
        <v>0</v>
      </c>
    </row>
    <row r="51954" spans="1:7">
      <c r="A51954" s="283">
        <f>'Comp. Desp. Indiretas'!$DS$7</f>
        <v>0</v>
      </c>
      <c r="B51954" s="278" t="str">
        <f>'Comp. Desp. Indiretas'!$A$24</f>
        <v>DG</v>
      </c>
      <c r="D51954" s="279" t="str">
        <f>'Comp. Desp. Indiretas'!$C$24</f>
        <v>HOSPEDAGEM VIAGEM</v>
      </c>
      <c r="E51954" s="278" t="str">
        <f>Resumo!$R$5</f>
        <v>Despesa</v>
      </c>
      <c r="F51954" s="278" t="str">
        <f>Resumo!$R$6</f>
        <v>Despesa Indireta</v>
      </c>
      <c r="G51954" s="286">
        <f>'Comp. Desp. Indiretas'!DS24</f>
        <v>0</v>
      </c>
    </row>
    <row r="51955" spans="1:7">
      <c r="A51955" s="283">
        <f>'Comp. Desp. Indiretas'!$DS$7</f>
        <v>0</v>
      </c>
      <c r="B51955" s="278" t="str">
        <f>'Comp. Desp. Indiretas'!$A$25</f>
        <v>DG</v>
      </c>
      <c r="D51955" s="279" t="str">
        <f>'Comp. Desp. Indiretas'!$C$25</f>
        <v>HOSPEDAGEM - NIVEL 2</v>
      </c>
      <c r="E51955" s="278" t="str">
        <f>Resumo!$R$5</f>
        <v>Despesa</v>
      </c>
      <c r="F51955" s="278" t="str">
        <f>Resumo!$R$6</f>
        <v>Despesa Indireta</v>
      </c>
      <c r="G51955" s="286">
        <f>'Comp. Desp. Indiretas'!DS25</f>
        <v>0</v>
      </c>
    </row>
    <row r="51956" spans="1:7">
      <c r="A51956" s="283">
        <f>'Comp. Desp. Indiretas'!$DS$7</f>
        <v>0</v>
      </c>
      <c r="B51956" s="278" t="str">
        <f>'Comp. Desp. Indiretas'!$A$26</f>
        <v>DG</v>
      </c>
      <c r="D51956" s="279" t="str">
        <f>'Comp. Desp. Indiretas'!$C$26</f>
        <v>HOSPEDAGEM - NIVEL 3</v>
      </c>
      <c r="E51956" s="278" t="str">
        <f>Resumo!$R$5</f>
        <v>Despesa</v>
      </c>
      <c r="F51956" s="278" t="str">
        <f>Resumo!$R$6</f>
        <v>Despesa Indireta</v>
      </c>
      <c r="G51956" s="286">
        <f>'Comp. Desp. Indiretas'!DS26</f>
        <v>0</v>
      </c>
    </row>
    <row r="51957" spans="1:7">
      <c r="A51957" s="283">
        <f>'Comp. Desp. Indiretas'!$DS$7</f>
        <v>0</v>
      </c>
      <c r="B51957" s="278" t="str">
        <f>'Comp. Desp. Indiretas'!$A$27</f>
        <v>DG</v>
      </c>
      <c r="D51957" s="279" t="str">
        <f>'Comp. Desp. Indiretas'!$C$27</f>
        <v>SALA COMERCIAL - PARAUAPEBAS/PA</v>
      </c>
      <c r="E51957" s="278" t="str">
        <f>Resumo!$R$5</f>
        <v>Despesa</v>
      </c>
      <c r="F51957" s="278" t="str">
        <f>Resumo!$R$6</f>
        <v>Despesa Indireta</v>
      </c>
      <c r="G51957" s="286">
        <f>'Comp. Desp. Indiretas'!DS27</f>
        <v>0</v>
      </c>
    </row>
    <row r="51958" spans="1:7">
      <c r="A51958" s="283">
        <f>'Comp. Desp. Indiretas'!$DS$7</f>
        <v>0</v>
      </c>
      <c r="B51958" s="278" t="str">
        <f>'Comp. Desp. Indiretas'!$A$28</f>
        <v>DG</v>
      </c>
      <c r="D51958" s="279" t="str">
        <f>'Comp. Desp. Indiretas'!$C$28</f>
        <v>CUSTOS FIXOS - SALA COMERCIAL (INTERNET, TELEFONIA, ENERGIA, LIMPEZA, E ETC)</v>
      </c>
      <c r="E51958" s="278" t="str">
        <f>Resumo!$R$5</f>
        <v>Despesa</v>
      </c>
      <c r="F51958" s="278" t="str">
        <f>Resumo!$R$6</f>
        <v>Despesa Indireta</v>
      </c>
      <c r="G51958" s="286">
        <f>'Comp. Desp. Indiretas'!DS28</f>
        <v>0</v>
      </c>
    </row>
    <row r="51959" spans="1:7">
      <c r="A51959" s="283">
        <f>'Comp. Desp. Indiretas'!$DS$7</f>
        <v>0</v>
      </c>
      <c r="B51959" s="278" t="str">
        <f>'Comp. Desp. Indiretas'!$A$29</f>
        <v>DG</v>
      </c>
      <c r="D51959" s="279" t="str">
        <f>'Comp. Desp. Indiretas'!$C$29</f>
        <v>MOBILIA/FRETE - SALA COMERCIAL</v>
      </c>
      <c r="E51959" s="278" t="str">
        <f>Resumo!$R$5</f>
        <v>Despesa</v>
      </c>
      <c r="F51959" s="278" t="str">
        <f>Resumo!$R$6</f>
        <v>Despesa Indireta</v>
      </c>
      <c r="G51959" s="286">
        <f>'Comp. Desp. Indiretas'!DS29</f>
        <v>0</v>
      </c>
    </row>
    <row r="51960" spans="1:7">
      <c r="A51960" s="283">
        <f>'Comp. Desp. Indiretas'!$DS$7</f>
        <v>0</v>
      </c>
      <c r="B51960" s="278" t="str">
        <f>'Comp. Desp. Indiretas'!$A$30</f>
        <v>DG</v>
      </c>
      <c r="D51960" s="279" t="str">
        <f>'Comp. Desp. Indiretas'!$C$30</f>
        <v>ALIMENTAÇÃO - NIVEL 3</v>
      </c>
      <c r="E51960" s="278" t="str">
        <f>Resumo!$R$5</f>
        <v>Despesa</v>
      </c>
      <c r="F51960" s="278" t="str">
        <f>Resumo!$R$6</f>
        <v>Despesa Indireta</v>
      </c>
      <c r="G51960" s="286">
        <f>'Comp. Desp. Indiretas'!DS30</f>
        <v>0</v>
      </c>
    </row>
    <row r="51961" spans="1:7">
      <c r="A51961" s="283">
        <f>'Comp. Desp. Indiretas'!$DS$7</f>
        <v>0</v>
      </c>
      <c r="B51961" s="278" t="str">
        <f>'Comp. Desp. Indiretas'!$A$31</f>
        <v>DG</v>
      </c>
      <c r="D51961" s="279" t="str">
        <f>'Comp. Desp. Indiretas'!$C$31</f>
        <v>TELEFONIA</v>
      </c>
      <c r="E51961" s="278" t="str">
        <f>Resumo!$R$5</f>
        <v>Despesa</v>
      </c>
      <c r="F51961" s="278" t="str">
        <f>Resumo!$R$6</f>
        <v>Despesa Indireta</v>
      </c>
      <c r="G51961" s="286">
        <f>'Comp. Desp. Indiretas'!DS31</f>
        <v>0</v>
      </c>
    </row>
    <row r="51962" spans="1:7">
      <c r="A51962" s="283">
        <f>'Comp. Desp. Indiretas'!$DS$7</f>
        <v>0</v>
      </c>
      <c r="B51962" s="278" t="str">
        <f>'Comp. Desp. Indiretas'!$A$32</f>
        <v>DG</v>
      </c>
      <c r="D51962" s="279" t="str">
        <f>'Comp. Desp. Indiretas'!$C$32</f>
        <v>ALUGUEL DE VEÍCULO SUV</v>
      </c>
      <c r="E51962" s="278" t="str">
        <f>Resumo!$R$5</f>
        <v>Despesa</v>
      </c>
      <c r="F51962" s="278" t="str">
        <f>Resumo!$R$6</f>
        <v>Despesa Indireta</v>
      </c>
      <c r="G51962" s="286">
        <f>'Comp. Desp. Indiretas'!DS32</f>
        <v>0</v>
      </c>
    </row>
    <row r="51963" spans="1:7">
      <c r="A51963" s="283">
        <f>'Comp. Desp. Indiretas'!$DS$7</f>
        <v>0</v>
      </c>
      <c r="B51963" s="278" t="str">
        <f>'Comp. Desp. Indiretas'!$A$33</f>
        <v>DG</v>
      </c>
      <c r="D51963" s="279" t="str">
        <f>'Comp. Desp. Indiretas'!$C$33</f>
        <v>ALUGUEL DE VEICULO LEVE</v>
      </c>
      <c r="E51963" s="278" t="str">
        <f>Resumo!$R$5</f>
        <v>Despesa</v>
      </c>
      <c r="F51963" s="278" t="str">
        <f>Resumo!$R$6</f>
        <v>Despesa Indireta</v>
      </c>
      <c r="G51963" s="286">
        <f>'Comp. Desp. Indiretas'!DS33</f>
        <v>0</v>
      </c>
    </row>
    <row r="51964" spans="1:7">
      <c r="A51964" s="283">
        <f>'Comp. Desp. Indiretas'!$DS$7</f>
        <v>0</v>
      </c>
      <c r="B51964" s="278" t="str">
        <f>'Comp. Desp. Indiretas'!$A$34</f>
        <v>DG</v>
      </c>
      <c r="D51964" s="279" t="str">
        <f>'Comp. Desp. Indiretas'!$C$34</f>
        <v>ALUGUEL CAMINHONTE</v>
      </c>
      <c r="E51964" s="278" t="str">
        <f>Resumo!$R$5</f>
        <v>Despesa</v>
      </c>
      <c r="F51964" s="278" t="str">
        <f>Resumo!$R$6</f>
        <v>Despesa Indireta</v>
      </c>
      <c r="G51964" s="286">
        <f>'Comp. Desp. Indiretas'!DS34</f>
        <v>0</v>
      </c>
    </row>
    <row r="51965" spans="1:7">
      <c r="A51965" s="283">
        <f>'Comp. Desp. Indiretas'!$DS$7</f>
        <v>0</v>
      </c>
      <c r="B51965" s="278" t="str">
        <f>'Comp. Desp. Indiretas'!$A$35</f>
        <v>DG</v>
      </c>
      <c r="D51965" s="279" t="str">
        <f>'Comp. Desp. Indiretas'!$C$35</f>
        <v>AQUISIÇÃO DE VEICULO</v>
      </c>
      <c r="E51965" s="278" t="str">
        <f>Resumo!$R$5</f>
        <v>Despesa</v>
      </c>
      <c r="F51965" s="278" t="str">
        <f>Resumo!$R$6</f>
        <v>Despesa Indireta</v>
      </c>
      <c r="G51965" s="286">
        <f>'Comp. Desp. Indiretas'!DS35</f>
        <v>0</v>
      </c>
    </row>
    <row r="51966" spans="1:7">
      <c r="A51966" s="283">
        <f>'Comp. Desp. Indiretas'!$DS$7</f>
        <v>0</v>
      </c>
      <c r="B51966" s="278" t="str">
        <f>'Comp. Desp. Indiretas'!$A$36</f>
        <v>DG</v>
      </c>
      <c r="D51966" s="279" t="str">
        <f>'Comp. Desp. Indiretas'!$C$36</f>
        <v>COMBUSTÍVEL - GASOLINA</v>
      </c>
      <c r="E51966" s="278" t="str">
        <f>Resumo!$R$5</f>
        <v>Despesa</v>
      </c>
      <c r="F51966" s="278" t="str">
        <f>Resumo!$R$6</f>
        <v>Despesa Indireta</v>
      </c>
      <c r="G51966" s="286">
        <f>'Comp. Desp. Indiretas'!DS36</f>
        <v>0</v>
      </c>
    </row>
    <row r="51967" spans="1:7">
      <c r="A51967" s="283">
        <f>'Comp. Desp. Indiretas'!$DS$7</f>
        <v>0</v>
      </c>
      <c r="B51967" s="278" t="str">
        <f>'Comp. Desp. Indiretas'!$A$37</f>
        <v>DG</v>
      </c>
      <c r="D51967" s="279" t="str">
        <f>'Comp. Desp. Indiretas'!$C$37</f>
        <v>COMBUSTÍVEL - DIESEL</v>
      </c>
      <c r="E51967" s="278" t="str">
        <f>Resumo!$R$5</f>
        <v>Despesa</v>
      </c>
      <c r="F51967" s="278" t="str">
        <f>Resumo!$R$6</f>
        <v>Despesa Indireta</v>
      </c>
      <c r="G51967" s="286">
        <f>'Comp. Desp. Indiretas'!DS37</f>
        <v>0</v>
      </c>
    </row>
    <row r="51968" spans="1:7">
      <c r="A51968" s="283">
        <f>'Comp. Desp. Indiretas'!$DS$7</f>
        <v>0</v>
      </c>
      <c r="B51968" s="278" t="str">
        <f>'Comp. Desp. Indiretas'!$A$38</f>
        <v>DG</v>
      </c>
      <c r="D51968" s="279" t="str">
        <f>'Comp. Desp. Indiretas'!$C$38</f>
        <v>PASSAGEM AÉREA</v>
      </c>
      <c r="E51968" s="278" t="str">
        <f>Resumo!$R$5</f>
        <v>Despesa</v>
      </c>
      <c r="F51968" s="278" t="str">
        <f>Resumo!$R$6</f>
        <v>Despesa Indireta</v>
      </c>
      <c r="G51968" s="286">
        <f>'Comp. Desp. Indiretas'!DS38</f>
        <v>0</v>
      </c>
    </row>
    <row r="51969" spans="1:7">
      <c r="A51969" s="283">
        <f>'Comp. Desp. Indiretas'!$DS$7</f>
        <v>0</v>
      </c>
      <c r="B51969" s="278" t="str">
        <f>'Comp. Desp. Indiretas'!$A$39</f>
        <v>ART</v>
      </c>
      <c r="D51969" s="279" t="str">
        <f>'Comp. Desp. Indiretas'!$C$39</f>
        <v>ART CREA - Nível 1</v>
      </c>
      <c r="E51969" s="278" t="str">
        <f>Resumo!$R$5</f>
        <v>Despesa</v>
      </c>
      <c r="F51969" s="278" t="str">
        <f>Resumo!$R$6</f>
        <v>Despesa Indireta</v>
      </c>
      <c r="G51969" s="286">
        <f>'Comp. Desp. Indiretas'!DS39</f>
        <v>0</v>
      </c>
    </row>
    <row r="51970" spans="1:7">
      <c r="A51970" s="283">
        <f>'Comp. Desp. Indiretas'!$DS$7</f>
        <v>0</v>
      </c>
      <c r="B51970" s="278" t="str">
        <f>'Comp. Desp. Indiretas'!$A$40</f>
        <v>ART</v>
      </c>
      <c r="D51970" s="279" t="str">
        <f>'Comp. Desp. Indiretas'!$C$40</f>
        <v>ART CREA - Nível 2</v>
      </c>
      <c r="E51970" s="278" t="str">
        <f>Resumo!$R$5</f>
        <v>Despesa</v>
      </c>
      <c r="F51970" s="278" t="str">
        <f>Resumo!$R$6</f>
        <v>Despesa Indireta</v>
      </c>
      <c r="G51970" s="286">
        <f>'Comp. Desp. Indiretas'!DS40</f>
        <v>0</v>
      </c>
    </row>
    <row r="51971" spans="1:7">
      <c r="A51971" s="283">
        <f>'Comp. Desp. Indiretas'!$DS$7</f>
        <v>0</v>
      </c>
      <c r="B51971" s="278" t="str">
        <f>'Comp. Desp. Indiretas'!$A$41</f>
        <v>ART</v>
      </c>
      <c r="D51971" s="279" t="str">
        <f>'Comp. Desp. Indiretas'!$C$41</f>
        <v>ART CREA - Nível 3</v>
      </c>
      <c r="E51971" s="278" t="str">
        <f>Resumo!$R$5</f>
        <v>Despesa</v>
      </c>
      <c r="F51971" s="278" t="str">
        <f>Resumo!$R$6</f>
        <v>Despesa Indireta</v>
      </c>
      <c r="G51971" s="286">
        <f>'Comp. Desp. Indiretas'!DS41</f>
        <v>0</v>
      </c>
    </row>
    <row r="51972" spans="1:7">
      <c r="A51972" s="283">
        <f>'Comp. Desp. Indiretas'!$DS$7</f>
        <v>0</v>
      </c>
      <c r="B51972" s="278" t="str">
        <f>'Comp. Desp. Indiretas'!$A$42</f>
        <v>ART</v>
      </c>
      <c r="D51972" s="279" t="str">
        <f>'Comp. Desp. Indiretas'!$C$42</f>
        <v>ACERVO CREA</v>
      </c>
      <c r="E51972" s="278" t="str">
        <f>Resumo!$R$5</f>
        <v>Despesa</v>
      </c>
      <c r="F51972" s="278" t="str">
        <f>Resumo!$R$6</f>
        <v>Despesa Indireta</v>
      </c>
      <c r="G51972" s="286">
        <f>'Comp. Desp. Indiretas'!DS42</f>
        <v>0</v>
      </c>
    </row>
    <row r="51973" spans="1:7">
      <c r="A51973" s="283">
        <f>'Comp. Desp. Indiretas'!$DS$7</f>
        <v>0</v>
      </c>
      <c r="B51973" s="278" t="str">
        <f>'Comp. Desp. Indiretas'!$A$43</f>
        <v>ART</v>
      </c>
      <c r="D51973" s="279" t="str">
        <f>'Comp. Desp. Indiretas'!$C$43</f>
        <v>ART CRBio</v>
      </c>
      <c r="E51973" s="278" t="str">
        <f>Resumo!$R$5</f>
        <v>Despesa</v>
      </c>
      <c r="F51973" s="278" t="str">
        <f>Resumo!$R$6</f>
        <v>Despesa Indireta</v>
      </c>
      <c r="G51973" s="286">
        <f>'Comp. Desp. Indiretas'!DS43</f>
        <v>0</v>
      </c>
    </row>
    <row r="51974" spans="1:7">
      <c r="A51974" s="283">
        <f>'Comp. Desp. Indiretas'!$DS$7</f>
        <v>0</v>
      </c>
      <c r="B51974" s="278" t="str">
        <f>'Comp. Desp. Indiretas'!$A$44</f>
        <v>ART</v>
      </c>
      <c r="D51974" s="279" t="str">
        <f>'Comp. Desp. Indiretas'!$C$44</f>
        <v>ACERVO CRBio</v>
      </c>
      <c r="E51974" s="278" t="str">
        <f>Resumo!$R$5</f>
        <v>Despesa</v>
      </c>
      <c r="F51974" s="278" t="str">
        <f>Resumo!$R$6</f>
        <v>Despesa Indireta</v>
      </c>
      <c r="G51974" s="286">
        <f>'Comp. Desp. Indiretas'!DS44</f>
        <v>0</v>
      </c>
    </row>
    <row r="51975" spans="1:7">
      <c r="A51975" s="283">
        <f>'Comp. Desp. Indiretas'!$DS$7</f>
        <v>0</v>
      </c>
      <c r="B51975" s="278" t="str">
        <f>'Comp. Desp. Indiretas'!$A$45</f>
        <v>ART</v>
      </c>
      <c r="D51975" s="279" t="str">
        <f>'Comp. Desp. Indiretas'!$C$45</f>
        <v>VISTO CREA PF</v>
      </c>
      <c r="E51975" s="278" t="str">
        <f>Resumo!$R$5</f>
        <v>Despesa</v>
      </c>
      <c r="F51975" s="278" t="str">
        <f>Resumo!$R$6</f>
        <v>Despesa Indireta</v>
      </c>
      <c r="G51975" s="286">
        <f>'Comp. Desp. Indiretas'!DS45</f>
        <v>0</v>
      </c>
    </row>
    <row r="51976" spans="1:7">
      <c r="A51976" s="283">
        <f>'Comp. Desp. Indiretas'!$DS$7</f>
        <v>0</v>
      </c>
      <c r="B51976" s="278" t="str">
        <f>'Comp. Desp. Indiretas'!$A$46</f>
        <v>ART</v>
      </c>
      <c r="D51976" s="279" t="str">
        <f>'Comp. Desp. Indiretas'!$C$46</f>
        <v>VISTO CREA PJ</v>
      </c>
      <c r="E51976" s="278" t="str">
        <f>Resumo!$R$5</f>
        <v>Despesa</v>
      </c>
      <c r="F51976" s="278" t="str">
        <f>Resumo!$R$6</f>
        <v>Despesa Indireta</v>
      </c>
      <c r="G51976" s="286">
        <f>'Comp. Desp. Indiretas'!DS46</f>
        <v>0</v>
      </c>
    </row>
    <row r="51977" spans="1:7">
      <c r="A51977" s="283">
        <f>'Comp. Desp. Indiretas'!$DS$7</f>
        <v>0</v>
      </c>
      <c r="B51977" s="278" t="str">
        <f>'Comp. Desp. Indiretas'!$A$47</f>
        <v>ART</v>
      </c>
      <c r="D51977" s="279" t="str">
        <f>'Comp. Desp. Indiretas'!$C$47</f>
        <v>ANUIDADE CREA PF</v>
      </c>
      <c r="E51977" s="278" t="str">
        <f>Resumo!$R$5</f>
        <v>Despesa</v>
      </c>
      <c r="F51977" s="278" t="str">
        <f>Resumo!$R$6</f>
        <v>Despesa Indireta</v>
      </c>
      <c r="G51977" s="286">
        <f>'Comp. Desp. Indiretas'!DS47</f>
        <v>0</v>
      </c>
    </row>
    <row r="51978" spans="1:7">
      <c r="A51978" s="283">
        <f>'Comp. Desp. Indiretas'!$DS$7</f>
        <v>0</v>
      </c>
      <c r="B51978" s="278" t="str">
        <f>'Comp. Desp. Indiretas'!$A$48</f>
        <v>ART</v>
      </c>
      <c r="D51978" s="279" t="str">
        <f>'Comp. Desp. Indiretas'!$C$48</f>
        <v>ANUIDADE CREA PJ</v>
      </c>
      <c r="E51978" s="278" t="str">
        <f>Resumo!$R$5</f>
        <v>Despesa</v>
      </c>
      <c r="F51978" s="278" t="str">
        <f>Resumo!$R$6</f>
        <v>Despesa Indireta</v>
      </c>
      <c r="G51978" s="286">
        <f>'Comp. Desp. Indiretas'!DS48</f>
        <v>0</v>
      </c>
    </row>
    <row r="51979" spans="1:7">
      <c r="A51979" s="283">
        <f>'Comp. Desp. Indiretas'!$DS$7</f>
        <v>0</v>
      </c>
      <c r="B51979" s="278" t="str">
        <f>'Comp. Desp. Indiretas'!$A$49</f>
        <v>ART</v>
      </c>
      <c r="D51979" s="279" t="str">
        <f>'Comp. Desp. Indiretas'!$C$49</f>
        <v>VISTO CRBio PF</v>
      </c>
      <c r="E51979" s="278" t="str">
        <f>Resumo!$R$5</f>
        <v>Despesa</v>
      </c>
      <c r="F51979" s="278" t="str">
        <f>Resumo!$R$6</f>
        <v>Despesa Indireta</v>
      </c>
      <c r="G51979" s="286">
        <f>'Comp. Desp. Indiretas'!DS49</f>
        <v>0</v>
      </c>
    </row>
    <row r="51980" spans="1:7">
      <c r="A51980" s="283">
        <f>'Comp. Desp. Indiretas'!$DS$7</f>
        <v>0</v>
      </c>
      <c r="B51980" s="278" t="str">
        <f>'Comp. Desp. Indiretas'!$A$50</f>
        <v>ART</v>
      </c>
      <c r="D51980" s="279" t="str">
        <f>'Comp. Desp. Indiretas'!$C$50</f>
        <v>VISTO CRBio PJ</v>
      </c>
      <c r="E51980" s="278" t="str">
        <f>Resumo!$R$5</f>
        <v>Despesa</v>
      </c>
      <c r="F51980" s="278" t="str">
        <f>Resumo!$R$6</f>
        <v>Despesa Indireta</v>
      </c>
      <c r="G51980" s="286">
        <f>'Comp. Desp. Indiretas'!DS50</f>
        <v>0</v>
      </c>
    </row>
    <row r="51981" spans="1:7">
      <c r="A51981" s="283">
        <f>'Comp. Desp. Indiretas'!$DS$7</f>
        <v>0</v>
      </c>
      <c r="B51981" s="278" t="str">
        <f>'Comp. Desp. Indiretas'!$A$51</f>
        <v>SMS</v>
      </c>
      <c r="D51981" s="279" t="str">
        <f>'Comp. Desp. Indiretas'!$C$51</f>
        <v>PPRA</v>
      </c>
      <c r="E51981" s="278" t="str">
        <f>Resumo!$R$5</f>
        <v>Despesa</v>
      </c>
      <c r="F51981" s="278" t="str">
        <f>Resumo!$R$6</f>
        <v>Despesa Indireta</v>
      </c>
      <c r="G51981" s="286">
        <f>'Comp. Desp. Indiretas'!DS51</f>
        <v>0</v>
      </c>
    </row>
    <row r="51982" spans="1:7">
      <c r="A51982" s="283">
        <f>'Comp. Desp. Indiretas'!$DS$7</f>
        <v>0</v>
      </c>
      <c r="B51982" s="278" t="str">
        <f>'Comp. Desp. Indiretas'!$A$52</f>
        <v>SMS</v>
      </c>
      <c r="D51982" s="279" t="str">
        <f>'Comp. Desp. Indiretas'!$C$52</f>
        <v>PCMSO</v>
      </c>
      <c r="E51982" s="278" t="str">
        <f>Resumo!$R$5</f>
        <v>Despesa</v>
      </c>
      <c r="F51982" s="278" t="str">
        <f>Resumo!$R$6</f>
        <v>Despesa Indireta</v>
      </c>
      <c r="G51982" s="286">
        <f>'Comp. Desp. Indiretas'!DS52</f>
        <v>0</v>
      </c>
    </row>
    <row r="51983" spans="1:7">
      <c r="A51983" s="283">
        <f>'Comp. Desp. Indiretas'!$DS$7</f>
        <v>0</v>
      </c>
      <c r="B51983" s="278" t="str">
        <f>'Comp. Desp. Indiretas'!$A$53</f>
        <v>SMS</v>
      </c>
      <c r="D51983" s="279" t="str">
        <f>'Comp. Desp. Indiretas'!$C$53</f>
        <v>PGR</v>
      </c>
      <c r="E51983" s="278" t="str">
        <f>Resumo!$R$5</f>
        <v>Despesa</v>
      </c>
      <c r="F51983" s="278" t="str">
        <f>Resumo!$R$6</f>
        <v>Despesa Indireta</v>
      </c>
      <c r="G51983" s="286">
        <f>'Comp. Desp. Indiretas'!DS53</f>
        <v>0</v>
      </c>
    </row>
    <row r="51984" spans="1:7">
      <c r="A51984" s="283">
        <f>'Comp. Desp. Indiretas'!$DS$7</f>
        <v>0</v>
      </c>
      <c r="B51984" s="278" t="str">
        <f>'Comp. Desp. Indiretas'!$A$55</f>
        <v>SMS</v>
      </c>
      <c r="D51984" s="279" t="str">
        <f>'Comp. Desp. Indiretas'!$C$55</f>
        <v>TREINAMENTO</v>
      </c>
      <c r="E51984" s="278" t="str">
        <f>Resumo!$R$5</f>
        <v>Despesa</v>
      </c>
      <c r="F51984" s="278" t="str">
        <f>Resumo!$R$6</f>
        <v>Despesa Indireta</v>
      </c>
      <c r="G51984" s="286">
        <f>'Comp. Desp. Indiretas'!DS55</f>
        <v>0</v>
      </c>
    </row>
    <row r="51985" spans="1:7">
      <c r="A51985" s="283">
        <f>'Comp. Desp. Indiretas'!$DS$7</f>
        <v>0</v>
      </c>
      <c r="B51985" s="278" t="str">
        <f>'Comp. Desp. Indiretas'!$A$56</f>
        <v>SMS</v>
      </c>
      <c r="D51985" s="279" t="str">
        <f>'Comp. Desp. Indiretas'!$C$56</f>
        <v>ASO</v>
      </c>
      <c r="E51985" s="278" t="str">
        <f>Resumo!$R$5</f>
        <v>Despesa</v>
      </c>
      <c r="F51985" s="278" t="str">
        <f>Resumo!$R$6</f>
        <v>Despesa Indireta</v>
      </c>
      <c r="G51985" s="286">
        <f>'Comp. Desp. Indiretas'!DS56</f>
        <v>0</v>
      </c>
    </row>
    <row r="51986" spans="1:7">
      <c r="A51986" s="283">
        <f>'Comp. Desp. Indiretas'!$DS$7</f>
        <v>0</v>
      </c>
      <c r="B51986" s="278">
        <f>'Comp. Desp. Indiretas'!$A$57</f>
        <v>0</v>
      </c>
      <c r="D51986" s="279" t="str">
        <f>'Comp. Desp. Indiretas'!$C$57</f>
        <v/>
      </c>
      <c r="E51986" s="278" t="str">
        <f>Resumo!$R$5</f>
        <v>Despesa</v>
      </c>
      <c r="F51986" s="278" t="str">
        <f>Resumo!$R$6</f>
        <v>Despesa Indireta</v>
      </c>
      <c r="G51986" s="286">
        <f>'Comp. Desp. Indiretas'!DS57</f>
        <v>0</v>
      </c>
    </row>
    <row r="51987" spans="1:7">
      <c r="A51987" s="283">
        <f>'Comp. Desp. Indiretas'!$DS$7</f>
        <v>0</v>
      </c>
      <c r="B51987" s="278">
        <f>'Comp. Desp. Indiretas'!$A$58</f>
        <v>0</v>
      </c>
      <c r="D51987" s="279" t="str">
        <f>'Comp. Desp. Indiretas'!$C$58</f>
        <v/>
      </c>
      <c r="E51987" s="278" t="str">
        <f>Resumo!$R$5</f>
        <v>Despesa</v>
      </c>
      <c r="F51987" s="278" t="str">
        <f>Resumo!$R$6</f>
        <v>Despesa Indireta</v>
      </c>
      <c r="G51987" s="286">
        <f>'Comp. Desp. Indiretas'!DS58</f>
        <v>0</v>
      </c>
    </row>
    <row r="51988" spans="1:7">
      <c r="A51988" s="283">
        <f>'Comp. Desp. Indiretas'!$DS$7</f>
        <v>0</v>
      </c>
      <c r="B51988" s="278">
        <f>'Comp. Desp. Indiretas'!$A$59</f>
        <v>0</v>
      </c>
      <c r="D51988" s="279" t="str">
        <f>'Comp. Desp. Indiretas'!$C$59</f>
        <v/>
      </c>
      <c r="E51988" s="278" t="str">
        <f>Resumo!$R$5</f>
        <v>Despesa</v>
      </c>
      <c r="F51988" s="278" t="str">
        <f>Resumo!$R$6</f>
        <v>Despesa Indireta</v>
      </c>
      <c r="G51988" s="286">
        <f>'Comp. Desp. Indiretas'!DS59</f>
        <v>0</v>
      </c>
    </row>
    <row r="51989" spans="1:7">
      <c r="A51989" s="283">
        <f>'Comp. Desp. Indiretas'!$DS$7</f>
        <v>0</v>
      </c>
      <c r="B51989" s="278">
        <f>'Comp. Desp. Indiretas'!$A$60</f>
        <v>0</v>
      </c>
      <c r="D51989" s="279" t="str">
        <f>'Comp. Desp. Indiretas'!$C$60</f>
        <v/>
      </c>
      <c r="E51989" s="278" t="str">
        <f>Resumo!$R$5</f>
        <v>Despesa</v>
      </c>
      <c r="F51989" s="278" t="str">
        <f>Resumo!$R$6</f>
        <v>Despesa Indireta</v>
      </c>
      <c r="G51989" s="286">
        <f>'Comp. Desp. Indiretas'!DS60</f>
        <v>0</v>
      </c>
    </row>
    <row r="51990" spans="1:7">
      <c r="A51990" s="283">
        <f>'Comp. Desp. Indiretas'!$DS$7</f>
        <v>0</v>
      </c>
      <c r="B51990" s="278" t="str">
        <f>'Comp. Desp. Indiretas'!$A$63</f>
        <v>MOC</v>
      </c>
      <c r="D51990" s="279" t="str">
        <f>'Comp. Desp. Indiretas'!$C$63</f>
        <v>DIRETOR TÉCNICO</v>
      </c>
      <c r="E51990" s="278" t="str">
        <f>Resumo!$R$5</f>
        <v>Despesa</v>
      </c>
      <c r="F51990" s="278" t="str">
        <f>Resumo!$R$6</f>
        <v>Despesa Indireta</v>
      </c>
      <c r="G51990" s="286">
        <f>'Comp. Desp. Indiretas'!DS63</f>
        <v>0</v>
      </c>
    </row>
    <row r="51991" spans="1:7">
      <c r="A51991" s="283">
        <f>'Comp. Desp. Indiretas'!$DS$7</f>
        <v>0</v>
      </c>
      <c r="B51991" s="278" t="str">
        <f>'Comp. Desp. Indiretas'!$A$64</f>
        <v>MOC</v>
      </c>
      <c r="D51991" s="279" t="str">
        <f>'Comp. Desp. Indiretas'!$C$64</f>
        <v>ANALISTA DE SUPRIMENTOS</v>
      </c>
      <c r="E51991" s="278" t="str">
        <f>Resumo!$R$5</f>
        <v>Despesa</v>
      </c>
      <c r="F51991" s="278" t="str">
        <f>Resumo!$R$6</f>
        <v>Despesa Indireta</v>
      </c>
      <c r="G51991" s="286">
        <f>'Comp. Desp. Indiretas'!DS64</f>
        <v>0</v>
      </c>
    </row>
    <row r="51992" spans="1:7">
      <c r="A51992" s="283">
        <f>'Comp. Desp. Indiretas'!$DS$7</f>
        <v>0</v>
      </c>
      <c r="B51992" s="278" t="str">
        <f>'Comp. Desp. Indiretas'!$A$65</f>
        <v>MOC</v>
      </c>
      <c r="D51992" s="279" t="str">
        <f>'Comp. Desp. Indiretas'!$C$65</f>
        <v>GERENTE DE PROJETO - PJ</v>
      </c>
      <c r="E51992" s="278" t="str">
        <f>Resumo!$R$5</f>
        <v>Despesa</v>
      </c>
      <c r="F51992" s="278" t="str">
        <f>Resumo!$R$6</f>
        <v>Despesa Indireta</v>
      </c>
      <c r="G51992" s="286">
        <f>'Comp. Desp. Indiretas'!DS65</f>
        <v>0</v>
      </c>
    </row>
    <row r="51993" spans="1:7">
      <c r="A51993" s="283">
        <f>'Comp. Desp. Indiretas'!$DS$7</f>
        <v>0</v>
      </c>
      <c r="B51993" s="278" t="str">
        <f>'Comp. Desp. Indiretas'!$A$66</f>
        <v>MOC</v>
      </c>
      <c r="D51993" s="279" t="str">
        <f>'Comp. Desp. Indiretas'!$C$66</f>
        <v>COORD. DE PROJETO - PJ</v>
      </c>
      <c r="E51993" s="278" t="str">
        <f>Resumo!$R$5</f>
        <v>Despesa</v>
      </c>
      <c r="F51993" s="278" t="str">
        <f>Resumo!$R$6</f>
        <v>Despesa Indireta</v>
      </c>
      <c r="G51993" s="286">
        <f>'Comp. Desp. Indiretas'!DS66</f>
        <v>0</v>
      </c>
    </row>
    <row r="51994" spans="1:7">
      <c r="A51994" s="283">
        <f>'Comp. Desp. Indiretas'!$DS$7</f>
        <v>0</v>
      </c>
      <c r="B51994" s="278" t="str">
        <f>'Comp. Desp. Indiretas'!$A$67</f>
        <v>MOC</v>
      </c>
      <c r="D51994" s="279" t="str">
        <f>'Comp. Desp. Indiretas'!$C$67</f>
        <v>COORD. OPERACIONAL - PJ</v>
      </c>
      <c r="E51994" s="278" t="str">
        <f>Resumo!$R$5</f>
        <v>Despesa</v>
      </c>
      <c r="F51994" s="278" t="str">
        <f>Resumo!$R$6</f>
        <v>Despesa Indireta</v>
      </c>
      <c r="G51994" s="286">
        <f>'Comp. Desp. Indiretas'!DS67</f>
        <v>0</v>
      </c>
    </row>
    <row r="51995" spans="1:7">
      <c r="A51995" s="283">
        <f>'Comp. Desp. Indiretas'!$DS$7</f>
        <v>0</v>
      </c>
      <c r="B51995" s="278" t="str">
        <f>'Comp. Desp. Indiretas'!$A$68</f>
        <v>MOC</v>
      </c>
      <c r="D51995" s="279" t="str">
        <f>'Comp. Desp. Indiretas'!$C$68</f>
        <v>ANALISTA DE PROJETOS SENIOR - PJ</v>
      </c>
      <c r="E51995" s="278" t="str">
        <f>Resumo!$R$5</f>
        <v>Despesa</v>
      </c>
      <c r="F51995" s="278" t="str">
        <f>Resumo!$R$6</f>
        <v>Despesa Indireta</v>
      </c>
      <c r="G51995" s="286">
        <f>'Comp. Desp. Indiretas'!DS68</f>
        <v>0</v>
      </c>
    </row>
    <row r="51996" spans="1:7">
      <c r="A51996" s="283">
        <f>'Comp. Desp. Indiretas'!$DS$7</f>
        <v>0</v>
      </c>
      <c r="B51996" s="278" t="str">
        <f>'Comp. Desp. Indiretas'!$A$69</f>
        <v>MOC</v>
      </c>
      <c r="D51996" s="279" t="str">
        <f>'Comp. Desp. Indiretas'!$C$69</f>
        <v>ANALISTA DE PROJETOS PLENO - PJ</v>
      </c>
      <c r="E51996" s="278" t="str">
        <f>Resumo!$R$5</f>
        <v>Despesa</v>
      </c>
      <c r="F51996" s="278" t="str">
        <f>Resumo!$R$6</f>
        <v>Despesa Indireta</v>
      </c>
      <c r="G51996" s="286">
        <f>'Comp. Desp. Indiretas'!DS69</f>
        <v>0</v>
      </c>
    </row>
    <row r="51997" spans="1:7">
      <c r="A51997" s="283">
        <f>'Comp. Desp. Indiretas'!$DS$7</f>
        <v>0</v>
      </c>
      <c r="B51997" s="278" t="str">
        <f>'Comp. Desp. Indiretas'!$A$70</f>
        <v>MOC</v>
      </c>
      <c r="D51997" s="279" t="str">
        <f>'Comp. Desp. Indiretas'!$C$70</f>
        <v>ANALISTA DE PROJETOS JUNIOR - PJ</v>
      </c>
      <c r="E51997" s="278" t="str">
        <f>Resumo!$R$5</f>
        <v>Despesa</v>
      </c>
      <c r="F51997" s="278" t="str">
        <f>Resumo!$R$6</f>
        <v>Despesa Indireta</v>
      </c>
      <c r="G51997" s="286">
        <f>'Comp. Desp. Indiretas'!DS70</f>
        <v>0</v>
      </c>
    </row>
    <row r="51998" spans="1:7">
      <c r="A51998" s="283">
        <f>'Comp. Desp. Indiretas'!$DS$7</f>
        <v>0</v>
      </c>
      <c r="B51998" s="278" t="str">
        <f>'Comp. Desp. Indiretas'!$A$71</f>
        <v>MOC</v>
      </c>
      <c r="D51998" s="279" t="str">
        <f>'Comp. Desp. Indiretas'!$C$71</f>
        <v>TÉCNICO OPERACIONAL - PJ</v>
      </c>
      <c r="E51998" s="278" t="str">
        <f>Resumo!$R$5</f>
        <v>Despesa</v>
      </c>
      <c r="F51998" s="278" t="str">
        <f>Resumo!$R$6</f>
        <v>Despesa Indireta</v>
      </c>
      <c r="G51998" s="286">
        <f>'Comp. Desp. Indiretas'!DS71</f>
        <v>0</v>
      </c>
    </row>
    <row r="51999" spans="1:7">
      <c r="A51999" s="283">
        <f>'Comp. Desp. Indiretas'!$DS$7</f>
        <v>0</v>
      </c>
      <c r="B51999" s="278" t="str">
        <f>'Comp. Desp. Indiretas'!$A$72</f>
        <v>MOC</v>
      </c>
      <c r="D51999" s="279" t="str">
        <f>'Comp. Desp. Indiretas'!$C$72</f>
        <v>AUXILIAR TÉCNICO - PJ</v>
      </c>
      <c r="E51999" s="278" t="str">
        <f>Resumo!$R$5</f>
        <v>Despesa</v>
      </c>
      <c r="F51999" s="278" t="str">
        <f>Resumo!$R$6</f>
        <v>Despesa Indireta</v>
      </c>
      <c r="G51999" s="286">
        <f>'Comp. Desp. Indiretas'!DS72</f>
        <v>0</v>
      </c>
    </row>
    <row r="52000" spans="1:7">
      <c r="A52000" s="283">
        <f>'Comp. Desp. Indiretas'!$DS$7</f>
        <v>0</v>
      </c>
      <c r="B52000" s="278" t="str">
        <f>'Comp. Desp. Indiretas'!$A$73</f>
        <v>MOC</v>
      </c>
      <c r="D52000" s="279" t="str">
        <f>'Comp. Desp. Indiretas'!$C$73</f>
        <v>ANALISTA FINANCEIRO</v>
      </c>
      <c r="E52000" s="278" t="str">
        <f>Resumo!$R$5</f>
        <v>Despesa</v>
      </c>
      <c r="F52000" s="278" t="str">
        <f>Resumo!$R$6</f>
        <v>Despesa Indireta</v>
      </c>
      <c r="G52000" s="286">
        <f>'Comp. Desp. Indiretas'!DS73</f>
        <v>0</v>
      </c>
    </row>
    <row r="52001" spans="1:7">
      <c r="A52001" s="283">
        <f>'Comp. Desp. Indiretas'!$DS$7</f>
        <v>0</v>
      </c>
      <c r="B52001" s="278" t="str">
        <f>'Comp. Desp. Indiretas'!$A$74</f>
        <v>MOC</v>
      </c>
      <c r="D52001" s="279" t="str">
        <f>'Comp. Desp. Indiretas'!$C$74</f>
        <v>ANALISTA DE SUPRIMENTOS</v>
      </c>
      <c r="E52001" s="278" t="str">
        <f>Resumo!$R$5</f>
        <v>Despesa</v>
      </c>
      <c r="F52001" s="278" t="str">
        <f>Resumo!$R$6</f>
        <v>Despesa Indireta</v>
      </c>
      <c r="G52001" s="286">
        <f>'Comp. Desp. Indiretas'!DS74</f>
        <v>0</v>
      </c>
    </row>
    <row r="52002" spans="1:7">
      <c r="A52002" s="283">
        <f>'Comp. Desp. Indiretas'!$DS$7</f>
        <v>0</v>
      </c>
      <c r="B52002" s="278" t="str">
        <f>'Comp. Desp. Indiretas'!$A$75</f>
        <v>DG</v>
      </c>
      <c r="D52002" s="279" t="str">
        <f>'Comp. Desp. Indiretas'!$C$75</f>
        <v>HOSPEDAGEM VIAGEM</v>
      </c>
      <c r="E52002" s="278" t="str">
        <f>Resumo!$R$5</f>
        <v>Despesa</v>
      </c>
      <c r="F52002" s="278" t="str">
        <f>Resumo!$R$6</f>
        <v>Despesa Indireta</v>
      </c>
      <c r="G52002" s="286">
        <f>'Comp. Desp. Indiretas'!DS75</f>
        <v>0</v>
      </c>
    </row>
    <row r="52003" spans="1:7">
      <c r="A52003" s="283">
        <f>'Comp. Desp. Indiretas'!$DS$7</f>
        <v>0</v>
      </c>
      <c r="B52003" s="278" t="str">
        <f>'Comp. Desp. Indiretas'!$A$76</f>
        <v>DG</v>
      </c>
      <c r="D52003" s="279" t="str">
        <f>'Comp. Desp. Indiretas'!$C$76</f>
        <v>ALIMENTAÇÃO VIAGEM (CAFÉ / ALMOÇO OU JANTA)</v>
      </c>
      <c r="E52003" s="278" t="str">
        <f>Resumo!$R$5</f>
        <v>Despesa</v>
      </c>
      <c r="F52003" s="278" t="str">
        <f>Resumo!$R$6</f>
        <v>Despesa Indireta</v>
      </c>
      <c r="G52003" s="286">
        <f>'Comp. Desp. Indiretas'!DS76</f>
        <v>0</v>
      </c>
    </row>
    <row r="52004" spans="1:7">
      <c r="A52004" s="283">
        <f>'Comp. Desp. Indiretas'!$DS$7</f>
        <v>0</v>
      </c>
      <c r="B52004" s="278" t="str">
        <f>'Comp. Desp. Indiretas'!$A$77</f>
        <v>DG</v>
      </c>
      <c r="D52004" s="279" t="str">
        <f>'Comp. Desp. Indiretas'!$C$77</f>
        <v>SALA COMERCIAL - PARAUAPEBAS/PA</v>
      </c>
      <c r="E52004" s="278" t="str">
        <f>Resumo!$R$5</f>
        <v>Despesa</v>
      </c>
      <c r="F52004" s="278" t="str">
        <f>Resumo!$R$6</f>
        <v>Despesa Indireta</v>
      </c>
      <c r="G52004" s="286">
        <f>'Comp. Desp. Indiretas'!DS77</f>
        <v>0</v>
      </c>
    </row>
    <row r="52005" spans="1:7">
      <c r="A52005" s="283">
        <f>'Comp. Desp. Indiretas'!$DS$7</f>
        <v>0</v>
      </c>
      <c r="B52005" s="278" t="str">
        <f>'Comp. Desp. Indiretas'!$A$78</f>
        <v>DG</v>
      </c>
      <c r="D52005" s="279" t="str">
        <f>'Comp. Desp. Indiretas'!$C$78</f>
        <v>ALIMENTAÇÃO VIAGEM (CAFÉ / ALMOÇO OU JANTA)</v>
      </c>
      <c r="E52005" s="278" t="str">
        <f>Resumo!$R$5</f>
        <v>Despesa</v>
      </c>
      <c r="F52005" s="278" t="str">
        <f>Resumo!$R$6</f>
        <v>Despesa Indireta</v>
      </c>
      <c r="G52005" s="286">
        <f>'Comp. Desp. Indiretas'!DS78</f>
        <v>0</v>
      </c>
    </row>
    <row r="52006" spans="1:7">
      <c r="A52006" s="283">
        <f>'Comp. Desp. Indiretas'!$DS$7</f>
        <v>0</v>
      </c>
      <c r="B52006" s="278" t="str">
        <f>'Comp. Desp. Indiretas'!$A$79</f>
        <v>DG</v>
      </c>
      <c r="D52006" s="279" t="str">
        <f>'Comp. Desp. Indiretas'!$C$79</f>
        <v>ALIMENTAÇÃO - NIVEL 2</v>
      </c>
      <c r="E52006" s="278" t="str">
        <f>Resumo!$R$5</f>
        <v>Despesa</v>
      </c>
      <c r="F52006" s="278" t="str">
        <f>Resumo!$R$6</f>
        <v>Despesa Indireta</v>
      </c>
      <c r="G52006" s="286">
        <f>'Comp. Desp. Indiretas'!DS79</f>
        <v>0</v>
      </c>
    </row>
    <row r="52007" spans="1:7">
      <c r="A52007" s="283">
        <f>'Comp. Desp. Indiretas'!$DS$7</f>
        <v>0</v>
      </c>
      <c r="B52007" s="278" t="str">
        <f>'Comp. Desp. Indiretas'!$A$80</f>
        <v>DG</v>
      </c>
      <c r="D52007" s="279" t="str">
        <f>'Comp. Desp. Indiretas'!$C$80</f>
        <v>ALIMENTAÇÃO - NIVEL 3</v>
      </c>
      <c r="E52007" s="278" t="str">
        <f>Resumo!$R$5</f>
        <v>Despesa</v>
      </c>
      <c r="F52007" s="278" t="str">
        <f>Resumo!$R$6</f>
        <v>Despesa Indireta</v>
      </c>
      <c r="G52007" s="286">
        <f>'Comp. Desp. Indiretas'!DS80</f>
        <v>0</v>
      </c>
    </row>
    <row r="52008" spans="1:7">
      <c r="A52008" s="283">
        <f>'Comp. Desp. Indiretas'!$DS$7</f>
        <v>0</v>
      </c>
      <c r="B52008" s="278" t="str">
        <f>'Comp. Desp. Indiretas'!$A$81</f>
        <v>DG</v>
      </c>
      <c r="D52008" s="279" t="str">
        <f>'Comp. Desp. Indiretas'!$C$81</f>
        <v>TELEFONIA</v>
      </c>
      <c r="E52008" s="278" t="str">
        <f>Resumo!$R$5</f>
        <v>Despesa</v>
      </c>
      <c r="F52008" s="278" t="str">
        <f>Resumo!$R$6</f>
        <v>Despesa Indireta</v>
      </c>
      <c r="G52008" s="286">
        <f>'Comp. Desp. Indiretas'!DS81</f>
        <v>0</v>
      </c>
    </row>
    <row r="52009" spans="1:7">
      <c r="A52009" s="283">
        <f>'Comp. Desp. Indiretas'!$DS$7</f>
        <v>0</v>
      </c>
      <c r="B52009" s="278" t="str">
        <f>'Comp. Desp. Indiretas'!$A$82</f>
        <v>DG</v>
      </c>
      <c r="D52009" s="279" t="str">
        <f>'Comp. Desp. Indiretas'!$C$82</f>
        <v>ALUGUEL DE VEÍCULO SUV</v>
      </c>
      <c r="E52009" s="278" t="str">
        <f>Resumo!$R$5</f>
        <v>Despesa</v>
      </c>
      <c r="F52009" s="278" t="str">
        <f>Resumo!$R$6</f>
        <v>Despesa Indireta</v>
      </c>
      <c r="G52009" s="286">
        <f>'Comp. Desp. Indiretas'!DS82</f>
        <v>0</v>
      </c>
    </row>
    <row r="52010" spans="1:7">
      <c r="A52010" s="283">
        <f>'Comp. Desp. Indiretas'!$DS$7</f>
        <v>0</v>
      </c>
      <c r="B52010" s="278" t="str">
        <f>'Comp. Desp. Indiretas'!$A$83</f>
        <v>DG</v>
      </c>
      <c r="D52010" s="279" t="str">
        <f>'Comp. Desp. Indiretas'!$C$83</f>
        <v>ALUGUEL DE VEICULO LEVE</v>
      </c>
      <c r="E52010" s="278" t="str">
        <f>Resumo!$R$5</f>
        <v>Despesa</v>
      </c>
      <c r="F52010" s="278" t="str">
        <f>Resumo!$R$6</f>
        <v>Despesa Indireta</v>
      </c>
      <c r="G52010" s="286">
        <f>'Comp. Desp. Indiretas'!DS83</f>
        <v>0</v>
      </c>
    </row>
    <row r="52011" spans="1:7">
      <c r="A52011" s="283">
        <f>'Comp. Desp. Indiretas'!$DS$7</f>
        <v>0</v>
      </c>
      <c r="B52011" s="278" t="str">
        <f>'Comp. Desp. Indiretas'!$A$84</f>
        <v>DG</v>
      </c>
      <c r="D52011" s="279" t="str">
        <f>'Comp. Desp. Indiretas'!$C$84</f>
        <v>ALUGUEL CAMINHONTE</v>
      </c>
      <c r="E52011" s="278" t="str">
        <f>Resumo!$R$5</f>
        <v>Despesa</v>
      </c>
      <c r="F52011" s="278" t="str">
        <f>Resumo!$R$6</f>
        <v>Despesa Indireta</v>
      </c>
      <c r="G52011" s="286">
        <f>'Comp. Desp. Indiretas'!DS84</f>
        <v>0</v>
      </c>
    </row>
    <row r="52012" spans="1:7">
      <c r="A52012" s="283">
        <f>'Comp. Desp. Indiretas'!$DS$7</f>
        <v>0</v>
      </c>
      <c r="B52012" s="278" t="str">
        <f>'Comp. Desp. Indiretas'!$A$85</f>
        <v>DG</v>
      </c>
      <c r="D52012" s="279" t="str">
        <f>'Comp. Desp. Indiretas'!$C$85</f>
        <v>AQUISIÇÃO DE VEICULO</v>
      </c>
      <c r="E52012" s="278" t="str">
        <f>Resumo!$R$5</f>
        <v>Despesa</v>
      </c>
      <c r="F52012" s="278" t="str">
        <f>Resumo!$R$6</f>
        <v>Despesa Indireta</v>
      </c>
      <c r="G52012" s="286">
        <f>'Comp. Desp. Indiretas'!DS85</f>
        <v>0</v>
      </c>
    </row>
    <row r="52013" spans="1:7">
      <c r="A52013" s="283">
        <f>'Comp. Desp. Indiretas'!$DS$7</f>
        <v>0</v>
      </c>
      <c r="B52013" s="278" t="str">
        <f>'Comp. Desp. Indiretas'!$A$86</f>
        <v>DG</v>
      </c>
      <c r="D52013" s="279" t="str">
        <f>'Comp. Desp. Indiretas'!$C$86</f>
        <v>COMBUSTÍVEL - GASOLINA</v>
      </c>
      <c r="E52013" s="278" t="str">
        <f>Resumo!$R$5</f>
        <v>Despesa</v>
      </c>
      <c r="F52013" s="278" t="str">
        <f>Resumo!$R$6</f>
        <v>Despesa Indireta</v>
      </c>
      <c r="G52013" s="286">
        <f>'Comp. Desp. Indiretas'!DS86</f>
        <v>0</v>
      </c>
    </row>
    <row r="52014" spans="1:7">
      <c r="A52014" s="283">
        <f>'Comp. Desp. Indiretas'!$DS$7</f>
        <v>0</v>
      </c>
      <c r="B52014" s="278" t="str">
        <f>'Comp. Desp. Indiretas'!$A$87</f>
        <v>DG</v>
      </c>
      <c r="D52014" s="279" t="str">
        <f>'Comp. Desp. Indiretas'!$C$87</f>
        <v>COMBUSTÍVEL - DIESEL</v>
      </c>
      <c r="E52014" s="278" t="str">
        <f>Resumo!$R$5</f>
        <v>Despesa</v>
      </c>
      <c r="F52014" s="278" t="str">
        <f>Resumo!$R$6</f>
        <v>Despesa Indireta</v>
      </c>
      <c r="G52014" s="286">
        <f>'Comp. Desp. Indiretas'!DS87</f>
        <v>0</v>
      </c>
    </row>
    <row r="52015" spans="1:7">
      <c r="A52015" s="283">
        <f>'Comp. Desp. Indiretas'!$DS$7</f>
        <v>0</v>
      </c>
      <c r="B52015" s="278" t="str">
        <f>'Comp. Desp. Indiretas'!$A$88</f>
        <v>DG</v>
      </c>
      <c r="D52015" s="279" t="str">
        <f>'Comp. Desp. Indiretas'!$C$88</f>
        <v>PASSAGEM AÉREA</v>
      </c>
      <c r="E52015" s="278" t="str">
        <f>Resumo!$R$5</f>
        <v>Despesa</v>
      </c>
      <c r="F52015" s="278" t="str">
        <f>Resumo!$R$6</f>
        <v>Despesa Indireta</v>
      </c>
      <c r="G52015" s="286">
        <f>'Comp. Desp. Indiretas'!DS88</f>
        <v>0</v>
      </c>
    </row>
    <row r="52016" spans="1:7">
      <c r="A52016" s="283">
        <f>'Comp. Desp. Indiretas'!$DS$7</f>
        <v>0</v>
      </c>
      <c r="B52016" s="278" t="str">
        <f>'Comp. Desp. Indiretas'!$A$89</f>
        <v>ART</v>
      </c>
      <c r="D52016" s="279" t="str">
        <f>'Comp. Desp. Indiretas'!$C$89</f>
        <v>ART CREA - Nível 1</v>
      </c>
      <c r="E52016" s="278" t="str">
        <f>Resumo!$R$5</f>
        <v>Despesa</v>
      </c>
      <c r="F52016" s="278" t="str">
        <f>Resumo!$R$6</f>
        <v>Despesa Indireta</v>
      </c>
      <c r="G52016" s="286">
        <f>'Comp. Desp. Indiretas'!DS89</f>
        <v>0</v>
      </c>
    </row>
    <row r="52017" spans="1:7">
      <c r="A52017" s="283">
        <f>'Comp. Desp. Indiretas'!$DS$7</f>
        <v>0</v>
      </c>
      <c r="B52017" s="278" t="str">
        <f>'Comp. Desp. Indiretas'!$A$90</f>
        <v>ART</v>
      </c>
      <c r="D52017" s="279" t="str">
        <f>'Comp. Desp. Indiretas'!$C$90</f>
        <v>ART CREA - Nível 2</v>
      </c>
      <c r="E52017" s="278" t="str">
        <f>Resumo!$R$5</f>
        <v>Despesa</v>
      </c>
      <c r="F52017" s="278" t="str">
        <f>Resumo!$R$6</f>
        <v>Despesa Indireta</v>
      </c>
      <c r="G52017" s="286">
        <f>'Comp. Desp. Indiretas'!DS90</f>
        <v>0</v>
      </c>
    </row>
    <row r="52018" spans="1:7">
      <c r="A52018" s="283">
        <f>'Comp. Desp. Indiretas'!$DS$7</f>
        <v>0</v>
      </c>
      <c r="B52018" s="278" t="str">
        <f>'Comp. Desp. Indiretas'!$A$91</f>
        <v>ART</v>
      </c>
      <c r="D52018" s="279" t="str">
        <f>'Comp. Desp. Indiretas'!$C$91</f>
        <v>ART CREA - Nível 3</v>
      </c>
      <c r="E52018" s="278" t="str">
        <f>Resumo!$R$5</f>
        <v>Despesa</v>
      </c>
      <c r="F52018" s="278" t="str">
        <f>Resumo!$R$6</f>
        <v>Despesa Indireta</v>
      </c>
      <c r="G52018" s="286">
        <f>'Comp. Desp. Indiretas'!DS91</f>
        <v>0</v>
      </c>
    </row>
    <row r="52019" spans="1:7">
      <c r="A52019" s="283">
        <f>'Comp. Desp. Indiretas'!$DS$7</f>
        <v>0</v>
      </c>
      <c r="B52019" s="278" t="str">
        <f>'Comp. Desp. Indiretas'!$A$92</f>
        <v>ART</v>
      </c>
      <c r="D52019" s="279" t="str">
        <f>'Comp. Desp. Indiretas'!$C$92</f>
        <v>ACERVO CREA</v>
      </c>
      <c r="E52019" s="278" t="str">
        <f>Resumo!$R$5</f>
        <v>Despesa</v>
      </c>
      <c r="F52019" s="278" t="str">
        <f>Resumo!$R$6</f>
        <v>Despesa Indireta</v>
      </c>
      <c r="G52019" s="286">
        <f>'Comp. Desp. Indiretas'!DS92</f>
        <v>0</v>
      </c>
    </row>
    <row r="52020" spans="1:7">
      <c r="A52020" s="283">
        <f>'Comp. Desp. Indiretas'!$DS$7</f>
        <v>0</v>
      </c>
      <c r="B52020" s="278" t="str">
        <f>'Comp. Desp. Indiretas'!$A$93</f>
        <v>ART</v>
      </c>
      <c r="D52020" s="279" t="str">
        <f>'Comp. Desp. Indiretas'!$C$93</f>
        <v>ART CRBio</v>
      </c>
      <c r="E52020" s="278" t="str">
        <f>Resumo!$R$5</f>
        <v>Despesa</v>
      </c>
      <c r="F52020" s="278" t="str">
        <f>Resumo!$R$6</f>
        <v>Despesa Indireta</v>
      </c>
      <c r="G52020" s="286">
        <f>'Comp. Desp. Indiretas'!DS93</f>
        <v>0</v>
      </c>
    </row>
    <row r="52021" spans="1:7">
      <c r="A52021" s="283">
        <f>'Comp. Desp. Indiretas'!$DS$7</f>
        <v>0</v>
      </c>
      <c r="B52021" s="278" t="str">
        <f>'Comp. Desp. Indiretas'!$A$94</f>
        <v>ART</v>
      </c>
      <c r="D52021" s="279" t="str">
        <f>'Comp. Desp. Indiretas'!$C$94</f>
        <v>ACERVO CRBio</v>
      </c>
      <c r="E52021" s="278" t="str">
        <f>Resumo!$R$5</f>
        <v>Despesa</v>
      </c>
      <c r="F52021" s="278" t="str">
        <f>Resumo!$R$6</f>
        <v>Despesa Indireta</v>
      </c>
      <c r="G52021" s="286">
        <f>'Comp. Desp. Indiretas'!DS94</f>
        <v>0</v>
      </c>
    </row>
    <row r="52022" spans="1:7">
      <c r="A52022" s="283">
        <f>'Comp. Desp. Indiretas'!$DS$7</f>
        <v>0</v>
      </c>
      <c r="B52022" s="278" t="str">
        <f>'Comp. Desp. Indiretas'!$A$95</f>
        <v>ART</v>
      </c>
      <c r="D52022" s="279" t="str">
        <f>'Comp. Desp. Indiretas'!$C$95</f>
        <v>VISTO CREA PF</v>
      </c>
      <c r="E52022" s="278" t="str">
        <f>Resumo!$R$5</f>
        <v>Despesa</v>
      </c>
      <c r="F52022" s="278" t="str">
        <f>Resumo!$R$6</f>
        <v>Despesa Indireta</v>
      </c>
      <c r="G52022" s="286">
        <f>'Comp. Desp. Indiretas'!DS95</f>
        <v>0</v>
      </c>
    </row>
    <row r="52023" spans="1:7">
      <c r="A52023" s="283">
        <f>'Comp. Desp. Indiretas'!$DS$7</f>
        <v>0</v>
      </c>
      <c r="B52023" s="278" t="str">
        <f>'Comp. Desp. Indiretas'!$A$96</f>
        <v>ART</v>
      </c>
      <c r="D52023" s="279" t="str">
        <f>'Comp. Desp. Indiretas'!$C$96</f>
        <v>VISTO CREA PJ</v>
      </c>
      <c r="E52023" s="278" t="str">
        <f>Resumo!$R$5</f>
        <v>Despesa</v>
      </c>
      <c r="F52023" s="278" t="str">
        <f>Resumo!$R$6</f>
        <v>Despesa Indireta</v>
      </c>
      <c r="G52023" s="286">
        <f>'Comp. Desp. Indiretas'!DS96</f>
        <v>0</v>
      </c>
    </row>
    <row r="52024" spans="1:7">
      <c r="A52024" s="283">
        <f>'Comp. Desp. Indiretas'!$DS$7</f>
        <v>0</v>
      </c>
      <c r="B52024" s="278" t="str">
        <f>'Comp. Desp. Indiretas'!$A$97</f>
        <v>ART</v>
      </c>
      <c r="D52024" s="279" t="str">
        <f>'Comp. Desp. Indiretas'!$C$97</f>
        <v>ANUIDADE CREA PF</v>
      </c>
      <c r="E52024" s="278" t="str">
        <f>Resumo!$R$5</f>
        <v>Despesa</v>
      </c>
      <c r="F52024" s="278" t="str">
        <f>Resumo!$R$6</f>
        <v>Despesa Indireta</v>
      </c>
      <c r="G52024" s="286">
        <f>'Comp. Desp. Indiretas'!DS97</f>
        <v>0</v>
      </c>
    </row>
    <row r="52025" spans="1:7">
      <c r="A52025" s="283">
        <f>'Comp. Desp. Indiretas'!$DS$7</f>
        <v>0</v>
      </c>
      <c r="B52025" s="278" t="str">
        <f>'Comp. Desp. Indiretas'!$A$98</f>
        <v>ART</v>
      </c>
      <c r="D52025" s="279" t="str">
        <f>'Comp. Desp. Indiretas'!$C$98</f>
        <v>ANUIDADE CREA PJ</v>
      </c>
      <c r="E52025" s="278" t="str">
        <f>Resumo!$R$5</f>
        <v>Despesa</v>
      </c>
      <c r="F52025" s="278" t="str">
        <f>Resumo!$R$6</f>
        <v>Despesa Indireta</v>
      </c>
      <c r="G52025" s="286">
        <f>'Comp. Desp. Indiretas'!DS98</f>
        <v>0</v>
      </c>
    </row>
    <row r="52026" spans="1:7">
      <c r="A52026" s="283">
        <f>'Comp. Desp. Indiretas'!$DS$7</f>
        <v>0</v>
      </c>
      <c r="B52026" s="278" t="str">
        <f>'Comp. Desp. Indiretas'!$A$99</f>
        <v>ART</v>
      </c>
      <c r="D52026" s="279" t="str">
        <f>'Comp. Desp. Indiretas'!$C$99</f>
        <v>VISTO CRBio PF</v>
      </c>
      <c r="E52026" s="278" t="str">
        <f>Resumo!$R$5</f>
        <v>Despesa</v>
      </c>
      <c r="F52026" s="278" t="str">
        <f>Resumo!$R$6</f>
        <v>Despesa Indireta</v>
      </c>
      <c r="G52026" s="286">
        <f>'Comp. Desp. Indiretas'!DS99</f>
        <v>0</v>
      </c>
    </row>
    <row r="52027" spans="1:7">
      <c r="A52027" s="283">
        <f>'Comp. Desp. Indiretas'!$DS$7</f>
        <v>0</v>
      </c>
      <c r="B52027" s="278" t="str">
        <f>'Comp. Desp. Indiretas'!$A$100</f>
        <v>ART</v>
      </c>
      <c r="D52027" s="279" t="str">
        <f>'Comp. Desp. Indiretas'!$C$100</f>
        <v>VISTO CRBio PJ</v>
      </c>
      <c r="E52027" s="278" t="str">
        <f>Resumo!$R$5</f>
        <v>Despesa</v>
      </c>
      <c r="F52027" s="278" t="str">
        <f>Resumo!$R$6</f>
        <v>Despesa Indireta</v>
      </c>
      <c r="G52027" s="286">
        <f>'Comp. Desp. Indiretas'!DS100</f>
        <v>0</v>
      </c>
    </row>
    <row r="52028" spans="1:7">
      <c r="A52028" s="283">
        <f>'Comp. Desp. Indiretas'!$DS$7</f>
        <v>0</v>
      </c>
      <c r="B52028" s="278" t="str">
        <f>'Comp. Desp. Indiretas'!$A$101</f>
        <v>SMS</v>
      </c>
      <c r="D52028" s="279" t="str">
        <f>'Comp. Desp. Indiretas'!$C$101</f>
        <v>PPRA</v>
      </c>
      <c r="E52028" s="278" t="str">
        <f>Resumo!$R$5</f>
        <v>Despesa</v>
      </c>
      <c r="F52028" s="278" t="str">
        <f>Resumo!$R$6</f>
        <v>Despesa Indireta</v>
      </c>
      <c r="G52028" s="286">
        <f>'Comp. Desp. Indiretas'!DS101</f>
        <v>0</v>
      </c>
    </row>
    <row r="52029" spans="1:7">
      <c r="A52029" s="283">
        <f>'Comp. Desp. Indiretas'!$DS$7</f>
        <v>0</v>
      </c>
      <c r="B52029" s="278" t="str">
        <f>'Comp. Desp. Indiretas'!$A$102</f>
        <v>SMS</v>
      </c>
      <c r="D52029" s="279" t="str">
        <f>'Comp. Desp. Indiretas'!$C$102</f>
        <v>PCMSO</v>
      </c>
      <c r="E52029" s="278" t="str">
        <f>Resumo!$R$5</f>
        <v>Despesa</v>
      </c>
      <c r="F52029" s="278" t="str">
        <f>Resumo!$R$6</f>
        <v>Despesa Indireta</v>
      </c>
      <c r="G52029" s="286">
        <f>'Comp. Desp. Indiretas'!DS102</f>
        <v>0</v>
      </c>
    </row>
    <row r="52030" spans="1:7">
      <c r="A52030" s="283">
        <f>'Comp. Desp. Indiretas'!$DS$7</f>
        <v>0</v>
      </c>
      <c r="B52030" s="278" t="str">
        <f>'Comp. Desp. Indiretas'!$A$103</f>
        <v>SMS</v>
      </c>
      <c r="D52030" s="279" t="str">
        <f>'Comp. Desp. Indiretas'!$C$103</f>
        <v>PGR</v>
      </c>
      <c r="E52030" s="278" t="str">
        <f>Resumo!$R$5</f>
        <v>Despesa</v>
      </c>
      <c r="F52030" s="278" t="str">
        <f>Resumo!$R$6</f>
        <v>Despesa Indireta</v>
      </c>
      <c r="G52030" s="286">
        <f>'Comp. Desp. Indiretas'!DS103</f>
        <v>0</v>
      </c>
    </row>
    <row r="52031" spans="1:7">
      <c r="A52031" s="283">
        <f>'Comp. Desp. Indiretas'!$DS$7</f>
        <v>0</v>
      </c>
      <c r="B52031" s="278" t="str">
        <f>'Comp. Desp. Indiretas'!$A$104</f>
        <v>SMS</v>
      </c>
      <c r="D52031" s="279" t="str">
        <f>'Comp. Desp. Indiretas'!$C$104</f>
        <v>PAE</v>
      </c>
      <c r="E52031" s="278" t="str">
        <f>Resumo!$R$5</f>
        <v>Despesa</v>
      </c>
      <c r="F52031" s="278" t="str">
        <f>Resumo!$R$6</f>
        <v>Despesa Indireta</v>
      </c>
      <c r="G52031" s="286">
        <f>'Comp. Desp. Indiretas'!DS104</f>
        <v>0</v>
      </c>
    </row>
    <row r="52032" spans="1:7">
      <c r="A52032" s="283">
        <f>'Comp. Desp. Indiretas'!$DS$7</f>
        <v>0</v>
      </c>
      <c r="B52032" s="278" t="str">
        <f>'Comp. Desp. Indiretas'!$A$105</f>
        <v>SMS</v>
      </c>
      <c r="D52032" s="279" t="str">
        <f>'Comp. Desp. Indiretas'!$C$105</f>
        <v>TREINAMENTO</v>
      </c>
      <c r="E52032" s="278" t="str">
        <f>Resumo!$R$5</f>
        <v>Despesa</v>
      </c>
      <c r="F52032" s="278" t="str">
        <f>Resumo!$R$6</f>
        <v>Despesa Indireta</v>
      </c>
      <c r="G52032" s="286">
        <f>'Comp. Desp. Indiretas'!DS105</f>
        <v>0</v>
      </c>
    </row>
    <row r="52033" spans="1:7">
      <c r="A52033" s="283">
        <f>'Comp. Desp. Indiretas'!$DS$7</f>
        <v>0</v>
      </c>
      <c r="B52033" s="278" t="str">
        <f>'Comp. Desp. Indiretas'!$A$106</f>
        <v>SMS</v>
      </c>
      <c r="D52033" s="279" t="str">
        <f>'Comp. Desp. Indiretas'!$C$106</f>
        <v>ASO</v>
      </c>
      <c r="E52033" s="278" t="str">
        <f>Resumo!$R$5</f>
        <v>Despesa</v>
      </c>
      <c r="F52033" s="278" t="str">
        <f>Resumo!$R$6</f>
        <v>Despesa Indireta</v>
      </c>
      <c r="G52033" s="286">
        <f>'Comp. Desp. Indiretas'!DS106</f>
        <v>0</v>
      </c>
    </row>
    <row r="52034" spans="1:7">
      <c r="A52034" s="283">
        <f>'Comp. Desp. Indiretas'!$DS$7</f>
        <v>0</v>
      </c>
      <c r="B52034" s="278">
        <f>'Comp. Desp. Indiretas'!$A$107</f>
        <v>0</v>
      </c>
      <c r="D52034" s="279" t="str">
        <f>'Comp. Desp. Indiretas'!$C$107</f>
        <v/>
      </c>
      <c r="E52034" s="278" t="str">
        <f>Resumo!$R$5</f>
        <v>Despesa</v>
      </c>
      <c r="F52034" s="278" t="str">
        <f>Resumo!$R$6</f>
        <v>Despesa Indireta</v>
      </c>
      <c r="G52034" s="286">
        <f>'Comp. Desp. Indiretas'!DS107</f>
        <v>0</v>
      </c>
    </row>
    <row r="52035" spans="1:7">
      <c r="A52035" s="283">
        <f>'Comp. Desp. Indiretas'!$DS$7</f>
        <v>0</v>
      </c>
      <c r="B52035" s="278">
        <f>'Comp. Desp. Indiretas'!$A$108</f>
        <v>0</v>
      </c>
      <c r="D52035" s="279" t="str">
        <f>'Comp. Desp. Indiretas'!$C$108</f>
        <v/>
      </c>
      <c r="E52035" s="278" t="str">
        <f>Resumo!$R$5</f>
        <v>Despesa</v>
      </c>
      <c r="F52035" s="278" t="str">
        <f>Resumo!$R$6</f>
        <v>Despesa Indireta</v>
      </c>
      <c r="G52035" s="286">
        <f>'Comp. Desp. Indiretas'!DS108</f>
        <v>0</v>
      </c>
    </row>
    <row r="52036" spans="1:7">
      <c r="A52036" s="283">
        <f>'Comp. Desp. Indiretas'!$DS$7</f>
        <v>0</v>
      </c>
      <c r="B52036" s="278">
        <f>'Comp. Desp. Indiretas'!$A$109</f>
        <v>0</v>
      </c>
      <c r="D52036" s="279" t="str">
        <f>'Comp. Desp. Indiretas'!$C$109</f>
        <v/>
      </c>
      <c r="E52036" s="278" t="str">
        <f>Resumo!$R$5</f>
        <v>Despesa</v>
      </c>
      <c r="F52036" s="278" t="str">
        <f>Resumo!$R$6</f>
        <v>Despesa Indireta</v>
      </c>
      <c r="G52036" s="286">
        <f>'Comp. Desp. Indiretas'!DS109</f>
        <v>0</v>
      </c>
    </row>
    <row r="52037" spans="1:7">
      <c r="A52037" s="283">
        <f>'Comp. Desp. Indiretas'!$DS$7</f>
        <v>0</v>
      </c>
      <c r="B52037" s="278">
        <f>'Comp. Desp. Indiretas'!$A$110</f>
        <v>0</v>
      </c>
      <c r="D52037" s="279" t="str">
        <f>'Comp. Desp. Indiretas'!$C$110</f>
        <v/>
      </c>
      <c r="E52037" s="278" t="str">
        <f>Resumo!$R$5</f>
        <v>Despesa</v>
      </c>
      <c r="F52037" s="278" t="str">
        <f>Resumo!$R$6</f>
        <v>Despesa Indireta</v>
      </c>
      <c r="G52037" s="286">
        <f>'Comp. Desp. Indiretas'!DS110</f>
        <v>0</v>
      </c>
    </row>
    <row r="52038" spans="1:7">
      <c r="A52038" s="283">
        <f>'Comp. Desp. Indiretas'!$DS$7</f>
        <v>0</v>
      </c>
      <c r="B52038" s="278">
        <f>'Comp. Desp. Indiretas'!$A$111</f>
        <v>0</v>
      </c>
      <c r="D52038" s="279" t="str">
        <f>'Comp. Desp. Indiretas'!$C$111</f>
        <v/>
      </c>
      <c r="E52038" s="278" t="str">
        <f>Resumo!$R$5</f>
        <v>Despesa</v>
      </c>
      <c r="F52038" s="278" t="str">
        <f>Resumo!$R$6</f>
        <v>Despesa Indireta</v>
      </c>
      <c r="G52038" s="286">
        <f>'Comp. Desp. Indiretas'!DS111</f>
        <v>0</v>
      </c>
    </row>
    <row r="52039" spans="1:7">
      <c r="A52039" s="283">
        <f>'Comp. Desp. Indiretas'!$DS$7</f>
        <v>0</v>
      </c>
      <c r="B52039" s="278">
        <f>'Comp. Desp. Indiretas'!$A$112</f>
        <v>0</v>
      </c>
      <c r="D52039" s="279" t="str">
        <f>'Comp. Desp. Indiretas'!$C$112</f>
        <v/>
      </c>
      <c r="E52039" s="278" t="str">
        <f>Resumo!$R$5</f>
        <v>Despesa</v>
      </c>
      <c r="F52039" s="278" t="str">
        <f>Resumo!$R$6</f>
        <v>Despesa Indireta</v>
      </c>
      <c r="G52039" s="286">
        <f>'Comp. Desp. Indiretas'!DS112</f>
        <v>0</v>
      </c>
    </row>
    <row r="52040" spans="1:7">
      <c r="A52040" s="283">
        <f>'Comp. Desp. Indiretas'!$DS$7</f>
        <v>0</v>
      </c>
      <c r="B52040" s="278" t="str">
        <f>'Composições Desp. Diretas'!$A$10</f>
        <v>MOD</v>
      </c>
      <c r="C52040" s="278" t="str">
        <f>EAP!$C$9</f>
        <v>PP01</v>
      </c>
      <c r="D52040" s="279" t="str">
        <f>'Composições Desp. Diretas'!$C$10</f>
        <v>ANALISTA TÉCNICO</v>
      </c>
      <c r="E52040" s="278" t="str">
        <f>Resumo!$R$5</f>
        <v>Despesa</v>
      </c>
      <c r="F52040" s="278" t="str">
        <f>Resumo!$R$7</f>
        <v>Despesa Direta</v>
      </c>
      <c r="G52040" s="286">
        <f>'Composições Desp. Diretas'!DT10</f>
        <v>0</v>
      </c>
    </row>
    <row r="52041" spans="1:7">
      <c r="A52041" s="283">
        <f>'Comp. Desp. Indiretas'!$DS$7</f>
        <v>0</v>
      </c>
      <c r="B52041" s="278" t="str">
        <f>'Composições Desp. Diretas'!$A$11</f>
        <v>MOD</v>
      </c>
      <c r="C52041" s="278" t="str">
        <f>EAP!$C$9</f>
        <v>PP01</v>
      </c>
      <c r="D52041" s="279" t="str">
        <f>'Composições Desp. Diretas'!$C$11</f>
        <v>ASSISTENTE ADMINISTRATIVO</v>
      </c>
      <c r="E52041" s="278" t="str">
        <f>Resumo!$R$5</f>
        <v>Despesa</v>
      </c>
      <c r="F52041" s="278" t="str">
        <f>Resumo!$R$7</f>
        <v>Despesa Direta</v>
      </c>
      <c r="G52041" s="286">
        <f>'Composições Desp. Diretas'!DT11</f>
        <v>0</v>
      </c>
    </row>
    <row r="52042" spans="1:7">
      <c r="A52042" s="283">
        <f>'Comp. Desp. Indiretas'!$DS$7</f>
        <v>0</v>
      </c>
      <c r="B52042" s="278" t="str">
        <f>'Composições Desp. Diretas'!$A$12</f>
        <v>MOD</v>
      </c>
      <c r="C52042" s="278" t="str">
        <f>EAP!$C$9</f>
        <v>PP01</v>
      </c>
      <c r="D52042" s="279" t="str">
        <f>'Composições Desp. Diretas'!$C$12</f>
        <v>TÉCNICO DE SEGURANÇA</v>
      </c>
      <c r="E52042" s="278" t="str">
        <f>Resumo!$R$5</f>
        <v>Despesa</v>
      </c>
      <c r="F52042" s="278" t="str">
        <f>Resumo!$R$7</f>
        <v>Despesa Direta</v>
      </c>
      <c r="G52042" s="286">
        <f>'Composições Desp. Diretas'!DT12</f>
        <v>0</v>
      </c>
    </row>
    <row r="52043" spans="1:7">
      <c r="A52043" s="283">
        <f>'Comp. Desp. Indiretas'!$DS$7</f>
        <v>0</v>
      </c>
      <c r="B52043" s="278" t="str">
        <f>'Composições Desp. Diretas'!$A$13</f>
        <v>MOD</v>
      </c>
      <c r="C52043" s="278" t="str">
        <f>EAP!$C$9</f>
        <v>PP01</v>
      </c>
      <c r="D52043" s="279" t="str">
        <f>'Composições Desp. Diretas'!$C$13</f>
        <v>PREPOSTO</v>
      </c>
      <c r="E52043" s="278" t="str">
        <f>Resumo!$R$5</f>
        <v>Despesa</v>
      </c>
      <c r="F52043" s="278" t="str">
        <f>Resumo!$R$7</f>
        <v>Despesa Direta</v>
      </c>
      <c r="G52043" s="286">
        <f>'Composições Desp. Diretas'!DT13</f>
        <v>0</v>
      </c>
    </row>
    <row r="52044" spans="1:7">
      <c r="A52044" s="283">
        <f>'Comp. Desp. Indiretas'!$DS$7</f>
        <v>0</v>
      </c>
      <c r="B52044" s="278" t="str">
        <f>'Composições Desp. Diretas'!$A$14</f>
        <v>MOD</v>
      </c>
      <c r="C52044" s="278" t="str">
        <f>EAP!$C$9</f>
        <v>PP01</v>
      </c>
      <c r="D52044" s="279" t="str">
        <f>'Composições Desp. Diretas'!$C$14</f>
        <v>COORDENADOR PEAC</v>
      </c>
      <c r="E52044" s="278" t="str">
        <f>Resumo!$R$5</f>
        <v>Despesa</v>
      </c>
      <c r="F52044" s="278" t="str">
        <f>Resumo!$R$7</f>
        <v>Despesa Direta</v>
      </c>
      <c r="G52044" s="286">
        <f>'Composições Desp. Diretas'!DT14</f>
        <v>0</v>
      </c>
    </row>
    <row r="52045" spans="1:7">
      <c r="A52045" s="283">
        <f>'Comp. Desp. Indiretas'!$DS$7</f>
        <v>0</v>
      </c>
      <c r="B52045" s="278" t="str">
        <f>'Composições Desp. Diretas'!$A$15</f>
        <v>MOD</v>
      </c>
      <c r="C52045" s="278" t="str">
        <f>EAP!$C$9</f>
        <v>PP01</v>
      </c>
      <c r="D52045" s="279" t="str">
        <f>'Composições Desp. Diretas'!$C$15</f>
        <v>COORDENADOR PEAC</v>
      </c>
      <c r="E52045" s="278" t="str">
        <f>Resumo!$R$5</f>
        <v>Despesa</v>
      </c>
      <c r="F52045" s="278" t="str">
        <f>Resumo!$R$7</f>
        <v>Despesa Direta</v>
      </c>
      <c r="G52045" s="286">
        <f>'Composições Desp. Diretas'!DT15</f>
        <v>0</v>
      </c>
    </row>
    <row r="52046" spans="1:7">
      <c r="A52046" s="283">
        <f>'Comp. Desp. Indiretas'!$DS$7</f>
        <v>0</v>
      </c>
      <c r="B52046" s="278" t="str">
        <f>'Composições Desp. Diretas'!$A$16</f>
        <v>MOD</v>
      </c>
      <c r="C52046" s="278" t="str">
        <f>EAP!$C$9</f>
        <v>PP01</v>
      </c>
      <c r="D52046" s="279" t="str">
        <f>'Composições Desp. Diretas'!$C$16</f>
        <v>PRODUÇÃO AUDIOVISUAL (DESIGNER GRÁFICO)</v>
      </c>
      <c r="E52046" s="278" t="str">
        <f>Resumo!$R$5</f>
        <v>Despesa</v>
      </c>
      <c r="F52046" s="278" t="str">
        <f>Resumo!$R$7</f>
        <v>Despesa Direta</v>
      </c>
      <c r="G52046" s="286">
        <f>'Composições Desp. Diretas'!DT16</f>
        <v>0</v>
      </c>
    </row>
    <row r="52047" spans="1:7">
      <c r="A52047" s="283">
        <f>'Comp. Desp. Indiretas'!$DS$7</f>
        <v>0</v>
      </c>
      <c r="B52047" s="278" t="str">
        <f>'Composições Desp. Diretas'!$A$17</f>
        <v>DG</v>
      </c>
      <c r="C52047" s="278" t="str">
        <f>EAP!$C$9</f>
        <v>PP01</v>
      </c>
      <c r="D52047" s="279" t="str">
        <f>'Composições Desp. Diretas'!$C$17</f>
        <v>AJUDA DE CUSTO - CAJU - NÍVEL 1</v>
      </c>
      <c r="E52047" s="278" t="str">
        <f>Resumo!$R$5</f>
        <v>Despesa</v>
      </c>
      <c r="F52047" s="278" t="str">
        <f>Resumo!$R$7</f>
        <v>Despesa Direta</v>
      </c>
      <c r="G52047" s="286">
        <f>'Composições Desp. Diretas'!DT17</f>
        <v>0</v>
      </c>
    </row>
    <row r="52048" spans="1:7">
      <c r="A52048" s="283">
        <f>'Comp. Desp. Indiretas'!$DS$7</f>
        <v>0</v>
      </c>
      <c r="B52048" s="278" t="str">
        <f>'Composições Desp. Diretas'!$A$18</f>
        <v>DG</v>
      </c>
      <c r="C52048" s="278" t="str">
        <f>EAP!$C$9</f>
        <v>PP01</v>
      </c>
      <c r="D52048" s="279" t="str">
        <f>'Composições Desp. Diretas'!$C$18</f>
        <v>AJUDA DE CUSTO - CAJU - NÍVEL 2</v>
      </c>
      <c r="E52048" s="278" t="str">
        <f>Resumo!$R$5</f>
        <v>Despesa</v>
      </c>
      <c r="F52048" s="278" t="str">
        <f>Resumo!$R$7</f>
        <v>Despesa Direta</v>
      </c>
      <c r="G52048" s="286">
        <f>'Composições Desp. Diretas'!DT18</f>
        <v>0</v>
      </c>
    </row>
    <row r="52049" spans="1:7">
      <c r="A52049" s="283">
        <f>'Comp. Desp. Indiretas'!$DS$7</f>
        <v>0</v>
      </c>
      <c r="B52049" s="278" t="str">
        <f>'Composições Desp. Diretas'!$A$19</f>
        <v>MA</v>
      </c>
      <c r="C52049" s="278" t="str">
        <f>EAP!$C$9</f>
        <v>PP01</v>
      </c>
      <c r="D52049" s="279" t="str">
        <f>'Composições Desp. Diretas'!$C$19</f>
        <v>UNIFORME/EPI</v>
      </c>
      <c r="E52049" s="278" t="str">
        <f>Resumo!$R$5</f>
        <v>Despesa</v>
      </c>
      <c r="F52049" s="278" t="str">
        <f>Resumo!$R$7</f>
        <v>Despesa Direta</v>
      </c>
      <c r="G52049" s="286">
        <f>'Composições Desp. Diretas'!DT19</f>
        <v>0</v>
      </c>
    </row>
    <row r="52050" spans="1:7">
      <c r="A52050" s="283">
        <f>'Comp. Desp. Indiretas'!$DS$7</f>
        <v>0</v>
      </c>
      <c r="B52050" s="278" t="str">
        <f>'Composições Desp. Diretas'!$A$20</f>
        <v>SMS</v>
      </c>
      <c r="C52050" s="278" t="str">
        <f>EAP!$C$9</f>
        <v>PP01</v>
      </c>
      <c r="D52050" s="279" t="str">
        <f>'Composições Desp. Diretas'!$C$20</f>
        <v>ASO</v>
      </c>
      <c r="E52050" s="278" t="str">
        <f>Resumo!$R$5</f>
        <v>Despesa</v>
      </c>
      <c r="F52050" s="278" t="str">
        <f>Resumo!$R$7</f>
        <v>Despesa Direta</v>
      </c>
      <c r="G52050" s="286">
        <f>'Composições Desp. Diretas'!DT20</f>
        <v>0</v>
      </c>
    </row>
    <row r="52051" spans="1:7">
      <c r="A52051" s="283">
        <f>'Comp. Desp. Indiretas'!$DS$7</f>
        <v>0</v>
      </c>
      <c r="B52051" s="278" t="str">
        <f>'Composições Desp. Diretas'!$A$21</f>
        <v>EQ</v>
      </c>
      <c r="C52051" s="278" t="str">
        <f>EAP!$C$9</f>
        <v>PP01</v>
      </c>
      <c r="D52051" s="279" t="str">
        <f>'Composições Desp. Diretas'!$C$21</f>
        <v>NOTEBOOK</v>
      </c>
      <c r="E52051" s="278" t="str">
        <f>Resumo!$R$5</f>
        <v>Despesa</v>
      </c>
      <c r="F52051" s="278" t="str">
        <f>Resumo!$R$7</f>
        <v>Despesa Direta</v>
      </c>
      <c r="G52051" s="286">
        <f>'Composições Desp. Diretas'!DT21</f>
        <v>0</v>
      </c>
    </row>
    <row r="52052" spans="1:7">
      <c r="A52052" s="283">
        <f>'Comp. Desp. Indiretas'!$DS$7</f>
        <v>0</v>
      </c>
      <c r="B52052" s="278" t="str">
        <f>'Composições Desp. Diretas'!$A$22</f>
        <v>EQ</v>
      </c>
      <c r="C52052" s="278" t="str">
        <f>EAP!$C$9</f>
        <v>PP01</v>
      </c>
      <c r="D52052" s="279" t="str">
        <f>'Composições Desp. Diretas'!$C$22</f>
        <v>KIT MULTIMÍDIA</v>
      </c>
      <c r="E52052" s="278" t="str">
        <f>Resumo!$R$5</f>
        <v>Despesa</v>
      </c>
      <c r="F52052" s="278" t="str">
        <f>Resumo!$R$7</f>
        <v>Despesa Direta</v>
      </c>
      <c r="G52052" s="286">
        <f>'Composições Desp. Diretas'!DT22</f>
        <v>0</v>
      </c>
    </row>
    <row r="52053" spans="1:7">
      <c r="A52053" s="283">
        <f>'Comp. Desp. Indiretas'!$DS$7</f>
        <v>0</v>
      </c>
      <c r="B52053" s="278" t="str">
        <f>'Composições Desp. Diretas'!$A$23</f>
        <v>SMS</v>
      </c>
      <c r="C52053" s="278" t="str">
        <f>EAP!$C$9</f>
        <v>PP01</v>
      </c>
      <c r="D52053" s="279" t="str">
        <f>'Composições Desp. Diretas'!$C$23</f>
        <v>TREINAMENTO RAC02 (VALE)</v>
      </c>
      <c r="E52053" s="278" t="str">
        <f>Resumo!$R$5</f>
        <v>Despesa</v>
      </c>
      <c r="F52053" s="278" t="str">
        <f>Resumo!$R$7</f>
        <v>Despesa Direta</v>
      </c>
      <c r="G52053" s="286">
        <f>'Composições Desp. Diretas'!DT23</f>
        <v>0</v>
      </c>
    </row>
    <row r="52054" spans="1:7">
      <c r="A52054" s="283">
        <f>'Comp. Desp. Indiretas'!$DS$7</f>
        <v>0</v>
      </c>
      <c r="B52054" s="278" t="str">
        <f>'Composições Desp. Diretas'!$A$24</f>
        <v>SE</v>
      </c>
      <c r="C52054" s="278" t="str">
        <f>EAP!$C$9</f>
        <v>PP01</v>
      </c>
      <c r="D52054" s="279" t="str">
        <f>'Composições Desp. Diretas'!$C$24</f>
        <v>ESPECIALISTA - 44h/MÊS</v>
      </c>
      <c r="E52054" s="278" t="str">
        <f>Resumo!$R$5</f>
        <v>Despesa</v>
      </c>
      <c r="F52054" s="278" t="str">
        <f>Resumo!$R$7</f>
        <v>Despesa Direta</v>
      </c>
      <c r="G52054" s="286">
        <f>'Composições Desp. Diretas'!DT24</f>
        <v>0</v>
      </c>
    </row>
    <row r="52055" spans="1:7">
      <c r="A52055" s="283">
        <f>'Comp. Desp. Indiretas'!$DS$7</f>
        <v>0</v>
      </c>
      <c r="B52055" s="278">
        <f>'Composições Desp. Diretas'!$A$25</f>
        <v>0</v>
      </c>
      <c r="C52055" s="278" t="str">
        <f>EAP!$C$9</f>
        <v>PP01</v>
      </c>
      <c r="D52055" s="279">
        <f>'Composições Desp. Diretas'!$C$25</f>
        <v>0</v>
      </c>
      <c r="E52055" s="278" t="str">
        <f>Resumo!$R$5</f>
        <v>Despesa</v>
      </c>
      <c r="F52055" s="278" t="str">
        <f>Resumo!$R$7</f>
        <v>Despesa Direta</v>
      </c>
      <c r="G52055" s="286">
        <f>'Composições Desp. Diretas'!DT25</f>
        <v>0</v>
      </c>
    </row>
    <row r="52056" spans="1:7">
      <c r="A52056" s="283">
        <f>'Comp. Desp. Indiretas'!$DS$7</f>
        <v>0</v>
      </c>
      <c r="B52056" s="278">
        <f>'Composições Desp. Diretas'!$A$26</f>
        <v>0</v>
      </c>
      <c r="C52056" s="278" t="str">
        <f>EAP!$C$9</f>
        <v>PP01</v>
      </c>
      <c r="D52056" s="279">
        <f>'Composições Desp. Diretas'!$C$26</f>
        <v>0</v>
      </c>
      <c r="E52056" s="278" t="str">
        <f>Resumo!$R$5</f>
        <v>Despesa</v>
      </c>
      <c r="F52056" s="278" t="str">
        <f>Resumo!$R$7</f>
        <v>Despesa Direta</v>
      </c>
      <c r="G52056" s="286">
        <f>'Composições Desp. Diretas'!DT26</f>
        <v>0</v>
      </c>
    </row>
    <row r="52057" spans="1:7">
      <c r="A52057" s="283">
        <f>'Comp. Desp. Indiretas'!$DS$7</f>
        <v>0</v>
      </c>
      <c r="B52057" s="278">
        <f>'Composições Desp. Diretas'!$A$27</f>
        <v>0</v>
      </c>
      <c r="C52057" s="278" t="str">
        <f>EAP!$C$9</f>
        <v>PP01</v>
      </c>
      <c r="D52057" s="279">
        <f>'Composições Desp. Diretas'!$C$27</f>
        <v>0</v>
      </c>
      <c r="E52057" s="278" t="str">
        <f>Resumo!$R$5</f>
        <v>Despesa</v>
      </c>
      <c r="F52057" s="278" t="str">
        <f>Resumo!$R$7</f>
        <v>Despesa Direta</v>
      </c>
      <c r="G52057" s="286">
        <f>'Composições Desp. Diretas'!DT27</f>
        <v>0</v>
      </c>
    </row>
    <row r="52058" spans="1:7">
      <c r="A52058" s="283">
        <f>'Comp. Desp. Indiretas'!$DS$7</f>
        <v>0</v>
      </c>
      <c r="B52058" s="278">
        <f>'Composições Desp. Diretas'!$A$28</f>
        <v>0</v>
      </c>
      <c r="C52058" s="278" t="str">
        <f>EAP!$C$9</f>
        <v>PP01</v>
      </c>
      <c r="D52058" s="279">
        <f>'Composições Desp. Diretas'!$C$28</f>
        <v>0</v>
      </c>
      <c r="E52058" s="278" t="str">
        <f>Resumo!$R$5</f>
        <v>Despesa</v>
      </c>
      <c r="F52058" s="278" t="str">
        <f>Resumo!$R$7</f>
        <v>Despesa Direta</v>
      </c>
      <c r="G52058" s="286">
        <f>'Composições Desp. Diretas'!DT28</f>
        <v>0</v>
      </c>
    </row>
    <row r="52059" spans="1:7">
      <c r="A52059" s="283">
        <f>'Comp. Desp. Indiretas'!$DS$7</f>
        <v>0</v>
      </c>
      <c r="B52059" s="278">
        <f>'Composições Desp. Diretas'!$A$29</f>
        <v>0</v>
      </c>
      <c r="C52059" s="278" t="str">
        <f>EAP!$C$9</f>
        <v>PP01</v>
      </c>
      <c r="D52059" s="279">
        <f>'Composições Desp. Diretas'!$C$29</f>
        <v>0</v>
      </c>
      <c r="E52059" s="278" t="str">
        <f>Resumo!$R$5</f>
        <v>Despesa</v>
      </c>
      <c r="F52059" s="278" t="str">
        <f>Resumo!$R$7</f>
        <v>Despesa Direta</v>
      </c>
      <c r="G52059" s="286">
        <f>'Composições Desp. Diretas'!DT29</f>
        <v>0</v>
      </c>
    </row>
    <row r="52060" spans="1:7">
      <c r="A52060" s="283">
        <f>'Comp. Desp. Indiretas'!$DS$7</f>
        <v>0</v>
      </c>
      <c r="B52060" s="278">
        <f>'Composições Desp. Diretas'!$A$30</f>
        <v>0</v>
      </c>
      <c r="C52060" s="278" t="str">
        <f>EAP!$C$9</f>
        <v>PP01</v>
      </c>
      <c r="D52060" s="279">
        <f>'Composições Desp. Diretas'!$C$30</f>
        <v>0</v>
      </c>
      <c r="E52060" s="278" t="str">
        <f>Resumo!$R$5</f>
        <v>Despesa</v>
      </c>
      <c r="F52060" s="278" t="str">
        <f>Resumo!$R$7</f>
        <v>Despesa Direta</v>
      </c>
      <c r="G52060" s="286">
        <f>'Composições Desp. Diretas'!DT30</f>
        <v>0</v>
      </c>
    </row>
    <row r="52061" spans="1:7">
      <c r="A52061" s="283">
        <f>'Comp. Desp. Indiretas'!$DS$7</f>
        <v>0</v>
      </c>
      <c r="B52061" s="278">
        <f>'Composições Desp. Diretas'!$A$31</f>
        <v>0</v>
      </c>
      <c r="C52061" s="278" t="str">
        <f>EAP!$C$9</f>
        <v>PP01</v>
      </c>
      <c r="D52061" s="279">
        <f>'Composições Desp. Diretas'!$C$31</f>
        <v>0</v>
      </c>
      <c r="E52061" s="278" t="str">
        <f>Resumo!$R$5</f>
        <v>Despesa</v>
      </c>
      <c r="F52061" s="278" t="str">
        <f>Resumo!$R$7</f>
        <v>Despesa Direta</v>
      </c>
      <c r="G52061" s="286">
        <f>'Composições Desp. Diretas'!DT31</f>
        <v>0</v>
      </c>
    </row>
    <row r="52062" spans="1:7">
      <c r="A52062" s="283">
        <f>'Comp. Desp. Indiretas'!$DS$7</f>
        <v>0</v>
      </c>
      <c r="B52062" s="278">
        <f>'Composições Desp. Diretas'!$A$32</f>
        <v>0</v>
      </c>
      <c r="C52062" s="278" t="str">
        <f>EAP!$C$9</f>
        <v>PP01</v>
      </c>
      <c r="D52062" s="279">
        <f>'Composições Desp. Diretas'!$C$32</f>
        <v>0</v>
      </c>
      <c r="E52062" s="278" t="str">
        <f>Resumo!$R$5</f>
        <v>Despesa</v>
      </c>
      <c r="F52062" s="278" t="str">
        <f>Resumo!$R$7</f>
        <v>Despesa Direta</v>
      </c>
      <c r="G52062" s="286">
        <f>'Composições Desp. Diretas'!DT32</f>
        <v>0</v>
      </c>
    </row>
    <row r="52063" spans="1:7">
      <c r="A52063" s="283">
        <f>'Comp. Desp. Indiretas'!$DS$7</f>
        <v>0</v>
      </c>
      <c r="B52063" s="278">
        <f>'Composições Desp. Diretas'!$A$33</f>
        <v>0</v>
      </c>
      <c r="C52063" s="278" t="str">
        <f>EAP!$C$9</f>
        <v>PP01</v>
      </c>
      <c r="D52063" s="279">
        <f>'Composições Desp. Diretas'!$C$33</f>
        <v>0</v>
      </c>
      <c r="E52063" s="278" t="str">
        <f>Resumo!$R$5</f>
        <v>Despesa</v>
      </c>
      <c r="F52063" s="278" t="str">
        <f>Resumo!$R$7</f>
        <v>Despesa Direta</v>
      </c>
      <c r="G52063" s="286">
        <f>'Composições Desp. Diretas'!DT33</f>
        <v>0</v>
      </c>
    </row>
    <row r="52064" spans="1:7">
      <c r="A52064" s="283">
        <f>'Comp. Desp. Indiretas'!$DS$7</f>
        <v>0</v>
      </c>
      <c r="B52064" s="278">
        <f>'Composições Desp. Diretas'!$A$34</f>
        <v>0</v>
      </c>
      <c r="C52064" s="278" t="str">
        <f>EAP!$C$9</f>
        <v>PP01</v>
      </c>
      <c r="D52064" s="279">
        <f>'Composições Desp. Diretas'!$C$34</f>
        <v>0</v>
      </c>
      <c r="E52064" s="278" t="str">
        <f>Resumo!$R$5</f>
        <v>Despesa</v>
      </c>
      <c r="F52064" s="278" t="str">
        <f>Resumo!$R$7</f>
        <v>Despesa Direta</v>
      </c>
      <c r="G52064" s="286">
        <f>'Composições Desp. Diretas'!DT34</f>
        <v>0</v>
      </c>
    </row>
    <row r="52065" spans="1:7">
      <c r="A52065" s="283">
        <f>'Comp. Desp. Indiretas'!$DS$7</f>
        <v>0</v>
      </c>
      <c r="B52065" s="278">
        <f>'Composições Desp. Diretas'!$A$35</f>
        <v>0</v>
      </c>
      <c r="C52065" s="278" t="str">
        <f>EAP!$C$9</f>
        <v>PP01</v>
      </c>
      <c r="D52065" s="279">
        <f>'Composições Desp. Diretas'!$C$35</f>
        <v>0</v>
      </c>
      <c r="E52065" s="278" t="str">
        <f>Resumo!$R$5</f>
        <v>Despesa</v>
      </c>
      <c r="F52065" s="278" t="str">
        <f>Resumo!$R$7</f>
        <v>Despesa Direta</v>
      </c>
      <c r="G52065" s="286">
        <f>'Composições Desp. Diretas'!DT35</f>
        <v>0</v>
      </c>
    </row>
    <row r="52066" spans="1:7">
      <c r="A52066" s="283">
        <f>'Comp. Desp. Indiretas'!$DS$7</f>
        <v>0</v>
      </c>
      <c r="B52066" s="278">
        <f>'Composições Desp. Diretas'!$A$36</f>
        <v>0</v>
      </c>
      <c r="C52066" s="278" t="str">
        <f>EAP!$C$9</f>
        <v>PP01</v>
      </c>
      <c r="D52066" s="279">
        <f>'Composições Desp. Diretas'!$C$36</f>
        <v>0</v>
      </c>
      <c r="E52066" s="278" t="str">
        <f>Resumo!$R$5</f>
        <v>Despesa</v>
      </c>
      <c r="F52066" s="278" t="str">
        <f>Resumo!$R$7</f>
        <v>Despesa Direta</v>
      </c>
      <c r="G52066" s="286">
        <f>'Composições Desp. Diretas'!DT36</f>
        <v>0</v>
      </c>
    </row>
    <row r="52067" spans="1:7">
      <c r="A52067" s="283">
        <f>'Comp. Desp. Indiretas'!$DS$7</f>
        <v>0</v>
      </c>
      <c r="B52067" s="278">
        <f>'Composições Desp. Diretas'!$A$37</f>
        <v>0</v>
      </c>
      <c r="C52067" s="278" t="str">
        <f>EAP!$C$9</f>
        <v>PP01</v>
      </c>
      <c r="D52067" s="279">
        <f>'Composições Desp. Diretas'!$C$37</f>
        <v>0</v>
      </c>
      <c r="E52067" s="278" t="str">
        <f>Resumo!$R$5</f>
        <v>Despesa</v>
      </c>
      <c r="F52067" s="278" t="str">
        <f>Resumo!$R$7</f>
        <v>Despesa Direta</v>
      </c>
      <c r="G52067" s="286">
        <f>'Composições Desp. Diretas'!DT37</f>
        <v>0</v>
      </c>
    </row>
    <row r="52068" spans="1:7">
      <c r="A52068" s="283">
        <f>'Comp. Desp. Indiretas'!$DS$7</f>
        <v>0</v>
      </c>
      <c r="B52068" s="278">
        <f>'Composições Desp. Diretas'!$A$38</f>
        <v>0</v>
      </c>
      <c r="C52068" s="278" t="str">
        <f>EAP!$C$9</f>
        <v>PP01</v>
      </c>
      <c r="D52068" s="279">
        <f>'Composições Desp. Diretas'!$C$38</f>
        <v>0</v>
      </c>
      <c r="E52068" s="278" t="str">
        <f>Resumo!$R$5</f>
        <v>Despesa</v>
      </c>
      <c r="F52068" s="278" t="str">
        <f>Resumo!$R$7</f>
        <v>Despesa Direta</v>
      </c>
      <c r="G52068" s="286">
        <f>'Composições Desp. Diretas'!DT38</f>
        <v>0</v>
      </c>
    </row>
    <row r="52069" spans="1:7">
      <c r="A52069" s="283">
        <f>'Comp. Desp. Indiretas'!$DS$7</f>
        <v>0</v>
      </c>
      <c r="B52069" s="278">
        <f>'Composições Desp. Diretas'!$A$39</f>
        <v>0</v>
      </c>
      <c r="C52069" s="278" t="str">
        <f>EAP!$C$9</f>
        <v>PP01</v>
      </c>
      <c r="D52069" s="279">
        <f>'Composições Desp. Diretas'!$C$39</f>
        <v>0</v>
      </c>
      <c r="E52069" s="278" t="str">
        <f>Resumo!$R$5</f>
        <v>Despesa</v>
      </c>
      <c r="F52069" s="278" t="str">
        <f>Resumo!$R$7</f>
        <v>Despesa Direta</v>
      </c>
      <c r="G52069" s="286">
        <f>'Composições Desp. Diretas'!DT39</f>
        <v>0</v>
      </c>
    </row>
    <row r="52070" spans="1:7">
      <c r="A52070" s="283">
        <f>'Comp. Desp. Indiretas'!$DS$7</f>
        <v>0</v>
      </c>
      <c r="B52070" s="278">
        <f>'Composições Desp. Diretas'!$A$40</f>
        <v>0</v>
      </c>
      <c r="C52070" s="278" t="str">
        <f>EAP!$C$9</f>
        <v>PP01</v>
      </c>
      <c r="D52070" s="279">
        <f>'Composições Desp. Diretas'!$C$40</f>
        <v>0</v>
      </c>
      <c r="E52070" s="278" t="str">
        <f>Resumo!$R$5</f>
        <v>Despesa</v>
      </c>
      <c r="F52070" s="278" t="str">
        <f>Resumo!$R$7</f>
        <v>Despesa Direta</v>
      </c>
      <c r="G52070" s="286">
        <f>'Composições Desp. Diretas'!DT40</f>
        <v>0</v>
      </c>
    </row>
    <row r="52071" spans="1:7">
      <c r="A52071" s="283">
        <f>'Comp. Desp. Indiretas'!$DS$7</f>
        <v>0</v>
      </c>
      <c r="B52071" s="278" t="str">
        <f>'Composições Desp. Diretas'!$A$42</f>
        <v>DG</v>
      </c>
      <c r="C52071" s="278" t="str">
        <f>EAP!$C$10</f>
        <v>PP02</v>
      </c>
      <c r="D52071" s="279" t="str">
        <f>'Composições Desp. Diretas'!$C$42</f>
        <v>ALUGUEL DE VEÍCULO SUV</v>
      </c>
      <c r="E52071" s="278" t="str">
        <f>Resumo!$R$5</f>
        <v>Despesa</v>
      </c>
      <c r="F52071" s="278" t="str">
        <f>Resumo!$R$7</f>
        <v>Despesa Direta</v>
      </c>
      <c r="G52071" s="286">
        <f>'Composições Desp. Diretas'!DT42</f>
        <v>0</v>
      </c>
    </row>
    <row r="52072" spans="1:7">
      <c r="A52072" s="283">
        <f>'Comp. Desp. Indiretas'!$DS$7</f>
        <v>0</v>
      </c>
      <c r="B52072" s="278" t="str">
        <f>'Composições Desp. Diretas'!$A$43</f>
        <v>DG</v>
      </c>
      <c r="C52072" s="278" t="str">
        <f>EAP!$C$10</f>
        <v>PP02</v>
      </c>
      <c r="D52072" s="279" t="str">
        <f>'Composições Desp. Diretas'!$C$43</f>
        <v>COMBUSTÍVEL - GASOLINA</v>
      </c>
      <c r="E52072" s="278" t="str">
        <f>Resumo!$R$5</f>
        <v>Despesa</v>
      </c>
      <c r="F52072" s="278" t="str">
        <f>Resumo!$R$7</f>
        <v>Despesa Direta</v>
      </c>
      <c r="G52072" s="286">
        <f>'Composições Desp. Diretas'!DT43</f>
        <v>0</v>
      </c>
    </row>
    <row r="52073" spans="1:7">
      <c r="A52073" s="283">
        <f>'Comp. Desp. Indiretas'!$DS$7</f>
        <v>0</v>
      </c>
      <c r="B52073" s="278" t="str">
        <f>'Composições Desp. Diretas'!$A$44</f>
        <v>DG</v>
      </c>
      <c r="C52073" s="278" t="str">
        <f>EAP!$C$10</f>
        <v>PP02</v>
      </c>
      <c r="D52073" s="279" t="str">
        <f>'Composições Desp. Diretas'!$C$44</f>
        <v>EQUIPAMENTOS VEÍCULO (SENSOR DE FADIGA + TELEMETRIA)</v>
      </c>
      <c r="E52073" s="278" t="str">
        <f>Resumo!$R$5</f>
        <v>Despesa</v>
      </c>
      <c r="F52073" s="278" t="str">
        <f>Resumo!$R$7</f>
        <v>Despesa Direta</v>
      </c>
      <c r="G52073" s="286">
        <f>'Composições Desp. Diretas'!DT44</f>
        <v>0</v>
      </c>
    </row>
    <row r="52074" spans="1:7">
      <c r="A52074" s="283">
        <f>'Comp. Desp. Indiretas'!$DS$7</f>
        <v>0</v>
      </c>
      <c r="B52074" s="278" t="str">
        <f>'Composições Desp. Diretas'!$A$45</f>
        <v>DG</v>
      </c>
      <c r="C52074" s="278" t="str">
        <f>EAP!$C$10</f>
        <v>PP02</v>
      </c>
      <c r="D52074" s="279" t="str">
        <f>'Composições Desp. Diretas'!$C$45</f>
        <v>INSTALAÇÃO SENSOR FADIGA</v>
      </c>
      <c r="E52074" s="278" t="str">
        <f>Resumo!$R$5</f>
        <v>Despesa</v>
      </c>
      <c r="F52074" s="278" t="str">
        <f>Resumo!$R$7</f>
        <v>Despesa Direta</v>
      </c>
      <c r="G52074" s="286">
        <f>'Composições Desp. Diretas'!DT45</f>
        <v>0</v>
      </c>
    </row>
    <row r="52075" spans="1:7">
      <c r="A52075" s="283">
        <f>'Comp. Desp. Indiretas'!$DS$7</f>
        <v>0</v>
      </c>
      <c r="B52075" s="278" t="str">
        <f>'Composições Desp. Diretas'!$A$46</f>
        <v>DG</v>
      </c>
      <c r="C52075" s="278" t="str">
        <f>EAP!$C$10</f>
        <v>PP02</v>
      </c>
      <c r="D52075" s="279" t="str">
        <f>'Composições Desp. Diretas'!$C$46</f>
        <v>DESINSTALAÇÃO SENSOR FADIGA</v>
      </c>
      <c r="E52075" s="278" t="str">
        <f>Resumo!$R$5</f>
        <v>Despesa</v>
      </c>
      <c r="F52075" s="278" t="str">
        <f>Resumo!$R$7</f>
        <v>Despesa Direta</v>
      </c>
      <c r="G52075" s="286">
        <f>'Composições Desp. Diretas'!DT46</f>
        <v>0</v>
      </c>
    </row>
    <row r="52076" spans="1:7">
      <c r="A52076" s="283">
        <f>'Comp. Desp. Indiretas'!$DS$7</f>
        <v>0</v>
      </c>
      <c r="B52076" s="278" t="str">
        <f>'Composições Desp. Diretas'!$A$47</f>
        <v>DG</v>
      </c>
      <c r="C52076" s="278" t="str">
        <f>EAP!$C$10</f>
        <v>PP02</v>
      </c>
      <c r="D52076" s="279" t="str">
        <f>'Composições Desp. Diretas'!$C$47</f>
        <v>INSTALAÇÃO TELEMETRIA</v>
      </c>
      <c r="E52076" s="278" t="str">
        <f>Resumo!$R$5</f>
        <v>Despesa</v>
      </c>
      <c r="F52076" s="278" t="str">
        <f>Resumo!$R$7</f>
        <v>Despesa Direta</v>
      </c>
      <c r="G52076" s="286">
        <f>'Composições Desp. Diretas'!DT47</f>
        <v>0</v>
      </c>
    </row>
    <row r="52077" spans="1:7">
      <c r="A52077" s="283">
        <f>'Comp. Desp. Indiretas'!$DS$7</f>
        <v>0</v>
      </c>
      <c r="B52077" s="278" t="str">
        <f>'Composições Desp. Diretas'!$A$48</f>
        <v>DG</v>
      </c>
      <c r="C52077" s="278" t="str">
        <f>EAP!$C$10</f>
        <v>PP02</v>
      </c>
      <c r="D52077" s="279" t="str">
        <f>'Composições Desp. Diretas'!$C$48</f>
        <v>DESINSTALAÇÃO TELEMETRIA</v>
      </c>
      <c r="E52077" s="278" t="str">
        <f>Resumo!$R$5</f>
        <v>Despesa</v>
      </c>
      <c r="F52077" s="278" t="str">
        <f>Resumo!$R$7</f>
        <v>Despesa Direta</v>
      </c>
      <c r="G52077" s="286">
        <f>'Composições Desp. Diretas'!DT48</f>
        <v>0</v>
      </c>
    </row>
    <row r="52078" spans="1:7">
      <c r="A52078" s="283">
        <f>'Comp. Desp. Indiretas'!$DS$7</f>
        <v>0</v>
      </c>
      <c r="B52078" s="278" t="str">
        <f>'Composições Desp. Diretas'!$A$49</f>
        <v>DG</v>
      </c>
      <c r="C52078" s="278" t="str">
        <f>EAP!$C$10</f>
        <v>PP02</v>
      </c>
      <c r="D52078" s="279" t="str">
        <f>'Composições Desp. Diretas'!$C$49</f>
        <v>INSTALAÇÃO E DESINSTALAÇÃO DE SIRENE DE RÉ</v>
      </c>
      <c r="E52078" s="278" t="str">
        <f>Resumo!$R$5</f>
        <v>Despesa</v>
      </c>
      <c r="F52078" s="278" t="str">
        <f>Resumo!$R$7</f>
        <v>Despesa Direta</v>
      </c>
      <c r="G52078" s="286">
        <f>'Composições Desp. Diretas'!DT49</f>
        <v>0</v>
      </c>
    </row>
    <row r="52079" spans="1:7">
      <c r="A52079" s="283">
        <f>'Comp. Desp. Indiretas'!$DS$7</f>
        <v>0</v>
      </c>
      <c r="B52079" s="278" t="str">
        <f>'Composições Desp. Diretas'!$A$50</f>
        <v>DG</v>
      </c>
      <c r="C52079" s="278" t="str">
        <f>EAP!$C$10</f>
        <v>PP02</v>
      </c>
      <c r="D52079" s="279" t="str">
        <f>'Composições Desp. Diretas'!$C$50</f>
        <v>LAVAGEM DE VEÍCULO</v>
      </c>
      <c r="E52079" s="278" t="str">
        <f>Resumo!$R$5</f>
        <v>Despesa</v>
      </c>
      <c r="F52079" s="278" t="str">
        <f>Resumo!$R$7</f>
        <v>Despesa Direta</v>
      </c>
      <c r="G52079" s="286">
        <f>'Composições Desp. Diretas'!DT50</f>
        <v>0</v>
      </c>
    </row>
    <row r="52080" spans="1:7">
      <c r="A52080" s="283">
        <f>'Comp. Desp. Indiretas'!$DS$7</f>
        <v>0</v>
      </c>
      <c r="B52080" s="278" t="str">
        <f>'Composições Desp. Diretas'!$A$51</f>
        <v>MA</v>
      </c>
      <c r="C52080" s="278" t="str">
        <f>EAP!$C$10</f>
        <v>PP02</v>
      </c>
      <c r="D52080" s="279" t="str">
        <f>'Composições Desp. Diretas'!$C$51</f>
        <v>MATERIAIS GRÁFICOS (CARTILHAS, FOLDERS, BANNER, CADERNO, OUTDOOR, PLACAS, E ETC)</v>
      </c>
      <c r="E52080" s="278" t="str">
        <f>Resumo!$R$5</f>
        <v>Despesa</v>
      </c>
      <c r="F52080" s="278" t="str">
        <f>Resumo!$R$7</f>
        <v>Despesa Direta</v>
      </c>
      <c r="G52080" s="286">
        <f>'Composições Desp. Diretas'!DT51</f>
        <v>0</v>
      </c>
    </row>
    <row r="52081" spans="1:7">
      <c r="A52081" s="283">
        <f>'Comp. Desp. Indiretas'!$DS$7</f>
        <v>0</v>
      </c>
      <c r="B52081" s="278" t="str">
        <f>'Composições Desp. Diretas'!$A$52</f>
        <v>DG</v>
      </c>
      <c r="C52081" s="278" t="str">
        <f>EAP!$C$10</f>
        <v>PP02</v>
      </c>
      <c r="D52081" s="279" t="str">
        <f>'Composições Desp. Diretas'!$C$52</f>
        <v>LANCHES OFICINAS / EVENTOS / REUNIÕES</v>
      </c>
      <c r="E52081" s="278" t="str">
        <f>Resumo!$R$5</f>
        <v>Despesa</v>
      </c>
      <c r="F52081" s="278" t="str">
        <f>Resumo!$R$7</f>
        <v>Despesa Direta</v>
      </c>
      <c r="G52081" s="286">
        <f>'Composições Desp. Diretas'!DT52</f>
        <v>0</v>
      </c>
    </row>
    <row r="52082" spans="1:7">
      <c r="A52082" s="283">
        <f>'Comp. Desp. Indiretas'!$DS$7</f>
        <v>0</v>
      </c>
      <c r="B52082" s="278" t="str">
        <f>'Composições Desp. Diretas'!$A$53</f>
        <v>DG</v>
      </c>
      <c r="C52082" s="278" t="str">
        <f>EAP!$C$10</f>
        <v>PP02</v>
      </c>
      <c r="D52082" s="279" t="str">
        <f>'Composições Desp. Diretas'!$C$53</f>
        <v>TRANSPORTE PARTICIPANTES</v>
      </c>
      <c r="E52082" s="278" t="str">
        <f>Resumo!$R$5</f>
        <v>Despesa</v>
      </c>
      <c r="F52082" s="278" t="str">
        <f>Resumo!$R$7</f>
        <v>Despesa Direta</v>
      </c>
      <c r="G52082" s="286">
        <f>'Composições Desp. Diretas'!DT53</f>
        <v>0</v>
      </c>
    </row>
    <row r="52083" spans="1:7">
      <c r="A52083" s="283">
        <f>'Comp. Desp. Indiretas'!$DS$7</f>
        <v>0</v>
      </c>
      <c r="B52083" s="278" t="str">
        <f>'Composições Desp. Diretas'!$A$54</f>
        <v>MA</v>
      </c>
      <c r="C52083" s="278" t="str">
        <f>EAP!$C$10</f>
        <v>PP02</v>
      </c>
      <c r="D52083" s="279" t="str">
        <f>'Composições Desp. Diretas'!$C$54</f>
        <v>MATERIAIS DE ESCRITÓRIO (CARTOLINA, PAPEL, TESOURA, CANETA, LÁPIS, GRAMPEADOR, DUREX, FITA ADESIVA, E ETC.)</v>
      </c>
      <c r="E52083" s="278" t="str">
        <f>Resumo!$R$5</f>
        <v>Despesa</v>
      </c>
      <c r="F52083" s="278" t="str">
        <f>Resumo!$R$7</f>
        <v>Despesa Direta</v>
      </c>
      <c r="G52083" s="286">
        <f>'Composições Desp. Diretas'!DT54</f>
        <v>0</v>
      </c>
    </row>
    <row r="52084" spans="1:7">
      <c r="A52084" s="283">
        <f>'Comp. Desp. Indiretas'!$DS$7</f>
        <v>0</v>
      </c>
      <c r="B52084" s="278" t="str">
        <f>'Composições Desp. Diretas'!$A$55</f>
        <v>MA</v>
      </c>
      <c r="C52084" s="278" t="str">
        <f>EAP!$C$10</f>
        <v>PP02</v>
      </c>
      <c r="D52084" s="279" t="str">
        <f>'Composições Desp. Diretas'!$C$55</f>
        <v>MATERIAIS ACESSÓRIOS PARA AS CAMPANHAS/OFICINAS (BRINDES, CAMISETAS, E ETC.)</v>
      </c>
      <c r="E52084" s="278" t="str">
        <f>Resumo!$R$5</f>
        <v>Despesa</v>
      </c>
      <c r="F52084" s="278" t="str">
        <f>Resumo!$R$7</f>
        <v>Despesa Direta</v>
      </c>
      <c r="G52084" s="286">
        <f>'Composições Desp. Diretas'!DT55</f>
        <v>0</v>
      </c>
    </row>
    <row r="52085" spans="1:7">
      <c r="A52085" s="283">
        <f>'Comp. Desp. Indiretas'!$DS$7</f>
        <v>0</v>
      </c>
      <c r="B52085" s="278" t="str">
        <f>'Composições Desp. Diretas'!$A$56</f>
        <v>DG</v>
      </c>
      <c r="C52085" s="278" t="str">
        <f>EAP!$C$10</f>
        <v>PP02</v>
      </c>
      <c r="D52085" s="279" t="str">
        <f>'Composições Desp. Diretas'!$C$56</f>
        <v>HOSPEDAGEM VIAGEM</v>
      </c>
      <c r="E52085" s="278" t="str">
        <f>Resumo!$R$5</f>
        <v>Despesa</v>
      </c>
      <c r="F52085" s="278" t="str">
        <f>Resumo!$R$7</f>
        <v>Despesa Direta</v>
      </c>
      <c r="G52085" s="286">
        <f>'Composições Desp. Diretas'!DT56</f>
        <v>0</v>
      </c>
    </row>
    <row r="52086" spans="1:7">
      <c r="A52086" s="283">
        <f>'Comp. Desp. Indiretas'!$DS$7</f>
        <v>0</v>
      </c>
      <c r="B52086" s="278" t="str">
        <f>'Composições Desp. Diretas'!$A$57</f>
        <v>DG</v>
      </c>
      <c r="C52086" s="278" t="str">
        <f>EAP!$C$10</f>
        <v>PP02</v>
      </c>
      <c r="D52086" s="279" t="str">
        <f>'Composições Desp. Diretas'!$C$57</f>
        <v>ALIMENTAÇÃO VIAGEM (CAFÉ / ALMOÇO OU JANTA)</v>
      </c>
      <c r="E52086" s="278" t="str">
        <f>Resumo!$R$5</f>
        <v>Despesa</v>
      </c>
      <c r="F52086" s="278" t="str">
        <f>Resumo!$R$7</f>
        <v>Despesa Direta</v>
      </c>
      <c r="G52086" s="286">
        <f>'Composições Desp. Diretas'!DT57</f>
        <v>0</v>
      </c>
    </row>
    <row r="52087" spans="1:7">
      <c r="A52087" s="283">
        <f>'Comp. Desp. Indiretas'!$DS$7</f>
        <v>0</v>
      </c>
      <c r="B52087" s="278" t="str">
        <f>'Composições Desp. Diretas'!$A$58</f>
        <v>DG</v>
      </c>
      <c r="C52087" s="278" t="str">
        <f>EAP!$C$10</f>
        <v>PP02</v>
      </c>
      <c r="D52087" s="279" t="str">
        <f>'Composições Desp. Diretas'!$C$58</f>
        <v>PASSAGEM TERRESTRE / TRANSLADO</v>
      </c>
      <c r="E52087" s="278" t="str">
        <f>Resumo!$R$5</f>
        <v>Despesa</v>
      </c>
      <c r="F52087" s="278" t="str">
        <f>Resumo!$R$7</f>
        <v>Despesa Direta</v>
      </c>
      <c r="G52087" s="286">
        <f>'Composições Desp. Diretas'!DT58</f>
        <v>0</v>
      </c>
    </row>
    <row r="52088" spans="1:7">
      <c r="A52088" s="283">
        <f>'Comp. Desp. Indiretas'!$DS$7</f>
        <v>0</v>
      </c>
      <c r="B52088" s="278">
        <f>'Composições Desp. Diretas'!$A$59</f>
        <v>0</v>
      </c>
      <c r="C52088" s="278" t="str">
        <f>EAP!$C$10</f>
        <v>PP02</v>
      </c>
      <c r="D52088" s="279">
        <f>'Composições Desp. Diretas'!$C$59</f>
        <v>0</v>
      </c>
      <c r="E52088" s="278" t="str">
        <f>Resumo!$R$5</f>
        <v>Despesa</v>
      </c>
      <c r="F52088" s="278" t="str">
        <f>Resumo!$R$7</f>
        <v>Despesa Direta</v>
      </c>
      <c r="G52088" s="286">
        <f>'Composições Desp. Diretas'!DT59</f>
        <v>0</v>
      </c>
    </row>
    <row r="52089" spans="1:7">
      <c r="A52089" s="283">
        <f>'Comp. Desp. Indiretas'!$DS$7</f>
        <v>0</v>
      </c>
      <c r="B52089" s="278">
        <f>'Composições Desp. Diretas'!$A$60</f>
        <v>0</v>
      </c>
      <c r="C52089" s="278" t="str">
        <f>EAP!$C$10</f>
        <v>PP02</v>
      </c>
      <c r="D52089" s="279">
        <f>'Composições Desp. Diretas'!$C$60</f>
        <v>0</v>
      </c>
      <c r="E52089" s="278" t="str">
        <f>Resumo!$R$5</f>
        <v>Despesa</v>
      </c>
      <c r="F52089" s="278" t="str">
        <f>Resumo!$R$7</f>
        <v>Despesa Direta</v>
      </c>
      <c r="G52089" s="286">
        <f>'Composições Desp. Diretas'!DT60</f>
        <v>0</v>
      </c>
    </row>
    <row r="52090" spans="1:7">
      <c r="A52090" s="283">
        <f>'Comp. Desp. Indiretas'!$DS$7</f>
        <v>0</v>
      </c>
      <c r="B52090" s="278">
        <f>'Composições Desp. Diretas'!$A$61</f>
        <v>0</v>
      </c>
      <c r="C52090" s="278" t="str">
        <f>EAP!$C$10</f>
        <v>PP02</v>
      </c>
      <c r="D52090" s="279">
        <f>'Composições Desp. Diretas'!$C$61</f>
        <v>0</v>
      </c>
      <c r="E52090" s="278" t="str">
        <f>Resumo!$R$5</f>
        <v>Despesa</v>
      </c>
      <c r="F52090" s="278" t="str">
        <f>Resumo!$R$7</f>
        <v>Despesa Direta</v>
      </c>
      <c r="G52090" s="286">
        <f>'Composições Desp. Diretas'!DT61</f>
        <v>0</v>
      </c>
    </row>
    <row r="52091" spans="1:7">
      <c r="A52091" s="283">
        <f>'Comp. Desp. Indiretas'!$DS$7</f>
        <v>0</v>
      </c>
      <c r="B52091" s="278">
        <f>'Composições Desp. Diretas'!$A$62</f>
        <v>0</v>
      </c>
      <c r="C52091" s="278" t="str">
        <f>EAP!$C$10</f>
        <v>PP02</v>
      </c>
      <c r="D52091" s="279">
        <f>'Composições Desp. Diretas'!$C$62</f>
        <v>0</v>
      </c>
      <c r="E52091" s="278" t="str">
        <f>Resumo!$R$5</f>
        <v>Despesa</v>
      </c>
      <c r="F52091" s="278" t="str">
        <f>Resumo!$R$7</f>
        <v>Despesa Direta</v>
      </c>
      <c r="G52091" s="286">
        <f>'Composições Desp. Diretas'!DT62</f>
        <v>0</v>
      </c>
    </row>
    <row r="52092" spans="1:7">
      <c r="A52092" s="283">
        <f>'Comp. Desp. Indiretas'!$DS$7</f>
        <v>0</v>
      </c>
      <c r="B52092" s="278">
        <f>'Composições Desp. Diretas'!$A$63</f>
        <v>0</v>
      </c>
      <c r="C52092" s="278" t="str">
        <f>EAP!$C$10</f>
        <v>PP02</v>
      </c>
      <c r="D52092" s="279">
        <f>'Composições Desp. Diretas'!$C$63</f>
        <v>0</v>
      </c>
      <c r="E52092" s="278" t="str">
        <f>Resumo!$R$5</f>
        <v>Despesa</v>
      </c>
      <c r="F52092" s="278" t="str">
        <f>Resumo!$R$7</f>
        <v>Despesa Direta</v>
      </c>
      <c r="G52092" s="286">
        <f>'Composições Desp. Diretas'!DT63</f>
        <v>0</v>
      </c>
    </row>
    <row r="52093" spans="1:7">
      <c r="A52093" s="283">
        <f>'Comp. Desp. Indiretas'!$DS$7</f>
        <v>0</v>
      </c>
      <c r="B52093" s="278">
        <f>'Composições Desp. Diretas'!$A$64</f>
        <v>0</v>
      </c>
      <c r="C52093" s="278" t="str">
        <f>EAP!$C$10</f>
        <v>PP02</v>
      </c>
      <c r="D52093" s="279">
        <f>'Composições Desp. Diretas'!$C$64</f>
        <v>0</v>
      </c>
      <c r="E52093" s="278" t="str">
        <f>Resumo!$R$5</f>
        <v>Despesa</v>
      </c>
      <c r="F52093" s="278" t="str">
        <f>Resumo!$R$7</f>
        <v>Despesa Direta</v>
      </c>
      <c r="G52093" s="286">
        <f>'Composições Desp. Diretas'!DT64</f>
        <v>0</v>
      </c>
    </row>
    <row r="52094" spans="1:7">
      <c r="A52094" s="283">
        <f>'Comp. Desp. Indiretas'!$DS$7</f>
        <v>0</v>
      </c>
      <c r="B52094" s="278">
        <f>'Composições Desp. Diretas'!$A$65</f>
        <v>0</v>
      </c>
      <c r="C52094" s="278" t="str">
        <f>EAP!$C$10</f>
        <v>PP02</v>
      </c>
      <c r="D52094" s="279">
        <f>'Composições Desp. Diretas'!$C$65</f>
        <v>0</v>
      </c>
      <c r="E52094" s="278" t="str">
        <f>Resumo!$R$5</f>
        <v>Despesa</v>
      </c>
      <c r="F52094" s="278" t="str">
        <f>Resumo!$R$7</f>
        <v>Despesa Direta</v>
      </c>
      <c r="G52094" s="286">
        <f>'Composições Desp. Diretas'!DT65</f>
        <v>0</v>
      </c>
    </row>
    <row r="52095" spans="1:7">
      <c r="A52095" s="283">
        <f>'Comp. Desp. Indiretas'!$DS$7</f>
        <v>0</v>
      </c>
      <c r="B52095" s="278">
        <f>'Composições Desp. Diretas'!$A$66</f>
        <v>0</v>
      </c>
      <c r="C52095" s="278" t="str">
        <f>EAP!$C$10</f>
        <v>PP02</v>
      </c>
      <c r="D52095" s="279">
        <f>'Composições Desp. Diretas'!$C$66</f>
        <v>0</v>
      </c>
      <c r="E52095" s="278" t="str">
        <f>Resumo!$R$5</f>
        <v>Despesa</v>
      </c>
      <c r="F52095" s="278" t="str">
        <f>Resumo!$R$7</f>
        <v>Despesa Direta</v>
      </c>
      <c r="G52095" s="286">
        <f>'Composições Desp. Diretas'!DT66</f>
        <v>0</v>
      </c>
    </row>
    <row r="52096" spans="1:7">
      <c r="A52096" s="283">
        <f>'Comp. Desp. Indiretas'!$DS$7</f>
        <v>0</v>
      </c>
      <c r="B52096" s="278">
        <f>'Composições Desp. Diretas'!$A$67</f>
        <v>0</v>
      </c>
      <c r="C52096" s="278" t="str">
        <f>EAP!$C$10</f>
        <v>PP02</v>
      </c>
      <c r="D52096" s="279">
        <f>'Composições Desp. Diretas'!$C$67</f>
        <v>0</v>
      </c>
      <c r="E52096" s="278" t="str">
        <f>Resumo!$R$5</f>
        <v>Despesa</v>
      </c>
      <c r="F52096" s="278" t="str">
        <f>Resumo!$R$7</f>
        <v>Despesa Direta</v>
      </c>
      <c r="G52096" s="286">
        <f>'Composições Desp. Diretas'!DT67</f>
        <v>0</v>
      </c>
    </row>
    <row r="52097" spans="1:7">
      <c r="A52097" s="283">
        <f>'Comp. Desp. Indiretas'!$DS$7</f>
        <v>0</v>
      </c>
      <c r="B52097" s="278">
        <f>'Composições Desp. Diretas'!$A$68</f>
        <v>0</v>
      </c>
      <c r="C52097" s="278" t="str">
        <f>EAP!$C$10</f>
        <v>PP02</v>
      </c>
      <c r="D52097" s="279">
        <f>'Composições Desp. Diretas'!$C$68</f>
        <v>0</v>
      </c>
      <c r="E52097" s="278" t="str">
        <f>Resumo!$R$5</f>
        <v>Despesa</v>
      </c>
      <c r="F52097" s="278" t="str">
        <f>Resumo!$R$7</f>
        <v>Despesa Direta</v>
      </c>
      <c r="G52097" s="286">
        <f>'Composições Desp. Diretas'!DT68</f>
        <v>0</v>
      </c>
    </row>
    <row r="52098" spans="1:7">
      <c r="A52098" s="283">
        <f>'Comp. Desp. Indiretas'!$DS$7</f>
        <v>0</v>
      </c>
      <c r="B52098" s="278">
        <f>'Composições Desp. Diretas'!$A$69</f>
        <v>0</v>
      </c>
      <c r="C52098" s="278" t="str">
        <f>EAP!$C$10</f>
        <v>PP02</v>
      </c>
      <c r="D52098" s="279">
        <f>'Composições Desp. Diretas'!$C$69</f>
        <v>0</v>
      </c>
      <c r="E52098" s="278" t="str">
        <f>Resumo!$R$5</f>
        <v>Despesa</v>
      </c>
      <c r="F52098" s="278" t="str">
        <f>Resumo!$R$7</f>
        <v>Despesa Direta</v>
      </c>
      <c r="G52098" s="286">
        <f>'Composições Desp. Diretas'!DT69</f>
        <v>0</v>
      </c>
    </row>
    <row r="52099" spans="1:7">
      <c r="A52099" s="283">
        <f>'Comp. Desp. Indiretas'!$DS$7</f>
        <v>0</v>
      </c>
      <c r="B52099" s="278">
        <f>'Composições Desp. Diretas'!$A$70</f>
        <v>0</v>
      </c>
      <c r="C52099" s="278" t="str">
        <f>EAP!$C$10</f>
        <v>PP02</v>
      </c>
      <c r="D52099" s="279">
        <f>'Composições Desp. Diretas'!$C$70</f>
        <v>0</v>
      </c>
      <c r="E52099" s="278" t="str">
        <f>Resumo!$R$5</f>
        <v>Despesa</v>
      </c>
      <c r="F52099" s="278" t="str">
        <f>Resumo!$R$7</f>
        <v>Despesa Direta</v>
      </c>
      <c r="G52099" s="286">
        <f>'Composições Desp. Diretas'!DT70</f>
        <v>0</v>
      </c>
    </row>
    <row r="52100" spans="1:7">
      <c r="A52100" s="283">
        <f>'Comp. Desp. Indiretas'!$DS$7</f>
        <v>0</v>
      </c>
      <c r="B52100" s="278">
        <f>'Composições Desp. Diretas'!$A$71</f>
        <v>0</v>
      </c>
      <c r="C52100" s="278" t="str">
        <f>EAP!$C$10</f>
        <v>PP02</v>
      </c>
      <c r="D52100" s="279">
        <f>'Composições Desp. Diretas'!$C$71</f>
        <v>0</v>
      </c>
      <c r="E52100" s="278" t="str">
        <f>Resumo!$R$5</f>
        <v>Despesa</v>
      </c>
      <c r="F52100" s="278" t="str">
        <f>Resumo!$R$7</f>
        <v>Despesa Direta</v>
      </c>
      <c r="G52100" s="286">
        <f>'Composições Desp. Diretas'!DT71</f>
        <v>0</v>
      </c>
    </row>
    <row r="52101" spans="1:7">
      <c r="A52101" s="283">
        <f>'Comp. Desp. Indiretas'!$DS$7</f>
        <v>0</v>
      </c>
      <c r="B52101" s="278">
        <f>'Composições Desp. Diretas'!$A$72</f>
        <v>0</v>
      </c>
      <c r="C52101" s="278" t="str">
        <f>EAP!$C$10</f>
        <v>PP02</v>
      </c>
      <c r="D52101" s="279">
        <f>'Composições Desp. Diretas'!$C$72</f>
        <v>0</v>
      </c>
      <c r="E52101" s="278" t="str">
        <f>Resumo!$R$5</f>
        <v>Despesa</v>
      </c>
      <c r="F52101" s="278" t="str">
        <f>Resumo!$R$7</f>
        <v>Despesa Direta</v>
      </c>
      <c r="G52101" s="286">
        <f>'Composições Desp. Diretas'!DT72</f>
        <v>0</v>
      </c>
    </row>
    <row r="52970" spans="1:7">
      <c r="A52970" s="283">
        <f>'Comp. Desp. Indiretas'!$DS$7</f>
        <v>0</v>
      </c>
      <c r="D52970" s="279" t="str">
        <f>'CRONOG. DE RECEBIMENTO'!$A$5</f>
        <v>SUBPROGRAMA DE EDUCAÇÃO AMBIENTAL PARA A COMUNIDADE (PEAC)</v>
      </c>
      <c r="E52970" s="278" t="str">
        <f>Resumo!$R$4</f>
        <v>Receita</v>
      </c>
      <c r="F52970" s="278" t="str">
        <f>Resumo!$R$4</f>
        <v>Receita</v>
      </c>
      <c r="G52970" s="286">
        <f>'CRONOG. DE RECEBIMENTO'!AW5</f>
        <v>0</v>
      </c>
    </row>
    <row r="52971" spans="1:7">
      <c r="A52971" s="283">
        <f>'Comp. Desp. Indiretas'!$DS$7</f>
        <v>0</v>
      </c>
      <c r="D52971" s="279" t="str">
        <f>'CRONOG. DE RECEBIMENTO'!$A$6</f>
        <v>Plano de Trabalho de Comunidade (PEAC)</v>
      </c>
      <c r="E52971" s="278" t="str">
        <f>Resumo!$R$4</f>
        <v>Receita</v>
      </c>
      <c r="F52971" s="278" t="str">
        <f>Resumo!$R$4</f>
        <v>Receita</v>
      </c>
      <c r="G52971" s="286">
        <f>'CRONOG. DE RECEBIMENTO'!AW6</f>
        <v>0</v>
      </c>
    </row>
    <row r="52972" spans="1:7">
      <c r="A52972" s="283">
        <f>'Comp. Desp. Indiretas'!$DS$7</f>
        <v>0</v>
      </c>
      <c r="D52972" s="279" t="str">
        <f>'CRONOG. DE RECEBIMENTO'!$A$7</f>
        <v>Formar Comitê de Educação Ambiental de Comunidade (PEAC)</v>
      </c>
      <c r="E52972" s="278" t="str">
        <f>Resumo!$R$4</f>
        <v>Receita</v>
      </c>
      <c r="F52972" s="278" t="str">
        <f>Resumo!$R$4</f>
        <v>Receita</v>
      </c>
      <c r="G52972" s="286">
        <f>'CRONOG. DE RECEBIMENTO'!AW7</f>
        <v>0</v>
      </c>
    </row>
    <row r="52973" spans="1:7">
      <c r="A52973" s="283">
        <f>'Comp. Desp. Indiretas'!$DS$7</f>
        <v>0</v>
      </c>
      <c r="D52973" s="279" t="str">
        <f>'CRONOG. DE RECEBIMENTO'!$A$8</f>
        <v>Manter Comitê de Educação Ambiental em comunidades (PEAC)</v>
      </c>
      <c r="E52973" s="278" t="str">
        <f>Resumo!$R$4</f>
        <v>Receita</v>
      </c>
      <c r="F52973" s="278" t="str">
        <f>Resumo!$R$4</f>
        <v>Receita</v>
      </c>
      <c r="G52973" s="286">
        <f>'CRONOG. DE RECEBIMENTO'!AW8</f>
        <v>0</v>
      </c>
    </row>
    <row r="52974" spans="1:7">
      <c r="A52974" s="283">
        <f>'Comp. Desp. Indiretas'!$DS$7</f>
        <v>0</v>
      </c>
      <c r="D52974" s="279" t="str">
        <f>'CRONOG. DE RECEBIMENTO'!$A$24</f>
        <v>Realizar análise técnica mensal das atividades de Educação Ambiental do PEAC</v>
      </c>
      <c r="E52974" s="278" t="str">
        <f>Resumo!$R$4</f>
        <v>Receita</v>
      </c>
      <c r="F52974" s="278" t="str">
        <f>Resumo!$R$4</f>
        <v>Receita</v>
      </c>
      <c r="G52974" s="286">
        <f>'CRONOG. DE RECEBIMENTO'!AW24</f>
        <v>0</v>
      </c>
    </row>
    <row r="52975" spans="1:7">
      <c r="A52975" s="283">
        <f>'Comp. Desp. Indiretas'!$DS$7</f>
        <v>0</v>
      </c>
      <c r="D52975" s="279" t="str">
        <f>'CRONOG. DE RECEBIMENTO'!$A$25</f>
        <v>Realizar Blitz Educativa sobre SSMA para Comunidades (PEAC)</v>
      </c>
      <c r="E52975" s="278" t="str">
        <f>Resumo!$R$4</f>
        <v>Receita</v>
      </c>
      <c r="F52975" s="278" t="str">
        <f>Resumo!$R$4</f>
        <v>Receita</v>
      </c>
      <c r="G52975" s="286">
        <f>'CRONOG. DE RECEBIMENTO'!AW25</f>
        <v>0</v>
      </c>
    </row>
    <row r="52976" spans="1:7">
      <c r="A52976" s="283">
        <f>'Comp. Desp. Indiretas'!$DS$7</f>
        <v>0</v>
      </c>
      <c r="D52976" s="279" t="str">
        <f>'CRONOG. DE RECEBIMENTO'!$A$26</f>
        <v>Despesas tributáveis do item 6.1.12</v>
      </c>
      <c r="E52976" s="278" t="str">
        <f>Resumo!$R$4</f>
        <v>Receita</v>
      </c>
      <c r="F52976" s="278" t="str">
        <f>Resumo!$R$4</f>
        <v>Receita</v>
      </c>
      <c r="G52976" s="286">
        <f>'CRONOG. DE RECEBIMENTO'!AW26</f>
        <v>0</v>
      </c>
    </row>
    <row r="52977" spans="1:7">
      <c r="A52977" s="283">
        <f>'Comp. Desp. Indiretas'!$DS$7</f>
        <v>0</v>
      </c>
      <c r="D52977" s="279" t="str">
        <f>'CRONOG. DE RECEBIMENTO'!$A$42</f>
        <v>Despesas tributáveis do item 6.1.21</v>
      </c>
      <c r="E52977" s="278" t="str">
        <f>Resumo!$R$4</f>
        <v>Receita</v>
      </c>
      <c r="F52977" s="278" t="str">
        <f>Resumo!$R$4</f>
        <v>Receita</v>
      </c>
      <c r="G52977" s="286">
        <f>'CRONOG. DE RECEBIMENTO'!AW42</f>
        <v>0</v>
      </c>
    </row>
    <row r="52978" spans="1:7">
      <c r="A52978" s="283">
        <f>'Comp. Desp. Indiretas'!$DS$7</f>
        <v>0</v>
      </c>
      <c r="D52978" s="279" t="str">
        <f>'CRONOG. DE RECEBIMENTO'!$A$43</f>
        <v>Monitorar atividade do Programa de Educação Ambiental do Trabalhador (PEAT)</v>
      </c>
      <c r="E52978" s="278" t="str">
        <f>Resumo!$R$4</f>
        <v>Receita</v>
      </c>
      <c r="F52978" s="278" t="str">
        <f>Resumo!$R$4</f>
        <v>Receita</v>
      </c>
      <c r="G52978" s="286">
        <f>'CRONOG. DE RECEBIMENTO'!AW43</f>
        <v>0</v>
      </c>
    </row>
    <row r="52979" spans="1:7">
      <c r="A52979" s="283">
        <f>'Comp. Desp. Indiretas'!$DS$7</f>
        <v>0</v>
      </c>
      <c r="D52979" s="279" t="str">
        <f>'CRONOG. DE RECEBIMENTO'!$A$44</f>
        <v>Despesas tributáveis do item 6.1.22</v>
      </c>
      <c r="E52979" s="278" t="str">
        <f>Resumo!$R$4</f>
        <v>Receita</v>
      </c>
      <c r="F52979" s="278" t="str">
        <f>Resumo!$R$4</f>
        <v>Receita</v>
      </c>
      <c r="G52979" s="286">
        <f>'CRONOG. DE RECEBIMENTO'!AW44</f>
        <v>0</v>
      </c>
    </row>
    <row r="52980" spans="1:7">
      <c r="A52980" s="283">
        <f>'Comp. Desp. Indiretas'!$DS$7</f>
        <v>0</v>
      </c>
      <c r="D52980" s="279" t="str">
        <f>'CRONOG. DE RECEBIMENTO'!$A$45</f>
        <v>Realizar análise técnica mensal das atividades de Educação Ambiental do PEAT</v>
      </c>
      <c r="E52980" s="278" t="str">
        <f>Resumo!$R$4</f>
        <v>Receita</v>
      </c>
      <c r="F52980" s="278" t="str">
        <f>Resumo!$R$4</f>
        <v>Receita</v>
      </c>
      <c r="G52980" s="286">
        <f>'CRONOG. DE RECEBIMENTO'!AW45</f>
        <v>0</v>
      </c>
    </row>
    <row r="52981" spans="1:7">
      <c r="A52981" s="283">
        <f>'Comp. Desp. Indiretas'!$DS$7</f>
        <v>0</v>
      </c>
      <c r="D52981" s="279" t="str">
        <f>'CRONOG. DE RECEBIMENTO'!$A$46</f>
        <v>Realizar Diagnóstico Socioambiental Participativo (DSAP) para empregados</v>
      </c>
      <c r="E52981" s="278" t="str">
        <f>Resumo!$R$4</f>
        <v>Receita</v>
      </c>
      <c r="F52981" s="278" t="str">
        <f>Resumo!$R$4</f>
        <v>Receita</v>
      </c>
      <c r="G52981" s="286">
        <f>'CRONOG. DE RECEBIMENTO'!AW46</f>
        <v>0</v>
      </c>
    </row>
    <row r="52983" spans="1:7">
      <c r="A52983" s="283">
        <f>'Comp. Desp. Indiretas'!$DS$7</f>
        <v>0</v>
      </c>
      <c r="D52983" s="279" t="str">
        <f>'CRONOG. DE RECEBIMENTO'!$A$47</f>
        <v>Despesas tributáveis do item 6.1.24</v>
      </c>
      <c r="E52983" s="278" t="str">
        <f>Resumo!$R$4</f>
        <v>Receita</v>
      </c>
      <c r="F52983" s="278" t="str">
        <f>Resumo!$R$4</f>
        <v>Receita</v>
      </c>
      <c r="G52983" s="286">
        <f>'CRONOG. DE RECEBIMENTO'!AW47</f>
        <v>0</v>
      </c>
    </row>
    <row r="52984" spans="1:7">
      <c r="A52984" s="283">
        <f>'Comp. Desp. Indiretas'!$DS$7</f>
        <v>0</v>
      </c>
      <c r="D52984" s="279" t="str">
        <f>'CRONOG. DE RECEBIMENTO'!$A$48</f>
        <v>PRODUÇÃO DE ARTES VISUAIS</v>
      </c>
      <c r="E52984" s="278" t="str">
        <f>Resumo!$R$4</f>
        <v>Receita</v>
      </c>
      <c r="F52984" s="278" t="str">
        <f>Resumo!$R$4</f>
        <v>Receita</v>
      </c>
      <c r="G52984" s="286">
        <f>'CRONOG. DE RECEBIMENTO'!AW48</f>
        <v>0</v>
      </c>
    </row>
    <row r="52985" spans="1:7">
      <c r="A52985" s="283">
        <f>'Comp. Desp. Indiretas'!$DS$7</f>
        <v>0</v>
      </c>
      <c r="D52985" s="279" t="str">
        <f>'CRONOG. DE RECEBIMENTO'!$A$49</f>
        <v>Produzir material gráfico como folder, convites, banner, lâmina, outdoor, apresentações e produtos diversos atinentes a educação ambiental e outras temáticas etc.</v>
      </c>
      <c r="E52985" s="278" t="str">
        <f>Resumo!$R$4</f>
        <v>Receita</v>
      </c>
      <c r="F52985" s="278" t="str">
        <f>Resumo!$R$4</f>
        <v>Receita</v>
      </c>
      <c r="G52985" s="286">
        <f>'CRONOG. DE RECEBIMENTO'!AW49</f>
        <v>0</v>
      </c>
    </row>
    <row r="52986" spans="1:7">
      <c r="A52986" s="283">
        <f>'Comp. Desp. Indiretas'!$DS$7</f>
        <v>0</v>
      </c>
      <c r="D52986" s="279" t="str">
        <f>'CRONOG. DE RECEBIMENTO'!$A$50</f>
        <v>Produzir Card Animado, Vídeos, Spot, Jogos interativos, Peça Multimídia, Identidade Visual, Plataformas digitais/interativas, Brindes, Cadernos de Campo/Quis/Guia etc.:</v>
      </c>
      <c r="E52986" s="278" t="str">
        <f>Resumo!$R$4</f>
        <v>Receita</v>
      </c>
      <c r="F52986" s="278" t="str">
        <f>Resumo!$R$4</f>
        <v>Receita</v>
      </c>
      <c r="G52986" s="286">
        <f>'CRONOG. DE RECEBIMENTO'!AW50</f>
        <v>0</v>
      </c>
    </row>
    <row r="53000" spans="1:7">
      <c r="A53000" s="283">
        <f>'Comp. Desp. Indiretas'!$DS$7</f>
        <v>0</v>
      </c>
      <c r="D53000" s="279" t="str">
        <f>Resumo!$R$8</f>
        <v>Imposto</v>
      </c>
      <c r="E53000" s="278" t="str">
        <f>Resumo!$R$5</f>
        <v>Despesa</v>
      </c>
      <c r="F53000" s="278" t="str">
        <f>Resumo!$R$8</f>
        <v>Imposto</v>
      </c>
      <c r="G53000" s="286">
        <f>'CRONOG. DE RECEBIMENTO'!AW53</f>
        <v>0</v>
      </c>
    </row>
    <row r="53001" spans="1:7">
      <c r="A53001" s="283">
        <f>'Comp. Desp. Indiretas'!$DS$7</f>
        <v>0</v>
      </c>
      <c r="D53001" s="279" t="str">
        <f>Resumo!$R$9</f>
        <v>Overhead</v>
      </c>
      <c r="E53001" s="278" t="str">
        <f>Resumo!$R$9</f>
        <v>Overhead</v>
      </c>
      <c r="F53001" s="278" t="str">
        <f>Resumo!$R$9</f>
        <v>Overhead</v>
      </c>
      <c r="G53001" s="286">
        <f>'CRONOG. DE RECEBIMENTO'!AW58</f>
        <v>0</v>
      </c>
    </row>
    <row r="53002" spans="1:7">
      <c r="A53002" s="283">
        <f>'Comp. Desp. Indiretas'!$DS$7</f>
        <v>0</v>
      </c>
      <c r="D53002" s="279" t="str">
        <f>Resumo!$R$10</f>
        <v>Margem</v>
      </c>
      <c r="E53002" s="278" t="str">
        <f>Resumo!$R$10</f>
        <v>Margem</v>
      </c>
      <c r="F53002" s="278" t="str">
        <f>Resumo!$R$10</f>
        <v>Margem</v>
      </c>
      <c r="G53002" s="286">
        <f>'CRONOG. DE RECEBIMENTO'!AW60</f>
        <v>0</v>
      </c>
    </row>
    <row r="53003" spans="1:7">
      <c r="A53003" s="283">
        <f>'Comp. Desp. Indiretas'!$DS$7</f>
        <v>0</v>
      </c>
      <c r="D53003" s="279" t="str">
        <f>Resumo!$R$11</f>
        <v>Risco</v>
      </c>
      <c r="E53003" s="278" t="str">
        <f>Resumo!$R$11</f>
        <v>Risco</v>
      </c>
      <c r="F53003" s="278" t="str">
        <f>Resumo!$R$11</f>
        <v>Risco</v>
      </c>
      <c r="G53003" s="286">
        <f>'CRONOG. DE RECEBIMENTO'!AW59</f>
        <v>0</v>
      </c>
    </row>
    <row r="53004" spans="1:7">
      <c r="A53004" s="283">
        <f>'Comp. Desp. Indiretas'!$DS$7</f>
        <v>0</v>
      </c>
      <c r="D53004" s="279" t="str">
        <f>'CRONOG. DE RECEBIMENTO'!$A$54</f>
        <v>TOTAL MENSAL - RECEITA LÍQUIDA</v>
      </c>
      <c r="E53004" s="278" t="str">
        <f>Resumo!$R$4</f>
        <v>Receita</v>
      </c>
      <c r="F53004" s="278" t="str">
        <f>'CRONOG. DE RECEBIMENTO'!$A$54</f>
        <v>TOTAL MENSAL - RECEITA LÍQUIDA</v>
      </c>
      <c r="G53004" s="286">
        <f>'CRONOG. DE RECEBIMENTO'!$AW$54</f>
        <v>0</v>
      </c>
    </row>
    <row r="53005" spans="1:7">
      <c r="A53005" s="283">
        <f>'Comp. Desp. Indiretas'!$DS$7</f>
        <v>0</v>
      </c>
      <c r="D53005" s="279" t="str">
        <f>'CRONOG. DE RECEBIMENTO'!$A$55</f>
        <v>TOTAL ACUMULADO - RECEITA LÍQUIDA</v>
      </c>
      <c r="E53005" s="278" t="str">
        <f>Resumo!$R$4</f>
        <v>Receita</v>
      </c>
      <c r="F53005" s="278" t="str">
        <f>'CRONOG. DE RECEBIMENTO'!$A$55</f>
        <v>TOTAL ACUMULADO - RECEITA LÍQUIDA</v>
      </c>
      <c r="G53005" s="286">
        <f>'CRONOG. DE RECEBIMENTO'!$AW$55</f>
        <v>5856057.9680455765</v>
      </c>
    </row>
    <row r="53036" spans="1:7">
      <c r="A53036" s="283">
        <f>'Comp. Desp. Indiretas'!$DT$7</f>
        <v>0</v>
      </c>
      <c r="B53036" s="278" t="str">
        <f>'Comp. Desp. Indiretas'!$A$9</f>
        <v>MOC</v>
      </c>
      <c r="D53036" s="279" t="str">
        <f>'Comp. Desp. Indiretas'!$C$9</f>
        <v>DIRETOR TÉCNICO</v>
      </c>
      <c r="E53036" s="278" t="str">
        <f>Resumo!$R$5</f>
        <v>Despesa</v>
      </c>
      <c r="F53036" s="278" t="str">
        <f>Resumo!$R$6</f>
        <v>Despesa Indireta</v>
      </c>
      <c r="G53036" s="286">
        <f>'Comp. Desp. Indiretas'!DT9</f>
        <v>0</v>
      </c>
    </row>
    <row r="53037" spans="1:7">
      <c r="A53037" s="283">
        <f>'Comp. Desp. Indiretas'!$DT$7</f>
        <v>0</v>
      </c>
      <c r="B53037" s="278" t="str">
        <f>'Comp. Desp. Indiretas'!$A$10</f>
        <v>MOC</v>
      </c>
      <c r="D53037" s="279" t="str">
        <f>'Comp. Desp. Indiretas'!$C$10</f>
        <v>GERENTE DE PROJETO</v>
      </c>
      <c r="E53037" s="278" t="str">
        <f>Resumo!$R$5</f>
        <v>Despesa</v>
      </c>
      <c r="F53037" s="278" t="str">
        <f>Resumo!$R$6</f>
        <v>Despesa Indireta</v>
      </c>
      <c r="G53037" s="286">
        <f>'Comp. Desp. Indiretas'!DT10</f>
        <v>0</v>
      </c>
    </row>
    <row r="53038" spans="1:7">
      <c r="A53038" s="283">
        <f>'Comp. Desp. Indiretas'!$DT$7</f>
        <v>0</v>
      </c>
      <c r="B53038" s="278" t="str">
        <f>'Comp. Desp. Indiretas'!$A$11</f>
        <v>MOC</v>
      </c>
      <c r="D53038" s="279" t="str">
        <f>'Comp. Desp. Indiretas'!$C$11</f>
        <v>COORD. DE PROJETO</v>
      </c>
      <c r="E53038" s="278" t="str">
        <f>Resumo!$R$5</f>
        <v>Despesa</v>
      </c>
      <c r="F53038" s="278" t="str">
        <f>Resumo!$R$6</f>
        <v>Despesa Indireta</v>
      </c>
      <c r="G53038" s="286">
        <f>'Comp. Desp. Indiretas'!DT11</f>
        <v>0</v>
      </c>
    </row>
    <row r="53039" spans="1:7">
      <c r="A53039" s="283">
        <f>'Comp. Desp. Indiretas'!$DT$7</f>
        <v>0</v>
      </c>
      <c r="B53039" s="278" t="str">
        <f>'Comp. Desp. Indiretas'!$A$12</f>
        <v>MOC</v>
      </c>
      <c r="D53039" s="279" t="str">
        <f>'Comp. Desp. Indiretas'!$C$12</f>
        <v>COORD. OPERACIONAL</v>
      </c>
      <c r="E53039" s="278" t="str">
        <f>Resumo!$R$5</f>
        <v>Despesa</v>
      </c>
      <c r="F53039" s="278" t="str">
        <f>Resumo!$R$6</f>
        <v>Despesa Indireta</v>
      </c>
      <c r="G53039" s="286">
        <f>'Comp. Desp. Indiretas'!DT12</f>
        <v>0</v>
      </c>
    </row>
    <row r="53040" spans="1:7">
      <c r="A53040" s="283">
        <f>'Comp. Desp. Indiretas'!$DT$7</f>
        <v>0</v>
      </c>
      <c r="B53040" s="278" t="str">
        <f>'Comp. Desp. Indiretas'!$A$13</f>
        <v>MOC</v>
      </c>
      <c r="D53040" s="279" t="str">
        <f>'Comp. Desp. Indiretas'!$C$13</f>
        <v>ANALISTA DE PROJETOS SENIOR</v>
      </c>
      <c r="E53040" s="278" t="str">
        <f>Resumo!$R$5</f>
        <v>Despesa</v>
      </c>
      <c r="F53040" s="278" t="str">
        <f>Resumo!$R$6</f>
        <v>Despesa Indireta</v>
      </c>
      <c r="G53040" s="286">
        <f>'Comp. Desp. Indiretas'!DT13</f>
        <v>0</v>
      </c>
    </row>
    <row r="53041" spans="1:7">
      <c r="A53041" s="283">
        <f>'Comp. Desp. Indiretas'!$DT$7</f>
        <v>0</v>
      </c>
      <c r="B53041" s="278" t="str">
        <f>'Comp. Desp. Indiretas'!$A$14</f>
        <v>MOC</v>
      </c>
      <c r="D53041" s="279" t="str">
        <f>'Comp. Desp. Indiretas'!$C$14</f>
        <v>ANALISTA DE PROJETOS PLENO</v>
      </c>
      <c r="E53041" s="278" t="str">
        <f>Resumo!$R$5</f>
        <v>Despesa</v>
      </c>
      <c r="F53041" s="278" t="str">
        <f>Resumo!$R$6</f>
        <v>Despesa Indireta</v>
      </c>
      <c r="G53041" s="286">
        <f>'Comp. Desp. Indiretas'!DT14</f>
        <v>0</v>
      </c>
    </row>
    <row r="53042" spans="1:7">
      <c r="A53042" s="283">
        <f>'Comp. Desp. Indiretas'!$DT$7</f>
        <v>0</v>
      </c>
      <c r="B53042" s="278" t="str">
        <f>'Comp. Desp. Indiretas'!$A$15</f>
        <v>MOC</v>
      </c>
      <c r="D53042" s="279" t="str">
        <f>'Comp. Desp. Indiretas'!$C$15</f>
        <v>ANALISTA DE PROJETOS JUNIOR</v>
      </c>
      <c r="E53042" s="278" t="str">
        <f>Resumo!$R$5</f>
        <v>Despesa</v>
      </c>
      <c r="F53042" s="278" t="str">
        <f>Resumo!$R$6</f>
        <v>Despesa Indireta</v>
      </c>
      <c r="G53042" s="286">
        <f>'Comp. Desp. Indiretas'!DT15</f>
        <v>0</v>
      </c>
    </row>
    <row r="53043" spans="1:7">
      <c r="A53043" s="283">
        <f>'Comp. Desp. Indiretas'!$DT$7</f>
        <v>0</v>
      </c>
      <c r="B53043" s="278" t="str">
        <f>'Comp. Desp. Indiretas'!$A$16</f>
        <v>MOC</v>
      </c>
      <c r="D53043" s="279" t="str">
        <f>'Comp. Desp. Indiretas'!$C$16</f>
        <v>TÉCNICO OPERACIONAL</v>
      </c>
      <c r="E53043" s="278" t="str">
        <f>Resumo!$R$5</f>
        <v>Despesa</v>
      </c>
      <c r="F53043" s="278" t="str">
        <f>Resumo!$R$6</f>
        <v>Despesa Indireta</v>
      </c>
      <c r="G53043" s="286">
        <f>'Comp. Desp. Indiretas'!DT16</f>
        <v>0</v>
      </c>
    </row>
    <row r="53044" spans="1:7">
      <c r="A53044" s="283">
        <f>'Comp. Desp. Indiretas'!$DT$7</f>
        <v>0</v>
      </c>
      <c r="B53044" s="278" t="str">
        <f>'Comp. Desp. Indiretas'!$A$17</f>
        <v>MOC</v>
      </c>
      <c r="D53044" s="279" t="str">
        <f>'Comp. Desp. Indiretas'!$C$17</f>
        <v>TÉCNICO OPERACIONAL - C/ PERICULOSIDADE</v>
      </c>
      <c r="E53044" s="278" t="str">
        <f>Resumo!$R$5</f>
        <v>Despesa</v>
      </c>
      <c r="F53044" s="278" t="str">
        <f>Resumo!$R$6</f>
        <v>Despesa Indireta</v>
      </c>
      <c r="G53044" s="286">
        <f>'Comp. Desp. Indiretas'!DT17</f>
        <v>0</v>
      </c>
    </row>
    <row r="53045" spans="1:7">
      <c r="A53045" s="283">
        <f>'Comp. Desp. Indiretas'!$DT$7</f>
        <v>0</v>
      </c>
      <c r="B53045" s="278" t="str">
        <f>'Comp. Desp. Indiretas'!$A$18</f>
        <v>MOC</v>
      </c>
      <c r="D53045" s="279" t="str">
        <f>'Comp. Desp. Indiretas'!$C$18</f>
        <v>ANALISTA DE GEOPROCESSAMENTO</v>
      </c>
      <c r="E53045" s="278" t="str">
        <f>Resumo!$R$5</f>
        <v>Despesa</v>
      </c>
      <c r="F53045" s="278" t="str">
        <f>Resumo!$R$6</f>
        <v>Despesa Indireta</v>
      </c>
      <c r="G53045" s="286">
        <f>'Comp. Desp. Indiretas'!DT18</f>
        <v>0</v>
      </c>
    </row>
    <row r="53046" spans="1:7">
      <c r="A53046" s="283">
        <f>'Comp. Desp. Indiretas'!$DT$7</f>
        <v>0</v>
      </c>
      <c r="B53046" s="278" t="str">
        <f>'Comp. Desp. Indiretas'!$A$19</f>
        <v>MOC</v>
      </c>
      <c r="D53046" s="279" t="str">
        <f>'Comp. Desp. Indiretas'!$C$19</f>
        <v>ASSISTENTE DE PROJETOS</v>
      </c>
      <c r="E53046" s="278" t="str">
        <f>Resumo!$R$5</f>
        <v>Despesa</v>
      </c>
      <c r="F53046" s="278" t="str">
        <f>Resumo!$R$6</f>
        <v>Despesa Indireta</v>
      </c>
      <c r="G53046" s="286">
        <f>'Comp. Desp. Indiretas'!DT19</f>
        <v>0</v>
      </c>
    </row>
    <row r="53047" spans="1:7">
      <c r="A53047" s="283">
        <f>'Comp. Desp. Indiretas'!$DT$7</f>
        <v>0</v>
      </c>
      <c r="B53047" s="278" t="str">
        <f>'Comp. Desp. Indiretas'!$A$20</f>
        <v>MOC</v>
      </c>
      <c r="D53047" s="279" t="str">
        <f>'Comp. Desp. Indiretas'!$C$20</f>
        <v>ASSISTENTE ADMINISTRATIVO</v>
      </c>
      <c r="E53047" s="278" t="str">
        <f>Resumo!$R$5</f>
        <v>Despesa</v>
      </c>
      <c r="F53047" s="278" t="str">
        <f>Resumo!$R$6</f>
        <v>Despesa Indireta</v>
      </c>
      <c r="G53047" s="286">
        <f>'Comp. Desp. Indiretas'!DT20</f>
        <v>0</v>
      </c>
    </row>
    <row r="53048" spans="1:7">
      <c r="A53048" s="283">
        <f>'Comp. Desp. Indiretas'!$DT$7</f>
        <v>0</v>
      </c>
      <c r="B53048" s="278" t="str">
        <f>'Comp. Desp. Indiretas'!$A$21</f>
        <v>MOC</v>
      </c>
      <c r="D53048" s="279" t="str">
        <f>'Comp. Desp. Indiretas'!$C$21</f>
        <v>ESTAGIÁRIO TÉCNICO</v>
      </c>
      <c r="E53048" s="278" t="str">
        <f>Resumo!$R$5</f>
        <v>Despesa</v>
      </c>
      <c r="F53048" s="278" t="str">
        <f>Resumo!$R$6</f>
        <v>Despesa Indireta</v>
      </c>
      <c r="G53048" s="286">
        <f>'Comp. Desp. Indiretas'!DT21</f>
        <v>0</v>
      </c>
    </row>
    <row r="53049" spans="1:7">
      <c r="A53049" s="283">
        <f>'Comp. Desp. Indiretas'!$DT$7</f>
        <v>0</v>
      </c>
      <c r="B53049" s="278" t="str">
        <f>'Comp. Desp. Indiretas'!$A$22</f>
        <v>MOC</v>
      </c>
      <c r="D53049" s="279" t="str">
        <f>'Comp. Desp. Indiretas'!$C$22</f>
        <v>ANALISTA FINANCEIRO</v>
      </c>
      <c r="E53049" s="278" t="str">
        <f>Resumo!$R$5</f>
        <v>Despesa</v>
      </c>
      <c r="F53049" s="278" t="str">
        <f>Resumo!$R$6</f>
        <v>Despesa Indireta</v>
      </c>
      <c r="G53049" s="286">
        <f>'Comp. Desp. Indiretas'!DT22</f>
        <v>0</v>
      </c>
    </row>
    <row r="53050" spans="1:7">
      <c r="A53050" s="283">
        <f>'Comp. Desp. Indiretas'!$DT$7</f>
        <v>0</v>
      </c>
      <c r="B53050" s="278" t="str">
        <f>'Comp. Desp. Indiretas'!$A$23</f>
        <v>MOC</v>
      </c>
      <c r="D53050" s="279" t="str">
        <f>'Comp. Desp. Indiretas'!$C$23</f>
        <v>ANALISTA DE SUPRIMENTOS</v>
      </c>
      <c r="E53050" s="278" t="str">
        <f>Resumo!$R$5</f>
        <v>Despesa</v>
      </c>
      <c r="F53050" s="278" t="str">
        <f>Resumo!$R$6</f>
        <v>Despesa Indireta</v>
      </c>
      <c r="G53050" s="286">
        <f>'Comp. Desp. Indiretas'!DT23</f>
        <v>0</v>
      </c>
    </row>
    <row r="53051" spans="1:7">
      <c r="A53051" s="283">
        <f>'Comp. Desp. Indiretas'!$DT$7</f>
        <v>0</v>
      </c>
      <c r="B53051" s="278" t="str">
        <f>'Comp. Desp. Indiretas'!$A$24</f>
        <v>DG</v>
      </c>
      <c r="D53051" s="279" t="str">
        <f>'Comp. Desp. Indiretas'!$C$24</f>
        <v>HOSPEDAGEM VIAGEM</v>
      </c>
      <c r="E53051" s="278" t="str">
        <f>Resumo!$R$5</f>
        <v>Despesa</v>
      </c>
      <c r="F53051" s="278" t="str">
        <f>Resumo!$R$6</f>
        <v>Despesa Indireta</v>
      </c>
      <c r="G53051" s="286">
        <f>'Comp. Desp. Indiretas'!DT24</f>
        <v>0</v>
      </c>
    </row>
    <row r="53052" spans="1:7">
      <c r="A53052" s="283">
        <f>'Comp. Desp. Indiretas'!$DT$7</f>
        <v>0</v>
      </c>
      <c r="B53052" s="278" t="str">
        <f>'Comp. Desp. Indiretas'!$A$25</f>
        <v>DG</v>
      </c>
      <c r="D53052" s="279" t="str">
        <f>'Comp. Desp. Indiretas'!$C$25</f>
        <v>HOSPEDAGEM - NIVEL 2</v>
      </c>
      <c r="E53052" s="278" t="str">
        <f>Resumo!$R$5</f>
        <v>Despesa</v>
      </c>
      <c r="F53052" s="278" t="str">
        <f>Resumo!$R$6</f>
        <v>Despesa Indireta</v>
      </c>
      <c r="G53052" s="286">
        <f>'Comp. Desp. Indiretas'!DT25</f>
        <v>0</v>
      </c>
    </row>
    <row r="53053" spans="1:7">
      <c r="A53053" s="283">
        <f>'Comp. Desp. Indiretas'!$DT$7</f>
        <v>0</v>
      </c>
      <c r="B53053" s="278" t="str">
        <f>'Comp. Desp. Indiretas'!$A$26</f>
        <v>DG</v>
      </c>
      <c r="D53053" s="279" t="str">
        <f>'Comp. Desp. Indiretas'!$C$26</f>
        <v>HOSPEDAGEM - NIVEL 3</v>
      </c>
      <c r="E53053" s="278" t="str">
        <f>Resumo!$R$5</f>
        <v>Despesa</v>
      </c>
      <c r="F53053" s="278" t="str">
        <f>Resumo!$R$6</f>
        <v>Despesa Indireta</v>
      </c>
      <c r="G53053" s="286">
        <f>'Comp. Desp. Indiretas'!DT26</f>
        <v>0</v>
      </c>
    </row>
    <row r="53054" spans="1:7">
      <c r="A53054" s="283">
        <f>'Comp. Desp. Indiretas'!$DT$7</f>
        <v>0</v>
      </c>
      <c r="B53054" s="278" t="str">
        <f>'Comp. Desp. Indiretas'!$A$27</f>
        <v>DG</v>
      </c>
      <c r="D53054" s="279" t="str">
        <f>'Comp. Desp. Indiretas'!$C$27</f>
        <v>SALA COMERCIAL - PARAUAPEBAS/PA</v>
      </c>
      <c r="E53054" s="278" t="str">
        <f>Resumo!$R$5</f>
        <v>Despesa</v>
      </c>
      <c r="F53054" s="278" t="str">
        <f>Resumo!$R$6</f>
        <v>Despesa Indireta</v>
      </c>
      <c r="G53054" s="286">
        <f>'Comp. Desp. Indiretas'!DT27</f>
        <v>0</v>
      </c>
    </row>
    <row r="53055" spans="1:7">
      <c r="A53055" s="283">
        <f>'Comp. Desp. Indiretas'!$DT$7</f>
        <v>0</v>
      </c>
      <c r="B53055" s="278" t="str">
        <f>'Comp. Desp. Indiretas'!$A$28</f>
        <v>DG</v>
      </c>
      <c r="D53055" s="279" t="str">
        <f>'Comp. Desp. Indiretas'!$C$28</f>
        <v>CUSTOS FIXOS - SALA COMERCIAL (INTERNET, TELEFONIA, ENERGIA, LIMPEZA, E ETC)</v>
      </c>
      <c r="E53055" s="278" t="str">
        <f>Resumo!$R$5</f>
        <v>Despesa</v>
      </c>
      <c r="F53055" s="278" t="str">
        <f>Resumo!$R$6</f>
        <v>Despesa Indireta</v>
      </c>
      <c r="G53055" s="286">
        <f>'Comp. Desp. Indiretas'!DT28</f>
        <v>0</v>
      </c>
    </row>
    <row r="53056" spans="1:7">
      <c r="A53056" s="283">
        <f>'Comp. Desp. Indiretas'!$DT$7</f>
        <v>0</v>
      </c>
      <c r="B53056" s="278" t="str">
        <f>'Comp. Desp. Indiretas'!$A$29</f>
        <v>DG</v>
      </c>
      <c r="D53056" s="279" t="str">
        <f>'Comp. Desp. Indiretas'!$C$29</f>
        <v>MOBILIA/FRETE - SALA COMERCIAL</v>
      </c>
      <c r="E53056" s="278" t="str">
        <f>Resumo!$R$5</f>
        <v>Despesa</v>
      </c>
      <c r="F53056" s="278" t="str">
        <f>Resumo!$R$6</f>
        <v>Despesa Indireta</v>
      </c>
      <c r="G53056" s="286">
        <f>'Comp. Desp. Indiretas'!DT29</f>
        <v>0</v>
      </c>
    </row>
    <row r="53057" spans="1:7">
      <c r="A53057" s="283">
        <f>'Comp. Desp. Indiretas'!$DT$7</f>
        <v>0</v>
      </c>
      <c r="B53057" s="278" t="str">
        <f>'Comp. Desp. Indiretas'!$A$30</f>
        <v>DG</v>
      </c>
      <c r="D53057" s="279" t="str">
        <f>'Comp. Desp. Indiretas'!$C$30</f>
        <v>ALIMENTAÇÃO - NIVEL 3</v>
      </c>
      <c r="E53057" s="278" t="str">
        <f>Resumo!$R$5</f>
        <v>Despesa</v>
      </c>
      <c r="F53057" s="278" t="str">
        <f>Resumo!$R$6</f>
        <v>Despesa Indireta</v>
      </c>
      <c r="G53057" s="286">
        <f>'Comp. Desp. Indiretas'!DT30</f>
        <v>0</v>
      </c>
    </row>
    <row r="53058" spans="1:7">
      <c r="A53058" s="283">
        <f>'Comp. Desp. Indiretas'!$DT$7</f>
        <v>0</v>
      </c>
      <c r="B53058" s="278" t="str">
        <f>'Comp. Desp. Indiretas'!$A$31</f>
        <v>DG</v>
      </c>
      <c r="D53058" s="279" t="str">
        <f>'Comp. Desp. Indiretas'!$C$31</f>
        <v>TELEFONIA</v>
      </c>
      <c r="E53058" s="278" t="str">
        <f>Resumo!$R$5</f>
        <v>Despesa</v>
      </c>
      <c r="F53058" s="278" t="str">
        <f>Resumo!$R$6</f>
        <v>Despesa Indireta</v>
      </c>
      <c r="G53058" s="286">
        <f>'Comp. Desp. Indiretas'!DT31</f>
        <v>0</v>
      </c>
    </row>
    <row r="53059" spans="1:7">
      <c r="A53059" s="283">
        <f>'Comp. Desp. Indiretas'!$DT$7</f>
        <v>0</v>
      </c>
      <c r="B53059" s="278" t="str">
        <f>'Comp. Desp. Indiretas'!$A$32</f>
        <v>DG</v>
      </c>
      <c r="D53059" s="279" t="str">
        <f>'Comp. Desp. Indiretas'!$C$32</f>
        <v>ALUGUEL DE VEÍCULO SUV</v>
      </c>
      <c r="E53059" s="278" t="str">
        <f>Resumo!$R$5</f>
        <v>Despesa</v>
      </c>
      <c r="F53059" s="278" t="str">
        <f>Resumo!$R$6</f>
        <v>Despesa Indireta</v>
      </c>
      <c r="G53059" s="286">
        <f>'Comp. Desp. Indiretas'!DT32</f>
        <v>0</v>
      </c>
    </row>
    <row r="53060" spans="1:7">
      <c r="A53060" s="283">
        <f>'Comp. Desp. Indiretas'!$DT$7</f>
        <v>0</v>
      </c>
      <c r="B53060" s="278" t="str">
        <f>'Comp. Desp. Indiretas'!$A$33</f>
        <v>DG</v>
      </c>
      <c r="D53060" s="279" t="str">
        <f>'Comp. Desp. Indiretas'!$C$33</f>
        <v>ALUGUEL DE VEICULO LEVE</v>
      </c>
      <c r="E53060" s="278" t="str">
        <f>Resumo!$R$5</f>
        <v>Despesa</v>
      </c>
      <c r="F53060" s="278" t="str">
        <f>Resumo!$R$6</f>
        <v>Despesa Indireta</v>
      </c>
      <c r="G53060" s="286">
        <f>'Comp. Desp. Indiretas'!DT33</f>
        <v>0</v>
      </c>
    </row>
    <row r="53061" spans="1:7">
      <c r="A53061" s="283">
        <f>'Comp. Desp. Indiretas'!$DT$7</f>
        <v>0</v>
      </c>
      <c r="B53061" s="278" t="str">
        <f>'Comp. Desp. Indiretas'!$A$34</f>
        <v>DG</v>
      </c>
      <c r="D53061" s="279" t="str">
        <f>'Comp. Desp. Indiretas'!$C$34</f>
        <v>ALUGUEL CAMINHONTE</v>
      </c>
      <c r="E53061" s="278" t="str">
        <f>Resumo!$R$5</f>
        <v>Despesa</v>
      </c>
      <c r="F53061" s="278" t="str">
        <f>Resumo!$R$6</f>
        <v>Despesa Indireta</v>
      </c>
      <c r="G53061" s="286">
        <f>'Comp. Desp. Indiretas'!DT34</f>
        <v>0</v>
      </c>
    </row>
    <row r="53062" spans="1:7">
      <c r="A53062" s="283">
        <f>'Comp. Desp. Indiretas'!$DT$7</f>
        <v>0</v>
      </c>
      <c r="B53062" s="278" t="str">
        <f>'Comp. Desp. Indiretas'!$A$35</f>
        <v>DG</v>
      </c>
      <c r="D53062" s="279" t="str">
        <f>'Comp. Desp. Indiretas'!$C$35</f>
        <v>AQUISIÇÃO DE VEICULO</v>
      </c>
      <c r="E53062" s="278" t="str">
        <f>Resumo!$R$5</f>
        <v>Despesa</v>
      </c>
      <c r="F53062" s="278" t="str">
        <f>Resumo!$R$6</f>
        <v>Despesa Indireta</v>
      </c>
      <c r="G53062" s="286">
        <f>'Comp. Desp. Indiretas'!DT35</f>
        <v>0</v>
      </c>
    </row>
    <row r="53063" spans="1:7">
      <c r="A53063" s="283">
        <f>'Comp. Desp. Indiretas'!$DT$7</f>
        <v>0</v>
      </c>
      <c r="B53063" s="278" t="str">
        <f>'Comp. Desp. Indiretas'!$A$36</f>
        <v>DG</v>
      </c>
      <c r="D53063" s="279" t="str">
        <f>'Comp. Desp. Indiretas'!$C$36</f>
        <v>COMBUSTÍVEL - GASOLINA</v>
      </c>
      <c r="E53063" s="278" t="str">
        <f>Resumo!$R$5</f>
        <v>Despesa</v>
      </c>
      <c r="F53063" s="278" t="str">
        <f>Resumo!$R$6</f>
        <v>Despesa Indireta</v>
      </c>
      <c r="G53063" s="286">
        <f>'Comp. Desp. Indiretas'!DT36</f>
        <v>0</v>
      </c>
    </row>
    <row r="53064" spans="1:7">
      <c r="A53064" s="283">
        <f>'Comp. Desp. Indiretas'!$DT$7</f>
        <v>0</v>
      </c>
      <c r="B53064" s="278" t="str">
        <f>'Comp. Desp. Indiretas'!$A$37</f>
        <v>DG</v>
      </c>
      <c r="D53064" s="279" t="str">
        <f>'Comp. Desp. Indiretas'!$C$37</f>
        <v>COMBUSTÍVEL - DIESEL</v>
      </c>
      <c r="E53064" s="278" t="str">
        <f>Resumo!$R$5</f>
        <v>Despesa</v>
      </c>
      <c r="F53064" s="278" t="str">
        <f>Resumo!$R$6</f>
        <v>Despesa Indireta</v>
      </c>
      <c r="G53064" s="286">
        <f>'Comp. Desp. Indiretas'!DT37</f>
        <v>0</v>
      </c>
    </row>
    <row r="53065" spans="1:7">
      <c r="A53065" s="283">
        <f>'Comp. Desp. Indiretas'!$DT$7</f>
        <v>0</v>
      </c>
      <c r="B53065" s="278" t="str">
        <f>'Comp. Desp. Indiretas'!$A$38</f>
        <v>DG</v>
      </c>
      <c r="D53065" s="279" t="str">
        <f>'Comp. Desp. Indiretas'!$C$38</f>
        <v>PASSAGEM AÉREA</v>
      </c>
      <c r="E53065" s="278" t="str">
        <f>Resumo!$R$5</f>
        <v>Despesa</v>
      </c>
      <c r="F53065" s="278" t="str">
        <f>Resumo!$R$6</f>
        <v>Despesa Indireta</v>
      </c>
      <c r="G53065" s="286">
        <f>'Comp. Desp. Indiretas'!DT38</f>
        <v>0</v>
      </c>
    </row>
    <row r="53066" spans="1:7">
      <c r="A53066" s="283">
        <f>'Comp. Desp. Indiretas'!$DT$7</f>
        <v>0</v>
      </c>
      <c r="B53066" s="278" t="str">
        <f>'Comp. Desp. Indiretas'!$A$39</f>
        <v>ART</v>
      </c>
      <c r="D53066" s="279" t="str">
        <f>'Comp. Desp. Indiretas'!$C$39</f>
        <v>ART CREA - Nível 1</v>
      </c>
      <c r="E53066" s="278" t="str">
        <f>Resumo!$R$5</f>
        <v>Despesa</v>
      </c>
      <c r="F53066" s="278" t="str">
        <f>Resumo!$R$6</f>
        <v>Despesa Indireta</v>
      </c>
      <c r="G53066" s="286">
        <f>'Comp. Desp. Indiretas'!DT39</f>
        <v>0</v>
      </c>
    </row>
    <row r="53067" spans="1:7">
      <c r="A53067" s="283">
        <f>'Comp. Desp. Indiretas'!$DT$7</f>
        <v>0</v>
      </c>
      <c r="B53067" s="278" t="str">
        <f>'Comp. Desp. Indiretas'!$A$40</f>
        <v>ART</v>
      </c>
      <c r="D53067" s="279" t="str">
        <f>'Comp. Desp. Indiretas'!$C$40</f>
        <v>ART CREA - Nível 2</v>
      </c>
      <c r="E53067" s="278" t="str">
        <f>Resumo!$R$5</f>
        <v>Despesa</v>
      </c>
      <c r="F53067" s="278" t="str">
        <f>Resumo!$R$6</f>
        <v>Despesa Indireta</v>
      </c>
      <c r="G53067" s="286">
        <f>'Comp. Desp. Indiretas'!DT40</f>
        <v>0</v>
      </c>
    </row>
    <row r="53068" spans="1:7">
      <c r="A53068" s="283">
        <f>'Comp. Desp. Indiretas'!$DT$7</f>
        <v>0</v>
      </c>
      <c r="B53068" s="278" t="str">
        <f>'Comp. Desp. Indiretas'!$A$41</f>
        <v>ART</v>
      </c>
      <c r="D53068" s="279" t="str">
        <f>'Comp. Desp. Indiretas'!$C$41</f>
        <v>ART CREA - Nível 3</v>
      </c>
      <c r="E53068" s="278" t="str">
        <f>Resumo!$R$5</f>
        <v>Despesa</v>
      </c>
      <c r="F53068" s="278" t="str">
        <f>Resumo!$R$6</f>
        <v>Despesa Indireta</v>
      </c>
      <c r="G53068" s="286">
        <f>'Comp. Desp. Indiretas'!DT41</f>
        <v>0</v>
      </c>
    </row>
    <row r="53069" spans="1:7">
      <c r="A53069" s="283">
        <f>'Comp. Desp. Indiretas'!$DT$7</f>
        <v>0</v>
      </c>
      <c r="B53069" s="278" t="str">
        <f>'Comp. Desp. Indiretas'!$A$42</f>
        <v>ART</v>
      </c>
      <c r="D53069" s="279" t="str">
        <f>'Comp. Desp. Indiretas'!$C$42</f>
        <v>ACERVO CREA</v>
      </c>
      <c r="E53069" s="278" t="str">
        <f>Resumo!$R$5</f>
        <v>Despesa</v>
      </c>
      <c r="F53069" s="278" t="str">
        <f>Resumo!$R$6</f>
        <v>Despesa Indireta</v>
      </c>
      <c r="G53069" s="286">
        <f>'Comp. Desp. Indiretas'!DT42</f>
        <v>0</v>
      </c>
    </row>
    <row r="53070" spans="1:7">
      <c r="A53070" s="283">
        <f>'Comp. Desp. Indiretas'!$DT$7</f>
        <v>0</v>
      </c>
      <c r="B53070" s="278" t="str">
        <f>'Comp. Desp. Indiretas'!$A$43</f>
        <v>ART</v>
      </c>
      <c r="D53070" s="279" t="str">
        <f>'Comp. Desp. Indiretas'!$C$43</f>
        <v>ART CRBio</v>
      </c>
      <c r="E53070" s="278" t="str">
        <f>Resumo!$R$5</f>
        <v>Despesa</v>
      </c>
      <c r="F53070" s="278" t="str">
        <f>Resumo!$R$6</f>
        <v>Despesa Indireta</v>
      </c>
      <c r="G53070" s="286">
        <f>'Comp. Desp. Indiretas'!DT43</f>
        <v>0</v>
      </c>
    </row>
    <row r="53071" spans="1:7">
      <c r="A53071" s="283">
        <f>'Comp. Desp. Indiretas'!$DT$7</f>
        <v>0</v>
      </c>
      <c r="B53071" s="278" t="str">
        <f>'Comp. Desp. Indiretas'!$A$44</f>
        <v>ART</v>
      </c>
      <c r="D53071" s="279" t="str">
        <f>'Comp. Desp. Indiretas'!$C$44</f>
        <v>ACERVO CRBio</v>
      </c>
      <c r="E53071" s="278" t="str">
        <f>Resumo!$R$5</f>
        <v>Despesa</v>
      </c>
      <c r="F53071" s="278" t="str">
        <f>Resumo!$R$6</f>
        <v>Despesa Indireta</v>
      </c>
      <c r="G53071" s="286">
        <f>'Comp. Desp. Indiretas'!DT44</f>
        <v>0</v>
      </c>
    </row>
    <row r="53072" spans="1:7">
      <c r="A53072" s="283">
        <f>'Comp. Desp. Indiretas'!$DT$7</f>
        <v>0</v>
      </c>
      <c r="B53072" s="278" t="str">
        <f>'Comp. Desp. Indiretas'!$A$45</f>
        <v>ART</v>
      </c>
      <c r="D53072" s="279" t="str">
        <f>'Comp. Desp. Indiretas'!$C$45</f>
        <v>VISTO CREA PF</v>
      </c>
      <c r="E53072" s="278" t="str">
        <f>Resumo!$R$5</f>
        <v>Despesa</v>
      </c>
      <c r="F53072" s="278" t="str">
        <f>Resumo!$R$6</f>
        <v>Despesa Indireta</v>
      </c>
      <c r="G53072" s="286">
        <f>'Comp. Desp. Indiretas'!DT45</f>
        <v>0</v>
      </c>
    </row>
    <row r="53073" spans="1:7">
      <c r="A53073" s="283">
        <f>'Comp. Desp. Indiretas'!$DT$7</f>
        <v>0</v>
      </c>
      <c r="B53073" s="278" t="str">
        <f>'Comp. Desp. Indiretas'!$A$46</f>
        <v>ART</v>
      </c>
      <c r="D53073" s="279" t="str">
        <f>'Comp. Desp. Indiretas'!$C$46</f>
        <v>VISTO CREA PJ</v>
      </c>
      <c r="E53073" s="278" t="str">
        <f>Resumo!$R$5</f>
        <v>Despesa</v>
      </c>
      <c r="F53073" s="278" t="str">
        <f>Resumo!$R$6</f>
        <v>Despesa Indireta</v>
      </c>
      <c r="G53073" s="286">
        <f>'Comp. Desp. Indiretas'!DT46</f>
        <v>0</v>
      </c>
    </row>
    <row r="53074" spans="1:7">
      <c r="A53074" s="283">
        <f>'Comp. Desp. Indiretas'!$DT$7</f>
        <v>0</v>
      </c>
      <c r="B53074" s="278" t="str">
        <f>'Comp. Desp. Indiretas'!$A$47</f>
        <v>ART</v>
      </c>
      <c r="D53074" s="279" t="str">
        <f>'Comp. Desp. Indiretas'!$C$47</f>
        <v>ANUIDADE CREA PF</v>
      </c>
      <c r="E53074" s="278" t="str">
        <f>Resumo!$R$5</f>
        <v>Despesa</v>
      </c>
      <c r="F53074" s="278" t="str">
        <f>Resumo!$R$6</f>
        <v>Despesa Indireta</v>
      </c>
      <c r="G53074" s="286">
        <f>'Comp. Desp. Indiretas'!DT47</f>
        <v>0</v>
      </c>
    </row>
    <row r="53075" spans="1:7">
      <c r="A53075" s="283">
        <f>'Comp. Desp. Indiretas'!$DT$7</f>
        <v>0</v>
      </c>
      <c r="B53075" s="278" t="str">
        <f>'Comp. Desp. Indiretas'!$A$48</f>
        <v>ART</v>
      </c>
      <c r="D53075" s="279" t="str">
        <f>'Comp. Desp. Indiretas'!$C$48</f>
        <v>ANUIDADE CREA PJ</v>
      </c>
      <c r="E53075" s="278" t="str">
        <f>Resumo!$R$5</f>
        <v>Despesa</v>
      </c>
      <c r="F53075" s="278" t="str">
        <f>Resumo!$R$6</f>
        <v>Despesa Indireta</v>
      </c>
      <c r="G53075" s="286">
        <f>'Comp. Desp. Indiretas'!DT48</f>
        <v>0</v>
      </c>
    </row>
    <row r="53076" spans="1:7">
      <c r="A53076" s="283">
        <f>'Comp. Desp. Indiretas'!$DT$7</f>
        <v>0</v>
      </c>
      <c r="B53076" s="278" t="str">
        <f>'Comp. Desp. Indiretas'!$A$49</f>
        <v>ART</v>
      </c>
      <c r="D53076" s="279" t="str">
        <f>'Comp. Desp. Indiretas'!$C$49</f>
        <v>VISTO CRBio PF</v>
      </c>
      <c r="E53076" s="278" t="str">
        <f>Resumo!$R$5</f>
        <v>Despesa</v>
      </c>
      <c r="F53076" s="278" t="str">
        <f>Resumo!$R$6</f>
        <v>Despesa Indireta</v>
      </c>
      <c r="G53076" s="286">
        <f>'Comp. Desp. Indiretas'!DT49</f>
        <v>0</v>
      </c>
    </row>
    <row r="53077" spans="1:7">
      <c r="A53077" s="283">
        <f>'Comp. Desp. Indiretas'!$DT$7</f>
        <v>0</v>
      </c>
      <c r="B53077" s="278" t="str">
        <f>'Comp. Desp. Indiretas'!$A$50</f>
        <v>ART</v>
      </c>
      <c r="D53077" s="279" t="str">
        <f>'Comp. Desp. Indiretas'!$C$50</f>
        <v>VISTO CRBio PJ</v>
      </c>
      <c r="E53077" s="278" t="str">
        <f>Resumo!$R$5</f>
        <v>Despesa</v>
      </c>
      <c r="F53077" s="278" t="str">
        <f>Resumo!$R$6</f>
        <v>Despesa Indireta</v>
      </c>
      <c r="G53077" s="286">
        <f>'Comp. Desp. Indiretas'!DT50</f>
        <v>0</v>
      </c>
    </row>
    <row r="53078" spans="1:7">
      <c r="A53078" s="283">
        <f>'Comp. Desp. Indiretas'!$DT$7</f>
        <v>0</v>
      </c>
      <c r="B53078" s="278" t="str">
        <f>'Comp. Desp. Indiretas'!$A$51</f>
        <v>SMS</v>
      </c>
      <c r="D53078" s="279" t="str">
        <f>'Comp. Desp. Indiretas'!$C$51</f>
        <v>PPRA</v>
      </c>
      <c r="E53078" s="278" t="str">
        <f>Resumo!$R$5</f>
        <v>Despesa</v>
      </c>
      <c r="F53078" s="278" t="str">
        <f>Resumo!$R$6</f>
        <v>Despesa Indireta</v>
      </c>
      <c r="G53078" s="286">
        <f>'Comp. Desp. Indiretas'!DT51</f>
        <v>0</v>
      </c>
    </row>
    <row r="53079" spans="1:7">
      <c r="A53079" s="283">
        <f>'Comp. Desp. Indiretas'!$DT$7</f>
        <v>0</v>
      </c>
      <c r="B53079" s="278" t="str">
        <f>'Comp. Desp. Indiretas'!$A$52</f>
        <v>SMS</v>
      </c>
      <c r="D53079" s="279" t="str">
        <f>'Comp. Desp. Indiretas'!$C$52</f>
        <v>PCMSO</v>
      </c>
      <c r="E53079" s="278" t="str">
        <f>Resumo!$R$5</f>
        <v>Despesa</v>
      </c>
      <c r="F53079" s="278" t="str">
        <f>Resumo!$R$6</f>
        <v>Despesa Indireta</v>
      </c>
      <c r="G53079" s="286">
        <f>'Comp. Desp. Indiretas'!DT52</f>
        <v>0</v>
      </c>
    </row>
    <row r="53080" spans="1:7">
      <c r="A53080" s="283">
        <f>'Comp. Desp. Indiretas'!$DT$7</f>
        <v>0</v>
      </c>
      <c r="B53080" s="278" t="str">
        <f>'Comp. Desp. Indiretas'!$A$53</f>
        <v>SMS</v>
      </c>
      <c r="D53080" s="279" t="str">
        <f>'Comp. Desp. Indiretas'!$C$53</f>
        <v>PGR</v>
      </c>
      <c r="E53080" s="278" t="str">
        <f>Resumo!$R$5</f>
        <v>Despesa</v>
      </c>
      <c r="F53080" s="278" t="str">
        <f>Resumo!$R$6</f>
        <v>Despesa Indireta</v>
      </c>
      <c r="G53080" s="286">
        <f>'Comp. Desp. Indiretas'!DT53</f>
        <v>0</v>
      </c>
    </row>
    <row r="53081" spans="1:7">
      <c r="A53081" s="283">
        <f>'Comp. Desp. Indiretas'!$DT$7</f>
        <v>0</v>
      </c>
      <c r="B53081" s="278" t="str">
        <f>'Comp. Desp. Indiretas'!$A$55</f>
        <v>SMS</v>
      </c>
      <c r="D53081" s="279" t="str">
        <f>'Comp. Desp. Indiretas'!$C$55</f>
        <v>TREINAMENTO</v>
      </c>
      <c r="E53081" s="278" t="str">
        <f>Resumo!$R$5</f>
        <v>Despesa</v>
      </c>
      <c r="F53081" s="278" t="str">
        <f>Resumo!$R$6</f>
        <v>Despesa Indireta</v>
      </c>
      <c r="G53081" s="286">
        <f>'Comp. Desp. Indiretas'!DT55</f>
        <v>0</v>
      </c>
    </row>
    <row r="53082" spans="1:7">
      <c r="A53082" s="283">
        <f>'Comp. Desp. Indiretas'!$DT$7</f>
        <v>0</v>
      </c>
      <c r="B53082" s="278" t="str">
        <f>'Comp. Desp. Indiretas'!$A$56</f>
        <v>SMS</v>
      </c>
      <c r="D53082" s="279" t="str">
        <f>'Comp. Desp. Indiretas'!$C$56</f>
        <v>ASO</v>
      </c>
      <c r="E53082" s="278" t="str">
        <f>Resumo!$R$5</f>
        <v>Despesa</v>
      </c>
      <c r="F53082" s="278" t="str">
        <f>Resumo!$R$6</f>
        <v>Despesa Indireta</v>
      </c>
      <c r="G53082" s="286">
        <f>'Comp. Desp. Indiretas'!DT56</f>
        <v>0</v>
      </c>
    </row>
    <row r="53083" spans="1:7">
      <c r="A53083" s="283">
        <f>'Comp. Desp. Indiretas'!$DT$7</f>
        <v>0</v>
      </c>
      <c r="B53083" s="278">
        <f>'Comp. Desp. Indiretas'!$A$57</f>
        <v>0</v>
      </c>
      <c r="D53083" s="279" t="str">
        <f>'Comp. Desp. Indiretas'!$C$57</f>
        <v/>
      </c>
      <c r="E53083" s="278" t="str">
        <f>Resumo!$R$5</f>
        <v>Despesa</v>
      </c>
      <c r="F53083" s="278" t="str">
        <f>Resumo!$R$6</f>
        <v>Despesa Indireta</v>
      </c>
      <c r="G53083" s="286">
        <f>'Comp. Desp. Indiretas'!DT57</f>
        <v>0</v>
      </c>
    </row>
    <row r="53084" spans="1:7">
      <c r="A53084" s="283">
        <f>'Comp. Desp. Indiretas'!$DT$7</f>
        <v>0</v>
      </c>
      <c r="B53084" s="278">
        <f>'Comp. Desp. Indiretas'!$A$58</f>
        <v>0</v>
      </c>
      <c r="D53084" s="279" t="str">
        <f>'Comp. Desp. Indiretas'!$C$58</f>
        <v/>
      </c>
      <c r="E53084" s="278" t="str">
        <f>Resumo!$R$5</f>
        <v>Despesa</v>
      </c>
      <c r="F53084" s="278" t="str">
        <f>Resumo!$R$6</f>
        <v>Despesa Indireta</v>
      </c>
      <c r="G53084" s="286">
        <f>'Comp. Desp. Indiretas'!DT58</f>
        <v>0</v>
      </c>
    </row>
    <row r="53085" spans="1:7">
      <c r="A53085" s="283">
        <f>'Comp. Desp. Indiretas'!$DT$7</f>
        <v>0</v>
      </c>
      <c r="B53085" s="278">
        <f>'Comp. Desp. Indiretas'!$A$59</f>
        <v>0</v>
      </c>
      <c r="D53085" s="279" t="str">
        <f>'Comp. Desp. Indiretas'!$C$59</f>
        <v/>
      </c>
      <c r="E53085" s="278" t="str">
        <f>Resumo!$R$5</f>
        <v>Despesa</v>
      </c>
      <c r="F53085" s="278" t="str">
        <f>Resumo!$R$6</f>
        <v>Despesa Indireta</v>
      </c>
      <c r="G53085" s="286">
        <f>'Comp. Desp. Indiretas'!DT59</f>
        <v>0</v>
      </c>
    </row>
    <row r="53086" spans="1:7">
      <c r="A53086" s="283">
        <f>'Comp. Desp. Indiretas'!$DT$7</f>
        <v>0</v>
      </c>
      <c r="B53086" s="278">
        <f>'Comp. Desp. Indiretas'!$A$60</f>
        <v>0</v>
      </c>
      <c r="D53086" s="279" t="str">
        <f>'Comp. Desp. Indiretas'!$C$60</f>
        <v/>
      </c>
      <c r="E53086" s="278" t="str">
        <f>Resumo!$R$5</f>
        <v>Despesa</v>
      </c>
      <c r="F53086" s="278" t="str">
        <f>Resumo!$R$6</f>
        <v>Despesa Indireta</v>
      </c>
      <c r="G53086" s="286">
        <f>'Comp. Desp. Indiretas'!DT60</f>
        <v>0</v>
      </c>
    </row>
    <row r="53087" spans="1:7">
      <c r="A53087" s="283">
        <f>'Comp. Desp. Indiretas'!$DT$7</f>
        <v>0</v>
      </c>
      <c r="B53087" s="278" t="str">
        <f>'Comp. Desp. Indiretas'!$A$63</f>
        <v>MOC</v>
      </c>
      <c r="D53087" s="279" t="str">
        <f>'Comp. Desp. Indiretas'!$C$63</f>
        <v>DIRETOR TÉCNICO</v>
      </c>
      <c r="E53087" s="278" t="str">
        <f>Resumo!$R$5</f>
        <v>Despesa</v>
      </c>
      <c r="F53087" s="278" t="str">
        <f>Resumo!$R$6</f>
        <v>Despesa Indireta</v>
      </c>
      <c r="G53087" s="286">
        <f>'Comp. Desp. Indiretas'!DT63</f>
        <v>0</v>
      </c>
    </row>
    <row r="53088" spans="1:7">
      <c r="A53088" s="283">
        <f>'Comp. Desp. Indiretas'!$DT$7</f>
        <v>0</v>
      </c>
      <c r="B53088" s="278" t="str">
        <f>'Comp. Desp. Indiretas'!$A$64</f>
        <v>MOC</v>
      </c>
      <c r="D53088" s="279" t="str">
        <f>'Comp. Desp. Indiretas'!$C$64</f>
        <v>ANALISTA DE SUPRIMENTOS</v>
      </c>
      <c r="E53088" s="278" t="str">
        <f>Resumo!$R$5</f>
        <v>Despesa</v>
      </c>
      <c r="F53088" s="278" t="str">
        <f>Resumo!$R$6</f>
        <v>Despesa Indireta</v>
      </c>
      <c r="G53088" s="286">
        <f>'Comp. Desp. Indiretas'!DT64</f>
        <v>0</v>
      </c>
    </row>
    <row r="53089" spans="1:7">
      <c r="A53089" s="283">
        <f>'Comp. Desp. Indiretas'!$DT$7</f>
        <v>0</v>
      </c>
      <c r="B53089" s="278" t="str">
        <f>'Comp. Desp. Indiretas'!$A$65</f>
        <v>MOC</v>
      </c>
      <c r="D53089" s="279" t="str">
        <f>'Comp. Desp. Indiretas'!$C$65</f>
        <v>GERENTE DE PROJETO - PJ</v>
      </c>
      <c r="E53089" s="278" t="str">
        <f>Resumo!$R$5</f>
        <v>Despesa</v>
      </c>
      <c r="F53089" s="278" t="str">
        <f>Resumo!$R$6</f>
        <v>Despesa Indireta</v>
      </c>
      <c r="G53089" s="286">
        <f>'Comp. Desp. Indiretas'!DT65</f>
        <v>0</v>
      </c>
    </row>
    <row r="53090" spans="1:7">
      <c r="A53090" s="283">
        <f>'Comp. Desp. Indiretas'!$DT$7</f>
        <v>0</v>
      </c>
      <c r="B53090" s="278" t="str">
        <f>'Comp. Desp. Indiretas'!$A$66</f>
        <v>MOC</v>
      </c>
      <c r="D53090" s="279" t="str">
        <f>'Comp. Desp. Indiretas'!$C$66</f>
        <v>COORD. DE PROJETO - PJ</v>
      </c>
      <c r="E53090" s="278" t="str">
        <f>Resumo!$R$5</f>
        <v>Despesa</v>
      </c>
      <c r="F53090" s="278" t="str">
        <f>Resumo!$R$6</f>
        <v>Despesa Indireta</v>
      </c>
      <c r="G53090" s="286">
        <f>'Comp. Desp. Indiretas'!DT66</f>
        <v>0</v>
      </c>
    </row>
    <row r="53091" spans="1:7">
      <c r="A53091" s="283">
        <f>'Comp. Desp. Indiretas'!$DT$7</f>
        <v>0</v>
      </c>
      <c r="B53091" s="278" t="str">
        <f>'Comp. Desp. Indiretas'!$A$67</f>
        <v>MOC</v>
      </c>
      <c r="D53091" s="279" t="str">
        <f>'Comp. Desp. Indiretas'!$C$67</f>
        <v>COORD. OPERACIONAL - PJ</v>
      </c>
      <c r="E53091" s="278" t="str">
        <f>Resumo!$R$5</f>
        <v>Despesa</v>
      </c>
      <c r="F53091" s="278" t="str">
        <f>Resumo!$R$6</f>
        <v>Despesa Indireta</v>
      </c>
      <c r="G53091" s="286">
        <f>'Comp. Desp. Indiretas'!DT67</f>
        <v>0</v>
      </c>
    </row>
    <row r="53092" spans="1:7">
      <c r="A53092" s="283">
        <f>'Comp. Desp. Indiretas'!$DT$7</f>
        <v>0</v>
      </c>
      <c r="B53092" s="278" t="str">
        <f>'Comp. Desp. Indiretas'!$A$68</f>
        <v>MOC</v>
      </c>
      <c r="D53092" s="279" t="str">
        <f>'Comp. Desp. Indiretas'!$C$68</f>
        <v>ANALISTA DE PROJETOS SENIOR - PJ</v>
      </c>
      <c r="E53092" s="278" t="str">
        <f>Resumo!$R$5</f>
        <v>Despesa</v>
      </c>
      <c r="F53092" s="278" t="str">
        <f>Resumo!$R$6</f>
        <v>Despesa Indireta</v>
      </c>
      <c r="G53092" s="286">
        <f>'Comp. Desp. Indiretas'!DT68</f>
        <v>0</v>
      </c>
    </row>
    <row r="53093" spans="1:7">
      <c r="A53093" s="283">
        <f>'Comp. Desp. Indiretas'!$DT$7</f>
        <v>0</v>
      </c>
      <c r="B53093" s="278" t="str">
        <f>'Comp. Desp. Indiretas'!$A$69</f>
        <v>MOC</v>
      </c>
      <c r="D53093" s="279" t="str">
        <f>'Comp. Desp. Indiretas'!$C$69</f>
        <v>ANALISTA DE PROJETOS PLENO - PJ</v>
      </c>
      <c r="E53093" s="278" t="str">
        <f>Resumo!$R$5</f>
        <v>Despesa</v>
      </c>
      <c r="F53093" s="278" t="str">
        <f>Resumo!$R$6</f>
        <v>Despesa Indireta</v>
      </c>
      <c r="G53093" s="286">
        <f>'Comp. Desp. Indiretas'!DT69</f>
        <v>0</v>
      </c>
    </row>
    <row r="53094" spans="1:7">
      <c r="A53094" s="283">
        <f>'Comp. Desp. Indiretas'!$DT$7</f>
        <v>0</v>
      </c>
      <c r="B53094" s="278" t="str">
        <f>'Comp. Desp. Indiretas'!$A$70</f>
        <v>MOC</v>
      </c>
      <c r="D53094" s="279" t="str">
        <f>'Comp. Desp. Indiretas'!$C$70</f>
        <v>ANALISTA DE PROJETOS JUNIOR - PJ</v>
      </c>
      <c r="E53094" s="278" t="str">
        <f>Resumo!$R$5</f>
        <v>Despesa</v>
      </c>
      <c r="F53094" s="278" t="str">
        <f>Resumo!$R$6</f>
        <v>Despesa Indireta</v>
      </c>
      <c r="G53094" s="286">
        <f>'Comp. Desp. Indiretas'!DT70</f>
        <v>0</v>
      </c>
    </row>
    <row r="53095" spans="1:7">
      <c r="A53095" s="283">
        <f>'Comp. Desp. Indiretas'!$DT$7</f>
        <v>0</v>
      </c>
      <c r="B53095" s="278" t="str">
        <f>'Comp. Desp. Indiretas'!$A$71</f>
        <v>MOC</v>
      </c>
      <c r="D53095" s="279" t="str">
        <f>'Comp. Desp. Indiretas'!$C$71</f>
        <v>TÉCNICO OPERACIONAL - PJ</v>
      </c>
      <c r="E53095" s="278" t="str">
        <f>Resumo!$R$5</f>
        <v>Despesa</v>
      </c>
      <c r="F53095" s="278" t="str">
        <f>Resumo!$R$6</f>
        <v>Despesa Indireta</v>
      </c>
      <c r="G53095" s="286">
        <f>'Comp. Desp. Indiretas'!DT71</f>
        <v>0</v>
      </c>
    </row>
    <row r="53096" spans="1:7">
      <c r="A53096" s="283">
        <f>'Comp. Desp. Indiretas'!$DT$7</f>
        <v>0</v>
      </c>
      <c r="B53096" s="278" t="str">
        <f>'Comp. Desp. Indiretas'!$A$72</f>
        <v>MOC</v>
      </c>
      <c r="D53096" s="279" t="str">
        <f>'Comp. Desp. Indiretas'!$C$72</f>
        <v>AUXILIAR TÉCNICO - PJ</v>
      </c>
      <c r="E53096" s="278" t="str">
        <f>Resumo!$R$5</f>
        <v>Despesa</v>
      </c>
      <c r="F53096" s="278" t="str">
        <f>Resumo!$R$6</f>
        <v>Despesa Indireta</v>
      </c>
      <c r="G53096" s="286">
        <f>'Comp. Desp. Indiretas'!DT72</f>
        <v>0</v>
      </c>
    </row>
    <row r="53097" spans="1:7">
      <c r="A53097" s="283">
        <f>'Comp. Desp. Indiretas'!$DT$7</f>
        <v>0</v>
      </c>
      <c r="B53097" s="278" t="str">
        <f>'Comp. Desp. Indiretas'!$A$73</f>
        <v>MOC</v>
      </c>
      <c r="D53097" s="279" t="str">
        <f>'Comp. Desp. Indiretas'!$C$73</f>
        <v>ANALISTA FINANCEIRO</v>
      </c>
      <c r="E53097" s="278" t="str">
        <f>Resumo!$R$5</f>
        <v>Despesa</v>
      </c>
      <c r="F53097" s="278" t="str">
        <f>Resumo!$R$6</f>
        <v>Despesa Indireta</v>
      </c>
      <c r="G53097" s="286">
        <f>'Comp. Desp. Indiretas'!DT73</f>
        <v>0</v>
      </c>
    </row>
    <row r="53098" spans="1:7">
      <c r="A53098" s="283">
        <f>'Comp. Desp. Indiretas'!$DT$7</f>
        <v>0</v>
      </c>
      <c r="B53098" s="278" t="str">
        <f>'Comp. Desp. Indiretas'!$A$74</f>
        <v>MOC</v>
      </c>
      <c r="D53098" s="279" t="str">
        <f>'Comp. Desp. Indiretas'!$C$74</f>
        <v>ANALISTA DE SUPRIMENTOS</v>
      </c>
      <c r="E53098" s="278" t="str">
        <f>Resumo!$R$5</f>
        <v>Despesa</v>
      </c>
      <c r="F53098" s="278" t="str">
        <f>Resumo!$R$6</f>
        <v>Despesa Indireta</v>
      </c>
      <c r="G53098" s="286">
        <f>'Comp. Desp. Indiretas'!DT74</f>
        <v>0</v>
      </c>
    </row>
    <row r="53099" spans="1:7">
      <c r="A53099" s="283">
        <f>'Comp. Desp. Indiretas'!$DT$7</f>
        <v>0</v>
      </c>
      <c r="B53099" s="278" t="str">
        <f>'Comp. Desp. Indiretas'!$A$75</f>
        <v>DG</v>
      </c>
      <c r="D53099" s="279" t="str">
        <f>'Comp. Desp. Indiretas'!$C$75</f>
        <v>HOSPEDAGEM VIAGEM</v>
      </c>
      <c r="E53099" s="278" t="str">
        <f>Resumo!$R$5</f>
        <v>Despesa</v>
      </c>
      <c r="F53099" s="278" t="str">
        <f>Resumo!$R$6</f>
        <v>Despesa Indireta</v>
      </c>
      <c r="G53099" s="286">
        <f>'Comp. Desp. Indiretas'!DT75</f>
        <v>0</v>
      </c>
    </row>
    <row r="53100" spans="1:7">
      <c r="A53100" s="283">
        <f>'Comp. Desp. Indiretas'!$DT$7</f>
        <v>0</v>
      </c>
      <c r="B53100" s="278" t="str">
        <f>'Comp. Desp. Indiretas'!$A$76</f>
        <v>DG</v>
      </c>
      <c r="D53100" s="279" t="str">
        <f>'Comp. Desp. Indiretas'!$C$76</f>
        <v>ALIMENTAÇÃO VIAGEM (CAFÉ / ALMOÇO OU JANTA)</v>
      </c>
      <c r="E53100" s="278" t="str">
        <f>Resumo!$R$5</f>
        <v>Despesa</v>
      </c>
      <c r="F53100" s="278" t="str">
        <f>Resumo!$R$6</f>
        <v>Despesa Indireta</v>
      </c>
      <c r="G53100" s="286">
        <f>'Comp. Desp. Indiretas'!DT76</f>
        <v>0</v>
      </c>
    </row>
    <row r="53101" spans="1:7">
      <c r="A53101" s="283">
        <f>'Comp. Desp. Indiretas'!$DT$7</f>
        <v>0</v>
      </c>
      <c r="B53101" s="278" t="str">
        <f>'Comp. Desp. Indiretas'!$A$77</f>
        <v>DG</v>
      </c>
      <c r="D53101" s="279" t="str">
        <f>'Comp. Desp. Indiretas'!$C$77</f>
        <v>SALA COMERCIAL - PARAUAPEBAS/PA</v>
      </c>
      <c r="E53101" s="278" t="str">
        <f>Resumo!$R$5</f>
        <v>Despesa</v>
      </c>
      <c r="F53101" s="278" t="str">
        <f>Resumo!$R$6</f>
        <v>Despesa Indireta</v>
      </c>
      <c r="G53101" s="286">
        <f>'Comp. Desp. Indiretas'!DT77</f>
        <v>0</v>
      </c>
    </row>
    <row r="53102" spans="1:7">
      <c r="A53102" s="283">
        <f>'Comp. Desp. Indiretas'!$DT$7</f>
        <v>0</v>
      </c>
      <c r="B53102" s="278" t="str">
        <f>'Comp. Desp. Indiretas'!$A$78</f>
        <v>DG</v>
      </c>
      <c r="D53102" s="279" t="str">
        <f>'Comp. Desp. Indiretas'!$C$78</f>
        <v>ALIMENTAÇÃO VIAGEM (CAFÉ / ALMOÇO OU JANTA)</v>
      </c>
      <c r="E53102" s="278" t="str">
        <f>Resumo!$R$5</f>
        <v>Despesa</v>
      </c>
      <c r="F53102" s="278" t="str">
        <f>Resumo!$R$6</f>
        <v>Despesa Indireta</v>
      </c>
      <c r="G53102" s="286">
        <f>'Comp. Desp. Indiretas'!DT78</f>
        <v>0</v>
      </c>
    </row>
    <row r="53103" spans="1:7">
      <c r="A53103" s="283">
        <f>'Comp. Desp. Indiretas'!$DT$7</f>
        <v>0</v>
      </c>
      <c r="B53103" s="278" t="str">
        <f>'Comp. Desp. Indiretas'!$A$79</f>
        <v>DG</v>
      </c>
      <c r="D53103" s="279" t="str">
        <f>'Comp. Desp. Indiretas'!$C$79</f>
        <v>ALIMENTAÇÃO - NIVEL 2</v>
      </c>
      <c r="E53103" s="278" t="str">
        <f>Resumo!$R$5</f>
        <v>Despesa</v>
      </c>
      <c r="F53103" s="278" t="str">
        <f>Resumo!$R$6</f>
        <v>Despesa Indireta</v>
      </c>
      <c r="G53103" s="286">
        <f>'Comp. Desp. Indiretas'!DT79</f>
        <v>0</v>
      </c>
    </row>
    <row r="53104" spans="1:7">
      <c r="A53104" s="283">
        <f>'Comp. Desp. Indiretas'!$DT$7</f>
        <v>0</v>
      </c>
      <c r="B53104" s="278" t="str">
        <f>'Comp. Desp. Indiretas'!$A$80</f>
        <v>DG</v>
      </c>
      <c r="D53104" s="279" t="str">
        <f>'Comp. Desp. Indiretas'!$C$80</f>
        <v>ALIMENTAÇÃO - NIVEL 3</v>
      </c>
      <c r="E53104" s="278" t="str">
        <f>Resumo!$R$5</f>
        <v>Despesa</v>
      </c>
      <c r="F53104" s="278" t="str">
        <f>Resumo!$R$6</f>
        <v>Despesa Indireta</v>
      </c>
      <c r="G53104" s="286">
        <f>'Comp. Desp. Indiretas'!DT80</f>
        <v>0</v>
      </c>
    </row>
    <row r="53105" spans="1:7">
      <c r="A53105" s="283">
        <f>'Comp. Desp. Indiretas'!$DT$7</f>
        <v>0</v>
      </c>
      <c r="B53105" s="278" t="str">
        <f>'Comp. Desp. Indiretas'!$A$81</f>
        <v>DG</v>
      </c>
      <c r="D53105" s="279" t="str">
        <f>'Comp. Desp. Indiretas'!$C$81</f>
        <v>TELEFONIA</v>
      </c>
      <c r="E53105" s="278" t="str">
        <f>Resumo!$R$5</f>
        <v>Despesa</v>
      </c>
      <c r="F53105" s="278" t="str">
        <f>Resumo!$R$6</f>
        <v>Despesa Indireta</v>
      </c>
      <c r="G53105" s="286">
        <f>'Comp. Desp. Indiretas'!DT81</f>
        <v>0</v>
      </c>
    </row>
    <row r="53106" spans="1:7">
      <c r="A53106" s="283">
        <f>'Comp. Desp. Indiretas'!$DT$7</f>
        <v>0</v>
      </c>
      <c r="B53106" s="278" t="str">
        <f>'Comp. Desp. Indiretas'!$A$82</f>
        <v>DG</v>
      </c>
      <c r="D53106" s="279" t="str">
        <f>'Comp. Desp. Indiretas'!$C$82</f>
        <v>ALUGUEL DE VEÍCULO SUV</v>
      </c>
      <c r="E53106" s="278" t="str">
        <f>Resumo!$R$5</f>
        <v>Despesa</v>
      </c>
      <c r="F53106" s="278" t="str">
        <f>Resumo!$R$6</f>
        <v>Despesa Indireta</v>
      </c>
      <c r="G53106" s="286">
        <f>'Comp. Desp. Indiretas'!DT82</f>
        <v>0</v>
      </c>
    </row>
    <row r="53107" spans="1:7">
      <c r="A53107" s="283">
        <f>'Comp. Desp. Indiretas'!$DT$7</f>
        <v>0</v>
      </c>
      <c r="B53107" s="278" t="str">
        <f>'Comp. Desp. Indiretas'!$A$83</f>
        <v>DG</v>
      </c>
      <c r="D53107" s="279" t="str">
        <f>'Comp. Desp. Indiretas'!$C$83</f>
        <v>ALUGUEL DE VEICULO LEVE</v>
      </c>
      <c r="E53107" s="278" t="str">
        <f>Resumo!$R$5</f>
        <v>Despesa</v>
      </c>
      <c r="F53107" s="278" t="str">
        <f>Resumo!$R$6</f>
        <v>Despesa Indireta</v>
      </c>
      <c r="G53107" s="286">
        <f>'Comp. Desp. Indiretas'!DT83</f>
        <v>0</v>
      </c>
    </row>
    <row r="53108" spans="1:7">
      <c r="A53108" s="283">
        <f>'Comp. Desp. Indiretas'!$DT$7</f>
        <v>0</v>
      </c>
      <c r="B53108" s="278" t="str">
        <f>'Comp. Desp. Indiretas'!$A$84</f>
        <v>DG</v>
      </c>
      <c r="D53108" s="279" t="str">
        <f>'Comp. Desp. Indiretas'!$C$84</f>
        <v>ALUGUEL CAMINHONTE</v>
      </c>
      <c r="E53108" s="278" t="str">
        <f>Resumo!$R$5</f>
        <v>Despesa</v>
      </c>
      <c r="F53108" s="278" t="str">
        <f>Resumo!$R$6</f>
        <v>Despesa Indireta</v>
      </c>
      <c r="G53108" s="286">
        <f>'Comp. Desp. Indiretas'!DT84</f>
        <v>0</v>
      </c>
    </row>
    <row r="53109" spans="1:7">
      <c r="A53109" s="283">
        <f>'Comp. Desp. Indiretas'!$DT$7</f>
        <v>0</v>
      </c>
      <c r="B53109" s="278" t="str">
        <f>'Comp. Desp. Indiretas'!$A$85</f>
        <v>DG</v>
      </c>
      <c r="D53109" s="279" t="str">
        <f>'Comp. Desp. Indiretas'!$C$85</f>
        <v>AQUISIÇÃO DE VEICULO</v>
      </c>
      <c r="E53109" s="278" t="str">
        <f>Resumo!$R$5</f>
        <v>Despesa</v>
      </c>
      <c r="F53109" s="278" t="str">
        <f>Resumo!$R$6</f>
        <v>Despesa Indireta</v>
      </c>
      <c r="G53109" s="286">
        <f>'Comp. Desp. Indiretas'!DT85</f>
        <v>0</v>
      </c>
    </row>
    <row r="53110" spans="1:7">
      <c r="A53110" s="283">
        <f>'Comp. Desp. Indiretas'!$DT$7</f>
        <v>0</v>
      </c>
      <c r="B53110" s="278" t="str">
        <f>'Comp. Desp. Indiretas'!$A$86</f>
        <v>DG</v>
      </c>
      <c r="D53110" s="279" t="str">
        <f>'Comp. Desp. Indiretas'!$C$86</f>
        <v>COMBUSTÍVEL - GASOLINA</v>
      </c>
      <c r="E53110" s="278" t="str">
        <f>Resumo!$R$5</f>
        <v>Despesa</v>
      </c>
      <c r="F53110" s="278" t="str">
        <f>Resumo!$R$6</f>
        <v>Despesa Indireta</v>
      </c>
      <c r="G53110" s="286">
        <f>'Comp. Desp. Indiretas'!DT86</f>
        <v>0</v>
      </c>
    </row>
    <row r="53111" spans="1:7">
      <c r="A53111" s="283">
        <f>'Comp. Desp. Indiretas'!$DT$7</f>
        <v>0</v>
      </c>
      <c r="B53111" s="278" t="str">
        <f>'Comp. Desp. Indiretas'!$A$87</f>
        <v>DG</v>
      </c>
      <c r="D53111" s="279" t="str">
        <f>'Comp. Desp. Indiretas'!$C$87</f>
        <v>COMBUSTÍVEL - DIESEL</v>
      </c>
      <c r="E53111" s="278" t="str">
        <f>Resumo!$R$5</f>
        <v>Despesa</v>
      </c>
      <c r="F53111" s="278" t="str">
        <f>Resumo!$R$6</f>
        <v>Despesa Indireta</v>
      </c>
      <c r="G53111" s="286">
        <f>'Comp. Desp. Indiretas'!DT87</f>
        <v>0</v>
      </c>
    </row>
    <row r="53112" spans="1:7">
      <c r="A53112" s="283">
        <f>'Comp. Desp. Indiretas'!$DT$7</f>
        <v>0</v>
      </c>
      <c r="B53112" s="278" t="str">
        <f>'Comp. Desp. Indiretas'!$A$88</f>
        <v>DG</v>
      </c>
      <c r="D53112" s="279" t="str">
        <f>'Comp. Desp. Indiretas'!$C$88</f>
        <v>PASSAGEM AÉREA</v>
      </c>
      <c r="E53112" s="278" t="str">
        <f>Resumo!$R$5</f>
        <v>Despesa</v>
      </c>
      <c r="F53112" s="278" t="str">
        <f>Resumo!$R$6</f>
        <v>Despesa Indireta</v>
      </c>
      <c r="G53112" s="286">
        <f>'Comp. Desp. Indiretas'!DT88</f>
        <v>0</v>
      </c>
    </row>
    <row r="53113" spans="1:7">
      <c r="A53113" s="283">
        <f>'Comp. Desp. Indiretas'!$DT$7</f>
        <v>0</v>
      </c>
      <c r="B53113" s="278" t="str">
        <f>'Comp. Desp. Indiretas'!$A$89</f>
        <v>ART</v>
      </c>
      <c r="D53113" s="279" t="str">
        <f>'Comp. Desp. Indiretas'!$C$89</f>
        <v>ART CREA - Nível 1</v>
      </c>
      <c r="E53113" s="278" t="str">
        <f>Resumo!$R$5</f>
        <v>Despesa</v>
      </c>
      <c r="F53113" s="278" t="str">
        <f>Resumo!$R$6</f>
        <v>Despesa Indireta</v>
      </c>
      <c r="G53113" s="286">
        <f>'Comp. Desp. Indiretas'!DT89</f>
        <v>0</v>
      </c>
    </row>
    <row r="53114" spans="1:7">
      <c r="A53114" s="283">
        <f>'Comp. Desp. Indiretas'!$DT$7</f>
        <v>0</v>
      </c>
      <c r="B53114" s="278" t="str">
        <f>'Comp. Desp. Indiretas'!$A$90</f>
        <v>ART</v>
      </c>
      <c r="D53114" s="279" t="str">
        <f>'Comp. Desp. Indiretas'!$C$90</f>
        <v>ART CREA - Nível 2</v>
      </c>
      <c r="E53114" s="278" t="str">
        <f>Resumo!$R$5</f>
        <v>Despesa</v>
      </c>
      <c r="F53114" s="278" t="str">
        <f>Resumo!$R$6</f>
        <v>Despesa Indireta</v>
      </c>
      <c r="G53114" s="286">
        <f>'Comp. Desp. Indiretas'!DT90</f>
        <v>0</v>
      </c>
    </row>
    <row r="53115" spans="1:7">
      <c r="A53115" s="283">
        <f>'Comp. Desp. Indiretas'!$DT$7</f>
        <v>0</v>
      </c>
      <c r="B53115" s="278" t="str">
        <f>'Comp. Desp. Indiretas'!$A$91</f>
        <v>ART</v>
      </c>
      <c r="D53115" s="279" t="str">
        <f>'Comp. Desp. Indiretas'!$C$91</f>
        <v>ART CREA - Nível 3</v>
      </c>
      <c r="E53115" s="278" t="str">
        <f>Resumo!$R$5</f>
        <v>Despesa</v>
      </c>
      <c r="F53115" s="278" t="str">
        <f>Resumo!$R$6</f>
        <v>Despesa Indireta</v>
      </c>
      <c r="G53115" s="286">
        <f>'Comp. Desp. Indiretas'!DT91</f>
        <v>0</v>
      </c>
    </row>
    <row r="53116" spans="1:7">
      <c r="A53116" s="283">
        <f>'Comp. Desp. Indiretas'!$DT$7</f>
        <v>0</v>
      </c>
      <c r="B53116" s="278" t="str">
        <f>'Comp. Desp. Indiretas'!$A$92</f>
        <v>ART</v>
      </c>
      <c r="D53116" s="279" t="str">
        <f>'Comp. Desp. Indiretas'!$C$92</f>
        <v>ACERVO CREA</v>
      </c>
      <c r="E53116" s="278" t="str">
        <f>Resumo!$R$5</f>
        <v>Despesa</v>
      </c>
      <c r="F53116" s="278" t="str">
        <f>Resumo!$R$6</f>
        <v>Despesa Indireta</v>
      </c>
      <c r="G53116" s="286">
        <f>'Comp. Desp. Indiretas'!DT92</f>
        <v>0</v>
      </c>
    </row>
    <row r="53117" spans="1:7">
      <c r="A53117" s="283">
        <f>'Comp. Desp. Indiretas'!$DT$7</f>
        <v>0</v>
      </c>
      <c r="B53117" s="278" t="str">
        <f>'Comp. Desp. Indiretas'!$A$93</f>
        <v>ART</v>
      </c>
      <c r="D53117" s="279" t="str">
        <f>'Comp. Desp. Indiretas'!$C$93</f>
        <v>ART CRBio</v>
      </c>
      <c r="E53117" s="278" t="str">
        <f>Resumo!$R$5</f>
        <v>Despesa</v>
      </c>
      <c r="F53117" s="278" t="str">
        <f>Resumo!$R$6</f>
        <v>Despesa Indireta</v>
      </c>
      <c r="G53117" s="286">
        <f>'Comp. Desp. Indiretas'!DT93</f>
        <v>0</v>
      </c>
    </row>
    <row r="53118" spans="1:7">
      <c r="A53118" s="283">
        <f>'Comp. Desp. Indiretas'!$DT$7</f>
        <v>0</v>
      </c>
      <c r="B53118" s="278" t="str">
        <f>'Comp. Desp. Indiretas'!$A$94</f>
        <v>ART</v>
      </c>
      <c r="D53118" s="279" t="str">
        <f>'Comp. Desp. Indiretas'!$C$94</f>
        <v>ACERVO CRBio</v>
      </c>
      <c r="E53118" s="278" t="str">
        <f>Resumo!$R$5</f>
        <v>Despesa</v>
      </c>
      <c r="F53118" s="278" t="str">
        <f>Resumo!$R$6</f>
        <v>Despesa Indireta</v>
      </c>
      <c r="G53118" s="286">
        <f>'Comp. Desp. Indiretas'!DT94</f>
        <v>0</v>
      </c>
    </row>
    <row r="53119" spans="1:7">
      <c r="A53119" s="283">
        <f>'Comp. Desp. Indiretas'!$DT$7</f>
        <v>0</v>
      </c>
      <c r="B53119" s="278" t="str">
        <f>'Comp. Desp. Indiretas'!$A$95</f>
        <v>ART</v>
      </c>
      <c r="D53119" s="279" t="str">
        <f>'Comp. Desp. Indiretas'!$C$95</f>
        <v>VISTO CREA PF</v>
      </c>
      <c r="E53119" s="278" t="str">
        <f>Resumo!$R$5</f>
        <v>Despesa</v>
      </c>
      <c r="F53119" s="278" t="str">
        <f>Resumo!$R$6</f>
        <v>Despesa Indireta</v>
      </c>
      <c r="G53119" s="286">
        <f>'Comp. Desp. Indiretas'!DT95</f>
        <v>0</v>
      </c>
    </row>
    <row r="53120" spans="1:7">
      <c r="A53120" s="283">
        <f>'Comp. Desp. Indiretas'!$DT$7</f>
        <v>0</v>
      </c>
      <c r="B53120" s="278" t="str">
        <f>'Comp. Desp. Indiretas'!$A$96</f>
        <v>ART</v>
      </c>
      <c r="D53120" s="279" t="str">
        <f>'Comp. Desp. Indiretas'!$C$96</f>
        <v>VISTO CREA PJ</v>
      </c>
      <c r="E53120" s="278" t="str">
        <f>Resumo!$R$5</f>
        <v>Despesa</v>
      </c>
      <c r="F53120" s="278" t="str">
        <f>Resumo!$R$6</f>
        <v>Despesa Indireta</v>
      </c>
      <c r="G53120" s="286">
        <f>'Comp. Desp. Indiretas'!DT96</f>
        <v>0</v>
      </c>
    </row>
    <row r="53121" spans="1:7">
      <c r="A53121" s="283">
        <f>'Comp. Desp. Indiretas'!$DT$7</f>
        <v>0</v>
      </c>
      <c r="B53121" s="278" t="str">
        <f>'Comp. Desp. Indiretas'!$A$97</f>
        <v>ART</v>
      </c>
      <c r="D53121" s="279" t="str">
        <f>'Comp. Desp. Indiretas'!$C$97</f>
        <v>ANUIDADE CREA PF</v>
      </c>
      <c r="E53121" s="278" t="str">
        <f>Resumo!$R$5</f>
        <v>Despesa</v>
      </c>
      <c r="F53121" s="278" t="str">
        <f>Resumo!$R$6</f>
        <v>Despesa Indireta</v>
      </c>
      <c r="G53121" s="286">
        <f>'Comp. Desp. Indiretas'!DT97</f>
        <v>0</v>
      </c>
    </row>
    <row r="53122" spans="1:7">
      <c r="A53122" s="283">
        <f>'Comp. Desp. Indiretas'!$DT$7</f>
        <v>0</v>
      </c>
      <c r="B53122" s="278" t="str">
        <f>'Comp. Desp. Indiretas'!$A$98</f>
        <v>ART</v>
      </c>
      <c r="D53122" s="279" t="str">
        <f>'Comp. Desp. Indiretas'!$C$98</f>
        <v>ANUIDADE CREA PJ</v>
      </c>
      <c r="E53122" s="278" t="str">
        <f>Resumo!$R$5</f>
        <v>Despesa</v>
      </c>
      <c r="F53122" s="278" t="str">
        <f>Resumo!$R$6</f>
        <v>Despesa Indireta</v>
      </c>
      <c r="G53122" s="286">
        <f>'Comp. Desp. Indiretas'!DT98</f>
        <v>0</v>
      </c>
    </row>
    <row r="53123" spans="1:7">
      <c r="A53123" s="283">
        <f>'Comp. Desp. Indiretas'!$DT$7</f>
        <v>0</v>
      </c>
      <c r="B53123" s="278" t="str">
        <f>'Comp. Desp. Indiretas'!$A$99</f>
        <v>ART</v>
      </c>
      <c r="D53123" s="279" t="str">
        <f>'Comp. Desp. Indiretas'!$C$99</f>
        <v>VISTO CRBio PF</v>
      </c>
      <c r="E53123" s="278" t="str">
        <f>Resumo!$R$5</f>
        <v>Despesa</v>
      </c>
      <c r="F53123" s="278" t="str">
        <f>Resumo!$R$6</f>
        <v>Despesa Indireta</v>
      </c>
      <c r="G53123" s="286">
        <f>'Comp. Desp. Indiretas'!DT99</f>
        <v>0</v>
      </c>
    </row>
    <row r="53124" spans="1:7">
      <c r="A53124" s="283">
        <f>'Comp. Desp. Indiretas'!$DT$7</f>
        <v>0</v>
      </c>
      <c r="B53124" s="278" t="str">
        <f>'Comp. Desp. Indiretas'!$A$100</f>
        <v>ART</v>
      </c>
      <c r="D53124" s="279" t="str">
        <f>'Comp. Desp. Indiretas'!$C$100</f>
        <v>VISTO CRBio PJ</v>
      </c>
      <c r="E53124" s="278" t="str">
        <f>Resumo!$R$5</f>
        <v>Despesa</v>
      </c>
      <c r="F53124" s="278" t="str">
        <f>Resumo!$R$6</f>
        <v>Despesa Indireta</v>
      </c>
      <c r="G53124" s="286">
        <f>'Comp. Desp. Indiretas'!DT100</f>
        <v>0</v>
      </c>
    </row>
    <row r="53125" spans="1:7">
      <c r="A53125" s="283">
        <f>'Comp. Desp. Indiretas'!$DT$7</f>
        <v>0</v>
      </c>
      <c r="B53125" s="278" t="str">
        <f>'Comp. Desp. Indiretas'!$A$101</f>
        <v>SMS</v>
      </c>
      <c r="D53125" s="279" t="str">
        <f>'Comp. Desp. Indiretas'!$C$101</f>
        <v>PPRA</v>
      </c>
      <c r="E53125" s="278" t="str">
        <f>Resumo!$R$5</f>
        <v>Despesa</v>
      </c>
      <c r="F53125" s="278" t="str">
        <f>Resumo!$R$6</f>
        <v>Despesa Indireta</v>
      </c>
      <c r="G53125" s="286">
        <f>'Comp. Desp. Indiretas'!DT101</f>
        <v>0</v>
      </c>
    </row>
    <row r="53126" spans="1:7">
      <c r="A53126" s="283">
        <f>'Comp. Desp. Indiretas'!$DT$7</f>
        <v>0</v>
      </c>
      <c r="B53126" s="278" t="str">
        <f>'Comp. Desp. Indiretas'!$A$102</f>
        <v>SMS</v>
      </c>
      <c r="D53126" s="279" t="str">
        <f>'Comp. Desp. Indiretas'!$C$102</f>
        <v>PCMSO</v>
      </c>
      <c r="E53126" s="278" t="str">
        <f>Resumo!$R$5</f>
        <v>Despesa</v>
      </c>
      <c r="F53126" s="278" t="str">
        <f>Resumo!$R$6</f>
        <v>Despesa Indireta</v>
      </c>
      <c r="G53126" s="286">
        <f>'Comp. Desp. Indiretas'!DT102</f>
        <v>0</v>
      </c>
    </row>
    <row r="53127" spans="1:7">
      <c r="A53127" s="283">
        <f>'Comp. Desp. Indiretas'!$DT$7</f>
        <v>0</v>
      </c>
      <c r="B53127" s="278" t="str">
        <f>'Comp. Desp. Indiretas'!$A$103</f>
        <v>SMS</v>
      </c>
      <c r="D53127" s="279" t="str">
        <f>'Comp. Desp. Indiretas'!$C$103</f>
        <v>PGR</v>
      </c>
      <c r="E53127" s="278" t="str">
        <f>Resumo!$R$5</f>
        <v>Despesa</v>
      </c>
      <c r="F53127" s="278" t="str">
        <f>Resumo!$R$6</f>
        <v>Despesa Indireta</v>
      </c>
      <c r="G53127" s="286">
        <f>'Comp. Desp. Indiretas'!DT103</f>
        <v>0</v>
      </c>
    </row>
    <row r="53128" spans="1:7">
      <c r="A53128" s="283">
        <f>'Comp. Desp. Indiretas'!$DT$7</f>
        <v>0</v>
      </c>
      <c r="B53128" s="278" t="str">
        <f>'Comp. Desp. Indiretas'!$A$104</f>
        <v>SMS</v>
      </c>
      <c r="D53128" s="279" t="str">
        <f>'Comp. Desp. Indiretas'!$C$104</f>
        <v>PAE</v>
      </c>
      <c r="E53128" s="278" t="str">
        <f>Resumo!$R$5</f>
        <v>Despesa</v>
      </c>
      <c r="F53128" s="278" t="str">
        <f>Resumo!$R$6</f>
        <v>Despesa Indireta</v>
      </c>
      <c r="G53128" s="286">
        <f>'Comp. Desp. Indiretas'!DT104</f>
        <v>0</v>
      </c>
    </row>
    <row r="53129" spans="1:7">
      <c r="A53129" s="283">
        <f>'Comp. Desp. Indiretas'!$DT$7</f>
        <v>0</v>
      </c>
      <c r="B53129" s="278" t="str">
        <f>'Comp. Desp. Indiretas'!$A$105</f>
        <v>SMS</v>
      </c>
      <c r="D53129" s="279" t="str">
        <f>'Comp. Desp. Indiretas'!$C$105</f>
        <v>TREINAMENTO</v>
      </c>
      <c r="E53129" s="278" t="str">
        <f>Resumo!$R$5</f>
        <v>Despesa</v>
      </c>
      <c r="F53129" s="278" t="str">
        <f>Resumo!$R$6</f>
        <v>Despesa Indireta</v>
      </c>
      <c r="G53129" s="286">
        <f>'Comp. Desp. Indiretas'!DT105</f>
        <v>0</v>
      </c>
    </row>
    <row r="53130" spans="1:7">
      <c r="A53130" s="283">
        <f>'Comp. Desp. Indiretas'!$DT$7</f>
        <v>0</v>
      </c>
      <c r="B53130" s="278" t="str">
        <f>'Comp. Desp. Indiretas'!$A$106</f>
        <v>SMS</v>
      </c>
      <c r="D53130" s="279" t="str">
        <f>'Comp. Desp. Indiretas'!$C$106</f>
        <v>ASO</v>
      </c>
      <c r="E53130" s="278" t="str">
        <f>Resumo!$R$5</f>
        <v>Despesa</v>
      </c>
      <c r="F53130" s="278" t="str">
        <f>Resumo!$R$6</f>
        <v>Despesa Indireta</v>
      </c>
      <c r="G53130" s="286">
        <f>'Comp. Desp. Indiretas'!DT106</f>
        <v>0</v>
      </c>
    </row>
    <row r="53131" spans="1:7">
      <c r="A53131" s="283">
        <f>'Comp. Desp. Indiretas'!$DT$7</f>
        <v>0</v>
      </c>
      <c r="B53131" s="278">
        <f>'Comp. Desp. Indiretas'!$A$107</f>
        <v>0</v>
      </c>
      <c r="D53131" s="279" t="str">
        <f>'Comp. Desp. Indiretas'!$C$107</f>
        <v/>
      </c>
      <c r="E53131" s="278" t="str">
        <f>Resumo!$R$5</f>
        <v>Despesa</v>
      </c>
      <c r="F53131" s="278" t="str">
        <f>Resumo!$R$6</f>
        <v>Despesa Indireta</v>
      </c>
      <c r="G53131" s="286">
        <f>'Comp. Desp. Indiretas'!DT107</f>
        <v>0</v>
      </c>
    </row>
    <row r="53132" spans="1:7">
      <c r="A53132" s="283">
        <f>'Comp. Desp. Indiretas'!$DT$7</f>
        <v>0</v>
      </c>
      <c r="B53132" s="278">
        <f>'Comp. Desp. Indiretas'!$A$108</f>
        <v>0</v>
      </c>
      <c r="D53132" s="279" t="str">
        <f>'Comp. Desp. Indiretas'!$C$108</f>
        <v/>
      </c>
      <c r="E53132" s="278" t="str">
        <f>Resumo!$R$5</f>
        <v>Despesa</v>
      </c>
      <c r="F53132" s="278" t="str">
        <f>Resumo!$R$6</f>
        <v>Despesa Indireta</v>
      </c>
      <c r="G53132" s="286">
        <f>'Comp. Desp. Indiretas'!DT108</f>
        <v>0</v>
      </c>
    </row>
    <row r="53133" spans="1:7">
      <c r="A53133" s="283">
        <f>'Comp. Desp. Indiretas'!$DT$7</f>
        <v>0</v>
      </c>
      <c r="B53133" s="278">
        <f>'Comp. Desp. Indiretas'!$A$109</f>
        <v>0</v>
      </c>
      <c r="D53133" s="279" t="str">
        <f>'Comp. Desp. Indiretas'!$C$109</f>
        <v/>
      </c>
      <c r="E53133" s="278" t="str">
        <f>Resumo!$R$5</f>
        <v>Despesa</v>
      </c>
      <c r="F53133" s="278" t="str">
        <f>Resumo!$R$6</f>
        <v>Despesa Indireta</v>
      </c>
      <c r="G53133" s="286">
        <f>'Comp. Desp. Indiretas'!DT109</f>
        <v>0</v>
      </c>
    </row>
    <row r="53134" spans="1:7">
      <c r="A53134" s="283">
        <f>'Comp. Desp. Indiretas'!$DT$7</f>
        <v>0</v>
      </c>
      <c r="B53134" s="278">
        <f>'Comp. Desp. Indiretas'!$A$110</f>
        <v>0</v>
      </c>
      <c r="D53134" s="279" t="str">
        <f>'Comp. Desp. Indiretas'!$C$110</f>
        <v/>
      </c>
      <c r="E53134" s="278" t="str">
        <f>Resumo!$R$5</f>
        <v>Despesa</v>
      </c>
      <c r="F53134" s="278" t="str">
        <f>Resumo!$R$6</f>
        <v>Despesa Indireta</v>
      </c>
      <c r="G53134" s="286">
        <f>'Comp. Desp. Indiretas'!DT110</f>
        <v>0</v>
      </c>
    </row>
    <row r="53135" spans="1:7">
      <c r="A53135" s="283">
        <f>'Comp. Desp. Indiretas'!$DT$7</f>
        <v>0</v>
      </c>
      <c r="B53135" s="278">
        <f>'Comp. Desp. Indiretas'!$A$111</f>
        <v>0</v>
      </c>
      <c r="D53135" s="279" t="str">
        <f>'Comp. Desp. Indiretas'!$C$111</f>
        <v/>
      </c>
      <c r="E53135" s="278" t="str">
        <f>Resumo!$R$5</f>
        <v>Despesa</v>
      </c>
      <c r="F53135" s="278" t="str">
        <f>Resumo!$R$6</f>
        <v>Despesa Indireta</v>
      </c>
      <c r="G53135" s="286">
        <f>'Comp. Desp. Indiretas'!DT111</f>
        <v>0</v>
      </c>
    </row>
    <row r="53136" spans="1:7">
      <c r="A53136" s="283">
        <f>'Comp. Desp. Indiretas'!$DT$7</f>
        <v>0</v>
      </c>
      <c r="B53136" s="278">
        <f>'Comp. Desp. Indiretas'!$A$112</f>
        <v>0</v>
      </c>
      <c r="D53136" s="279" t="str">
        <f>'Comp. Desp. Indiretas'!$C$112</f>
        <v/>
      </c>
      <c r="E53136" s="278" t="str">
        <f>Resumo!$R$5</f>
        <v>Despesa</v>
      </c>
      <c r="F53136" s="278" t="str">
        <f>Resumo!$R$6</f>
        <v>Despesa Indireta</v>
      </c>
      <c r="G53136" s="286">
        <f>'Comp. Desp. Indiretas'!DT112</f>
        <v>0</v>
      </c>
    </row>
    <row r="53137" spans="1:7">
      <c r="A53137" s="283">
        <f>'Comp. Desp. Indiretas'!$DT$7</f>
        <v>0</v>
      </c>
      <c r="B53137" s="278" t="str">
        <f>'Composições Desp. Diretas'!$A$10</f>
        <v>MOD</v>
      </c>
      <c r="C53137" s="278" t="str">
        <f>EAP!$C$9</f>
        <v>PP01</v>
      </c>
      <c r="D53137" s="279" t="str">
        <f>'Composições Desp. Diretas'!$C$10</f>
        <v>ANALISTA TÉCNICO</v>
      </c>
      <c r="E53137" s="278" t="str">
        <f>Resumo!$R$5</f>
        <v>Despesa</v>
      </c>
      <c r="F53137" s="278" t="str">
        <f>Resumo!$R$7</f>
        <v>Despesa Direta</v>
      </c>
      <c r="G53137" s="286">
        <f>'Composições Desp. Diretas'!DU10</f>
        <v>0</v>
      </c>
    </row>
    <row r="53138" spans="1:7">
      <c r="A53138" s="283">
        <f>'Comp. Desp. Indiretas'!$DT$7</f>
        <v>0</v>
      </c>
      <c r="B53138" s="278" t="str">
        <f>'Composições Desp. Diretas'!$A$11</f>
        <v>MOD</v>
      </c>
      <c r="C53138" s="278" t="str">
        <f>EAP!$C$9</f>
        <v>PP01</v>
      </c>
      <c r="D53138" s="279" t="str">
        <f>'Composições Desp. Diretas'!$C$11</f>
        <v>ASSISTENTE ADMINISTRATIVO</v>
      </c>
      <c r="E53138" s="278" t="str">
        <f>Resumo!$R$5</f>
        <v>Despesa</v>
      </c>
      <c r="F53138" s="278" t="str">
        <f>Resumo!$R$7</f>
        <v>Despesa Direta</v>
      </c>
      <c r="G53138" s="286">
        <f>'Composições Desp. Diretas'!DU11</f>
        <v>0</v>
      </c>
    </row>
    <row r="53139" spans="1:7">
      <c r="A53139" s="283">
        <f>'Comp. Desp. Indiretas'!$DT$7</f>
        <v>0</v>
      </c>
      <c r="B53139" s="278" t="str">
        <f>'Composições Desp. Diretas'!$A$12</f>
        <v>MOD</v>
      </c>
      <c r="C53139" s="278" t="str">
        <f>EAP!$C$9</f>
        <v>PP01</v>
      </c>
      <c r="D53139" s="279" t="str">
        <f>'Composições Desp. Diretas'!$C$12</f>
        <v>TÉCNICO DE SEGURANÇA</v>
      </c>
      <c r="E53139" s="278" t="str">
        <f>Resumo!$R$5</f>
        <v>Despesa</v>
      </c>
      <c r="F53139" s="278" t="str">
        <f>Resumo!$R$7</f>
        <v>Despesa Direta</v>
      </c>
      <c r="G53139" s="286">
        <f>'Composições Desp. Diretas'!DU12</f>
        <v>0</v>
      </c>
    </row>
    <row r="53140" spans="1:7">
      <c r="A53140" s="283">
        <f>'Comp. Desp. Indiretas'!$DT$7</f>
        <v>0</v>
      </c>
      <c r="B53140" s="278" t="str">
        <f>'Composições Desp. Diretas'!$A$13</f>
        <v>MOD</v>
      </c>
      <c r="C53140" s="278" t="str">
        <f>EAP!$C$9</f>
        <v>PP01</v>
      </c>
      <c r="D53140" s="279" t="str">
        <f>'Composições Desp. Diretas'!$C$13</f>
        <v>PREPOSTO</v>
      </c>
      <c r="E53140" s="278" t="str">
        <f>Resumo!$R$5</f>
        <v>Despesa</v>
      </c>
      <c r="F53140" s="278" t="str">
        <f>Resumo!$R$7</f>
        <v>Despesa Direta</v>
      </c>
      <c r="G53140" s="286">
        <f>'Composições Desp. Diretas'!DU13</f>
        <v>0</v>
      </c>
    </row>
    <row r="53141" spans="1:7">
      <c r="A53141" s="283">
        <f>'Comp. Desp. Indiretas'!$DT$7</f>
        <v>0</v>
      </c>
      <c r="B53141" s="278" t="str">
        <f>'Composições Desp. Diretas'!$A$14</f>
        <v>MOD</v>
      </c>
      <c r="C53141" s="278" t="str">
        <f>EAP!$C$9</f>
        <v>PP01</v>
      </c>
      <c r="D53141" s="279" t="str">
        <f>'Composições Desp. Diretas'!$C$14</f>
        <v>COORDENADOR PEAC</v>
      </c>
      <c r="E53141" s="278" t="str">
        <f>Resumo!$R$5</f>
        <v>Despesa</v>
      </c>
      <c r="F53141" s="278" t="str">
        <f>Resumo!$R$7</f>
        <v>Despesa Direta</v>
      </c>
      <c r="G53141" s="286">
        <f>'Composições Desp. Diretas'!DU14</f>
        <v>0</v>
      </c>
    </row>
    <row r="53142" spans="1:7">
      <c r="A53142" s="283">
        <f>'Comp. Desp. Indiretas'!$DT$7</f>
        <v>0</v>
      </c>
      <c r="B53142" s="278" t="str">
        <f>'Composições Desp. Diretas'!$A$15</f>
        <v>MOD</v>
      </c>
      <c r="C53142" s="278" t="str">
        <f>EAP!$C$9</f>
        <v>PP01</v>
      </c>
      <c r="D53142" s="279" t="str">
        <f>'Composições Desp. Diretas'!$C$15</f>
        <v>COORDENADOR PEAC</v>
      </c>
      <c r="E53142" s="278" t="str">
        <f>Resumo!$R$5</f>
        <v>Despesa</v>
      </c>
      <c r="F53142" s="278" t="str">
        <f>Resumo!$R$7</f>
        <v>Despesa Direta</v>
      </c>
      <c r="G53142" s="286">
        <f>'Composições Desp. Diretas'!DU15</f>
        <v>0</v>
      </c>
    </row>
    <row r="53143" spans="1:7">
      <c r="A53143" s="283">
        <f>'Comp. Desp. Indiretas'!$DT$7</f>
        <v>0</v>
      </c>
      <c r="B53143" s="278" t="str">
        <f>'Composições Desp. Diretas'!$A$16</f>
        <v>MOD</v>
      </c>
      <c r="C53143" s="278" t="str">
        <f>EAP!$C$9</f>
        <v>PP01</v>
      </c>
      <c r="D53143" s="279" t="str">
        <f>'Composições Desp. Diretas'!$C$16</f>
        <v>PRODUÇÃO AUDIOVISUAL (DESIGNER GRÁFICO)</v>
      </c>
      <c r="E53143" s="278" t="str">
        <f>Resumo!$R$5</f>
        <v>Despesa</v>
      </c>
      <c r="F53143" s="278" t="str">
        <f>Resumo!$R$7</f>
        <v>Despesa Direta</v>
      </c>
      <c r="G53143" s="286">
        <f>'Composições Desp. Diretas'!DU16</f>
        <v>0</v>
      </c>
    </row>
    <row r="53144" spans="1:7">
      <c r="A53144" s="283">
        <f>'Comp. Desp. Indiretas'!$DT$7</f>
        <v>0</v>
      </c>
      <c r="B53144" s="278" t="str">
        <f>'Composições Desp. Diretas'!$A$17</f>
        <v>DG</v>
      </c>
      <c r="C53144" s="278" t="str">
        <f>EAP!$C$9</f>
        <v>PP01</v>
      </c>
      <c r="D53144" s="279" t="str">
        <f>'Composições Desp. Diretas'!$C$17</f>
        <v>AJUDA DE CUSTO - CAJU - NÍVEL 1</v>
      </c>
      <c r="E53144" s="278" t="str">
        <f>Resumo!$R$5</f>
        <v>Despesa</v>
      </c>
      <c r="F53144" s="278" t="str">
        <f>Resumo!$R$7</f>
        <v>Despesa Direta</v>
      </c>
      <c r="G53144" s="286">
        <f>'Composições Desp. Diretas'!DU17</f>
        <v>0</v>
      </c>
    </row>
    <row r="53145" spans="1:7">
      <c r="A53145" s="283">
        <f>'Comp. Desp. Indiretas'!$DT$7</f>
        <v>0</v>
      </c>
      <c r="B53145" s="278" t="str">
        <f>'Composições Desp. Diretas'!$A$18</f>
        <v>DG</v>
      </c>
      <c r="C53145" s="278" t="str">
        <f>EAP!$C$9</f>
        <v>PP01</v>
      </c>
      <c r="D53145" s="279" t="str">
        <f>'Composições Desp. Diretas'!$C$18</f>
        <v>AJUDA DE CUSTO - CAJU - NÍVEL 2</v>
      </c>
      <c r="E53145" s="278" t="str">
        <f>Resumo!$R$5</f>
        <v>Despesa</v>
      </c>
      <c r="F53145" s="278" t="str">
        <f>Resumo!$R$7</f>
        <v>Despesa Direta</v>
      </c>
      <c r="G53145" s="286">
        <f>'Composições Desp. Diretas'!DU18</f>
        <v>0</v>
      </c>
    </row>
    <row r="53146" spans="1:7">
      <c r="A53146" s="283">
        <f>'Comp. Desp. Indiretas'!$DT$7</f>
        <v>0</v>
      </c>
      <c r="B53146" s="278" t="str">
        <f>'Composições Desp. Diretas'!$A$19</f>
        <v>MA</v>
      </c>
      <c r="C53146" s="278" t="str">
        <f>EAP!$C$9</f>
        <v>PP01</v>
      </c>
      <c r="D53146" s="279" t="str">
        <f>'Composições Desp. Diretas'!$C$19</f>
        <v>UNIFORME/EPI</v>
      </c>
      <c r="E53146" s="278" t="str">
        <f>Resumo!$R$5</f>
        <v>Despesa</v>
      </c>
      <c r="F53146" s="278" t="str">
        <f>Resumo!$R$7</f>
        <v>Despesa Direta</v>
      </c>
      <c r="G53146" s="286">
        <f>'Composições Desp. Diretas'!DU19</f>
        <v>0</v>
      </c>
    </row>
    <row r="53147" spans="1:7">
      <c r="A53147" s="283">
        <f>'Comp. Desp. Indiretas'!$DT$7</f>
        <v>0</v>
      </c>
      <c r="B53147" s="278" t="str">
        <f>'Composições Desp. Diretas'!$A$20</f>
        <v>SMS</v>
      </c>
      <c r="C53147" s="278" t="str">
        <f>EAP!$C$9</f>
        <v>PP01</v>
      </c>
      <c r="D53147" s="279" t="str">
        <f>'Composições Desp. Diretas'!$C$20</f>
        <v>ASO</v>
      </c>
      <c r="E53147" s="278" t="str">
        <f>Resumo!$R$5</f>
        <v>Despesa</v>
      </c>
      <c r="F53147" s="278" t="str">
        <f>Resumo!$R$7</f>
        <v>Despesa Direta</v>
      </c>
      <c r="G53147" s="286">
        <f>'Composições Desp. Diretas'!DU20</f>
        <v>0</v>
      </c>
    </row>
    <row r="53148" spans="1:7">
      <c r="A53148" s="283">
        <f>'Comp. Desp. Indiretas'!$DT$7</f>
        <v>0</v>
      </c>
      <c r="B53148" s="278" t="str">
        <f>'Composições Desp. Diretas'!$A$21</f>
        <v>EQ</v>
      </c>
      <c r="C53148" s="278" t="str">
        <f>EAP!$C$9</f>
        <v>PP01</v>
      </c>
      <c r="D53148" s="279" t="str">
        <f>'Composições Desp. Diretas'!$C$21</f>
        <v>NOTEBOOK</v>
      </c>
      <c r="E53148" s="278" t="str">
        <f>Resumo!$R$5</f>
        <v>Despesa</v>
      </c>
      <c r="F53148" s="278" t="str">
        <f>Resumo!$R$7</f>
        <v>Despesa Direta</v>
      </c>
      <c r="G53148" s="286">
        <f>'Composições Desp. Diretas'!DU21</f>
        <v>0</v>
      </c>
    </row>
    <row r="53149" spans="1:7">
      <c r="A53149" s="283">
        <f>'Comp. Desp. Indiretas'!$DT$7</f>
        <v>0</v>
      </c>
      <c r="B53149" s="278" t="str">
        <f>'Composições Desp. Diretas'!$A$22</f>
        <v>EQ</v>
      </c>
      <c r="C53149" s="278" t="str">
        <f>EAP!$C$9</f>
        <v>PP01</v>
      </c>
      <c r="D53149" s="279" t="str">
        <f>'Composições Desp. Diretas'!$C$22</f>
        <v>KIT MULTIMÍDIA</v>
      </c>
      <c r="E53149" s="278" t="str">
        <f>Resumo!$R$5</f>
        <v>Despesa</v>
      </c>
      <c r="F53149" s="278" t="str">
        <f>Resumo!$R$7</f>
        <v>Despesa Direta</v>
      </c>
      <c r="G53149" s="286">
        <f>'Composições Desp. Diretas'!DU22</f>
        <v>0</v>
      </c>
    </row>
    <row r="53150" spans="1:7">
      <c r="A53150" s="283">
        <f>'Comp. Desp. Indiretas'!$DT$7</f>
        <v>0</v>
      </c>
      <c r="B53150" s="278" t="str">
        <f>'Composições Desp. Diretas'!$A$23</f>
        <v>SMS</v>
      </c>
      <c r="C53150" s="278" t="str">
        <f>EAP!$C$9</f>
        <v>PP01</v>
      </c>
      <c r="D53150" s="279" t="str">
        <f>'Composições Desp. Diretas'!$C$23</f>
        <v>TREINAMENTO RAC02 (VALE)</v>
      </c>
      <c r="E53150" s="278" t="str">
        <f>Resumo!$R$5</f>
        <v>Despesa</v>
      </c>
      <c r="F53150" s="278" t="str">
        <f>Resumo!$R$7</f>
        <v>Despesa Direta</v>
      </c>
      <c r="G53150" s="286">
        <f>'Composições Desp. Diretas'!DU23</f>
        <v>0</v>
      </c>
    </row>
    <row r="53151" spans="1:7">
      <c r="A53151" s="283">
        <f>'Comp. Desp. Indiretas'!$DT$7</f>
        <v>0</v>
      </c>
      <c r="B53151" s="278" t="str">
        <f>'Composições Desp. Diretas'!$A$24</f>
        <v>SE</v>
      </c>
      <c r="C53151" s="278" t="str">
        <f>EAP!$C$9</f>
        <v>PP01</v>
      </c>
      <c r="D53151" s="279" t="str">
        <f>'Composições Desp. Diretas'!$C$24</f>
        <v>ESPECIALISTA - 44h/MÊS</v>
      </c>
      <c r="E53151" s="278" t="str">
        <f>Resumo!$R$5</f>
        <v>Despesa</v>
      </c>
      <c r="F53151" s="278" t="str">
        <f>Resumo!$R$7</f>
        <v>Despesa Direta</v>
      </c>
      <c r="G53151" s="286">
        <f>'Composições Desp. Diretas'!DU24</f>
        <v>0</v>
      </c>
    </row>
    <row r="53152" spans="1:7">
      <c r="A53152" s="283">
        <f>'Comp. Desp. Indiretas'!$DT$7</f>
        <v>0</v>
      </c>
      <c r="B53152" s="278">
        <f>'Composições Desp. Diretas'!$A$25</f>
        <v>0</v>
      </c>
      <c r="C53152" s="278" t="str">
        <f>EAP!$C$9</f>
        <v>PP01</v>
      </c>
      <c r="D53152" s="279">
        <f>'Composições Desp. Diretas'!$C$25</f>
        <v>0</v>
      </c>
      <c r="E53152" s="278" t="str">
        <f>Resumo!$R$5</f>
        <v>Despesa</v>
      </c>
      <c r="F53152" s="278" t="str">
        <f>Resumo!$R$7</f>
        <v>Despesa Direta</v>
      </c>
      <c r="G53152" s="286">
        <f>'Composições Desp. Diretas'!DU25</f>
        <v>0</v>
      </c>
    </row>
    <row r="53153" spans="1:7">
      <c r="A53153" s="283">
        <f>'Comp. Desp. Indiretas'!$DT$7</f>
        <v>0</v>
      </c>
      <c r="B53153" s="278">
        <f>'Composições Desp. Diretas'!$A$26</f>
        <v>0</v>
      </c>
      <c r="C53153" s="278" t="str">
        <f>EAP!$C$9</f>
        <v>PP01</v>
      </c>
      <c r="D53153" s="279">
        <f>'Composições Desp. Diretas'!$C$26</f>
        <v>0</v>
      </c>
      <c r="E53153" s="278" t="str">
        <f>Resumo!$R$5</f>
        <v>Despesa</v>
      </c>
      <c r="F53153" s="278" t="str">
        <f>Resumo!$R$7</f>
        <v>Despesa Direta</v>
      </c>
      <c r="G53153" s="286">
        <f>'Composições Desp. Diretas'!DU26</f>
        <v>0</v>
      </c>
    </row>
    <row r="53154" spans="1:7">
      <c r="A53154" s="283">
        <f>'Comp. Desp. Indiretas'!$DT$7</f>
        <v>0</v>
      </c>
      <c r="B53154" s="278">
        <f>'Composições Desp. Diretas'!$A$27</f>
        <v>0</v>
      </c>
      <c r="C53154" s="278" t="str">
        <f>EAP!$C$9</f>
        <v>PP01</v>
      </c>
      <c r="D53154" s="279">
        <f>'Composições Desp. Diretas'!$C$27</f>
        <v>0</v>
      </c>
      <c r="E53154" s="278" t="str">
        <f>Resumo!$R$5</f>
        <v>Despesa</v>
      </c>
      <c r="F53154" s="278" t="str">
        <f>Resumo!$R$7</f>
        <v>Despesa Direta</v>
      </c>
      <c r="G53154" s="286">
        <f>'Composições Desp. Diretas'!DU27</f>
        <v>0</v>
      </c>
    </row>
    <row r="53155" spans="1:7">
      <c r="A53155" s="283">
        <f>'Comp. Desp. Indiretas'!$DT$7</f>
        <v>0</v>
      </c>
      <c r="B53155" s="278">
        <f>'Composições Desp. Diretas'!$A$28</f>
        <v>0</v>
      </c>
      <c r="C53155" s="278" t="str">
        <f>EAP!$C$9</f>
        <v>PP01</v>
      </c>
      <c r="D53155" s="279">
        <f>'Composições Desp. Diretas'!$C$28</f>
        <v>0</v>
      </c>
      <c r="E53155" s="278" t="str">
        <f>Resumo!$R$5</f>
        <v>Despesa</v>
      </c>
      <c r="F53155" s="278" t="str">
        <f>Resumo!$R$7</f>
        <v>Despesa Direta</v>
      </c>
      <c r="G53155" s="286">
        <f>'Composições Desp. Diretas'!DU28</f>
        <v>0</v>
      </c>
    </row>
    <row r="53156" spans="1:7">
      <c r="A53156" s="283">
        <f>'Comp. Desp. Indiretas'!$DT$7</f>
        <v>0</v>
      </c>
      <c r="B53156" s="278">
        <f>'Composições Desp. Diretas'!$A$29</f>
        <v>0</v>
      </c>
      <c r="C53156" s="278" t="str">
        <f>EAP!$C$9</f>
        <v>PP01</v>
      </c>
      <c r="D53156" s="279">
        <f>'Composições Desp. Diretas'!$C$29</f>
        <v>0</v>
      </c>
      <c r="E53156" s="278" t="str">
        <f>Resumo!$R$5</f>
        <v>Despesa</v>
      </c>
      <c r="F53156" s="278" t="str">
        <f>Resumo!$R$7</f>
        <v>Despesa Direta</v>
      </c>
      <c r="G53156" s="286">
        <f>'Composições Desp. Diretas'!DU29</f>
        <v>0</v>
      </c>
    </row>
    <row r="53157" spans="1:7">
      <c r="A53157" s="283">
        <f>'Comp. Desp. Indiretas'!$DT$7</f>
        <v>0</v>
      </c>
      <c r="B53157" s="278">
        <f>'Composições Desp. Diretas'!$A$30</f>
        <v>0</v>
      </c>
      <c r="C53157" s="278" t="str">
        <f>EAP!$C$9</f>
        <v>PP01</v>
      </c>
      <c r="D53157" s="279">
        <f>'Composições Desp. Diretas'!$C$30</f>
        <v>0</v>
      </c>
      <c r="E53157" s="278" t="str">
        <f>Resumo!$R$5</f>
        <v>Despesa</v>
      </c>
      <c r="F53157" s="278" t="str">
        <f>Resumo!$R$7</f>
        <v>Despesa Direta</v>
      </c>
      <c r="G53157" s="286">
        <f>'Composições Desp. Diretas'!DU30</f>
        <v>0</v>
      </c>
    </row>
    <row r="53158" spans="1:7">
      <c r="A53158" s="283">
        <f>'Comp. Desp. Indiretas'!$DT$7</f>
        <v>0</v>
      </c>
      <c r="B53158" s="278">
        <f>'Composições Desp. Diretas'!$A$31</f>
        <v>0</v>
      </c>
      <c r="C53158" s="278" t="str">
        <f>EAP!$C$9</f>
        <v>PP01</v>
      </c>
      <c r="D53158" s="279">
        <f>'Composições Desp. Diretas'!$C$31</f>
        <v>0</v>
      </c>
      <c r="E53158" s="278" t="str">
        <f>Resumo!$R$5</f>
        <v>Despesa</v>
      </c>
      <c r="F53158" s="278" t="str">
        <f>Resumo!$R$7</f>
        <v>Despesa Direta</v>
      </c>
      <c r="G53158" s="286">
        <f>'Composições Desp. Diretas'!DU31</f>
        <v>0</v>
      </c>
    </row>
    <row r="53159" spans="1:7">
      <c r="A53159" s="283">
        <f>'Comp. Desp. Indiretas'!$DT$7</f>
        <v>0</v>
      </c>
      <c r="B53159" s="278">
        <f>'Composições Desp. Diretas'!$A$32</f>
        <v>0</v>
      </c>
      <c r="C53159" s="278" t="str">
        <f>EAP!$C$9</f>
        <v>PP01</v>
      </c>
      <c r="D53159" s="279">
        <f>'Composições Desp. Diretas'!$C$32</f>
        <v>0</v>
      </c>
      <c r="E53159" s="278" t="str">
        <f>Resumo!$R$5</f>
        <v>Despesa</v>
      </c>
      <c r="F53159" s="278" t="str">
        <f>Resumo!$R$7</f>
        <v>Despesa Direta</v>
      </c>
      <c r="G53159" s="286">
        <f>'Composições Desp. Diretas'!DU32</f>
        <v>0</v>
      </c>
    </row>
    <row r="53160" spans="1:7">
      <c r="A53160" s="283">
        <f>'Comp. Desp. Indiretas'!$DT$7</f>
        <v>0</v>
      </c>
      <c r="B53160" s="278">
        <f>'Composições Desp. Diretas'!$A$33</f>
        <v>0</v>
      </c>
      <c r="C53160" s="278" t="str">
        <f>EAP!$C$9</f>
        <v>PP01</v>
      </c>
      <c r="D53160" s="279">
        <f>'Composições Desp. Diretas'!$C$33</f>
        <v>0</v>
      </c>
      <c r="E53160" s="278" t="str">
        <f>Resumo!$R$5</f>
        <v>Despesa</v>
      </c>
      <c r="F53160" s="278" t="str">
        <f>Resumo!$R$7</f>
        <v>Despesa Direta</v>
      </c>
      <c r="G53160" s="286">
        <f>'Composições Desp. Diretas'!DU33</f>
        <v>0</v>
      </c>
    </row>
    <row r="53161" spans="1:7">
      <c r="A53161" s="283">
        <f>'Comp. Desp. Indiretas'!$DT$7</f>
        <v>0</v>
      </c>
      <c r="B53161" s="278">
        <f>'Composições Desp. Diretas'!$A$34</f>
        <v>0</v>
      </c>
      <c r="C53161" s="278" t="str">
        <f>EAP!$C$9</f>
        <v>PP01</v>
      </c>
      <c r="D53161" s="279">
        <f>'Composições Desp. Diretas'!$C$34</f>
        <v>0</v>
      </c>
      <c r="E53161" s="278" t="str">
        <f>Resumo!$R$5</f>
        <v>Despesa</v>
      </c>
      <c r="F53161" s="278" t="str">
        <f>Resumo!$R$7</f>
        <v>Despesa Direta</v>
      </c>
      <c r="G53161" s="286">
        <f>'Composições Desp. Diretas'!DU34</f>
        <v>0</v>
      </c>
    </row>
    <row r="53162" spans="1:7">
      <c r="A53162" s="283">
        <f>'Comp. Desp. Indiretas'!$DT$7</f>
        <v>0</v>
      </c>
      <c r="B53162" s="278">
        <f>'Composições Desp. Diretas'!$A$35</f>
        <v>0</v>
      </c>
      <c r="C53162" s="278" t="str">
        <f>EAP!$C$9</f>
        <v>PP01</v>
      </c>
      <c r="D53162" s="279">
        <f>'Composições Desp. Diretas'!$C$35</f>
        <v>0</v>
      </c>
      <c r="E53162" s="278" t="str">
        <f>Resumo!$R$5</f>
        <v>Despesa</v>
      </c>
      <c r="F53162" s="278" t="str">
        <f>Resumo!$R$7</f>
        <v>Despesa Direta</v>
      </c>
      <c r="G53162" s="286">
        <f>'Composições Desp. Diretas'!DU35</f>
        <v>0</v>
      </c>
    </row>
    <row r="53163" spans="1:7">
      <c r="A53163" s="283">
        <f>'Comp. Desp. Indiretas'!$DT$7</f>
        <v>0</v>
      </c>
      <c r="B53163" s="278">
        <f>'Composições Desp. Diretas'!$A$36</f>
        <v>0</v>
      </c>
      <c r="C53163" s="278" t="str">
        <f>EAP!$C$9</f>
        <v>PP01</v>
      </c>
      <c r="D53163" s="279">
        <f>'Composições Desp. Diretas'!$C$36</f>
        <v>0</v>
      </c>
      <c r="E53163" s="278" t="str">
        <f>Resumo!$R$5</f>
        <v>Despesa</v>
      </c>
      <c r="F53163" s="278" t="str">
        <f>Resumo!$R$7</f>
        <v>Despesa Direta</v>
      </c>
      <c r="G53163" s="286">
        <f>'Composições Desp. Diretas'!DU36</f>
        <v>0</v>
      </c>
    </row>
    <row r="53164" spans="1:7">
      <c r="A53164" s="283">
        <f>'Comp. Desp. Indiretas'!$DT$7</f>
        <v>0</v>
      </c>
      <c r="B53164" s="278">
        <f>'Composições Desp. Diretas'!$A$37</f>
        <v>0</v>
      </c>
      <c r="C53164" s="278" t="str">
        <f>EAP!$C$9</f>
        <v>PP01</v>
      </c>
      <c r="D53164" s="279">
        <f>'Composições Desp. Diretas'!$C$37</f>
        <v>0</v>
      </c>
      <c r="E53164" s="278" t="str">
        <f>Resumo!$R$5</f>
        <v>Despesa</v>
      </c>
      <c r="F53164" s="278" t="str">
        <f>Resumo!$R$7</f>
        <v>Despesa Direta</v>
      </c>
      <c r="G53164" s="286">
        <f>'Composições Desp. Diretas'!DU37</f>
        <v>0</v>
      </c>
    </row>
    <row r="53165" spans="1:7">
      <c r="A53165" s="283">
        <f>'Comp. Desp. Indiretas'!$DT$7</f>
        <v>0</v>
      </c>
      <c r="B53165" s="278">
        <f>'Composições Desp. Diretas'!$A$38</f>
        <v>0</v>
      </c>
      <c r="C53165" s="278" t="str">
        <f>EAP!$C$9</f>
        <v>PP01</v>
      </c>
      <c r="D53165" s="279">
        <f>'Composições Desp. Diretas'!$C$38</f>
        <v>0</v>
      </c>
      <c r="E53165" s="278" t="str">
        <f>Resumo!$R$5</f>
        <v>Despesa</v>
      </c>
      <c r="F53165" s="278" t="str">
        <f>Resumo!$R$7</f>
        <v>Despesa Direta</v>
      </c>
      <c r="G53165" s="286">
        <f>'Composições Desp. Diretas'!DU38</f>
        <v>0</v>
      </c>
    </row>
    <row r="53166" spans="1:7">
      <c r="A53166" s="283">
        <f>'Comp. Desp. Indiretas'!$DT$7</f>
        <v>0</v>
      </c>
      <c r="B53166" s="278">
        <f>'Composições Desp. Diretas'!$A$39</f>
        <v>0</v>
      </c>
      <c r="C53166" s="278" t="str">
        <f>EAP!$C$9</f>
        <v>PP01</v>
      </c>
      <c r="D53166" s="279">
        <f>'Composições Desp. Diretas'!$C$39</f>
        <v>0</v>
      </c>
      <c r="E53166" s="278" t="str">
        <f>Resumo!$R$5</f>
        <v>Despesa</v>
      </c>
      <c r="F53166" s="278" t="str">
        <f>Resumo!$R$7</f>
        <v>Despesa Direta</v>
      </c>
      <c r="G53166" s="286">
        <f>'Composições Desp. Diretas'!DU39</f>
        <v>0</v>
      </c>
    </row>
    <row r="53167" spans="1:7">
      <c r="A53167" s="283">
        <f>'Comp. Desp. Indiretas'!$DT$7</f>
        <v>0</v>
      </c>
      <c r="B53167" s="278">
        <f>'Composições Desp. Diretas'!$A$40</f>
        <v>0</v>
      </c>
      <c r="C53167" s="278" t="str">
        <f>EAP!$C$9</f>
        <v>PP01</v>
      </c>
      <c r="D53167" s="279">
        <f>'Composições Desp. Diretas'!$C$40</f>
        <v>0</v>
      </c>
      <c r="E53167" s="278" t="str">
        <f>Resumo!$R$5</f>
        <v>Despesa</v>
      </c>
      <c r="F53167" s="278" t="str">
        <f>Resumo!$R$7</f>
        <v>Despesa Direta</v>
      </c>
      <c r="G53167" s="286">
        <f>'Composições Desp. Diretas'!DU40</f>
        <v>0</v>
      </c>
    </row>
    <row r="53168" spans="1:7">
      <c r="A53168" s="283">
        <f>'Comp. Desp. Indiretas'!$DT$7</f>
        <v>0</v>
      </c>
      <c r="B53168" s="278" t="str">
        <f>'Composições Desp. Diretas'!$A$42</f>
        <v>DG</v>
      </c>
      <c r="C53168" s="278" t="str">
        <f>EAP!$C$10</f>
        <v>PP02</v>
      </c>
      <c r="D53168" s="279" t="str">
        <f>'Composições Desp. Diretas'!$C$42</f>
        <v>ALUGUEL DE VEÍCULO SUV</v>
      </c>
      <c r="E53168" s="278" t="str">
        <f>Resumo!$R$5</f>
        <v>Despesa</v>
      </c>
      <c r="F53168" s="278" t="str">
        <f>Resumo!$R$7</f>
        <v>Despesa Direta</v>
      </c>
      <c r="G53168" s="286">
        <f>'Composições Desp. Diretas'!DU42</f>
        <v>0</v>
      </c>
    </row>
    <row r="53169" spans="1:7">
      <c r="A53169" s="283">
        <f>'Comp. Desp. Indiretas'!$DT$7</f>
        <v>0</v>
      </c>
      <c r="B53169" s="278" t="str">
        <f>'Composições Desp. Diretas'!$A$43</f>
        <v>DG</v>
      </c>
      <c r="C53169" s="278" t="str">
        <f>EAP!$C$10</f>
        <v>PP02</v>
      </c>
      <c r="D53169" s="279" t="str">
        <f>'Composições Desp. Diretas'!$C$43</f>
        <v>COMBUSTÍVEL - GASOLINA</v>
      </c>
      <c r="E53169" s="278" t="str">
        <f>Resumo!$R$5</f>
        <v>Despesa</v>
      </c>
      <c r="F53169" s="278" t="str">
        <f>Resumo!$R$7</f>
        <v>Despesa Direta</v>
      </c>
      <c r="G53169" s="286">
        <f>'Composições Desp. Diretas'!DU43</f>
        <v>0</v>
      </c>
    </row>
    <row r="53170" spans="1:7">
      <c r="A53170" s="283">
        <f>'Comp. Desp. Indiretas'!$DT$7</f>
        <v>0</v>
      </c>
      <c r="B53170" s="278" t="str">
        <f>'Composições Desp. Diretas'!$A$44</f>
        <v>DG</v>
      </c>
      <c r="C53170" s="278" t="str">
        <f>EAP!$C$10</f>
        <v>PP02</v>
      </c>
      <c r="D53170" s="279" t="str">
        <f>'Composições Desp. Diretas'!$C$44</f>
        <v>EQUIPAMENTOS VEÍCULO (SENSOR DE FADIGA + TELEMETRIA)</v>
      </c>
      <c r="E53170" s="278" t="str">
        <f>Resumo!$R$5</f>
        <v>Despesa</v>
      </c>
      <c r="F53170" s="278" t="str">
        <f>Resumo!$R$7</f>
        <v>Despesa Direta</v>
      </c>
      <c r="G53170" s="286">
        <f>'Composições Desp. Diretas'!DU44</f>
        <v>0</v>
      </c>
    </row>
    <row r="53171" spans="1:7">
      <c r="A53171" s="283">
        <f>'Comp. Desp. Indiretas'!$DT$7</f>
        <v>0</v>
      </c>
      <c r="B53171" s="278" t="str">
        <f>'Composições Desp. Diretas'!$A$45</f>
        <v>DG</v>
      </c>
      <c r="C53171" s="278" t="str">
        <f>EAP!$C$10</f>
        <v>PP02</v>
      </c>
      <c r="D53171" s="279" t="str">
        <f>'Composições Desp. Diretas'!$C$45</f>
        <v>INSTALAÇÃO SENSOR FADIGA</v>
      </c>
      <c r="E53171" s="278" t="str">
        <f>Resumo!$R$5</f>
        <v>Despesa</v>
      </c>
      <c r="F53171" s="278" t="str">
        <f>Resumo!$R$7</f>
        <v>Despesa Direta</v>
      </c>
      <c r="G53171" s="286">
        <f>'Composições Desp. Diretas'!DU45</f>
        <v>0</v>
      </c>
    </row>
    <row r="53172" spans="1:7">
      <c r="A53172" s="283">
        <f>'Comp. Desp. Indiretas'!$DT$7</f>
        <v>0</v>
      </c>
      <c r="B53172" s="278" t="str">
        <f>'Composições Desp. Diretas'!$A$46</f>
        <v>DG</v>
      </c>
      <c r="C53172" s="278" t="str">
        <f>EAP!$C$10</f>
        <v>PP02</v>
      </c>
      <c r="D53172" s="279" t="str">
        <f>'Composições Desp. Diretas'!$C$46</f>
        <v>DESINSTALAÇÃO SENSOR FADIGA</v>
      </c>
      <c r="E53172" s="278" t="str">
        <f>Resumo!$R$5</f>
        <v>Despesa</v>
      </c>
      <c r="F53172" s="278" t="str">
        <f>Resumo!$R$7</f>
        <v>Despesa Direta</v>
      </c>
      <c r="G53172" s="286">
        <f>'Composições Desp. Diretas'!DU46</f>
        <v>0</v>
      </c>
    </row>
    <row r="53173" spans="1:7">
      <c r="A53173" s="283">
        <f>'Comp. Desp. Indiretas'!$DT$7</f>
        <v>0</v>
      </c>
      <c r="B53173" s="278" t="str">
        <f>'Composições Desp. Diretas'!$A$47</f>
        <v>DG</v>
      </c>
      <c r="C53173" s="278" t="str">
        <f>EAP!$C$10</f>
        <v>PP02</v>
      </c>
      <c r="D53173" s="279" t="str">
        <f>'Composições Desp. Diretas'!$C$47</f>
        <v>INSTALAÇÃO TELEMETRIA</v>
      </c>
      <c r="E53173" s="278" t="str">
        <f>Resumo!$R$5</f>
        <v>Despesa</v>
      </c>
      <c r="F53173" s="278" t="str">
        <f>Resumo!$R$7</f>
        <v>Despesa Direta</v>
      </c>
      <c r="G53173" s="286">
        <f>'Composições Desp. Diretas'!DU47</f>
        <v>0</v>
      </c>
    </row>
    <row r="53174" spans="1:7">
      <c r="A53174" s="283">
        <f>'Comp. Desp. Indiretas'!$DT$7</f>
        <v>0</v>
      </c>
      <c r="B53174" s="278" t="str">
        <f>'Composições Desp. Diretas'!$A$48</f>
        <v>DG</v>
      </c>
      <c r="C53174" s="278" t="str">
        <f>EAP!$C$10</f>
        <v>PP02</v>
      </c>
      <c r="D53174" s="279" t="str">
        <f>'Composições Desp. Diretas'!$C$48</f>
        <v>DESINSTALAÇÃO TELEMETRIA</v>
      </c>
      <c r="E53174" s="278" t="str">
        <f>Resumo!$R$5</f>
        <v>Despesa</v>
      </c>
      <c r="F53174" s="278" t="str">
        <f>Resumo!$R$7</f>
        <v>Despesa Direta</v>
      </c>
      <c r="G53174" s="286">
        <f>'Composições Desp. Diretas'!DU48</f>
        <v>0</v>
      </c>
    </row>
    <row r="53175" spans="1:7">
      <c r="A53175" s="283">
        <f>'Comp. Desp. Indiretas'!$DT$7</f>
        <v>0</v>
      </c>
      <c r="B53175" s="278" t="str">
        <f>'Composições Desp. Diretas'!$A$49</f>
        <v>DG</v>
      </c>
      <c r="C53175" s="278" t="str">
        <f>EAP!$C$10</f>
        <v>PP02</v>
      </c>
      <c r="D53175" s="279" t="str">
        <f>'Composições Desp. Diretas'!$C$49</f>
        <v>INSTALAÇÃO E DESINSTALAÇÃO DE SIRENE DE RÉ</v>
      </c>
      <c r="E53175" s="278" t="str">
        <f>Resumo!$R$5</f>
        <v>Despesa</v>
      </c>
      <c r="F53175" s="278" t="str">
        <f>Resumo!$R$7</f>
        <v>Despesa Direta</v>
      </c>
      <c r="G53175" s="286">
        <f>'Composições Desp. Diretas'!DU49</f>
        <v>0</v>
      </c>
    </row>
    <row r="53176" spans="1:7">
      <c r="A53176" s="283">
        <f>'Comp. Desp. Indiretas'!$DT$7</f>
        <v>0</v>
      </c>
      <c r="B53176" s="278" t="str">
        <f>'Composições Desp. Diretas'!$A$50</f>
        <v>DG</v>
      </c>
      <c r="C53176" s="278" t="str">
        <f>EAP!$C$10</f>
        <v>PP02</v>
      </c>
      <c r="D53176" s="279" t="str">
        <f>'Composições Desp. Diretas'!$C$50</f>
        <v>LAVAGEM DE VEÍCULO</v>
      </c>
      <c r="E53176" s="278" t="str">
        <f>Resumo!$R$5</f>
        <v>Despesa</v>
      </c>
      <c r="F53176" s="278" t="str">
        <f>Resumo!$R$7</f>
        <v>Despesa Direta</v>
      </c>
      <c r="G53176" s="286">
        <f>'Composições Desp. Diretas'!DU50</f>
        <v>0</v>
      </c>
    </row>
    <row r="53177" spans="1:7">
      <c r="A53177" s="283">
        <f>'Comp. Desp. Indiretas'!$DT$7</f>
        <v>0</v>
      </c>
      <c r="B53177" s="278" t="str">
        <f>'Composições Desp. Diretas'!$A$51</f>
        <v>MA</v>
      </c>
      <c r="C53177" s="278" t="str">
        <f>EAP!$C$10</f>
        <v>PP02</v>
      </c>
      <c r="D53177" s="279" t="str">
        <f>'Composições Desp. Diretas'!$C$51</f>
        <v>MATERIAIS GRÁFICOS (CARTILHAS, FOLDERS, BANNER, CADERNO, OUTDOOR, PLACAS, E ETC)</v>
      </c>
      <c r="E53177" s="278" t="str">
        <f>Resumo!$R$5</f>
        <v>Despesa</v>
      </c>
      <c r="F53177" s="278" t="str">
        <f>Resumo!$R$7</f>
        <v>Despesa Direta</v>
      </c>
      <c r="G53177" s="286">
        <f>'Composições Desp. Diretas'!DU51</f>
        <v>0</v>
      </c>
    </row>
    <row r="53178" spans="1:7">
      <c r="A53178" s="283">
        <f>'Comp. Desp. Indiretas'!$DT$7</f>
        <v>0</v>
      </c>
      <c r="B53178" s="278" t="str">
        <f>'Composições Desp. Diretas'!$A$52</f>
        <v>DG</v>
      </c>
      <c r="C53178" s="278" t="str">
        <f>EAP!$C$10</f>
        <v>PP02</v>
      </c>
      <c r="D53178" s="279" t="str">
        <f>'Composições Desp. Diretas'!$C$52</f>
        <v>LANCHES OFICINAS / EVENTOS / REUNIÕES</v>
      </c>
      <c r="E53178" s="278" t="str">
        <f>Resumo!$R$5</f>
        <v>Despesa</v>
      </c>
      <c r="F53178" s="278" t="str">
        <f>Resumo!$R$7</f>
        <v>Despesa Direta</v>
      </c>
      <c r="G53178" s="286">
        <f>'Composições Desp. Diretas'!DU52</f>
        <v>0</v>
      </c>
    </row>
    <row r="53179" spans="1:7">
      <c r="A53179" s="283">
        <f>'Comp. Desp. Indiretas'!$DT$7</f>
        <v>0</v>
      </c>
      <c r="B53179" s="278" t="str">
        <f>'Composições Desp. Diretas'!$A$53</f>
        <v>DG</v>
      </c>
      <c r="C53179" s="278" t="str">
        <f>EAP!$C$10</f>
        <v>PP02</v>
      </c>
      <c r="D53179" s="279" t="str">
        <f>'Composições Desp. Diretas'!$C$53</f>
        <v>TRANSPORTE PARTICIPANTES</v>
      </c>
      <c r="E53179" s="278" t="str">
        <f>Resumo!$R$5</f>
        <v>Despesa</v>
      </c>
      <c r="F53179" s="278" t="str">
        <f>Resumo!$R$7</f>
        <v>Despesa Direta</v>
      </c>
      <c r="G53179" s="286">
        <f>'Composições Desp. Diretas'!DU53</f>
        <v>0</v>
      </c>
    </row>
    <row r="53180" spans="1:7">
      <c r="A53180" s="283">
        <f>'Comp. Desp. Indiretas'!$DT$7</f>
        <v>0</v>
      </c>
      <c r="B53180" s="278" t="str">
        <f>'Composições Desp. Diretas'!$A$54</f>
        <v>MA</v>
      </c>
      <c r="C53180" s="278" t="str">
        <f>EAP!$C$10</f>
        <v>PP02</v>
      </c>
      <c r="D53180" s="279" t="str">
        <f>'Composições Desp. Diretas'!$C$54</f>
        <v>MATERIAIS DE ESCRITÓRIO (CARTOLINA, PAPEL, TESOURA, CANETA, LÁPIS, GRAMPEADOR, DUREX, FITA ADESIVA, E ETC.)</v>
      </c>
      <c r="E53180" s="278" t="str">
        <f>Resumo!$R$5</f>
        <v>Despesa</v>
      </c>
      <c r="F53180" s="278" t="str">
        <f>Resumo!$R$7</f>
        <v>Despesa Direta</v>
      </c>
      <c r="G53180" s="286">
        <f>'Composições Desp. Diretas'!DU54</f>
        <v>0</v>
      </c>
    </row>
    <row r="53181" spans="1:7">
      <c r="A53181" s="283">
        <f>'Comp. Desp. Indiretas'!$DT$7</f>
        <v>0</v>
      </c>
      <c r="B53181" s="278" t="str">
        <f>'Composições Desp. Diretas'!$A$55</f>
        <v>MA</v>
      </c>
      <c r="C53181" s="278" t="str">
        <f>EAP!$C$10</f>
        <v>PP02</v>
      </c>
      <c r="D53181" s="279" t="str">
        <f>'Composições Desp. Diretas'!$C$55</f>
        <v>MATERIAIS ACESSÓRIOS PARA AS CAMPANHAS/OFICINAS (BRINDES, CAMISETAS, E ETC.)</v>
      </c>
      <c r="E53181" s="278" t="str">
        <f>Resumo!$R$5</f>
        <v>Despesa</v>
      </c>
      <c r="F53181" s="278" t="str">
        <f>Resumo!$R$7</f>
        <v>Despesa Direta</v>
      </c>
      <c r="G53181" s="286">
        <f>'Composições Desp. Diretas'!DU55</f>
        <v>0</v>
      </c>
    </row>
    <row r="53182" spans="1:7">
      <c r="A53182" s="283">
        <f>'Comp. Desp. Indiretas'!$DT$7</f>
        <v>0</v>
      </c>
      <c r="B53182" s="278" t="str">
        <f>'Composições Desp. Diretas'!$A$56</f>
        <v>DG</v>
      </c>
      <c r="C53182" s="278" t="str">
        <f>EAP!$C$10</f>
        <v>PP02</v>
      </c>
      <c r="D53182" s="279" t="str">
        <f>'Composições Desp. Diretas'!$C$56</f>
        <v>HOSPEDAGEM VIAGEM</v>
      </c>
      <c r="E53182" s="278" t="str">
        <f>Resumo!$R$5</f>
        <v>Despesa</v>
      </c>
      <c r="F53182" s="278" t="str">
        <f>Resumo!$R$7</f>
        <v>Despesa Direta</v>
      </c>
      <c r="G53182" s="286">
        <f>'Composições Desp. Diretas'!DU56</f>
        <v>0</v>
      </c>
    </row>
    <row r="53183" spans="1:7">
      <c r="A53183" s="283">
        <f>'Comp. Desp. Indiretas'!$DT$7</f>
        <v>0</v>
      </c>
      <c r="B53183" s="278" t="str">
        <f>'Composições Desp. Diretas'!$A$57</f>
        <v>DG</v>
      </c>
      <c r="C53183" s="278" t="str">
        <f>EAP!$C$10</f>
        <v>PP02</v>
      </c>
      <c r="D53183" s="279" t="str">
        <f>'Composições Desp. Diretas'!$C$57</f>
        <v>ALIMENTAÇÃO VIAGEM (CAFÉ / ALMOÇO OU JANTA)</v>
      </c>
      <c r="E53183" s="278" t="str">
        <f>Resumo!$R$5</f>
        <v>Despesa</v>
      </c>
      <c r="F53183" s="278" t="str">
        <f>Resumo!$R$7</f>
        <v>Despesa Direta</v>
      </c>
      <c r="G53183" s="286">
        <f>'Composições Desp. Diretas'!DU57</f>
        <v>0</v>
      </c>
    </row>
    <row r="53184" spans="1:7">
      <c r="A53184" s="283">
        <f>'Comp. Desp. Indiretas'!$DT$7</f>
        <v>0</v>
      </c>
      <c r="B53184" s="278" t="str">
        <f>'Composições Desp. Diretas'!$A$58</f>
        <v>DG</v>
      </c>
      <c r="C53184" s="278" t="str">
        <f>EAP!$C$10</f>
        <v>PP02</v>
      </c>
      <c r="D53184" s="279" t="str">
        <f>'Composições Desp. Diretas'!$C$58</f>
        <v>PASSAGEM TERRESTRE / TRANSLADO</v>
      </c>
      <c r="E53184" s="278" t="str">
        <f>Resumo!$R$5</f>
        <v>Despesa</v>
      </c>
      <c r="F53184" s="278" t="str">
        <f>Resumo!$R$7</f>
        <v>Despesa Direta</v>
      </c>
      <c r="G53184" s="286">
        <f>'Composições Desp. Diretas'!DU58</f>
        <v>0</v>
      </c>
    </row>
    <row r="53185" spans="1:7">
      <c r="A53185" s="283">
        <f>'Comp. Desp. Indiretas'!$DT$7</f>
        <v>0</v>
      </c>
      <c r="B53185" s="278">
        <f>'Composições Desp. Diretas'!$A$59</f>
        <v>0</v>
      </c>
      <c r="C53185" s="278" t="str">
        <f>EAP!$C$10</f>
        <v>PP02</v>
      </c>
      <c r="D53185" s="279">
        <f>'Composições Desp. Diretas'!$C$59</f>
        <v>0</v>
      </c>
      <c r="E53185" s="278" t="str">
        <f>Resumo!$R$5</f>
        <v>Despesa</v>
      </c>
      <c r="F53185" s="278" t="str">
        <f>Resumo!$R$7</f>
        <v>Despesa Direta</v>
      </c>
      <c r="G53185" s="286">
        <f>'Composições Desp. Diretas'!DU59</f>
        <v>0</v>
      </c>
    </row>
    <row r="53186" spans="1:7">
      <c r="A53186" s="283">
        <f>'Comp. Desp. Indiretas'!$DT$7</f>
        <v>0</v>
      </c>
      <c r="B53186" s="278">
        <f>'Composições Desp. Diretas'!$A$60</f>
        <v>0</v>
      </c>
      <c r="C53186" s="278" t="str">
        <f>EAP!$C$10</f>
        <v>PP02</v>
      </c>
      <c r="D53186" s="279">
        <f>'Composições Desp. Diretas'!$C$60</f>
        <v>0</v>
      </c>
      <c r="E53186" s="278" t="str">
        <f>Resumo!$R$5</f>
        <v>Despesa</v>
      </c>
      <c r="F53186" s="278" t="str">
        <f>Resumo!$R$7</f>
        <v>Despesa Direta</v>
      </c>
      <c r="G53186" s="286">
        <f>'Composições Desp. Diretas'!DU60</f>
        <v>0</v>
      </c>
    </row>
    <row r="53187" spans="1:7">
      <c r="A53187" s="283">
        <f>'Comp. Desp. Indiretas'!$DT$7</f>
        <v>0</v>
      </c>
      <c r="B53187" s="278">
        <f>'Composições Desp. Diretas'!$A$61</f>
        <v>0</v>
      </c>
      <c r="C53187" s="278" t="str">
        <f>EAP!$C$10</f>
        <v>PP02</v>
      </c>
      <c r="D53187" s="279">
        <f>'Composições Desp. Diretas'!$C$61</f>
        <v>0</v>
      </c>
      <c r="E53187" s="278" t="str">
        <f>Resumo!$R$5</f>
        <v>Despesa</v>
      </c>
      <c r="F53187" s="278" t="str">
        <f>Resumo!$R$7</f>
        <v>Despesa Direta</v>
      </c>
      <c r="G53187" s="286">
        <f>'Composições Desp. Diretas'!DU61</f>
        <v>0</v>
      </c>
    </row>
    <row r="53188" spans="1:7">
      <c r="A53188" s="283">
        <f>'Comp. Desp. Indiretas'!$DT$7</f>
        <v>0</v>
      </c>
      <c r="B53188" s="278">
        <f>'Composições Desp. Diretas'!$A$62</f>
        <v>0</v>
      </c>
      <c r="C53188" s="278" t="str">
        <f>EAP!$C$10</f>
        <v>PP02</v>
      </c>
      <c r="D53188" s="279">
        <f>'Composições Desp. Diretas'!$C$62</f>
        <v>0</v>
      </c>
      <c r="E53188" s="278" t="str">
        <f>Resumo!$R$5</f>
        <v>Despesa</v>
      </c>
      <c r="F53188" s="278" t="str">
        <f>Resumo!$R$7</f>
        <v>Despesa Direta</v>
      </c>
      <c r="G53188" s="286">
        <f>'Composições Desp. Diretas'!DU62</f>
        <v>0</v>
      </c>
    </row>
    <row r="53189" spans="1:7">
      <c r="A53189" s="283">
        <f>'Comp. Desp. Indiretas'!$DT$7</f>
        <v>0</v>
      </c>
      <c r="B53189" s="278">
        <f>'Composições Desp. Diretas'!$A$63</f>
        <v>0</v>
      </c>
      <c r="C53189" s="278" t="str">
        <f>EAP!$C$10</f>
        <v>PP02</v>
      </c>
      <c r="D53189" s="279">
        <f>'Composições Desp. Diretas'!$C$63</f>
        <v>0</v>
      </c>
      <c r="E53189" s="278" t="str">
        <f>Resumo!$R$5</f>
        <v>Despesa</v>
      </c>
      <c r="F53189" s="278" t="str">
        <f>Resumo!$R$7</f>
        <v>Despesa Direta</v>
      </c>
      <c r="G53189" s="286">
        <f>'Composições Desp. Diretas'!DU63</f>
        <v>0</v>
      </c>
    </row>
    <row r="53190" spans="1:7">
      <c r="A53190" s="283">
        <f>'Comp. Desp. Indiretas'!$DT$7</f>
        <v>0</v>
      </c>
      <c r="B53190" s="278">
        <f>'Composições Desp. Diretas'!$A$64</f>
        <v>0</v>
      </c>
      <c r="C53190" s="278" t="str">
        <f>EAP!$C$10</f>
        <v>PP02</v>
      </c>
      <c r="D53190" s="279">
        <f>'Composições Desp. Diretas'!$C$64</f>
        <v>0</v>
      </c>
      <c r="E53190" s="278" t="str">
        <f>Resumo!$R$5</f>
        <v>Despesa</v>
      </c>
      <c r="F53190" s="278" t="str">
        <f>Resumo!$R$7</f>
        <v>Despesa Direta</v>
      </c>
      <c r="G53190" s="286">
        <f>'Composições Desp. Diretas'!DU64</f>
        <v>0</v>
      </c>
    </row>
    <row r="53191" spans="1:7">
      <c r="A53191" s="283">
        <f>'Comp. Desp. Indiretas'!$DT$7</f>
        <v>0</v>
      </c>
      <c r="B53191" s="278">
        <f>'Composições Desp. Diretas'!$A$65</f>
        <v>0</v>
      </c>
      <c r="C53191" s="278" t="str">
        <f>EAP!$C$10</f>
        <v>PP02</v>
      </c>
      <c r="D53191" s="279">
        <f>'Composições Desp. Diretas'!$C$65</f>
        <v>0</v>
      </c>
      <c r="E53191" s="278" t="str">
        <f>Resumo!$R$5</f>
        <v>Despesa</v>
      </c>
      <c r="F53191" s="278" t="str">
        <f>Resumo!$R$7</f>
        <v>Despesa Direta</v>
      </c>
      <c r="G53191" s="286">
        <f>'Composições Desp. Diretas'!DU65</f>
        <v>0</v>
      </c>
    </row>
    <row r="53192" spans="1:7">
      <c r="A53192" s="283">
        <f>'Comp. Desp. Indiretas'!$DT$7</f>
        <v>0</v>
      </c>
      <c r="B53192" s="278">
        <f>'Composições Desp. Diretas'!$A$66</f>
        <v>0</v>
      </c>
      <c r="C53192" s="278" t="str">
        <f>EAP!$C$10</f>
        <v>PP02</v>
      </c>
      <c r="D53192" s="279">
        <f>'Composições Desp. Diretas'!$C$66</f>
        <v>0</v>
      </c>
      <c r="E53192" s="278" t="str">
        <f>Resumo!$R$5</f>
        <v>Despesa</v>
      </c>
      <c r="F53192" s="278" t="str">
        <f>Resumo!$R$7</f>
        <v>Despesa Direta</v>
      </c>
      <c r="G53192" s="286">
        <f>'Composições Desp. Diretas'!DU66</f>
        <v>0</v>
      </c>
    </row>
    <row r="53193" spans="1:7">
      <c r="A53193" s="283">
        <f>'Comp. Desp. Indiretas'!$DT$7</f>
        <v>0</v>
      </c>
      <c r="B53193" s="278">
        <f>'Composições Desp. Diretas'!$A$67</f>
        <v>0</v>
      </c>
      <c r="C53193" s="278" t="str">
        <f>EAP!$C$10</f>
        <v>PP02</v>
      </c>
      <c r="D53193" s="279">
        <f>'Composições Desp. Diretas'!$C$67</f>
        <v>0</v>
      </c>
      <c r="E53193" s="278" t="str">
        <f>Resumo!$R$5</f>
        <v>Despesa</v>
      </c>
      <c r="F53193" s="278" t="str">
        <f>Resumo!$R$7</f>
        <v>Despesa Direta</v>
      </c>
      <c r="G53193" s="286">
        <f>'Composições Desp. Diretas'!DU67</f>
        <v>0</v>
      </c>
    </row>
    <row r="53194" spans="1:7">
      <c r="A53194" s="283">
        <f>'Comp. Desp. Indiretas'!$DT$7</f>
        <v>0</v>
      </c>
      <c r="B53194" s="278">
        <f>'Composições Desp. Diretas'!$A$68</f>
        <v>0</v>
      </c>
      <c r="C53194" s="278" t="str">
        <f>EAP!$C$10</f>
        <v>PP02</v>
      </c>
      <c r="D53194" s="279">
        <f>'Composições Desp. Diretas'!$C$68</f>
        <v>0</v>
      </c>
      <c r="E53194" s="278" t="str">
        <f>Resumo!$R$5</f>
        <v>Despesa</v>
      </c>
      <c r="F53194" s="278" t="str">
        <f>Resumo!$R$7</f>
        <v>Despesa Direta</v>
      </c>
      <c r="G53194" s="286">
        <f>'Composições Desp. Diretas'!DU68</f>
        <v>0</v>
      </c>
    </row>
    <row r="53195" spans="1:7">
      <c r="A53195" s="283">
        <f>'Comp. Desp. Indiretas'!$DT$7</f>
        <v>0</v>
      </c>
      <c r="B53195" s="278">
        <f>'Composições Desp. Diretas'!$A$69</f>
        <v>0</v>
      </c>
      <c r="C53195" s="278" t="str">
        <f>EAP!$C$10</f>
        <v>PP02</v>
      </c>
      <c r="D53195" s="279">
        <f>'Composições Desp. Diretas'!$C$69</f>
        <v>0</v>
      </c>
      <c r="E53195" s="278" t="str">
        <f>Resumo!$R$5</f>
        <v>Despesa</v>
      </c>
      <c r="F53195" s="278" t="str">
        <f>Resumo!$R$7</f>
        <v>Despesa Direta</v>
      </c>
      <c r="G53195" s="286">
        <f>'Composições Desp. Diretas'!DU69</f>
        <v>0</v>
      </c>
    </row>
    <row r="53196" spans="1:7">
      <c r="A53196" s="283">
        <f>'Comp. Desp. Indiretas'!$DT$7</f>
        <v>0</v>
      </c>
      <c r="B53196" s="278">
        <f>'Composições Desp. Diretas'!$A$70</f>
        <v>0</v>
      </c>
      <c r="C53196" s="278" t="str">
        <f>EAP!$C$10</f>
        <v>PP02</v>
      </c>
      <c r="D53196" s="279">
        <f>'Composições Desp. Diretas'!$C$70</f>
        <v>0</v>
      </c>
      <c r="E53196" s="278" t="str">
        <f>Resumo!$R$5</f>
        <v>Despesa</v>
      </c>
      <c r="F53196" s="278" t="str">
        <f>Resumo!$R$7</f>
        <v>Despesa Direta</v>
      </c>
      <c r="G53196" s="286">
        <f>'Composições Desp. Diretas'!DU70</f>
        <v>0</v>
      </c>
    </row>
    <row r="53197" spans="1:7">
      <c r="A53197" s="283">
        <f>'Comp. Desp. Indiretas'!$DT$7</f>
        <v>0</v>
      </c>
      <c r="B53197" s="278">
        <f>'Composições Desp. Diretas'!$A$71</f>
        <v>0</v>
      </c>
      <c r="C53197" s="278" t="str">
        <f>EAP!$C$10</f>
        <v>PP02</v>
      </c>
      <c r="D53197" s="279">
        <f>'Composições Desp. Diretas'!$C$71</f>
        <v>0</v>
      </c>
      <c r="E53197" s="278" t="str">
        <f>Resumo!$R$5</f>
        <v>Despesa</v>
      </c>
      <c r="F53197" s="278" t="str">
        <f>Resumo!$R$7</f>
        <v>Despesa Direta</v>
      </c>
      <c r="G53197" s="286">
        <f>'Composições Desp. Diretas'!DU71</f>
        <v>0</v>
      </c>
    </row>
    <row r="53198" spans="1:7">
      <c r="A53198" s="283">
        <f>'Comp. Desp. Indiretas'!$DT$7</f>
        <v>0</v>
      </c>
      <c r="B53198" s="278">
        <f>'Composições Desp. Diretas'!$A$72</f>
        <v>0</v>
      </c>
      <c r="C53198" s="278" t="str">
        <f>EAP!$C$10</f>
        <v>PP02</v>
      </c>
      <c r="D53198" s="279">
        <f>'Composições Desp. Diretas'!$C$72</f>
        <v>0</v>
      </c>
      <c r="E53198" s="278" t="str">
        <f>Resumo!$R$5</f>
        <v>Despesa</v>
      </c>
      <c r="F53198" s="278" t="str">
        <f>Resumo!$R$7</f>
        <v>Despesa Direta</v>
      </c>
      <c r="G53198" s="286">
        <f>'Composições Desp. Diretas'!DU72</f>
        <v>0</v>
      </c>
    </row>
    <row r="54067" spans="1:7">
      <c r="A54067" s="283">
        <f>'Comp. Desp. Indiretas'!$DT$7</f>
        <v>0</v>
      </c>
      <c r="D54067" s="279" t="str">
        <f>'CRONOG. DE RECEBIMENTO'!$A$5</f>
        <v>SUBPROGRAMA DE EDUCAÇÃO AMBIENTAL PARA A COMUNIDADE (PEAC)</v>
      </c>
      <c r="E54067" s="278" t="str">
        <f>Resumo!$R$4</f>
        <v>Receita</v>
      </c>
      <c r="F54067" s="278" t="str">
        <f>Resumo!$R$4</f>
        <v>Receita</v>
      </c>
      <c r="G54067" s="286">
        <f>'CRONOG. DE RECEBIMENTO'!AX5</f>
        <v>0</v>
      </c>
    </row>
    <row r="54068" spans="1:7">
      <c r="A54068" s="283">
        <f>'Comp. Desp. Indiretas'!$DT$7</f>
        <v>0</v>
      </c>
      <c r="D54068" s="279" t="str">
        <f>'CRONOG. DE RECEBIMENTO'!$A$6</f>
        <v>Plano de Trabalho de Comunidade (PEAC)</v>
      </c>
      <c r="E54068" s="278" t="str">
        <f>Resumo!$R$4</f>
        <v>Receita</v>
      </c>
      <c r="F54068" s="278" t="str">
        <f>Resumo!$R$4</f>
        <v>Receita</v>
      </c>
      <c r="G54068" s="286">
        <f>'CRONOG. DE RECEBIMENTO'!AX6</f>
        <v>0</v>
      </c>
    </row>
    <row r="54069" spans="1:7">
      <c r="A54069" s="283">
        <f>'Comp. Desp. Indiretas'!$DT$7</f>
        <v>0</v>
      </c>
      <c r="D54069" s="279" t="str">
        <f>'CRONOG. DE RECEBIMENTO'!$A$7</f>
        <v>Formar Comitê de Educação Ambiental de Comunidade (PEAC)</v>
      </c>
      <c r="E54069" s="278" t="str">
        <f>Resumo!$R$4</f>
        <v>Receita</v>
      </c>
      <c r="F54069" s="278" t="str">
        <f>Resumo!$R$4</f>
        <v>Receita</v>
      </c>
      <c r="G54069" s="286">
        <f>'CRONOG. DE RECEBIMENTO'!AX7</f>
        <v>0</v>
      </c>
    </row>
    <row r="54070" spans="1:7">
      <c r="A54070" s="283">
        <f>'Comp. Desp. Indiretas'!$DT$7</f>
        <v>0</v>
      </c>
      <c r="D54070" s="279" t="str">
        <f>'CRONOG. DE RECEBIMENTO'!$A$8</f>
        <v>Manter Comitê de Educação Ambiental em comunidades (PEAC)</v>
      </c>
      <c r="E54070" s="278" t="str">
        <f>Resumo!$R$4</f>
        <v>Receita</v>
      </c>
      <c r="F54070" s="278" t="str">
        <f>Resumo!$R$4</f>
        <v>Receita</v>
      </c>
      <c r="G54070" s="286">
        <f>'CRONOG. DE RECEBIMENTO'!AX8</f>
        <v>0</v>
      </c>
    </row>
    <row r="54071" spans="1:7">
      <c r="A54071" s="283">
        <f>'Comp. Desp. Indiretas'!$DT$7</f>
        <v>0</v>
      </c>
      <c r="D54071" s="279" t="str">
        <f>'CRONOG. DE RECEBIMENTO'!$A$24</f>
        <v>Realizar análise técnica mensal das atividades de Educação Ambiental do PEAC</v>
      </c>
      <c r="E54071" s="278" t="str">
        <f>Resumo!$R$4</f>
        <v>Receita</v>
      </c>
      <c r="F54071" s="278" t="str">
        <f>Resumo!$R$4</f>
        <v>Receita</v>
      </c>
      <c r="G54071" s="286">
        <f>'CRONOG. DE RECEBIMENTO'!AX24</f>
        <v>0</v>
      </c>
    </row>
    <row r="54072" spans="1:7">
      <c r="A54072" s="283">
        <f>'Comp. Desp. Indiretas'!$DT$7</f>
        <v>0</v>
      </c>
      <c r="D54072" s="279" t="str">
        <f>'CRONOG. DE RECEBIMENTO'!$A$25</f>
        <v>Realizar Blitz Educativa sobre SSMA para Comunidades (PEAC)</v>
      </c>
      <c r="E54072" s="278" t="str">
        <f>Resumo!$R$4</f>
        <v>Receita</v>
      </c>
      <c r="F54072" s="278" t="str">
        <f>Resumo!$R$4</f>
        <v>Receita</v>
      </c>
      <c r="G54072" s="286">
        <f>'CRONOG. DE RECEBIMENTO'!AX25</f>
        <v>0</v>
      </c>
    </row>
    <row r="54073" spans="1:7">
      <c r="A54073" s="283">
        <f>'Comp. Desp. Indiretas'!$DT$7</f>
        <v>0</v>
      </c>
      <c r="D54073" s="279" t="str">
        <f>'CRONOG. DE RECEBIMENTO'!$A$26</f>
        <v>Despesas tributáveis do item 6.1.12</v>
      </c>
      <c r="E54073" s="278" t="str">
        <f>Resumo!$R$4</f>
        <v>Receita</v>
      </c>
      <c r="F54073" s="278" t="str">
        <f>Resumo!$R$4</f>
        <v>Receita</v>
      </c>
      <c r="G54073" s="286">
        <f>'CRONOG. DE RECEBIMENTO'!AX26</f>
        <v>0</v>
      </c>
    </row>
    <row r="54074" spans="1:7">
      <c r="A54074" s="283">
        <f>'Comp. Desp. Indiretas'!$DT$7</f>
        <v>0</v>
      </c>
      <c r="D54074" s="279" t="str">
        <f>'CRONOG. DE RECEBIMENTO'!$A$42</f>
        <v>Despesas tributáveis do item 6.1.21</v>
      </c>
      <c r="E54074" s="278" t="str">
        <f>Resumo!$R$4</f>
        <v>Receita</v>
      </c>
      <c r="F54074" s="278" t="str">
        <f>Resumo!$R$4</f>
        <v>Receita</v>
      </c>
      <c r="G54074" s="286">
        <f>'CRONOG. DE RECEBIMENTO'!AX42</f>
        <v>0</v>
      </c>
    </row>
    <row r="54075" spans="1:7">
      <c r="A54075" s="283">
        <f>'Comp. Desp. Indiretas'!$DT$7</f>
        <v>0</v>
      </c>
      <c r="D54075" s="279" t="str">
        <f>'CRONOG. DE RECEBIMENTO'!$A$43</f>
        <v>Monitorar atividade do Programa de Educação Ambiental do Trabalhador (PEAT)</v>
      </c>
      <c r="E54075" s="278" t="str">
        <f>Resumo!$R$4</f>
        <v>Receita</v>
      </c>
      <c r="F54075" s="278" t="str">
        <f>Resumo!$R$4</f>
        <v>Receita</v>
      </c>
      <c r="G54075" s="286">
        <f>'CRONOG. DE RECEBIMENTO'!AX43</f>
        <v>0</v>
      </c>
    </row>
    <row r="54076" spans="1:7">
      <c r="A54076" s="283">
        <f>'Comp. Desp. Indiretas'!$DT$7</f>
        <v>0</v>
      </c>
      <c r="D54076" s="279" t="str">
        <f>'CRONOG. DE RECEBIMENTO'!$A$44</f>
        <v>Despesas tributáveis do item 6.1.22</v>
      </c>
      <c r="E54076" s="278" t="str">
        <f>Resumo!$R$4</f>
        <v>Receita</v>
      </c>
      <c r="F54076" s="278" t="str">
        <f>Resumo!$R$4</f>
        <v>Receita</v>
      </c>
      <c r="G54076" s="286">
        <f>'CRONOG. DE RECEBIMENTO'!AX44</f>
        <v>0</v>
      </c>
    </row>
    <row r="54077" spans="1:7">
      <c r="A54077" s="283">
        <f>'Comp. Desp. Indiretas'!$DT$7</f>
        <v>0</v>
      </c>
      <c r="D54077" s="279" t="str">
        <f>'CRONOG. DE RECEBIMENTO'!$A$45</f>
        <v>Realizar análise técnica mensal das atividades de Educação Ambiental do PEAT</v>
      </c>
      <c r="E54077" s="278" t="str">
        <f>Resumo!$R$4</f>
        <v>Receita</v>
      </c>
      <c r="F54077" s="278" t="str">
        <f>Resumo!$R$4</f>
        <v>Receita</v>
      </c>
      <c r="G54077" s="286">
        <f>'CRONOG. DE RECEBIMENTO'!AX45</f>
        <v>0</v>
      </c>
    </row>
    <row r="54078" spans="1:7">
      <c r="A54078" s="283">
        <f>'Comp. Desp. Indiretas'!$DT$7</f>
        <v>0</v>
      </c>
      <c r="D54078" s="279" t="str">
        <f>'CRONOG. DE RECEBIMENTO'!$A$46</f>
        <v>Realizar Diagnóstico Socioambiental Participativo (DSAP) para empregados</v>
      </c>
      <c r="E54078" s="278" t="str">
        <f>Resumo!$R$4</f>
        <v>Receita</v>
      </c>
      <c r="F54078" s="278" t="str">
        <f>Resumo!$R$4</f>
        <v>Receita</v>
      </c>
      <c r="G54078" s="286">
        <f>'CRONOG. DE RECEBIMENTO'!AX46</f>
        <v>0</v>
      </c>
    </row>
    <row r="54080" spans="1:7">
      <c r="A54080" s="283">
        <f>'Comp. Desp. Indiretas'!$DT$7</f>
        <v>0</v>
      </c>
      <c r="D54080" s="279" t="str">
        <f>'CRONOG. DE RECEBIMENTO'!$A$47</f>
        <v>Despesas tributáveis do item 6.1.24</v>
      </c>
      <c r="E54080" s="278" t="str">
        <f>Resumo!$R$4</f>
        <v>Receita</v>
      </c>
      <c r="F54080" s="278" t="str">
        <f>Resumo!$R$4</f>
        <v>Receita</v>
      </c>
      <c r="G54080" s="286">
        <f>'CRONOG. DE RECEBIMENTO'!AX47</f>
        <v>0</v>
      </c>
    </row>
    <row r="54081" spans="1:7">
      <c r="A54081" s="283">
        <f>'Comp. Desp. Indiretas'!$DT$7</f>
        <v>0</v>
      </c>
      <c r="D54081" s="279" t="str">
        <f>'CRONOG. DE RECEBIMENTO'!$A$48</f>
        <v>PRODUÇÃO DE ARTES VISUAIS</v>
      </c>
      <c r="E54081" s="278" t="str">
        <f>Resumo!$R$4</f>
        <v>Receita</v>
      </c>
      <c r="F54081" s="278" t="str">
        <f>Resumo!$R$4</f>
        <v>Receita</v>
      </c>
      <c r="G54081" s="286">
        <f>'CRONOG. DE RECEBIMENTO'!AX48</f>
        <v>0</v>
      </c>
    </row>
    <row r="54082" spans="1:7">
      <c r="A54082" s="283">
        <f>'Comp. Desp. Indiretas'!$DT$7</f>
        <v>0</v>
      </c>
      <c r="D54082" s="279" t="str">
        <f>'CRONOG. DE RECEBIMENTO'!$A$49</f>
        <v>Produzir material gráfico como folder, convites, banner, lâmina, outdoor, apresentações e produtos diversos atinentes a educação ambiental e outras temáticas etc.</v>
      </c>
      <c r="E54082" s="278" t="str">
        <f>Resumo!$R$4</f>
        <v>Receita</v>
      </c>
      <c r="F54082" s="278" t="str">
        <f>Resumo!$R$4</f>
        <v>Receita</v>
      </c>
      <c r="G54082" s="286">
        <f>'CRONOG. DE RECEBIMENTO'!AX49</f>
        <v>0</v>
      </c>
    </row>
    <row r="54083" spans="1:7">
      <c r="A54083" s="283">
        <f>'Comp. Desp. Indiretas'!$DT$7</f>
        <v>0</v>
      </c>
      <c r="D54083" s="279" t="str">
        <f>'CRONOG. DE RECEBIMENTO'!$A$50</f>
        <v>Produzir Card Animado, Vídeos, Spot, Jogos interativos, Peça Multimídia, Identidade Visual, Plataformas digitais/interativas, Brindes, Cadernos de Campo/Quis/Guia etc.:</v>
      </c>
      <c r="E54083" s="278" t="str">
        <f>Resumo!$R$4</f>
        <v>Receita</v>
      </c>
      <c r="F54083" s="278" t="str">
        <f>Resumo!$R$4</f>
        <v>Receita</v>
      </c>
      <c r="G54083" s="286">
        <f>'CRONOG. DE RECEBIMENTO'!AX50</f>
        <v>0</v>
      </c>
    </row>
    <row r="54097" spans="1:7">
      <c r="A54097" s="283">
        <f>'Comp. Desp. Indiretas'!$DT$7</f>
        <v>0</v>
      </c>
      <c r="D54097" s="279" t="str">
        <f>Resumo!$R$8</f>
        <v>Imposto</v>
      </c>
      <c r="E54097" s="278" t="str">
        <f>Resumo!$R$5</f>
        <v>Despesa</v>
      </c>
      <c r="F54097" s="278" t="str">
        <f>Resumo!$R$8</f>
        <v>Imposto</v>
      </c>
      <c r="G54097" s="286">
        <f>'CRONOG. DE RECEBIMENTO'!AX53</f>
        <v>0</v>
      </c>
    </row>
    <row r="54098" spans="1:7">
      <c r="A54098" s="283">
        <f>'Comp. Desp. Indiretas'!$DT$7</f>
        <v>0</v>
      </c>
      <c r="D54098" s="279" t="str">
        <f>Resumo!$R$9</f>
        <v>Overhead</v>
      </c>
      <c r="E54098" s="278" t="str">
        <f>Resumo!$R$9</f>
        <v>Overhead</v>
      </c>
      <c r="F54098" s="278" t="str">
        <f>Resumo!$R$9</f>
        <v>Overhead</v>
      </c>
      <c r="G54098" s="286">
        <f>'CRONOG. DE RECEBIMENTO'!AX58</f>
        <v>0</v>
      </c>
    </row>
    <row r="54099" spans="1:7">
      <c r="A54099" s="283">
        <f>'Comp. Desp. Indiretas'!$DT$7</f>
        <v>0</v>
      </c>
      <c r="D54099" s="279" t="str">
        <f>Resumo!$R$10</f>
        <v>Margem</v>
      </c>
      <c r="E54099" s="278" t="str">
        <f>Resumo!$R$10</f>
        <v>Margem</v>
      </c>
      <c r="F54099" s="278" t="str">
        <f>Resumo!$R$10</f>
        <v>Margem</v>
      </c>
      <c r="G54099" s="286">
        <f>'CRONOG. DE RECEBIMENTO'!AX60</f>
        <v>0</v>
      </c>
    </row>
    <row r="54100" spans="1:7">
      <c r="A54100" s="283">
        <f>'Comp. Desp. Indiretas'!$DT$7</f>
        <v>0</v>
      </c>
      <c r="D54100" s="279" t="str">
        <f>Resumo!$R$11</f>
        <v>Risco</v>
      </c>
      <c r="E54100" s="278" t="str">
        <f>Resumo!$R$11</f>
        <v>Risco</v>
      </c>
      <c r="F54100" s="278" t="str">
        <f>Resumo!$R$11</f>
        <v>Risco</v>
      </c>
      <c r="G54100" s="286">
        <f>'CRONOG. DE RECEBIMENTO'!AX59</f>
        <v>0</v>
      </c>
    </row>
    <row r="54101" spans="1:7">
      <c r="A54101" s="283">
        <f>'Comp. Desp. Indiretas'!$DT$7</f>
        <v>0</v>
      </c>
      <c r="D54101" s="279" t="str">
        <f>'CRONOG. DE RECEBIMENTO'!$A$54</f>
        <v>TOTAL MENSAL - RECEITA LÍQUIDA</v>
      </c>
      <c r="E54101" s="278" t="str">
        <f>Resumo!$R$4</f>
        <v>Receita</v>
      </c>
      <c r="F54101" s="278" t="str">
        <f>'CRONOG. DE RECEBIMENTO'!$A$54</f>
        <v>TOTAL MENSAL - RECEITA LÍQUIDA</v>
      </c>
      <c r="G54101" s="286">
        <f>'CRONOG. DE RECEBIMENTO'!$AX$54</f>
        <v>0</v>
      </c>
    </row>
    <row r="54102" spans="1:7">
      <c r="A54102" s="283">
        <f>'Comp. Desp. Indiretas'!$DT$7</f>
        <v>0</v>
      </c>
      <c r="D54102" s="279" t="str">
        <f>'CRONOG. DE RECEBIMENTO'!$A$55</f>
        <v>TOTAL ACUMULADO - RECEITA LÍQUIDA</v>
      </c>
      <c r="E54102" s="278" t="str">
        <f>Resumo!$R$4</f>
        <v>Receita</v>
      </c>
      <c r="F54102" s="278" t="str">
        <f>'CRONOG. DE RECEBIMENTO'!$A$55</f>
        <v>TOTAL ACUMULADO - RECEITA LÍQUIDA</v>
      </c>
      <c r="G54102" s="286">
        <f>'CRONOG. DE RECEBIMENTO'!$AX$55</f>
        <v>5856057.9680455765</v>
      </c>
    </row>
    <row r="54133" spans="1:7">
      <c r="A54133" s="283">
        <f>'Comp. Desp. Indiretas'!$DU$7</f>
        <v>0</v>
      </c>
      <c r="B54133" s="278" t="str">
        <f>'Comp. Desp. Indiretas'!$A$9</f>
        <v>MOC</v>
      </c>
      <c r="D54133" s="279" t="str">
        <f>'Comp. Desp. Indiretas'!$C$9</f>
        <v>DIRETOR TÉCNICO</v>
      </c>
      <c r="E54133" s="278" t="str">
        <f>Resumo!$R$5</f>
        <v>Despesa</v>
      </c>
      <c r="F54133" s="278" t="str">
        <f>Resumo!$R$6</f>
        <v>Despesa Indireta</v>
      </c>
      <c r="G54133" s="286">
        <f>'Comp. Desp. Indiretas'!DU9</f>
        <v>0</v>
      </c>
    </row>
    <row r="54134" spans="1:7">
      <c r="A54134" s="283">
        <f>'Comp. Desp. Indiretas'!$DU$7</f>
        <v>0</v>
      </c>
      <c r="B54134" s="278" t="str">
        <f>'Comp. Desp. Indiretas'!$A$10</f>
        <v>MOC</v>
      </c>
      <c r="D54134" s="279" t="str">
        <f>'Comp. Desp. Indiretas'!$C$10</f>
        <v>GERENTE DE PROJETO</v>
      </c>
      <c r="E54134" s="278" t="str">
        <f>Resumo!$R$5</f>
        <v>Despesa</v>
      </c>
      <c r="F54134" s="278" t="str">
        <f>Resumo!$R$6</f>
        <v>Despesa Indireta</v>
      </c>
      <c r="G54134" s="286">
        <f>'Comp. Desp. Indiretas'!DU10</f>
        <v>0</v>
      </c>
    </row>
    <row r="54135" spans="1:7">
      <c r="A54135" s="283">
        <f>'Comp. Desp. Indiretas'!$DU$7</f>
        <v>0</v>
      </c>
      <c r="B54135" s="278" t="str">
        <f>'Comp. Desp. Indiretas'!$A$11</f>
        <v>MOC</v>
      </c>
      <c r="D54135" s="279" t="str">
        <f>'Comp. Desp. Indiretas'!$C$11</f>
        <v>COORD. DE PROJETO</v>
      </c>
      <c r="E54135" s="278" t="str">
        <f>Resumo!$R$5</f>
        <v>Despesa</v>
      </c>
      <c r="F54135" s="278" t="str">
        <f>Resumo!$R$6</f>
        <v>Despesa Indireta</v>
      </c>
      <c r="G54135" s="286">
        <f>'Comp. Desp. Indiretas'!DU11</f>
        <v>0</v>
      </c>
    </row>
    <row r="54136" spans="1:7">
      <c r="A54136" s="283">
        <f>'Comp. Desp. Indiretas'!$DU$7</f>
        <v>0</v>
      </c>
      <c r="B54136" s="278" t="str">
        <f>'Comp. Desp. Indiretas'!$A$12</f>
        <v>MOC</v>
      </c>
      <c r="D54136" s="279" t="str">
        <f>'Comp. Desp. Indiretas'!$C$12</f>
        <v>COORD. OPERACIONAL</v>
      </c>
      <c r="E54136" s="278" t="str">
        <f>Resumo!$R$5</f>
        <v>Despesa</v>
      </c>
      <c r="F54136" s="278" t="str">
        <f>Resumo!$R$6</f>
        <v>Despesa Indireta</v>
      </c>
      <c r="G54136" s="286">
        <f>'Comp. Desp. Indiretas'!DU12</f>
        <v>0</v>
      </c>
    </row>
    <row r="54137" spans="1:7">
      <c r="A54137" s="283">
        <f>'Comp. Desp. Indiretas'!$DU$7</f>
        <v>0</v>
      </c>
      <c r="B54137" s="278" t="str">
        <f>'Comp. Desp. Indiretas'!$A$13</f>
        <v>MOC</v>
      </c>
      <c r="D54137" s="279" t="str">
        <f>'Comp. Desp. Indiretas'!$C$13</f>
        <v>ANALISTA DE PROJETOS SENIOR</v>
      </c>
      <c r="E54137" s="278" t="str">
        <f>Resumo!$R$5</f>
        <v>Despesa</v>
      </c>
      <c r="F54137" s="278" t="str">
        <f>Resumo!$R$6</f>
        <v>Despesa Indireta</v>
      </c>
      <c r="G54137" s="286">
        <f>'Comp. Desp. Indiretas'!DU13</f>
        <v>0</v>
      </c>
    </row>
    <row r="54138" spans="1:7">
      <c r="A54138" s="283">
        <f>'Comp. Desp. Indiretas'!$DU$7</f>
        <v>0</v>
      </c>
      <c r="B54138" s="278" t="str">
        <f>'Comp. Desp. Indiretas'!$A$14</f>
        <v>MOC</v>
      </c>
      <c r="D54138" s="279" t="str">
        <f>'Comp. Desp. Indiretas'!$C$14</f>
        <v>ANALISTA DE PROJETOS PLENO</v>
      </c>
      <c r="E54138" s="278" t="str">
        <f>Resumo!$R$5</f>
        <v>Despesa</v>
      </c>
      <c r="F54138" s="278" t="str">
        <f>Resumo!$R$6</f>
        <v>Despesa Indireta</v>
      </c>
      <c r="G54138" s="286">
        <f>'Comp. Desp. Indiretas'!DU14</f>
        <v>0</v>
      </c>
    </row>
    <row r="54139" spans="1:7">
      <c r="A54139" s="283">
        <f>'Comp. Desp. Indiretas'!$DU$7</f>
        <v>0</v>
      </c>
      <c r="B54139" s="278" t="str">
        <f>'Comp. Desp. Indiretas'!$A$15</f>
        <v>MOC</v>
      </c>
      <c r="D54139" s="279" t="str">
        <f>'Comp. Desp. Indiretas'!$C$15</f>
        <v>ANALISTA DE PROJETOS JUNIOR</v>
      </c>
      <c r="E54139" s="278" t="str">
        <f>Resumo!$R$5</f>
        <v>Despesa</v>
      </c>
      <c r="F54139" s="278" t="str">
        <f>Resumo!$R$6</f>
        <v>Despesa Indireta</v>
      </c>
      <c r="G54139" s="286">
        <f>'Comp. Desp. Indiretas'!DU15</f>
        <v>0</v>
      </c>
    </row>
    <row r="54140" spans="1:7">
      <c r="A54140" s="283">
        <f>'Comp. Desp. Indiretas'!$DU$7</f>
        <v>0</v>
      </c>
      <c r="B54140" s="278" t="str">
        <f>'Comp. Desp. Indiretas'!$A$16</f>
        <v>MOC</v>
      </c>
      <c r="D54140" s="279" t="str">
        <f>'Comp. Desp. Indiretas'!$C$16</f>
        <v>TÉCNICO OPERACIONAL</v>
      </c>
      <c r="E54140" s="278" t="str">
        <f>Resumo!$R$5</f>
        <v>Despesa</v>
      </c>
      <c r="F54140" s="278" t="str">
        <f>Resumo!$R$6</f>
        <v>Despesa Indireta</v>
      </c>
      <c r="G54140" s="286">
        <f>'Comp. Desp. Indiretas'!DU16</f>
        <v>0</v>
      </c>
    </row>
    <row r="54141" spans="1:7">
      <c r="A54141" s="283">
        <f>'Comp. Desp. Indiretas'!$DU$7</f>
        <v>0</v>
      </c>
      <c r="B54141" s="278" t="str">
        <f>'Comp. Desp. Indiretas'!$A$17</f>
        <v>MOC</v>
      </c>
      <c r="D54141" s="279" t="str">
        <f>'Comp. Desp. Indiretas'!$C$17</f>
        <v>TÉCNICO OPERACIONAL - C/ PERICULOSIDADE</v>
      </c>
      <c r="E54141" s="278" t="str">
        <f>Resumo!$R$5</f>
        <v>Despesa</v>
      </c>
      <c r="F54141" s="278" t="str">
        <f>Resumo!$R$6</f>
        <v>Despesa Indireta</v>
      </c>
      <c r="G54141" s="286">
        <f>'Comp. Desp. Indiretas'!DU17</f>
        <v>0</v>
      </c>
    </row>
    <row r="54142" spans="1:7">
      <c r="A54142" s="283">
        <f>'Comp. Desp. Indiretas'!$DU$7</f>
        <v>0</v>
      </c>
      <c r="B54142" s="278" t="str">
        <f>'Comp. Desp. Indiretas'!$A$18</f>
        <v>MOC</v>
      </c>
      <c r="D54142" s="279" t="str">
        <f>'Comp. Desp. Indiretas'!$C$18</f>
        <v>ANALISTA DE GEOPROCESSAMENTO</v>
      </c>
      <c r="E54142" s="278" t="str">
        <f>Resumo!$R$5</f>
        <v>Despesa</v>
      </c>
      <c r="F54142" s="278" t="str">
        <f>Resumo!$R$6</f>
        <v>Despesa Indireta</v>
      </c>
      <c r="G54142" s="286">
        <f>'Comp. Desp. Indiretas'!DU18</f>
        <v>0</v>
      </c>
    </row>
    <row r="54143" spans="1:7">
      <c r="A54143" s="283">
        <f>'Comp. Desp. Indiretas'!$DU$7</f>
        <v>0</v>
      </c>
      <c r="B54143" s="278" t="str">
        <f>'Comp. Desp. Indiretas'!$A$19</f>
        <v>MOC</v>
      </c>
      <c r="D54143" s="279" t="str">
        <f>'Comp. Desp. Indiretas'!$C$19</f>
        <v>ASSISTENTE DE PROJETOS</v>
      </c>
      <c r="E54143" s="278" t="str">
        <f>Resumo!$R$5</f>
        <v>Despesa</v>
      </c>
      <c r="F54143" s="278" t="str">
        <f>Resumo!$R$6</f>
        <v>Despesa Indireta</v>
      </c>
      <c r="G54143" s="286">
        <f>'Comp. Desp. Indiretas'!DU19</f>
        <v>0</v>
      </c>
    </row>
    <row r="54144" spans="1:7">
      <c r="A54144" s="283">
        <f>'Comp. Desp. Indiretas'!$DU$7</f>
        <v>0</v>
      </c>
      <c r="B54144" s="278" t="str">
        <f>'Comp. Desp. Indiretas'!$A$20</f>
        <v>MOC</v>
      </c>
      <c r="D54144" s="279" t="str">
        <f>'Comp. Desp. Indiretas'!$C$20</f>
        <v>ASSISTENTE ADMINISTRATIVO</v>
      </c>
      <c r="E54144" s="278" t="str">
        <f>Resumo!$R$5</f>
        <v>Despesa</v>
      </c>
      <c r="F54144" s="278" t="str">
        <f>Resumo!$R$6</f>
        <v>Despesa Indireta</v>
      </c>
      <c r="G54144" s="286">
        <f>'Comp. Desp. Indiretas'!DU20</f>
        <v>0</v>
      </c>
    </row>
    <row r="54145" spans="1:7">
      <c r="A54145" s="283">
        <f>'Comp. Desp. Indiretas'!$DU$7</f>
        <v>0</v>
      </c>
      <c r="B54145" s="278" t="str">
        <f>'Comp. Desp. Indiretas'!$A$21</f>
        <v>MOC</v>
      </c>
      <c r="D54145" s="279" t="str">
        <f>'Comp. Desp. Indiretas'!$C$21</f>
        <v>ESTAGIÁRIO TÉCNICO</v>
      </c>
      <c r="E54145" s="278" t="str">
        <f>Resumo!$R$5</f>
        <v>Despesa</v>
      </c>
      <c r="F54145" s="278" t="str">
        <f>Resumo!$R$6</f>
        <v>Despesa Indireta</v>
      </c>
      <c r="G54145" s="286">
        <f>'Comp. Desp. Indiretas'!DU21</f>
        <v>0</v>
      </c>
    </row>
    <row r="54146" spans="1:7">
      <c r="A54146" s="283">
        <f>'Comp. Desp. Indiretas'!$DU$7</f>
        <v>0</v>
      </c>
      <c r="B54146" s="278" t="str">
        <f>'Comp. Desp. Indiretas'!$A$22</f>
        <v>MOC</v>
      </c>
      <c r="D54146" s="279" t="str">
        <f>'Comp. Desp. Indiretas'!$C$22</f>
        <v>ANALISTA FINANCEIRO</v>
      </c>
      <c r="E54146" s="278" t="str">
        <f>Resumo!$R$5</f>
        <v>Despesa</v>
      </c>
      <c r="F54146" s="278" t="str">
        <f>Resumo!$R$6</f>
        <v>Despesa Indireta</v>
      </c>
      <c r="G54146" s="286">
        <f>'Comp. Desp. Indiretas'!DU22</f>
        <v>0</v>
      </c>
    </row>
    <row r="54147" spans="1:7">
      <c r="A54147" s="283">
        <f>'Comp. Desp. Indiretas'!$DU$7</f>
        <v>0</v>
      </c>
      <c r="B54147" s="278" t="str">
        <f>'Comp. Desp. Indiretas'!$A$23</f>
        <v>MOC</v>
      </c>
      <c r="D54147" s="279" t="str">
        <f>'Comp. Desp. Indiretas'!$C$23</f>
        <v>ANALISTA DE SUPRIMENTOS</v>
      </c>
      <c r="E54147" s="278" t="str">
        <f>Resumo!$R$5</f>
        <v>Despesa</v>
      </c>
      <c r="F54147" s="278" t="str">
        <f>Resumo!$R$6</f>
        <v>Despesa Indireta</v>
      </c>
      <c r="G54147" s="286">
        <f>'Comp. Desp. Indiretas'!DU23</f>
        <v>0</v>
      </c>
    </row>
    <row r="54148" spans="1:7">
      <c r="A54148" s="283">
        <f>'Comp. Desp. Indiretas'!$DU$7</f>
        <v>0</v>
      </c>
      <c r="B54148" s="278" t="str">
        <f>'Comp. Desp. Indiretas'!$A$24</f>
        <v>DG</v>
      </c>
      <c r="D54148" s="279" t="str">
        <f>'Comp. Desp. Indiretas'!$C$24</f>
        <v>HOSPEDAGEM VIAGEM</v>
      </c>
      <c r="E54148" s="278" t="str">
        <f>Resumo!$R$5</f>
        <v>Despesa</v>
      </c>
      <c r="F54148" s="278" t="str">
        <f>Resumo!$R$6</f>
        <v>Despesa Indireta</v>
      </c>
      <c r="G54148" s="286">
        <f>'Comp. Desp. Indiretas'!DU24</f>
        <v>0</v>
      </c>
    </row>
    <row r="54149" spans="1:7">
      <c r="A54149" s="283">
        <f>'Comp. Desp. Indiretas'!$DU$7</f>
        <v>0</v>
      </c>
      <c r="B54149" s="278" t="str">
        <f>'Comp. Desp. Indiretas'!$A$25</f>
        <v>DG</v>
      </c>
      <c r="D54149" s="279" t="str">
        <f>'Comp. Desp. Indiretas'!$C$25</f>
        <v>HOSPEDAGEM - NIVEL 2</v>
      </c>
      <c r="E54149" s="278" t="str">
        <f>Resumo!$R$5</f>
        <v>Despesa</v>
      </c>
      <c r="F54149" s="278" t="str">
        <f>Resumo!$R$6</f>
        <v>Despesa Indireta</v>
      </c>
      <c r="G54149" s="286">
        <f>'Comp. Desp. Indiretas'!DU25</f>
        <v>0</v>
      </c>
    </row>
    <row r="54150" spans="1:7">
      <c r="A54150" s="283">
        <f>'Comp. Desp. Indiretas'!$DU$7</f>
        <v>0</v>
      </c>
      <c r="B54150" s="278" t="str">
        <f>'Comp. Desp. Indiretas'!$A$26</f>
        <v>DG</v>
      </c>
      <c r="D54150" s="279" t="str">
        <f>'Comp. Desp. Indiretas'!$C$26</f>
        <v>HOSPEDAGEM - NIVEL 3</v>
      </c>
      <c r="E54150" s="278" t="str">
        <f>Resumo!$R$5</f>
        <v>Despesa</v>
      </c>
      <c r="F54150" s="278" t="str">
        <f>Resumo!$R$6</f>
        <v>Despesa Indireta</v>
      </c>
      <c r="G54150" s="286">
        <f>'Comp. Desp. Indiretas'!DU26</f>
        <v>0</v>
      </c>
    </row>
    <row r="54151" spans="1:7">
      <c r="A54151" s="283">
        <f>'Comp. Desp. Indiretas'!$DU$7</f>
        <v>0</v>
      </c>
      <c r="B54151" s="278" t="str">
        <f>'Comp. Desp. Indiretas'!$A$27</f>
        <v>DG</v>
      </c>
      <c r="D54151" s="279" t="str">
        <f>'Comp. Desp. Indiretas'!$C$27</f>
        <v>SALA COMERCIAL - PARAUAPEBAS/PA</v>
      </c>
      <c r="E54151" s="278" t="str">
        <f>Resumo!$R$5</f>
        <v>Despesa</v>
      </c>
      <c r="F54151" s="278" t="str">
        <f>Resumo!$R$6</f>
        <v>Despesa Indireta</v>
      </c>
      <c r="G54151" s="286">
        <f>'Comp. Desp. Indiretas'!DU27</f>
        <v>0</v>
      </c>
    </row>
    <row r="54152" spans="1:7">
      <c r="A54152" s="283">
        <f>'Comp. Desp. Indiretas'!$DU$7</f>
        <v>0</v>
      </c>
      <c r="B54152" s="278" t="str">
        <f>'Comp. Desp. Indiretas'!$A$28</f>
        <v>DG</v>
      </c>
      <c r="D54152" s="279" t="str">
        <f>'Comp. Desp. Indiretas'!$C$28</f>
        <v>CUSTOS FIXOS - SALA COMERCIAL (INTERNET, TELEFONIA, ENERGIA, LIMPEZA, E ETC)</v>
      </c>
      <c r="E54152" s="278" t="str">
        <f>Resumo!$R$5</f>
        <v>Despesa</v>
      </c>
      <c r="F54152" s="278" t="str">
        <f>Resumo!$R$6</f>
        <v>Despesa Indireta</v>
      </c>
      <c r="G54152" s="286">
        <f>'Comp. Desp. Indiretas'!DU28</f>
        <v>0</v>
      </c>
    </row>
    <row r="54153" spans="1:7">
      <c r="A54153" s="283">
        <f>'Comp. Desp. Indiretas'!$DU$7</f>
        <v>0</v>
      </c>
      <c r="B54153" s="278" t="str">
        <f>'Comp. Desp. Indiretas'!$A$29</f>
        <v>DG</v>
      </c>
      <c r="D54153" s="279" t="str">
        <f>'Comp. Desp. Indiretas'!$C$29</f>
        <v>MOBILIA/FRETE - SALA COMERCIAL</v>
      </c>
      <c r="E54153" s="278" t="str">
        <f>Resumo!$R$5</f>
        <v>Despesa</v>
      </c>
      <c r="F54153" s="278" t="str">
        <f>Resumo!$R$6</f>
        <v>Despesa Indireta</v>
      </c>
      <c r="G54153" s="286">
        <f>'Comp. Desp. Indiretas'!DU29</f>
        <v>0</v>
      </c>
    </row>
    <row r="54154" spans="1:7">
      <c r="A54154" s="283">
        <f>'Comp. Desp. Indiretas'!$DU$7</f>
        <v>0</v>
      </c>
      <c r="B54154" s="278" t="str">
        <f>'Comp. Desp. Indiretas'!$A$30</f>
        <v>DG</v>
      </c>
      <c r="D54154" s="279" t="str">
        <f>'Comp. Desp. Indiretas'!$C$30</f>
        <v>ALIMENTAÇÃO - NIVEL 3</v>
      </c>
      <c r="E54154" s="278" t="str">
        <f>Resumo!$R$5</f>
        <v>Despesa</v>
      </c>
      <c r="F54154" s="278" t="str">
        <f>Resumo!$R$6</f>
        <v>Despesa Indireta</v>
      </c>
      <c r="G54154" s="286">
        <f>'Comp. Desp. Indiretas'!DU30</f>
        <v>0</v>
      </c>
    </row>
    <row r="54155" spans="1:7">
      <c r="A54155" s="283">
        <f>'Comp. Desp. Indiretas'!$DU$7</f>
        <v>0</v>
      </c>
      <c r="B54155" s="278" t="str">
        <f>'Comp. Desp. Indiretas'!$A$31</f>
        <v>DG</v>
      </c>
      <c r="D54155" s="279" t="str">
        <f>'Comp. Desp. Indiretas'!$C$31</f>
        <v>TELEFONIA</v>
      </c>
      <c r="E54155" s="278" t="str">
        <f>Resumo!$R$5</f>
        <v>Despesa</v>
      </c>
      <c r="F54155" s="278" t="str">
        <f>Resumo!$R$6</f>
        <v>Despesa Indireta</v>
      </c>
      <c r="G54155" s="286">
        <f>'Comp. Desp. Indiretas'!DU31</f>
        <v>0</v>
      </c>
    </row>
    <row r="54156" spans="1:7">
      <c r="A54156" s="283">
        <f>'Comp. Desp. Indiretas'!$DU$7</f>
        <v>0</v>
      </c>
      <c r="B54156" s="278" t="str">
        <f>'Comp. Desp. Indiretas'!$A$32</f>
        <v>DG</v>
      </c>
      <c r="D54156" s="279" t="str">
        <f>'Comp. Desp. Indiretas'!$C$32</f>
        <v>ALUGUEL DE VEÍCULO SUV</v>
      </c>
      <c r="E54156" s="278" t="str">
        <f>Resumo!$R$5</f>
        <v>Despesa</v>
      </c>
      <c r="F54156" s="278" t="str">
        <f>Resumo!$R$6</f>
        <v>Despesa Indireta</v>
      </c>
      <c r="G54156" s="286">
        <f>'Comp. Desp. Indiretas'!DU32</f>
        <v>0</v>
      </c>
    </row>
    <row r="54157" spans="1:7">
      <c r="A54157" s="283">
        <f>'Comp. Desp. Indiretas'!$DU$7</f>
        <v>0</v>
      </c>
      <c r="B54157" s="278" t="str">
        <f>'Comp. Desp. Indiretas'!$A$33</f>
        <v>DG</v>
      </c>
      <c r="D54157" s="279" t="str">
        <f>'Comp. Desp. Indiretas'!$C$33</f>
        <v>ALUGUEL DE VEICULO LEVE</v>
      </c>
      <c r="E54157" s="278" t="str">
        <f>Resumo!$R$5</f>
        <v>Despesa</v>
      </c>
      <c r="F54157" s="278" t="str">
        <f>Resumo!$R$6</f>
        <v>Despesa Indireta</v>
      </c>
      <c r="G54157" s="286">
        <f>'Comp. Desp. Indiretas'!DU33</f>
        <v>0</v>
      </c>
    </row>
    <row r="54158" spans="1:7">
      <c r="A54158" s="283">
        <f>'Comp. Desp. Indiretas'!$DU$7</f>
        <v>0</v>
      </c>
      <c r="B54158" s="278" t="str">
        <f>'Comp. Desp. Indiretas'!$A$34</f>
        <v>DG</v>
      </c>
      <c r="D54158" s="279" t="str">
        <f>'Comp. Desp. Indiretas'!$C$34</f>
        <v>ALUGUEL CAMINHONTE</v>
      </c>
      <c r="E54158" s="278" t="str">
        <f>Resumo!$R$5</f>
        <v>Despesa</v>
      </c>
      <c r="F54158" s="278" t="str">
        <f>Resumo!$R$6</f>
        <v>Despesa Indireta</v>
      </c>
      <c r="G54158" s="286">
        <f>'Comp. Desp. Indiretas'!DU34</f>
        <v>0</v>
      </c>
    </row>
    <row r="54159" spans="1:7">
      <c r="A54159" s="283">
        <f>'Comp. Desp. Indiretas'!$DU$7</f>
        <v>0</v>
      </c>
      <c r="B54159" s="278" t="str">
        <f>'Comp. Desp. Indiretas'!$A$35</f>
        <v>DG</v>
      </c>
      <c r="D54159" s="279" t="str">
        <f>'Comp. Desp. Indiretas'!$C$35</f>
        <v>AQUISIÇÃO DE VEICULO</v>
      </c>
      <c r="E54159" s="278" t="str">
        <f>Resumo!$R$5</f>
        <v>Despesa</v>
      </c>
      <c r="F54159" s="278" t="str">
        <f>Resumo!$R$6</f>
        <v>Despesa Indireta</v>
      </c>
      <c r="G54159" s="286">
        <f>'Comp. Desp. Indiretas'!DU35</f>
        <v>0</v>
      </c>
    </row>
    <row r="54160" spans="1:7">
      <c r="A54160" s="283">
        <f>'Comp. Desp. Indiretas'!$DU$7</f>
        <v>0</v>
      </c>
      <c r="B54160" s="278" t="str">
        <f>'Comp. Desp. Indiretas'!$A$36</f>
        <v>DG</v>
      </c>
      <c r="D54160" s="279" t="str">
        <f>'Comp. Desp. Indiretas'!$C$36</f>
        <v>COMBUSTÍVEL - GASOLINA</v>
      </c>
      <c r="E54160" s="278" t="str">
        <f>Resumo!$R$5</f>
        <v>Despesa</v>
      </c>
      <c r="F54160" s="278" t="str">
        <f>Resumo!$R$6</f>
        <v>Despesa Indireta</v>
      </c>
      <c r="G54160" s="286">
        <f>'Comp. Desp. Indiretas'!DU36</f>
        <v>0</v>
      </c>
    </row>
    <row r="54161" spans="1:7">
      <c r="A54161" s="283">
        <f>'Comp. Desp. Indiretas'!$DU$7</f>
        <v>0</v>
      </c>
      <c r="B54161" s="278" t="str">
        <f>'Comp. Desp. Indiretas'!$A$37</f>
        <v>DG</v>
      </c>
      <c r="D54161" s="279" t="str">
        <f>'Comp. Desp. Indiretas'!$C$37</f>
        <v>COMBUSTÍVEL - DIESEL</v>
      </c>
      <c r="E54161" s="278" t="str">
        <f>Resumo!$R$5</f>
        <v>Despesa</v>
      </c>
      <c r="F54161" s="278" t="str">
        <f>Resumo!$R$6</f>
        <v>Despesa Indireta</v>
      </c>
      <c r="G54161" s="286">
        <f>'Comp. Desp. Indiretas'!DU37</f>
        <v>0</v>
      </c>
    </row>
    <row r="54162" spans="1:7">
      <c r="A54162" s="283">
        <f>'Comp. Desp. Indiretas'!$DU$7</f>
        <v>0</v>
      </c>
      <c r="B54162" s="278" t="str">
        <f>'Comp. Desp. Indiretas'!$A$38</f>
        <v>DG</v>
      </c>
      <c r="D54162" s="279" t="str">
        <f>'Comp. Desp. Indiretas'!$C$38</f>
        <v>PASSAGEM AÉREA</v>
      </c>
      <c r="E54162" s="278" t="str">
        <f>Resumo!$R$5</f>
        <v>Despesa</v>
      </c>
      <c r="F54162" s="278" t="str">
        <f>Resumo!$R$6</f>
        <v>Despesa Indireta</v>
      </c>
      <c r="G54162" s="286">
        <f>'Comp. Desp. Indiretas'!DU38</f>
        <v>0</v>
      </c>
    </row>
    <row r="54163" spans="1:7">
      <c r="A54163" s="283">
        <f>'Comp. Desp. Indiretas'!$DU$7</f>
        <v>0</v>
      </c>
      <c r="B54163" s="278" t="str">
        <f>'Comp. Desp. Indiretas'!$A$39</f>
        <v>ART</v>
      </c>
      <c r="D54163" s="279" t="str">
        <f>'Comp. Desp. Indiretas'!$C$39</f>
        <v>ART CREA - Nível 1</v>
      </c>
      <c r="E54163" s="278" t="str">
        <f>Resumo!$R$5</f>
        <v>Despesa</v>
      </c>
      <c r="F54163" s="278" t="str">
        <f>Resumo!$R$6</f>
        <v>Despesa Indireta</v>
      </c>
      <c r="G54163" s="286">
        <f>'Comp. Desp. Indiretas'!DU39</f>
        <v>0</v>
      </c>
    </row>
    <row r="54164" spans="1:7">
      <c r="A54164" s="283">
        <f>'Comp. Desp. Indiretas'!$DU$7</f>
        <v>0</v>
      </c>
      <c r="B54164" s="278" t="str">
        <f>'Comp. Desp. Indiretas'!$A$40</f>
        <v>ART</v>
      </c>
      <c r="D54164" s="279" t="str">
        <f>'Comp. Desp. Indiretas'!$C$40</f>
        <v>ART CREA - Nível 2</v>
      </c>
      <c r="E54164" s="278" t="str">
        <f>Resumo!$R$5</f>
        <v>Despesa</v>
      </c>
      <c r="F54164" s="278" t="str">
        <f>Resumo!$R$6</f>
        <v>Despesa Indireta</v>
      </c>
      <c r="G54164" s="286">
        <f>'Comp. Desp. Indiretas'!DU40</f>
        <v>0</v>
      </c>
    </row>
    <row r="54165" spans="1:7">
      <c r="A54165" s="283">
        <f>'Comp. Desp. Indiretas'!$DU$7</f>
        <v>0</v>
      </c>
      <c r="B54165" s="278" t="str">
        <f>'Comp. Desp. Indiretas'!$A$41</f>
        <v>ART</v>
      </c>
      <c r="D54165" s="279" t="str">
        <f>'Comp. Desp. Indiretas'!$C$41</f>
        <v>ART CREA - Nível 3</v>
      </c>
      <c r="E54165" s="278" t="str">
        <f>Resumo!$R$5</f>
        <v>Despesa</v>
      </c>
      <c r="F54165" s="278" t="str">
        <f>Resumo!$R$6</f>
        <v>Despesa Indireta</v>
      </c>
      <c r="G54165" s="286">
        <f>'Comp. Desp. Indiretas'!DU41</f>
        <v>0</v>
      </c>
    </row>
    <row r="54166" spans="1:7">
      <c r="A54166" s="283">
        <f>'Comp. Desp. Indiretas'!$DU$7</f>
        <v>0</v>
      </c>
      <c r="B54166" s="278" t="str">
        <f>'Comp. Desp. Indiretas'!$A$42</f>
        <v>ART</v>
      </c>
      <c r="D54166" s="279" t="str">
        <f>'Comp. Desp. Indiretas'!$C$42</f>
        <v>ACERVO CREA</v>
      </c>
      <c r="E54166" s="278" t="str">
        <f>Resumo!$R$5</f>
        <v>Despesa</v>
      </c>
      <c r="F54166" s="278" t="str">
        <f>Resumo!$R$6</f>
        <v>Despesa Indireta</v>
      </c>
      <c r="G54166" s="286">
        <f>'Comp. Desp. Indiretas'!DU42</f>
        <v>0</v>
      </c>
    </row>
    <row r="54167" spans="1:7">
      <c r="A54167" s="283">
        <f>'Comp. Desp. Indiretas'!$DU$7</f>
        <v>0</v>
      </c>
      <c r="B54167" s="278" t="str">
        <f>'Comp. Desp. Indiretas'!$A$43</f>
        <v>ART</v>
      </c>
      <c r="D54167" s="279" t="str">
        <f>'Comp. Desp. Indiretas'!$C$43</f>
        <v>ART CRBio</v>
      </c>
      <c r="E54167" s="278" t="str">
        <f>Resumo!$R$5</f>
        <v>Despesa</v>
      </c>
      <c r="F54167" s="278" t="str">
        <f>Resumo!$R$6</f>
        <v>Despesa Indireta</v>
      </c>
      <c r="G54167" s="286">
        <f>'Comp. Desp. Indiretas'!DU43</f>
        <v>0</v>
      </c>
    </row>
    <row r="54168" spans="1:7">
      <c r="A54168" s="283">
        <f>'Comp. Desp. Indiretas'!$DU$7</f>
        <v>0</v>
      </c>
      <c r="B54168" s="278" t="str">
        <f>'Comp. Desp. Indiretas'!$A$44</f>
        <v>ART</v>
      </c>
      <c r="D54168" s="279" t="str">
        <f>'Comp. Desp. Indiretas'!$C$44</f>
        <v>ACERVO CRBio</v>
      </c>
      <c r="E54168" s="278" t="str">
        <f>Resumo!$R$5</f>
        <v>Despesa</v>
      </c>
      <c r="F54168" s="278" t="str">
        <f>Resumo!$R$6</f>
        <v>Despesa Indireta</v>
      </c>
      <c r="G54168" s="286">
        <f>'Comp. Desp. Indiretas'!DU44</f>
        <v>0</v>
      </c>
    </row>
    <row r="54169" spans="1:7">
      <c r="A54169" s="283">
        <f>'Comp. Desp. Indiretas'!$DU$7</f>
        <v>0</v>
      </c>
      <c r="B54169" s="278" t="str">
        <f>'Comp. Desp. Indiretas'!$A$45</f>
        <v>ART</v>
      </c>
      <c r="D54169" s="279" t="str">
        <f>'Comp. Desp. Indiretas'!$C$45</f>
        <v>VISTO CREA PF</v>
      </c>
      <c r="E54169" s="278" t="str">
        <f>Resumo!$R$5</f>
        <v>Despesa</v>
      </c>
      <c r="F54169" s="278" t="str">
        <f>Resumo!$R$6</f>
        <v>Despesa Indireta</v>
      </c>
      <c r="G54169" s="286">
        <f>'Comp. Desp. Indiretas'!DU45</f>
        <v>0</v>
      </c>
    </row>
    <row r="54170" spans="1:7">
      <c r="A54170" s="283">
        <f>'Comp. Desp. Indiretas'!$DU$7</f>
        <v>0</v>
      </c>
      <c r="B54170" s="278" t="str">
        <f>'Comp. Desp. Indiretas'!$A$46</f>
        <v>ART</v>
      </c>
      <c r="D54170" s="279" t="str">
        <f>'Comp. Desp. Indiretas'!$C$46</f>
        <v>VISTO CREA PJ</v>
      </c>
      <c r="E54170" s="278" t="str">
        <f>Resumo!$R$5</f>
        <v>Despesa</v>
      </c>
      <c r="F54170" s="278" t="str">
        <f>Resumo!$R$6</f>
        <v>Despesa Indireta</v>
      </c>
      <c r="G54170" s="286">
        <f>'Comp. Desp. Indiretas'!DU46</f>
        <v>0</v>
      </c>
    </row>
    <row r="54171" spans="1:7">
      <c r="A54171" s="283">
        <f>'Comp. Desp. Indiretas'!$DU$7</f>
        <v>0</v>
      </c>
      <c r="B54171" s="278" t="str">
        <f>'Comp. Desp. Indiretas'!$A$47</f>
        <v>ART</v>
      </c>
      <c r="D54171" s="279" t="str">
        <f>'Comp. Desp. Indiretas'!$C$47</f>
        <v>ANUIDADE CREA PF</v>
      </c>
      <c r="E54171" s="278" t="str">
        <f>Resumo!$R$5</f>
        <v>Despesa</v>
      </c>
      <c r="F54171" s="278" t="str">
        <f>Resumo!$R$6</f>
        <v>Despesa Indireta</v>
      </c>
      <c r="G54171" s="286">
        <f>'Comp. Desp. Indiretas'!DU47</f>
        <v>0</v>
      </c>
    </row>
    <row r="54172" spans="1:7">
      <c r="A54172" s="283">
        <f>'Comp. Desp. Indiretas'!$DU$7</f>
        <v>0</v>
      </c>
      <c r="B54172" s="278" t="str">
        <f>'Comp. Desp. Indiretas'!$A$48</f>
        <v>ART</v>
      </c>
      <c r="D54172" s="279" t="str">
        <f>'Comp. Desp. Indiretas'!$C$48</f>
        <v>ANUIDADE CREA PJ</v>
      </c>
      <c r="E54172" s="278" t="str">
        <f>Resumo!$R$5</f>
        <v>Despesa</v>
      </c>
      <c r="F54172" s="278" t="str">
        <f>Resumo!$R$6</f>
        <v>Despesa Indireta</v>
      </c>
      <c r="G54172" s="286">
        <f>'Comp. Desp. Indiretas'!DU48</f>
        <v>0</v>
      </c>
    </row>
    <row r="54173" spans="1:7">
      <c r="A54173" s="283">
        <f>'Comp. Desp. Indiretas'!$DU$7</f>
        <v>0</v>
      </c>
      <c r="B54173" s="278" t="str">
        <f>'Comp. Desp. Indiretas'!$A$49</f>
        <v>ART</v>
      </c>
      <c r="D54173" s="279" t="str">
        <f>'Comp. Desp. Indiretas'!$C$49</f>
        <v>VISTO CRBio PF</v>
      </c>
      <c r="E54173" s="278" t="str">
        <f>Resumo!$R$5</f>
        <v>Despesa</v>
      </c>
      <c r="F54173" s="278" t="str">
        <f>Resumo!$R$6</f>
        <v>Despesa Indireta</v>
      </c>
      <c r="G54173" s="286">
        <f>'Comp. Desp. Indiretas'!DU49</f>
        <v>0</v>
      </c>
    </row>
    <row r="54174" spans="1:7">
      <c r="A54174" s="283">
        <f>'Comp. Desp. Indiretas'!$DU$7</f>
        <v>0</v>
      </c>
      <c r="B54174" s="278" t="str">
        <f>'Comp. Desp. Indiretas'!$A$50</f>
        <v>ART</v>
      </c>
      <c r="D54174" s="279" t="str">
        <f>'Comp. Desp. Indiretas'!$C$50</f>
        <v>VISTO CRBio PJ</v>
      </c>
      <c r="E54174" s="278" t="str">
        <f>Resumo!$R$5</f>
        <v>Despesa</v>
      </c>
      <c r="F54174" s="278" t="str">
        <f>Resumo!$R$6</f>
        <v>Despesa Indireta</v>
      </c>
      <c r="G54174" s="286">
        <f>'Comp. Desp. Indiretas'!DU50</f>
        <v>0</v>
      </c>
    </row>
    <row r="54175" spans="1:7">
      <c r="A54175" s="283">
        <f>'Comp. Desp. Indiretas'!$DU$7</f>
        <v>0</v>
      </c>
      <c r="B54175" s="278" t="str">
        <f>'Comp. Desp. Indiretas'!$A$51</f>
        <v>SMS</v>
      </c>
      <c r="D54175" s="279" t="str">
        <f>'Comp. Desp. Indiretas'!$C$51</f>
        <v>PPRA</v>
      </c>
      <c r="E54175" s="278" t="str">
        <f>Resumo!$R$5</f>
        <v>Despesa</v>
      </c>
      <c r="F54175" s="278" t="str">
        <f>Resumo!$R$6</f>
        <v>Despesa Indireta</v>
      </c>
      <c r="G54175" s="286">
        <f>'Comp. Desp. Indiretas'!DU51</f>
        <v>0</v>
      </c>
    </row>
    <row r="54176" spans="1:7">
      <c r="A54176" s="283">
        <f>'Comp. Desp. Indiretas'!$DU$7</f>
        <v>0</v>
      </c>
      <c r="B54176" s="278" t="str">
        <f>'Comp. Desp. Indiretas'!$A$52</f>
        <v>SMS</v>
      </c>
      <c r="D54176" s="279" t="str">
        <f>'Comp. Desp. Indiretas'!$C$52</f>
        <v>PCMSO</v>
      </c>
      <c r="E54176" s="278" t="str">
        <f>Resumo!$R$5</f>
        <v>Despesa</v>
      </c>
      <c r="F54176" s="278" t="str">
        <f>Resumo!$R$6</f>
        <v>Despesa Indireta</v>
      </c>
      <c r="G54176" s="286">
        <f>'Comp. Desp. Indiretas'!DU52</f>
        <v>0</v>
      </c>
    </row>
    <row r="54177" spans="1:7">
      <c r="A54177" s="283">
        <f>'Comp. Desp. Indiretas'!$DU$7</f>
        <v>0</v>
      </c>
      <c r="B54177" s="278" t="str">
        <f>'Comp. Desp. Indiretas'!$A$53</f>
        <v>SMS</v>
      </c>
      <c r="D54177" s="279" t="str">
        <f>'Comp. Desp. Indiretas'!$C$53</f>
        <v>PGR</v>
      </c>
      <c r="E54177" s="278" t="str">
        <f>Resumo!$R$5</f>
        <v>Despesa</v>
      </c>
      <c r="F54177" s="278" t="str">
        <f>Resumo!$R$6</f>
        <v>Despesa Indireta</v>
      </c>
      <c r="G54177" s="286">
        <f>'Comp. Desp. Indiretas'!DU53</f>
        <v>0</v>
      </c>
    </row>
    <row r="54178" spans="1:7">
      <c r="A54178" s="283">
        <f>'Comp. Desp. Indiretas'!$DU$7</f>
        <v>0</v>
      </c>
      <c r="B54178" s="278" t="str">
        <f>'Comp. Desp. Indiretas'!$A$55</f>
        <v>SMS</v>
      </c>
      <c r="D54178" s="279" t="str">
        <f>'Comp. Desp. Indiretas'!$C$55</f>
        <v>TREINAMENTO</v>
      </c>
      <c r="E54178" s="278" t="str">
        <f>Resumo!$R$5</f>
        <v>Despesa</v>
      </c>
      <c r="F54178" s="278" t="str">
        <f>Resumo!$R$6</f>
        <v>Despesa Indireta</v>
      </c>
      <c r="G54178" s="286">
        <f>'Comp. Desp. Indiretas'!DU55</f>
        <v>0</v>
      </c>
    </row>
    <row r="54179" spans="1:7">
      <c r="A54179" s="283">
        <f>'Comp. Desp. Indiretas'!$DU$7</f>
        <v>0</v>
      </c>
      <c r="B54179" s="278" t="str">
        <f>'Comp. Desp. Indiretas'!$A$56</f>
        <v>SMS</v>
      </c>
      <c r="D54179" s="279" t="str">
        <f>'Comp. Desp. Indiretas'!$C$56</f>
        <v>ASO</v>
      </c>
      <c r="E54179" s="278" t="str">
        <f>Resumo!$R$5</f>
        <v>Despesa</v>
      </c>
      <c r="F54179" s="278" t="str">
        <f>Resumo!$R$6</f>
        <v>Despesa Indireta</v>
      </c>
      <c r="G54179" s="286">
        <f>'Comp. Desp. Indiretas'!DU56</f>
        <v>0</v>
      </c>
    </row>
    <row r="54180" spans="1:7">
      <c r="A54180" s="283">
        <f>'Comp. Desp. Indiretas'!$DU$7</f>
        <v>0</v>
      </c>
      <c r="B54180" s="278">
        <f>'Comp. Desp. Indiretas'!$A$57</f>
        <v>0</v>
      </c>
      <c r="D54180" s="279" t="str">
        <f>'Comp. Desp. Indiretas'!$C$57</f>
        <v/>
      </c>
      <c r="E54180" s="278" t="str">
        <f>Resumo!$R$5</f>
        <v>Despesa</v>
      </c>
      <c r="F54180" s="278" t="str">
        <f>Resumo!$R$6</f>
        <v>Despesa Indireta</v>
      </c>
      <c r="G54180" s="286">
        <f>'Comp. Desp. Indiretas'!DU57</f>
        <v>0</v>
      </c>
    </row>
    <row r="54181" spans="1:7">
      <c r="A54181" s="283">
        <f>'Comp. Desp. Indiretas'!$DU$7</f>
        <v>0</v>
      </c>
      <c r="B54181" s="278">
        <f>'Comp. Desp. Indiretas'!$A$58</f>
        <v>0</v>
      </c>
      <c r="D54181" s="279" t="str">
        <f>'Comp. Desp. Indiretas'!$C$58</f>
        <v/>
      </c>
      <c r="E54181" s="278" t="str">
        <f>Resumo!$R$5</f>
        <v>Despesa</v>
      </c>
      <c r="F54181" s="278" t="str">
        <f>Resumo!$R$6</f>
        <v>Despesa Indireta</v>
      </c>
      <c r="G54181" s="286">
        <f>'Comp. Desp. Indiretas'!DU58</f>
        <v>0</v>
      </c>
    </row>
    <row r="54182" spans="1:7">
      <c r="A54182" s="283">
        <f>'Comp. Desp. Indiretas'!$DU$7</f>
        <v>0</v>
      </c>
      <c r="B54182" s="278">
        <f>'Comp. Desp. Indiretas'!$A$59</f>
        <v>0</v>
      </c>
      <c r="D54182" s="279" t="str">
        <f>'Comp. Desp. Indiretas'!$C$59</f>
        <v/>
      </c>
      <c r="E54182" s="278" t="str">
        <f>Resumo!$R$5</f>
        <v>Despesa</v>
      </c>
      <c r="F54182" s="278" t="str">
        <f>Resumo!$R$6</f>
        <v>Despesa Indireta</v>
      </c>
      <c r="G54182" s="286">
        <f>'Comp. Desp. Indiretas'!DU59</f>
        <v>0</v>
      </c>
    </row>
    <row r="54183" spans="1:7">
      <c r="A54183" s="283">
        <f>'Comp. Desp. Indiretas'!$DU$7</f>
        <v>0</v>
      </c>
      <c r="B54183" s="278">
        <f>'Comp. Desp. Indiretas'!$A$60</f>
        <v>0</v>
      </c>
      <c r="D54183" s="279" t="str">
        <f>'Comp. Desp. Indiretas'!$C$60</f>
        <v/>
      </c>
      <c r="E54183" s="278" t="str">
        <f>Resumo!$R$5</f>
        <v>Despesa</v>
      </c>
      <c r="F54183" s="278" t="str">
        <f>Resumo!$R$6</f>
        <v>Despesa Indireta</v>
      </c>
      <c r="G54183" s="286">
        <f>'Comp. Desp. Indiretas'!DU60</f>
        <v>0</v>
      </c>
    </row>
    <row r="54184" spans="1:7">
      <c r="A54184" s="283">
        <f>'Comp. Desp. Indiretas'!$DU$7</f>
        <v>0</v>
      </c>
      <c r="B54184" s="278" t="str">
        <f>'Comp. Desp. Indiretas'!$A$63</f>
        <v>MOC</v>
      </c>
      <c r="D54184" s="279" t="str">
        <f>'Comp. Desp. Indiretas'!$C$63</f>
        <v>DIRETOR TÉCNICO</v>
      </c>
      <c r="E54184" s="278" t="str">
        <f>Resumo!$R$5</f>
        <v>Despesa</v>
      </c>
      <c r="F54184" s="278" t="str">
        <f>Resumo!$R$6</f>
        <v>Despesa Indireta</v>
      </c>
      <c r="G54184" s="286">
        <f>'Comp. Desp. Indiretas'!DU63</f>
        <v>0</v>
      </c>
    </row>
    <row r="54185" spans="1:7">
      <c r="A54185" s="283">
        <f>'Comp. Desp. Indiretas'!$DU$7</f>
        <v>0</v>
      </c>
      <c r="B54185" s="278" t="str">
        <f>'Comp. Desp. Indiretas'!$A$64</f>
        <v>MOC</v>
      </c>
      <c r="D54185" s="279" t="str">
        <f>'Comp. Desp. Indiretas'!$C$64</f>
        <v>ANALISTA DE SUPRIMENTOS</v>
      </c>
      <c r="E54185" s="278" t="str">
        <f>Resumo!$R$5</f>
        <v>Despesa</v>
      </c>
      <c r="F54185" s="278" t="str">
        <f>Resumo!$R$6</f>
        <v>Despesa Indireta</v>
      </c>
      <c r="G54185" s="286">
        <f>'Comp. Desp. Indiretas'!DU64</f>
        <v>0</v>
      </c>
    </row>
    <row r="54186" spans="1:7">
      <c r="A54186" s="283">
        <f>'Comp. Desp. Indiretas'!$DU$7</f>
        <v>0</v>
      </c>
      <c r="B54186" s="278" t="str">
        <f>'Comp. Desp. Indiretas'!$A$65</f>
        <v>MOC</v>
      </c>
      <c r="D54186" s="279" t="str">
        <f>'Comp. Desp. Indiretas'!$C$65</f>
        <v>GERENTE DE PROJETO - PJ</v>
      </c>
      <c r="E54186" s="278" t="str">
        <f>Resumo!$R$5</f>
        <v>Despesa</v>
      </c>
      <c r="F54186" s="278" t="str">
        <f>Resumo!$R$6</f>
        <v>Despesa Indireta</v>
      </c>
      <c r="G54186" s="286">
        <f>'Comp. Desp. Indiretas'!DU65</f>
        <v>0</v>
      </c>
    </row>
    <row r="54187" spans="1:7">
      <c r="A54187" s="283">
        <f>'Comp. Desp. Indiretas'!$DU$7</f>
        <v>0</v>
      </c>
      <c r="B54187" s="278" t="str">
        <f>'Comp. Desp. Indiretas'!$A$66</f>
        <v>MOC</v>
      </c>
      <c r="D54187" s="279" t="str">
        <f>'Comp. Desp. Indiretas'!$C$66</f>
        <v>COORD. DE PROJETO - PJ</v>
      </c>
      <c r="E54187" s="278" t="str">
        <f>Resumo!$R$5</f>
        <v>Despesa</v>
      </c>
      <c r="F54187" s="278" t="str">
        <f>Resumo!$R$6</f>
        <v>Despesa Indireta</v>
      </c>
      <c r="G54187" s="286">
        <f>'Comp. Desp. Indiretas'!DU66</f>
        <v>0</v>
      </c>
    </row>
    <row r="54188" spans="1:7">
      <c r="A54188" s="283">
        <f>'Comp. Desp. Indiretas'!$DU$7</f>
        <v>0</v>
      </c>
      <c r="B54188" s="278" t="str">
        <f>'Comp. Desp. Indiretas'!$A$67</f>
        <v>MOC</v>
      </c>
      <c r="D54188" s="279" t="str">
        <f>'Comp. Desp. Indiretas'!$C$67</f>
        <v>COORD. OPERACIONAL - PJ</v>
      </c>
      <c r="E54188" s="278" t="str">
        <f>Resumo!$R$5</f>
        <v>Despesa</v>
      </c>
      <c r="F54188" s="278" t="str">
        <f>Resumo!$R$6</f>
        <v>Despesa Indireta</v>
      </c>
      <c r="G54188" s="286">
        <f>'Comp. Desp. Indiretas'!DU67</f>
        <v>0</v>
      </c>
    </row>
    <row r="54189" spans="1:7">
      <c r="A54189" s="283">
        <f>'Comp. Desp. Indiretas'!$DU$7</f>
        <v>0</v>
      </c>
      <c r="B54189" s="278" t="str">
        <f>'Comp. Desp. Indiretas'!$A$68</f>
        <v>MOC</v>
      </c>
      <c r="D54189" s="279" t="str">
        <f>'Comp. Desp. Indiretas'!$C$68</f>
        <v>ANALISTA DE PROJETOS SENIOR - PJ</v>
      </c>
      <c r="E54189" s="278" t="str">
        <f>Resumo!$R$5</f>
        <v>Despesa</v>
      </c>
      <c r="F54189" s="278" t="str">
        <f>Resumo!$R$6</f>
        <v>Despesa Indireta</v>
      </c>
      <c r="G54189" s="286">
        <f>'Comp. Desp. Indiretas'!DU68</f>
        <v>0</v>
      </c>
    </row>
    <row r="54190" spans="1:7">
      <c r="A54190" s="283">
        <f>'Comp. Desp. Indiretas'!$DU$7</f>
        <v>0</v>
      </c>
      <c r="B54190" s="278" t="str">
        <f>'Comp. Desp. Indiretas'!$A$69</f>
        <v>MOC</v>
      </c>
      <c r="D54190" s="279" t="str">
        <f>'Comp. Desp. Indiretas'!$C$69</f>
        <v>ANALISTA DE PROJETOS PLENO - PJ</v>
      </c>
      <c r="E54190" s="278" t="str">
        <f>Resumo!$R$5</f>
        <v>Despesa</v>
      </c>
      <c r="F54190" s="278" t="str">
        <f>Resumo!$R$6</f>
        <v>Despesa Indireta</v>
      </c>
      <c r="G54190" s="286">
        <f>'Comp. Desp. Indiretas'!DU69</f>
        <v>0</v>
      </c>
    </row>
    <row r="54191" spans="1:7">
      <c r="A54191" s="283">
        <f>'Comp. Desp. Indiretas'!$DU$7</f>
        <v>0</v>
      </c>
      <c r="B54191" s="278" t="str">
        <f>'Comp. Desp. Indiretas'!$A$70</f>
        <v>MOC</v>
      </c>
      <c r="D54191" s="279" t="str">
        <f>'Comp. Desp. Indiretas'!$C$70</f>
        <v>ANALISTA DE PROJETOS JUNIOR - PJ</v>
      </c>
      <c r="E54191" s="278" t="str">
        <f>Resumo!$R$5</f>
        <v>Despesa</v>
      </c>
      <c r="F54191" s="278" t="str">
        <f>Resumo!$R$6</f>
        <v>Despesa Indireta</v>
      </c>
      <c r="G54191" s="286">
        <f>'Comp. Desp. Indiretas'!DU70</f>
        <v>0</v>
      </c>
    </row>
    <row r="54192" spans="1:7">
      <c r="A54192" s="283">
        <f>'Comp. Desp. Indiretas'!$DU$7</f>
        <v>0</v>
      </c>
      <c r="B54192" s="278" t="str">
        <f>'Comp. Desp. Indiretas'!$A$71</f>
        <v>MOC</v>
      </c>
      <c r="D54192" s="279" t="str">
        <f>'Comp. Desp. Indiretas'!$C$71</f>
        <v>TÉCNICO OPERACIONAL - PJ</v>
      </c>
      <c r="E54192" s="278" t="str">
        <f>Resumo!$R$5</f>
        <v>Despesa</v>
      </c>
      <c r="F54192" s="278" t="str">
        <f>Resumo!$R$6</f>
        <v>Despesa Indireta</v>
      </c>
      <c r="G54192" s="286">
        <f>'Comp. Desp. Indiretas'!DU71</f>
        <v>0</v>
      </c>
    </row>
    <row r="54193" spans="1:7">
      <c r="A54193" s="283">
        <f>'Comp. Desp. Indiretas'!$DU$7</f>
        <v>0</v>
      </c>
      <c r="B54193" s="278" t="str">
        <f>'Comp. Desp. Indiretas'!$A$72</f>
        <v>MOC</v>
      </c>
      <c r="D54193" s="279" t="str">
        <f>'Comp. Desp. Indiretas'!$C$72</f>
        <v>AUXILIAR TÉCNICO - PJ</v>
      </c>
      <c r="E54193" s="278" t="str">
        <f>Resumo!$R$5</f>
        <v>Despesa</v>
      </c>
      <c r="F54193" s="278" t="str">
        <f>Resumo!$R$6</f>
        <v>Despesa Indireta</v>
      </c>
      <c r="G54193" s="286">
        <f>'Comp. Desp. Indiretas'!DU72</f>
        <v>0</v>
      </c>
    </row>
    <row r="54194" spans="1:7">
      <c r="A54194" s="283">
        <f>'Comp. Desp. Indiretas'!$DU$7</f>
        <v>0</v>
      </c>
      <c r="B54194" s="278" t="str">
        <f>'Comp. Desp. Indiretas'!$A$73</f>
        <v>MOC</v>
      </c>
      <c r="D54194" s="279" t="str">
        <f>'Comp. Desp. Indiretas'!$C$73</f>
        <v>ANALISTA FINANCEIRO</v>
      </c>
      <c r="E54194" s="278" t="str">
        <f>Resumo!$R$5</f>
        <v>Despesa</v>
      </c>
      <c r="F54194" s="278" t="str">
        <f>Resumo!$R$6</f>
        <v>Despesa Indireta</v>
      </c>
      <c r="G54194" s="286">
        <f>'Comp. Desp. Indiretas'!DU73</f>
        <v>0</v>
      </c>
    </row>
    <row r="54195" spans="1:7">
      <c r="A54195" s="283">
        <f>'Comp. Desp. Indiretas'!$DU$7</f>
        <v>0</v>
      </c>
      <c r="B54195" s="278" t="str">
        <f>'Comp. Desp. Indiretas'!$A$74</f>
        <v>MOC</v>
      </c>
      <c r="D54195" s="279" t="str">
        <f>'Comp. Desp. Indiretas'!$C$74</f>
        <v>ANALISTA DE SUPRIMENTOS</v>
      </c>
      <c r="E54195" s="278" t="str">
        <f>Resumo!$R$5</f>
        <v>Despesa</v>
      </c>
      <c r="F54195" s="278" t="str">
        <f>Resumo!$R$6</f>
        <v>Despesa Indireta</v>
      </c>
      <c r="G54195" s="286">
        <f>'Comp. Desp. Indiretas'!DU74</f>
        <v>0</v>
      </c>
    </row>
    <row r="54196" spans="1:7">
      <c r="A54196" s="283">
        <f>'Comp. Desp. Indiretas'!$DU$7</f>
        <v>0</v>
      </c>
      <c r="B54196" s="278" t="str">
        <f>'Comp. Desp. Indiretas'!$A$75</f>
        <v>DG</v>
      </c>
      <c r="D54196" s="279" t="str">
        <f>'Comp. Desp. Indiretas'!$C$75</f>
        <v>HOSPEDAGEM VIAGEM</v>
      </c>
      <c r="E54196" s="278" t="str">
        <f>Resumo!$R$5</f>
        <v>Despesa</v>
      </c>
      <c r="F54196" s="278" t="str">
        <f>Resumo!$R$6</f>
        <v>Despesa Indireta</v>
      </c>
      <c r="G54196" s="286">
        <f>'Comp. Desp. Indiretas'!DU75</f>
        <v>0</v>
      </c>
    </row>
    <row r="54197" spans="1:7">
      <c r="A54197" s="283">
        <f>'Comp. Desp. Indiretas'!$DU$7</f>
        <v>0</v>
      </c>
      <c r="B54197" s="278" t="str">
        <f>'Comp. Desp. Indiretas'!$A$76</f>
        <v>DG</v>
      </c>
      <c r="D54197" s="279" t="str">
        <f>'Comp. Desp. Indiretas'!$C$76</f>
        <v>ALIMENTAÇÃO VIAGEM (CAFÉ / ALMOÇO OU JANTA)</v>
      </c>
      <c r="E54197" s="278" t="str">
        <f>Resumo!$R$5</f>
        <v>Despesa</v>
      </c>
      <c r="F54197" s="278" t="str">
        <f>Resumo!$R$6</f>
        <v>Despesa Indireta</v>
      </c>
      <c r="G54197" s="286">
        <f>'Comp. Desp. Indiretas'!DU76</f>
        <v>0</v>
      </c>
    </row>
    <row r="54198" spans="1:7">
      <c r="A54198" s="283">
        <f>'Comp. Desp. Indiretas'!$DU$7</f>
        <v>0</v>
      </c>
      <c r="B54198" s="278" t="str">
        <f>'Comp. Desp. Indiretas'!$A$77</f>
        <v>DG</v>
      </c>
      <c r="D54198" s="279" t="str">
        <f>'Comp. Desp. Indiretas'!$C$77</f>
        <v>SALA COMERCIAL - PARAUAPEBAS/PA</v>
      </c>
      <c r="E54198" s="278" t="str">
        <f>Resumo!$R$5</f>
        <v>Despesa</v>
      </c>
      <c r="F54198" s="278" t="str">
        <f>Resumo!$R$6</f>
        <v>Despesa Indireta</v>
      </c>
      <c r="G54198" s="286">
        <f>'Comp. Desp. Indiretas'!DU77</f>
        <v>0</v>
      </c>
    </row>
    <row r="54199" spans="1:7">
      <c r="A54199" s="283">
        <f>'Comp. Desp. Indiretas'!$DU$7</f>
        <v>0</v>
      </c>
      <c r="B54199" s="278" t="str">
        <f>'Comp. Desp. Indiretas'!$A$78</f>
        <v>DG</v>
      </c>
      <c r="D54199" s="279" t="str">
        <f>'Comp. Desp. Indiretas'!$C$78</f>
        <v>ALIMENTAÇÃO VIAGEM (CAFÉ / ALMOÇO OU JANTA)</v>
      </c>
      <c r="E54199" s="278" t="str">
        <f>Resumo!$R$5</f>
        <v>Despesa</v>
      </c>
      <c r="F54199" s="278" t="str">
        <f>Resumo!$R$6</f>
        <v>Despesa Indireta</v>
      </c>
      <c r="G54199" s="286">
        <f>'Comp. Desp. Indiretas'!DU78</f>
        <v>0</v>
      </c>
    </row>
    <row r="54200" spans="1:7">
      <c r="A54200" s="283">
        <f>'Comp. Desp. Indiretas'!$DU$7</f>
        <v>0</v>
      </c>
      <c r="B54200" s="278" t="str">
        <f>'Comp. Desp. Indiretas'!$A$79</f>
        <v>DG</v>
      </c>
      <c r="D54200" s="279" t="str">
        <f>'Comp. Desp. Indiretas'!$C$79</f>
        <v>ALIMENTAÇÃO - NIVEL 2</v>
      </c>
      <c r="E54200" s="278" t="str">
        <f>Resumo!$R$5</f>
        <v>Despesa</v>
      </c>
      <c r="F54200" s="278" t="str">
        <f>Resumo!$R$6</f>
        <v>Despesa Indireta</v>
      </c>
      <c r="G54200" s="286">
        <f>'Comp. Desp. Indiretas'!DU79</f>
        <v>0</v>
      </c>
    </row>
    <row r="54201" spans="1:7">
      <c r="A54201" s="283">
        <f>'Comp. Desp. Indiretas'!$DU$7</f>
        <v>0</v>
      </c>
      <c r="B54201" s="278" t="str">
        <f>'Comp. Desp. Indiretas'!$A$80</f>
        <v>DG</v>
      </c>
      <c r="D54201" s="279" t="str">
        <f>'Comp. Desp. Indiretas'!$C$80</f>
        <v>ALIMENTAÇÃO - NIVEL 3</v>
      </c>
      <c r="E54201" s="278" t="str">
        <f>Resumo!$R$5</f>
        <v>Despesa</v>
      </c>
      <c r="F54201" s="278" t="str">
        <f>Resumo!$R$6</f>
        <v>Despesa Indireta</v>
      </c>
      <c r="G54201" s="286">
        <f>'Comp. Desp. Indiretas'!DU80</f>
        <v>0</v>
      </c>
    </row>
    <row r="54202" spans="1:7">
      <c r="A54202" s="283">
        <f>'Comp. Desp. Indiretas'!$DU$7</f>
        <v>0</v>
      </c>
      <c r="B54202" s="278" t="str">
        <f>'Comp. Desp. Indiretas'!$A$81</f>
        <v>DG</v>
      </c>
      <c r="D54202" s="279" t="str">
        <f>'Comp. Desp. Indiretas'!$C$81</f>
        <v>TELEFONIA</v>
      </c>
      <c r="E54202" s="278" t="str">
        <f>Resumo!$R$5</f>
        <v>Despesa</v>
      </c>
      <c r="F54202" s="278" t="str">
        <f>Resumo!$R$6</f>
        <v>Despesa Indireta</v>
      </c>
      <c r="G54202" s="286">
        <f>'Comp. Desp. Indiretas'!DU81</f>
        <v>0</v>
      </c>
    </row>
    <row r="54203" spans="1:7">
      <c r="A54203" s="283">
        <f>'Comp. Desp. Indiretas'!$DU$7</f>
        <v>0</v>
      </c>
      <c r="B54203" s="278" t="str">
        <f>'Comp. Desp. Indiretas'!$A$82</f>
        <v>DG</v>
      </c>
      <c r="D54203" s="279" t="str">
        <f>'Comp. Desp. Indiretas'!$C$82</f>
        <v>ALUGUEL DE VEÍCULO SUV</v>
      </c>
      <c r="E54203" s="278" t="str">
        <f>Resumo!$R$5</f>
        <v>Despesa</v>
      </c>
      <c r="F54203" s="278" t="str">
        <f>Resumo!$R$6</f>
        <v>Despesa Indireta</v>
      </c>
      <c r="G54203" s="286">
        <f>'Comp. Desp. Indiretas'!DU82</f>
        <v>0</v>
      </c>
    </row>
    <row r="54204" spans="1:7">
      <c r="A54204" s="283">
        <f>'Comp. Desp. Indiretas'!$DU$7</f>
        <v>0</v>
      </c>
      <c r="B54204" s="278" t="str">
        <f>'Comp. Desp. Indiretas'!$A$83</f>
        <v>DG</v>
      </c>
      <c r="D54204" s="279" t="str">
        <f>'Comp. Desp. Indiretas'!$C$83</f>
        <v>ALUGUEL DE VEICULO LEVE</v>
      </c>
      <c r="E54204" s="278" t="str">
        <f>Resumo!$R$5</f>
        <v>Despesa</v>
      </c>
      <c r="F54204" s="278" t="str">
        <f>Resumo!$R$6</f>
        <v>Despesa Indireta</v>
      </c>
      <c r="G54204" s="286">
        <f>'Comp. Desp. Indiretas'!DU83</f>
        <v>0</v>
      </c>
    </row>
    <row r="54205" spans="1:7">
      <c r="A54205" s="283">
        <f>'Comp. Desp. Indiretas'!$DU$7</f>
        <v>0</v>
      </c>
      <c r="B54205" s="278" t="str">
        <f>'Comp. Desp. Indiretas'!$A$84</f>
        <v>DG</v>
      </c>
      <c r="D54205" s="279" t="str">
        <f>'Comp. Desp. Indiretas'!$C$84</f>
        <v>ALUGUEL CAMINHONTE</v>
      </c>
      <c r="E54205" s="278" t="str">
        <f>Resumo!$R$5</f>
        <v>Despesa</v>
      </c>
      <c r="F54205" s="278" t="str">
        <f>Resumo!$R$6</f>
        <v>Despesa Indireta</v>
      </c>
      <c r="G54205" s="286">
        <f>'Comp. Desp. Indiretas'!DU84</f>
        <v>0</v>
      </c>
    </row>
    <row r="54206" spans="1:7">
      <c r="A54206" s="283">
        <f>'Comp. Desp. Indiretas'!$DU$7</f>
        <v>0</v>
      </c>
      <c r="B54206" s="278" t="str">
        <f>'Comp. Desp. Indiretas'!$A$85</f>
        <v>DG</v>
      </c>
      <c r="D54206" s="279" t="str">
        <f>'Comp. Desp. Indiretas'!$C$85</f>
        <v>AQUISIÇÃO DE VEICULO</v>
      </c>
      <c r="E54206" s="278" t="str">
        <f>Resumo!$R$5</f>
        <v>Despesa</v>
      </c>
      <c r="F54206" s="278" t="str">
        <f>Resumo!$R$6</f>
        <v>Despesa Indireta</v>
      </c>
      <c r="G54206" s="286">
        <f>'Comp. Desp. Indiretas'!DU85</f>
        <v>0</v>
      </c>
    </row>
    <row r="54207" spans="1:7">
      <c r="A54207" s="283">
        <f>'Comp. Desp. Indiretas'!$DU$7</f>
        <v>0</v>
      </c>
      <c r="B54207" s="278" t="str">
        <f>'Comp. Desp. Indiretas'!$A$86</f>
        <v>DG</v>
      </c>
      <c r="D54207" s="279" t="str">
        <f>'Comp. Desp. Indiretas'!$C$86</f>
        <v>COMBUSTÍVEL - GASOLINA</v>
      </c>
      <c r="E54207" s="278" t="str">
        <f>Resumo!$R$5</f>
        <v>Despesa</v>
      </c>
      <c r="F54207" s="278" t="str">
        <f>Resumo!$R$6</f>
        <v>Despesa Indireta</v>
      </c>
      <c r="G54207" s="286">
        <f>'Comp. Desp. Indiretas'!DU86</f>
        <v>0</v>
      </c>
    </row>
    <row r="54208" spans="1:7">
      <c r="A54208" s="283">
        <f>'Comp. Desp. Indiretas'!$DU$7</f>
        <v>0</v>
      </c>
      <c r="B54208" s="278" t="str">
        <f>'Comp. Desp. Indiretas'!$A$87</f>
        <v>DG</v>
      </c>
      <c r="D54208" s="279" t="str">
        <f>'Comp. Desp. Indiretas'!$C$87</f>
        <v>COMBUSTÍVEL - DIESEL</v>
      </c>
      <c r="E54208" s="278" t="str">
        <f>Resumo!$R$5</f>
        <v>Despesa</v>
      </c>
      <c r="F54208" s="278" t="str">
        <f>Resumo!$R$6</f>
        <v>Despesa Indireta</v>
      </c>
      <c r="G54208" s="286">
        <f>'Comp. Desp. Indiretas'!DU87</f>
        <v>0</v>
      </c>
    </row>
    <row r="54209" spans="1:7">
      <c r="A54209" s="283">
        <f>'Comp. Desp. Indiretas'!$DU$7</f>
        <v>0</v>
      </c>
      <c r="B54209" s="278" t="str">
        <f>'Comp. Desp. Indiretas'!$A$88</f>
        <v>DG</v>
      </c>
      <c r="D54209" s="279" t="str">
        <f>'Comp. Desp. Indiretas'!$C$88</f>
        <v>PASSAGEM AÉREA</v>
      </c>
      <c r="E54209" s="278" t="str">
        <f>Resumo!$R$5</f>
        <v>Despesa</v>
      </c>
      <c r="F54209" s="278" t="str">
        <f>Resumo!$R$6</f>
        <v>Despesa Indireta</v>
      </c>
      <c r="G54209" s="286">
        <f>'Comp. Desp. Indiretas'!DU88</f>
        <v>0</v>
      </c>
    </row>
    <row r="54210" spans="1:7">
      <c r="A54210" s="283">
        <f>'Comp. Desp. Indiretas'!$DU$7</f>
        <v>0</v>
      </c>
      <c r="B54210" s="278" t="str">
        <f>'Comp. Desp. Indiretas'!$A$89</f>
        <v>ART</v>
      </c>
      <c r="D54210" s="279" t="str">
        <f>'Comp. Desp. Indiretas'!$C$89</f>
        <v>ART CREA - Nível 1</v>
      </c>
      <c r="E54210" s="278" t="str">
        <f>Resumo!$R$5</f>
        <v>Despesa</v>
      </c>
      <c r="F54210" s="278" t="str">
        <f>Resumo!$R$6</f>
        <v>Despesa Indireta</v>
      </c>
      <c r="G54210" s="286">
        <f>'Comp. Desp. Indiretas'!DU89</f>
        <v>0</v>
      </c>
    </row>
    <row r="54211" spans="1:7">
      <c r="A54211" s="283">
        <f>'Comp. Desp. Indiretas'!$DU$7</f>
        <v>0</v>
      </c>
      <c r="B54211" s="278" t="str">
        <f>'Comp. Desp. Indiretas'!$A$90</f>
        <v>ART</v>
      </c>
      <c r="D54211" s="279" t="str">
        <f>'Comp. Desp. Indiretas'!$C$90</f>
        <v>ART CREA - Nível 2</v>
      </c>
      <c r="E54211" s="278" t="str">
        <f>Resumo!$R$5</f>
        <v>Despesa</v>
      </c>
      <c r="F54211" s="278" t="str">
        <f>Resumo!$R$6</f>
        <v>Despesa Indireta</v>
      </c>
      <c r="G54211" s="286">
        <f>'Comp. Desp. Indiretas'!DU90</f>
        <v>0</v>
      </c>
    </row>
    <row r="54212" spans="1:7">
      <c r="A54212" s="283">
        <f>'Comp. Desp. Indiretas'!$DU$7</f>
        <v>0</v>
      </c>
      <c r="B54212" s="278" t="str">
        <f>'Comp. Desp. Indiretas'!$A$91</f>
        <v>ART</v>
      </c>
      <c r="D54212" s="279" t="str">
        <f>'Comp. Desp. Indiretas'!$C$91</f>
        <v>ART CREA - Nível 3</v>
      </c>
      <c r="E54212" s="278" t="str">
        <f>Resumo!$R$5</f>
        <v>Despesa</v>
      </c>
      <c r="F54212" s="278" t="str">
        <f>Resumo!$R$6</f>
        <v>Despesa Indireta</v>
      </c>
      <c r="G54212" s="286">
        <f>'Comp. Desp. Indiretas'!DU91</f>
        <v>0</v>
      </c>
    </row>
    <row r="54213" spans="1:7">
      <c r="A54213" s="283">
        <f>'Comp. Desp. Indiretas'!$DU$7</f>
        <v>0</v>
      </c>
      <c r="B54213" s="278" t="str">
        <f>'Comp. Desp. Indiretas'!$A$92</f>
        <v>ART</v>
      </c>
      <c r="D54213" s="279" t="str">
        <f>'Comp. Desp. Indiretas'!$C$92</f>
        <v>ACERVO CREA</v>
      </c>
      <c r="E54213" s="278" t="str">
        <f>Resumo!$R$5</f>
        <v>Despesa</v>
      </c>
      <c r="F54213" s="278" t="str">
        <f>Resumo!$R$6</f>
        <v>Despesa Indireta</v>
      </c>
      <c r="G54213" s="286">
        <f>'Comp. Desp. Indiretas'!DU92</f>
        <v>0</v>
      </c>
    </row>
    <row r="54214" spans="1:7">
      <c r="A54214" s="283">
        <f>'Comp. Desp. Indiretas'!$DU$7</f>
        <v>0</v>
      </c>
      <c r="B54214" s="278" t="str">
        <f>'Comp. Desp. Indiretas'!$A$93</f>
        <v>ART</v>
      </c>
      <c r="D54214" s="279" t="str">
        <f>'Comp. Desp. Indiretas'!$C$93</f>
        <v>ART CRBio</v>
      </c>
      <c r="E54214" s="278" t="str">
        <f>Resumo!$R$5</f>
        <v>Despesa</v>
      </c>
      <c r="F54214" s="278" t="str">
        <f>Resumo!$R$6</f>
        <v>Despesa Indireta</v>
      </c>
      <c r="G54214" s="286">
        <f>'Comp. Desp. Indiretas'!DU93</f>
        <v>0</v>
      </c>
    </row>
    <row r="54215" spans="1:7">
      <c r="A54215" s="283">
        <f>'Comp. Desp. Indiretas'!$DU$7</f>
        <v>0</v>
      </c>
      <c r="B54215" s="278" t="str">
        <f>'Comp. Desp. Indiretas'!$A$94</f>
        <v>ART</v>
      </c>
      <c r="D54215" s="279" t="str">
        <f>'Comp. Desp. Indiretas'!$C$94</f>
        <v>ACERVO CRBio</v>
      </c>
      <c r="E54215" s="278" t="str">
        <f>Resumo!$R$5</f>
        <v>Despesa</v>
      </c>
      <c r="F54215" s="278" t="str">
        <f>Resumo!$R$6</f>
        <v>Despesa Indireta</v>
      </c>
      <c r="G54215" s="286">
        <f>'Comp. Desp. Indiretas'!DU94</f>
        <v>0</v>
      </c>
    </row>
    <row r="54216" spans="1:7">
      <c r="A54216" s="283">
        <f>'Comp. Desp. Indiretas'!$DU$7</f>
        <v>0</v>
      </c>
      <c r="B54216" s="278" t="str">
        <f>'Comp. Desp. Indiretas'!$A$95</f>
        <v>ART</v>
      </c>
      <c r="D54216" s="279" t="str">
        <f>'Comp. Desp. Indiretas'!$C$95</f>
        <v>VISTO CREA PF</v>
      </c>
      <c r="E54216" s="278" t="str">
        <f>Resumo!$R$5</f>
        <v>Despesa</v>
      </c>
      <c r="F54216" s="278" t="str">
        <f>Resumo!$R$6</f>
        <v>Despesa Indireta</v>
      </c>
      <c r="G54216" s="286">
        <f>'Comp. Desp. Indiretas'!DU95</f>
        <v>0</v>
      </c>
    </row>
    <row r="54217" spans="1:7">
      <c r="A54217" s="283">
        <f>'Comp. Desp. Indiretas'!$DU$7</f>
        <v>0</v>
      </c>
      <c r="B54217" s="278" t="str">
        <f>'Comp. Desp. Indiretas'!$A$96</f>
        <v>ART</v>
      </c>
      <c r="D54217" s="279" t="str">
        <f>'Comp. Desp. Indiretas'!$C$96</f>
        <v>VISTO CREA PJ</v>
      </c>
      <c r="E54217" s="278" t="str">
        <f>Resumo!$R$5</f>
        <v>Despesa</v>
      </c>
      <c r="F54217" s="278" t="str">
        <f>Resumo!$R$6</f>
        <v>Despesa Indireta</v>
      </c>
      <c r="G54217" s="286">
        <f>'Comp. Desp. Indiretas'!DU96</f>
        <v>0</v>
      </c>
    </row>
    <row r="54218" spans="1:7">
      <c r="A54218" s="283">
        <f>'Comp. Desp. Indiretas'!$DU$7</f>
        <v>0</v>
      </c>
      <c r="B54218" s="278" t="str">
        <f>'Comp. Desp. Indiretas'!$A$97</f>
        <v>ART</v>
      </c>
      <c r="D54218" s="279" t="str">
        <f>'Comp. Desp. Indiretas'!$C$97</f>
        <v>ANUIDADE CREA PF</v>
      </c>
      <c r="E54218" s="278" t="str">
        <f>Resumo!$R$5</f>
        <v>Despesa</v>
      </c>
      <c r="F54218" s="278" t="str">
        <f>Resumo!$R$6</f>
        <v>Despesa Indireta</v>
      </c>
      <c r="G54218" s="286">
        <f>'Comp. Desp. Indiretas'!DU97</f>
        <v>0</v>
      </c>
    </row>
    <row r="54219" spans="1:7">
      <c r="A54219" s="283">
        <f>'Comp. Desp. Indiretas'!$DU$7</f>
        <v>0</v>
      </c>
      <c r="B54219" s="278" t="str">
        <f>'Comp. Desp. Indiretas'!$A$98</f>
        <v>ART</v>
      </c>
      <c r="D54219" s="279" t="str">
        <f>'Comp. Desp. Indiretas'!$C$98</f>
        <v>ANUIDADE CREA PJ</v>
      </c>
      <c r="E54219" s="278" t="str">
        <f>Resumo!$R$5</f>
        <v>Despesa</v>
      </c>
      <c r="F54219" s="278" t="str">
        <f>Resumo!$R$6</f>
        <v>Despesa Indireta</v>
      </c>
      <c r="G54219" s="286">
        <f>'Comp. Desp. Indiretas'!DU98</f>
        <v>0</v>
      </c>
    </row>
    <row r="54220" spans="1:7">
      <c r="A54220" s="283">
        <f>'Comp. Desp. Indiretas'!$DU$7</f>
        <v>0</v>
      </c>
      <c r="B54220" s="278" t="str">
        <f>'Comp. Desp. Indiretas'!$A$99</f>
        <v>ART</v>
      </c>
      <c r="D54220" s="279" t="str">
        <f>'Comp. Desp. Indiretas'!$C$99</f>
        <v>VISTO CRBio PF</v>
      </c>
      <c r="E54220" s="278" t="str">
        <f>Resumo!$R$5</f>
        <v>Despesa</v>
      </c>
      <c r="F54220" s="278" t="str">
        <f>Resumo!$R$6</f>
        <v>Despesa Indireta</v>
      </c>
      <c r="G54220" s="286">
        <f>'Comp. Desp. Indiretas'!DU99</f>
        <v>0</v>
      </c>
    </row>
    <row r="54221" spans="1:7">
      <c r="A54221" s="283">
        <f>'Comp. Desp. Indiretas'!$DU$7</f>
        <v>0</v>
      </c>
      <c r="B54221" s="278" t="str">
        <f>'Comp. Desp. Indiretas'!$A$100</f>
        <v>ART</v>
      </c>
      <c r="D54221" s="279" t="str">
        <f>'Comp. Desp. Indiretas'!$C$100</f>
        <v>VISTO CRBio PJ</v>
      </c>
      <c r="E54221" s="278" t="str">
        <f>Resumo!$R$5</f>
        <v>Despesa</v>
      </c>
      <c r="F54221" s="278" t="str">
        <f>Resumo!$R$6</f>
        <v>Despesa Indireta</v>
      </c>
      <c r="G54221" s="286">
        <f>'Comp. Desp. Indiretas'!DU100</f>
        <v>0</v>
      </c>
    </row>
    <row r="54222" spans="1:7">
      <c r="A54222" s="283">
        <f>'Comp. Desp. Indiretas'!$DU$7</f>
        <v>0</v>
      </c>
      <c r="B54222" s="278" t="str">
        <f>'Comp. Desp. Indiretas'!$A$101</f>
        <v>SMS</v>
      </c>
      <c r="D54222" s="279" t="str">
        <f>'Comp. Desp. Indiretas'!$C$101</f>
        <v>PPRA</v>
      </c>
      <c r="E54222" s="278" t="str">
        <f>Resumo!$R$5</f>
        <v>Despesa</v>
      </c>
      <c r="F54222" s="278" t="str">
        <f>Resumo!$R$6</f>
        <v>Despesa Indireta</v>
      </c>
      <c r="G54222" s="286">
        <f>'Comp. Desp. Indiretas'!DU101</f>
        <v>0</v>
      </c>
    </row>
    <row r="54223" spans="1:7">
      <c r="A54223" s="283">
        <f>'Comp. Desp. Indiretas'!$DU$7</f>
        <v>0</v>
      </c>
      <c r="B54223" s="278" t="str">
        <f>'Comp. Desp. Indiretas'!$A$102</f>
        <v>SMS</v>
      </c>
      <c r="D54223" s="279" t="str">
        <f>'Comp. Desp. Indiretas'!$C$102</f>
        <v>PCMSO</v>
      </c>
      <c r="E54223" s="278" t="str">
        <f>Resumo!$R$5</f>
        <v>Despesa</v>
      </c>
      <c r="F54223" s="278" t="str">
        <f>Resumo!$R$6</f>
        <v>Despesa Indireta</v>
      </c>
      <c r="G54223" s="286">
        <f>'Comp. Desp. Indiretas'!DU102</f>
        <v>0</v>
      </c>
    </row>
    <row r="54224" spans="1:7">
      <c r="A54224" s="283">
        <f>'Comp. Desp. Indiretas'!$DU$7</f>
        <v>0</v>
      </c>
      <c r="B54224" s="278" t="str">
        <f>'Comp. Desp. Indiretas'!$A$103</f>
        <v>SMS</v>
      </c>
      <c r="D54224" s="279" t="str">
        <f>'Comp. Desp. Indiretas'!$C$103</f>
        <v>PGR</v>
      </c>
      <c r="E54224" s="278" t="str">
        <f>Resumo!$R$5</f>
        <v>Despesa</v>
      </c>
      <c r="F54224" s="278" t="str">
        <f>Resumo!$R$6</f>
        <v>Despesa Indireta</v>
      </c>
      <c r="G54224" s="286">
        <f>'Comp. Desp. Indiretas'!DU103</f>
        <v>0</v>
      </c>
    </row>
    <row r="54225" spans="1:7">
      <c r="A54225" s="283">
        <f>'Comp. Desp. Indiretas'!$DU$7</f>
        <v>0</v>
      </c>
      <c r="B54225" s="278" t="str">
        <f>'Comp. Desp. Indiretas'!$A$104</f>
        <v>SMS</v>
      </c>
      <c r="D54225" s="279" t="str">
        <f>'Comp. Desp. Indiretas'!$C$104</f>
        <v>PAE</v>
      </c>
      <c r="E54225" s="278" t="str">
        <f>Resumo!$R$5</f>
        <v>Despesa</v>
      </c>
      <c r="F54225" s="278" t="str">
        <f>Resumo!$R$6</f>
        <v>Despesa Indireta</v>
      </c>
      <c r="G54225" s="286">
        <f>'Comp. Desp. Indiretas'!DU104</f>
        <v>0</v>
      </c>
    </row>
    <row r="54226" spans="1:7">
      <c r="A54226" s="283">
        <f>'Comp. Desp. Indiretas'!$DU$7</f>
        <v>0</v>
      </c>
      <c r="B54226" s="278" t="str">
        <f>'Comp. Desp. Indiretas'!$A$105</f>
        <v>SMS</v>
      </c>
      <c r="D54226" s="279" t="str">
        <f>'Comp. Desp. Indiretas'!$C$105</f>
        <v>TREINAMENTO</v>
      </c>
      <c r="E54226" s="278" t="str">
        <f>Resumo!$R$5</f>
        <v>Despesa</v>
      </c>
      <c r="F54226" s="278" t="str">
        <f>Resumo!$R$6</f>
        <v>Despesa Indireta</v>
      </c>
      <c r="G54226" s="286">
        <f>'Comp. Desp. Indiretas'!DU105</f>
        <v>0</v>
      </c>
    </row>
    <row r="54227" spans="1:7">
      <c r="A54227" s="283">
        <f>'Comp. Desp. Indiretas'!$DU$7</f>
        <v>0</v>
      </c>
      <c r="B54227" s="278" t="str">
        <f>'Comp. Desp. Indiretas'!$A$106</f>
        <v>SMS</v>
      </c>
      <c r="D54227" s="279" t="str">
        <f>'Comp. Desp. Indiretas'!$C$106</f>
        <v>ASO</v>
      </c>
      <c r="E54227" s="278" t="str">
        <f>Resumo!$R$5</f>
        <v>Despesa</v>
      </c>
      <c r="F54227" s="278" t="str">
        <f>Resumo!$R$6</f>
        <v>Despesa Indireta</v>
      </c>
      <c r="G54227" s="286">
        <f>'Comp. Desp. Indiretas'!DU106</f>
        <v>0</v>
      </c>
    </row>
    <row r="54228" spans="1:7">
      <c r="A54228" s="283">
        <f>'Comp. Desp. Indiretas'!$DU$7</f>
        <v>0</v>
      </c>
      <c r="B54228" s="278">
        <f>'Comp. Desp. Indiretas'!$A$107</f>
        <v>0</v>
      </c>
      <c r="D54228" s="279" t="str">
        <f>'Comp. Desp. Indiretas'!$C$107</f>
        <v/>
      </c>
      <c r="E54228" s="278" t="str">
        <f>Resumo!$R$5</f>
        <v>Despesa</v>
      </c>
      <c r="F54228" s="278" t="str">
        <f>Resumo!$R$6</f>
        <v>Despesa Indireta</v>
      </c>
      <c r="G54228" s="286">
        <f>'Comp. Desp. Indiretas'!DU107</f>
        <v>0</v>
      </c>
    </row>
    <row r="54229" spans="1:7">
      <c r="A54229" s="283">
        <f>'Comp. Desp. Indiretas'!$DU$7</f>
        <v>0</v>
      </c>
      <c r="B54229" s="278">
        <f>'Comp. Desp. Indiretas'!$A$108</f>
        <v>0</v>
      </c>
      <c r="D54229" s="279" t="str">
        <f>'Comp. Desp. Indiretas'!$C$108</f>
        <v/>
      </c>
      <c r="E54229" s="278" t="str">
        <f>Resumo!$R$5</f>
        <v>Despesa</v>
      </c>
      <c r="F54229" s="278" t="str">
        <f>Resumo!$R$6</f>
        <v>Despesa Indireta</v>
      </c>
      <c r="G54229" s="286">
        <f>'Comp. Desp. Indiretas'!DU108</f>
        <v>0</v>
      </c>
    </row>
    <row r="54230" spans="1:7">
      <c r="A54230" s="283">
        <f>'Comp. Desp. Indiretas'!$DU$7</f>
        <v>0</v>
      </c>
      <c r="B54230" s="278">
        <f>'Comp. Desp. Indiretas'!$A$109</f>
        <v>0</v>
      </c>
      <c r="D54230" s="279" t="str">
        <f>'Comp. Desp. Indiretas'!$C$109</f>
        <v/>
      </c>
      <c r="E54230" s="278" t="str">
        <f>Resumo!$R$5</f>
        <v>Despesa</v>
      </c>
      <c r="F54230" s="278" t="str">
        <f>Resumo!$R$6</f>
        <v>Despesa Indireta</v>
      </c>
      <c r="G54230" s="286">
        <f>'Comp. Desp. Indiretas'!DU109</f>
        <v>0</v>
      </c>
    </row>
    <row r="54231" spans="1:7">
      <c r="A54231" s="283">
        <f>'Comp. Desp. Indiretas'!$DU$7</f>
        <v>0</v>
      </c>
      <c r="B54231" s="278">
        <f>'Comp. Desp. Indiretas'!$A$110</f>
        <v>0</v>
      </c>
      <c r="D54231" s="279" t="str">
        <f>'Comp. Desp. Indiretas'!$C$110</f>
        <v/>
      </c>
      <c r="E54231" s="278" t="str">
        <f>Resumo!$R$5</f>
        <v>Despesa</v>
      </c>
      <c r="F54231" s="278" t="str">
        <f>Resumo!$R$6</f>
        <v>Despesa Indireta</v>
      </c>
      <c r="G54231" s="286">
        <f>'Comp. Desp. Indiretas'!DU110</f>
        <v>0</v>
      </c>
    </row>
    <row r="54232" spans="1:7">
      <c r="A54232" s="283">
        <f>'Comp. Desp. Indiretas'!$DU$7</f>
        <v>0</v>
      </c>
      <c r="B54232" s="278">
        <f>'Comp. Desp. Indiretas'!$A$111</f>
        <v>0</v>
      </c>
      <c r="D54232" s="279" t="str">
        <f>'Comp. Desp. Indiretas'!$C$111</f>
        <v/>
      </c>
      <c r="E54232" s="278" t="str">
        <f>Resumo!$R$5</f>
        <v>Despesa</v>
      </c>
      <c r="F54232" s="278" t="str">
        <f>Resumo!$R$6</f>
        <v>Despesa Indireta</v>
      </c>
      <c r="G54232" s="286">
        <f>'Comp. Desp. Indiretas'!DU111</f>
        <v>0</v>
      </c>
    </row>
    <row r="54233" spans="1:7">
      <c r="A54233" s="283">
        <f>'Comp. Desp. Indiretas'!$DU$7</f>
        <v>0</v>
      </c>
      <c r="B54233" s="278">
        <f>'Comp. Desp. Indiretas'!$A$112</f>
        <v>0</v>
      </c>
      <c r="D54233" s="279" t="str">
        <f>'Comp. Desp. Indiretas'!$C$112</f>
        <v/>
      </c>
      <c r="E54233" s="278" t="str">
        <f>Resumo!$R$5</f>
        <v>Despesa</v>
      </c>
      <c r="F54233" s="278" t="str">
        <f>Resumo!$R$6</f>
        <v>Despesa Indireta</v>
      </c>
      <c r="G54233" s="286">
        <f>'Comp. Desp. Indiretas'!DU112</f>
        <v>0</v>
      </c>
    </row>
    <row r="54234" spans="1:7">
      <c r="A54234" s="283">
        <f>'Comp. Desp. Indiretas'!$DU$7</f>
        <v>0</v>
      </c>
      <c r="B54234" s="278" t="str">
        <f>'Composições Desp. Diretas'!$A$10</f>
        <v>MOD</v>
      </c>
      <c r="C54234" s="278" t="str">
        <f>EAP!$C$9</f>
        <v>PP01</v>
      </c>
      <c r="D54234" s="279" t="str">
        <f>'Composições Desp. Diretas'!$C$10</f>
        <v>ANALISTA TÉCNICO</v>
      </c>
      <c r="E54234" s="278" t="str">
        <f>Resumo!$R$5</f>
        <v>Despesa</v>
      </c>
      <c r="F54234" s="278" t="str">
        <f>Resumo!$R$7</f>
        <v>Despesa Direta</v>
      </c>
      <c r="G54234" s="286">
        <f>'Composições Desp. Diretas'!DV10</f>
        <v>0</v>
      </c>
    </row>
    <row r="54235" spans="1:7">
      <c r="A54235" s="283">
        <f>'Comp. Desp. Indiretas'!$DU$7</f>
        <v>0</v>
      </c>
      <c r="B54235" s="278" t="str">
        <f>'Composições Desp. Diretas'!$A$11</f>
        <v>MOD</v>
      </c>
      <c r="C54235" s="278" t="str">
        <f>EAP!$C$9</f>
        <v>PP01</v>
      </c>
      <c r="D54235" s="279" t="str">
        <f>'Composições Desp. Diretas'!$C$11</f>
        <v>ASSISTENTE ADMINISTRATIVO</v>
      </c>
      <c r="E54235" s="278" t="str">
        <f>Resumo!$R$5</f>
        <v>Despesa</v>
      </c>
      <c r="F54235" s="278" t="str">
        <f>Resumo!$R$7</f>
        <v>Despesa Direta</v>
      </c>
      <c r="G54235" s="286">
        <f>'Composições Desp. Diretas'!DV11</f>
        <v>0</v>
      </c>
    </row>
    <row r="54236" spans="1:7">
      <c r="A54236" s="283">
        <f>'Comp. Desp. Indiretas'!$DU$7</f>
        <v>0</v>
      </c>
      <c r="B54236" s="278" t="str">
        <f>'Composições Desp. Diretas'!$A$12</f>
        <v>MOD</v>
      </c>
      <c r="C54236" s="278" t="str">
        <f>EAP!$C$9</f>
        <v>PP01</v>
      </c>
      <c r="D54236" s="279" t="str">
        <f>'Composições Desp. Diretas'!$C$12</f>
        <v>TÉCNICO DE SEGURANÇA</v>
      </c>
      <c r="E54236" s="278" t="str">
        <f>Resumo!$R$5</f>
        <v>Despesa</v>
      </c>
      <c r="F54236" s="278" t="str">
        <f>Resumo!$R$7</f>
        <v>Despesa Direta</v>
      </c>
      <c r="G54236" s="286">
        <f>'Composições Desp. Diretas'!DV12</f>
        <v>0</v>
      </c>
    </row>
    <row r="54237" spans="1:7">
      <c r="A54237" s="283">
        <f>'Comp. Desp. Indiretas'!$DU$7</f>
        <v>0</v>
      </c>
      <c r="B54237" s="278" t="str">
        <f>'Composições Desp. Diretas'!$A$13</f>
        <v>MOD</v>
      </c>
      <c r="C54237" s="278" t="str">
        <f>EAP!$C$9</f>
        <v>PP01</v>
      </c>
      <c r="D54237" s="279" t="str">
        <f>'Composições Desp. Diretas'!$C$13</f>
        <v>PREPOSTO</v>
      </c>
      <c r="E54237" s="278" t="str">
        <f>Resumo!$R$5</f>
        <v>Despesa</v>
      </c>
      <c r="F54237" s="278" t="str">
        <f>Resumo!$R$7</f>
        <v>Despesa Direta</v>
      </c>
      <c r="G54237" s="286">
        <f>'Composições Desp. Diretas'!DV13</f>
        <v>0</v>
      </c>
    </row>
    <row r="54238" spans="1:7">
      <c r="A54238" s="283">
        <f>'Comp. Desp. Indiretas'!$DU$7</f>
        <v>0</v>
      </c>
      <c r="B54238" s="278" t="str">
        <f>'Composições Desp. Diretas'!$A$14</f>
        <v>MOD</v>
      </c>
      <c r="C54238" s="278" t="str">
        <f>EAP!$C$9</f>
        <v>PP01</v>
      </c>
      <c r="D54238" s="279" t="str">
        <f>'Composições Desp. Diretas'!$C$14</f>
        <v>COORDENADOR PEAC</v>
      </c>
      <c r="E54238" s="278" t="str">
        <f>Resumo!$R$5</f>
        <v>Despesa</v>
      </c>
      <c r="F54238" s="278" t="str">
        <f>Resumo!$R$7</f>
        <v>Despesa Direta</v>
      </c>
      <c r="G54238" s="286">
        <f>'Composições Desp. Diretas'!DV14</f>
        <v>0</v>
      </c>
    </row>
    <row r="54239" spans="1:7">
      <c r="A54239" s="283">
        <f>'Comp. Desp. Indiretas'!$DU$7</f>
        <v>0</v>
      </c>
      <c r="B54239" s="278" t="str">
        <f>'Composições Desp. Diretas'!$A$15</f>
        <v>MOD</v>
      </c>
      <c r="C54239" s="278" t="str">
        <f>EAP!$C$9</f>
        <v>PP01</v>
      </c>
      <c r="D54239" s="279" t="str">
        <f>'Composições Desp. Diretas'!$C$15</f>
        <v>COORDENADOR PEAC</v>
      </c>
      <c r="E54239" s="278" t="str">
        <f>Resumo!$R$5</f>
        <v>Despesa</v>
      </c>
      <c r="F54239" s="278" t="str">
        <f>Resumo!$R$7</f>
        <v>Despesa Direta</v>
      </c>
      <c r="G54239" s="286">
        <f>'Composições Desp. Diretas'!DV15</f>
        <v>0</v>
      </c>
    </row>
    <row r="54240" spans="1:7">
      <c r="A54240" s="283">
        <f>'Comp. Desp. Indiretas'!$DU$7</f>
        <v>0</v>
      </c>
      <c r="B54240" s="278" t="str">
        <f>'Composições Desp. Diretas'!$A$16</f>
        <v>MOD</v>
      </c>
      <c r="C54240" s="278" t="str">
        <f>EAP!$C$9</f>
        <v>PP01</v>
      </c>
      <c r="D54240" s="279" t="str">
        <f>'Composições Desp. Diretas'!$C$16</f>
        <v>PRODUÇÃO AUDIOVISUAL (DESIGNER GRÁFICO)</v>
      </c>
      <c r="E54240" s="278" t="str">
        <f>Resumo!$R$5</f>
        <v>Despesa</v>
      </c>
      <c r="F54240" s="278" t="str">
        <f>Resumo!$R$7</f>
        <v>Despesa Direta</v>
      </c>
      <c r="G54240" s="286">
        <f>'Composições Desp. Diretas'!DV16</f>
        <v>0</v>
      </c>
    </row>
    <row r="54241" spans="1:7">
      <c r="A54241" s="283">
        <f>'Comp. Desp. Indiretas'!$DU$7</f>
        <v>0</v>
      </c>
      <c r="B54241" s="278" t="str">
        <f>'Composições Desp. Diretas'!$A$17</f>
        <v>DG</v>
      </c>
      <c r="C54241" s="278" t="str">
        <f>EAP!$C$9</f>
        <v>PP01</v>
      </c>
      <c r="D54241" s="279" t="str">
        <f>'Composições Desp. Diretas'!$C$17</f>
        <v>AJUDA DE CUSTO - CAJU - NÍVEL 1</v>
      </c>
      <c r="E54241" s="278" t="str">
        <f>Resumo!$R$5</f>
        <v>Despesa</v>
      </c>
      <c r="F54241" s="278" t="str">
        <f>Resumo!$R$7</f>
        <v>Despesa Direta</v>
      </c>
      <c r="G54241" s="286">
        <f>'Composições Desp. Diretas'!DV17</f>
        <v>0</v>
      </c>
    </row>
    <row r="54242" spans="1:7">
      <c r="A54242" s="283">
        <f>'Comp. Desp. Indiretas'!$DU$7</f>
        <v>0</v>
      </c>
      <c r="B54242" s="278" t="str">
        <f>'Composições Desp. Diretas'!$A$18</f>
        <v>DG</v>
      </c>
      <c r="C54242" s="278" t="str">
        <f>EAP!$C$9</f>
        <v>PP01</v>
      </c>
      <c r="D54242" s="279" t="str">
        <f>'Composições Desp. Diretas'!$C$18</f>
        <v>AJUDA DE CUSTO - CAJU - NÍVEL 2</v>
      </c>
      <c r="E54242" s="278" t="str">
        <f>Resumo!$R$5</f>
        <v>Despesa</v>
      </c>
      <c r="F54242" s="278" t="str">
        <f>Resumo!$R$7</f>
        <v>Despesa Direta</v>
      </c>
      <c r="G54242" s="286">
        <f>'Composições Desp. Diretas'!DV18</f>
        <v>0</v>
      </c>
    </row>
    <row r="54243" spans="1:7">
      <c r="A54243" s="283">
        <f>'Comp. Desp. Indiretas'!$DU$7</f>
        <v>0</v>
      </c>
      <c r="B54243" s="278" t="str">
        <f>'Composições Desp. Diretas'!$A$19</f>
        <v>MA</v>
      </c>
      <c r="C54243" s="278" t="str">
        <f>EAP!$C$9</f>
        <v>PP01</v>
      </c>
      <c r="D54243" s="279" t="str">
        <f>'Composições Desp. Diretas'!$C$19</f>
        <v>UNIFORME/EPI</v>
      </c>
      <c r="E54243" s="278" t="str">
        <f>Resumo!$R$5</f>
        <v>Despesa</v>
      </c>
      <c r="F54243" s="278" t="str">
        <f>Resumo!$R$7</f>
        <v>Despesa Direta</v>
      </c>
      <c r="G54243" s="286">
        <f>'Composições Desp. Diretas'!DV19</f>
        <v>0</v>
      </c>
    </row>
    <row r="54244" spans="1:7">
      <c r="A54244" s="283">
        <f>'Comp. Desp. Indiretas'!$DU$7</f>
        <v>0</v>
      </c>
      <c r="B54244" s="278" t="str">
        <f>'Composições Desp. Diretas'!$A$20</f>
        <v>SMS</v>
      </c>
      <c r="C54244" s="278" t="str">
        <f>EAP!$C$9</f>
        <v>PP01</v>
      </c>
      <c r="D54244" s="279" t="str">
        <f>'Composições Desp. Diretas'!$C$20</f>
        <v>ASO</v>
      </c>
      <c r="E54244" s="278" t="str">
        <f>Resumo!$R$5</f>
        <v>Despesa</v>
      </c>
      <c r="F54244" s="278" t="str">
        <f>Resumo!$R$7</f>
        <v>Despesa Direta</v>
      </c>
      <c r="G54244" s="286">
        <f>'Composições Desp. Diretas'!DV20</f>
        <v>0</v>
      </c>
    </row>
    <row r="54245" spans="1:7">
      <c r="A54245" s="283">
        <f>'Comp. Desp. Indiretas'!$DU$7</f>
        <v>0</v>
      </c>
      <c r="B54245" s="278" t="str">
        <f>'Composições Desp. Diretas'!$A$21</f>
        <v>EQ</v>
      </c>
      <c r="C54245" s="278" t="str">
        <f>EAP!$C$9</f>
        <v>PP01</v>
      </c>
      <c r="D54245" s="279" t="str">
        <f>'Composições Desp. Diretas'!$C$21</f>
        <v>NOTEBOOK</v>
      </c>
      <c r="E54245" s="278" t="str">
        <f>Resumo!$R$5</f>
        <v>Despesa</v>
      </c>
      <c r="F54245" s="278" t="str">
        <f>Resumo!$R$7</f>
        <v>Despesa Direta</v>
      </c>
      <c r="G54245" s="286">
        <f>'Composições Desp. Diretas'!DV21</f>
        <v>0</v>
      </c>
    </row>
    <row r="54246" spans="1:7">
      <c r="A54246" s="283">
        <f>'Comp. Desp. Indiretas'!$DU$7</f>
        <v>0</v>
      </c>
      <c r="B54246" s="278" t="str">
        <f>'Composições Desp. Diretas'!$A$22</f>
        <v>EQ</v>
      </c>
      <c r="C54246" s="278" t="str">
        <f>EAP!$C$9</f>
        <v>PP01</v>
      </c>
      <c r="D54246" s="279" t="str">
        <f>'Composições Desp. Diretas'!$C$22</f>
        <v>KIT MULTIMÍDIA</v>
      </c>
      <c r="E54246" s="278" t="str">
        <f>Resumo!$R$5</f>
        <v>Despesa</v>
      </c>
      <c r="F54246" s="278" t="str">
        <f>Resumo!$R$7</f>
        <v>Despesa Direta</v>
      </c>
      <c r="G54246" s="286">
        <f>'Composições Desp. Diretas'!DV22</f>
        <v>0</v>
      </c>
    </row>
    <row r="54247" spans="1:7">
      <c r="A54247" s="283">
        <f>'Comp. Desp. Indiretas'!$DU$7</f>
        <v>0</v>
      </c>
      <c r="B54247" s="278" t="str">
        <f>'Composições Desp. Diretas'!$A$23</f>
        <v>SMS</v>
      </c>
      <c r="C54247" s="278" t="str">
        <f>EAP!$C$9</f>
        <v>PP01</v>
      </c>
      <c r="D54247" s="279" t="str">
        <f>'Composições Desp. Diretas'!$C$23</f>
        <v>TREINAMENTO RAC02 (VALE)</v>
      </c>
      <c r="E54247" s="278" t="str">
        <f>Resumo!$R$5</f>
        <v>Despesa</v>
      </c>
      <c r="F54247" s="278" t="str">
        <f>Resumo!$R$7</f>
        <v>Despesa Direta</v>
      </c>
      <c r="G54247" s="286">
        <f>'Composições Desp. Diretas'!DV23</f>
        <v>0</v>
      </c>
    </row>
    <row r="54248" spans="1:7">
      <c r="A54248" s="283">
        <f>'Comp. Desp. Indiretas'!$DU$7</f>
        <v>0</v>
      </c>
      <c r="B54248" s="278" t="str">
        <f>'Composições Desp. Diretas'!$A$24</f>
        <v>SE</v>
      </c>
      <c r="C54248" s="278" t="str">
        <f>EAP!$C$9</f>
        <v>PP01</v>
      </c>
      <c r="D54248" s="279" t="str">
        <f>'Composições Desp. Diretas'!$C$24</f>
        <v>ESPECIALISTA - 44h/MÊS</v>
      </c>
      <c r="E54248" s="278" t="str">
        <f>Resumo!$R$5</f>
        <v>Despesa</v>
      </c>
      <c r="F54248" s="278" t="str">
        <f>Resumo!$R$7</f>
        <v>Despesa Direta</v>
      </c>
      <c r="G54248" s="286">
        <f>'Composições Desp. Diretas'!DV24</f>
        <v>0</v>
      </c>
    </row>
    <row r="54249" spans="1:7">
      <c r="A54249" s="283">
        <f>'Comp. Desp. Indiretas'!$DU$7</f>
        <v>0</v>
      </c>
      <c r="B54249" s="278">
        <f>'Composições Desp. Diretas'!$A$25</f>
        <v>0</v>
      </c>
      <c r="C54249" s="278" t="str">
        <f>EAP!$C$9</f>
        <v>PP01</v>
      </c>
      <c r="D54249" s="279">
        <f>'Composições Desp. Diretas'!$C$25</f>
        <v>0</v>
      </c>
      <c r="E54249" s="278" t="str">
        <f>Resumo!$R$5</f>
        <v>Despesa</v>
      </c>
      <c r="F54249" s="278" t="str">
        <f>Resumo!$R$7</f>
        <v>Despesa Direta</v>
      </c>
      <c r="G54249" s="286">
        <f>'Composições Desp. Diretas'!DV25</f>
        <v>0</v>
      </c>
    </row>
    <row r="54250" spans="1:7">
      <c r="A54250" s="283">
        <f>'Comp. Desp. Indiretas'!$DU$7</f>
        <v>0</v>
      </c>
      <c r="B54250" s="278">
        <f>'Composições Desp. Diretas'!$A$26</f>
        <v>0</v>
      </c>
      <c r="C54250" s="278" t="str">
        <f>EAP!$C$9</f>
        <v>PP01</v>
      </c>
      <c r="D54250" s="279">
        <f>'Composições Desp. Diretas'!$C$26</f>
        <v>0</v>
      </c>
      <c r="E54250" s="278" t="str">
        <f>Resumo!$R$5</f>
        <v>Despesa</v>
      </c>
      <c r="F54250" s="278" t="str">
        <f>Resumo!$R$7</f>
        <v>Despesa Direta</v>
      </c>
      <c r="G54250" s="286">
        <f>'Composições Desp. Diretas'!DV26</f>
        <v>0</v>
      </c>
    </row>
    <row r="54251" spans="1:7">
      <c r="A54251" s="283">
        <f>'Comp. Desp. Indiretas'!$DU$7</f>
        <v>0</v>
      </c>
      <c r="B54251" s="278">
        <f>'Composições Desp. Diretas'!$A$27</f>
        <v>0</v>
      </c>
      <c r="C54251" s="278" t="str">
        <f>EAP!$C$9</f>
        <v>PP01</v>
      </c>
      <c r="D54251" s="279">
        <f>'Composições Desp. Diretas'!$C$27</f>
        <v>0</v>
      </c>
      <c r="E54251" s="278" t="str">
        <f>Resumo!$R$5</f>
        <v>Despesa</v>
      </c>
      <c r="F54251" s="278" t="str">
        <f>Resumo!$R$7</f>
        <v>Despesa Direta</v>
      </c>
      <c r="G54251" s="286">
        <f>'Composições Desp. Diretas'!DV27</f>
        <v>0</v>
      </c>
    </row>
    <row r="54252" spans="1:7">
      <c r="A54252" s="283">
        <f>'Comp. Desp. Indiretas'!$DU$7</f>
        <v>0</v>
      </c>
      <c r="B54252" s="278">
        <f>'Composições Desp. Diretas'!$A$28</f>
        <v>0</v>
      </c>
      <c r="C54252" s="278" t="str">
        <f>EAP!$C$9</f>
        <v>PP01</v>
      </c>
      <c r="D54252" s="279">
        <f>'Composições Desp. Diretas'!$C$28</f>
        <v>0</v>
      </c>
      <c r="E54252" s="278" t="str">
        <f>Resumo!$R$5</f>
        <v>Despesa</v>
      </c>
      <c r="F54252" s="278" t="str">
        <f>Resumo!$R$7</f>
        <v>Despesa Direta</v>
      </c>
      <c r="G54252" s="286">
        <f>'Composições Desp. Diretas'!DV28</f>
        <v>0</v>
      </c>
    </row>
    <row r="54253" spans="1:7">
      <c r="A54253" s="283">
        <f>'Comp. Desp. Indiretas'!$DU$7</f>
        <v>0</v>
      </c>
      <c r="B54253" s="278">
        <f>'Composições Desp. Diretas'!$A$29</f>
        <v>0</v>
      </c>
      <c r="C54253" s="278" t="str">
        <f>EAP!$C$9</f>
        <v>PP01</v>
      </c>
      <c r="D54253" s="279">
        <f>'Composições Desp. Diretas'!$C$29</f>
        <v>0</v>
      </c>
      <c r="E54253" s="278" t="str">
        <f>Resumo!$R$5</f>
        <v>Despesa</v>
      </c>
      <c r="F54253" s="278" t="str">
        <f>Resumo!$R$7</f>
        <v>Despesa Direta</v>
      </c>
      <c r="G54253" s="286">
        <f>'Composições Desp. Diretas'!DV29</f>
        <v>0</v>
      </c>
    </row>
    <row r="54254" spans="1:7">
      <c r="A54254" s="283">
        <f>'Comp. Desp. Indiretas'!$DU$7</f>
        <v>0</v>
      </c>
      <c r="B54254" s="278">
        <f>'Composições Desp. Diretas'!$A$30</f>
        <v>0</v>
      </c>
      <c r="C54254" s="278" t="str">
        <f>EAP!$C$9</f>
        <v>PP01</v>
      </c>
      <c r="D54254" s="279">
        <f>'Composições Desp. Diretas'!$C$30</f>
        <v>0</v>
      </c>
      <c r="E54254" s="278" t="str">
        <f>Resumo!$R$5</f>
        <v>Despesa</v>
      </c>
      <c r="F54254" s="278" t="str">
        <f>Resumo!$R$7</f>
        <v>Despesa Direta</v>
      </c>
      <c r="G54254" s="286">
        <f>'Composições Desp. Diretas'!DV30</f>
        <v>0</v>
      </c>
    </row>
    <row r="54255" spans="1:7">
      <c r="A54255" s="283">
        <f>'Comp. Desp. Indiretas'!$DU$7</f>
        <v>0</v>
      </c>
      <c r="B54255" s="278">
        <f>'Composições Desp. Diretas'!$A$31</f>
        <v>0</v>
      </c>
      <c r="C54255" s="278" t="str">
        <f>EAP!$C$9</f>
        <v>PP01</v>
      </c>
      <c r="D54255" s="279">
        <f>'Composições Desp. Diretas'!$C$31</f>
        <v>0</v>
      </c>
      <c r="E54255" s="278" t="str">
        <f>Resumo!$R$5</f>
        <v>Despesa</v>
      </c>
      <c r="F54255" s="278" t="str">
        <f>Resumo!$R$7</f>
        <v>Despesa Direta</v>
      </c>
      <c r="G54255" s="286">
        <f>'Composições Desp. Diretas'!DV31</f>
        <v>0</v>
      </c>
    </row>
    <row r="54256" spans="1:7">
      <c r="A54256" s="283">
        <f>'Comp. Desp. Indiretas'!$DU$7</f>
        <v>0</v>
      </c>
      <c r="B54256" s="278">
        <f>'Composições Desp. Diretas'!$A$32</f>
        <v>0</v>
      </c>
      <c r="C54256" s="278" t="str">
        <f>EAP!$C$9</f>
        <v>PP01</v>
      </c>
      <c r="D54256" s="279">
        <f>'Composições Desp. Diretas'!$C$32</f>
        <v>0</v>
      </c>
      <c r="E54256" s="278" t="str">
        <f>Resumo!$R$5</f>
        <v>Despesa</v>
      </c>
      <c r="F54256" s="278" t="str">
        <f>Resumo!$R$7</f>
        <v>Despesa Direta</v>
      </c>
      <c r="G54256" s="286">
        <f>'Composições Desp. Diretas'!DV32</f>
        <v>0</v>
      </c>
    </row>
    <row r="54257" spans="1:7">
      <c r="A54257" s="283">
        <f>'Comp. Desp. Indiretas'!$DU$7</f>
        <v>0</v>
      </c>
      <c r="B54257" s="278">
        <f>'Composições Desp. Diretas'!$A$33</f>
        <v>0</v>
      </c>
      <c r="C54257" s="278" t="str">
        <f>EAP!$C$9</f>
        <v>PP01</v>
      </c>
      <c r="D54257" s="279">
        <f>'Composições Desp. Diretas'!$C$33</f>
        <v>0</v>
      </c>
      <c r="E54257" s="278" t="str">
        <f>Resumo!$R$5</f>
        <v>Despesa</v>
      </c>
      <c r="F54257" s="278" t="str">
        <f>Resumo!$R$7</f>
        <v>Despesa Direta</v>
      </c>
      <c r="G54257" s="286">
        <f>'Composições Desp. Diretas'!DV33</f>
        <v>0</v>
      </c>
    </row>
    <row r="54258" spans="1:7">
      <c r="A54258" s="283">
        <f>'Comp. Desp. Indiretas'!$DU$7</f>
        <v>0</v>
      </c>
      <c r="B54258" s="278">
        <f>'Composições Desp. Diretas'!$A$34</f>
        <v>0</v>
      </c>
      <c r="C54258" s="278" t="str">
        <f>EAP!$C$9</f>
        <v>PP01</v>
      </c>
      <c r="D54258" s="279">
        <f>'Composições Desp. Diretas'!$C$34</f>
        <v>0</v>
      </c>
      <c r="E54258" s="278" t="str">
        <f>Resumo!$R$5</f>
        <v>Despesa</v>
      </c>
      <c r="F54258" s="278" t="str">
        <f>Resumo!$R$7</f>
        <v>Despesa Direta</v>
      </c>
      <c r="G54258" s="286">
        <f>'Composições Desp. Diretas'!DV34</f>
        <v>0</v>
      </c>
    </row>
    <row r="54259" spans="1:7">
      <c r="A54259" s="283">
        <f>'Comp. Desp. Indiretas'!$DU$7</f>
        <v>0</v>
      </c>
      <c r="B54259" s="278">
        <f>'Composições Desp. Diretas'!$A$35</f>
        <v>0</v>
      </c>
      <c r="C54259" s="278" t="str">
        <f>EAP!$C$9</f>
        <v>PP01</v>
      </c>
      <c r="D54259" s="279">
        <f>'Composições Desp. Diretas'!$C$35</f>
        <v>0</v>
      </c>
      <c r="E54259" s="278" t="str">
        <f>Resumo!$R$5</f>
        <v>Despesa</v>
      </c>
      <c r="F54259" s="278" t="str">
        <f>Resumo!$R$7</f>
        <v>Despesa Direta</v>
      </c>
      <c r="G54259" s="286">
        <f>'Composições Desp. Diretas'!DV35</f>
        <v>0</v>
      </c>
    </row>
    <row r="54260" spans="1:7">
      <c r="A54260" s="283">
        <f>'Comp. Desp. Indiretas'!$DU$7</f>
        <v>0</v>
      </c>
      <c r="B54260" s="278">
        <f>'Composições Desp. Diretas'!$A$36</f>
        <v>0</v>
      </c>
      <c r="C54260" s="278" t="str">
        <f>EAP!$C$9</f>
        <v>PP01</v>
      </c>
      <c r="D54260" s="279">
        <f>'Composições Desp. Diretas'!$C$36</f>
        <v>0</v>
      </c>
      <c r="E54260" s="278" t="str">
        <f>Resumo!$R$5</f>
        <v>Despesa</v>
      </c>
      <c r="F54260" s="278" t="str">
        <f>Resumo!$R$7</f>
        <v>Despesa Direta</v>
      </c>
      <c r="G54260" s="286">
        <f>'Composições Desp. Diretas'!DV36</f>
        <v>0</v>
      </c>
    </row>
    <row r="54261" spans="1:7">
      <c r="A54261" s="283">
        <f>'Comp. Desp. Indiretas'!$DU$7</f>
        <v>0</v>
      </c>
      <c r="B54261" s="278">
        <f>'Composições Desp. Diretas'!$A$37</f>
        <v>0</v>
      </c>
      <c r="C54261" s="278" t="str">
        <f>EAP!$C$9</f>
        <v>PP01</v>
      </c>
      <c r="D54261" s="279">
        <f>'Composições Desp. Diretas'!$C$37</f>
        <v>0</v>
      </c>
      <c r="E54261" s="278" t="str">
        <f>Resumo!$R$5</f>
        <v>Despesa</v>
      </c>
      <c r="F54261" s="278" t="str">
        <f>Resumo!$R$7</f>
        <v>Despesa Direta</v>
      </c>
      <c r="G54261" s="286">
        <f>'Composições Desp. Diretas'!DV37</f>
        <v>0</v>
      </c>
    </row>
    <row r="54262" spans="1:7">
      <c r="A54262" s="283">
        <f>'Comp. Desp. Indiretas'!$DU$7</f>
        <v>0</v>
      </c>
      <c r="B54262" s="278">
        <f>'Composições Desp. Diretas'!$A$38</f>
        <v>0</v>
      </c>
      <c r="C54262" s="278" t="str">
        <f>EAP!$C$9</f>
        <v>PP01</v>
      </c>
      <c r="D54262" s="279">
        <f>'Composições Desp. Diretas'!$C$38</f>
        <v>0</v>
      </c>
      <c r="E54262" s="278" t="str">
        <f>Resumo!$R$5</f>
        <v>Despesa</v>
      </c>
      <c r="F54262" s="278" t="str">
        <f>Resumo!$R$7</f>
        <v>Despesa Direta</v>
      </c>
      <c r="G54262" s="286">
        <f>'Composições Desp. Diretas'!DV38</f>
        <v>0</v>
      </c>
    </row>
    <row r="54263" spans="1:7">
      <c r="A54263" s="283">
        <f>'Comp. Desp. Indiretas'!$DU$7</f>
        <v>0</v>
      </c>
      <c r="B54263" s="278">
        <f>'Composições Desp. Diretas'!$A$39</f>
        <v>0</v>
      </c>
      <c r="C54263" s="278" t="str">
        <f>EAP!$C$9</f>
        <v>PP01</v>
      </c>
      <c r="D54263" s="279">
        <f>'Composições Desp. Diretas'!$C$39</f>
        <v>0</v>
      </c>
      <c r="E54263" s="278" t="str">
        <f>Resumo!$R$5</f>
        <v>Despesa</v>
      </c>
      <c r="F54263" s="278" t="str">
        <f>Resumo!$R$7</f>
        <v>Despesa Direta</v>
      </c>
      <c r="G54263" s="286">
        <f>'Composições Desp. Diretas'!DV39</f>
        <v>0</v>
      </c>
    </row>
    <row r="54264" spans="1:7">
      <c r="A54264" s="283">
        <f>'Comp. Desp. Indiretas'!$DU$7</f>
        <v>0</v>
      </c>
      <c r="B54264" s="278">
        <f>'Composições Desp. Diretas'!$A$40</f>
        <v>0</v>
      </c>
      <c r="C54264" s="278" t="str">
        <f>EAP!$C$9</f>
        <v>PP01</v>
      </c>
      <c r="D54264" s="279">
        <f>'Composições Desp. Diretas'!$C$40</f>
        <v>0</v>
      </c>
      <c r="E54264" s="278" t="str">
        <f>Resumo!$R$5</f>
        <v>Despesa</v>
      </c>
      <c r="F54264" s="278" t="str">
        <f>Resumo!$R$7</f>
        <v>Despesa Direta</v>
      </c>
      <c r="G54264" s="286">
        <f>'Composições Desp. Diretas'!DV40</f>
        <v>0</v>
      </c>
    </row>
    <row r="54265" spans="1:7">
      <c r="A54265" s="283">
        <f>'Comp. Desp. Indiretas'!$DU$7</f>
        <v>0</v>
      </c>
      <c r="B54265" s="278" t="str">
        <f>'Composições Desp. Diretas'!$A$42</f>
        <v>DG</v>
      </c>
      <c r="C54265" s="278" t="str">
        <f>EAP!$C$10</f>
        <v>PP02</v>
      </c>
      <c r="D54265" s="279" t="str">
        <f>'Composições Desp. Diretas'!$C$42</f>
        <v>ALUGUEL DE VEÍCULO SUV</v>
      </c>
      <c r="E54265" s="278" t="str">
        <f>Resumo!$R$5</f>
        <v>Despesa</v>
      </c>
      <c r="F54265" s="278" t="str">
        <f>Resumo!$R$7</f>
        <v>Despesa Direta</v>
      </c>
      <c r="G54265" s="286">
        <f>'Composições Desp. Diretas'!DV42</f>
        <v>0</v>
      </c>
    </row>
    <row r="54266" spans="1:7">
      <c r="A54266" s="283">
        <f>'Comp. Desp. Indiretas'!$DU$7</f>
        <v>0</v>
      </c>
      <c r="B54266" s="278" t="str">
        <f>'Composições Desp. Diretas'!$A$43</f>
        <v>DG</v>
      </c>
      <c r="C54266" s="278" t="str">
        <f>EAP!$C$10</f>
        <v>PP02</v>
      </c>
      <c r="D54266" s="279" t="str">
        <f>'Composições Desp. Diretas'!$C$43</f>
        <v>COMBUSTÍVEL - GASOLINA</v>
      </c>
      <c r="E54266" s="278" t="str">
        <f>Resumo!$R$5</f>
        <v>Despesa</v>
      </c>
      <c r="F54266" s="278" t="str">
        <f>Resumo!$R$7</f>
        <v>Despesa Direta</v>
      </c>
      <c r="G54266" s="286">
        <f>'Composições Desp. Diretas'!DV43</f>
        <v>0</v>
      </c>
    </row>
    <row r="54267" spans="1:7">
      <c r="A54267" s="283">
        <f>'Comp. Desp. Indiretas'!$DU$7</f>
        <v>0</v>
      </c>
      <c r="B54267" s="278" t="str">
        <f>'Composições Desp. Diretas'!$A$44</f>
        <v>DG</v>
      </c>
      <c r="C54267" s="278" t="str">
        <f>EAP!$C$10</f>
        <v>PP02</v>
      </c>
      <c r="D54267" s="279" t="str">
        <f>'Composições Desp. Diretas'!$C$44</f>
        <v>EQUIPAMENTOS VEÍCULO (SENSOR DE FADIGA + TELEMETRIA)</v>
      </c>
      <c r="E54267" s="278" t="str">
        <f>Resumo!$R$5</f>
        <v>Despesa</v>
      </c>
      <c r="F54267" s="278" t="str">
        <f>Resumo!$R$7</f>
        <v>Despesa Direta</v>
      </c>
      <c r="G54267" s="286">
        <f>'Composições Desp. Diretas'!DV44</f>
        <v>0</v>
      </c>
    </row>
    <row r="54268" spans="1:7">
      <c r="A54268" s="283">
        <f>'Comp. Desp. Indiretas'!$DU$7</f>
        <v>0</v>
      </c>
      <c r="B54268" s="278" t="str">
        <f>'Composições Desp. Diretas'!$A$45</f>
        <v>DG</v>
      </c>
      <c r="C54268" s="278" t="str">
        <f>EAP!$C$10</f>
        <v>PP02</v>
      </c>
      <c r="D54268" s="279" t="str">
        <f>'Composições Desp. Diretas'!$C$45</f>
        <v>INSTALAÇÃO SENSOR FADIGA</v>
      </c>
      <c r="E54268" s="278" t="str">
        <f>Resumo!$R$5</f>
        <v>Despesa</v>
      </c>
      <c r="F54268" s="278" t="str">
        <f>Resumo!$R$7</f>
        <v>Despesa Direta</v>
      </c>
      <c r="G54268" s="286">
        <f>'Composições Desp. Diretas'!DV45</f>
        <v>0</v>
      </c>
    </row>
    <row r="54269" spans="1:7">
      <c r="A54269" s="283">
        <f>'Comp. Desp. Indiretas'!$DU$7</f>
        <v>0</v>
      </c>
      <c r="B54269" s="278" t="str">
        <f>'Composições Desp. Diretas'!$A$46</f>
        <v>DG</v>
      </c>
      <c r="C54269" s="278" t="str">
        <f>EAP!$C$10</f>
        <v>PP02</v>
      </c>
      <c r="D54269" s="279" t="str">
        <f>'Composições Desp. Diretas'!$C$46</f>
        <v>DESINSTALAÇÃO SENSOR FADIGA</v>
      </c>
      <c r="E54269" s="278" t="str">
        <f>Resumo!$R$5</f>
        <v>Despesa</v>
      </c>
      <c r="F54269" s="278" t="str">
        <f>Resumo!$R$7</f>
        <v>Despesa Direta</v>
      </c>
      <c r="G54269" s="286">
        <f>'Composições Desp. Diretas'!DV46</f>
        <v>0</v>
      </c>
    </row>
    <row r="54270" spans="1:7">
      <c r="A54270" s="283">
        <f>'Comp. Desp. Indiretas'!$DU$7</f>
        <v>0</v>
      </c>
      <c r="B54270" s="278" t="str">
        <f>'Composições Desp. Diretas'!$A$47</f>
        <v>DG</v>
      </c>
      <c r="C54270" s="278" t="str">
        <f>EAP!$C$10</f>
        <v>PP02</v>
      </c>
      <c r="D54270" s="279" t="str">
        <f>'Composições Desp. Diretas'!$C$47</f>
        <v>INSTALAÇÃO TELEMETRIA</v>
      </c>
      <c r="E54270" s="278" t="str">
        <f>Resumo!$R$5</f>
        <v>Despesa</v>
      </c>
      <c r="F54270" s="278" t="str">
        <f>Resumo!$R$7</f>
        <v>Despesa Direta</v>
      </c>
      <c r="G54270" s="286">
        <f>'Composições Desp. Diretas'!DV47</f>
        <v>0</v>
      </c>
    </row>
    <row r="54271" spans="1:7">
      <c r="A54271" s="283">
        <f>'Comp. Desp. Indiretas'!$DU$7</f>
        <v>0</v>
      </c>
      <c r="B54271" s="278" t="str">
        <f>'Composições Desp. Diretas'!$A$48</f>
        <v>DG</v>
      </c>
      <c r="C54271" s="278" t="str">
        <f>EAP!$C$10</f>
        <v>PP02</v>
      </c>
      <c r="D54271" s="279" t="str">
        <f>'Composições Desp. Diretas'!$C$48</f>
        <v>DESINSTALAÇÃO TELEMETRIA</v>
      </c>
      <c r="E54271" s="278" t="str">
        <f>Resumo!$R$5</f>
        <v>Despesa</v>
      </c>
      <c r="F54271" s="278" t="str">
        <f>Resumo!$R$7</f>
        <v>Despesa Direta</v>
      </c>
      <c r="G54271" s="286">
        <f>'Composições Desp. Diretas'!DV48</f>
        <v>0</v>
      </c>
    </row>
    <row r="54272" spans="1:7">
      <c r="A54272" s="283">
        <f>'Comp. Desp. Indiretas'!$DU$7</f>
        <v>0</v>
      </c>
      <c r="B54272" s="278" t="str">
        <f>'Composições Desp. Diretas'!$A$49</f>
        <v>DG</v>
      </c>
      <c r="C54272" s="278" t="str">
        <f>EAP!$C$10</f>
        <v>PP02</v>
      </c>
      <c r="D54272" s="279" t="str">
        <f>'Composições Desp. Diretas'!$C$49</f>
        <v>INSTALAÇÃO E DESINSTALAÇÃO DE SIRENE DE RÉ</v>
      </c>
      <c r="E54272" s="278" t="str">
        <f>Resumo!$R$5</f>
        <v>Despesa</v>
      </c>
      <c r="F54272" s="278" t="str">
        <f>Resumo!$R$7</f>
        <v>Despesa Direta</v>
      </c>
      <c r="G54272" s="286">
        <f>'Composições Desp. Diretas'!DV49</f>
        <v>0</v>
      </c>
    </row>
    <row r="54273" spans="1:7">
      <c r="A54273" s="283">
        <f>'Comp. Desp. Indiretas'!$DU$7</f>
        <v>0</v>
      </c>
      <c r="B54273" s="278" t="str">
        <f>'Composições Desp. Diretas'!$A$50</f>
        <v>DG</v>
      </c>
      <c r="C54273" s="278" t="str">
        <f>EAP!$C$10</f>
        <v>PP02</v>
      </c>
      <c r="D54273" s="279" t="str">
        <f>'Composições Desp. Diretas'!$C$50</f>
        <v>LAVAGEM DE VEÍCULO</v>
      </c>
      <c r="E54273" s="278" t="str">
        <f>Resumo!$R$5</f>
        <v>Despesa</v>
      </c>
      <c r="F54273" s="278" t="str">
        <f>Resumo!$R$7</f>
        <v>Despesa Direta</v>
      </c>
      <c r="G54273" s="286">
        <f>'Composições Desp. Diretas'!DV50</f>
        <v>0</v>
      </c>
    </row>
    <row r="54274" spans="1:7">
      <c r="A54274" s="283">
        <f>'Comp. Desp. Indiretas'!$DU$7</f>
        <v>0</v>
      </c>
      <c r="B54274" s="278" t="str">
        <f>'Composições Desp. Diretas'!$A$51</f>
        <v>MA</v>
      </c>
      <c r="C54274" s="278" t="str">
        <f>EAP!$C$10</f>
        <v>PP02</v>
      </c>
      <c r="D54274" s="279" t="str">
        <f>'Composições Desp. Diretas'!$C$51</f>
        <v>MATERIAIS GRÁFICOS (CARTILHAS, FOLDERS, BANNER, CADERNO, OUTDOOR, PLACAS, E ETC)</v>
      </c>
      <c r="E54274" s="278" t="str">
        <f>Resumo!$R$5</f>
        <v>Despesa</v>
      </c>
      <c r="F54274" s="278" t="str">
        <f>Resumo!$R$7</f>
        <v>Despesa Direta</v>
      </c>
      <c r="G54274" s="286">
        <f>'Composições Desp. Diretas'!DV51</f>
        <v>0</v>
      </c>
    </row>
    <row r="54275" spans="1:7">
      <c r="A54275" s="283">
        <f>'Comp. Desp. Indiretas'!$DU$7</f>
        <v>0</v>
      </c>
      <c r="B54275" s="278" t="str">
        <f>'Composições Desp. Diretas'!$A$52</f>
        <v>DG</v>
      </c>
      <c r="C54275" s="278" t="str">
        <f>EAP!$C$10</f>
        <v>PP02</v>
      </c>
      <c r="D54275" s="279" t="str">
        <f>'Composições Desp. Diretas'!$C$52</f>
        <v>LANCHES OFICINAS / EVENTOS / REUNIÕES</v>
      </c>
      <c r="E54275" s="278" t="str">
        <f>Resumo!$R$5</f>
        <v>Despesa</v>
      </c>
      <c r="F54275" s="278" t="str">
        <f>Resumo!$R$7</f>
        <v>Despesa Direta</v>
      </c>
      <c r="G54275" s="286">
        <f>'Composições Desp. Diretas'!DV52</f>
        <v>0</v>
      </c>
    </row>
    <row r="54276" spans="1:7">
      <c r="A54276" s="283">
        <f>'Comp. Desp. Indiretas'!$DU$7</f>
        <v>0</v>
      </c>
      <c r="B54276" s="278" t="str">
        <f>'Composições Desp. Diretas'!$A$53</f>
        <v>DG</v>
      </c>
      <c r="C54276" s="278" t="str">
        <f>EAP!$C$10</f>
        <v>PP02</v>
      </c>
      <c r="D54276" s="279" t="str">
        <f>'Composições Desp. Diretas'!$C$53</f>
        <v>TRANSPORTE PARTICIPANTES</v>
      </c>
      <c r="E54276" s="278" t="str">
        <f>Resumo!$R$5</f>
        <v>Despesa</v>
      </c>
      <c r="F54276" s="278" t="str">
        <f>Resumo!$R$7</f>
        <v>Despesa Direta</v>
      </c>
      <c r="G54276" s="286">
        <f>'Composições Desp. Diretas'!DV53</f>
        <v>0</v>
      </c>
    </row>
    <row r="54277" spans="1:7">
      <c r="A54277" s="283">
        <f>'Comp. Desp. Indiretas'!$DU$7</f>
        <v>0</v>
      </c>
      <c r="B54277" s="278" t="str">
        <f>'Composições Desp. Diretas'!$A$54</f>
        <v>MA</v>
      </c>
      <c r="C54277" s="278" t="str">
        <f>EAP!$C$10</f>
        <v>PP02</v>
      </c>
      <c r="D54277" s="279" t="str">
        <f>'Composições Desp. Diretas'!$C$54</f>
        <v>MATERIAIS DE ESCRITÓRIO (CARTOLINA, PAPEL, TESOURA, CANETA, LÁPIS, GRAMPEADOR, DUREX, FITA ADESIVA, E ETC.)</v>
      </c>
      <c r="E54277" s="278" t="str">
        <f>Resumo!$R$5</f>
        <v>Despesa</v>
      </c>
      <c r="F54277" s="278" t="str">
        <f>Resumo!$R$7</f>
        <v>Despesa Direta</v>
      </c>
      <c r="G54277" s="286">
        <f>'Composições Desp. Diretas'!DV54</f>
        <v>0</v>
      </c>
    </row>
    <row r="54278" spans="1:7">
      <c r="A54278" s="283">
        <f>'Comp. Desp. Indiretas'!$DU$7</f>
        <v>0</v>
      </c>
      <c r="B54278" s="278" t="str">
        <f>'Composições Desp. Diretas'!$A$55</f>
        <v>MA</v>
      </c>
      <c r="C54278" s="278" t="str">
        <f>EAP!$C$10</f>
        <v>PP02</v>
      </c>
      <c r="D54278" s="279" t="str">
        <f>'Composições Desp. Diretas'!$C$55</f>
        <v>MATERIAIS ACESSÓRIOS PARA AS CAMPANHAS/OFICINAS (BRINDES, CAMISETAS, E ETC.)</v>
      </c>
      <c r="E54278" s="278" t="str">
        <f>Resumo!$R$5</f>
        <v>Despesa</v>
      </c>
      <c r="F54278" s="278" t="str">
        <f>Resumo!$R$7</f>
        <v>Despesa Direta</v>
      </c>
      <c r="G54278" s="286">
        <f>'Composições Desp. Diretas'!DV55</f>
        <v>0</v>
      </c>
    </row>
    <row r="54279" spans="1:7">
      <c r="A54279" s="283">
        <f>'Comp. Desp. Indiretas'!$DU$7</f>
        <v>0</v>
      </c>
      <c r="B54279" s="278" t="str">
        <f>'Composições Desp. Diretas'!$A$56</f>
        <v>DG</v>
      </c>
      <c r="C54279" s="278" t="str">
        <f>EAP!$C$10</f>
        <v>PP02</v>
      </c>
      <c r="D54279" s="279" t="str">
        <f>'Composições Desp. Diretas'!$C$56</f>
        <v>HOSPEDAGEM VIAGEM</v>
      </c>
      <c r="E54279" s="278" t="str">
        <f>Resumo!$R$5</f>
        <v>Despesa</v>
      </c>
      <c r="F54279" s="278" t="str">
        <f>Resumo!$R$7</f>
        <v>Despesa Direta</v>
      </c>
      <c r="G54279" s="286">
        <f>'Composições Desp. Diretas'!DV56</f>
        <v>0</v>
      </c>
    </row>
    <row r="54280" spans="1:7">
      <c r="A54280" s="283">
        <f>'Comp. Desp. Indiretas'!$DU$7</f>
        <v>0</v>
      </c>
      <c r="B54280" s="278" t="str">
        <f>'Composições Desp. Diretas'!$A$57</f>
        <v>DG</v>
      </c>
      <c r="C54280" s="278" t="str">
        <f>EAP!$C$10</f>
        <v>PP02</v>
      </c>
      <c r="D54280" s="279" t="str">
        <f>'Composições Desp. Diretas'!$C$57</f>
        <v>ALIMENTAÇÃO VIAGEM (CAFÉ / ALMOÇO OU JANTA)</v>
      </c>
      <c r="E54280" s="278" t="str">
        <f>Resumo!$R$5</f>
        <v>Despesa</v>
      </c>
      <c r="F54280" s="278" t="str">
        <f>Resumo!$R$7</f>
        <v>Despesa Direta</v>
      </c>
      <c r="G54280" s="286">
        <f>'Composições Desp. Diretas'!DV57</f>
        <v>0</v>
      </c>
    </row>
    <row r="54281" spans="1:7">
      <c r="A54281" s="283">
        <f>'Comp. Desp. Indiretas'!$DU$7</f>
        <v>0</v>
      </c>
      <c r="B54281" s="278" t="str">
        <f>'Composições Desp. Diretas'!$A$58</f>
        <v>DG</v>
      </c>
      <c r="C54281" s="278" t="str">
        <f>EAP!$C$10</f>
        <v>PP02</v>
      </c>
      <c r="D54281" s="279" t="str">
        <f>'Composições Desp. Diretas'!$C$58</f>
        <v>PASSAGEM TERRESTRE / TRANSLADO</v>
      </c>
      <c r="E54281" s="278" t="str">
        <f>Resumo!$R$5</f>
        <v>Despesa</v>
      </c>
      <c r="F54281" s="278" t="str">
        <f>Resumo!$R$7</f>
        <v>Despesa Direta</v>
      </c>
      <c r="G54281" s="286">
        <f>'Composições Desp. Diretas'!DV58</f>
        <v>0</v>
      </c>
    </row>
    <row r="54282" spans="1:7">
      <c r="A54282" s="283">
        <f>'Comp. Desp. Indiretas'!$DU$7</f>
        <v>0</v>
      </c>
      <c r="B54282" s="278">
        <f>'Composições Desp. Diretas'!$A$59</f>
        <v>0</v>
      </c>
      <c r="C54282" s="278" t="str">
        <f>EAP!$C$10</f>
        <v>PP02</v>
      </c>
      <c r="D54282" s="279">
        <f>'Composições Desp. Diretas'!$C$59</f>
        <v>0</v>
      </c>
      <c r="E54282" s="278" t="str">
        <f>Resumo!$R$5</f>
        <v>Despesa</v>
      </c>
      <c r="F54282" s="278" t="str">
        <f>Resumo!$R$7</f>
        <v>Despesa Direta</v>
      </c>
      <c r="G54282" s="286">
        <f>'Composições Desp. Diretas'!DV59</f>
        <v>0</v>
      </c>
    </row>
    <row r="54283" spans="1:7">
      <c r="A54283" s="283">
        <f>'Comp. Desp. Indiretas'!$DU$7</f>
        <v>0</v>
      </c>
      <c r="B54283" s="278">
        <f>'Composições Desp. Diretas'!$A$60</f>
        <v>0</v>
      </c>
      <c r="C54283" s="278" t="str">
        <f>EAP!$C$10</f>
        <v>PP02</v>
      </c>
      <c r="D54283" s="279">
        <f>'Composições Desp. Diretas'!$C$60</f>
        <v>0</v>
      </c>
      <c r="E54283" s="278" t="str">
        <f>Resumo!$R$5</f>
        <v>Despesa</v>
      </c>
      <c r="F54283" s="278" t="str">
        <f>Resumo!$R$7</f>
        <v>Despesa Direta</v>
      </c>
      <c r="G54283" s="286">
        <f>'Composições Desp. Diretas'!DV60</f>
        <v>0</v>
      </c>
    </row>
    <row r="54284" spans="1:7">
      <c r="A54284" s="283">
        <f>'Comp. Desp. Indiretas'!$DU$7</f>
        <v>0</v>
      </c>
      <c r="B54284" s="278">
        <f>'Composições Desp. Diretas'!$A$61</f>
        <v>0</v>
      </c>
      <c r="C54284" s="278" t="str">
        <f>EAP!$C$10</f>
        <v>PP02</v>
      </c>
      <c r="D54284" s="279">
        <f>'Composições Desp. Diretas'!$C$61</f>
        <v>0</v>
      </c>
      <c r="E54284" s="278" t="str">
        <f>Resumo!$R$5</f>
        <v>Despesa</v>
      </c>
      <c r="F54284" s="278" t="str">
        <f>Resumo!$R$7</f>
        <v>Despesa Direta</v>
      </c>
      <c r="G54284" s="286">
        <f>'Composições Desp. Diretas'!DV61</f>
        <v>0</v>
      </c>
    </row>
    <row r="54285" spans="1:7">
      <c r="A54285" s="283">
        <f>'Comp. Desp. Indiretas'!$DU$7</f>
        <v>0</v>
      </c>
      <c r="B54285" s="278">
        <f>'Composições Desp. Diretas'!$A$62</f>
        <v>0</v>
      </c>
      <c r="C54285" s="278" t="str">
        <f>EAP!$C$10</f>
        <v>PP02</v>
      </c>
      <c r="D54285" s="279">
        <f>'Composições Desp. Diretas'!$C$62</f>
        <v>0</v>
      </c>
      <c r="E54285" s="278" t="str">
        <f>Resumo!$R$5</f>
        <v>Despesa</v>
      </c>
      <c r="F54285" s="278" t="str">
        <f>Resumo!$R$7</f>
        <v>Despesa Direta</v>
      </c>
      <c r="G54285" s="286">
        <f>'Composições Desp. Diretas'!DV62</f>
        <v>0</v>
      </c>
    </row>
    <row r="54286" spans="1:7">
      <c r="A54286" s="283">
        <f>'Comp. Desp. Indiretas'!$DU$7</f>
        <v>0</v>
      </c>
      <c r="B54286" s="278">
        <f>'Composições Desp. Diretas'!$A$63</f>
        <v>0</v>
      </c>
      <c r="C54286" s="278" t="str">
        <f>EAP!$C$10</f>
        <v>PP02</v>
      </c>
      <c r="D54286" s="279">
        <f>'Composições Desp. Diretas'!$C$63</f>
        <v>0</v>
      </c>
      <c r="E54286" s="278" t="str">
        <f>Resumo!$R$5</f>
        <v>Despesa</v>
      </c>
      <c r="F54286" s="278" t="str">
        <f>Resumo!$R$7</f>
        <v>Despesa Direta</v>
      </c>
      <c r="G54286" s="286">
        <f>'Composições Desp. Diretas'!DV63</f>
        <v>0</v>
      </c>
    </row>
    <row r="54287" spans="1:7">
      <c r="A54287" s="283">
        <f>'Comp. Desp. Indiretas'!$DU$7</f>
        <v>0</v>
      </c>
      <c r="B54287" s="278">
        <f>'Composições Desp. Diretas'!$A$64</f>
        <v>0</v>
      </c>
      <c r="C54287" s="278" t="str">
        <f>EAP!$C$10</f>
        <v>PP02</v>
      </c>
      <c r="D54287" s="279">
        <f>'Composições Desp. Diretas'!$C$64</f>
        <v>0</v>
      </c>
      <c r="E54287" s="278" t="str">
        <f>Resumo!$R$5</f>
        <v>Despesa</v>
      </c>
      <c r="F54287" s="278" t="str">
        <f>Resumo!$R$7</f>
        <v>Despesa Direta</v>
      </c>
      <c r="G54287" s="286">
        <f>'Composições Desp. Diretas'!DV64</f>
        <v>0</v>
      </c>
    </row>
    <row r="54288" spans="1:7">
      <c r="A54288" s="283">
        <f>'Comp. Desp. Indiretas'!$DU$7</f>
        <v>0</v>
      </c>
      <c r="B54288" s="278">
        <f>'Composições Desp. Diretas'!$A$65</f>
        <v>0</v>
      </c>
      <c r="C54288" s="278" t="str">
        <f>EAP!$C$10</f>
        <v>PP02</v>
      </c>
      <c r="D54288" s="279">
        <f>'Composições Desp. Diretas'!$C$65</f>
        <v>0</v>
      </c>
      <c r="E54288" s="278" t="str">
        <f>Resumo!$R$5</f>
        <v>Despesa</v>
      </c>
      <c r="F54288" s="278" t="str">
        <f>Resumo!$R$7</f>
        <v>Despesa Direta</v>
      </c>
      <c r="G54288" s="286">
        <f>'Composições Desp. Diretas'!DV65</f>
        <v>0</v>
      </c>
    </row>
    <row r="54289" spans="1:7">
      <c r="A54289" s="283">
        <f>'Comp. Desp. Indiretas'!$DU$7</f>
        <v>0</v>
      </c>
      <c r="B54289" s="278">
        <f>'Composições Desp. Diretas'!$A$66</f>
        <v>0</v>
      </c>
      <c r="C54289" s="278" t="str">
        <f>EAP!$C$10</f>
        <v>PP02</v>
      </c>
      <c r="D54289" s="279">
        <f>'Composições Desp. Diretas'!$C$66</f>
        <v>0</v>
      </c>
      <c r="E54289" s="278" t="str">
        <f>Resumo!$R$5</f>
        <v>Despesa</v>
      </c>
      <c r="F54289" s="278" t="str">
        <f>Resumo!$R$7</f>
        <v>Despesa Direta</v>
      </c>
      <c r="G54289" s="286">
        <f>'Composições Desp. Diretas'!DV66</f>
        <v>0</v>
      </c>
    </row>
    <row r="54290" spans="1:7">
      <c r="A54290" s="283">
        <f>'Comp. Desp. Indiretas'!$DU$7</f>
        <v>0</v>
      </c>
      <c r="B54290" s="278">
        <f>'Composições Desp. Diretas'!$A$67</f>
        <v>0</v>
      </c>
      <c r="C54290" s="278" t="str">
        <f>EAP!$C$10</f>
        <v>PP02</v>
      </c>
      <c r="D54290" s="279">
        <f>'Composições Desp. Diretas'!$C$67</f>
        <v>0</v>
      </c>
      <c r="E54290" s="278" t="str">
        <f>Resumo!$R$5</f>
        <v>Despesa</v>
      </c>
      <c r="F54290" s="278" t="str">
        <f>Resumo!$R$7</f>
        <v>Despesa Direta</v>
      </c>
      <c r="G54290" s="286">
        <f>'Composições Desp. Diretas'!DV67</f>
        <v>0</v>
      </c>
    </row>
    <row r="54291" spans="1:7">
      <c r="A54291" s="283">
        <f>'Comp. Desp. Indiretas'!$DU$7</f>
        <v>0</v>
      </c>
      <c r="B54291" s="278">
        <f>'Composições Desp. Diretas'!$A$68</f>
        <v>0</v>
      </c>
      <c r="C54291" s="278" t="str">
        <f>EAP!$C$10</f>
        <v>PP02</v>
      </c>
      <c r="D54291" s="279">
        <f>'Composições Desp. Diretas'!$C$68</f>
        <v>0</v>
      </c>
      <c r="E54291" s="278" t="str">
        <f>Resumo!$R$5</f>
        <v>Despesa</v>
      </c>
      <c r="F54291" s="278" t="str">
        <f>Resumo!$R$7</f>
        <v>Despesa Direta</v>
      </c>
      <c r="G54291" s="286">
        <f>'Composições Desp. Diretas'!DV68</f>
        <v>0</v>
      </c>
    </row>
    <row r="54292" spans="1:7">
      <c r="A54292" s="283">
        <f>'Comp. Desp. Indiretas'!$DU$7</f>
        <v>0</v>
      </c>
      <c r="B54292" s="278">
        <f>'Composições Desp. Diretas'!$A$69</f>
        <v>0</v>
      </c>
      <c r="C54292" s="278" t="str">
        <f>EAP!$C$10</f>
        <v>PP02</v>
      </c>
      <c r="D54292" s="279">
        <f>'Composições Desp. Diretas'!$C$69</f>
        <v>0</v>
      </c>
      <c r="E54292" s="278" t="str">
        <f>Resumo!$R$5</f>
        <v>Despesa</v>
      </c>
      <c r="F54292" s="278" t="str">
        <f>Resumo!$R$7</f>
        <v>Despesa Direta</v>
      </c>
      <c r="G54292" s="286">
        <f>'Composições Desp. Diretas'!DV69</f>
        <v>0</v>
      </c>
    </row>
    <row r="54293" spans="1:7">
      <c r="A54293" s="283">
        <f>'Comp. Desp. Indiretas'!$DU$7</f>
        <v>0</v>
      </c>
      <c r="B54293" s="278">
        <f>'Composições Desp. Diretas'!$A$70</f>
        <v>0</v>
      </c>
      <c r="C54293" s="278" t="str">
        <f>EAP!$C$10</f>
        <v>PP02</v>
      </c>
      <c r="D54293" s="279">
        <f>'Composições Desp. Diretas'!$C$70</f>
        <v>0</v>
      </c>
      <c r="E54293" s="278" t="str">
        <f>Resumo!$R$5</f>
        <v>Despesa</v>
      </c>
      <c r="F54293" s="278" t="str">
        <f>Resumo!$R$7</f>
        <v>Despesa Direta</v>
      </c>
      <c r="G54293" s="286">
        <f>'Composições Desp. Diretas'!DV70</f>
        <v>0</v>
      </c>
    </row>
    <row r="54294" spans="1:7">
      <c r="A54294" s="283">
        <f>'Comp. Desp. Indiretas'!$DU$7</f>
        <v>0</v>
      </c>
      <c r="B54294" s="278">
        <f>'Composições Desp. Diretas'!$A$71</f>
        <v>0</v>
      </c>
      <c r="C54294" s="278" t="str">
        <f>EAP!$C$10</f>
        <v>PP02</v>
      </c>
      <c r="D54294" s="279">
        <f>'Composições Desp. Diretas'!$C$71</f>
        <v>0</v>
      </c>
      <c r="E54294" s="278" t="str">
        <f>Resumo!$R$5</f>
        <v>Despesa</v>
      </c>
      <c r="F54294" s="278" t="str">
        <f>Resumo!$R$7</f>
        <v>Despesa Direta</v>
      </c>
      <c r="G54294" s="286">
        <f>'Composições Desp. Diretas'!DV71</f>
        <v>0</v>
      </c>
    </row>
    <row r="54295" spans="1:7">
      <c r="A54295" s="283">
        <f>'Comp. Desp. Indiretas'!$DU$7</f>
        <v>0</v>
      </c>
      <c r="B54295" s="278">
        <f>'Composições Desp. Diretas'!$A$72</f>
        <v>0</v>
      </c>
      <c r="C54295" s="278" t="str">
        <f>EAP!$C$10</f>
        <v>PP02</v>
      </c>
      <c r="D54295" s="279">
        <f>'Composições Desp. Diretas'!$C$72</f>
        <v>0</v>
      </c>
      <c r="E54295" s="278" t="str">
        <f>Resumo!$R$5</f>
        <v>Despesa</v>
      </c>
      <c r="F54295" s="278" t="str">
        <f>Resumo!$R$7</f>
        <v>Despesa Direta</v>
      </c>
      <c r="G54295" s="286">
        <f>'Composições Desp. Diretas'!DV72</f>
        <v>0</v>
      </c>
    </row>
    <row r="55164" spans="1:7">
      <c r="A55164" s="283">
        <f>'Comp. Desp. Indiretas'!$DU$7</f>
        <v>0</v>
      </c>
      <c r="D55164" s="279" t="str">
        <f>'CRONOG. DE RECEBIMENTO'!$A$5</f>
        <v>SUBPROGRAMA DE EDUCAÇÃO AMBIENTAL PARA A COMUNIDADE (PEAC)</v>
      </c>
      <c r="E55164" s="278" t="str">
        <f>Resumo!$R$4</f>
        <v>Receita</v>
      </c>
      <c r="F55164" s="278" t="str">
        <f>Resumo!$R$4</f>
        <v>Receita</v>
      </c>
      <c r="G55164" s="286">
        <f>'CRONOG. DE RECEBIMENTO'!AY5</f>
        <v>0</v>
      </c>
    </row>
    <row r="55165" spans="1:7">
      <c r="A55165" s="283">
        <f>'Comp. Desp. Indiretas'!$DU$7</f>
        <v>0</v>
      </c>
      <c r="D55165" s="279" t="str">
        <f>'CRONOG. DE RECEBIMENTO'!$A$6</f>
        <v>Plano de Trabalho de Comunidade (PEAC)</v>
      </c>
      <c r="E55165" s="278" t="str">
        <f>Resumo!$R$4</f>
        <v>Receita</v>
      </c>
      <c r="F55165" s="278" t="str">
        <f>Resumo!$R$4</f>
        <v>Receita</v>
      </c>
      <c r="G55165" s="286">
        <f>'CRONOG. DE RECEBIMENTO'!AY6</f>
        <v>0</v>
      </c>
    </row>
    <row r="55166" spans="1:7">
      <c r="A55166" s="283">
        <f>'Comp. Desp. Indiretas'!$DU$7</f>
        <v>0</v>
      </c>
      <c r="D55166" s="279" t="str">
        <f>'CRONOG. DE RECEBIMENTO'!$A$7</f>
        <v>Formar Comitê de Educação Ambiental de Comunidade (PEAC)</v>
      </c>
      <c r="E55166" s="278" t="str">
        <f>Resumo!$R$4</f>
        <v>Receita</v>
      </c>
      <c r="F55166" s="278" t="str">
        <f>Resumo!$R$4</f>
        <v>Receita</v>
      </c>
      <c r="G55166" s="286">
        <f>'CRONOG. DE RECEBIMENTO'!AY7</f>
        <v>0</v>
      </c>
    </row>
    <row r="55167" spans="1:7">
      <c r="A55167" s="283">
        <f>'Comp. Desp. Indiretas'!$DU$7</f>
        <v>0</v>
      </c>
      <c r="D55167" s="279" t="str">
        <f>'CRONOG. DE RECEBIMENTO'!$A$8</f>
        <v>Manter Comitê de Educação Ambiental em comunidades (PEAC)</v>
      </c>
      <c r="E55167" s="278" t="str">
        <f>Resumo!$R$4</f>
        <v>Receita</v>
      </c>
      <c r="F55167" s="278" t="str">
        <f>Resumo!$R$4</f>
        <v>Receita</v>
      </c>
      <c r="G55167" s="286">
        <f>'CRONOG. DE RECEBIMENTO'!AY8</f>
        <v>0</v>
      </c>
    </row>
    <row r="55168" spans="1:7">
      <c r="A55168" s="283">
        <f>'Comp. Desp. Indiretas'!$DU$7</f>
        <v>0</v>
      </c>
      <c r="D55168" s="279" t="str">
        <f>'CRONOG. DE RECEBIMENTO'!$A$24</f>
        <v>Realizar análise técnica mensal das atividades de Educação Ambiental do PEAC</v>
      </c>
      <c r="E55168" s="278" t="str">
        <f>Resumo!$R$4</f>
        <v>Receita</v>
      </c>
      <c r="F55168" s="278" t="str">
        <f>Resumo!$R$4</f>
        <v>Receita</v>
      </c>
      <c r="G55168" s="286">
        <f>'CRONOG. DE RECEBIMENTO'!AY24</f>
        <v>0</v>
      </c>
    </row>
    <row r="55169" spans="1:7">
      <c r="A55169" s="283">
        <f>'Comp. Desp. Indiretas'!$DU$7</f>
        <v>0</v>
      </c>
      <c r="D55169" s="279" t="str">
        <f>'CRONOG. DE RECEBIMENTO'!$A$25</f>
        <v>Realizar Blitz Educativa sobre SSMA para Comunidades (PEAC)</v>
      </c>
      <c r="E55169" s="278" t="str">
        <f>Resumo!$R$4</f>
        <v>Receita</v>
      </c>
      <c r="F55169" s="278" t="str">
        <f>Resumo!$R$4</f>
        <v>Receita</v>
      </c>
      <c r="G55169" s="286">
        <f>'CRONOG. DE RECEBIMENTO'!AY25</f>
        <v>0</v>
      </c>
    </row>
    <row r="55170" spans="1:7">
      <c r="A55170" s="283">
        <f>'Comp. Desp. Indiretas'!$DU$7</f>
        <v>0</v>
      </c>
      <c r="D55170" s="279" t="str">
        <f>'CRONOG. DE RECEBIMENTO'!$A$26</f>
        <v>Despesas tributáveis do item 6.1.12</v>
      </c>
      <c r="E55170" s="278" t="str">
        <f>Resumo!$R$4</f>
        <v>Receita</v>
      </c>
      <c r="F55170" s="278" t="str">
        <f>Resumo!$R$4</f>
        <v>Receita</v>
      </c>
      <c r="G55170" s="286">
        <f>'CRONOG. DE RECEBIMENTO'!AY26</f>
        <v>0</v>
      </c>
    </row>
    <row r="55171" spans="1:7">
      <c r="A55171" s="283">
        <f>'Comp. Desp. Indiretas'!$DU$7</f>
        <v>0</v>
      </c>
      <c r="D55171" s="279" t="str">
        <f>'CRONOG. DE RECEBIMENTO'!$A$42</f>
        <v>Despesas tributáveis do item 6.1.21</v>
      </c>
      <c r="E55171" s="278" t="str">
        <f>Resumo!$R$4</f>
        <v>Receita</v>
      </c>
      <c r="F55171" s="278" t="str">
        <f>Resumo!$R$4</f>
        <v>Receita</v>
      </c>
      <c r="G55171" s="286">
        <f>'CRONOG. DE RECEBIMENTO'!AY42</f>
        <v>0</v>
      </c>
    </row>
    <row r="55172" spans="1:7">
      <c r="A55172" s="283">
        <f>'Comp. Desp. Indiretas'!$DU$7</f>
        <v>0</v>
      </c>
      <c r="D55172" s="279" t="str">
        <f>'CRONOG. DE RECEBIMENTO'!$A$43</f>
        <v>Monitorar atividade do Programa de Educação Ambiental do Trabalhador (PEAT)</v>
      </c>
      <c r="E55172" s="278" t="str">
        <f>Resumo!$R$4</f>
        <v>Receita</v>
      </c>
      <c r="F55172" s="278" t="str">
        <f>Resumo!$R$4</f>
        <v>Receita</v>
      </c>
      <c r="G55172" s="286">
        <f>'CRONOG. DE RECEBIMENTO'!AY43</f>
        <v>0</v>
      </c>
    </row>
    <row r="55173" spans="1:7">
      <c r="A55173" s="283">
        <f>'Comp. Desp. Indiretas'!$DU$7</f>
        <v>0</v>
      </c>
      <c r="D55173" s="279" t="str">
        <f>'CRONOG. DE RECEBIMENTO'!$A$44</f>
        <v>Despesas tributáveis do item 6.1.22</v>
      </c>
      <c r="E55173" s="278" t="str">
        <f>Resumo!$R$4</f>
        <v>Receita</v>
      </c>
      <c r="F55173" s="278" t="str">
        <f>Resumo!$R$4</f>
        <v>Receita</v>
      </c>
      <c r="G55173" s="286">
        <f>'CRONOG. DE RECEBIMENTO'!AY44</f>
        <v>0</v>
      </c>
    </row>
    <row r="55174" spans="1:7">
      <c r="A55174" s="283">
        <f>'Comp. Desp. Indiretas'!$DU$7</f>
        <v>0</v>
      </c>
      <c r="D55174" s="279" t="str">
        <f>'CRONOG. DE RECEBIMENTO'!$A$45</f>
        <v>Realizar análise técnica mensal das atividades de Educação Ambiental do PEAT</v>
      </c>
      <c r="E55174" s="278" t="str">
        <f>Resumo!$R$4</f>
        <v>Receita</v>
      </c>
      <c r="F55174" s="278" t="str">
        <f>Resumo!$R$4</f>
        <v>Receita</v>
      </c>
      <c r="G55174" s="286">
        <f>'CRONOG. DE RECEBIMENTO'!AY45</f>
        <v>0</v>
      </c>
    </row>
    <row r="55175" spans="1:7">
      <c r="A55175" s="283">
        <f>'Comp. Desp. Indiretas'!$DU$7</f>
        <v>0</v>
      </c>
      <c r="D55175" s="279" t="str">
        <f>'CRONOG. DE RECEBIMENTO'!$A$46</f>
        <v>Realizar Diagnóstico Socioambiental Participativo (DSAP) para empregados</v>
      </c>
      <c r="E55175" s="278" t="str">
        <f>Resumo!$R$4</f>
        <v>Receita</v>
      </c>
      <c r="F55175" s="278" t="str">
        <f>Resumo!$R$4</f>
        <v>Receita</v>
      </c>
      <c r="G55175" s="286">
        <f>'CRONOG. DE RECEBIMENTO'!AY46</f>
        <v>0</v>
      </c>
    </row>
    <row r="55177" spans="1:7">
      <c r="A55177" s="283">
        <f>'Comp. Desp. Indiretas'!$DU$7</f>
        <v>0</v>
      </c>
      <c r="D55177" s="279" t="str">
        <f>'CRONOG. DE RECEBIMENTO'!$A$47</f>
        <v>Despesas tributáveis do item 6.1.24</v>
      </c>
      <c r="E55177" s="278" t="str">
        <f>Resumo!$R$4</f>
        <v>Receita</v>
      </c>
      <c r="F55177" s="278" t="str">
        <f>Resumo!$R$4</f>
        <v>Receita</v>
      </c>
      <c r="G55177" s="286">
        <f>'CRONOG. DE RECEBIMENTO'!AY47</f>
        <v>0</v>
      </c>
    </row>
    <row r="55178" spans="1:7">
      <c r="A55178" s="283">
        <f>'Comp. Desp. Indiretas'!$DU$7</f>
        <v>0</v>
      </c>
      <c r="D55178" s="279" t="str">
        <f>'CRONOG. DE RECEBIMENTO'!$A$48</f>
        <v>PRODUÇÃO DE ARTES VISUAIS</v>
      </c>
      <c r="E55178" s="278" t="str">
        <f>Resumo!$R$4</f>
        <v>Receita</v>
      </c>
      <c r="F55178" s="278" t="str">
        <f>Resumo!$R$4</f>
        <v>Receita</v>
      </c>
      <c r="G55178" s="286">
        <f>'CRONOG. DE RECEBIMENTO'!AY48</f>
        <v>0</v>
      </c>
    </row>
    <row r="55179" spans="1:7">
      <c r="A55179" s="283">
        <f>'Comp. Desp. Indiretas'!$DU$7</f>
        <v>0</v>
      </c>
      <c r="D55179" s="279" t="str">
        <f>'CRONOG. DE RECEBIMENTO'!$A$49</f>
        <v>Produzir material gráfico como folder, convites, banner, lâmina, outdoor, apresentações e produtos diversos atinentes a educação ambiental e outras temáticas etc.</v>
      </c>
      <c r="E55179" s="278" t="str">
        <f>Resumo!$R$4</f>
        <v>Receita</v>
      </c>
      <c r="F55179" s="278" t="str">
        <f>Resumo!$R$4</f>
        <v>Receita</v>
      </c>
      <c r="G55179" s="286">
        <f>'CRONOG. DE RECEBIMENTO'!AY49</f>
        <v>0</v>
      </c>
    </row>
    <row r="55180" spans="1:7">
      <c r="A55180" s="283">
        <f>'Comp. Desp. Indiretas'!$DU$7</f>
        <v>0</v>
      </c>
      <c r="D55180" s="279" t="str">
        <f>'CRONOG. DE RECEBIMENTO'!$A$50</f>
        <v>Produzir Card Animado, Vídeos, Spot, Jogos interativos, Peça Multimídia, Identidade Visual, Plataformas digitais/interativas, Brindes, Cadernos de Campo/Quis/Guia etc.:</v>
      </c>
      <c r="E55180" s="278" t="str">
        <f>Resumo!$R$4</f>
        <v>Receita</v>
      </c>
      <c r="F55180" s="278" t="str">
        <f>Resumo!$R$4</f>
        <v>Receita</v>
      </c>
      <c r="G55180" s="286">
        <f>'CRONOG. DE RECEBIMENTO'!AY50</f>
        <v>0</v>
      </c>
    </row>
    <row r="55194" spans="1:7">
      <c r="A55194" s="283">
        <f>'Comp. Desp. Indiretas'!$DU$7</f>
        <v>0</v>
      </c>
      <c r="D55194" s="279" t="str">
        <f>Resumo!$R$8</f>
        <v>Imposto</v>
      </c>
      <c r="E55194" s="278" t="str">
        <f>Resumo!$R$5</f>
        <v>Despesa</v>
      </c>
      <c r="F55194" s="278" t="str">
        <f>Resumo!$R$8</f>
        <v>Imposto</v>
      </c>
      <c r="G55194" s="286">
        <f>'CRONOG. DE RECEBIMENTO'!AY53</f>
        <v>0</v>
      </c>
    </row>
    <row r="55195" spans="1:7">
      <c r="A55195" s="283">
        <f>'Comp. Desp. Indiretas'!$DU$7</f>
        <v>0</v>
      </c>
      <c r="D55195" s="279" t="str">
        <f>Resumo!$R$9</f>
        <v>Overhead</v>
      </c>
      <c r="E55195" s="278" t="str">
        <f>Resumo!$R$9</f>
        <v>Overhead</v>
      </c>
      <c r="F55195" s="278" t="str">
        <f>Resumo!$R$9</f>
        <v>Overhead</v>
      </c>
      <c r="G55195" s="286">
        <f>'CRONOG. DE RECEBIMENTO'!AY58</f>
        <v>0</v>
      </c>
    </row>
    <row r="55196" spans="1:7">
      <c r="A55196" s="283">
        <f>'Comp. Desp. Indiretas'!$DU$7</f>
        <v>0</v>
      </c>
      <c r="D55196" s="279" t="str">
        <f>Resumo!$R$10</f>
        <v>Margem</v>
      </c>
      <c r="E55196" s="278" t="str">
        <f>Resumo!$R$10</f>
        <v>Margem</v>
      </c>
      <c r="F55196" s="278" t="str">
        <f>Resumo!$R$10</f>
        <v>Margem</v>
      </c>
      <c r="G55196" s="286">
        <f>'CRONOG. DE RECEBIMENTO'!AY60</f>
        <v>0</v>
      </c>
    </row>
    <row r="55197" spans="1:7">
      <c r="A55197" s="283">
        <f>'Comp. Desp. Indiretas'!$DU$7</f>
        <v>0</v>
      </c>
      <c r="D55197" s="279" t="str">
        <f>Resumo!$R$11</f>
        <v>Risco</v>
      </c>
      <c r="E55197" s="278" t="str">
        <f>Resumo!$R$11</f>
        <v>Risco</v>
      </c>
      <c r="F55197" s="278" t="str">
        <f>Resumo!$R$11</f>
        <v>Risco</v>
      </c>
      <c r="G55197" s="286">
        <f>'CRONOG. DE RECEBIMENTO'!AY59</f>
        <v>0</v>
      </c>
    </row>
    <row r="55198" spans="1:7">
      <c r="A55198" s="283">
        <f>'Comp. Desp. Indiretas'!$DU$7</f>
        <v>0</v>
      </c>
      <c r="D55198" s="279" t="str">
        <f>'CRONOG. DE RECEBIMENTO'!$A$54</f>
        <v>TOTAL MENSAL - RECEITA LÍQUIDA</v>
      </c>
      <c r="E55198" s="278" t="str">
        <f>Resumo!$R$4</f>
        <v>Receita</v>
      </c>
      <c r="F55198" s="278" t="str">
        <f>'CRONOG. DE RECEBIMENTO'!$A$54</f>
        <v>TOTAL MENSAL - RECEITA LÍQUIDA</v>
      </c>
      <c r="G55198" s="286">
        <f>'CRONOG. DE RECEBIMENTO'!$AY$54</f>
        <v>0</v>
      </c>
    </row>
    <row r="55199" spans="1:7">
      <c r="A55199" s="283">
        <f>'Comp. Desp. Indiretas'!$DU$7</f>
        <v>0</v>
      </c>
      <c r="D55199" s="279" t="str">
        <f>'CRONOG. DE RECEBIMENTO'!$A$55</f>
        <v>TOTAL ACUMULADO - RECEITA LÍQUIDA</v>
      </c>
      <c r="E55199" s="278" t="str">
        <f>Resumo!$R$4</f>
        <v>Receita</v>
      </c>
      <c r="F55199" s="278" t="str">
        <f>'CRONOG. DE RECEBIMENTO'!$A$55</f>
        <v>TOTAL ACUMULADO - RECEITA LÍQUIDA</v>
      </c>
      <c r="G55199" s="286">
        <f>'CRONOG. DE RECEBIMENTO'!$AY$55</f>
        <v>5856057.9680455765</v>
      </c>
    </row>
    <row r="55230" spans="1:7">
      <c r="A55230" s="283">
        <f>'Comp. Desp. Indiretas'!$DV$7</f>
        <v>0</v>
      </c>
      <c r="B55230" s="278" t="str">
        <f>'Comp. Desp. Indiretas'!$A$9</f>
        <v>MOC</v>
      </c>
      <c r="D55230" s="279" t="str">
        <f>'Comp. Desp. Indiretas'!$C$9</f>
        <v>DIRETOR TÉCNICO</v>
      </c>
      <c r="E55230" s="278" t="str">
        <f>Resumo!$R$5</f>
        <v>Despesa</v>
      </c>
      <c r="F55230" s="278" t="str">
        <f>Resumo!$R$6</f>
        <v>Despesa Indireta</v>
      </c>
      <c r="G55230" s="286">
        <f>'Comp. Desp. Indiretas'!DV9</f>
        <v>0</v>
      </c>
    </row>
    <row r="55231" spans="1:7">
      <c r="A55231" s="283">
        <f>'Comp. Desp. Indiretas'!$DV$7</f>
        <v>0</v>
      </c>
      <c r="B55231" s="278" t="str">
        <f>'Comp. Desp. Indiretas'!$A$10</f>
        <v>MOC</v>
      </c>
      <c r="D55231" s="279" t="str">
        <f>'Comp. Desp. Indiretas'!$C$10</f>
        <v>GERENTE DE PROJETO</v>
      </c>
      <c r="E55231" s="278" t="str">
        <f>Resumo!$R$5</f>
        <v>Despesa</v>
      </c>
      <c r="F55231" s="278" t="str">
        <f>Resumo!$R$6</f>
        <v>Despesa Indireta</v>
      </c>
      <c r="G55231" s="286">
        <f>'Comp. Desp. Indiretas'!DV10</f>
        <v>0</v>
      </c>
    </row>
    <row r="55232" spans="1:7">
      <c r="A55232" s="283">
        <f>'Comp. Desp. Indiretas'!$DV$7</f>
        <v>0</v>
      </c>
      <c r="B55232" s="278" t="str">
        <f>'Comp. Desp. Indiretas'!$A$11</f>
        <v>MOC</v>
      </c>
      <c r="D55232" s="279" t="str">
        <f>'Comp. Desp. Indiretas'!$C$11</f>
        <v>COORD. DE PROJETO</v>
      </c>
      <c r="E55232" s="278" t="str">
        <f>Resumo!$R$5</f>
        <v>Despesa</v>
      </c>
      <c r="F55232" s="278" t="str">
        <f>Resumo!$R$6</f>
        <v>Despesa Indireta</v>
      </c>
      <c r="G55232" s="286">
        <f>'Comp. Desp. Indiretas'!DV11</f>
        <v>0</v>
      </c>
    </row>
    <row r="55233" spans="1:7">
      <c r="A55233" s="283">
        <f>'Comp. Desp. Indiretas'!$DV$7</f>
        <v>0</v>
      </c>
      <c r="B55233" s="278" t="str">
        <f>'Comp. Desp. Indiretas'!$A$12</f>
        <v>MOC</v>
      </c>
      <c r="D55233" s="279" t="str">
        <f>'Comp. Desp. Indiretas'!$C$12</f>
        <v>COORD. OPERACIONAL</v>
      </c>
      <c r="E55233" s="278" t="str">
        <f>Resumo!$R$5</f>
        <v>Despesa</v>
      </c>
      <c r="F55233" s="278" t="str">
        <f>Resumo!$R$6</f>
        <v>Despesa Indireta</v>
      </c>
      <c r="G55233" s="286">
        <f>'Comp. Desp. Indiretas'!DV12</f>
        <v>0</v>
      </c>
    </row>
    <row r="55234" spans="1:7">
      <c r="A55234" s="283">
        <f>'Comp. Desp. Indiretas'!$DV$7</f>
        <v>0</v>
      </c>
      <c r="B55234" s="278" t="str">
        <f>'Comp. Desp. Indiretas'!$A$13</f>
        <v>MOC</v>
      </c>
      <c r="D55234" s="279" t="str">
        <f>'Comp. Desp. Indiretas'!$C$13</f>
        <v>ANALISTA DE PROJETOS SENIOR</v>
      </c>
      <c r="E55234" s="278" t="str">
        <f>Resumo!$R$5</f>
        <v>Despesa</v>
      </c>
      <c r="F55234" s="278" t="str">
        <f>Resumo!$R$6</f>
        <v>Despesa Indireta</v>
      </c>
      <c r="G55234" s="286">
        <f>'Comp. Desp. Indiretas'!DV13</f>
        <v>0</v>
      </c>
    </row>
    <row r="55235" spans="1:7">
      <c r="A55235" s="283">
        <f>'Comp. Desp. Indiretas'!$DV$7</f>
        <v>0</v>
      </c>
      <c r="B55235" s="278" t="str">
        <f>'Comp. Desp. Indiretas'!$A$14</f>
        <v>MOC</v>
      </c>
      <c r="D55235" s="279" t="str">
        <f>'Comp. Desp. Indiretas'!$C$14</f>
        <v>ANALISTA DE PROJETOS PLENO</v>
      </c>
      <c r="E55235" s="278" t="str">
        <f>Resumo!$R$5</f>
        <v>Despesa</v>
      </c>
      <c r="F55235" s="278" t="str">
        <f>Resumo!$R$6</f>
        <v>Despesa Indireta</v>
      </c>
      <c r="G55235" s="286">
        <f>'Comp. Desp. Indiretas'!DV14</f>
        <v>0</v>
      </c>
    </row>
    <row r="55236" spans="1:7">
      <c r="A55236" s="283">
        <f>'Comp. Desp. Indiretas'!$DV$7</f>
        <v>0</v>
      </c>
      <c r="B55236" s="278" t="str">
        <f>'Comp. Desp. Indiretas'!$A$15</f>
        <v>MOC</v>
      </c>
      <c r="D55236" s="279" t="str">
        <f>'Comp. Desp. Indiretas'!$C$15</f>
        <v>ANALISTA DE PROJETOS JUNIOR</v>
      </c>
      <c r="E55236" s="278" t="str">
        <f>Resumo!$R$5</f>
        <v>Despesa</v>
      </c>
      <c r="F55236" s="278" t="str">
        <f>Resumo!$R$6</f>
        <v>Despesa Indireta</v>
      </c>
      <c r="G55236" s="286">
        <f>'Comp. Desp. Indiretas'!DV15</f>
        <v>0</v>
      </c>
    </row>
    <row r="55237" spans="1:7">
      <c r="A55237" s="283">
        <f>'Comp. Desp. Indiretas'!$DV$7</f>
        <v>0</v>
      </c>
      <c r="B55237" s="278" t="str">
        <f>'Comp. Desp. Indiretas'!$A$16</f>
        <v>MOC</v>
      </c>
      <c r="D55237" s="279" t="str">
        <f>'Comp. Desp. Indiretas'!$C$16</f>
        <v>TÉCNICO OPERACIONAL</v>
      </c>
      <c r="E55237" s="278" t="str">
        <f>Resumo!$R$5</f>
        <v>Despesa</v>
      </c>
      <c r="F55237" s="278" t="str">
        <f>Resumo!$R$6</f>
        <v>Despesa Indireta</v>
      </c>
      <c r="G55237" s="286">
        <f>'Comp. Desp. Indiretas'!DV16</f>
        <v>0</v>
      </c>
    </row>
    <row r="55238" spans="1:7">
      <c r="A55238" s="283">
        <f>'Comp. Desp. Indiretas'!$DV$7</f>
        <v>0</v>
      </c>
      <c r="B55238" s="278" t="str">
        <f>'Comp. Desp. Indiretas'!$A$17</f>
        <v>MOC</v>
      </c>
      <c r="D55238" s="279" t="str">
        <f>'Comp. Desp. Indiretas'!$C$17</f>
        <v>TÉCNICO OPERACIONAL - C/ PERICULOSIDADE</v>
      </c>
      <c r="E55238" s="278" t="str">
        <f>Resumo!$R$5</f>
        <v>Despesa</v>
      </c>
      <c r="F55238" s="278" t="str">
        <f>Resumo!$R$6</f>
        <v>Despesa Indireta</v>
      </c>
      <c r="G55238" s="286">
        <f>'Comp. Desp. Indiretas'!DV17</f>
        <v>0</v>
      </c>
    </row>
    <row r="55239" spans="1:7">
      <c r="A55239" s="283">
        <f>'Comp. Desp. Indiretas'!$DV$7</f>
        <v>0</v>
      </c>
      <c r="B55239" s="278" t="str">
        <f>'Comp. Desp. Indiretas'!$A$18</f>
        <v>MOC</v>
      </c>
      <c r="D55239" s="279" t="str">
        <f>'Comp. Desp. Indiretas'!$C$18</f>
        <v>ANALISTA DE GEOPROCESSAMENTO</v>
      </c>
      <c r="E55239" s="278" t="str">
        <f>Resumo!$R$5</f>
        <v>Despesa</v>
      </c>
      <c r="F55239" s="278" t="str">
        <f>Resumo!$R$6</f>
        <v>Despesa Indireta</v>
      </c>
      <c r="G55239" s="286">
        <f>'Comp. Desp. Indiretas'!DV18</f>
        <v>0</v>
      </c>
    </row>
    <row r="55240" spans="1:7">
      <c r="A55240" s="283">
        <f>'Comp. Desp. Indiretas'!$DV$7</f>
        <v>0</v>
      </c>
      <c r="B55240" s="278" t="str">
        <f>'Comp. Desp. Indiretas'!$A$19</f>
        <v>MOC</v>
      </c>
      <c r="D55240" s="279" t="str">
        <f>'Comp. Desp. Indiretas'!$C$19</f>
        <v>ASSISTENTE DE PROJETOS</v>
      </c>
      <c r="E55240" s="278" t="str">
        <f>Resumo!$R$5</f>
        <v>Despesa</v>
      </c>
      <c r="F55240" s="278" t="str">
        <f>Resumo!$R$6</f>
        <v>Despesa Indireta</v>
      </c>
      <c r="G55240" s="286">
        <f>'Comp. Desp. Indiretas'!DV19</f>
        <v>0</v>
      </c>
    </row>
    <row r="55241" spans="1:7">
      <c r="A55241" s="283">
        <f>'Comp. Desp. Indiretas'!$DV$7</f>
        <v>0</v>
      </c>
      <c r="B55241" s="278" t="str">
        <f>'Comp. Desp. Indiretas'!$A$20</f>
        <v>MOC</v>
      </c>
      <c r="D55241" s="279" t="str">
        <f>'Comp. Desp. Indiretas'!$C$20</f>
        <v>ASSISTENTE ADMINISTRATIVO</v>
      </c>
      <c r="E55241" s="278" t="str">
        <f>Resumo!$R$5</f>
        <v>Despesa</v>
      </c>
      <c r="F55241" s="278" t="str">
        <f>Resumo!$R$6</f>
        <v>Despesa Indireta</v>
      </c>
      <c r="G55241" s="286">
        <f>'Comp. Desp. Indiretas'!DV20</f>
        <v>0</v>
      </c>
    </row>
    <row r="55242" spans="1:7">
      <c r="A55242" s="283">
        <f>'Comp. Desp. Indiretas'!$DV$7</f>
        <v>0</v>
      </c>
      <c r="B55242" s="278" t="str">
        <f>'Comp. Desp. Indiretas'!$A$21</f>
        <v>MOC</v>
      </c>
      <c r="D55242" s="279" t="str">
        <f>'Comp. Desp. Indiretas'!$C$21</f>
        <v>ESTAGIÁRIO TÉCNICO</v>
      </c>
      <c r="E55242" s="278" t="str">
        <f>Resumo!$R$5</f>
        <v>Despesa</v>
      </c>
      <c r="F55242" s="278" t="str">
        <f>Resumo!$R$6</f>
        <v>Despesa Indireta</v>
      </c>
      <c r="G55242" s="286">
        <f>'Comp. Desp. Indiretas'!DV21</f>
        <v>0</v>
      </c>
    </row>
    <row r="55243" spans="1:7">
      <c r="A55243" s="283">
        <f>'Comp. Desp. Indiretas'!$DV$7</f>
        <v>0</v>
      </c>
      <c r="B55243" s="278" t="str">
        <f>'Comp. Desp. Indiretas'!$A$22</f>
        <v>MOC</v>
      </c>
      <c r="D55243" s="279" t="str">
        <f>'Comp. Desp. Indiretas'!$C$22</f>
        <v>ANALISTA FINANCEIRO</v>
      </c>
      <c r="E55243" s="278" t="str">
        <f>Resumo!$R$5</f>
        <v>Despesa</v>
      </c>
      <c r="F55243" s="278" t="str">
        <f>Resumo!$R$6</f>
        <v>Despesa Indireta</v>
      </c>
      <c r="G55243" s="286">
        <f>'Comp. Desp. Indiretas'!DV22</f>
        <v>0</v>
      </c>
    </row>
    <row r="55244" spans="1:7">
      <c r="A55244" s="283">
        <f>'Comp. Desp. Indiretas'!$DV$7</f>
        <v>0</v>
      </c>
      <c r="B55244" s="278" t="str">
        <f>'Comp. Desp. Indiretas'!$A$23</f>
        <v>MOC</v>
      </c>
      <c r="D55244" s="279" t="str">
        <f>'Comp. Desp. Indiretas'!$C$23</f>
        <v>ANALISTA DE SUPRIMENTOS</v>
      </c>
      <c r="E55244" s="278" t="str">
        <f>Resumo!$R$5</f>
        <v>Despesa</v>
      </c>
      <c r="F55244" s="278" t="str">
        <f>Resumo!$R$6</f>
        <v>Despesa Indireta</v>
      </c>
      <c r="G55244" s="286">
        <f>'Comp. Desp. Indiretas'!DV23</f>
        <v>0</v>
      </c>
    </row>
    <row r="55245" spans="1:7">
      <c r="A55245" s="283">
        <f>'Comp. Desp. Indiretas'!$DV$7</f>
        <v>0</v>
      </c>
      <c r="B55245" s="278" t="str">
        <f>'Comp. Desp. Indiretas'!$A$24</f>
        <v>DG</v>
      </c>
      <c r="D55245" s="279" t="str">
        <f>'Comp. Desp. Indiretas'!$C$24</f>
        <v>HOSPEDAGEM VIAGEM</v>
      </c>
      <c r="E55245" s="278" t="str">
        <f>Resumo!$R$5</f>
        <v>Despesa</v>
      </c>
      <c r="F55245" s="278" t="str">
        <f>Resumo!$R$6</f>
        <v>Despesa Indireta</v>
      </c>
      <c r="G55245" s="286">
        <f>'Comp. Desp. Indiretas'!DV24</f>
        <v>0</v>
      </c>
    </row>
    <row r="55246" spans="1:7">
      <c r="A55246" s="283">
        <f>'Comp. Desp. Indiretas'!$DV$7</f>
        <v>0</v>
      </c>
      <c r="B55246" s="278" t="str">
        <f>'Comp. Desp. Indiretas'!$A$25</f>
        <v>DG</v>
      </c>
      <c r="D55246" s="279" t="str">
        <f>'Comp. Desp. Indiretas'!$C$25</f>
        <v>HOSPEDAGEM - NIVEL 2</v>
      </c>
      <c r="E55246" s="278" t="str">
        <f>Resumo!$R$5</f>
        <v>Despesa</v>
      </c>
      <c r="F55246" s="278" t="str">
        <f>Resumo!$R$6</f>
        <v>Despesa Indireta</v>
      </c>
      <c r="G55246" s="286">
        <f>'Comp. Desp. Indiretas'!DV25</f>
        <v>0</v>
      </c>
    </row>
    <row r="55247" spans="1:7">
      <c r="A55247" s="283">
        <f>'Comp. Desp. Indiretas'!$DV$7</f>
        <v>0</v>
      </c>
      <c r="B55247" s="278" t="str">
        <f>'Comp. Desp. Indiretas'!$A$26</f>
        <v>DG</v>
      </c>
      <c r="D55247" s="279" t="str">
        <f>'Comp. Desp. Indiretas'!$C$26</f>
        <v>HOSPEDAGEM - NIVEL 3</v>
      </c>
      <c r="E55247" s="278" t="str">
        <f>Resumo!$R$5</f>
        <v>Despesa</v>
      </c>
      <c r="F55247" s="278" t="str">
        <f>Resumo!$R$6</f>
        <v>Despesa Indireta</v>
      </c>
      <c r="G55247" s="286">
        <f>'Comp. Desp. Indiretas'!DV26</f>
        <v>0</v>
      </c>
    </row>
    <row r="55248" spans="1:7">
      <c r="A55248" s="283">
        <f>'Comp. Desp. Indiretas'!$DV$7</f>
        <v>0</v>
      </c>
      <c r="B55248" s="278" t="str">
        <f>'Comp. Desp. Indiretas'!$A$27</f>
        <v>DG</v>
      </c>
      <c r="D55248" s="279" t="str">
        <f>'Comp. Desp. Indiretas'!$C$27</f>
        <v>SALA COMERCIAL - PARAUAPEBAS/PA</v>
      </c>
      <c r="E55248" s="278" t="str">
        <f>Resumo!$R$5</f>
        <v>Despesa</v>
      </c>
      <c r="F55248" s="278" t="str">
        <f>Resumo!$R$6</f>
        <v>Despesa Indireta</v>
      </c>
      <c r="G55248" s="286">
        <f>'Comp. Desp. Indiretas'!DV27</f>
        <v>0</v>
      </c>
    </row>
    <row r="55249" spans="1:7">
      <c r="A55249" s="283">
        <f>'Comp. Desp. Indiretas'!$DV$7</f>
        <v>0</v>
      </c>
      <c r="B55249" s="278" t="str">
        <f>'Comp. Desp. Indiretas'!$A$28</f>
        <v>DG</v>
      </c>
      <c r="D55249" s="279" t="str">
        <f>'Comp. Desp. Indiretas'!$C$28</f>
        <v>CUSTOS FIXOS - SALA COMERCIAL (INTERNET, TELEFONIA, ENERGIA, LIMPEZA, E ETC)</v>
      </c>
      <c r="E55249" s="278" t="str">
        <f>Resumo!$R$5</f>
        <v>Despesa</v>
      </c>
      <c r="F55249" s="278" t="str">
        <f>Resumo!$R$6</f>
        <v>Despesa Indireta</v>
      </c>
      <c r="G55249" s="286">
        <f>'Comp. Desp. Indiretas'!DV28</f>
        <v>0</v>
      </c>
    </row>
    <row r="55250" spans="1:7">
      <c r="A55250" s="283">
        <f>'Comp. Desp. Indiretas'!$DV$7</f>
        <v>0</v>
      </c>
      <c r="B55250" s="278" t="str">
        <f>'Comp. Desp. Indiretas'!$A$29</f>
        <v>DG</v>
      </c>
      <c r="D55250" s="279" t="str">
        <f>'Comp. Desp. Indiretas'!$C$29</f>
        <v>MOBILIA/FRETE - SALA COMERCIAL</v>
      </c>
      <c r="E55250" s="278" t="str">
        <f>Resumo!$R$5</f>
        <v>Despesa</v>
      </c>
      <c r="F55250" s="278" t="str">
        <f>Resumo!$R$6</f>
        <v>Despesa Indireta</v>
      </c>
      <c r="G55250" s="286">
        <f>'Comp. Desp. Indiretas'!DV29</f>
        <v>0</v>
      </c>
    </row>
    <row r="55251" spans="1:7">
      <c r="A55251" s="283">
        <f>'Comp. Desp. Indiretas'!$DV$7</f>
        <v>0</v>
      </c>
      <c r="B55251" s="278" t="str">
        <f>'Comp. Desp. Indiretas'!$A$30</f>
        <v>DG</v>
      </c>
      <c r="D55251" s="279" t="str">
        <f>'Comp. Desp. Indiretas'!$C$30</f>
        <v>ALIMENTAÇÃO - NIVEL 3</v>
      </c>
      <c r="E55251" s="278" t="str">
        <f>Resumo!$R$5</f>
        <v>Despesa</v>
      </c>
      <c r="F55251" s="278" t="str">
        <f>Resumo!$R$6</f>
        <v>Despesa Indireta</v>
      </c>
      <c r="G55251" s="286">
        <f>'Comp. Desp. Indiretas'!DV30</f>
        <v>0</v>
      </c>
    </row>
    <row r="55252" spans="1:7">
      <c r="A55252" s="283">
        <f>'Comp. Desp. Indiretas'!$DV$7</f>
        <v>0</v>
      </c>
      <c r="B55252" s="278" t="str">
        <f>'Comp. Desp. Indiretas'!$A$31</f>
        <v>DG</v>
      </c>
      <c r="D55252" s="279" t="str">
        <f>'Comp. Desp. Indiretas'!$C$31</f>
        <v>TELEFONIA</v>
      </c>
      <c r="E55252" s="278" t="str">
        <f>Resumo!$R$5</f>
        <v>Despesa</v>
      </c>
      <c r="F55252" s="278" t="str">
        <f>Resumo!$R$6</f>
        <v>Despesa Indireta</v>
      </c>
      <c r="G55252" s="286">
        <f>'Comp. Desp. Indiretas'!DV31</f>
        <v>0</v>
      </c>
    </row>
    <row r="55253" spans="1:7">
      <c r="A55253" s="283">
        <f>'Comp. Desp. Indiretas'!$DV$7</f>
        <v>0</v>
      </c>
      <c r="B55253" s="278" t="str">
        <f>'Comp. Desp. Indiretas'!$A$32</f>
        <v>DG</v>
      </c>
      <c r="D55253" s="279" t="str">
        <f>'Comp. Desp. Indiretas'!$C$32</f>
        <v>ALUGUEL DE VEÍCULO SUV</v>
      </c>
      <c r="E55253" s="278" t="str">
        <f>Resumo!$R$5</f>
        <v>Despesa</v>
      </c>
      <c r="F55253" s="278" t="str">
        <f>Resumo!$R$6</f>
        <v>Despesa Indireta</v>
      </c>
      <c r="G55253" s="286">
        <f>'Comp. Desp. Indiretas'!DV32</f>
        <v>0</v>
      </c>
    </row>
    <row r="55254" spans="1:7">
      <c r="A55254" s="283">
        <f>'Comp. Desp. Indiretas'!$DV$7</f>
        <v>0</v>
      </c>
      <c r="B55254" s="278" t="str">
        <f>'Comp. Desp. Indiretas'!$A$33</f>
        <v>DG</v>
      </c>
      <c r="D55254" s="279" t="str">
        <f>'Comp. Desp. Indiretas'!$C$33</f>
        <v>ALUGUEL DE VEICULO LEVE</v>
      </c>
      <c r="E55254" s="278" t="str">
        <f>Resumo!$R$5</f>
        <v>Despesa</v>
      </c>
      <c r="F55254" s="278" t="str">
        <f>Resumo!$R$6</f>
        <v>Despesa Indireta</v>
      </c>
      <c r="G55254" s="286">
        <f>'Comp. Desp. Indiretas'!DV33</f>
        <v>0</v>
      </c>
    </row>
    <row r="55255" spans="1:7">
      <c r="A55255" s="283">
        <f>'Comp. Desp. Indiretas'!$DV$7</f>
        <v>0</v>
      </c>
      <c r="B55255" s="278" t="str">
        <f>'Comp. Desp. Indiretas'!$A$34</f>
        <v>DG</v>
      </c>
      <c r="D55255" s="279" t="str">
        <f>'Comp. Desp. Indiretas'!$C$34</f>
        <v>ALUGUEL CAMINHONTE</v>
      </c>
      <c r="E55255" s="278" t="str">
        <f>Resumo!$R$5</f>
        <v>Despesa</v>
      </c>
      <c r="F55255" s="278" t="str">
        <f>Resumo!$R$6</f>
        <v>Despesa Indireta</v>
      </c>
      <c r="G55255" s="286">
        <f>'Comp. Desp. Indiretas'!DV34</f>
        <v>0</v>
      </c>
    </row>
    <row r="55256" spans="1:7">
      <c r="A55256" s="283">
        <f>'Comp. Desp. Indiretas'!$DV$7</f>
        <v>0</v>
      </c>
      <c r="B55256" s="278" t="str">
        <f>'Comp. Desp. Indiretas'!$A$35</f>
        <v>DG</v>
      </c>
      <c r="D55256" s="279" t="str">
        <f>'Comp. Desp. Indiretas'!$C$35</f>
        <v>AQUISIÇÃO DE VEICULO</v>
      </c>
      <c r="E55256" s="278" t="str">
        <f>Resumo!$R$5</f>
        <v>Despesa</v>
      </c>
      <c r="F55256" s="278" t="str">
        <f>Resumo!$R$6</f>
        <v>Despesa Indireta</v>
      </c>
      <c r="G55256" s="286">
        <f>'Comp. Desp. Indiretas'!DV35</f>
        <v>0</v>
      </c>
    </row>
    <row r="55257" spans="1:7">
      <c r="A55257" s="283">
        <f>'Comp. Desp. Indiretas'!$DV$7</f>
        <v>0</v>
      </c>
      <c r="B55257" s="278" t="str">
        <f>'Comp. Desp. Indiretas'!$A$36</f>
        <v>DG</v>
      </c>
      <c r="D55257" s="279" t="str">
        <f>'Comp. Desp. Indiretas'!$C$36</f>
        <v>COMBUSTÍVEL - GASOLINA</v>
      </c>
      <c r="E55257" s="278" t="str">
        <f>Resumo!$R$5</f>
        <v>Despesa</v>
      </c>
      <c r="F55257" s="278" t="str">
        <f>Resumo!$R$6</f>
        <v>Despesa Indireta</v>
      </c>
      <c r="G55257" s="286">
        <f>'Comp. Desp. Indiretas'!DV36</f>
        <v>0</v>
      </c>
    </row>
    <row r="55258" spans="1:7">
      <c r="A55258" s="283">
        <f>'Comp. Desp. Indiretas'!$DV$7</f>
        <v>0</v>
      </c>
      <c r="B55258" s="278" t="str">
        <f>'Comp. Desp. Indiretas'!$A$37</f>
        <v>DG</v>
      </c>
      <c r="D55258" s="279" t="str">
        <f>'Comp. Desp. Indiretas'!$C$37</f>
        <v>COMBUSTÍVEL - DIESEL</v>
      </c>
      <c r="E55258" s="278" t="str">
        <f>Resumo!$R$5</f>
        <v>Despesa</v>
      </c>
      <c r="F55258" s="278" t="str">
        <f>Resumo!$R$6</f>
        <v>Despesa Indireta</v>
      </c>
      <c r="G55258" s="286">
        <f>'Comp. Desp. Indiretas'!DV37</f>
        <v>0</v>
      </c>
    </row>
    <row r="55259" spans="1:7">
      <c r="A55259" s="283">
        <f>'Comp. Desp. Indiretas'!$DV$7</f>
        <v>0</v>
      </c>
      <c r="B55259" s="278" t="str">
        <f>'Comp. Desp. Indiretas'!$A$38</f>
        <v>DG</v>
      </c>
      <c r="D55259" s="279" t="str">
        <f>'Comp. Desp. Indiretas'!$C$38</f>
        <v>PASSAGEM AÉREA</v>
      </c>
      <c r="E55259" s="278" t="str">
        <f>Resumo!$R$5</f>
        <v>Despesa</v>
      </c>
      <c r="F55259" s="278" t="str">
        <f>Resumo!$R$6</f>
        <v>Despesa Indireta</v>
      </c>
      <c r="G55259" s="286">
        <f>'Comp. Desp. Indiretas'!DV38</f>
        <v>0</v>
      </c>
    </row>
    <row r="55260" spans="1:7">
      <c r="A55260" s="283">
        <f>'Comp. Desp. Indiretas'!$DV$7</f>
        <v>0</v>
      </c>
      <c r="B55260" s="278" t="str">
        <f>'Comp. Desp. Indiretas'!$A$39</f>
        <v>ART</v>
      </c>
      <c r="D55260" s="279" t="str">
        <f>'Comp. Desp. Indiretas'!$C$39</f>
        <v>ART CREA - Nível 1</v>
      </c>
      <c r="E55260" s="278" t="str">
        <f>Resumo!$R$5</f>
        <v>Despesa</v>
      </c>
      <c r="F55260" s="278" t="str">
        <f>Resumo!$R$6</f>
        <v>Despesa Indireta</v>
      </c>
      <c r="G55260" s="286">
        <f>'Comp. Desp. Indiretas'!DV39</f>
        <v>0</v>
      </c>
    </row>
    <row r="55261" spans="1:7">
      <c r="A55261" s="283">
        <f>'Comp. Desp. Indiretas'!$DV$7</f>
        <v>0</v>
      </c>
      <c r="B55261" s="278" t="str">
        <f>'Comp. Desp. Indiretas'!$A$40</f>
        <v>ART</v>
      </c>
      <c r="D55261" s="279" t="str">
        <f>'Comp. Desp. Indiretas'!$C$40</f>
        <v>ART CREA - Nível 2</v>
      </c>
      <c r="E55261" s="278" t="str">
        <f>Resumo!$R$5</f>
        <v>Despesa</v>
      </c>
      <c r="F55261" s="278" t="str">
        <f>Resumo!$R$6</f>
        <v>Despesa Indireta</v>
      </c>
      <c r="G55261" s="286">
        <f>'Comp. Desp. Indiretas'!DV40</f>
        <v>0</v>
      </c>
    </row>
    <row r="55262" spans="1:7">
      <c r="A55262" s="283">
        <f>'Comp. Desp. Indiretas'!$DV$7</f>
        <v>0</v>
      </c>
      <c r="B55262" s="278" t="str">
        <f>'Comp. Desp. Indiretas'!$A$41</f>
        <v>ART</v>
      </c>
      <c r="D55262" s="279" t="str">
        <f>'Comp. Desp. Indiretas'!$C$41</f>
        <v>ART CREA - Nível 3</v>
      </c>
      <c r="E55262" s="278" t="str">
        <f>Resumo!$R$5</f>
        <v>Despesa</v>
      </c>
      <c r="F55262" s="278" t="str">
        <f>Resumo!$R$6</f>
        <v>Despesa Indireta</v>
      </c>
      <c r="G55262" s="286">
        <f>'Comp. Desp. Indiretas'!DV41</f>
        <v>0</v>
      </c>
    </row>
    <row r="55263" spans="1:7">
      <c r="A55263" s="283">
        <f>'Comp. Desp. Indiretas'!$DV$7</f>
        <v>0</v>
      </c>
      <c r="B55263" s="278" t="str">
        <f>'Comp. Desp. Indiretas'!$A$42</f>
        <v>ART</v>
      </c>
      <c r="D55263" s="279" t="str">
        <f>'Comp. Desp. Indiretas'!$C$42</f>
        <v>ACERVO CREA</v>
      </c>
      <c r="E55263" s="278" t="str">
        <f>Resumo!$R$5</f>
        <v>Despesa</v>
      </c>
      <c r="F55263" s="278" t="str">
        <f>Resumo!$R$6</f>
        <v>Despesa Indireta</v>
      </c>
      <c r="G55263" s="286">
        <f>'Comp. Desp. Indiretas'!DV42</f>
        <v>0</v>
      </c>
    </row>
    <row r="55264" spans="1:7">
      <c r="A55264" s="283">
        <f>'Comp. Desp. Indiretas'!$DV$7</f>
        <v>0</v>
      </c>
      <c r="B55264" s="278" t="str">
        <f>'Comp. Desp. Indiretas'!$A$43</f>
        <v>ART</v>
      </c>
      <c r="D55264" s="279" t="str">
        <f>'Comp. Desp. Indiretas'!$C$43</f>
        <v>ART CRBio</v>
      </c>
      <c r="E55264" s="278" t="str">
        <f>Resumo!$R$5</f>
        <v>Despesa</v>
      </c>
      <c r="F55264" s="278" t="str">
        <f>Resumo!$R$6</f>
        <v>Despesa Indireta</v>
      </c>
      <c r="G55264" s="286">
        <f>'Comp. Desp. Indiretas'!DV43</f>
        <v>0</v>
      </c>
    </row>
    <row r="55265" spans="1:7">
      <c r="A55265" s="283">
        <f>'Comp. Desp. Indiretas'!$DV$7</f>
        <v>0</v>
      </c>
      <c r="B55265" s="278" t="str">
        <f>'Comp. Desp. Indiretas'!$A$44</f>
        <v>ART</v>
      </c>
      <c r="D55265" s="279" t="str">
        <f>'Comp. Desp. Indiretas'!$C$44</f>
        <v>ACERVO CRBio</v>
      </c>
      <c r="E55265" s="278" t="str">
        <f>Resumo!$R$5</f>
        <v>Despesa</v>
      </c>
      <c r="F55265" s="278" t="str">
        <f>Resumo!$R$6</f>
        <v>Despesa Indireta</v>
      </c>
      <c r="G55265" s="286">
        <f>'Comp. Desp. Indiretas'!DV44</f>
        <v>0</v>
      </c>
    </row>
    <row r="55266" spans="1:7">
      <c r="A55266" s="283">
        <f>'Comp. Desp. Indiretas'!$DV$7</f>
        <v>0</v>
      </c>
      <c r="B55266" s="278" t="str">
        <f>'Comp. Desp. Indiretas'!$A$45</f>
        <v>ART</v>
      </c>
      <c r="D55266" s="279" t="str">
        <f>'Comp. Desp. Indiretas'!$C$45</f>
        <v>VISTO CREA PF</v>
      </c>
      <c r="E55266" s="278" t="str">
        <f>Resumo!$R$5</f>
        <v>Despesa</v>
      </c>
      <c r="F55266" s="278" t="str">
        <f>Resumo!$R$6</f>
        <v>Despesa Indireta</v>
      </c>
      <c r="G55266" s="286">
        <f>'Comp. Desp. Indiretas'!DV45</f>
        <v>0</v>
      </c>
    </row>
    <row r="55267" spans="1:7">
      <c r="A55267" s="283">
        <f>'Comp. Desp. Indiretas'!$DV$7</f>
        <v>0</v>
      </c>
      <c r="B55267" s="278" t="str">
        <f>'Comp. Desp. Indiretas'!$A$46</f>
        <v>ART</v>
      </c>
      <c r="D55267" s="279" t="str">
        <f>'Comp. Desp. Indiretas'!$C$46</f>
        <v>VISTO CREA PJ</v>
      </c>
      <c r="E55267" s="278" t="str">
        <f>Resumo!$R$5</f>
        <v>Despesa</v>
      </c>
      <c r="F55267" s="278" t="str">
        <f>Resumo!$R$6</f>
        <v>Despesa Indireta</v>
      </c>
      <c r="G55267" s="286">
        <f>'Comp. Desp. Indiretas'!DV46</f>
        <v>0</v>
      </c>
    </row>
    <row r="55268" spans="1:7">
      <c r="A55268" s="283">
        <f>'Comp. Desp. Indiretas'!$DV$7</f>
        <v>0</v>
      </c>
      <c r="B55268" s="278" t="str">
        <f>'Comp. Desp. Indiretas'!$A$47</f>
        <v>ART</v>
      </c>
      <c r="D55268" s="279" t="str">
        <f>'Comp. Desp. Indiretas'!$C$47</f>
        <v>ANUIDADE CREA PF</v>
      </c>
      <c r="E55268" s="278" t="str">
        <f>Resumo!$R$5</f>
        <v>Despesa</v>
      </c>
      <c r="F55268" s="278" t="str">
        <f>Resumo!$R$6</f>
        <v>Despesa Indireta</v>
      </c>
      <c r="G55268" s="286">
        <f>'Comp. Desp. Indiretas'!DV47</f>
        <v>0</v>
      </c>
    </row>
    <row r="55269" spans="1:7">
      <c r="A55269" s="283">
        <f>'Comp. Desp. Indiretas'!$DV$7</f>
        <v>0</v>
      </c>
      <c r="B55269" s="278" t="str">
        <f>'Comp. Desp. Indiretas'!$A$48</f>
        <v>ART</v>
      </c>
      <c r="D55269" s="279" t="str">
        <f>'Comp. Desp. Indiretas'!$C$48</f>
        <v>ANUIDADE CREA PJ</v>
      </c>
      <c r="E55269" s="278" t="str">
        <f>Resumo!$R$5</f>
        <v>Despesa</v>
      </c>
      <c r="F55269" s="278" t="str">
        <f>Resumo!$R$6</f>
        <v>Despesa Indireta</v>
      </c>
      <c r="G55269" s="286">
        <f>'Comp. Desp. Indiretas'!DV48</f>
        <v>0</v>
      </c>
    </row>
    <row r="55270" spans="1:7">
      <c r="A55270" s="283">
        <f>'Comp. Desp. Indiretas'!$DV$7</f>
        <v>0</v>
      </c>
      <c r="B55270" s="278" t="str">
        <f>'Comp. Desp. Indiretas'!$A$49</f>
        <v>ART</v>
      </c>
      <c r="D55270" s="279" t="str">
        <f>'Comp. Desp. Indiretas'!$C$49</f>
        <v>VISTO CRBio PF</v>
      </c>
      <c r="E55270" s="278" t="str">
        <f>Resumo!$R$5</f>
        <v>Despesa</v>
      </c>
      <c r="F55270" s="278" t="str">
        <f>Resumo!$R$6</f>
        <v>Despesa Indireta</v>
      </c>
      <c r="G55270" s="286">
        <f>'Comp. Desp. Indiretas'!DV49</f>
        <v>0</v>
      </c>
    </row>
    <row r="55271" spans="1:7">
      <c r="A55271" s="283">
        <f>'Comp. Desp. Indiretas'!$DV$7</f>
        <v>0</v>
      </c>
      <c r="B55271" s="278" t="str">
        <f>'Comp. Desp. Indiretas'!$A$50</f>
        <v>ART</v>
      </c>
      <c r="D55271" s="279" t="str">
        <f>'Comp. Desp. Indiretas'!$C$50</f>
        <v>VISTO CRBio PJ</v>
      </c>
      <c r="E55271" s="278" t="str">
        <f>Resumo!$R$5</f>
        <v>Despesa</v>
      </c>
      <c r="F55271" s="278" t="str">
        <f>Resumo!$R$6</f>
        <v>Despesa Indireta</v>
      </c>
      <c r="G55271" s="286">
        <f>'Comp. Desp. Indiretas'!DV50</f>
        <v>0</v>
      </c>
    </row>
    <row r="55272" spans="1:7">
      <c r="A55272" s="283">
        <f>'Comp. Desp. Indiretas'!$DV$7</f>
        <v>0</v>
      </c>
      <c r="B55272" s="278" t="str">
        <f>'Comp. Desp. Indiretas'!$A$51</f>
        <v>SMS</v>
      </c>
      <c r="D55272" s="279" t="str">
        <f>'Comp. Desp. Indiretas'!$C$51</f>
        <v>PPRA</v>
      </c>
      <c r="E55272" s="278" t="str">
        <f>Resumo!$R$5</f>
        <v>Despesa</v>
      </c>
      <c r="F55272" s="278" t="str">
        <f>Resumo!$R$6</f>
        <v>Despesa Indireta</v>
      </c>
      <c r="G55272" s="286">
        <f>'Comp. Desp. Indiretas'!DV51</f>
        <v>0</v>
      </c>
    </row>
    <row r="55273" spans="1:7">
      <c r="A55273" s="283">
        <f>'Comp. Desp. Indiretas'!$DV$7</f>
        <v>0</v>
      </c>
      <c r="B55273" s="278" t="str">
        <f>'Comp. Desp. Indiretas'!$A$52</f>
        <v>SMS</v>
      </c>
      <c r="D55273" s="279" t="str">
        <f>'Comp. Desp. Indiretas'!$C$52</f>
        <v>PCMSO</v>
      </c>
      <c r="E55273" s="278" t="str">
        <f>Resumo!$R$5</f>
        <v>Despesa</v>
      </c>
      <c r="F55273" s="278" t="str">
        <f>Resumo!$R$6</f>
        <v>Despesa Indireta</v>
      </c>
      <c r="G55273" s="286">
        <f>'Comp. Desp. Indiretas'!DV52</f>
        <v>0</v>
      </c>
    </row>
    <row r="55274" spans="1:7">
      <c r="A55274" s="283">
        <f>'Comp. Desp. Indiretas'!$DV$7</f>
        <v>0</v>
      </c>
      <c r="B55274" s="278" t="str">
        <f>'Comp. Desp. Indiretas'!$A$53</f>
        <v>SMS</v>
      </c>
      <c r="D55274" s="279" t="str">
        <f>'Comp. Desp. Indiretas'!$C$53</f>
        <v>PGR</v>
      </c>
      <c r="E55274" s="278" t="str">
        <f>Resumo!$R$5</f>
        <v>Despesa</v>
      </c>
      <c r="F55274" s="278" t="str">
        <f>Resumo!$R$6</f>
        <v>Despesa Indireta</v>
      </c>
      <c r="G55274" s="286">
        <f>'Comp. Desp. Indiretas'!DV53</f>
        <v>0</v>
      </c>
    </row>
    <row r="55275" spans="1:7">
      <c r="A55275" s="283">
        <f>'Comp. Desp. Indiretas'!$DV$7</f>
        <v>0</v>
      </c>
      <c r="B55275" s="278" t="str">
        <f>'Comp. Desp. Indiretas'!$A$55</f>
        <v>SMS</v>
      </c>
      <c r="D55275" s="279" t="str">
        <f>'Comp. Desp. Indiretas'!$C$55</f>
        <v>TREINAMENTO</v>
      </c>
      <c r="E55275" s="278" t="str">
        <f>Resumo!$R$5</f>
        <v>Despesa</v>
      </c>
      <c r="F55275" s="278" t="str">
        <f>Resumo!$R$6</f>
        <v>Despesa Indireta</v>
      </c>
      <c r="G55275" s="286">
        <f>'Comp. Desp. Indiretas'!DV55</f>
        <v>0</v>
      </c>
    </row>
    <row r="55276" spans="1:7">
      <c r="A55276" s="283">
        <f>'Comp. Desp. Indiretas'!$DV$7</f>
        <v>0</v>
      </c>
      <c r="B55276" s="278" t="str">
        <f>'Comp. Desp. Indiretas'!$A$56</f>
        <v>SMS</v>
      </c>
      <c r="D55276" s="279" t="str">
        <f>'Comp. Desp. Indiretas'!$C$56</f>
        <v>ASO</v>
      </c>
      <c r="E55276" s="278" t="str">
        <f>Resumo!$R$5</f>
        <v>Despesa</v>
      </c>
      <c r="F55276" s="278" t="str">
        <f>Resumo!$R$6</f>
        <v>Despesa Indireta</v>
      </c>
      <c r="G55276" s="286">
        <f>'Comp. Desp. Indiretas'!DV56</f>
        <v>0</v>
      </c>
    </row>
    <row r="55277" spans="1:7">
      <c r="A55277" s="283">
        <f>'Comp. Desp. Indiretas'!$DV$7</f>
        <v>0</v>
      </c>
      <c r="B55277" s="278">
        <f>'Comp. Desp. Indiretas'!$A$57</f>
        <v>0</v>
      </c>
      <c r="D55277" s="279" t="str">
        <f>'Comp. Desp. Indiretas'!$C$57</f>
        <v/>
      </c>
      <c r="E55277" s="278" t="str">
        <f>Resumo!$R$5</f>
        <v>Despesa</v>
      </c>
      <c r="F55277" s="278" t="str">
        <f>Resumo!$R$6</f>
        <v>Despesa Indireta</v>
      </c>
      <c r="G55277" s="286">
        <f>'Comp. Desp. Indiretas'!DV57</f>
        <v>0</v>
      </c>
    </row>
    <row r="55278" spans="1:7">
      <c r="A55278" s="283">
        <f>'Comp. Desp. Indiretas'!$DV$7</f>
        <v>0</v>
      </c>
      <c r="B55278" s="278">
        <f>'Comp. Desp. Indiretas'!$A$58</f>
        <v>0</v>
      </c>
      <c r="D55278" s="279" t="str">
        <f>'Comp. Desp. Indiretas'!$C$58</f>
        <v/>
      </c>
      <c r="E55278" s="278" t="str">
        <f>Resumo!$R$5</f>
        <v>Despesa</v>
      </c>
      <c r="F55278" s="278" t="str">
        <f>Resumo!$R$6</f>
        <v>Despesa Indireta</v>
      </c>
      <c r="G55278" s="286">
        <f>'Comp. Desp. Indiretas'!DV58</f>
        <v>0</v>
      </c>
    </row>
    <row r="55279" spans="1:7">
      <c r="A55279" s="283">
        <f>'Comp. Desp. Indiretas'!$DV$7</f>
        <v>0</v>
      </c>
      <c r="B55279" s="278">
        <f>'Comp. Desp. Indiretas'!$A$59</f>
        <v>0</v>
      </c>
      <c r="D55279" s="279" t="str">
        <f>'Comp. Desp. Indiretas'!$C$59</f>
        <v/>
      </c>
      <c r="E55279" s="278" t="str">
        <f>Resumo!$R$5</f>
        <v>Despesa</v>
      </c>
      <c r="F55279" s="278" t="str">
        <f>Resumo!$R$6</f>
        <v>Despesa Indireta</v>
      </c>
      <c r="G55279" s="286">
        <f>'Comp. Desp. Indiretas'!DV59</f>
        <v>0</v>
      </c>
    </row>
    <row r="55280" spans="1:7">
      <c r="A55280" s="283">
        <f>'Comp. Desp. Indiretas'!$DV$7</f>
        <v>0</v>
      </c>
      <c r="B55280" s="278">
        <f>'Comp. Desp. Indiretas'!$A$60</f>
        <v>0</v>
      </c>
      <c r="D55280" s="279" t="str">
        <f>'Comp. Desp. Indiretas'!$C$60</f>
        <v/>
      </c>
      <c r="E55280" s="278" t="str">
        <f>Resumo!$R$5</f>
        <v>Despesa</v>
      </c>
      <c r="F55280" s="278" t="str">
        <f>Resumo!$R$6</f>
        <v>Despesa Indireta</v>
      </c>
      <c r="G55280" s="286">
        <f>'Comp. Desp. Indiretas'!DV60</f>
        <v>0</v>
      </c>
    </row>
    <row r="55281" spans="1:7">
      <c r="A55281" s="283">
        <f>'Comp. Desp. Indiretas'!$DV$7</f>
        <v>0</v>
      </c>
      <c r="B55281" s="278" t="str">
        <f>'Comp. Desp. Indiretas'!$A$63</f>
        <v>MOC</v>
      </c>
      <c r="D55281" s="279" t="str">
        <f>'Comp. Desp. Indiretas'!$C$63</f>
        <v>DIRETOR TÉCNICO</v>
      </c>
      <c r="E55281" s="278" t="str">
        <f>Resumo!$R$5</f>
        <v>Despesa</v>
      </c>
      <c r="F55281" s="278" t="str">
        <f>Resumo!$R$6</f>
        <v>Despesa Indireta</v>
      </c>
      <c r="G55281" s="286">
        <f>'Comp. Desp. Indiretas'!DV63</f>
        <v>0</v>
      </c>
    </row>
    <row r="55282" spans="1:7">
      <c r="A55282" s="283">
        <f>'Comp. Desp. Indiretas'!$DV$7</f>
        <v>0</v>
      </c>
      <c r="B55282" s="278" t="str">
        <f>'Comp. Desp. Indiretas'!$A$64</f>
        <v>MOC</v>
      </c>
      <c r="D55282" s="279" t="str">
        <f>'Comp. Desp. Indiretas'!$C$64</f>
        <v>ANALISTA DE SUPRIMENTOS</v>
      </c>
      <c r="E55282" s="278" t="str">
        <f>Resumo!$R$5</f>
        <v>Despesa</v>
      </c>
      <c r="F55282" s="278" t="str">
        <f>Resumo!$R$6</f>
        <v>Despesa Indireta</v>
      </c>
      <c r="G55282" s="286">
        <f>'Comp. Desp. Indiretas'!DV64</f>
        <v>0</v>
      </c>
    </row>
    <row r="55283" spans="1:7">
      <c r="A55283" s="283">
        <f>'Comp. Desp. Indiretas'!$DV$7</f>
        <v>0</v>
      </c>
      <c r="B55283" s="278" t="str">
        <f>'Comp. Desp. Indiretas'!$A$65</f>
        <v>MOC</v>
      </c>
      <c r="D55283" s="279" t="str">
        <f>'Comp. Desp. Indiretas'!$C$65</f>
        <v>GERENTE DE PROJETO - PJ</v>
      </c>
      <c r="E55283" s="278" t="str">
        <f>Resumo!$R$5</f>
        <v>Despesa</v>
      </c>
      <c r="F55283" s="278" t="str">
        <f>Resumo!$R$6</f>
        <v>Despesa Indireta</v>
      </c>
      <c r="G55283" s="286">
        <f>'Comp. Desp. Indiretas'!DV65</f>
        <v>0</v>
      </c>
    </row>
    <row r="55284" spans="1:7">
      <c r="A55284" s="283">
        <f>'Comp. Desp. Indiretas'!$DV$7</f>
        <v>0</v>
      </c>
      <c r="B55284" s="278" t="str">
        <f>'Comp. Desp. Indiretas'!$A$66</f>
        <v>MOC</v>
      </c>
      <c r="D55284" s="279" t="str">
        <f>'Comp. Desp. Indiretas'!$C$66</f>
        <v>COORD. DE PROJETO - PJ</v>
      </c>
      <c r="E55284" s="278" t="str">
        <f>Resumo!$R$5</f>
        <v>Despesa</v>
      </c>
      <c r="F55284" s="278" t="str">
        <f>Resumo!$R$6</f>
        <v>Despesa Indireta</v>
      </c>
      <c r="G55284" s="286">
        <f>'Comp. Desp. Indiretas'!DV66</f>
        <v>0</v>
      </c>
    </row>
    <row r="55285" spans="1:7">
      <c r="A55285" s="283">
        <f>'Comp. Desp. Indiretas'!$DV$7</f>
        <v>0</v>
      </c>
      <c r="B55285" s="278" t="str">
        <f>'Comp. Desp. Indiretas'!$A$67</f>
        <v>MOC</v>
      </c>
      <c r="D55285" s="279" t="str">
        <f>'Comp. Desp. Indiretas'!$C$67</f>
        <v>COORD. OPERACIONAL - PJ</v>
      </c>
      <c r="E55285" s="278" t="str">
        <f>Resumo!$R$5</f>
        <v>Despesa</v>
      </c>
      <c r="F55285" s="278" t="str">
        <f>Resumo!$R$6</f>
        <v>Despesa Indireta</v>
      </c>
      <c r="G55285" s="286">
        <f>'Comp. Desp. Indiretas'!DV67</f>
        <v>0</v>
      </c>
    </row>
    <row r="55286" spans="1:7">
      <c r="A55286" s="283">
        <f>'Comp. Desp. Indiretas'!$DV$7</f>
        <v>0</v>
      </c>
      <c r="B55286" s="278" t="str">
        <f>'Comp. Desp. Indiretas'!$A$68</f>
        <v>MOC</v>
      </c>
      <c r="D55286" s="279" t="str">
        <f>'Comp. Desp. Indiretas'!$C$68</f>
        <v>ANALISTA DE PROJETOS SENIOR - PJ</v>
      </c>
      <c r="E55286" s="278" t="str">
        <f>Resumo!$R$5</f>
        <v>Despesa</v>
      </c>
      <c r="F55286" s="278" t="str">
        <f>Resumo!$R$6</f>
        <v>Despesa Indireta</v>
      </c>
      <c r="G55286" s="286">
        <f>'Comp. Desp. Indiretas'!DV68</f>
        <v>0</v>
      </c>
    </row>
    <row r="55287" spans="1:7">
      <c r="A55287" s="283">
        <f>'Comp. Desp. Indiretas'!$DV$7</f>
        <v>0</v>
      </c>
      <c r="B55287" s="278" t="str">
        <f>'Comp. Desp. Indiretas'!$A$69</f>
        <v>MOC</v>
      </c>
      <c r="D55287" s="279" t="str">
        <f>'Comp. Desp. Indiretas'!$C$69</f>
        <v>ANALISTA DE PROJETOS PLENO - PJ</v>
      </c>
      <c r="E55287" s="278" t="str">
        <f>Resumo!$R$5</f>
        <v>Despesa</v>
      </c>
      <c r="F55287" s="278" t="str">
        <f>Resumo!$R$6</f>
        <v>Despesa Indireta</v>
      </c>
      <c r="G55287" s="286">
        <f>'Comp. Desp. Indiretas'!DV69</f>
        <v>0</v>
      </c>
    </row>
    <row r="55288" spans="1:7">
      <c r="A55288" s="283">
        <f>'Comp. Desp. Indiretas'!$DV$7</f>
        <v>0</v>
      </c>
      <c r="B55288" s="278" t="str">
        <f>'Comp. Desp. Indiretas'!$A$70</f>
        <v>MOC</v>
      </c>
      <c r="D55288" s="279" t="str">
        <f>'Comp. Desp. Indiretas'!$C$70</f>
        <v>ANALISTA DE PROJETOS JUNIOR - PJ</v>
      </c>
      <c r="E55288" s="278" t="str">
        <f>Resumo!$R$5</f>
        <v>Despesa</v>
      </c>
      <c r="F55288" s="278" t="str">
        <f>Resumo!$R$6</f>
        <v>Despesa Indireta</v>
      </c>
      <c r="G55288" s="286">
        <f>'Comp. Desp. Indiretas'!DV70</f>
        <v>0</v>
      </c>
    </row>
    <row r="55289" spans="1:7">
      <c r="A55289" s="283">
        <f>'Comp. Desp. Indiretas'!$DV$7</f>
        <v>0</v>
      </c>
      <c r="B55289" s="278" t="str">
        <f>'Comp. Desp. Indiretas'!$A$71</f>
        <v>MOC</v>
      </c>
      <c r="D55289" s="279" t="str">
        <f>'Comp. Desp. Indiretas'!$C$71</f>
        <v>TÉCNICO OPERACIONAL - PJ</v>
      </c>
      <c r="E55289" s="278" t="str">
        <f>Resumo!$R$5</f>
        <v>Despesa</v>
      </c>
      <c r="F55289" s="278" t="str">
        <f>Resumo!$R$6</f>
        <v>Despesa Indireta</v>
      </c>
      <c r="G55289" s="286">
        <f>'Comp. Desp. Indiretas'!DV71</f>
        <v>0</v>
      </c>
    </row>
    <row r="55290" spans="1:7">
      <c r="A55290" s="283">
        <f>'Comp. Desp. Indiretas'!$DV$7</f>
        <v>0</v>
      </c>
      <c r="B55290" s="278" t="str">
        <f>'Comp. Desp. Indiretas'!$A$72</f>
        <v>MOC</v>
      </c>
      <c r="D55290" s="279" t="str">
        <f>'Comp. Desp. Indiretas'!$C$72</f>
        <v>AUXILIAR TÉCNICO - PJ</v>
      </c>
      <c r="E55290" s="278" t="str">
        <f>Resumo!$R$5</f>
        <v>Despesa</v>
      </c>
      <c r="F55290" s="278" t="str">
        <f>Resumo!$R$6</f>
        <v>Despesa Indireta</v>
      </c>
      <c r="G55290" s="286">
        <f>'Comp. Desp. Indiretas'!DV72</f>
        <v>0</v>
      </c>
    </row>
    <row r="55291" spans="1:7">
      <c r="A55291" s="283">
        <f>'Comp. Desp. Indiretas'!$DV$7</f>
        <v>0</v>
      </c>
      <c r="B55291" s="278" t="str">
        <f>'Comp. Desp. Indiretas'!$A$73</f>
        <v>MOC</v>
      </c>
      <c r="D55291" s="279" t="str">
        <f>'Comp. Desp. Indiretas'!$C$73</f>
        <v>ANALISTA FINANCEIRO</v>
      </c>
      <c r="E55291" s="278" t="str">
        <f>Resumo!$R$5</f>
        <v>Despesa</v>
      </c>
      <c r="F55291" s="278" t="str">
        <f>Resumo!$R$6</f>
        <v>Despesa Indireta</v>
      </c>
      <c r="G55291" s="286">
        <f>'Comp. Desp. Indiretas'!DV73</f>
        <v>0</v>
      </c>
    </row>
    <row r="55292" spans="1:7">
      <c r="A55292" s="283">
        <f>'Comp. Desp. Indiretas'!$DV$7</f>
        <v>0</v>
      </c>
      <c r="B55292" s="278" t="str">
        <f>'Comp. Desp. Indiretas'!$A$74</f>
        <v>MOC</v>
      </c>
      <c r="D55292" s="279" t="str">
        <f>'Comp. Desp. Indiretas'!$C$74</f>
        <v>ANALISTA DE SUPRIMENTOS</v>
      </c>
      <c r="E55292" s="278" t="str">
        <f>Resumo!$R$5</f>
        <v>Despesa</v>
      </c>
      <c r="F55292" s="278" t="str">
        <f>Resumo!$R$6</f>
        <v>Despesa Indireta</v>
      </c>
      <c r="G55292" s="286">
        <f>'Comp. Desp. Indiretas'!DV74</f>
        <v>0</v>
      </c>
    </row>
    <row r="55293" spans="1:7">
      <c r="A55293" s="283">
        <f>'Comp. Desp. Indiretas'!$DV$7</f>
        <v>0</v>
      </c>
      <c r="B55293" s="278" t="str">
        <f>'Comp. Desp. Indiretas'!$A$75</f>
        <v>DG</v>
      </c>
      <c r="D55293" s="279" t="str">
        <f>'Comp. Desp. Indiretas'!$C$75</f>
        <v>HOSPEDAGEM VIAGEM</v>
      </c>
      <c r="E55293" s="278" t="str">
        <f>Resumo!$R$5</f>
        <v>Despesa</v>
      </c>
      <c r="F55293" s="278" t="str">
        <f>Resumo!$R$6</f>
        <v>Despesa Indireta</v>
      </c>
      <c r="G55293" s="286">
        <f>'Comp. Desp. Indiretas'!DV75</f>
        <v>0</v>
      </c>
    </row>
    <row r="55294" spans="1:7">
      <c r="A55294" s="283">
        <f>'Comp. Desp. Indiretas'!$DV$7</f>
        <v>0</v>
      </c>
      <c r="B55294" s="278" t="str">
        <f>'Comp. Desp. Indiretas'!$A$76</f>
        <v>DG</v>
      </c>
      <c r="D55294" s="279" t="str">
        <f>'Comp. Desp. Indiretas'!$C$76</f>
        <v>ALIMENTAÇÃO VIAGEM (CAFÉ / ALMOÇO OU JANTA)</v>
      </c>
      <c r="E55294" s="278" t="str">
        <f>Resumo!$R$5</f>
        <v>Despesa</v>
      </c>
      <c r="F55294" s="278" t="str">
        <f>Resumo!$R$6</f>
        <v>Despesa Indireta</v>
      </c>
      <c r="G55294" s="286">
        <f>'Comp. Desp. Indiretas'!DV76</f>
        <v>0</v>
      </c>
    </row>
    <row r="55295" spans="1:7">
      <c r="A55295" s="283">
        <f>'Comp. Desp. Indiretas'!$DV$7</f>
        <v>0</v>
      </c>
      <c r="B55295" s="278" t="str">
        <f>'Comp. Desp. Indiretas'!$A$77</f>
        <v>DG</v>
      </c>
      <c r="D55295" s="279" t="str">
        <f>'Comp. Desp. Indiretas'!$C$77</f>
        <v>SALA COMERCIAL - PARAUAPEBAS/PA</v>
      </c>
      <c r="E55295" s="278" t="str">
        <f>Resumo!$R$5</f>
        <v>Despesa</v>
      </c>
      <c r="F55295" s="278" t="str">
        <f>Resumo!$R$6</f>
        <v>Despesa Indireta</v>
      </c>
      <c r="G55295" s="286">
        <f>'Comp. Desp. Indiretas'!DV77</f>
        <v>0</v>
      </c>
    </row>
    <row r="55296" spans="1:7">
      <c r="A55296" s="283">
        <f>'Comp. Desp. Indiretas'!$DV$7</f>
        <v>0</v>
      </c>
      <c r="B55296" s="278" t="str">
        <f>'Comp. Desp. Indiretas'!$A$78</f>
        <v>DG</v>
      </c>
      <c r="D55296" s="279" t="str">
        <f>'Comp. Desp. Indiretas'!$C$78</f>
        <v>ALIMENTAÇÃO VIAGEM (CAFÉ / ALMOÇO OU JANTA)</v>
      </c>
      <c r="E55296" s="278" t="str">
        <f>Resumo!$R$5</f>
        <v>Despesa</v>
      </c>
      <c r="F55296" s="278" t="str">
        <f>Resumo!$R$6</f>
        <v>Despesa Indireta</v>
      </c>
      <c r="G55296" s="286">
        <f>'Comp. Desp. Indiretas'!DV78</f>
        <v>0</v>
      </c>
    </row>
    <row r="55297" spans="1:7">
      <c r="A55297" s="283">
        <f>'Comp. Desp. Indiretas'!$DV$7</f>
        <v>0</v>
      </c>
      <c r="B55297" s="278" t="str">
        <f>'Comp. Desp. Indiretas'!$A$79</f>
        <v>DG</v>
      </c>
      <c r="D55297" s="279" t="str">
        <f>'Comp. Desp. Indiretas'!$C$79</f>
        <v>ALIMENTAÇÃO - NIVEL 2</v>
      </c>
      <c r="E55297" s="278" t="str">
        <f>Resumo!$R$5</f>
        <v>Despesa</v>
      </c>
      <c r="F55297" s="278" t="str">
        <f>Resumo!$R$6</f>
        <v>Despesa Indireta</v>
      </c>
      <c r="G55297" s="286">
        <f>'Comp. Desp. Indiretas'!DV79</f>
        <v>0</v>
      </c>
    </row>
    <row r="55298" spans="1:7">
      <c r="A55298" s="283">
        <f>'Comp. Desp. Indiretas'!$DV$7</f>
        <v>0</v>
      </c>
      <c r="B55298" s="278" t="str">
        <f>'Comp. Desp. Indiretas'!$A$80</f>
        <v>DG</v>
      </c>
      <c r="D55298" s="279" t="str">
        <f>'Comp. Desp. Indiretas'!$C$80</f>
        <v>ALIMENTAÇÃO - NIVEL 3</v>
      </c>
      <c r="E55298" s="278" t="str">
        <f>Resumo!$R$5</f>
        <v>Despesa</v>
      </c>
      <c r="F55298" s="278" t="str">
        <f>Resumo!$R$6</f>
        <v>Despesa Indireta</v>
      </c>
      <c r="G55298" s="286">
        <f>'Comp. Desp. Indiretas'!DV80</f>
        <v>0</v>
      </c>
    </row>
    <row r="55299" spans="1:7">
      <c r="A55299" s="283">
        <f>'Comp. Desp. Indiretas'!$DV$7</f>
        <v>0</v>
      </c>
      <c r="B55299" s="278" t="str">
        <f>'Comp. Desp. Indiretas'!$A$81</f>
        <v>DG</v>
      </c>
      <c r="D55299" s="279" t="str">
        <f>'Comp. Desp. Indiretas'!$C$81</f>
        <v>TELEFONIA</v>
      </c>
      <c r="E55299" s="278" t="str">
        <f>Resumo!$R$5</f>
        <v>Despesa</v>
      </c>
      <c r="F55299" s="278" t="str">
        <f>Resumo!$R$6</f>
        <v>Despesa Indireta</v>
      </c>
      <c r="G55299" s="286">
        <f>'Comp. Desp. Indiretas'!DV81</f>
        <v>0</v>
      </c>
    </row>
    <row r="55300" spans="1:7">
      <c r="A55300" s="283">
        <f>'Comp. Desp. Indiretas'!$DV$7</f>
        <v>0</v>
      </c>
      <c r="B55300" s="278" t="str">
        <f>'Comp. Desp. Indiretas'!$A$82</f>
        <v>DG</v>
      </c>
      <c r="D55300" s="279" t="str">
        <f>'Comp. Desp. Indiretas'!$C$82</f>
        <v>ALUGUEL DE VEÍCULO SUV</v>
      </c>
      <c r="E55300" s="278" t="str">
        <f>Resumo!$R$5</f>
        <v>Despesa</v>
      </c>
      <c r="F55300" s="278" t="str">
        <f>Resumo!$R$6</f>
        <v>Despesa Indireta</v>
      </c>
      <c r="G55300" s="286">
        <f>'Comp. Desp. Indiretas'!DV82</f>
        <v>0</v>
      </c>
    </row>
    <row r="55301" spans="1:7">
      <c r="A55301" s="283">
        <f>'Comp. Desp. Indiretas'!$DV$7</f>
        <v>0</v>
      </c>
      <c r="B55301" s="278" t="str">
        <f>'Comp. Desp. Indiretas'!$A$83</f>
        <v>DG</v>
      </c>
      <c r="D55301" s="279" t="str">
        <f>'Comp. Desp. Indiretas'!$C$83</f>
        <v>ALUGUEL DE VEICULO LEVE</v>
      </c>
      <c r="E55301" s="278" t="str">
        <f>Resumo!$R$5</f>
        <v>Despesa</v>
      </c>
      <c r="F55301" s="278" t="str">
        <f>Resumo!$R$6</f>
        <v>Despesa Indireta</v>
      </c>
      <c r="G55301" s="286">
        <f>'Comp. Desp. Indiretas'!DV83</f>
        <v>0</v>
      </c>
    </row>
    <row r="55302" spans="1:7">
      <c r="A55302" s="283">
        <f>'Comp. Desp. Indiretas'!$DV$7</f>
        <v>0</v>
      </c>
      <c r="B55302" s="278" t="str">
        <f>'Comp. Desp. Indiretas'!$A$84</f>
        <v>DG</v>
      </c>
      <c r="D55302" s="279" t="str">
        <f>'Comp. Desp. Indiretas'!$C$84</f>
        <v>ALUGUEL CAMINHONTE</v>
      </c>
      <c r="E55302" s="278" t="str">
        <f>Resumo!$R$5</f>
        <v>Despesa</v>
      </c>
      <c r="F55302" s="278" t="str">
        <f>Resumo!$R$6</f>
        <v>Despesa Indireta</v>
      </c>
      <c r="G55302" s="286">
        <f>'Comp. Desp. Indiretas'!DV84</f>
        <v>0</v>
      </c>
    </row>
    <row r="55303" spans="1:7">
      <c r="A55303" s="283">
        <f>'Comp. Desp. Indiretas'!$DV$7</f>
        <v>0</v>
      </c>
      <c r="B55303" s="278" t="str">
        <f>'Comp. Desp. Indiretas'!$A$85</f>
        <v>DG</v>
      </c>
      <c r="D55303" s="279" t="str">
        <f>'Comp. Desp. Indiretas'!$C$85</f>
        <v>AQUISIÇÃO DE VEICULO</v>
      </c>
      <c r="E55303" s="278" t="str">
        <f>Resumo!$R$5</f>
        <v>Despesa</v>
      </c>
      <c r="F55303" s="278" t="str">
        <f>Resumo!$R$6</f>
        <v>Despesa Indireta</v>
      </c>
      <c r="G55303" s="286">
        <f>'Comp. Desp. Indiretas'!DV85</f>
        <v>0</v>
      </c>
    </row>
    <row r="55304" spans="1:7">
      <c r="A55304" s="283">
        <f>'Comp. Desp. Indiretas'!$DV$7</f>
        <v>0</v>
      </c>
      <c r="B55304" s="278" t="str">
        <f>'Comp. Desp. Indiretas'!$A$86</f>
        <v>DG</v>
      </c>
      <c r="D55304" s="279" t="str">
        <f>'Comp. Desp. Indiretas'!$C$86</f>
        <v>COMBUSTÍVEL - GASOLINA</v>
      </c>
      <c r="E55304" s="278" t="str">
        <f>Resumo!$R$5</f>
        <v>Despesa</v>
      </c>
      <c r="F55304" s="278" t="str">
        <f>Resumo!$R$6</f>
        <v>Despesa Indireta</v>
      </c>
      <c r="G55304" s="286">
        <f>'Comp. Desp. Indiretas'!DV86</f>
        <v>0</v>
      </c>
    </row>
    <row r="55305" spans="1:7">
      <c r="A55305" s="283">
        <f>'Comp. Desp. Indiretas'!$DV$7</f>
        <v>0</v>
      </c>
      <c r="B55305" s="278" t="str">
        <f>'Comp. Desp. Indiretas'!$A$87</f>
        <v>DG</v>
      </c>
      <c r="D55305" s="279" t="str">
        <f>'Comp. Desp. Indiretas'!$C$87</f>
        <v>COMBUSTÍVEL - DIESEL</v>
      </c>
      <c r="E55305" s="278" t="str">
        <f>Resumo!$R$5</f>
        <v>Despesa</v>
      </c>
      <c r="F55305" s="278" t="str">
        <f>Resumo!$R$6</f>
        <v>Despesa Indireta</v>
      </c>
      <c r="G55305" s="286">
        <f>'Comp. Desp. Indiretas'!DV87</f>
        <v>0</v>
      </c>
    </row>
    <row r="55306" spans="1:7">
      <c r="A55306" s="283">
        <f>'Comp. Desp. Indiretas'!$DV$7</f>
        <v>0</v>
      </c>
      <c r="B55306" s="278" t="str">
        <f>'Comp. Desp. Indiretas'!$A$88</f>
        <v>DG</v>
      </c>
      <c r="D55306" s="279" t="str">
        <f>'Comp. Desp. Indiretas'!$C$88</f>
        <v>PASSAGEM AÉREA</v>
      </c>
      <c r="E55306" s="278" t="str">
        <f>Resumo!$R$5</f>
        <v>Despesa</v>
      </c>
      <c r="F55306" s="278" t="str">
        <f>Resumo!$R$6</f>
        <v>Despesa Indireta</v>
      </c>
      <c r="G55306" s="286">
        <f>'Comp. Desp. Indiretas'!DV88</f>
        <v>0</v>
      </c>
    </row>
    <row r="55307" spans="1:7">
      <c r="A55307" s="283">
        <f>'Comp. Desp. Indiretas'!$DV$7</f>
        <v>0</v>
      </c>
      <c r="B55307" s="278" t="str">
        <f>'Comp. Desp. Indiretas'!$A$89</f>
        <v>ART</v>
      </c>
      <c r="D55307" s="279" t="str">
        <f>'Comp. Desp. Indiretas'!$C$89</f>
        <v>ART CREA - Nível 1</v>
      </c>
      <c r="E55307" s="278" t="str">
        <f>Resumo!$R$5</f>
        <v>Despesa</v>
      </c>
      <c r="F55307" s="278" t="str">
        <f>Resumo!$R$6</f>
        <v>Despesa Indireta</v>
      </c>
      <c r="G55307" s="286">
        <f>'Comp. Desp. Indiretas'!DV89</f>
        <v>0</v>
      </c>
    </row>
    <row r="55308" spans="1:7">
      <c r="A55308" s="283">
        <f>'Comp. Desp. Indiretas'!$DV$7</f>
        <v>0</v>
      </c>
      <c r="B55308" s="278" t="str">
        <f>'Comp. Desp. Indiretas'!$A$90</f>
        <v>ART</v>
      </c>
      <c r="D55308" s="279" t="str">
        <f>'Comp. Desp. Indiretas'!$C$90</f>
        <v>ART CREA - Nível 2</v>
      </c>
      <c r="E55308" s="278" t="str">
        <f>Resumo!$R$5</f>
        <v>Despesa</v>
      </c>
      <c r="F55308" s="278" t="str">
        <f>Resumo!$R$6</f>
        <v>Despesa Indireta</v>
      </c>
      <c r="G55308" s="286">
        <f>'Comp. Desp. Indiretas'!DV90</f>
        <v>0</v>
      </c>
    </row>
    <row r="55309" spans="1:7">
      <c r="A55309" s="283">
        <f>'Comp. Desp. Indiretas'!$DV$7</f>
        <v>0</v>
      </c>
      <c r="B55309" s="278" t="str">
        <f>'Comp. Desp. Indiretas'!$A$91</f>
        <v>ART</v>
      </c>
      <c r="D55309" s="279" t="str">
        <f>'Comp. Desp. Indiretas'!$C$91</f>
        <v>ART CREA - Nível 3</v>
      </c>
      <c r="E55309" s="278" t="str">
        <f>Resumo!$R$5</f>
        <v>Despesa</v>
      </c>
      <c r="F55309" s="278" t="str">
        <f>Resumo!$R$6</f>
        <v>Despesa Indireta</v>
      </c>
      <c r="G55309" s="286">
        <f>'Comp. Desp. Indiretas'!DV91</f>
        <v>0</v>
      </c>
    </row>
    <row r="55310" spans="1:7">
      <c r="A55310" s="283">
        <f>'Comp. Desp. Indiretas'!$DV$7</f>
        <v>0</v>
      </c>
      <c r="B55310" s="278" t="str">
        <f>'Comp. Desp. Indiretas'!$A$92</f>
        <v>ART</v>
      </c>
      <c r="D55310" s="279" t="str">
        <f>'Comp. Desp. Indiretas'!$C$92</f>
        <v>ACERVO CREA</v>
      </c>
      <c r="E55310" s="278" t="str">
        <f>Resumo!$R$5</f>
        <v>Despesa</v>
      </c>
      <c r="F55310" s="278" t="str">
        <f>Resumo!$R$6</f>
        <v>Despesa Indireta</v>
      </c>
      <c r="G55310" s="286">
        <f>'Comp. Desp. Indiretas'!DV92</f>
        <v>0</v>
      </c>
    </row>
    <row r="55311" spans="1:7">
      <c r="A55311" s="283">
        <f>'Comp. Desp. Indiretas'!$DV$7</f>
        <v>0</v>
      </c>
      <c r="B55311" s="278" t="str">
        <f>'Comp. Desp. Indiretas'!$A$93</f>
        <v>ART</v>
      </c>
      <c r="D55311" s="279" t="str">
        <f>'Comp. Desp. Indiretas'!$C$93</f>
        <v>ART CRBio</v>
      </c>
      <c r="E55311" s="278" t="str">
        <f>Resumo!$R$5</f>
        <v>Despesa</v>
      </c>
      <c r="F55311" s="278" t="str">
        <f>Resumo!$R$6</f>
        <v>Despesa Indireta</v>
      </c>
      <c r="G55311" s="286">
        <f>'Comp. Desp. Indiretas'!DV93</f>
        <v>0</v>
      </c>
    </row>
    <row r="55312" spans="1:7">
      <c r="A55312" s="283">
        <f>'Comp. Desp. Indiretas'!$DV$7</f>
        <v>0</v>
      </c>
      <c r="B55312" s="278" t="str">
        <f>'Comp. Desp. Indiretas'!$A$94</f>
        <v>ART</v>
      </c>
      <c r="D55312" s="279" t="str">
        <f>'Comp. Desp. Indiretas'!$C$94</f>
        <v>ACERVO CRBio</v>
      </c>
      <c r="E55312" s="278" t="str">
        <f>Resumo!$R$5</f>
        <v>Despesa</v>
      </c>
      <c r="F55312" s="278" t="str">
        <f>Resumo!$R$6</f>
        <v>Despesa Indireta</v>
      </c>
      <c r="G55312" s="286">
        <f>'Comp. Desp. Indiretas'!DV94</f>
        <v>0</v>
      </c>
    </row>
    <row r="55313" spans="1:7">
      <c r="A55313" s="283">
        <f>'Comp. Desp. Indiretas'!$DV$7</f>
        <v>0</v>
      </c>
      <c r="B55313" s="278" t="str">
        <f>'Comp. Desp. Indiretas'!$A$95</f>
        <v>ART</v>
      </c>
      <c r="D55313" s="279" t="str">
        <f>'Comp. Desp. Indiretas'!$C$95</f>
        <v>VISTO CREA PF</v>
      </c>
      <c r="E55313" s="278" t="str">
        <f>Resumo!$R$5</f>
        <v>Despesa</v>
      </c>
      <c r="F55313" s="278" t="str">
        <f>Resumo!$R$6</f>
        <v>Despesa Indireta</v>
      </c>
      <c r="G55313" s="286">
        <f>'Comp. Desp. Indiretas'!DV95</f>
        <v>0</v>
      </c>
    </row>
    <row r="55314" spans="1:7">
      <c r="A55314" s="283">
        <f>'Comp. Desp. Indiretas'!$DV$7</f>
        <v>0</v>
      </c>
      <c r="B55314" s="278" t="str">
        <f>'Comp. Desp. Indiretas'!$A$96</f>
        <v>ART</v>
      </c>
      <c r="D55314" s="279" t="str">
        <f>'Comp. Desp. Indiretas'!$C$96</f>
        <v>VISTO CREA PJ</v>
      </c>
      <c r="E55314" s="278" t="str">
        <f>Resumo!$R$5</f>
        <v>Despesa</v>
      </c>
      <c r="F55314" s="278" t="str">
        <f>Resumo!$R$6</f>
        <v>Despesa Indireta</v>
      </c>
      <c r="G55314" s="286">
        <f>'Comp. Desp. Indiretas'!DV96</f>
        <v>0</v>
      </c>
    </row>
    <row r="55315" spans="1:7">
      <c r="A55315" s="283">
        <f>'Comp. Desp. Indiretas'!$DV$7</f>
        <v>0</v>
      </c>
      <c r="B55315" s="278" t="str">
        <f>'Comp. Desp. Indiretas'!$A$97</f>
        <v>ART</v>
      </c>
      <c r="D55315" s="279" t="str">
        <f>'Comp. Desp. Indiretas'!$C$97</f>
        <v>ANUIDADE CREA PF</v>
      </c>
      <c r="E55315" s="278" t="str">
        <f>Resumo!$R$5</f>
        <v>Despesa</v>
      </c>
      <c r="F55315" s="278" t="str">
        <f>Resumo!$R$6</f>
        <v>Despesa Indireta</v>
      </c>
      <c r="G55315" s="286">
        <f>'Comp. Desp. Indiretas'!DV97</f>
        <v>0</v>
      </c>
    </row>
    <row r="55316" spans="1:7">
      <c r="A55316" s="283">
        <f>'Comp. Desp. Indiretas'!$DV$7</f>
        <v>0</v>
      </c>
      <c r="B55316" s="278" t="str">
        <f>'Comp. Desp. Indiretas'!$A$98</f>
        <v>ART</v>
      </c>
      <c r="D55316" s="279" t="str">
        <f>'Comp. Desp. Indiretas'!$C$98</f>
        <v>ANUIDADE CREA PJ</v>
      </c>
      <c r="E55316" s="278" t="str">
        <f>Resumo!$R$5</f>
        <v>Despesa</v>
      </c>
      <c r="F55316" s="278" t="str">
        <f>Resumo!$R$6</f>
        <v>Despesa Indireta</v>
      </c>
      <c r="G55316" s="286">
        <f>'Comp. Desp. Indiretas'!DV98</f>
        <v>0</v>
      </c>
    </row>
    <row r="55317" spans="1:7">
      <c r="A55317" s="283">
        <f>'Comp. Desp. Indiretas'!$DV$7</f>
        <v>0</v>
      </c>
      <c r="B55317" s="278" t="str">
        <f>'Comp. Desp. Indiretas'!$A$99</f>
        <v>ART</v>
      </c>
      <c r="D55317" s="279" t="str">
        <f>'Comp. Desp. Indiretas'!$C$99</f>
        <v>VISTO CRBio PF</v>
      </c>
      <c r="E55317" s="278" t="str">
        <f>Resumo!$R$5</f>
        <v>Despesa</v>
      </c>
      <c r="F55317" s="278" t="str">
        <f>Resumo!$R$6</f>
        <v>Despesa Indireta</v>
      </c>
      <c r="G55317" s="286">
        <f>'Comp. Desp. Indiretas'!DV99</f>
        <v>0</v>
      </c>
    </row>
    <row r="55318" spans="1:7">
      <c r="A55318" s="283">
        <f>'Comp. Desp. Indiretas'!$DV$7</f>
        <v>0</v>
      </c>
      <c r="B55318" s="278" t="str">
        <f>'Comp. Desp. Indiretas'!$A$100</f>
        <v>ART</v>
      </c>
      <c r="D55318" s="279" t="str">
        <f>'Comp. Desp. Indiretas'!$C$100</f>
        <v>VISTO CRBio PJ</v>
      </c>
      <c r="E55318" s="278" t="str">
        <f>Resumo!$R$5</f>
        <v>Despesa</v>
      </c>
      <c r="F55318" s="278" t="str">
        <f>Resumo!$R$6</f>
        <v>Despesa Indireta</v>
      </c>
      <c r="G55318" s="286">
        <f>'Comp. Desp. Indiretas'!DV100</f>
        <v>0</v>
      </c>
    </row>
    <row r="55319" spans="1:7">
      <c r="A55319" s="283">
        <f>'Comp. Desp. Indiretas'!$DV$7</f>
        <v>0</v>
      </c>
      <c r="B55319" s="278" t="str">
        <f>'Comp. Desp. Indiretas'!$A$101</f>
        <v>SMS</v>
      </c>
      <c r="D55319" s="279" t="str">
        <f>'Comp. Desp. Indiretas'!$C$101</f>
        <v>PPRA</v>
      </c>
      <c r="E55319" s="278" t="str">
        <f>Resumo!$R$5</f>
        <v>Despesa</v>
      </c>
      <c r="F55319" s="278" t="str">
        <f>Resumo!$R$6</f>
        <v>Despesa Indireta</v>
      </c>
      <c r="G55319" s="286">
        <f>'Comp. Desp. Indiretas'!DV101</f>
        <v>0</v>
      </c>
    </row>
    <row r="55320" spans="1:7">
      <c r="A55320" s="283">
        <f>'Comp. Desp. Indiretas'!$DV$7</f>
        <v>0</v>
      </c>
      <c r="B55320" s="278" t="str">
        <f>'Comp. Desp. Indiretas'!$A$102</f>
        <v>SMS</v>
      </c>
      <c r="D55320" s="279" t="str">
        <f>'Comp. Desp. Indiretas'!$C$102</f>
        <v>PCMSO</v>
      </c>
      <c r="E55320" s="278" t="str">
        <f>Resumo!$R$5</f>
        <v>Despesa</v>
      </c>
      <c r="F55320" s="278" t="str">
        <f>Resumo!$R$6</f>
        <v>Despesa Indireta</v>
      </c>
      <c r="G55320" s="286">
        <f>'Comp. Desp. Indiretas'!DV102</f>
        <v>0</v>
      </c>
    </row>
    <row r="55321" spans="1:7">
      <c r="A55321" s="283">
        <f>'Comp. Desp. Indiretas'!$DV$7</f>
        <v>0</v>
      </c>
      <c r="B55321" s="278" t="str">
        <f>'Comp. Desp. Indiretas'!$A$103</f>
        <v>SMS</v>
      </c>
      <c r="D55321" s="279" t="str">
        <f>'Comp. Desp. Indiretas'!$C$103</f>
        <v>PGR</v>
      </c>
      <c r="E55321" s="278" t="str">
        <f>Resumo!$R$5</f>
        <v>Despesa</v>
      </c>
      <c r="F55321" s="278" t="str">
        <f>Resumo!$R$6</f>
        <v>Despesa Indireta</v>
      </c>
      <c r="G55321" s="286">
        <f>'Comp. Desp. Indiretas'!DV103</f>
        <v>0</v>
      </c>
    </row>
    <row r="55322" spans="1:7">
      <c r="A55322" s="283">
        <f>'Comp. Desp. Indiretas'!$DV$7</f>
        <v>0</v>
      </c>
      <c r="B55322" s="278" t="str">
        <f>'Comp. Desp. Indiretas'!$A$104</f>
        <v>SMS</v>
      </c>
      <c r="D55322" s="279" t="str">
        <f>'Comp. Desp. Indiretas'!$C$104</f>
        <v>PAE</v>
      </c>
      <c r="E55322" s="278" t="str">
        <f>Resumo!$R$5</f>
        <v>Despesa</v>
      </c>
      <c r="F55322" s="278" t="str">
        <f>Resumo!$R$6</f>
        <v>Despesa Indireta</v>
      </c>
      <c r="G55322" s="286">
        <f>'Comp. Desp. Indiretas'!DV104</f>
        <v>0</v>
      </c>
    </row>
    <row r="55323" spans="1:7">
      <c r="A55323" s="283">
        <f>'Comp. Desp. Indiretas'!$DV$7</f>
        <v>0</v>
      </c>
      <c r="B55323" s="278" t="str">
        <f>'Comp. Desp. Indiretas'!$A$105</f>
        <v>SMS</v>
      </c>
      <c r="D55323" s="279" t="str">
        <f>'Comp. Desp. Indiretas'!$C$105</f>
        <v>TREINAMENTO</v>
      </c>
      <c r="E55323" s="278" t="str">
        <f>Resumo!$R$5</f>
        <v>Despesa</v>
      </c>
      <c r="F55323" s="278" t="str">
        <f>Resumo!$R$6</f>
        <v>Despesa Indireta</v>
      </c>
      <c r="G55323" s="286">
        <f>'Comp. Desp. Indiretas'!DV105</f>
        <v>0</v>
      </c>
    </row>
    <row r="55324" spans="1:7">
      <c r="A55324" s="283">
        <f>'Comp. Desp. Indiretas'!$DV$7</f>
        <v>0</v>
      </c>
      <c r="B55324" s="278" t="str">
        <f>'Comp. Desp. Indiretas'!$A$106</f>
        <v>SMS</v>
      </c>
      <c r="D55324" s="279" t="str">
        <f>'Comp. Desp. Indiretas'!$C$106</f>
        <v>ASO</v>
      </c>
      <c r="E55324" s="278" t="str">
        <f>Resumo!$R$5</f>
        <v>Despesa</v>
      </c>
      <c r="F55324" s="278" t="str">
        <f>Resumo!$R$6</f>
        <v>Despesa Indireta</v>
      </c>
      <c r="G55324" s="286">
        <f>'Comp. Desp. Indiretas'!DV106</f>
        <v>0</v>
      </c>
    </row>
    <row r="55325" spans="1:7">
      <c r="A55325" s="283">
        <f>'Comp. Desp. Indiretas'!$DV$7</f>
        <v>0</v>
      </c>
      <c r="B55325" s="278">
        <f>'Comp. Desp. Indiretas'!$A$107</f>
        <v>0</v>
      </c>
      <c r="D55325" s="279" t="str">
        <f>'Comp. Desp. Indiretas'!$C$107</f>
        <v/>
      </c>
      <c r="E55325" s="278" t="str">
        <f>Resumo!$R$5</f>
        <v>Despesa</v>
      </c>
      <c r="F55325" s="278" t="str">
        <f>Resumo!$R$6</f>
        <v>Despesa Indireta</v>
      </c>
      <c r="G55325" s="286">
        <f>'Comp. Desp. Indiretas'!DV107</f>
        <v>0</v>
      </c>
    </row>
    <row r="55326" spans="1:7">
      <c r="A55326" s="283">
        <f>'Comp. Desp. Indiretas'!$DV$7</f>
        <v>0</v>
      </c>
      <c r="B55326" s="278">
        <f>'Comp. Desp. Indiretas'!$A$108</f>
        <v>0</v>
      </c>
      <c r="D55326" s="279" t="str">
        <f>'Comp. Desp. Indiretas'!$C$108</f>
        <v/>
      </c>
      <c r="E55326" s="278" t="str">
        <f>Resumo!$R$5</f>
        <v>Despesa</v>
      </c>
      <c r="F55326" s="278" t="str">
        <f>Resumo!$R$6</f>
        <v>Despesa Indireta</v>
      </c>
      <c r="G55326" s="286">
        <f>'Comp. Desp. Indiretas'!DV108</f>
        <v>0</v>
      </c>
    </row>
    <row r="55327" spans="1:7">
      <c r="A55327" s="283">
        <f>'Comp. Desp. Indiretas'!$DV$7</f>
        <v>0</v>
      </c>
      <c r="B55327" s="278">
        <f>'Comp. Desp. Indiretas'!$A$109</f>
        <v>0</v>
      </c>
      <c r="D55327" s="279" t="str">
        <f>'Comp. Desp. Indiretas'!$C$109</f>
        <v/>
      </c>
      <c r="E55327" s="278" t="str">
        <f>Resumo!$R$5</f>
        <v>Despesa</v>
      </c>
      <c r="F55327" s="278" t="str">
        <f>Resumo!$R$6</f>
        <v>Despesa Indireta</v>
      </c>
      <c r="G55327" s="286">
        <f>'Comp. Desp. Indiretas'!DV109</f>
        <v>0</v>
      </c>
    </row>
    <row r="55328" spans="1:7">
      <c r="A55328" s="283">
        <f>'Comp. Desp. Indiretas'!$DV$7</f>
        <v>0</v>
      </c>
      <c r="B55328" s="278">
        <f>'Comp. Desp. Indiretas'!$A$110</f>
        <v>0</v>
      </c>
      <c r="D55328" s="279" t="str">
        <f>'Comp. Desp. Indiretas'!$C$110</f>
        <v/>
      </c>
      <c r="E55328" s="278" t="str">
        <f>Resumo!$R$5</f>
        <v>Despesa</v>
      </c>
      <c r="F55328" s="278" t="str">
        <f>Resumo!$R$6</f>
        <v>Despesa Indireta</v>
      </c>
      <c r="G55328" s="286">
        <f>'Comp. Desp. Indiretas'!DV110</f>
        <v>0</v>
      </c>
    </row>
    <row r="55329" spans="1:7">
      <c r="A55329" s="283">
        <f>'Comp. Desp. Indiretas'!$DV$7</f>
        <v>0</v>
      </c>
      <c r="B55329" s="278">
        <f>'Comp. Desp. Indiretas'!$A$111</f>
        <v>0</v>
      </c>
      <c r="D55329" s="279" t="str">
        <f>'Comp. Desp. Indiretas'!$C$111</f>
        <v/>
      </c>
      <c r="E55329" s="278" t="str">
        <f>Resumo!$R$5</f>
        <v>Despesa</v>
      </c>
      <c r="F55329" s="278" t="str">
        <f>Resumo!$R$6</f>
        <v>Despesa Indireta</v>
      </c>
      <c r="G55329" s="286">
        <f>'Comp. Desp. Indiretas'!DV111</f>
        <v>0</v>
      </c>
    </row>
    <row r="55330" spans="1:7">
      <c r="A55330" s="283">
        <f>'Comp. Desp. Indiretas'!$DV$7</f>
        <v>0</v>
      </c>
      <c r="B55330" s="278">
        <f>'Comp. Desp. Indiretas'!$A$112</f>
        <v>0</v>
      </c>
      <c r="D55330" s="279" t="str">
        <f>'Comp. Desp. Indiretas'!$C$112</f>
        <v/>
      </c>
      <c r="E55330" s="278" t="str">
        <f>Resumo!$R$5</f>
        <v>Despesa</v>
      </c>
      <c r="F55330" s="278" t="str">
        <f>Resumo!$R$6</f>
        <v>Despesa Indireta</v>
      </c>
      <c r="G55330" s="286">
        <f>'Comp. Desp. Indiretas'!DV112</f>
        <v>0</v>
      </c>
    </row>
    <row r="55331" spans="1:7">
      <c r="A55331" s="283">
        <f>'Comp. Desp. Indiretas'!$DV$7</f>
        <v>0</v>
      </c>
      <c r="B55331" s="278" t="str">
        <f>'Composições Desp. Diretas'!$A$10</f>
        <v>MOD</v>
      </c>
      <c r="C55331" s="278" t="str">
        <f>EAP!$C$9</f>
        <v>PP01</v>
      </c>
      <c r="D55331" s="279" t="str">
        <f>'Composições Desp. Diretas'!$C$10</f>
        <v>ANALISTA TÉCNICO</v>
      </c>
      <c r="E55331" s="278" t="str">
        <f>Resumo!$R$5</f>
        <v>Despesa</v>
      </c>
      <c r="F55331" s="278" t="str">
        <f>Resumo!$R$7</f>
        <v>Despesa Direta</v>
      </c>
      <c r="G55331" s="286">
        <f>'Composições Desp. Diretas'!DW10</f>
        <v>0</v>
      </c>
    </row>
    <row r="55332" spans="1:7">
      <c r="A55332" s="283">
        <f>'Comp. Desp. Indiretas'!$DV$7</f>
        <v>0</v>
      </c>
      <c r="B55332" s="278" t="str">
        <f>'Composições Desp. Diretas'!$A$11</f>
        <v>MOD</v>
      </c>
      <c r="C55332" s="278" t="str">
        <f>EAP!$C$9</f>
        <v>PP01</v>
      </c>
      <c r="D55332" s="279" t="str">
        <f>'Composições Desp. Diretas'!$C$11</f>
        <v>ASSISTENTE ADMINISTRATIVO</v>
      </c>
      <c r="E55332" s="278" t="str">
        <f>Resumo!$R$5</f>
        <v>Despesa</v>
      </c>
      <c r="F55332" s="278" t="str">
        <f>Resumo!$R$7</f>
        <v>Despesa Direta</v>
      </c>
      <c r="G55332" s="286">
        <f>'Composições Desp. Diretas'!DW11</f>
        <v>0</v>
      </c>
    </row>
    <row r="55333" spans="1:7">
      <c r="A55333" s="283">
        <f>'Comp. Desp. Indiretas'!$DV$7</f>
        <v>0</v>
      </c>
      <c r="B55333" s="278" t="str">
        <f>'Composições Desp. Diretas'!$A$12</f>
        <v>MOD</v>
      </c>
      <c r="C55333" s="278" t="str">
        <f>EAP!$C$9</f>
        <v>PP01</v>
      </c>
      <c r="D55333" s="279" t="str">
        <f>'Composições Desp. Diretas'!$C$12</f>
        <v>TÉCNICO DE SEGURANÇA</v>
      </c>
      <c r="E55333" s="278" t="str">
        <f>Resumo!$R$5</f>
        <v>Despesa</v>
      </c>
      <c r="F55333" s="278" t="str">
        <f>Resumo!$R$7</f>
        <v>Despesa Direta</v>
      </c>
      <c r="G55333" s="286">
        <f>'Composições Desp. Diretas'!DW12</f>
        <v>0</v>
      </c>
    </row>
    <row r="55334" spans="1:7">
      <c r="A55334" s="283">
        <f>'Comp. Desp. Indiretas'!$DV$7</f>
        <v>0</v>
      </c>
      <c r="B55334" s="278" t="str">
        <f>'Composições Desp. Diretas'!$A$13</f>
        <v>MOD</v>
      </c>
      <c r="C55334" s="278" t="str">
        <f>EAP!$C$9</f>
        <v>PP01</v>
      </c>
      <c r="D55334" s="279" t="str">
        <f>'Composições Desp. Diretas'!$C$13</f>
        <v>PREPOSTO</v>
      </c>
      <c r="E55334" s="278" t="str">
        <f>Resumo!$R$5</f>
        <v>Despesa</v>
      </c>
      <c r="F55334" s="278" t="str">
        <f>Resumo!$R$7</f>
        <v>Despesa Direta</v>
      </c>
      <c r="G55334" s="286">
        <f>'Composições Desp. Diretas'!DW13</f>
        <v>0</v>
      </c>
    </row>
    <row r="55335" spans="1:7">
      <c r="A55335" s="283">
        <f>'Comp. Desp. Indiretas'!$DV$7</f>
        <v>0</v>
      </c>
      <c r="B55335" s="278" t="str">
        <f>'Composições Desp. Diretas'!$A$14</f>
        <v>MOD</v>
      </c>
      <c r="C55335" s="278" t="str">
        <f>EAP!$C$9</f>
        <v>PP01</v>
      </c>
      <c r="D55335" s="279" t="str">
        <f>'Composições Desp. Diretas'!$C$14</f>
        <v>COORDENADOR PEAC</v>
      </c>
      <c r="E55335" s="278" t="str">
        <f>Resumo!$R$5</f>
        <v>Despesa</v>
      </c>
      <c r="F55335" s="278" t="str">
        <f>Resumo!$R$7</f>
        <v>Despesa Direta</v>
      </c>
      <c r="G55335" s="286">
        <f>'Composições Desp. Diretas'!DW14</f>
        <v>0</v>
      </c>
    </row>
    <row r="55336" spans="1:7">
      <c r="A55336" s="283">
        <f>'Comp. Desp. Indiretas'!$DV$7</f>
        <v>0</v>
      </c>
      <c r="B55336" s="278" t="str">
        <f>'Composições Desp. Diretas'!$A$15</f>
        <v>MOD</v>
      </c>
      <c r="C55336" s="278" t="str">
        <f>EAP!$C$9</f>
        <v>PP01</v>
      </c>
      <c r="D55336" s="279" t="str">
        <f>'Composições Desp. Diretas'!$C$15</f>
        <v>COORDENADOR PEAC</v>
      </c>
      <c r="E55336" s="278" t="str">
        <f>Resumo!$R$5</f>
        <v>Despesa</v>
      </c>
      <c r="F55336" s="278" t="str">
        <f>Resumo!$R$7</f>
        <v>Despesa Direta</v>
      </c>
      <c r="G55336" s="286">
        <f>'Composições Desp. Diretas'!DW15</f>
        <v>0</v>
      </c>
    </row>
    <row r="55337" spans="1:7">
      <c r="A55337" s="283">
        <f>'Comp. Desp. Indiretas'!$DV$7</f>
        <v>0</v>
      </c>
      <c r="B55337" s="278" t="str">
        <f>'Composições Desp. Diretas'!$A$16</f>
        <v>MOD</v>
      </c>
      <c r="C55337" s="278" t="str">
        <f>EAP!$C$9</f>
        <v>PP01</v>
      </c>
      <c r="D55337" s="279" t="str">
        <f>'Composições Desp. Diretas'!$C$16</f>
        <v>PRODUÇÃO AUDIOVISUAL (DESIGNER GRÁFICO)</v>
      </c>
      <c r="E55337" s="278" t="str">
        <f>Resumo!$R$5</f>
        <v>Despesa</v>
      </c>
      <c r="F55337" s="278" t="str">
        <f>Resumo!$R$7</f>
        <v>Despesa Direta</v>
      </c>
      <c r="G55337" s="286">
        <f>'Composições Desp. Diretas'!DW16</f>
        <v>0</v>
      </c>
    </row>
    <row r="55338" spans="1:7">
      <c r="A55338" s="283">
        <f>'Comp. Desp. Indiretas'!$DV$7</f>
        <v>0</v>
      </c>
      <c r="B55338" s="278" t="str">
        <f>'Composições Desp. Diretas'!$A$17</f>
        <v>DG</v>
      </c>
      <c r="C55338" s="278" t="str">
        <f>EAP!$C$9</f>
        <v>PP01</v>
      </c>
      <c r="D55338" s="279" t="str">
        <f>'Composições Desp. Diretas'!$C$17</f>
        <v>AJUDA DE CUSTO - CAJU - NÍVEL 1</v>
      </c>
      <c r="E55338" s="278" t="str">
        <f>Resumo!$R$5</f>
        <v>Despesa</v>
      </c>
      <c r="F55338" s="278" t="str">
        <f>Resumo!$R$7</f>
        <v>Despesa Direta</v>
      </c>
      <c r="G55338" s="286">
        <f>'Composições Desp. Diretas'!DW17</f>
        <v>0</v>
      </c>
    </row>
    <row r="55339" spans="1:7">
      <c r="A55339" s="283">
        <f>'Comp. Desp. Indiretas'!$DV$7</f>
        <v>0</v>
      </c>
      <c r="B55339" s="278" t="str">
        <f>'Composições Desp. Diretas'!$A$18</f>
        <v>DG</v>
      </c>
      <c r="C55339" s="278" t="str">
        <f>EAP!$C$9</f>
        <v>PP01</v>
      </c>
      <c r="D55339" s="279" t="str">
        <f>'Composições Desp. Diretas'!$C$18</f>
        <v>AJUDA DE CUSTO - CAJU - NÍVEL 2</v>
      </c>
      <c r="E55339" s="278" t="str">
        <f>Resumo!$R$5</f>
        <v>Despesa</v>
      </c>
      <c r="F55339" s="278" t="str">
        <f>Resumo!$R$7</f>
        <v>Despesa Direta</v>
      </c>
      <c r="G55339" s="286">
        <f>'Composições Desp. Diretas'!DW18</f>
        <v>0</v>
      </c>
    </row>
    <row r="55340" spans="1:7">
      <c r="A55340" s="283">
        <f>'Comp. Desp. Indiretas'!$DV$7</f>
        <v>0</v>
      </c>
      <c r="B55340" s="278" t="str">
        <f>'Composições Desp. Diretas'!$A$19</f>
        <v>MA</v>
      </c>
      <c r="C55340" s="278" t="str">
        <f>EAP!$C$9</f>
        <v>PP01</v>
      </c>
      <c r="D55340" s="279" t="str">
        <f>'Composições Desp. Diretas'!$C$19</f>
        <v>UNIFORME/EPI</v>
      </c>
      <c r="E55340" s="278" t="str">
        <f>Resumo!$R$5</f>
        <v>Despesa</v>
      </c>
      <c r="F55340" s="278" t="str">
        <f>Resumo!$R$7</f>
        <v>Despesa Direta</v>
      </c>
      <c r="G55340" s="286">
        <f>'Composições Desp. Diretas'!DW19</f>
        <v>0</v>
      </c>
    </row>
    <row r="55341" spans="1:7">
      <c r="A55341" s="283">
        <f>'Comp. Desp. Indiretas'!$DV$7</f>
        <v>0</v>
      </c>
      <c r="B55341" s="278" t="str">
        <f>'Composições Desp. Diretas'!$A$20</f>
        <v>SMS</v>
      </c>
      <c r="C55341" s="278" t="str">
        <f>EAP!$C$9</f>
        <v>PP01</v>
      </c>
      <c r="D55341" s="279" t="str">
        <f>'Composições Desp. Diretas'!$C$20</f>
        <v>ASO</v>
      </c>
      <c r="E55341" s="278" t="str">
        <f>Resumo!$R$5</f>
        <v>Despesa</v>
      </c>
      <c r="F55341" s="278" t="str">
        <f>Resumo!$R$7</f>
        <v>Despesa Direta</v>
      </c>
      <c r="G55341" s="286">
        <f>'Composições Desp. Diretas'!DW20</f>
        <v>0</v>
      </c>
    </row>
    <row r="55342" spans="1:7">
      <c r="A55342" s="283">
        <f>'Comp. Desp. Indiretas'!$DV$7</f>
        <v>0</v>
      </c>
      <c r="B55342" s="278" t="str">
        <f>'Composições Desp. Diretas'!$A$21</f>
        <v>EQ</v>
      </c>
      <c r="C55342" s="278" t="str">
        <f>EAP!$C$9</f>
        <v>PP01</v>
      </c>
      <c r="D55342" s="279" t="str">
        <f>'Composições Desp. Diretas'!$C$21</f>
        <v>NOTEBOOK</v>
      </c>
      <c r="E55342" s="278" t="str">
        <f>Resumo!$R$5</f>
        <v>Despesa</v>
      </c>
      <c r="F55342" s="278" t="str">
        <f>Resumo!$R$7</f>
        <v>Despesa Direta</v>
      </c>
      <c r="G55342" s="286">
        <f>'Composições Desp. Diretas'!DW21</f>
        <v>0</v>
      </c>
    </row>
    <row r="55343" spans="1:7">
      <c r="A55343" s="283">
        <f>'Comp. Desp. Indiretas'!$DV$7</f>
        <v>0</v>
      </c>
      <c r="B55343" s="278" t="str">
        <f>'Composições Desp. Diretas'!$A$22</f>
        <v>EQ</v>
      </c>
      <c r="C55343" s="278" t="str">
        <f>EAP!$C$9</f>
        <v>PP01</v>
      </c>
      <c r="D55343" s="279" t="str">
        <f>'Composições Desp. Diretas'!$C$22</f>
        <v>KIT MULTIMÍDIA</v>
      </c>
      <c r="E55343" s="278" t="str">
        <f>Resumo!$R$5</f>
        <v>Despesa</v>
      </c>
      <c r="F55343" s="278" t="str">
        <f>Resumo!$R$7</f>
        <v>Despesa Direta</v>
      </c>
      <c r="G55343" s="286">
        <f>'Composições Desp. Diretas'!DW22</f>
        <v>0</v>
      </c>
    </row>
    <row r="55344" spans="1:7">
      <c r="A55344" s="283">
        <f>'Comp. Desp. Indiretas'!$DV$7</f>
        <v>0</v>
      </c>
      <c r="B55344" s="278" t="str">
        <f>'Composições Desp. Diretas'!$A$23</f>
        <v>SMS</v>
      </c>
      <c r="C55344" s="278" t="str">
        <f>EAP!$C$9</f>
        <v>PP01</v>
      </c>
      <c r="D55344" s="279" t="str">
        <f>'Composições Desp. Diretas'!$C$23</f>
        <v>TREINAMENTO RAC02 (VALE)</v>
      </c>
      <c r="E55344" s="278" t="str">
        <f>Resumo!$R$5</f>
        <v>Despesa</v>
      </c>
      <c r="F55344" s="278" t="str">
        <f>Resumo!$R$7</f>
        <v>Despesa Direta</v>
      </c>
      <c r="G55344" s="286">
        <f>'Composições Desp. Diretas'!DW23</f>
        <v>0</v>
      </c>
    </row>
    <row r="55345" spans="1:7">
      <c r="A55345" s="283">
        <f>'Comp. Desp. Indiretas'!$DV$7</f>
        <v>0</v>
      </c>
      <c r="B55345" s="278" t="str">
        <f>'Composições Desp. Diretas'!$A$24</f>
        <v>SE</v>
      </c>
      <c r="C55345" s="278" t="str">
        <f>EAP!$C$9</f>
        <v>PP01</v>
      </c>
      <c r="D55345" s="279" t="str">
        <f>'Composições Desp. Diretas'!$C$24</f>
        <v>ESPECIALISTA - 44h/MÊS</v>
      </c>
      <c r="E55345" s="278" t="str">
        <f>Resumo!$R$5</f>
        <v>Despesa</v>
      </c>
      <c r="F55345" s="278" t="str">
        <f>Resumo!$R$7</f>
        <v>Despesa Direta</v>
      </c>
      <c r="G55345" s="286">
        <f>'Composições Desp. Diretas'!DW24</f>
        <v>0</v>
      </c>
    </row>
    <row r="55346" spans="1:7">
      <c r="A55346" s="283">
        <f>'Comp. Desp. Indiretas'!$DV$7</f>
        <v>0</v>
      </c>
      <c r="B55346" s="278">
        <f>'Composições Desp. Diretas'!$A$25</f>
        <v>0</v>
      </c>
      <c r="C55346" s="278" t="str">
        <f>EAP!$C$9</f>
        <v>PP01</v>
      </c>
      <c r="D55346" s="279">
        <f>'Composições Desp. Diretas'!$C$25</f>
        <v>0</v>
      </c>
      <c r="E55346" s="278" t="str">
        <f>Resumo!$R$5</f>
        <v>Despesa</v>
      </c>
      <c r="F55346" s="278" t="str">
        <f>Resumo!$R$7</f>
        <v>Despesa Direta</v>
      </c>
      <c r="G55346" s="286">
        <f>'Composições Desp. Diretas'!DW25</f>
        <v>0</v>
      </c>
    </row>
    <row r="55347" spans="1:7">
      <c r="A55347" s="283">
        <f>'Comp. Desp. Indiretas'!$DV$7</f>
        <v>0</v>
      </c>
      <c r="B55347" s="278">
        <f>'Composições Desp. Diretas'!$A$26</f>
        <v>0</v>
      </c>
      <c r="C55347" s="278" t="str">
        <f>EAP!$C$9</f>
        <v>PP01</v>
      </c>
      <c r="D55347" s="279">
        <f>'Composições Desp. Diretas'!$C$26</f>
        <v>0</v>
      </c>
      <c r="E55347" s="278" t="str">
        <f>Resumo!$R$5</f>
        <v>Despesa</v>
      </c>
      <c r="F55347" s="278" t="str">
        <f>Resumo!$R$7</f>
        <v>Despesa Direta</v>
      </c>
      <c r="G55347" s="286">
        <f>'Composições Desp. Diretas'!DW26</f>
        <v>0</v>
      </c>
    </row>
    <row r="55348" spans="1:7">
      <c r="A55348" s="283">
        <f>'Comp. Desp. Indiretas'!$DV$7</f>
        <v>0</v>
      </c>
      <c r="B55348" s="278">
        <f>'Composições Desp. Diretas'!$A$27</f>
        <v>0</v>
      </c>
      <c r="C55348" s="278" t="str">
        <f>EAP!$C$9</f>
        <v>PP01</v>
      </c>
      <c r="D55348" s="279">
        <f>'Composições Desp. Diretas'!$C$27</f>
        <v>0</v>
      </c>
      <c r="E55348" s="278" t="str">
        <f>Resumo!$R$5</f>
        <v>Despesa</v>
      </c>
      <c r="F55348" s="278" t="str">
        <f>Resumo!$R$7</f>
        <v>Despesa Direta</v>
      </c>
      <c r="G55348" s="286">
        <f>'Composições Desp. Diretas'!DW27</f>
        <v>0</v>
      </c>
    </row>
    <row r="55349" spans="1:7">
      <c r="A55349" s="283">
        <f>'Comp. Desp. Indiretas'!$DV$7</f>
        <v>0</v>
      </c>
      <c r="B55349" s="278">
        <f>'Composições Desp. Diretas'!$A$28</f>
        <v>0</v>
      </c>
      <c r="C55349" s="278" t="str">
        <f>EAP!$C$9</f>
        <v>PP01</v>
      </c>
      <c r="D55349" s="279">
        <f>'Composições Desp. Diretas'!$C$28</f>
        <v>0</v>
      </c>
      <c r="E55349" s="278" t="str">
        <f>Resumo!$R$5</f>
        <v>Despesa</v>
      </c>
      <c r="F55349" s="278" t="str">
        <f>Resumo!$R$7</f>
        <v>Despesa Direta</v>
      </c>
      <c r="G55349" s="286">
        <f>'Composições Desp. Diretas'!DW28</f>
        <v>0</v>
      </c>
    </row>
    <row r="55350" spans="1:7">
      <c r="A55350" s="283">
        <f>'Comp. Desp. Indiretas'!$DV$7</f>
        <v>0</v>
      </c>
      <c r="B55350" s="278">
        <f>'Composições Desp. Diretas'!$A$29</f>
        <v>0</v>
      </c>
      <c r="C55350" s="278" t="str">
        <f>EAP!$C$9</f>
        <v>PP01</v>
      </c>
      <c r="D55350" s="279">
        <f>'Composições Desp. Diretas'!$C$29</f>
        <v>0</v>
      </c>
      <c r="E55350" s="278" t="str">
        <f>Resumo!$R$5</f>
        <v>Despesa</v>
      </c>
      <c r="F55350" s="278" t="str">
        <f>Resumo!$R$7</f>
        <v>Despesa Direta</v>
      </c>
      <c r="G55350" s="286">
        <f>'Composições Desp. Diretas'!DW29</f>
        <v>0</v>
      </c>
    </row>
    <row r="55351" spans="1:7">
      <c r="A55351" s="283">
        <f>'Comp. Desp. Indiretas'!$DV$7</f>
        <v>0</v>
      </c>
      <c r="B55351" s="278">
        <f>'Composições Desp. Diretas'!$A$30</f>
        <v>0</v>
      </c>
      <c r="C55351" s="278" t="str">
        <f>EAP!$C$9</f>
        <v>PP01</v>
      </c>
      <c r="D55351" s="279">
        <f>'Composições Desp. Diretas'!$C$30</f>
        <v>0</v>
      </c>
      <c r="E55351" s="278" t="str">
        <f>Resumo!$R$5</f>
        <v>Despesa</v>
      </c>
      <c r="F55351" s="278" t="str">
        <f>Resumo!$R$7</f>
        <v>Despesa Direta</v>
      </c>
      <c r="G55351" s="286">
        <f>'Composições Desp. Diretas'!DW30</f>
        <v>0</v>
      </c>
    </row>
    <row r="55352" spans="1:7">
      <c r="A55352" s="283">
        <f>'Comp. Desp. Indiretas'!$DV$7</f>
        <v>0</v>
      </c>
      <c r="B55352" s="278">
        <f>'Composições Desp. Diretas'!$A$31</f>
        <v>0</v>
      </c>
      <c r="C55352" s="278" t="str">
        <f>EAP!$C$9</f>
        <v>PP01</v>
      </c>
      <c r="D55352" s="279">
        <f>'Composições Desp. Diretas'!$C$31</f>
        <v>0</v>
      </c>
      <c r="E55352" s="278" t="str">
        <f>Resumo!$R$5</f>
        <v>Despesa</v>
      </c>
      <c r="F55352" s="278" t="str">
        <f>Resumo!$R$7</f>
        <v>Despesa Direta</v>
      </c>
      <c r="G55352" s="286">
        <f>'Composições Desp. Diretas'!DW31</f>
        <v>0</v>
      </c>
    </row>
    <row r="55353" spans="1:7">
      <c r="A55353" s="283">
        <f>'Comp. Desp. Indiretas'!$DV$7</f>
        <v>0</v>
      </c>
      <c r="B55353" s="278">
        <f>'Composições Desp. Diretas'!$A$32</f>
        <v>0</v>
      </c>
      <c r="C55353" s="278" t="str">
        <f>EAP!$C$9</f>
        <v>PP01</v>
      </c>
      <c r="D55353" s="279">
        <f>'Composições Desp. Diretas'!$C$32</f>
        <v>0</v>
      </c>
      <c r="E55353" s="278" t="str">
        <f>Resumo!$R$5</f>
        <v>Despesa</v>
      </c>
      <c r="F55353" s="278" t="str">
        <f>Resumo!$R$7</f>
        <v>Despesa Direta</v>
      </c>
      <c r="G55353" s="286">
        <f>'Composições Desp. Diretas'!DW32</f>
        <v>0</v>
      </c>
    </row>
    <row r="55354" spans="1:7">
      <c r="A55354" s="283">
        <f>'Comp. Desp. Indiretas'!$DV$7</f>
        <v>0</v>
      </c>
      <c r="B55354" s="278">
        <f>'Composições Desp. Diretas'!$A$33</f>
        <v>0</v>
      </c>
      <c r="C55354" s="278" t="str">
        <f>EAP!$C$9</f>
        <v>PP01</v>
      </c>
      <c r="D55354" s="279">
        <f>'Composições Desp. Diretas'!$C$33</f>
        <v>0</v>
      </c>
      <c r="E55354" s="278" t="str">
        <f>Resumo!$R$5</f>
        <v>Despesa</v>
      </c>
      <c r="F55354" s="278" t="str">
        <f>Resumo!$R$7</f>
        <v>Despesa Direta</v>
      </c>
      <c r="G55354" s="286">
        <f>'Composições Desp. Diretas'!DW33</f>
        <v>0</v>
      </c>
    </row>
    <row r="55355" spans="1:7">
      <c r="A55355" s="283">
        <f>'Comp. Desp. Indiretas'!$DV$7</f>
        <v>0</v>
      </c>
      <c r="B55355" s="278">
        <f>'Composições Desp. Diretas'!$A$34</f>
        <v>0</v>
      </c>
      <c r="C55355" s="278" t="str">
        <f>EAP!$C$9</f>
        <v>PP01</v>
      </c>
      <c r="D55355" s="279">
        <f>'Composições Desp. Diretas'!$C$34</f>
        <v>0</v>
      </c>
      <c r="E55355" s="278" t="str">
        <f>Resumo!$R$5</f>
        <v>Despesa</v>
      </c>
      <c r="F55355" s="278" t="str">
        <f>Resumo!$R$7</f>
        <v>Despesa Direta</v>
      </c>
      <c r="G55355" s="286">
        <f>'Composições Desp. Diretas'!DW34</f>
        <v>0</v>
      </c>
    </row>
    <row r="55356" spans="1:7">
      <c r="A55356" s="283">
        <f>'Comp. Desp. Indiretas'!$DV$7</f>
        <v>0</v>
      </c>
      <c r="B55356" s="278">
        <f>'Composições Desp. Diretas'!$A$35</f>
        <v>0</v>
      </c>
      <c r="C55356" s="278" t="str">
        <f>EAP!$C$9</f>
        <v>PP01</v>
      </c>
      <c r="D55356" s="279">
        <f>'Composições Desp. Diretas'!$C$35</f>
        <v>0</v>
      </c>
      <c r="E55356" s="278" t="str">
        <f>Resumo!$R$5</f>
        <v>Despesa</v>
      </c>
      <c r="F55356" s="278" t="str">
        <f>Resumo!$R$7</f>
        <v>Despesa Direta</v>
      </c>
      <c r="G55356" s="286">
        <f>'Composições Desp. Diretas'!DW35</f>
        <v>0</v>
      </c>
    </row>
    <row r="55357" spans="1:7">
      <c r="A55357" s="283">
        <f>'Comp. Desp. Indiretas'!$DV$7</f>
        <v>0</v>
      </c>
      <c r="B55357" s="278">
        <f>'Composições Desp. Diretas'!$A$36</f>
        <v>0</v>
      </c>
      <c r="C55357" s="278" t="str">
        <f>EAP!$C$9</f>
        <v>PP01</v>
      </c>
      <c r="D55357" s="279">
        <f>'Composições Desp. Diretas'!$C$36</f>
        <v>0</v>
      </c>
      <c r="E55357" s="278" t="str">
        <f>Resumo!$R$5</f>
        <v>Despesa</v>
      </c>
      <c r="F55357" s="278" t="str">
        <f>Resumo!$R$7</f>
        <v>Despesa Direta</v>
      </c>
      <c r="G55357" s="286">
        <f>'Composições Desp. Diretas'!DW36</f>
        <v>0</v>
      </c>
    </row>
    <row r="55358" spans="1:7">
      <c r="A55358" s="283">
        <f>'Comp. Desp. Indiretas'!$DV$7</f>
        <v>0</v>
      </c>
      <c r="B55358" s="278">
        <f>'Composições Desp. Diretas'!$A$37</f>
        <v>0</v>
      </c>
      <c r="C55358" s="278" t="str">
        <f>EAP!$C$9</f>
        <v>PP01</v>
      </c>
      <c r="D55358" s="279">
        <f>'Composições Desp. Diretas'!$C$37</f>
        <v>0</v>
      </c>
      <c r="E55358" s="278" t="str">
        <f>Resumo!$R$5</f>
        <v>Despesa</v>
      </c>
      <c r="F55358" s="278" t="str">
        <f>Resumo!$R$7</f>
        <v>Despesa Direta</v>
      </c>
      <c r="G55358" s="286">
        <f>'Composições Desp. Diretas'!DW37</f>
        <v>0</v>
      </c>
    </row>
    <row r="55359" spans="1:7">
      <c r="A55359" s="283">
        <f>'Comp. Desp. Indiretas'!$DV$7</f>
        <v>0</v>
      </c>
      <c r="B55359" s="278">
        <f>'Composições Desp. Diretas'!$A$38</f>
        <v>0</v>
      </c>
      <c r="C55359" s="278" t="str">
        <f>EAP!$C$9</f>
        <v>PP01</v>
      </c>
      <c r="D55359" s="279">
        <f>'Composições Desp. Diretas'!$C$38</f>
        <v>0</v>
      </c>
      <c r="E55359" s="278" t="str">
        <f>Resumo!$R$5</f>
        <v>Despesa</v>
      </c>
      <c r="F55359" s="278" t="str">
        <f>Resumo!$R$7</f>
        <v>Despesa Direta</v>
      </c>
      <c r="G55359" s="286">
        <f>'Composições Desp. Diretas'!DW38</f>
        <v>0</v>
      </c>
    </row>
    <row r="55360" spans="1:7">
      <c r="A55360" s="283">
        <f>'Comp. Desp. Indiretas'!$DV$7</f>
        <v>0</v>
      </c>
      <c r="B55360" s="278">
        <f>'Composições Desp. Diretas'!$A$39</f>
        <v>0</v>
      </c>
      <c r="C55360" s="278" t="str">
        <f>EAP!$C$9</f>
        <v>PP01</v>
      </c>
      <c r="D55360" s="279">
        <f>'Composições Desp. Diretas'!$C$39</f>
        <v>0</v>
      </c>
      <c r="E55360" s="278" t="str">
        <f>Resumo!$R$5</f>
        <v>Despesa</v>
      </c>
      <c r="F55360" s="278" t="str">
        <f>Resumo!$R$7</f>
        <v>Despesa Direta</v>
      </c>
      <c r="G55360" s="286">
        <f>'Composições Desp. Diretas'!DW39</f>
        <v>0</v>
      </c>
    </row>
    <row r="55361" spans="1:7">
      <c r="A55361" s="283">
        <f>'Comp. Desp. Indiretas'!$DV$7</f>
        <v>0</v>
      </c>
      <c r="B55361" s="278">
        <f>'Composições Desp. Diretas'!$A$40</f>
        <v>0</v>
      </c>
      <c r="C55361" s="278" t="str">
        <f>EAP!$C$9</f>
        <v>PP01</v>
      </c>
      <c r="D55361" s="279">
        <f>'Composições Desp. Diretas'!$C$40</f>
        <v>0</v>
      </c>
      <c r="E55361" s="278" t="str">
        <f>Resumo!$R$5</f>
        <v>Despesa</v>
      </c>
      <c r="F55361" s="278" t="str">
        <f>Resumo!$R$7</f>
        <v>Despesa Direta</v>
      </c>
      <c r="G55361" s="286">
        <f>'Composições Desp. Diretas'!DW40</f>
        <v>0</v>
      </c>
    </row>
    <row r="55362" spans="1:7">
      <c r="A55362" s="283">
        <f>'Comp. Desp. Indiretas'!$DV$7</f>
        <v>0</v>
      </c>
      <c r="B55362" s="278" t="str">
        <f>'Composições Desp. Diretas'!$A$42</f>
        <v>DG</v>
      </c>
      <c r="C55362" s="278" t="str">
        <f>EAP!$C$10</f>
        <v>PP02</v>
      </c>
      <c r="D55362" s="279" t="str">
        <f>'Composições Desp. Diretas'!$C$42</f>
        <v>ALUGUEL DE VEÍCULO SUV</v>
      </c>
      <c r="E55362" s="278" t="str">
        <f>Resumo!$R$5</f>
        <v>Despesa</v>
      </c>
      <c r="F55362" s="278" t="str">
        <f>Resumo!$R$7</f>
        <v>Despesa Direta</v>
      </c>
      <c r="G55362" s="286">
        <f>'Composições Desp. Diretas'!DW42</f>
        <v>0</v>
      </c>
    </row>
    <row r="55363" spans="1:7">
      <c r="A55363" s="283">
        <f>'Comp. Desp. Indiretas'!$DV$7</f>
        <v>0</v>
      </c>
      <c r="B55363" s="278" t="str">
        <f>'Composições Desp. Diretas'!$A$43</f>
        <v>DG</v>
      </c>
      <c r="C55363" s="278" t="str">
        <f>EAP!$C$10</f>
        <v>PP02</v>
      </c>
      <c r="D55363" s="279" t="str">
        <f>'Composições Desp. Diretas'!$C$43</f>
        <v>COMBUSTÍVEL - GASOLINA</v>
      </c>
      <c r="E55363" s="278" t="str">
        <f>Resumo!$R$5</f>
        <v>Despesa</v>
      </c>
      <c r="F55363" s="278" t="str">
        <f>Resumo!$R$7</f>
        <v>Despesa Direta</v>
      </c>
      <c r="G55363" s="286">
        <f>'Composições Desp. Diretas'!DW43</f>
        <v>0</v>
      </c>
    </row>
    <row r="55364" spans="1:7">
      <c r="A55364" s="283">
        <f>'Comp. Desp. Indiretas'!$DV$7</f>
        <v>0</v>
      </c>
      <c r="B55364" s="278" t="str">
        <f>'Composições Desp. Diretas'!$A$44</f>
        <v>DG</v>
      </c>
      <c r="C55364" s="278" t="str">
        <f>EAP!$C$10</f>
        <v>PP02</v>
      </c>
      <c r="D55364" s="279" t="str">
        <f>'Composições Desp. Diretas'!$C$44</f>
        <v>EQUIPAMENTOS VEÍCULO (SENSOR DE FADIGA + TELEMETRIA)</v>
      </c>
      <c r="E55364" s="278" t="str">
        <f>Resumo!$R$5</f>
        <v>Despesa</v>
      </c>
      <c r="F55364" s="278" t="str">
        <f>Resumo!$R$7</f>
        <v>Despesa Direta</v>
      </c>
      <c r="G55364" s="286">
        <f>'Composições Desp. Diretas'!DW44</f>
        <v>0</v>
      </c>
    </row>
    <row r="55365" spans="1:7">
      <c r="A55365" s="283">
        <f>'Comp. Desp. Indiretas'!$DV$7</f>
        <v>0</v>
      </c>
      <c r="B55365" s="278" t="str">
        <f>'Composições Desp. Diretas'!$A$45</f>
        <v>DG</v>
      </c>
      <c r="C55365" s="278" t="str">
        <f>EAP!$C$10</f>
        <v>PP02</v>
      </c>
      <c r="D55365" s="279" t="str">
        <f>'Composições Desp. Diretas'!$C$45</f>
        <v>INSTALAÇÃO SENSOR FADIGA</v>
      </c>
      <c r="E55365" s="278" t="str">
        <f>Resumo!$R$5</f>
        <v>Despesa</v>
      </c>
      <c r="F55365" s="278" t="str">
        <f>Resumo!$R$7</f>
        <v>Despesa Direta</v>
      </c>
      <c r="G55365" s="286">
        <f>'Composições Desp. Diretas'!DW45</f>
        <v>0</v>
      </c>
    </row>
    <row r="55366" spans="1:7">
      <c r="A55366" s="283">
        <f>'Comp. Desp. Indiretas'!$DV$7</f>
        <v>0</v>
      </c>
      <c r="B55366" s="278" t="str">
        <f>'Composições Desp. Diretas'!$A$46</f>
        <v>DG</v>
      </c>
      <c r="C55366" s="278" t="str">
        <f>EAP!$C$10</f>
        <v>PP02</v>
      </c>
      <c r="D55366" s="279" t="str">
        <f>'Composições Desp. Diretas'!$C$46</f>
        <v>DESINSTALAÇÃO SENSOR FADIGA</v>
      </c>
      <c r="E55366" s="278" t="str">
        <f>Resumo!$R$5</f>
        <v>Despesa</v>
      </c>
      <c r="F55366" s="278" t="str">
        <f>Resumo!$R$7</f>
        <v>Despesa Direta</v>
      </c>
      <c r="G55366" s="286">
        <f>'Composições Desp. Diretas'!DW46</f>
        <v>0</v>
      </c>
    </row>
    <row r="55367" spans="1:7">
      <c r="A55367" s="283">
        <f>'Comp. Desp. Indiretas'!$DV$7</f>
        <v>0</v>
      </c>
      <c r="B55367" s="278" t="str">
        <f>'Composições Desp. Diretas'!$A$47</f>
        <v>DG</v>
      </c>
      <c r="C55367" s="278" t="str">
        <f>EAP!$C$10</f>
        <v>PP02</v>
      </c>
      <c r="D55367" s="279" t="str">
        <f>'Composições Desp. Diretas'!$C$47</f>
        <v>INSTALAÇÃO TELEMETRIA</v>
      </c>
      <c r="E55367" s="278" t="str">
        <f>Resumo!$R$5</f>
        <v>Despesa</v>
      </c>
      <c r="F55367" s="278" t="str">
        <f>Resumo!$R$7</f>
        <v>Despesa Direta</v>
      </c>
      <c r="G55367" s="286">
        <f>'Composições Desp. Diretas'!DW47</f>
        <v>0</v>
      </c>
    </row>
    <row r="55368" spans="1:7">
      <c r="A55368" s="283">
        <f>'Comp. Desp. Indiretas'!$DV$7</f>
        <v>0</v>
      </c>
      <c r="B55368" s="278" t="str">
        <f>'Composições Desp. Diretas'!$A$48</f>
        <v>DG</v>
      </c>
      <c r="C55368" s="278" t="str">
        <f>EAP!$C$10</f>
        <v>PP02</v>
      </c>
      <c r="D55368" s="279" t="str">
        <f>'Composições Desp. Diretas'!$C$48</f>
        <v>DESINSTALAÇÃO TELEMETRIA</v>
      </c>
      <c r="E55368" s="278" t="str">
        <f>Resumo!$R$5</f>
        <v>Despesa</v>
      </c>
      <c r="F55368" s="278" t="str">
        <f>Resumo!$R$7</f>
        <v>Despesa Direta</v>
      </c>
      <c r="G55368" s="286">
        <f>'Composições Desp. Diretas'!DW48</f>
        <v>0</v>
      </c>
    </row>
    <row r="55369" spans="1:7">
      <c r="A55369" s="283">
        <f>'Comp. Desp. Indiretas'!$DV$7</f>
        <v>0</v>
      </c>
      <c r="B55369" s="278" t="str">
        <f>'Composições Desp. Diretas'!$A$49</f>
        <v>DG</v>
      </c>
      <c r="C55369" s="278" t="str">
        <f>EAP!$C$10</f>
        <v>PP02</v>
      </c>
      <c r="D55369" s="279" t="str">
        <f>'Composições Desp. Diretas'!$C$49</f>
        <v>INSTALAÇÃO E DESINSTALAÇÃO DE SIRENE DE RÉ</v>
      </c>
      <c r="E55369" s="278" t="str">
        <f>Resumo!$R$5</f>
        <v>Despesa</v>
      </c>
      <c r="F55369" s="278" t="str">
        <f>Resumo!$R$7</f>
        <v>Despesa Direta</v>
      </c>
      <c r="G55369" s="286">
        <f>'Composições Desp. Diretas'!DW49</f>
        <v>0</v>
      </c>
    </row>
    <row r="55370" spans="1:7">
      <c r="A55370" s="283">
        <f>'Comp. Desp. Indiretas'!$DV$7</f>
        <v>0</v>
      </c>
      <c r="B55370" s="278" t="str">
        <f>'Composições Desp. Diretas'!$A$50</f>
        <v>DG</v>
      </c>
      <c r="C55370" s="278" t="str">
        <f>EAP!$C$10</f>
        <v>PP02</v>
      </c>
      <c r="D55370" s="279" t="str">
        <f>'Composições Desp. Diretas'!$C$50</f>
        <v>LAVAGEM DE VEÍCULO</v>
      </c>
      <c r="E55370" s="278" t="str">
        <f>Resumo!$R$5</f>
        <v>Despesa</v>
      </c>
      <c r="F55370" s="278" t="str">
        <f>Resumo!$R$7</f>
        <v>Despesa Direta</v>
      </c>
      <c r="G55370" s="286">
        <f>'Composições Desp. Diretas'!DW50</f>
        <v>0</v>
      </c>
    </row>
    <row r="55371" spans="1:7">
      <c r="A55371" s="283">
        <f>'Comp. Desp. Indiretas'!$DV$7</f>
        <v>0</v>
      </c>
      <c r="B55371" s="278" t="str">
        <f>'Composições Desp. Diretas'!$A$51</f>
        <v>MA</v>
      </c>
      <c r="C55371" s="278" t="str">
        <f>EAP!$C$10</f>
        <v>PP02</v>
      </c>
      <c r="D55371" s="279" t="str">
        <f>'Composições Desp. Diretas'!$C$51</f>
        <v>MATERIAIS GRÁFICOS (CARTILHAS, FOLDERS, BANNER, CADERNO, OUTDOOR, PLACAS, E ETC)</v>
      </c>
      <c r="E55371" s="278" t="str">
        <f>Resumo!$R$5</f>
        <v>Despesa</v>
      </c>
      <c r="F55371" s="278" t="str">
        <f>Resumo!$R$7</f>
        <v>Despesa Direta</v>
      </c>
      <c r="G55371" s="286">
        <f>'Composições Desp. Diretas'!DW51</f>
        <v>0</v>
      </c>
    </row>
    <row r="55372" spans="1:7">
      <c r="A55372" s="283">
        <f>'Comp. Desp. Indiretas'!$DV$7</f>
        <v>0</v>
      </c>
      <c r="B55372" s="278" t="str">
        <f>'Composições Desp. Diretas'!$A$52</f>
        <v>DG</v>
      </c>
      <c r="C55372" s="278" t="str">
        <f>EAP!$C$10</f>
        <v>PP02</v>
      </c>
      <c r="D55372" s="279" t="str">
        <f>'Composições Desp. Diretas'!$C$52</f>
        <v>LANCHES OFICINAS / EVENTOS / REUNIÕES</v>
      </c>
      <c r="E55372" s="278" t="str">
        <f>Resumo!$R$5</f>
        <v>Despesa</v>
      </c>
      <c r="F55372" s="278" t="str">
        <f>Resumo!$R$7</f>
        <v>Despesa Direta</v>
      </c>
      <c r="G55372" s="286">
        <f>'Composições Desp. Diretas'!DW52</f>
        <v>0</v>
      </c>
    </row>
    <row r="55373" spans="1:7">
      <c r="A55373" s="283">
        <f>'Comp. Desp. Indiretas'!$DV$7</f>
        <v>0</v>
      </c>
      <c r="B55373" s="278" t="str">
        <f>'Composições Desp. Diretas'!$A$53</f>
        <v>DG</v>
      </c>
      <c r="C55373" s="278" t="str">
        <f>EAP!$C$10</f>
        <v>PP02</v>
      </c>
      <c r="D55373" s="279" t="str">
        <f>'Composições Desp. Diretas'!$C$53</f>
        <v>TRANSPORTE PARTICIPANTES</v>
      </c>
      <c r="E55373" s="278" t="str">
        <f>Resumo!$R$5</f>
        <v>Despesa</v>
      </c>
      <c r="F55373" s="278" t="str">
        <f>Resumo!$R$7</f>
        <v>Despesa Direta</v>
      </c>
      <c r="G55373" s="286">
        <f>'Composições Desp. Diretas'!DW53</f>
        <v>0</v>
      </c>
    </row>
    <row r="55374" spans="1:7">
      <c r="A55374" s="283">
        <f>'Comp. Desp. Indiretas'!$DV$7</f>
        <v>0</v>
      </c>
      <c r="B55374" s="278" t="str">
        <f>'Composições Desp. Diretas'!$A$54</f>
        <v>MA</v>
      </c>
      <c r="C55374" s="278" t="str">
        <f>EAP!$C$10</f>
        <v>PP02</v>
      </c>
      <c r="D55374" s="279" t="str">
        <f>'Composições Desp. Diretas'!$C$54</f>
        <v>MATERIAIS DE ESCRITÓRIO (CARTOLINA, PAPEL, TESOURA, CANETA, LÁPIS, GRAMPEADOR, DUREX, FITA ADESIVA, E ETC.)</v>
      </c>
      <c r="E55374" s="278" t="str">
        <f>Resumo!$R$5</f>
        <v>Despesa</v>
      </c>
      <c r="F55374" s="278" t="str">
        <f>Resumo!$R$7</f>
        <v>Despesa Direta</v>
      </c>
      <c r="G55374" s="286">
        <f>'Composições Desp. Diretas'!DW54</f>
        <v>0</v>
      </c>
    </row>
    <row r="55375" spans="1:7">
      <c r="A55375" s="283">
        <f>'Comp. Desp. Indiretas'!$DV$7</f>
        <v>0</v>
      </c>
      <c r="B55375" s="278" t="str">
        <f>'Composições Desp. Diretas'!$A$55</f>
        <v>MA</v>
      </c>
      <c r="C55375" s="278" t="str">
        <f>EAP!$C$10</f>
        <v>PP02</v>
      </c>
      <c r="D55375" s="279" t="str">
        <f>'Composições Desp. Diretas'!$C$55</f>
        <v>MATERIAIS ACESSÓRIOS PARA AS CAMPANHAS/OFICINAS (BRINDES, CAMISETAS, E ETC.)</v>
      </c>
      <c r="E55375" s="278" t="str">
        <f>Resumo!$R$5</f>
        <v>Despesa</v>
      </c>
      <c r="F55375" s="278" t="str">
        <f>Resumo!$R$7</f>
        <v>Despesa Direta</v>
      </c>
      <c r="G55375" s="286">
        <f>'Composições Desp. Diretas'!DW55</f>
        <v>0</v>
      </c>
    </row>
    <row r="55376" spans="1:7">
      <c r="A55376" s="283">
        <f>'Comp. Desp. Indiretas'!$DV$7</f>
        <v>0</v>
      </c>
      <c r="B55376" s="278" t="str">
        <f>'Composições Desp. Diretas'!$A$56</f>
        <v>DG</v>
      </c>
      <c r="C55376" s="278" t="str">
        <f>EAP!$C$10</f>
        <v>PP02</v>
      </c>
      <c r="D55376" s="279" t="str">
        <f>'Composições Desp. Diretas'!$C$56</f>
        <v>HOSPEDAGEM VIAGEM</v>
      </c>
      <c r="E55376" s="278" t="str">
        <f>Resumo!$R$5</f>
        <v>Despesa</v>
      </c>
      <c r="F55376" s="278" t="str">
        <f>Resumo!$R$7</f>
        <v>Despesa Direta</v>
      </c>
      <c r="G55376" s="286">
        <f>'Composições Desp. Diretas'!DW56</f>
        <v>0</v>
      </c>
    </row>
    <row r="55377" spans="1:7">
      <c r="A55377" s="283">
        <f>'Comp. Desp. Indiretas'!$DV$7</f>
        <v>0</v>
      </c>
      <c r="B55377" s="278" t="str">
        <f>'Composições Desp. Diretas'!$A$57</f>
        <v>DG</v>
      </c>
      <c r="C55377" s="278" t="str">
        <f>EAP!$C$10</f>
        <v>PP02</v>
      </c>
      <c r="D55377" s="279" t="str">
        <f>'Composições Desp. Diretas'!$C$57</f>
        <v>ALIMENTAÇÃO VIAGEM (CAFÉ / ALMOÇO OU JANTA)</v>
      </c>
      <c r="E55377" s="278" t="str">
        <f>Resumo!$R$5</f>
        <v>Despesa</v>
      </c>
      <c r="F55377" s="278" t="str">
        <f>Resumo!$R$7</f>
        <v>Despesa Direta</v>
      </c>
      <c r="G55377" s="286">
        <f>'Composições Desp. Diretas'!DW57</f>
        <v>0</v>
      </c>
    </row>
    <row r="55378" spans="1:7">
      <c r="A55378" s="283">
        <f>'Comp. Desp. Indiretas'!$DV$7</f>
        <v>0</v>
      </c>
      <c r="B55378" s="278" t="str">
        <f>'Composições Desp. Diretas'!$A$58</f>
        <v>DG</v>
      </c>
      <c r="C55378" s="278" t="str">
        <f>EAP!$C$10</f>
        <v>PP02</v>
      </c>
      <c r="D55378" s="279" t="str">
        <f>'Composições Desp. Diretas'!$C$58</f>
        <v>PASSAGEM TERRESTRE / TRANSLADO</v>
      </c>
      <c r="E55378" s="278" t="str">
        <f>Resumo!$R$5</f>
        <v>Despesa</v>
      </c>
      <c r="F55378" s="278" t="str">
        <f>Resumo!$R$7</f>
        <v>Despesa Direta</v>
      </c>
      <c r="G55378" s="286">
        <f>'Composições Desp. Diretas'!DW58</f>
        <v>0</v>
      </c>
    </row>
    <row r="55379" spans="1:7">
      <c r="A55379" s="283">
        <f>'Comp. Desp. Indiretas'!$DV$7</f>
        <v>0</v>
      </c>
      <c r="B55379" s="278">
        <f>'Composições Desp. Diretas'!$A$59</f>
        <v>0</v>
      </c>
      <c r="C55379" s="278" t="str">
        <f>EAP!$C$10</f>
        <v>PP02</v>
      </c>
      <c r="D55379" s="279">
        <f>'Composições Desp. Diretas'!$C$59</f>
        <v>0</v>
      </c>
      <c r="E55379" s="278" t="str">
        <f>Resumo!$R$5</f>
        <v>Despesa</v>
      </c>
      <c r="F55379" s="278" t="str">
        <f>Resumo!$R$7</f>
        <v>Despesa Direta</v>
      </c>
      <c r="G55379" s="286">
        <f>'Composições Desp. Diretas'!DW59</f>
        <v>0</v>
      </c>
    </row>
    <row r="55380" spans="1:7">
      <c r="A55380" s="283">
        <f>'Comp. Desp. Indiretas'!$DV$7</f>
        <v>0</v>
      </c>
      <c r="B55380" s="278">
        <f>'Composições Desp. Diretas'!$A$60</f>
        <v>0</v>
      </c>
      <c r="C55380" s="278" t="str">
        <f>EAP!$C$10</f>
        <v>PP02</v>
      </c>
      <c r="D55380" s="279">
        <f>'Composições Desp. Diretas'!$C$60</f>
        <v>0</v>
      </c>
      <c r="E55380" s="278" t="str">
        <f>Resumo!$R$5</f>
        <v>Despesa</v>
      </c>
      <c r="F55380" s="278" t="str">
        <f>Resumo!$R$7</f>
        <v>Despesa Direta</v>
      </c>
      <c r="G55380" s="286">
        <f>'Composições Desp. Diretas'!DW60</f>
        <v>0</v>
      </c>
    </row>
    <row r="55381" spans="1:7">
      <c r="A55381" s="283">
        <f>'Comp. Desp. Indiretas'!$DV$7</f>
        <v>0</v>
      </c>
      <c r="B55381" s="278">
        <f>'Composições Desp. Diretas'!$A$61</f>
        <v>0</v>
      </c>
      <c r="C55381" s="278" t="str">
        <f>EAP!$C$10</f>
        <v>PP02</v>
      </c>
      <c r="D55381" s="279">
        <f>'Composições Desp. Diretas'!$C$61</f>
        <v>0</v>
      </c>
      <c r="E55381" s="278" t="str">
        <f>Resumo!$R$5</f>
        <v>Despesa</v>
      </c>
      <c r="F55381" s="278" t="str">
        <f>Resumo!$R$7</f>
        <v>Despesa Direta</v>
      </c>
      <c r="G55381" s="286">
        <f>'Composições Desp. Diretas'!DW61</f>
        <v>0</v>
      </c>
    </row>
    <row r="55382" spans="1:7">
      <c r="A55382" s="283">
        <f>'Comp. Desp. Indiretas'!$DV$7</f>
        <v>0</v>
      </c>
      <c r="B55382" s="278">
        <f>'Composições Desp. Diretas'!$A$62</f>
        <v>0</v>
      </c>
      <c r="C55382" s="278" t="str">
        <f>EAP!$C$10</f>
        <v>PP02</v>
      </c>
      <c r="D55382" s="279">
        <f>'Composições Desp. Diretas'!$C$62</f>
        <v>0</v>
      </c>
      <c r="E55382" s="278" t="str">
        <f>Resumo!$R$5</f>
        <v>Despesa</v>
      </c>
      <c r="F55382" s="278" t="str">
        <f>Resumo!$R$7</f>
        <v>Despesa Direta</v>
      </c>
      <c r="G55382" s="286">
        <f>'Composições Desp. Diretas'!DW62</f>
        <v>0</v>
      </c>
    </row>
    <row r="55383" spans="1:7">
      <c r="A55383" s="283">
        <f>'Comp. Desp. Indiretas'!$DV$7</f>
        <v>0</v>
      </c>
      <c r="B55383" s="278">
        <f>'Composições Desp. Diretas'!$A$63</f>
        <v>0</v>
      </c>
      <c r="C55383" s="278" t="str">
        <f>EAP!$C$10</f>
        <v>PP02</v>
      </c>
      <c r="D55383" s="279">
        <f>'Composições Desp. Diretas'!$C$63</f>
        <v>0</v>
      </c>
      <c r="E55383" s="278" t="str">
        <f>Resumo!$R$5</f>
        <v>Despesa</v>
      </c>
      <c r="F55383" s="278" t="str">
        <f>Resumo!$R$7</f>
        <v>Despesa Direta</v>
      </c>
      <c r="G55383" s="286">
        <f>'Composições Desp. Diretas'!DW63</f>
        <v>0</v>
      </c>
    </row>
    <row r="55384" spans="1:7">
      <c r="A55384" s="283">
        <f>'Comp. Desp. Indiretas'!$DV$7</f>
        <v>0</v>
      </c>
      <c r="B55384" s="278">
        <f>'Composições Desp. Diretas'!$A$64</f>
        <v>0</v>
      </c>
      <c r="C55384" s="278" t="str">
        <f>EAP!$C$10</f>
        <v>PP02</v>
      </c>
      <c r="D55384" s="279">
        <f>'Composições Desp. Diretas'!$C$64</f>
        <v>0</v>
      </c>
      <c r="E55384" s="278" t="str">
        <f>Resumo!$R$5</f>
        <v>Despesa</v>
      </c>
      <c r="F55384" s="278" t="str">
        <f>Resumo!$R$7</f>
        <v>Despesa Direta</v>
      </c>
      <c r="G55384" s="286">
        <f>'Composições Desp. Diretas'!DW64</f>
        <v>0</v>
      </c>
    </row>
    <row r="55385" spans="1:7">
      <c r="A55385" s="283">
        <f>'Comp. Desp. Indiretas'!$DV$7</f>
        <v>0</v>
      </c>
      <c r="B55385" s="278">
        <f>'Composições Desp. Diretas'!$A$65</f>
        <v>0</v>
      </c>
      <c r="C55385" s="278" t="str">
        <f>EAP!$C$10</f>
        <v>PP02</v>
      </c>
      <c r="D55385" s="279">
        <f>'Composições Desp. Diretas'!$C$65</f>
        <v>0</v>
      </c>
      <c r="E55385" s="278" t="str">
        <f>Resumo!$R$5</f>
        <v>Despesa</v>
      </c>
      <c r="F55385" s="278" t="str">
        <f>Resumo!$R$7</f>
        <v>Despesa Direta</v>
      </c>
      <c r="G55385" s="286">
        <f>'Composições Desp. Diretas'!DW65</f>
        <v>0</v>
      </c>
    </row>
    <row r="55386" spans="1:7">
      <c r="A55386" s="283">
        <f>'Comp. Desp. Indiretas'!$DV$7</f>
        <v>0</v>
      </c>
      <c r="B55386" s="278">
        <f>'Composições Desp. Diretas'!$A$66</f>
        <v>0</v>
      </c>
      <c r="C55386" s="278" t="str">
        <f>EAP!$C$10</f>
        <v>PP02</v>
      </c>
      <c r="D55386" s="279">
        <f>'Composições Desp. Diretas'!$C$66</f>
        <v>0</v>
      </c>
      <c r="E55386" s="278" t="str">
        <f>Resumo!$R$5</f>
        <v>Despesa</v>
      </c>
      <c r="F55386" s="278" t="str">
        <f>Resumo!$R$7</f>
        <v>Despesa Direta</v>
      </c>
      <c r="G55386" s="286">
        <f>'Composições Desp. Diretas'!DW66</f>
        <v>0</v>
      </c>
    </row>
    <row r="55387" spans="1:7">
      <c r="A55387" s="283">
        <f>'Comp. Desp. Indiretas'!$DV$7</f>
        <v>0</v>
      </c>
      <c r="B55387" s="278">
        <f>'Composições Desp. Diretas'!$A$67</f>
        <v>0</v>
      </c>
      <c r="C55387" s="278" t="str">
        <f>EAP!$C$10</f>
        <v>PP02</v>
      </c>
      <c r="D55387" s="279">
        <f>'Composições Desp. Diretas'!$C$67</f>
        <v>0</v>
      </c>
      <c r="E55387" s="278" t="str">
        <f>Resumo!$R$5</f>
        <v>Despesa</v>
      </c>
      <c r="F55387" s="278" t="str">
        <f>Resumo!$R$7</f>
        <v>Despesa Direta</v>
      </c>
      <c r="G55387" s="286">
        <f>'Composições Desp. Diretas'!DW67</f>
        <v>0</v>
      </c>
    </row>
    <row r="55388" spans="1:7">
      <c r="A55388" s="283">
        <f>'Comp. Desp. Indiretas'!$DV$7</f>
        <v>0</v>
      </c>
      <c r="B55388" s="278">
        <f>'Composições Desp. Diretas'!$A$68</f>
        <v>0</v>
      </c>
      <c r="C55388" s="278" t="str">
        <f>EAP!$C$10</f>
        <v>PP02</v>
      </c>
      <c r="D55388" s="279">
        <f>'Composições Desp. Diretas'!$C$68</f>
        <v>0</v>
      </c>
      <c r="E55388" s="278" t="str">
        <f>Resumo!$R$5</f>
        <v>Despesa</v>
      </c>
      <c r="F55388" s="278" t="str">
        <f>Resumo!$R$7</f>
        <v>Despesa Direta</v>
      </c>
      <c r="G55388" s="286">
        <f>'Composições Desp. Diretas'!DW68</f>
        <v>0</v>
      </c>
    </row>
    <row r="55389" spans="1:7">
      <c r="A55389" s="283">
        <f>'Comp. Desp. Indiretas'!$DV$7</f>
        <v>0</v>
      </c>
      <c r="B55389" s="278">
        <f>'Composições Desp. Diretas'!$A$69</f>
        <v>0</v>
      </c>
      <c r="C55389" s="278" t="str">
        <f>EAP!$C$10</f>
        <v>PP02</v>
      </c>
      <c r="D55389" s="279">
        <f>'Composições Desp. Diretas'!$C$69</f>
        <v>0</v>
      </c>
      <c r="E55389" s="278" t="str">
        <f>Resumo!$R$5</f>
        <v>Despesa</v>
      </c>
      <c r="F55389" s="278" t="str">
        <f>Resumo!$R$7</f>
        <v>Despesa Direta</v>
      </c>
      <c r="G55389" s="286">
        <f>'Composições Desp. Diretas'!DW69</f>
        <v>0</v>
      </c>
    </row>
    <row r="55390" spans="1:7">
      <c r="A55390" s="283">
        <f>'Comp. Desp. Indiretas'!$DV$7</f>
        <v>0</v>
      </c>
      <c r="B55390" s="278">
        <f>'Composições Desp. Diretas'!$A$70</f>
        <v>0</v>
      </c>
      <c r="C55390" s="278" t="str">
        <f>EAP!$C$10</f>
        <v>PP02</v>
      </c>
      <c r="D55390" s="279">
        <f>'Composições Desp. Diretas'!$C$70</f>
        <v>0</v>
      </c>
      <c r="E55390" s="278" t="str">
        <f>Resumo!$R$5</f>
        <v>Despesa</v>
      </c>
      <c r="F55390" s="278" t="str">
        <f>Resumo!$R$7</f>
        <v>Despesa Direta</v>
      </c>
      <c r="G55390" s="286">
        <f>'Composições Desp. Diretas'!DW70</f>
        <v>0</v>
      </c>
    </row>
    <row r="55391" spans="1:7">
      <c r="A55391" s="283">
        <f>'Comp. Desp. Indiretas'!$DV$7</f>
        <v>0</v>
      </c>
      <c r="B55391" s="278">
        <f>'Composições Desp. Diretas'!$A$71</f>
        <v>0</v>
      </c>
      <c r="C55391" s="278" t="str">
        <f>EAP!$C$10</f>
        <v>PP02</v>
      </c>
      <c r="D55391" s="279">
        <f>'Composições Desp. Diretas'!$C$71</f>
        <v>0</v>
      </c>
      <c r="E55391" s="278" t="str">
        <f>Resumo!$R$5</f>
        <v>Despesa</v>
      </c>
      <c r="F55391" s="278" t="str">
        <f>Resumo!$R$7</f>
        <v>Despesa Direta</v>
      </c>
      <c r="G55391" s="286">
        <f>'Composições Desp. Diretas'!DW71</f>
        <v>0</v>
      </c>
    </row>
    <row r="55392" spans="1:7">
      <c r="A55392" s="283">
        <f>'Comp. Desp. Indiretas'!$DV$7</f>
        <v>0</v>
      </c>
      <c r="B55392" s="278">
        <f>'Composições Desp. Diretas'!$A$72</f>
        <v>0</v>
      </c>
      <c r="C55392" s="278" t="str">
        <f>EAP!$C$10</f>
        <v>PP02</v>
      </c>
      <c r="D55392" s="279">
        <f>'Composições Desp. Diretas'!$C$72</f>
        <v>0</v>
      </c>
      <c r="E55392" s="278" t="str">
        <f>Resumo!$R$5</f>
        <v>Despesa</v>
      </c>
      <c r="F55392" s="278" t="str">
        <f>Resumo!$R$7</f>
        <v>Despesa Direta</v>
      </c>
      <c r="G55392" s="286">
        <f>'Composições Desp. Diretas'!DW72</f>
        <v>0</v>
      </c>
    </row>
    <row r="56261" spans="1:7">
      <c r="A56261" s="283">
        <f>'Comp. Desp. Indiretas'!$DV$7</f>
        <v>0</v>
      </c>
      <c r="D56261" s="279" t="str">
        <f>'CRONOG. DE RECEBIMENTO'!$A$5</f>
        <v>SUBPROGRAMA DE EDUCAÇÃO AMBIENTAL PARA A COMUNIDADE (PEAC)</v>
      </c>
      <c r="E56261" s="278" t="str">
        <f>Resumo!$R$4</f>
        <v>Receita</v>
      </c>
      <c r="F56261" s="278" t="str">
        <f>Resumo!$R$4</f>
        <v>Receita</v>
      </c>
      <c r="G56261" s="286">
        <f>'CRONOG. DE RECEBIMENTO'!AZ5</f>
        <v>0</v>
      </c>
    </row>
    <row r="56262" spans="1:7">
      <c r="A56262" s="283">
        <f>'Comp. Desp. Indiretas'!$DV$7</f>
        <v>0</v>
      </c>
      <c r="D56262" s="279" t="str">
        <f>'CRONOG. DE RECEBIMENTO'!$A$6</f>
        <v>Plano de Trabalho de Comunidade (PEAC)</v>
      </c>
      <c r="E56262" s="278" t="str">
        <f>Resumo!$R$4</f>
        <v>Receita</v>
      </c>
      <c r="F56262" s="278" t="str">
        <f>Resumo!$R$4</f>
        <v>Receita</v>
      </c>
      <c r="G56262" s="286">
        <f>'CRONOG. DE RECEBIMENTO'!AZ6</f>
        <v>0</v>
      </c>
    </row>
    <row r="56263" spans="1:7">
      <c r="A56263" s="283">
        <f>'Comp. Desp. Indiretas'!$DV$7</f>
        <v>0</v>
      </c>
      <c r="D56263" s="279" t="str">
        <f>'CRONOG. DE RECEBIMENTO'!$A$7</f>
        <v>Formar Comitê de Educação Ambiental de Comunidade (PEAC)</v>
      </c>
      <c r="E56263" s="278" t="str">
        <f>Resumo!$R$4</f>
        <v>Receita</v>
      </c>
      <c r="F56263" s="278" t="str">
        <f>Resumo!$R$4</f>
        <v>Receita</v>
      </c>
      <c r="G56263" s="286">
        <f>'CRONOG. DE RECEBIMENTO'!AZ7</f>
        <v>0</v>
      </c>
    </row>
    <row r="56264" spans="1:7">
      <c r="A56264" s="283">
        <f>'Comp. Desp. Indiretas'!$DV$7</f>
        <v>0</v>
      </c>
      <c r="D56264" s="279" t="str">
        <f>'CRONOG. DE RECEBIMENTO'!$A$8</f>
        <v>Manter Comitê de Educação Ambiental em comunidades (PEAC)</v>
      </c>
      <c r="E56264" s="278" t="str">
        <f>Resumo!$R$4</f>
        <v>Receita</v>
      </c>
      <c r="F56264" s="278" t="str">
        <f>Resumo!$R$4</f>
        <v>Receita</v>
      </c>
      <c r="G56264" s="286">
        <f>'CRONOG. DE RECEBIMENTO'!AZ8</f>
        <v>0</v>
      </c>
    </row>
    <row r="56265" spans="1:7">
      <c r="A56265" s="283">
        <f>'Comp. Desp. Indiretas'!$DV$7</f>
        <v>0</v>
      </c>
      <c r="D56265" s="279" t="str">
        <f>'CRONOG. DE RECEBIMENTO'!$A$24</f>
        <v>Realizar análise técnica mensal das atividades de Educação Ambiental do PEAC</v>
      </c>
      <c r="E56265" s="278" t="str">
        <f>Resumo!$R$4</f>
        <v>Receita</v>
      </c>
      <c r="F56265" s="278" t="str">
        <f>Resumo!$R$4</f>
        <v>Receita</v>
      </c>
      <c r="G56265" s="286">
        <f>'CRONOG. DE RECEBIMENTO'!AZ24</f>
        <v>0</v>
      </c>
    </row>
    <row r="56266" spans="1:7">
      <c r="A56266" s="283">
        <f>'Comp. Desp. Indiretas'!$DV$7</f>
        <v>0</v>
      </c>
      <c r="D56266" s="279" t="str">
        <f>'CRONOG. DE RECEBIMENTO'!$A$25</f>
        <v>Realizar Blitz Educativa sobre SSMA para Comunidades (PEAC)</v>
      </c>
      <c r="E56266" s="278" t="str">
        <f>Resumo!$R$4</f>
        <v>Receita</v>
      </c>
      <c r="F56266" s="278" t="str">
        <f>Resumo!$R$4</f>
        <v>Receita</v>
      </c>
      <c r="G56266" s="286">
        <f>'CRONOG. DE RECEBIMENTO'!AZ25</f>
        <v>0</v>
      </c>
    </row>
    <row r="56267" spans="1:7">
      <c r="A56267" s="283">
        <f>'Comp. Desp. Indiretas'!$DV$7</f>
        <v>0</v>
      </c>
      <c r="D56267" s="279" t="str">
        <f>'CRONOG. DE RECEBIMENTO'!$A$26</f>
        <v>Despesas tributáveis do item 6.1.12</v>
      </c>
      <c r="E56267" s="278" t="str">
        <f>Resumo!$R$4</f>
        <v>Receita</v>
      </c>
      <c r="F56267" s="278" t="str">
        <f>Resumo!$R$4</f>
        <v>Receita</v>
      </c>
      <c r="G56267" s="286">
        <f>'CRONOG. DE RECEBIMENTO'!AZ26</f>
        <v>0</v>
      </c>
    </row>
    <row r="56268" spans="1:7">
      <c r="A56268" s="283">
        <f>'Comp. Desp. Indiretas'!$DV$7</f>
        <v>0</v>
      </c>
      <c r="D56268" s="279" t="str">
        <f>'CRONOG. DE RECEBIMENTO'!$A$42</f>
        <v>Despesas tributáveis do item 6.1.21</v>
      </c>
      <c r="E56268" s="278" t="str">
        <f>Resumo!$R$4</f>
        <v>Receita</v>
      </c>
      <c r="F56268" s="278" t="str">
        <f>Resumo!$R$4</f>
        <v>Receita</v>
      </c>
      <c r="G56268" s="286">
        <f>'CRONOG. DE RECEBIMENTO'!AZ42</f>
        <v>0</v>
      </c>
    </row>
    <row r="56269" spans="1:7">
      <c r="A56269" s="283">
        <f>'Comp. Desp. Indiretas'!$DV$7</f>
        <v>0</v>
      </c>
      <c r="D56269" s="279" t="str">
        <f>'CRONOG. DE RECEBIMENTO'!$A$43</f>
        <v>Monitorar atividade do Programa de Educação Ambiental do Trabalhador (PEAT)</v>
      </c>
      <c r="E56269" s="278" t="str">
        <f>Resumo!$R$4</f>
        <v>Receita</v>
      </c>
      <c r="F56269" s="278" t="str">
        <f>Resumo!$R$4</f>
        <v>Receita</v>
      </c>
      <c r="G56269" s="286">
        <f>'CRONOG. DE RECEBIMENTO'!AZ43</f>
        <v>0</v>
      </c>
    </row>
    <row r="56270" spans="1:7">
      <c r="A56270" s="283">
        <f>'Comp. Desp. Indiretas'!$DV$7</f>
        <v>0</v>
      </c>
      <c r="D56270" s="279" t="str">
        <f>'CRONOG. DE RECEBIMENTO'!$A$44</f>
        <v>Despesas tributáveis do item 6.1.22</v>
      </c>
      <c r="E56270" s="278" t="str">
        <f>Resumo!$R$4</f>
        <v>Receita</v>
      </c>
      <c r="F56270" s="278" t="str">
        <f>Resumo!$R$4</f>
        <v>Receita</v>
      </c>
      <c r="G56270" s="286">
        <f>'CRONOG. DE RECEBIMENTO'!AZ44</f>
        <v>0</v>
      </c>
    </row>
    <row r="56271" spans="1:7">
      <c r="A56271" s="283">
        <f>'Comp. Desp. Indiretas'!$DV$7</f>
        <v>0</v>
      </c>
      <c r="D56271" s="279" t="str">
        <f>'CRONOG. DE RECEBIMENTO'!$A$45</f>
        <v>Realizar análise técnica mensal das atividades de Educação Ambiental do PEAT</v>
      </c>
      <c r="E56271" s="278" t="str">
        <f>Resumo!$R$4</f>
        <v>Receita</v>
      </c>
      <c r="F56271" s="278" t="str">
        <f>Resumo!$R$4</f>
        <v>Receita</v>
      </c>
      <c r="G56271" s="286">
        <f>'CRONOG. DE RECEBIMENTO'!AZ45</f>
        <v>0</v>
      </c>
    </row>
    <row r="56272" spans="1:7">
      <c r="A56272" s="283">
        <f>'Comp. Desp. Indiretas'!$DV$7</f>
        <v>0</v>
      </c>
      <c r="D56272" s="279" t="str">
        <f>'CRONOG. DE RECEBIMENTO'!$A$46</f>
        <v>Realizar Diagnóstico Socioambiental Participativo (DSAP) para empregados</v>
      </c>
      <c r="E56272" s="278" t="str">
        <f>Resumo!$R$4</f>
        <v>Receita</v>
      </c>
      <c r="F56272" s="278" t="str">
        <f>Resumo!$R$4</f>
        <v>Receita</v>
      </c>
      <c r="G56272" s="286">
        <f>'CRONOG. DE RECEBIMENTO'!AZ46</f>
        <v>0</v>
      </c>
    </row>
    <row r="56274" spans="1:7">
      <c r="A56274" s="283">
        <f>'Comp. Desp. Indiretas'!$DV$7</f>
        <v>0</v>
      </c>
      <c r="D56274" s="279" t="str">
        <f>'CRONOG. DE RECEBIMENTO'!$A$47</f>
        <v>Despesas tributáveis do item 6.1.24</v>
      </c>
      <c r="E56274" s="278" t="str">
        <f>Resumo!$R$4</f>
        <v>Receita</v>
      </c>
      <c r="F56274" s="278" t="str">
        <f>Resumo!$R$4</f>
        <v>Receita</v>
      </c>
      <c r="G56274" s="286">
        <f>'CRONOG. DE RECEBIMENTO'!AZ47</f>
        <v>0</v>
      </c>
    </row>
    <row r="56275" spans="1:7">
      <c r="A56275" s="283">
        <f>'Comp. Desp. Indiretas'!$DV$7</f>
        <v>0</v>
      </c>
      <c r="D56275" s="279" t="str">
        <f>'CRONOG. DE RECEBIMENTO'!$A$48</f>
        <v>PRODUÇÃO DE ARTES VISUAIS</v>
      </c>
      <c r="E56275" s="278" t="str">
        <f>Resumo!$R$4</f>
        <v>Receita</v>
      </c>
      <c r="F56275" s="278" t="str">
        <f>Resumo!$R$4</f>
        <v>Receita</v>
      </c>
      <c r="G56275" s="286">
        <f>'CRONOG. DE RECEBIMENTO'!AZ48</f>
        <v>0</v>
      </c>
    </row>
    <row r="56276" spans="1:7">
      <c r="A56276" s="283">
        <f>'Comp. Desp. Indiretas'!$DV$7</f>
        <v>0</v>
      </c>
      <c r="D56276" s="279" t="str">
        <f>'CRONOG. DE RECEBIMENTO'!$A$49</f>
        <v>Produzir material gráfico como folder, convites, banner, lâmina, outdoor, apresentações e produtos diversos atinentes a educação ambiental e outras temáticas etc.</v>
      </c>
      <c r="E56276" s="278" t="str">
        <f>Resumo!$R$4</f>
        <v>Receita</v>
      </c>
      <c r="F56276" s="278" t="str">
        <f>Resumo!$R$4</f>
        <v>Receita</v>
      </c>
      <c r="G56276" s="286">
        <f>'CRONOG. DE RECEBIMENTO'!AZ49</f>
        <v>0</v>
      </c>
    </row>
    <row r="56277" spans="1:7">
      <c r="A56277" s="283">
        <f>'Comp. Desp. Indiretas'!$DV$7</f>
        <v>0</v>
      </c>
      <c r="D56277" s="279" t="str">
        <f>'CRONOG. DE RECEBIMENTO'!$A$50</f>
        <v>Produzir Card Animado, Vídeos, Spot, Jogos interativos, Peça Multimídia, Identidade Visual, Plataformas digitais/interativas, Brindes, Cadernos de Campo/Quis/Guia etc.:</v>
      </c>
      <c r="E56277" s="278" t="str">
        <f>Resumo!$R$4</f>
        <v>Receita</v>
      </c>
      <c r="F56277" s="278" t="str">
        <f>Resumo!$R$4</f>
        <v>Receita</v>
      </c>
      <c r="G56277" s="286">
        <f>'CRONOG. DE RECEBIMENTO'!AZ50</f>
        <v>0</v>
      </c>
    </row>
    <row r="56291" spans="1:7">
      <c r="A56291" s="283">
        <f>'Comp. Desp. Indiretas'!$DV$7</f>
        <v>0</v>
      </c>
      <c r="D56291" s="279" t="str">
        <f>Resumo!$R$8</f>
        <v>Imposto</v>
      </c>
      <c r="E56291" s="278" t="str">
        <f>Resumo!$R$5</f>
        <v>Despesa</v>
      </c>
      <c r="F56291" s="278" t="str">
        <f>Resumo!$R$8</f>
        <v>Imposto</v>
      </c>
      <c r="G56291" s="286">
        <f>'CRONOG. DE RECEBIMENTO'!AZ53</f>
        <v>0</v>
      </c>
    </row>
    <row r="56292" spans="1:7">
      <c r="A56292" s="283">
        <f>'Comp. Desp. Indiretas'!$DV$7</f>
        <v>0</v>
      </c>
      <c r="D56292" s="279" t="str">
        <f>Resumo!$R$9</f>
        <v>Overhead</v>
      </c>
      <c r="E56292" s="278" t="str">
        <f>Resumo!$R$9</f>
        <v>Overhead</v>
      </c>
      <c r="F56292" s="278" t="str">
        <f>Resumo!$R$9</f>
        <v>Overhead</v>
      </c>
      <c r="G56292" s="286">
        <f>'CRONOG. DE RECEBIMENTO'!AZ58</f>
        <v>0</v>
      </c>
    </row>
    <row r="56293" spans="1:7">
      <c r="A56293" s="283">
        <f>'Comp. Desp. Indiretas'!$DV$7</f>
        <v>0</v>
      </c>
      <c r="D56293" s="279" t="str">
        <f>Resumo!$R$10</f>
        <v>Margem</v>
      </c>
      <c r="E56293" s="278" t="str">
        <f>Resumo!$R$10</f>
        <v>Margem</v>
      </c>
      <c r="F56293" s="278" t="str">
        <f>Resumo!$R$10</f>
        <v>Margem</v>
      </c>
      <c r="G56293" s="286">
        <f>'CRONOG. DE RECEBIMENTO'!AZ60</f>
        <v>0</v>
      </c>
    </row>
    <row r="56294" spans="1:7">
      <c r="A56294" s="283">
        <f>'Comp. Desp. Indiretas'!$DV$7</f>
        <v>0</v>
      </c>
      <c r="D56294" s="279" t="str">
        <f>Resumo!$R$11</f>
        <v>Risco</v>
      </c>
      <c r="E56294" s="278" t="str">
        <f>Resumo!$R$11</f>
        <v>Risco</v>
      </c>
      <c r="F56294" s="278" t="str">
        <f>Resumo!$R$11</f>
        <v>Risco</v>
      </c>
      <c r="G56294" s="286">
        <f>'CRONOG. DE RECEBIMENTO'!AZ59</f>
        <v>0</v>
      </c>
    </row>
    <row r="56295" spans="1:7">
      <c r="A56295" s="283">
        <f>'Comp. Desp. Indiretas'!$DV$7</f>
        <v>0</v>
      </c>
      <c r="D56295" s="279" t="str">
        <f>'CRONOG. DE RECEBIMENTO'!$A$54</f>
        <v>TOTAL MENSAL - RECEITA LÍQUIDA</v>
      </c>
      <c r="E56295" s="278" t="str">
        <f>Resumo!$R$4</f>
        <v>Receita</v>
      </c>
      <c r="F56295" s="278" t="str">
        <f>'CRONOG. DE RECEBIMENTO'!$A$54</f>
        <v>TOTAL MENSAL - RECEITA LÍQUIDA</v>
      </c>
      <c r="G56295" s="286">
        <f>'CRONOG. DE RECEBIMENTO'!$AZ$54</f>
        <v>0</v>
      </c>
    </row>
    <row r="56296" spans="1:7">
      <c r="A56296" s="283">
        <f>'Comp. Desp. Indiretas'!$DV$7</f>
        <v>0</v>
      </c>
      <c r="D56296" s="279" t="str">
        <f>'CRONOG. DE RECEBIMENTO'!$A$55</f>
        <v>TOTAL ACUMULADO - RECEITA LÍQUIDA</v>
      </c>
      <c r="E56296" s="278" t="str">
        <f>Resumo!$R$4</f>
        <v>Receita</v>
      </c>
      <c r="F56296" s="278" t="str">
        <f>'CRONOG. DE RECEBIMENTO'!$A$55</f>
        <v>TOTAL ACUMULADO - RECEITA LÍQUIDA</v>
      </c>
      <c r="G56296" s="286">
        <f>'CRONOG. DE RECEBIMENTO'!$AZ$55</f>
        <v>5856057.9680455765</v>
      </c>
    </row>
    <row r="56327" spans="1:7">
      <c r="A56327" s="283">
        <f>'Comp. Desp. Indiretas'!$DW$7</f>
        <v>0</v>
      </c>
      <c r="B56327" s="278" t="str">
        <f>'Comp. Desp. Indiretas'!$A$9</f>
        <v>MOC</v>
      </c>
      <c r="D56327" s="279" t="str">
        <f>'Comp. Desp. Indiretas'!$C$9</f>
        <v>DIRETOR TÉCNICO</v>
      </c>
      <c r="E56327" s="278" t="str">
        <f>Resumo!$R$5</f>
        <v>Despesa</v>
      </c>
      <c r="F56327" s="278" t="str">
        <f>Resumo!$R$6</f>
        <v>Despesa Indireta</v>
      </c>
      <c r="G56327" s="286">
        <f>'Comp. Desp. Indiretas'!DW9</f>
        <v>0</v>
      </c>
    </row>
    <row r="56328" spans="1:7">
      <c r="A56328" s="283">
        <f>'Comp. Desp. Indiretas'!$DW$7</f>
        <v>0</v>
      </c>
      <c r="B56328" s="278" t="str">
        <f>'Comp. Desp. Indiretas'!$A$10</f>
        <v>MOC</v>
      </c>
      <c r="D56328" s="279" t="str">
        <f>'Comp. Desp. Indiretas'!$C$10</f>
        <v>GERENTE DE PROJETO</v>
      </c>
      <c r="E56328" s="278" t="str">
        <f>Resumo!$R$5</f>
        <v>Despesa</v>
      </c>
      <c r="F56328" s="278" t="str">
        <f>Resumo!$R$6</f>
        <v>Despesa Indireta</v>
      </c>
      <c r="G56328" s="286">
        <f>'Comp. Desp. Indiretas'!DW10</f>
        <v>0</v>
      </c>
    </row>
    <row r="56329" spans="1:7">
      <c r="A56329" s="283">
        <f>'Comp. Desp. Indiretas'!$DW$7</f>
        <v>0</v>
      </c>
      <c r="B56329" s="278" t="str">
        <f>'Comp. Desp. Indiretas'!$A$11</f>
        <v>MOC</v>
      </c>
      <c r="D56329" s="279" t="str">
        <f>'Comp. Desp. Indiretas'!$C$11</f>
        <v>COORD. DE PROJETO</v>
      </c>
      <c r="E56329" s="278" t="str">
        <f>Resumo!$R$5</f>
        <v>Despesa</v>
      </c>
      <c r="F56329" s="278" t="str">
        <f>Resumo!$R$6</f>
        <v>Despesa Indireta</v>
      </c>
      <c r="G56329" s="286">
        <f>'Comp. Desp. Indiretas'!DW11</f>
        <v>0</v>
      </c>
    </row>
    <row r="56330" spans="1:7">
      <c r="A56330" s="283">
        <f>'Comp. Desp. Indiretas'!$DW$7</f>
        <v>0</v>
      </c>
      <c r="B56330" s="278" t="str">
        <f>'Comp. Desp. Indiretas'!$A$12</f>
        <v>MOC</v>
      </c>
      <c r="D56330" s="279" t="str">
        <f>'Comp. Desp. Indiretas'!$C$12</f>
        <v>COORD. OPERACIONAL</v>
      </c>
      <c r="E56330" s="278" t="str">
        <f>Resumo!$R$5</f>
        <v>Despesa</v>
      </c>
      <c r="F56330" s="278" t="str">
        <f>Resumo!$R$6</f>
        <v>Despesa Indireta</v>
      </c>
      <c r="G56330" s="286">
        <f>'Comp. Desp. Indiretas'!DW12</f>
        <v>0</v>
      </c>
    </row>
    <row r="56331" spans="1:7">
      <c r="A56331" s="283">
        <f>'Comp. Desp. Indiretas'!$DW$7</f>
        <v>0</v>
      </c>
      <c r="B56331" s="278" t="str">
        <f>'Comp. Desp. Indiretas'!$A$13</f>
        <v>MOC</v>
      </c>
      <c r="D56331" s="279" t="str">
        <f>'Comp. Desp. Indiretas'!$C$13</f>
        <v>ANALISTA DE PROJETOS SENIOR</v>
      </c>
      <c r="E56331" s="278" t="str">
        <f>Resumo!$R$5</f>
        <v>Despesa</v>
      </c>
      <c r="F56331" s="278" t="str">
        <f>Resumo!$R$6</f>
        <v>Despesa Indireta</v>
      </c>
      <c r="G56331" s="286">
        <f>'Comp. Desp. Indiretas'!DW13</f>
        <v>0</v>
      </c>
    </row>
    <row r="56332" spans="1:7">
      <c r="A56332" s="283">
        <f>'Comp. Desp. Indiretas'!$DW$7</f>
        <v>0</v>
      </c>
      <c r="B56332" s="278" t="str">
        <f>'Comp. Desp. Indiretas'!$A$14</f>
        <v>MOC</v>
      </c>
      <c r="D56332" s="279" t="str">
        <f>'Comp. Desp. Indiretas'!$C$14</f>
        <v>ANALISTA DE PROJETOS PLENO</v>
      </c>
      <c r="E56332" s="278" t="str">
        <f>Resumo!$R$5</f>
        <v>Despesa</v>
      </c>
      <c r="F56332" s="278" t="str">
        <f>Resumo!$R$6</f>
        <v>Despesa Indireta</v>
      </c>
      <c r="G56332" s="286">
        <f>'Comp. Desp. Indiretas'!DW14</f>
        <v>0</v>
      </c>
    </row>
    <row r="56333" spans="1:7">
      <c r="A56333" s="283">
        <f>'Comp. Desp. Indiretas'!$DW$7</f>
        <v>0</v>
      </c>
      <c r="B56333" s="278" t="str">
        <f>'Comp. Desp. Indiretas'!$A$15</f>
        <v>MOC</v>
      </c>
      <c r="D56333" s="279" t="str">
        <f>'Comp. Desp. Indiretas'!$C$15</f>
        <v>ANALISTA DE PROJETOS JUNIOR</v>
      </c>
      <c r="E56333" s="278" t="str">
        <f>Resumo!$R$5</f>
        <v>Despesa</v>
      </c>
      <c r="F56333" s="278" t="str">
        <f>Resumo!$R$6</f>
        <v>Despesa Indireta</v>
      </c>
      <c r="G56333" s="286">
        <f>'Comp. Desp. Indiretas'!DW15</f>
        <v>0</v>
      </c>
    </row>
    <row r="56334" spans="1:7">
      <c r="A56334" s="283">
        <f>'Comp. Desp. Indiretas'!$DW$7</f>
        <v>0</v>
      </c>
      <c r="B56334" s="278" t="str">
        <f>'Comp. Desp. Indiretas'!$A$16</f>
        <v>MOC</v>
      </c>
      <c r="D56334" s="279" t="str">
        <f>'Comp. Desp. Indiretas'!$C$16</f>
        <v>TÉCNICO OPERACIONAL</v>
      </c>
      <c r="E56334" s="278" t="str">
        <f>Resumo!$R$5</f>
        <v>Despesa</v>
      </c>
      <c r="F56334" s="278" t="str">
        <f>Resumo!$R$6</f>
        <v>Despesa Indireta</v>
      </c>
      <c r="G56334" s="286">
        <f>'Comp. Desp. Indiretas'!DW16</f>
        <v>0</v>
      </c>
    </row>
    <row r="56335" spans="1:7">
      <c r="A56335" s="283">
        <f>'Comp. Desp. Indiretas'!$DW$7</f>
        <v>0</v>
      </c>
      <c r="B56335" s="278" t="str">
        <f>'Comp. Desp. Indiretas'!$A$17</f>
        <v>MOC</v>
      </c>
      <c r="D56335" s="279" t="str">
        <f>'Comp. Desp. Indiretas'!$C$17</f>
        <v>TÉCNICO OPERACIONAL - C/ PERICULOSIDADE</v>
      </c>
      <c r="E56335" s="278" t="str">
        <f>Resumo!$R$5</f>
        <v>Despesa</v>
      </c>
      <c r="F56335" s="278" t="str">
        <f>Resumo!$R$6</f>
        <v>Despesa Indireta</v>
      </c>
      <c r="G56335" s="286">
        <f>'Comp. Desp. Indiretas'!DW17</f>
        <v>0</v>
      </c>
    </row>
    <row r="56336" spans="1:7">
      <c r="A56336" s="283">
        <f>'Comp. Desp. Indiretas'!$DW$7</f>
        <v>0</v>
      </c>
      <c r="B56336" s="278" t="str">
        <f>'Comp. Desp. Indiretas'!$A$18</f>
        <v>MOC</v>
      </c>
      <c r="D56336" s="279" t="str">
        <f>'Comp. Desp. Indiretas'!$C$18</f>
        <v>ANALISTA DE GEOPROCESSAMENTO</v>
      </c>
      <c r="E56336" s="278" t="str">
        <f>Resumo!$R$5</f>
        <v>Despesa</v>
      </c>
      <c r="F56336" s="278" t="str">
        <f>Resumo!$R$6</f>
        <v>Despesa Indireta</v>
      </c>
      <c r="G56336" s="286">
        <f>'Comp. Desp. Indiretas'!DW18</f>
        <v>0</v>
      </c>
    </row>
    <row r="56337" spans="1:7">
      <c r="A56337" s="283">
        <f>'Comp. Desp. Indiretas'!$DW$7</f>
        <v>0</v>
      </c>
      <c r="B56337" s="278" t="str">
        <f>'Comp. Desp. Indiretas'!$A$19</f>
        <v>MOC</v>
      </c>
      <c r="D56337" s="279" t="str">
        <f>'Comp. Desp. Indiretas'!$C$19</f>
        <v>ASSISTENTE DE PROJETOS</v>
      </c>
      <c r="E56337" s="278" t="str">
        <f>Resumo!$R$5</f>
        <v>Despesa</v>
      </c>
      <c r="F56337" s="278" t="str">
        <f>Resumo!$R$6</f>
        <v>Despesa Indireta</v>
      </c>
      <c r="G56337" s="286">
        <f>'Comp. Desp. Indiretas'!DW19</f>
        <v>0</v>
      </c>
    </row>
    <row r="56338" spans="1:7">
      <c r="A56338" s="283">
        <f>'Comp. Desp. Indiretas'!$DW$7</f>
        <v>0</v>
      </c>
      <c r="B56338" s="278" t="str">
        <f>'Comp. Desp. Indiretas'!$A$20</f>
        <v>MOC</v>
      </c>
      <c r="D56338" s="279" t="str">
        <f>'Comp. Desp. Indiretas'!$C$20</f>
        <v>ASSISTENTE ADMINISTRATIVO</v>
      </c>
      <c r="E56338" s="278" t="str">
        <f>Resumo!$R$5</f>
        <v>Despesa</v>
      </c>
      <c r="F56338" s="278" t="str">
        <f>Resumo!$R$6</f>
        <v>Despesa Indireta</v>
      </c>
      <c r="G56338" s="286">
        <f>'Comp. Desp. Indiretas'!DW20</f>
        <v>0</v>
      </c>
    </row>
    <row r="56339" spans="1:7">
      <c r="A56339" s="283">
        <f>'Comp. Desp. Indiretas'!$DW$7</f>
        <v>0</v>
      </c>
      <c r="B56339" s="278" t="str">
        <f>'Comp. Desp. Indiretas'!$A$21</f>
        <v>MOC</v>
      </c>
      <c r="D56339" s="279" t="str">
        <f>'Comp. Desp. Indiretas'!$C$21</f>
        <v>ESTAGIÁRIO TÉCNICO</v>
      </c>
      <c r="E56339" s="278" t="str">
        <f>Resumo!$R$5</f>
        <v>Despesa</v>
      </c>
      <c r="F56339" s="278" t="str">
        <f>Resumo!$R$6</f>
        <v>Despesa Indireta</v>
      </c>
      <c r="G56339" s="286">
        <f>'Comp. Desp. Indiretas'!DW21</f>
        <v>0</v>
      </c>
    </row>
    <row r="56340" spans="1:7">
      <c r="A56340" s="283">
        <f>'Comp. Desp. Indiretas'!$DW$7</f>
        <v>0</v>
      </c>
      <c r="B56340" s="278" t="str">
        <f>'Comp. Desp. Indiretas'!$A$22</f>
        <v>MOC</v>
      </c>
      <c r="D56340" s="279" t="str">
        <f>'Comp. Desp. Indiretas'!$C$22</f>
        <v>ANALISTA FINANCEIRO</v>
      </c>
      <c r="E56340" s="278" t="str">
        <f>Resumo!$R$5</f>
        <v>Despesa</v>
      </c>
      <c r="F56340" s="278" t="str">
        <f>Resumo!$R$6</f>
        <v>Despesa Indireta</v>
      </c>
      <c r="G56340" s="286">
        <f>'Comp. Desp. Indiretas'!DW22</f>
        <v>0</v>
      </c>
    </row>
    <row r="56341" spans="1:7">
      <c r="A56341" s="283">
        <f>'Comp. Desp. Indiretas'!$DW$7</f>
        <v>0</v>
      </c>
      <c r="B56341" s="278" t="str">
        <f>'Comp. Desp. Indiretas'!$A$23</f>
        <v>MOC</v>
      </c>
      <c r="D56341" s="279" t="str">
        <f>'Comp. Desp. Indiretas'!$C$23</f>
        <v>ANALISTA DE SUPRIMENTOS</v>
      </c>
      <c r="E56341" s="278" t="str">
        <f>Resumo!$R$5</f>
        <v>Despesa</v>
      </c>
      <c r="F56341" s="278" t="str">
        <f>Resumo!$R$6</f>
        <v>Despesa Indireta</v>
      </c>
      <c r="G56341" s="286">
        <f>'Comp. Desp. Indiretas'!DW23</f>
        <v>0</v>
      </c>
    </row>
    <row r="56342" spans="1:7">
      <c r="A56342" s="283">
        <f>'Comp. Desp. Indiretas'!$DW$7</f>
        <v>0</v>
      </c>
      <c r="B56342" s="278" t="str">
        <f>'Comp. Desp. Indiretas'!$A$24</f>
        <v>DG</v>
      </c>
      <c r="D56342" s="279" t="str">
        <f>'Comp. Desp. Indiretas'!$C$24</f>
        <v>HOSPEDAGEM VIAGEM</v>
      </c>
      <c r="E56342" s="278" t="str">
        <f>Resumo!$R$5</f>
        <v>Despesa</v>
      </c>
      <c r="F56342" s="278" t="str">
        <f>Resumo!$R$6</f>
        <v>Despesa Indireta</v>
      </c>
      <c r="G56342" s="286">
        <f>'Comp. Desp. Indiretas'!DW24</f>
        <v>0</v>
      </c>
    </row>
    <row r="56343" spans="1:7">
      <c r="A56343" s="283">
        <f>'Comp. Desp. Indiretas'!$DW$7</f>
        <v>0</v>
      </c>
      <c r="B56343" s="278" t="str">
        <f>'Comp. Desp. Indiretas'!$A$25</f>
        <v>DG</v>
      </c>
      <c r="D56343" s="279" t="str">
        <f>'Comp. Desp. Indiretas'!$C$25</f>
        <v>HOSPEDAGEM - NIVEL 2</v>
      </c>
      <c r="E56343" s="278" t="str">
        <f>Resumo!$R$5</f>
        <v>Despesa</v>
      </c>
      <c r="F56343" s="278" t="str">
        <f>Resumo!$R$6</f>
        <v>Despesa Indireta</v>
      </c>
      <c r="G56343" s="286">
        <f>'Comp. Desp. Indiretas'!DW25</f>
        <v>0</v>
      </c>
    </row>
    <row r="56344" spans="1:7">
      <c r="A56344" s="283">
        <f>'Comp. Desp. Indiretas'!$DW$7</f>
        <v>0</v>
      </c>
      <c r="B56344" s="278" t="str">
        <f>'Comp. Desp. Indiretas'!$A$26</f>
        <v>DG</v>
      </c>
      <c r="D56344" s="279" t="str">
        <f>'Comp. Desp. Indiretas'!$C$26</f>
        <v>HOSPEDAGEM - NIVEL 3</v>
      </c>
      <c r="E56344" s="278" t="str">
        <f>Resumo!$R$5</f>
        <v>Despesa</v>
      </c>
      <c r="F56344" s="278" t="str">
        <f>Resumo!$R$6</f>
        <v>Despesa Indireta</v>
      </c>
      <c r="G56344" s="286">
        <f>'Comp. Desp. Indiretas'!DW26</f>
        <v>0</v>
      </c>
    </row>
    <row r="56345" spans="1:7">
      <c r="A56345" s="283">
        <f>'Comp. Desp. Indiretas'!$DW$7</f>
        <v>0</v>
      </c>
      <c r="B56345" s="278" t="str">
        <f>'Comp. Desp. Indiretas'!$A$27</f>
        <v>DG</v>
      </c>
      <c r="D56345" s="279" t="str">
        <f>'Comp. Desp. Indiretas'!$C$27</f>
        <v>SALA COMERCIAL - PARAUAPEBAS/PA</v>
      </c>
      <c r="E56345" s="278" t="str">
        <f>Resumo!$R$5</f>
        <v>Despesa</v>
      </c>
      <c r="F56345" s="278" t="str">
        <f>Resumo!$R$6</f>
        <v>Despesa Indireta</v>
      </c>
      <c r="G56345" s="286">
        <f>'Comp. Desp. Indiretas'!DW27</f>
        <v>0</v>
      </c>
    </row>
    <row r="56346" spans="1:7">
      <c r="A56346" s="283">
        <f>'Comp. Desp. Indiretas'!$DW$7</f>
        <v>0</v>
      </c>
      <c r="B56346" s="278" t="str">
        <f>'Comp. Desp. Indiretas'!$A$28</f>
        <v>DG</v>
      </c>
      <c r="D56346" s="279" t="str">
        <f>'Comp. Desp. Indiretas'!$C$28</f>
        <v>CUSTOS FIXOS - SALA COMERCIAL (INTERNET, TELEFONIA, ENERGIA, LIMPEZA, E ETC)</v>
      </c>
      <c r="E56346" s="278" t="str">
        <f>Resumo!$R$5</f>
        <v>Despesa</v>
      </c>
      <c r="F56346" s="278" t="str">
        <f>Resumo!$R$6</f>
        <v>Despesa Indireta</v>
      </c>
      <c r="G56346" s="286">
        <f>'Comp. Desp. Indiretas'!DW28</f>
        <v>0</v>
      </c>
    </row>
    <row r="56347" spans="1:7">
      <c r="A56347" s="283">
        <f>'Comp. Desp. Indiretas'!$DW$7</f>
        <v>0</v>
      </c>
      <c r="B56347" s="278" t="str">
        <f>'Comp. Desp. Indiretas'!$A$29</f>
        <v>DG</v>
      </c>
      <c r="D56347" s="279" t="str">
        <f>'Comp. Desp. Indiretas'!$C$29</f>
        <v>MOBILIA/FRETE - SALA COMERCIAL</v>
      </c>
      <c r="E56347" s="278" t="str">
        <f>Resumo!$R$5</f>
        <v>Despesa</v>
      </c>
      <c r="F56347" s="278" t="str">
        <f>Resumo!$R$6</f>
        <v>Despesa Indireta</v>
      </c>
      <c r="G56347" s="286">
        <f>'Comp. Desp. Indiretas'!DW29</f>
        <v>0</v>
      </c>
    </row>
    <row r="56348" spans="1:7">
      <c r="A56348" s="283">
        <f>'Comp. Desp. Indiretas'!$DW$7</f>
        <v>0</v>
      </c>
      <c r="B56348" s="278" t="str">
        <f>'Comp. Desp. Indiretas'!$A$30</f>
        <v>DG</v>
      </c>
      <c r="D56348" s="279" t="str">
        <f>'Comp. Desp. Indiretas'!$C$30</f>
        <v>ALIMENTAÇÃO - NIVEL 3</v>
      </c>
      <c r="E56348" s="278" t="str">
        <f>Resumo!$R$5</f>
        <v>Despesa</v>
      </c>
      <c r="F56348" s="278" t="str">
        <f>Resumo!$R$6</f>
        <v>Despesa Indireta</v>
      </c>
      <c r="G56348" s="286">
        <f>'Comp. Desp. Indiretas'!DW30</f>
        <v>0</v>
      </c>
    </row>
    <row r="56349" spans="1:7">
      <c r="A56349" s="283">
        <f>'Comp. Desp. Indiretas'!$DW$7</f>
        <v>0</v>
      </c>
      <c r="B56349" s="278" t="str">
        <f>'Comp. Desp. Indiretas'!$A$31</f>
        <v>DG</v>
      </c>
      <c r="D56349" s="279" t="str">
        <f>'Comp. Desp. Indiretas'!$C$31</f>
        <v>TELEFONIA</v>
      </c>
      <c r="E56349" s="278" t="str">
        <f>Resumo!$R$5</f>
        <v>Despesa</v>
      </c>
      <c r="F56349" s="278" t="str">
        <f>Resumo!$R$6</f>
        <v>Despesa Indireta</v>
      </c>
      <c r="G56349" s="286">
        <f>'Comp. Desp. Indiretas'!DW31</f>
        <v>0</v>
      </c>
    </row>
    <row r="56350" spans="1:7">
      <c r="A56350" s="283">
        <f>'Comp. Desp. Indiretas'!$DW$7</f>
        <v>0</v>
      </c>
      <c r="B56350" s="278" t="str">
        <f>'Comp. Desp. Indiretas'!$A$32</f>
        <v>DG</v>
      </c>
      <c r="D56350" s="279" t="str">
        <f>'Comp. Desp. Indiretas'!$C$32</f>
        <v>ALUGUEL DE VEÍCULO SUV</v>
      </c>
      <c r="E56350" s="278" t="str">
        <f>Resumo!$R$5</f>
        <v>Despesa</v>
      </c>
      <c r="F56350" s="278" t="str">
        <f>Resumo!$R$6</f>
        <v>Despesa Indireta</v>
      </c>
      <c r="G56350" s="286">
        <f>'Comp. Desp. Indiretas'!DW32</f>
        <v>0</v>
      </c>
    </row>
    <row r="56351" spans="1:7">
      <c r="A56351" s="283">
        <f>'Comp. Desp. Indiretas'!$DW$7</f>
        <v>0</v>
      </c>
      <c r="B56351" s="278" t="str">
        <f>'Comp. Desp. Indiretas'!$A$33</f>
        <v>DG</v>
      </c>
      <c r="D56351" s="279" t="str">
        <f>'Comp. Desp. Indiretas'!$C$33</f>
        <v>ALUGUEL DE VEICULO LEVE</v>
      </c>
      <c r="E56351" s="278" t="str">
        <f>Resumo!$R$5</f>
        <v>Despesa</v>
      </c>
      <c r="F56351" s="278" t="str">
        <f>Resumo!$R$6</f>
        <v>Despesa Indireta</v>
      </c>
      <c r="G56351" s="286">
        <f>'Comp. Desp. Indiretas'!DW33</f>
        <v>0</v>
      </c>
    </row>
    <row r="56352" spans="1:7">
      <c r="A56352" s="283">
        <f>'Comp. Desp. Indiretas'!$DW$7</f>
        <v>0</v>
      </c>
      <c r="B56352" s="278" t="str">
        <f>'Comp. Desp. Indiretas'!$A$34</f>
        <v>DG</v>
      </c>
      <c r="D56352" s="279" t="str">
        <f>'Comp. Desp. Indiretas'!$C$34</f>
        <v>ALUGUEL CAMINHONTE</v>
      </c>
      <c r="E56352" s="278" t="str">
        <f>Resumo!$R$5</f>
        <v>Despesa</v>
      </c>
      <c r="F56352" s="278" t="str">
        <f>Resumo!$R$6</f>
        <v>Despesa Indireta</v>
      </c>
      <c r="G56352" s="286">
        <f>'Comp. Desp. Indiretas'!DW34</f>
        <v>0</v>
      </c>
    </row>
    <row r="56353" spans="1:7">
      <c r="A56353" s="283">
        <f>'Comp. Desp. Indiretas'!$DW$7</f>
        <v>0</v>
      </c>
      <c r="B56353" s="278" t="str">
        <f>'Comp. Desp. Indiretas'!$A$35</f>
        <v>DG</v>
      </c>
      <c r="D56353" s="279" t="str">
        <f>'Comp. Desp. Indiretas'!$C$35</f>
        <v>AQUISIÇÃO DE VEICULO</v>
      </c>
      <c r="E56353" s="278" t="str">
        <f>Resumo!$R$5</f>
        <v>Despesa</v>
      </c>
      <c r="F56353" s="278" t="str">
        <f>Resumo!$R$6</f>
        <v>Despesa Indireta</v>
      </c>
      <c r="G56353" s="286">
        <f>'Comp. Desp. Indiretas'!DW35</f>
        <v>0</v>
      </c>
    </row>
    <row r="56354" spans="1:7">
      <c r="A56354" s="283">
        <f>'Comp. Desp. Indiretas'!$DW$7</f>
        <v>0</v>
      </c>
      <c r="B56354" s="278" t="str">
        <f>'Comp. Desp. Indiretas'!$A$36</f>
        <v>DG</v>
      </c>
      <c r="D56354" s="279" t="str">
        <f>'Comp. Desp. Indiretas'!$C$36</f>
        <v>COMBUSTÍVEL - GASOLINA</v>
      </c>
      <c r="E56354" s="278" t="str">
        <f>Resumo!$R$5</f>
        <v>Despesa</v>
      </c>
      <c r="F56354" s="278" t="str">
        <f>Resumo!$R$6</f>
        <v>Despesa Indireta</v>
      </c>
      <c r="G56354" s="286">
        <f>'Comp. Desp. Indiretas'!DW36</f>
        <v>0</v>
      </c>
    </row>
    <row r="56355" spans="1:7">
      <c r="A56355" s="283">
        <f>'Comp. Desp. Indiretas'!$DW$7</f>
        <v>0</v>
      </c>
      <c r="B56355" s="278" t="str">
        <f>'Comp. Desp. Indiretas'!$A$37</f>
        <v>DG</v>
      </c>
      <c r="D56355" s="279" t="str">
        <f>'Comp. Desp. Indiretas'!$C$37</f>
        <v>COMBUSTÍVEL - DIESEL</v>
      </c>
      <c r="E56355" s="278" t="str">
        <f>Resumo!$R$5</f>
        <v>Despesa</v>
      </c>
      <c r="F56355" s="278" t="str">
        <f>Resumo!$R$6</f>
        <v>Despesa Indireta</v>
      </c>
      <c r="G56355" s="286">
        <f>'Comp. Desp. Indiretas'!DW37</f>
        <v>0</v>
      </c>
    </row>
    <row r="56356" spans="1:7">
      <c r="A56356" s="283">
        <f>'Comp. Desp. Indiretas'!$DW$7</f>
        <v>0</v>
      </c>
      <c r="B56356" s="278" t="str">
        <f>'Comp. Desp. Indiretas'!$A$38</f>
        <v>DG</v>
      </c>
      <c r="D56356" s="279" t="str">
        <f>'Comp. Desp. Indiretas'!$C$38</f>
        <v>PASSAGEM AÉREA</v>
      </c>
      <c r="E56356" s="278" t="str">
        <f>Resumo!$R$5</f>
        <v>Despesa</v>
      </c>
      <c r="F56356" s="278" t="str">
        <f>Resumo!$R$6</f>
        <v>Despesa Indireta</v>
      </c>
      <c r="G56356" s="286">
        <f>'Comp. Desp. Indiretas'!DW38</f>
        <v>0</v>
      </c>
    </row>
    <row r="56357" spans="1:7">
      <c r="A56357" s="283">
        <f>'Comp. Desp. Indiretas'!$DW$7</f>
        <v>0</v>
      </c>
      <c r="B56357" s="278" t="str">
        <f>'Comp. Desp. Indiretas'!$A$39</f>
        <v>ART</v>
      </c>
      <c r="D56357" s="279" t="str">
        <f>'Comp. Desp. Indiretas'!$C$39</f>
        <v>ART CREA - Nível 1</v>
      </c>
      <c r="E56357" s="278" t="str">
        <f>Resumo!$R$5</f>
        <v>Despesa</v>
      </c>
      <c r="F56357" s="278" t="str">
        <f>Resumo!$R$6</f>
        <v>Despesa Indireta</v>
      </c>
      <c r="G56357" s="286">
        <f>'Comp. Desp. Indiretas'!DW39</f>
        <v>0</v>
      </c>
    </row>
    <row r="56358" spans="1:7">
      <c r="A56358" s="283">
        <f>'Comp. Desp. Indiretas'!$DW$7</f>
        <v>0</v>
      </c>
      <c r="B56358" s="278" t="str">
        <f>'Comp. Desp. Indiretas'!$A$40</f>
        <v>ART</v>
      </c>
      <c r="D56358" s="279" t="str">
        <f>'Comp. Desp. Indiretas'!$C$40</f>
        <v>ART CREA - Nível 2</v>
      </c>
      <c r="E56358" s="278" t="str">
        <f>Resumo!$R$5</f>
        <v>Despesa</v>
      </c>
      <c r="F56358" s="278" t="str">
        <f>Resumo!$R$6</f>
        <v>Despesa Indireta</v>
      </c>
      <c r="G56358" s="286">
        <f>'Comp. Desp. Indiretas'!DW40</f>
        <v>0</v>
      </c>
    </row>
    <row r="56359" spans="1:7">
      <c r="A56359" s="283">
        <f>'Comp. Desp. Indiretas'!$DW$7</f>
        <v>0</v>
      </c>
      <c r="B56359" s="278" t="str">
        <f>'Comp. Desp. Indiretas'!$A$41</f>
        <v>ART</v>
      </c>
      <c r="D56359" s="279" t="str">
        <f>'Comp. Desp. Indiretas'!$C$41</f>
        <v>ART CREA - Nível 3</v>
      </c>
      <c r="E56359" s="278" t="str">
        <f>Resumo!$R$5</f>
        <v>Despesa</v>
      </c>
      <c r="F56359" s="278" t="str">
        <f>Resumo!$R$6</f>
        <v>Despesa Indireta</v>
      </c>
      <c r="G56359" s="286">
        <f>'Comp. Desp. Indiretas'!DW41</f>
        <v>0</v>
      </c>
    </row>
    <row r="56360" spans="1:7">
      <c r="A56360" s="283">
        <f>'Comp. Desp. Indiretas'!$DW$7</f>
        <v>0</v>
      </c>
      <c r="B56360" s="278" t="str">
        <f>'Comp. Desp. Indiretas'!$A$42</f>
        <v>ART</v>
      </c>
      <c r="D56360" s="279" t="str">
        <f>'Comp. Desp. Indiretas'!$C$42</f>
        <v>ACERVO CREA</v>
      </c>
      <c r="E56360" s="278" t="str">
        <f>Resumo!$R$5</f>
        <v>Despesa</v>
      </c>
      <c r="F56360" s="278" t="str">
        <f>Resumo!$R$6</f>
        <v>Despesa Indireta</v>
      </c>
      <c r="G56360" s="286">
        <f>'Comp. Desp. Indiretas'!DW42</f>
        <v>0</v>
      </c>
    </row>
    <row r="56361" spans="1:7">
      <c r="A56361" s="283">
        <f>'Comp. Desp. Indiretas'!$DW$7</f>
        <v>0</v>
      </c>
      <c r="B56361" s="278" t="str">
        <f>'Comp. Desp. Indiretas'!$A$43</f>
        <v>ART</v>
      </c>
      <c r="D56361" s="279" t="str">
        <f>'Comp. Desp. Indiretas'!$C$43</f>
        <v>ART CRBio</v>
      </c>
      <c r="E56361" s="278" t="str">
        <f>Resumo!$R$5</f>
        <v>Despesa</v>
      </c>
      <c r="F56361" s="278" t="str">
        <f>Resumo!$R$6</f>
        <v>Despesa Indireta</v>
      </c>
      <c r="G56361" s="286">
        <f>'Comp. Desp. Indiretas'!DW43</f>
        <v>0</v>
      </c>
    </row>
    <row r="56362" spans="1:7">
      <c r="A56362" s="283">
        <f>'Comp. Desp. Indiretas'!$DW$7</f>
        <v>0</v>
      </c>
      <c r="B56362" s="278" t="str">
        <f>'Comp. Desp. Indiretas'!$A$44</f>
        <v>ART</v>
      </c>
      <c r="D56362" s="279" t="str">
        <f>'Comp. Desp. Indiretas'!$C$44</f>
        <v>ACERVO CRBio</v>
      </c>
      <c r="E56362" s="278" t="str">
        <f>Resumo!$R$5</f>
        <v>Despesa</v>
      </c>
      <c r="F56362" s="278" t="str">
        <f>Resumo!$R$6</f>
        <v>Despesa Indireta</v>
      </c>
      <c r="G56362" s="286">
        <f>'Comp. Desp. Indiretas'!DW44</f>
        <v>0</v>
      </c>
    </row>
    <row r="56363" spans="1:7">
      <c r="A56363" s="283">
        <f>'Comp. Desp. Indiretas'!$DW$7</f>
        <v>0</v>
      </c>
      <c r="B56363" s="278" t="str">
        <f>'Comp. Desp. Indiretas'!$A$45</f>
        <v>ART</v>
      </c>
      <c r="D56363" s="279" t="str">
        <f>'Comp. Desp. Indiretas'!$C$45</f>
        <v>VISTO CREA PF</v>
      </c>
      <c r="E56363" s="278" t="str">
        <f>Resumo!$R$5</f>
        <v>Despesa</v>
      </c>
      <c r="F56363" s="278" t="str">
        <f>Resumo!$R$6</f>
        <v>Despesa Indireta</v>
      </c>
      <c r="G56363" s="286">
        <f>'Comp. Desp. Indiretas'!DW45</f>
        <v>0</v>
      </c>
    </row>
    <row r="56364" spans="1:7">
      <c r="A56364" s="283">
        <f>'Comp. Desp. Indiretas'!$DW$7</f>
        <v>0</v>
      </c>
      <c r="B56364" s="278" t="str">
        <f>'Comp. Desp. Indiretas'!$A$46</f>
        <v>ART</v>
      </c>
      <c r="D56364" s="279" t="str">
        <f>'Comp. Desp. Indiretas'!$C$46</f>
        <v>VISTO CREA PJ</v>
      </c>
      <c r="E56364" s="278" t="str">
        <f>Resumo!$R$5</f>
        <v>Despesa</v>
      </c>
      <c r="F56364" s="278" t="str">
        <f>Resumo!$R$6</f>
        <v>Despesa Indireta</v>
      </c>
      <c r="G56364" s="286">
        <f>'Comp. Desp. Indiretas'!DW46</f>
        <v>0</v>
      </c>
    </row>
    <row r="56365" spans="1:7">
      <c r="A56365" s="283">
        <f>'Comp. Desp. Indiretas'!$DW$7</f>
        <v>0</v>
      </c>
      <c r="B56365" s="278" t="str">
        <f>'Comp. Desp. Indiretas'!$A$47</f>
        <v>ART</v>
      </c>
      <c r="D56365" s="279" t="str">
        <f>'Comp. Desp. Indiretas'!$C$47</f>
        <v>ANUIDADE CREA PF</v>
      </c>
      <c r="E56365" s="278" t="str">
        <f>Resumo!$R$5</f>
        <v>Despesa</v>
      </c>
      <c r="F56365" s="278" t="str">
        <f>Resumo!$R$6</f>
        <v>Despesa Indireta</v>
      </c>
      <c r="G56365" s="286">
        <f>'Comp. Desp. Indiretas'!DW47</f>
        <v>0</v>
      </c>
    </row>
    <row r="56366" spans="1:7">
      <c r="A56366" s="283">
        <f>'Comp. Desp. Indiretas'!$DW$7</f>
        <v>0</v>
      </c>
      <c r="B56366" s="278" t="str">
        <f>'Comp. Desp. Indiretas'!$A$48</f>
        <v>ART</v>
      </c>
      <c r="D56366" s="279" t="str">
        <f>'Comp. Desp. Indiretas'!$C$48</f>
        <v>ANUIDADE CREA PJ</v>
      </c>
      <c r="E56366" s="278" t="str">
        <f>Resumo!$R$5</f>
        <v>Despesa</v>
      </c>
      <c r="F56366" s="278" t="str">
        <f>Resumo!$R$6</f>
        <v>Despesa Indireta</v>
      </c>
      <c r="G56366" s="286">
        <f>'Comp. Desp. Indiretas'!DW48</f>
        <v>0</v>
      </c>
    </row>
    <row r="56367" spans="1:7">
      <c r="A56367" s="283">
        <f>'Comp. Desp. Indiretas'!$DW$7</f>
        <v>0</v>
      </c>
      <c r="B56367" s="278" t="str">
        <f>'Comp. Desp. Indiretas'!$A$49</f>
        <v>ART</v>
      </c>
      <c r="D56367" s="279" t="str">
        <f>'Comp. Desp. Indiretas'!$C$49</f>
        <v>VISTO CRBio PF</v>
      </c>
      <c r="E56367" s="278" t="str">
        <f>Resumo!$R$5</f>
        <v>Despesa</v>
      </c>
      <c r="F56367" s="278" t="str">
        <f>Resumo!$R$6</f>
        <v>Despesa Indireta</v>
      </c>
      <c r="G56367" s="286">
        <f>'Comp. Desp. Indiretas'!DW49</f>
        <v>0</v>
      </c>
    </row>
    <row r="56368" spans="1:7">
      <c r="A56368" s="283">
        <f>'Comp. Desp. Indiretas'!$DW$7</f>
        <v>0</v>
      </c>
      <c r="B56368" s="278" t="str">
        <f>'Comp. Desp. Indiretas'!$A$50</f>
        <v>ART</v>
      </c>
      <c r="D56368" s="279" t="str">
        <f>'Comp. Desp. Indiretas'!$C$50</f>
        <v>VISTO CRBio PJ</v>
      </c>
      <c r="E56368" s="278" t="str">
        <f>Resumo!$R$5</f>
        <v>Despesa</v>
      </c>
      <c r="F56368" s="278" t="str">
        <f>Resumo!$R$6</f>
        <v>Despesa Indireta</v>
      </c>
      <c r="G56368" s="286">
        <f>'Comp. Desp. Indiretas'!DW50</f>
        <v>0</v>
      </c>
    </row>
    <row r="56369" spans="1:7">
      <c r="A56369" s="283">
        <f>'Comp. Desp. Indiretas'!$DW$7</f>
        <v>0</v>
      </c>
      <c r="B56369" s="278" t="str">
        <f>'Comp. Desp. Indiretas'!$A$51</f>
        <v>SMS</v>
      </c>
      <c r="D56369" s="279" t="str">
        <f>'Comp. Desp. Indiretas'!$C$51</f>
        <v>PPRA</v>
      </c>
      <c r="E56369" s="278" t="str">
        <f>Resumo!$R$5</f>
        <v>Despesa</v>
      </c>
      <c r="F56369" s="278" t="str">
        <f>Resumo!$R$6</f>
        <v>Despesa Indireta</v>
      </c>
      <c r="G56369" s="286">
        <f>'Comp. Desp. Indiretas'!DW51</f>
        <v>0</v>
      </c>
    </row>
    <row r="56370" spans="1:7">
      <c r="A56370" s="283">
        <f>'Comp. Desp. Indiretas'!$DW$7</f>
        <v>0</v>
      </c>
      <c r="B56370" s="278" t="str">
        <f>'Comp. Desp. Indiretas'!$A$52</f>
        <v>SMS</v>
      </c>
      <c r="D56370" s="279" t="str">
        <f>'Comp. Desp. Indiretas'!$C$52</f>
        <v>PCMSO</v>
      </c>
      <c r="E56370" s="278" t="str">
        <f>Resumo!$R$5</f>
        <v>Despesa</v>
      </c>
      <c r="F56370" s="278" t="str">
        <f>Resumo!$R$6</f>
        <v>Despesa Indireta</v>
      </c>
      <c r="G56370" s="286">
        <f>'Comp. Desp. Indiretas'!DW52</f>
        <v>0</v>
      </c>
    </row>
    <row r="56371" spans="1:7">
      <c r="A56371" s="283">
        <f>'Comp. Desp. Indiretas'!$DW$7</f>
        <v>0</v>
      </c>
      <c r="B56371" s="278" t="str">
        <f>'Comp. Desp. Indiretas'!$A$53</f>
        <v>SMS</v>
      </c>
      <c r="D56371" s="279" t="str">
        <f>'Comp. Desp. Indiretas'!$C$53</f>
        <v>PGR</v>
      </c>
      <c r="E56371" s="278" t="str">
        <f>Resumo!$R$5</f>
        <v>Despesa</v>
      </c>
      <c r="F56371" s="278" t="str">
        <f>Resumo!$R$6</f>
        <v>Despesa Indireta</v>
      </c>
      <c r="G56371" s="286">
        <f>'Comp. Desp. Indiretas'!DW53</f>
        <v>0</v>
      </c>
    </row>
    <row r="56372" spans="1:7">
      <c r="A56372" s="283">
        <f>'Comp. Desp. Indiretas'!$DW$7</f>
        <v>0</v>
      </c>
      <c r="B56372" s="278" t="str">
        <f>'Comp. Desp. Indiretas'!$A$55</f>
        <v>SMS</v>
      </c>
      <c r="D56372" s="279" t="str">
        <f>'Comp. Desp. Indiretas'!$C$55</f>
        <v>TREINAMENTO</v>
      </c>
      <c r="E56372" s="278" t="str">
        <f>Resumo!$R$5</f>
        <v>Despesa</v>
      </c>
      <c r="F56372" s="278" t="str">
        <f>Resumo!$R$6</f>
        <v>Despesa Indireta</v>
      </c>
      <c r="G56372" s="286">
        <f>'Comp. Desp. Indiretas'!DW55</f>
        <v>0</v>
      </c>
    </row>
    <row r="56373" spans="1:7">
      <c r="A56373" s="283">
        <f>'Comp. Desp. Indiretas'!$DW$7</f>
        <v>0</v>
      </c>
      <c r="B56373" s="278" t="str">
        <f>'Comp. Desp. Indiretas'!$A$56</f>
        <v>SMS</v>
      </c>
      <c r="D56373" s="279" t="str">
        <f>'Comp. Desp. Indiretas'!$C$56</f>
        <v>ASO</v>
      </c>
      <c r="E56373" s="278" t="str">
        <f>Resumo!$R$5</f>
        <v>Despesa</v>
      </c>
      <c r="F56373" s="278" t="str">
        <f>Resumo!$R$6</f>
        <v>Despesa Indireta</v>
      </c>
      <c r="G56373" s="286">
        <f>'Comp. Desp. Indiretas'!DW56</f>
        <v>0</v>
      </c>
    </row>
    <row r="56374" spans="1:7">
      <c r="A56374" s="283">
        <f>'Comp. Desp. Indiretas'!$DW$7</f>
        <v>0</v>
      </c>
      <c r="B56374" s="278">
        <f>'Comp. Desp. Indiretas'!$A$57</f>
        <v>0</v>
      </c>
      <c r="D56374" s="279" t="str">
        <f>'Comp. Desp. Indiretas'!$C$57</f>
        <v/>
      </c>
      <c r="E56374" s="278" t="str">
        <f>Resumo!$R$5</f>
        <v>Despesa</v>
      </c>
      <c r="F56374" s="278" t="str">
        <f>Resumo!$R$6</f>
        <v>Despesa Indireta</v>
      </c>
      <c r="G56374" s="286">
        <f>'Comp. Desp. Indiretas'!DW57</f>
        <v>0</v>
      </c>
    </row>
    <row r="56375" spans="1:7">
      <c r="A56375" s="283">
        <f>'Comp. Desp. Indiretas'!$DW$7</f>
        <v>0</v>
      </c>
      <c r="B56375" s="278">
        <f>'Comp. Desp. Indiretas'!$A$58</f>
        <v>0</v>
      </c>
      <c r="D56375" s="279" t="str">
        <f>'Comp. Desp. Indiretas'!$C$58</f>
        <v/>
      </c>
      <c r="E56375" s="278" t="str">
        <f>Resumo!$R$5</f>
        <v>Despesa</v>
      </c>
      <c r="F56375" s="278" t="str">
        <f>Resumo!$R$6</f>
        <v>Despesa Indireta</v>
      </c>
      <c r="G56375" s="286">
        <f>'Comp. Desp. Indiretas'!DW58</f>
        <v>0</v>
      </c>
    </row>
    <row r="56376" spans="1:7">
      <c r="A56376" s="283">
        <f>'Comp. Desp. Indiretas'!$DW$7</f>
        <v>0</v>
      </c>
      <c r="B56376" s="278">
        <f>'Comp. Desp. Indiretas'!$A$59</f>
        <v>0</v>
      </c>
      <c r="D56376" s="279" t="str">
        <f>'Comp. Desp. Indiretas'!$C$59</f>
        <v/>
      </c>
      <c r="E56376" s="278" t="str">
        <f>Resumo!$R$5</f>
        <v>Despesa</v>
      </c>
      <c r="F56376" s="278" t="str">
        <f>Resumo!$R$6</f>
        <v>Despesa Indireta</v>
      </c>
      <c r="G56376" s="286">
        <f>'Comp. Desp. Indiretas'!DW59</f>
        <v>0</v>
      </c>
    </row>
    <row r="56377" spans="1:7">
      <c r="A56377" s="283">
        <f>'Comp. Desp. Indiretas'!$DW$7</f>
        <v>0</v>
      </c>
      <c r="B56377" s="278">
        <f>'Comp. Desp. Indiretas'!$A$60</f>
        <v>0</v>
      </c>
      <c r="D56377" s="279" t="str">
        <f>'Comp. Desp. Indiretas'!$C$60</f>
        <v/>
      </c>
      <c r="E56377" s="278" t="str">
        <f>Resumo!$R$5</f>
        <v>Despesa</v>
      </c>
      <c r="F56377" s="278" t="str">
        <f>Resumo!$R$6</f>
        <v>Despesa Indireta</v>
      </c>
      <c r="G56377" s="286">
        <f>'Comp. Desp. Indiretas'!DW60</f>
        <v>0</v>
      </c>
    </row>
    <row r="56378" spans="1:7">
      <c r="A56378" s="283">
        <f>'Comp. Desp. Indiretas'!$DW$7</f>
        <v>0</v>
      </c>
      <c r="B56378" s="278" t="str">
        <f>'Comp. Desp. Indiretas'!$A$63</f>
        <v>MOC</v>
      </c>
      <c r="D56378" s="279" t="str">
        <f>'Comp. Desp. Indiretas'!$C$63</f>
        <v>DIRETOR TÉCNICO</v>
      </c>
      <c r="E56378" s="278" t="str">
        <f>Resumo!$R$5</f>
        <v>Despesa</v>
      </c>
      <c r="F56378" s="278" t="str">
        <f>Resumo!$R$6</f>
        <v>Despesa Indireta</v>
      </c>
      <c r="G56378" s="286">
        <f>'Comp. Desp. Indiretas'!DW63</f>
        <v>0</v>
      </c>
    </row>
    <row r="56379" spans="1:7">
      <c r="A56379" s="283">
        <f>'Comp. Desp. Indiretas'!$DW$7</f>
        <v>0</v>
      </c>
      <c r="B56379" s="278" t="str">
        <f>'Comp. Desp. Indiretas'!$A$64</f>
        <v>MOC</v>
      </c>
      <c r="D56379" s="279" t="str">
        <f>'Comp. Desp. Indiretas'!$C$64</f>
        <v>ANALISTA DE SUPRIMENTOS</v>
      </c>
      <c r="E56379" s="278" t="str">
        <f>Resumo!$R$5</f>
        <v>Despesa</v>
      </c>
      <c r="F56379" s="278" t="str">
        <f>Resumo!$R$6</f>
        <v>Despesa Indireta</v>
      </c>
      <c r="G56379" s="286">
        <f>'Comp. Desp. Indiretas'!DW64</f>
        <v>0</v>
      </c>
    </row>
    <row r="56380" spans="1:7">
      <c r="A56380" s="283">
        <f>'Comp. Desp. Indiretas'!$DW$7</f>
        <v>0</v>
      </c>
      <c r="B56380" s="278" t="str">
        <f>'Comp. Desp. Indiretas'!$A$65</f>
        <v>MOC</v>
      </c>
      <c r="D56380" s="279" t="str">
        <f>'Comp. Desp. Indiretas'!$C$65</f>
        <v>GERENTE DE PROJETO - PJ</v>
      </c>
      <c r="E56380" s="278" t="str">
        <f>Resumo!$R$5</f>
        <v>Despesa</v>
      </c>
      <c r="F56380" s="278" t="str">
        <f>Resumo!$R$6</f>
        <v>Despesa Indireta</v>
      </c>
      <c r="G56380" s="286">
        <f>'Comp. Desp. Indiretas'!DW65</f>
        <v>0</v>
      </c>
    </row>
    <row r="56381" spans="1:7">
      <c r="A56381" s="283">
        <f>'Comp. Desp. Indiretas'!$DW$7</f>
        <v>0</v>
      </c>
      <c r="B56381" s="278" t="str">
        <f>'Comp. Desp. Indiretas'!$A$66</f>
        <v>MOC</v>
      </c>
      <c r="D56381" s="279" t="str">
        <f>'Comp. Desp. Indiretas'!$C$66</f>
        <v>COORD. DE PROJETO - PJ</v>
      </c>
      <c r="E56381" s="278" t="str">
        <f>Resumo!$R$5</f>
        <v>Despesa</v>
      </c>
      <c r="F56381" s="278" t="str">
        <f>Resumo!$R$6</f>
        <v>Despesa Indireta</v>
      </c>
      <c r="G56381" s="286">
        <f>'Comp. Desp. Indiretas'!DW66</f>
        <v>0</v>
      </c>
    </row>
    <row r="56382" spans="1:7">
      <c r="A56382" s="283">
        <f>'Comp. Desp. Indiretas'!$DW$7</f>
        <v>0</v>
      </c>
      <c r="B56382" s="278" t="str">
        <f>'Comp. Desp. Indiretas'!$A$67</f>
        <v>MOC</v>
      </c>
      <c r="D56382" s="279" t="str">
        <f>'Comp. Desp. Indiretas'!$C$67</f>
        <v>COORD. OPERACIONAL - PJ</v>
      </c>
      <c r="E56382" s="278" t="str">
        <f>Resumo!$R$5</f>
        <v>Despesa</v>
      </c>
      <c r="F56382" s="278" t="str">
        <f>Resumo!$R$6</f>
        <v>Despesa Indireta</v>
      </c>
      <c r="G56382" s="286">
        <f>'Comp. Desp. Indiretas'!DW67</f>
        <v>0</v>
      </c>
    </row>
    <row r="56383" spans="1:7">
      <c r="A56383" s="283">
        <f>'Comp. Desp. Indiretas'!$DW$7</f>
        <v>0</v>
      </c>
      <c r="B56383" s="278" t="str">
        <f>'Comp. Desp. Indiretas'!$A$68</f>
        <v>MOC</v>
      </c>
      <c r="D56383" s="279" t="str">
        <f>'Comp. Desp. Indiretas'!$C$68</f>
        <v>ANALISTA DE PROJETOS SENIOR - PJ</v>
      </c>
      <c r="E56383" s="278" t="str">
        <f>Resumo!$R$5</f>
        <v>Despesa</v>
      </c>
      <c r="F56383" s="278" t="str">
        <f>Resumo!$R$6</f>
        <v>Despesa Indireta</v>
      </c>
      <c r="G56383" s="286">
        <f>'Comp. Desp. Indiretas'!DW68</f>
        <v>0</v>
      </c>
    </row>
    <row r="56384" spans="1:7">
      <c r="A56384" s="283">
        <f>'Comp. Desp. Indiretas'!$DW$7</f>
        <v>0</v>
      </c>
      <c r="B56384" s="278" t="str">
        <f>'Comp. Desp. Indiretas'!$A$69</f>
        <v>MOC</v>
      </c>
      <c r="D56384" s="279" t="str">
        <f>'Comp. Desp. Indiretas'!$C$69</f>
        <v>ANALISTA DE PROJETOS PLENO - PJ</v>
      </c>
      <c r="E56384" s="278" t="str">
        <f>Resumo!$R$5</f>
        <v>Despesa</v>
      </c>
      <c r="F56384" s="278" t="str">
        <f>Resumo!$R$6</f>
        <v>Despesa Indireta</v>
      </c>
      <c r="G56384" s="286">
        <f>'Comp. Desp. Indiretas'!DW69</f>
        <v>0</v>
      </c>
    </row>
    <row r="56385" spans="1:7">
      <c r="A56385" s="283">
        <f>'Comp. Desp. Indiretas'!$DW$7</f>
        <v>0</v>
      </c>
      <c r="B56385" s="278" t="str">
        <f>'Comp. Desp. Indiretas'!$A$70</f>
        <v>MOC</v>
      </c>
      <c r="D56385" s="279" t="str">
        <f>'Comp. Desp. Indiretas'!$C$70</f>
        <v>ANALISTA DE PROJETOS JUNIOR - PJ</v>
      </c>
      <c r="E56385" s="278" t="str">
        <f>Resumo!$R$5</f>
        <v>Despesa</v>
      </c>
      <c r="F56385" s="278" t="str">
        <f>Resumo!$R$6</f>
        <v>Despesa Indireta</v>
      </c>
      <c r="G56385" s="286">
        <f>'Comp. Desp. Indiretas'!DW70</f>
        <v>0</v>
      </c>
    </row>
    <row r="56386" spans="1:7">
      <c r="A56386" s="283">
        <f>'Comp. Desp. Indiretas'!$DW$7</f>
        <v>0</v>
      </c>
      <c r="B56386" s="278" t="str">
        <f>'Comp. Desp. Indiretas'!$A$71</f>
        <v>MOC</v>
      </c>
      <c r="D56386" s="279" t="str">
        <f>'Comp. Desp. Indiretas'!$C$71</f>
        <v>TÉCNICO OPERACIONAL - PJ</v>
      </c>
      <c r="E56386" s="278" t="str">
        <f>Resumo!$R$5</f>
        <v>Despesa</v>
      </c>
      <c r="F56386" s="278" t="str">
        <f>Resumo!$R$6</f>
        <v>Despesa Indireta</v>
      </c>
      <c r="G56386" s="286">
        <f>'Comp. Desp. Indiretas'!DW71</f>
        <v>0</v>
      </c>
    </row>
    <row r="56387" spans="1:7">
      <c r="A56387" s="283">
        <f>'Comp. Desp. Indiretas'!$DW$7</f>
        <v>0</v>
      </c>
      <c r="B56387" s="278" t="str">
        <f>'Comp. Desp. Indiretas'!$A$72</f>
        <v>MOC</v>
      </c>
      <c r="D56387" s="279" t="str">
        <f>'Comp. Desp. Indiretas'!$C$72</f>
        <v>AUXILIAR TÉCNICO - PJ</v>
      </c>
      <c r="E56387" s="278" t="str">
        <f>Resumo!$R$5</f>
        <v>Despesa</v>
      </c>
      <c r="F56387" s="278" t="str">
        <f>Resumo!$R$6</f>
        <v>Despesa Indireta</v>
      </c>
      <c r="G56387" s="286">
        <f>'Comp. Desp. Indiretas'!DW72</f>
        <v>0</v>
      </c>
    </row>
    <row r="56388" spans="1:7">
      <c r="A56388" s="283">
        <f>'Comp. Desp. Indiretas'!$DW$7</f>
        <v>0</v>
      </c>
      <c r="B56388" s="278" t="str">
        <f>'Comp. Desp. Indiretas'!$A$73</f>
        <v>MOC</v>
      </c>
      <c r="D56388" s="279" t="str">
        <f>'Comp. Desp. Indiretas'!$C$73</f>
        <v>ANALISTA FINANCEIRO</v>
      </c>
      <c r="E56388" s="278" t="str">
        <f>Resumo!$R$5</f>
        <v>Despesa</v>
      </c>
      <c r="F56388" s="278" t="str">
        <f>Resumo!$R$6</f>
        <v>Despesa Indireta</v>
      </c>
      <c r="G56388" s="286">
        <f>'Comp. Desp. Indiretas'!DW73</f>
        <v>0</v>
      </c>
    </row>
    <row r="56389" spans="1:7">
      <c r="A56389" s="283">
        <f>'Comp. Desp. Indiretas'!$DW$7</f>
        <v>0</v>
      </c>
      <c r="B56389" s="278" t="str">
        <f>'Comp. Desp. Indiretas'!$A$74</f>
        <v>MOC</v>
      </c>
      <c r="D56389" s="279" t="str">
        <f>'Comp. Desp. Indiretas'!$C$74</f>
        <v>ANALISTA DE SUPRIMENTOS</v>
      </c>
      <c r="E56389" s="278" t="str">
        <f>Resumo!$R$5</f>
        <v>Despesa</v>
      </c>
      <c r="F56389" s="278" t="str">
        <f>Resumo!$R$6</f>
        <v>Despesa Indireta</v>
      </c>
      <c r="G56389" s="286">
        <f>'Comp. Desp. Indiretas'!DW74</f>
        <v>0</v>
      </c>
    </row>
    <row r="56390" spans="1:7">
      <c r="A56390" s="283">
        <f>'Comp. Desp. Indiretas'!$DW$7</f>
        <v>0</v>
      </c>
      <c r="B56390" s="278" t="str">
        <f>'Comp. Desp. Indiretas'!$A$75</f>
        <v>DG</v>
      </c>
      <c r="D56390" s="279" t="str">
        <f>'Comp. Desp. Indiretas'!$C$75</f>
        <v>HOSPEDAGEM VIAGEM</v>
      </c>
      <c r="E56390" s="278" t="str">
        <f>Resumo!$R$5</f>
        <v>Despesa</v>
      </c>
      <c r="F56390" s="278" t="str">
        <f>Resumo!$R$6</f>
        <v>Despesa Indireta</v>
      </c>
      <c r="G56390" s="286">
        <f>'Comp. Desp. Indiretas'!DW75</f>
        <v>0</v>
      </c>
    </row>
    <row r="56391" spans="1:7">
      <c r="A56391" s="283">
        <f>'Comp. Desp. Indiretas'!$DW$7</f>
        <v>0</v>
      </c>
      <c r="B56391" s="278" t="str">
        <f>'Comp. Desp. Indiretas'!$A$76</f>
        <v>DG</v>
      </c>
      <c r="D56391" s="279" t="str">
        <f>'Comp. Desp. Indiretas'!$C$76</f>
        <v>ALIMENTAÇÃO VIAGEM (CAFÉ / ALMOÇO OU JANTA)</v>
      </c>
      <c r="E56391" s="278" t="str">
        <f>Resumo!$R$5</f>
        <v>Despesa</v>
      </c>
      <c r="F56391" s="278" t="str">
        <f>Resumo!$R$6</f>
        <v>Despesa Indireta</v>
      </c>
      <c r="G56391" s="286">
        <f>'Comp. Desp. Indiretas'!DW76</f>
        <v>0</v>
      </c>
    </row>
    <row r="56392" spans="1:7">
      <c r="A56392" s="283">
        <f>'Comp. Desp. Indiretas'!$DW$7</f>
        <v>0</v>
      </c>
      <c r="B56392" s="278" t="str">
        <f>'Comp. Desp. Indiretas'!$A$77</f>
        <v>DG</v>
      </c>
      <c r="D56392" s="279" t="str">
        <f>'Comp. Desp. Indiretas'!$C$77</f>
        <v>SALA COMERCIAL - PARAUAPEBAS/PA</v>
      </c>
      <c r="E56392" s="278" t="str">
        <f>Resumo!$R$5</f>
        <v>Despesa</v>
      </c>
      <c r="F56392" s="278" t="str">
        <f>Resumo!$R$6</f>
        <v>Despesa Indireta</v>
      </c>
      <c r="G56392" s="286">
        <f>'Comp. Desp. Indiretas'!DW77</f>
        <v>0</v>
      </c>
    </row>
    <row r="56393" spans="1:7">
      <c r="A56393" s="283">
        <f>'Comp. Desp. Indiretas'!$DW$7</f>
        <v>0</v>
      </c>
      <c r="B56393" s="278" t="str">
        <f>'Comp. Desp. Indiretas'!$A$78</f>
        <v>DG</v>
      </c>
      <c r="D56393" s="279" t="str">
        <f>'Comp. Desp. Indiretas'!$C$78</f>
        <v>ALIMENTAÇÃO VIAGEM (CAFÉ / ALMOÇO OU JANTA)</v>
      </c>
      <c r="E56393" s="278" t="str">
        <f>Resumo!$R$5</f>
        <v>Despesa</v>
      </c>
      <c r="F56393" s="278" t="str">
        <f>Resumo!$R$6</f>
        <v>Despesa Indireta</v>
      </c>
      <c r="G56393" s="286">
        <f>'Comp. Desp. Indiretas'!DW78</f>
        <v>0</v>
      </c>
    </row>
    <row r="56394" spans="1:7">
      <c r="A56394" s="283">
        <f>'Comp. Desp. Indiretas'!$DW$7</f>
        <v>0</v>
      </c>
      <c r="B56394" s="278" t="str">
        <f>'Comp. Desp. Indiretas'!$A$79</f>
        <v>DG</v>
      </c>
      <c r="D56394" s="279" t="str">
        <f>'Comp. Desp. Indiretas'!$C$79</f>
        <v>ALIMENTAÇÃO - NIVEL 2</v>
      </c>
      <c r="E56394" s="278" t="str">
        <f>Resumo!$R$5</f>
        <v>Despesa</v>
      </c>
      <c r="F56394" s="278" t="str">
        <f>Resumo!$R$6</f>
        <v>Despesa Indireta</v>
      </c>
      <c r="G56394" s="286">
        <f>'Comp. Desp. Indiretas'!DW79</f>
        <v>0</v>
      </c>
    </row>
    <row r="56395" spans="1:7">
      <c r="A56395" s="283">
        <f>'Comp. Desp. Indiretas'!$DW$7</f>
        <v>0</v>
      </c>
      <c r="B56395" s="278" t="str">
        <f>'Comp. Desp. Indiretas'!$A$80</f>
        <v>DG</v>
      </c>
      <c r="D56395" s="279" t="str">
        <f>'Comp. Desp. Indiretas'!$C$80</f>
        <v>ALIMENTAÇÃO - NIVEL 3</v>
      </c>
      <c r="E56395" s="278" t="str">
        <f>Resumo!$R$5</f>
        <v>Despesa</v>
      </c>
      <c r="F56395" s="278" t="str">
        <f>Resumo!$R$6</f>
        <v>Despesa Indireta</v>
      </c>
      <c r="G56395" s="286">
        <f>'Comp. Desp. Indiretas'!DW80</f>
        <v>0</v>
      </c>
    </row>
    <row r="56396" spans="1:7">
      <c r="A56396" s="283">
        <f>'Comp. Desp. Indiretas'!$DW$7</f>
        <v>0</v>
      </c>
      <c r="B56396" s="278" t="str">
        <f>'Comp. Desp. Indiretas'!$A$81</f>
        <v>DG</v>
      </c>
      <c r="D56396" s="279" t="str">
        <f>'Comp. Desp. Indiretas'!$C$81</f>
        <v>TELEFONIA</v>
      </c>
      <c r="E56396" s="278" t="str">
        <f>Resumo!$R$5</f>
        <v>Despesa</v>
      </c>
      <c r="F56396" s="278" t="str">
        <f>Resumo!$R$6</f>
        <v>Despesa Indireta</v>
      </c>
      <c r="G56396" s="286">
        <f>'Comp. Desp. Indiretas'!DW81</f>
        <v>0</v>
      </c>
    </row>
    <row r="56397" spans="1:7">
      <c r="A56397" s="283">
        <f>'Comp. Desp. Indiretas'!$DW$7</f>
        <v>0</v>
      </c>
      <c r="B56397" s="278" t="str">
        <f>'Comp. Desp. Indiretas'!$A$82</f>
        <v>DG</v>
      </c>
      <c r="D56397" s="279" t="str">
        <f>'Comp. Desp. Indiretas'!$C$82</f>
        <v>ALUGUEL DE VEÍCULO SUV</v>
      </c>
      <c r="E56397" s="278" t="str">
        <f>Resumo!$R$5</f>
        <v>Despesa</v>
      </c>
      <c r="F56397" s="278" t="str">
        <f>Resumo!$R$6</f>
        <v>Despesa Indireta</v>
      </c>
      <c r="G56397" s="286">
        <f>'Comp. Desp. Indiretas'!DW82</f>
        <v>0</v>
      </c>
    </row>
    <row r="56398" spans="1:7">
      <c r="A56398" s="283">
        <f>'Comp. Desp. Indiretas'!$DW$7</f>
        <v>0</v>
      </c>
      <c r="B56398" s="278" t="str">
        <f>'Comp. Desp. Indiretas'!$A$83</f>
        <v>DG</v>
      </c>
      <c r="D56398" s="279" t="str">
        <f>'Comp. Desp. Indiretas'!$C$83</f>
        <v>ALUGUEL DE VEICULO LEVE</v>
      </c>
      <c r="E56398" s="278" t="str">
        <f>Resumo!$R$5</f>
        <v>Despesa</v>
      </c>
      <c r="F56398" s="278" t="str">
        <f>Resumo!$R$6</f>
        <v>Despesa Indireta</v>
      </c>
      <c r="G56398" s="286">
        <f>'Comp. Desp. Indiretas'!DW83</f>
        <v>0</v>
      </c>
    </row>
    <row r="56399" spans="1:7">
      <c r="A56399" s="283">
        <f>'Comp. Desp. Indiretas'!$DW$7</f>
        <v>0</v>
      </c>
      <c r="B56399" s="278" t="str">
        <f>'Comp. Desp. Indiretas'!$A$84</f>
        <v>DG</v>
      </c>
      <c r="D56399" s="279" t="str">
        <f>'Comp. Desp. Indiretas'!$C$84</f>
        <v>ALUGUEL CAMINHONTE</v>
      </c>
      <c r="E56399" s="278" t="str">
        <f>Resumo!$R$5</f>
        <v>Despesa</v>
      </c>
      <c r="F56399" s="278" t="str">
        <f>Resumo!$R$6</f>
        <v>Despesa Indireta</v>
      </c>
      <c r="G56399" s="286">
        <f>'Comp. Desp. Indiretas'!DW84</f>
        <v>0</v>
      </c>
    </row>
    <row r="56400" spans="1:7">
      <c r="A56400" s="283">
        <f>'Comp. Desp. Indiretas'!$DW$7</f>
        <v>0</v>
      </c>
      <c r="B56400" s="278" t="str">
        <f>'Comp. Desp. Indiretas'!$A$85</f>
        <v>DG</v>
      </c>
      <c r="D56400" s="279" t="str">
        <f>'Comp. Desp. Indiretas'!$C$85</f>
        <v>AQUISIÇÃO DE VEICULO</v>
      </c>
      <c r="E56400" s="278" t="str">
        <f>Resumo!$R$5</f>
        <v>Despesa</v>
      </c>
      <c r="F56400" s="278" t="str">
        <f>Resumo!$R$6</f>
        <v>Despesa Indireta</v>
      </c>
      <c r="G56400" s="286">
        <f>'Comp. Desp. Indiretas'!DW85</f>
        <v>0</v>
      </c>
    </row>
    <row r="56401" spans="1:7">
      <c r="A56401" s="283">
        <f>'Comp. Desp. Indiretas'!$DW$7</f>
        <v>0</v>
      </c>
      <c r="B56401" s="278" t="str">
        <f>'Comp. Desp. Indiretas'!$A$86</f>
        <v>DG</v>
      </c>
      <c r="D56401" s="279" t="str">
        <f>'Comp. Desp. Indiretas'!$C$86</f>
        <v>COMBUSTÍVEL - GASOLINA</v>
      </c>
      <c r="E56401" s="278" t="str">
        <f>Resumo!$R$5</f>
        <v>Despesa</v>
      </c>
      <c r="F56401" s="278" t="str">
        <f>Resumo!$R$6</f>
        <v>Despesa Indireta</v>
      </c>
      <c r="G56401" s="286">
        <f>'Comp. Desp. Indiretas'!DW86</f>
        <v>0</v>
      </c>
    </row>
    <row r="56402" spans="1:7">
      <c r="A56402" s="283">
        <f>'Comp. Desp. Indiretas'!$DW$7</f>
        <v>0</v>
      </c>
      <c r="B56402" s="278" t="str">
        <f>'Comp. Desp. Indiretas'!$A$87</f>
        <v>DG</v>
      </c>
      <c r="D56402" s="279" t="str">
        <f>'Comp. Desp. Indiretas'!$C$87</f>
        <v>COMBUSTÍVEL - DIESEL</v>
      </c>
      <c r="E56402" s="278" t="str">
        <f>Resumo!$R$5</f>
        <v>Despesa</v>
      </c>
      <c r="F56402" s="278" t="str">
        <f>Resumo!$R$6</f>
        <v>Despesa Indireta</v>
      </c>
      <c r="G56402" s="286">
        <f>'Comp. Desp. Indiretas'!DW87</f>
        <v>0</v>
      </c>
    </row>
    <row r="56403" spans="1:7">
      <c r="A56403" s="283">
        <f>'Comp. Desp. Indiretas'!$DW$7</f>
        <v>0</v>
      </c>
      <c r="B56403" s="278" t="str">
        <f>'Comp. Desp. Indiretas'!$A$88</f>
        <v>DG</v>
      </c>
      <c r="D56403" s="279" t="str">
        <f>'Comp. Desp. Indiretas'!$C$88</f>
        <v>PASSAGEM AÉREA</v>
      </c>
      <c r="E56403" s="278" t="str">
        <f>Resumo!$R$5</f>
        <v>Despesa</v>
      </c>
      <c r="F56403" s="278" t="str">
        <f>Resumo!$R$6</f>
        <v>Despesa Indireta</v>
      </c>
      <c r="G56403" s="286">
        <f>'Comp. Desp. Indiretas'!DW88</f>
        <v>0</v>
      </c>
    </row>
    <row r="56404" spans="1:7">
      <c r="A56404" s="283">
        <f>'Comp. Desp. Indiretas'!$DW$7</f>
        <v>0</v>
      </c>
      <c r="B56404" s="278" t="str">
        <f>'Comp. Desp. Indiretas'!$A$89</f>
        <v>ART</v>
      </c>
      <c r="D56404" s="279" t="str">
        <f>'Comp. Desp. Indiretas'!$C$89</f>
        <v>ART CREA - Nível 1</v>
      </c>
      <c r="E56404" s="278" t="str">
        <f>Resumo!$R$5</f>
        <v>Despesa</v>
      </c>
      <c r="F56404" s="278" t="str">
        <f>Resumo!$R$6</f>
        <v>Despesa Indireta</v>
      </c>
      <c r="G56404" s="286">
        <f>'Comp. Desp. Indiretas'!DW89</f>
        <v>0</v>
      </c>
    </row>
    <row r="56405" spans="1:7">
      <c r="A56405" s="283">
        <f>'Comp. Desp. Indiretas'!$DW$7</f>
        <v>0</v>
      </c>
      <c r="B56405" s="278" t="str">
        <f>'Comp. Desp. Indiretas'!$A$90</f>
        <v>ART</v>
      </c>
      <c r="D56405" s="279" t="str">
        <f>'Comp. Desp. Indiretas'!$C$90</f>
        <v>ART CREA - Nível 2</v>
      </c>
      <c r="E56405" s="278" t="str">
        <f>Resumo!$R$5</f>
        <v>Despesa</v>
      </c>
      <c r="F56405" s="278" t="str">
        <f>Resumo!$R$6</f>
        <v>Despesa Indireta</v>
      </c>
      <c r="G56405" s="286">
        <f>'Comp. Desp. Indiretas'!DW90</f>
        <v>0</v>
      </c>
    </row>
    <row r="56406" spans="1:7">
      <c r="A56406" s="283">
        <f>'Comp. Desp. Indiretas'!$DW$7</f>
        <v>0</v>
      </c>
      <c r="B56406" s="278" t="str">
        <f>'Comp. Desp. Indiretas'!$A$91</f>
        <v>ART</v>
      </c>
      <c r="D56406" s="279" t="str">
        <f>'Comp. Desp. Indiretas'!$C$91</f>
        <v>ART CREA - Nível 3</v>
      </c>
      <c r="E56406" s="278" t="str">
        <f>Resumo!$R$5</f>
        <v>Despesa</v>
      </c>
      <c r="F56406" s="278" t="str">
        <f>Resumo!$R$6</f>
        <v>Despesa Indireta</v>
      </c>
      <c r="G56406" s="286">
        <f>'Comp. Desp. Indiretas'!DW91</f>
        <v>0</v>
      </c>
    </row>
    <row r="56407" spans="1:7">
      <c r="A56407" s="283">
        <f>'Comp. Desp. Indiretas'!$DW$7</f>
        <v>0</v>
      </c>
      <c r="B56407" s="278" t="str">
        <f>'Comp. Desp. Indiretas'!$A$92</f>
        <v>ART</v>
      </c>
      <c r="D56407" s="279" t="str">
        <f>'Comp. Desp. Indiretas'!$C$92</f>
        <v>ACERVO CREA</v>
      </c>
      <c r="E56407" s="278" t="str">
        <f>Resumo!$R$5</f>
        <v>Despesa</v>
      </c>
      <c r="F56407" s="278" t="str">
        <f>Resumo!$R$6</f>
        <v>Despesa Indireta</v>
      </c>
      <c r="G56407" s="286">
        <f>'Comp. Desp. Indiretas'!DW92</f>
        <v>0</v>
      </c>
    </row>
    <row r="56408" spans="1:7">
      <c r="A56408" s="283">
        <f>'Comp. Desp. Indiretas'!$DW$7</f>
        <v>0</v>
      </c>
      <c r="B56408" s="278" t="str">
        <f>'Comp. Desp. Indiretas'!$A$93</f>
        <v>ART</v>
      </c>
      <c r="D56408" s="279" t="str">
        <f>'Comp. Desp. Indiretas'!$C$93</f>
        <v>ART CRBio</v>
      </c>
      <c r="E56408" s="278" t="str">
        <f>Resumo!$R$5</f>
        <v>Despesa</v>
      </c>
      <c r="F56408" s="278" t="str">
        <f>Resumo!$R$6</f>
        <v>Despesa Indireta</v>
      </c>
      <c r="G56408" s="286">
        <f>'Comp. Desp. Indiretas'!DW93</f>
        <v>0</v>
      </c>
    </row>
    <row r="56409" spans="1:7">
      <c r="A56409" s="283">
        <f>'Comp. Desp. Indiretas'!$DW$7</f>
        <v>0</v>
      </c>
      <c r="B56409" s="278" t="str">
        <f>'Comp. Desp. Indiretas'!$A$94</f>
        <v>ART</v>
      </c>
      <c r="D56409" s="279" t="str">
        <f>'Comp. Desp. Indiretas'!$C$94</f>
        <v>ACERVO CRBio</v>
      </c>
      <c r="E56409" s="278" t="str">
        <f>Resumo!$R$5</f>
        <v>Despesa</v>
      </c>
      <c r="F56409" s="278" t="str">
        <f>Resumo!$R$6</f>
        <v>Despesa Indireta</v>
      </c>
      <c r="G56409" s="286">
        <f>'Comp. Desp. Indiretas'!DW94</f>
        <v>0</v>
      </c>
    </row>
    <row r="56410" spans="1:7">
      <c r="A56410" s="283">
        <f>'Comp. Desp. Indiretas'!$DW$7</f>
        <v>0</v>
      </c>
      <c r="B56410" s="278" t="str">
        <f>'Comp. Desp. Indiretas'!$A$95</f>
        <v>ART</v>
      </c>
      <c r="D56410" s="279" t="str">
        <f>'Comp. Desp. Indiretas'!$C$95</f>
        <v>VISTO CREA PF</v>
      </c>
      <c r="E56410" s="278" t="str">
        <f>Resumo!$R$5</f>
        <v>Despesa</v>
      </c>
      <c r="F56410" s="278" t="str">
        <f>Resumo!$R$6</f>
        <v>Despesa Indireta</v>
      </c>
      <c r="G56410" s="286">
        <f>'Comp. Desp. Indiretas'!DW95</f>
        <v>0</v>
      </c>
    </row>
    <row r="56411" spans="1:7">
      <c r="A56411" s="283">
        <f>'Comp. Desp. Indiretas'!$DW$7</f>
        <v>0</v>
      </c>
      <c r="B56411" s="278" t="str">
        <f>'Comp. Desp. Indiretas'!$A$96</f>
        <v>ART</v>
      </c>
      <c r="D56411" s="279" t="str">
        <f>'Comp. Desp. Indiretas'!$C$96</f>
        <v>VISTO CREA PJ</v>
      </c>
      <c r="E56411" s="278" t="str">
        <f>Resumo!$R$5</f>
        <v>Despesa</v>
      </c>
      <c r="F56411" s="278" t="str">
        <f>Resumo!$R$6</f>
        <v>Despesa Indireta</v>
      </c>
      <c r="G56411" s="286">
        <f>'Comp. Desp. Indiretas'!DW96</f>
        <v>0</v>
      </c>
    </row>
    <row r="56412" spans="1:7">
      <c r="A56412" s="283">
        <f>'Comp. Desp. Indiretas'!$DW$7</f>
        <v>0</v>
      </c>
      <c r="B56412" s="278" t="str">
        <f>'Comp. Desp. Indiretas'!$A$97</f>
        <v>ART</v>
      </c>
      <c r="D56412" s="279" t="str">
        <f>'Comp. Desp. Indiretas'!$C$97</f>
        <v>ANUIDADE CREA PF</v>
      </c>
      <c r="E56412" s="278" t="str">
        <f>Resumo!$R$5</f>
        <v>Despesa</v>
      </c>
      <c r="F56412" s="278" t="str">
        <f>Resumo!$R$6</f>
        <v>Despesa Indireta</v>
      </c>
      <c r="G56412" s="286">
        <f>'Comp. Desp. Indiretas'!DW97</f>
        <v>0</v>
      </c>
    </row>
    <row r="56413" spans="1:7">
      <c r="A56413" s="283">
        <f>'Comp. Desp. Indiretas'!$DW$7</f>
        <v>0</v>
      </c>
      <c r="B56413" s="278" t="str">
        <f>'Comp. Desp. Indiretas'!$A$98</f>
        <v>ART</v>
      </c>
      <c r="D56413" s="279" t="str">
        <f>'Comp. Desp. Indiretas'!$C$98</f>
        <v>ANUIDADE CREA PJ</v>
      </c>
      <c r="E56413" s="278" t="str">
        <f>Resumo!$R$5</f>
        <v>Despesa</v>
      </c>
      <c r="F56413" s="278" t="str">
        <f>Resumo!$R$6</f>
        <v>Despesa Indireta</v>
      </c>
      <c r="G56413" s="286">
        <f>'Comp. Desp. Indiretas'!DW98</f>
        <v>0</v>
      </c>
    </row>
    <row r="56414" spans="1:7">
      <c r="A56414" s="283">
        <f>'Comp. Desp. Indiretas'!$DW$7</f>
        <v>0</v>
      </c>
      <c r="B56414" s="278" t="str">
        <f>'Comp. Desp. Indiretas'!$A$99</f>
        <v>ART</v>
      </c>
      <c r="D56414" s="279" t="str">
        <f>'Comp. Desp. Indiretas'!$C$99</f>
        <v>VISTO CRBio PF</v>
      </c>
      <c r="E56414" s="278" t="str">
        <f>Resumo!$R$5</f>
        <v>Despesa</v>
      </c>
      <c r="F56414" s="278" t="str">
        <f>Resumo!$R$6</f>
        <v>Despesa Indireta</v>
      </c>
      <c r="G56414" s="286">
        <f>'Comp. Desp. Indiretas'!DW99</f>
        <v>0</v>
      </c>
    </row>
    <row r="56415" spans="1:7">
      <c r="A56415" s="283">
        <f>'Comp. Desp. Indiretas'!$DW$7</f>
        <v>0</v>
      </c>
      <c r="B56415" s="278" t="str">
        <f>'Comp. Desp. Indiretas'!$A$100</f>
        <v>ART</v>
      </c>
      <c r="D56415" s="279" t="str">
        <f>'Comp. Desp. Indiretas'!$C$100</f>
        <v>VISTO CRBio PJ</v>
      </c>
      <c r="E56415" s="278" t="str">
        <f>Resumo!$R$5</f>
        <v>Despesa</v>
      </c>
      <c r="F56415" s="278" t="str">
        <f>Resumo!$R$6</f>
        <v>Despesa Indireta</v>
      </c>
      <c r="G56415" s="286">
        <f>'Comp. Desp. Indiretas'!DW100</f>
        <v>0</v>
      </c>
    </row>
    <row r="56416" spans="1:7">
      <c r="A56416" s="283">
        <f>'Comp. Desp. Indiretas'!$DW$7</f>
        <v>0</v>
      </c>
      <c r="B56416" s="278" t="str">
        <f>'Comp. Desp. Indiretas'!$A$101</f>
        <v>SMS</v>
      </c>
      <c r="D56416" s="279" t="str">
        <f>'Comp. Desp. Indiretas'!$C$101</f>
        <v>PPRA</v>
      </c>
      <c r="E56416" s="278" t="str">
        <f>Resumo!$R$5</f>
        <v>Despesa</v>
      </c>
      <c r="F56416" s="278" t="str">
        <f>Resumo!$R$6</f>
        <v>Despesa Indireta</v>
      </c>
      <c r="G56416" s="286">
        <f>'Comp. Desp. Indiretas'!DW101</f>
        <v>0</v>
      </c>
    </row>
    <row r="56417" spans="1:7">
      <c r="A56417" s="283">
        <f>'Comp. Desp. Indiretas'!$DW$7</f>
        <v>0</v>
      </c>
      <c r="B56417" s="278" t="str">
        <f>'Comp. Desp. Indiretas'!$A$102</f>
        <v>SMS</v>
      </c>
      <c r="D56417" s="279" t="str">
        <f>'Comp. Desp. Indiretas'!$C$102</f>
        <v>PCMSO</v>
      </c>
      <c r="E56417" s="278" t="str">
        <f>Resumo!$R$5</f>
        <v>Despesa</v>
      </c>
      <c r="F56417" s="278" t="str">
        <f>Resumo!$R$6</f>
        <v>Despesa Indireta</v>
      </c>
      <c r="G56417" s="286">
        <f>'Comp. Desp. Indiretas'!DW102</f>
        <v>0</v>
      </c>
    </row>
    <row r="56418" spans="1:7">
      <c r="A56418" s="283">
        <f>'Comp. Desp. Indiretas'!$DW$7</f>
        <v>0</v>
      </c>
      <c r="B56418" s="278" t="str">
        <f>'Comp. Desp. Indiretas'!$A$103</f>
        <v>SMS</v>
      </c>
      <c r="D56418" s="279" t="str">
        <f>'Comp. Desp. Indiretas'!$C$103</f>
        <v>PGR</v>
      </c>
      <c r="E56418" s="278" t="str">
        <f>Resumo!$R$5</f>
        <v>Despesa</v>
      </c>
      <c r="F56418" s="278" t="str">
        <f>Resumo!$R$6</f>
        <v>Despesa Indireta</v>
      </c>
      <c r="G56418" s="286">
        <f>'Comp. Desp. Indiretas'!DW103</f>
        <v>0</v>
      </c>
    </row>
    <row r="56419" spans="1:7">
      <c r="A56419" s="283">
        <f>'Comp. Desp. Indiretas'!$DW$7</f>
        <v>0</v>
      </c>
      <c r="B56419" s="278" t="str">
        <f>'Comp. Desp. Indiretas'!$A$104</f>
        <v>SMS</v>
      </c>
      <c r="D56419" s="279" t="str">
        <f>'Comp. Desp. Indiretas'!$C$104</f>
        <v>PAE</v>
      </c>
      <c r="E56419" s="278" t="str">
        <f>Resumo!$R$5</f>
        <v>Despesa</v>
      </c>
      <c r="F56419" s="278" t="str">
        <f>Resumo!$R$6</f>
        <v>Despesa Indireta</v>
      </c>
      <c r="G56419" s="286">
        <f>'Comp. Desp. Indiretas'!DW104</f>
        <v>0</v>
      </c>
    </row>
    <row r="56420" spans="1:7">
      <c r="A56420" s="283">
        <f>'Comp. Desp. Indiretas'!$DW$7</f>
        <v>0</v>
      </c>
      <c r="B56420" s="278" t="str">
        <f>'Comp. Desp. Indiretas'!$A$105</f>
        <v>SMS</v>
      </c>
      <c r="D56420" s="279" t="str">
        <f>'Comp. Desp. Indiretas'!$C$105</f>
        <v>TREINAMENTO</v>
      </c>
      <c r="E56420" s="278" t="str">
        <f>Resumo!$R$5</f>
        <v>Despesa</v>
      </c>
      <c r="F56420" s="278" t="str">
        <f>Resumo!$R$6</f>
        <v>Despesa Indireta</v>
      </c>
      <c r="G56420" s="286">
        <f>'Comp. Desp. Indiretas'!DW105</f>
        <v>0</v>
      </c>
    </row>
    <row r="56421" spans="1:7">
      <c r="A56421" s="283">
        <f>'Comp. Desp. Indiretas'!$DW$7</f>
        <v>0</v>
      </c>
      <c r="B56421" s="278" t="str">
        <f>'Comp. Desp. Indiretas'!$A$106</f>
        <v>SMS</v>
      </c>
      <c r="D56421" s="279" t="str">
        <f>'Comp. Desp. Indiretas'!$C$106</f>
        <v>ASO</v>
      </c>
      <c r="E56421" s="278" t="str">
        <f>Resumo!$R$5</f>
        <v>Despesa</v>
      </c>
      <c r="F56421" s="278" t="str">
        <f>Resumo!$R$6</f>
        <v>Despesa Indireta</v>
      </c>
      <c r="G56421" s="286">
        <f>'Comp. Desp. Indiretas'!DW106</f>
        <v>0</v>
      </c>
    </row>
    <row r="56422" spans="1:7">
      <c r="A56422" s="283">
        <f>'Comp. Desp. Indiretas'!$DW$7</f>
        <v>0</v>
      </c>
      <c r="B56422" s="278">
        <f>'Comp. Desp. Indiretas'!$A$107</f>
        <v>0</v>
      </c>
      <c r="D56422" s="279" t="str">
        <f>'Comp. Desp. Indiretas'!$C$107</f>
        <v/>
      </c>
      <c r="E56422" s="278" t="str">
        <f>Resumo!$R$5</f>
        <v>Despesa</v>
      </c>
      <c r="F56422" s="278" t="str">
        <f>Resumo!$R$6</f>
        <v>Despesa Indireta</v>
      </c>
      <c r="G56422" s="286">
        <f>'Comp. Desp. Indiretas'!DW107</f>
        <v>0</v>
      </c>
    </row>
    <row r="56423" spans="1:7">
      <c r="A56423" s="283">
        <f>'Comp. Desp. Indiretas'!$DW$7</f>
        <v>0</v>
      </c>
      <c r="B56423" s="278">
        <f>'Comp. Desp. Indiretas'!$A$108</f>
        <v>0</v>
      </c>
      <c r="D56423" s="279" t="str">
        <f>'Comp. Desp. Indiretas'!$C$108</f>
        <v/>
      </c>
      <c r="E56423" s="278" t="str">
        <f>Resumo!$R$5</f>
        <v>Despesa</v>
      </c>
      <c r="F56423" s="278" t="str">
        <f>Resumo!$R$6</f>
        <v>Despesa Indireta</v>
      </c>
      <c r="G56423" s="286">
        <f>'Comp. Desp. Indiretas'!DW108</f>
        <v>0</v>
      </c>
    </row>
    <row r="56424" spans="1:7">
      <c r="A56424" s="283">
        <f>'Comp. Desp. Indiretas'!$DW$7</f>
        <v>0</v>
      </c>
      <c r="B56424" s="278">
        <f>'Comp. Desp. Indiretas'!$A$109</f>
        <v>0</v>
      </c>
      <c r="D56424" s="279" t="str">
        <f>'Comp. Desp. Indiretas'!$C$109</f>
        <v/>
      </c>
      <c r="E56424" s="278" t="str">
        <f>Resumo!$R$5</f>
        <v>Despesa</v>
      </c>
      <c r="F56424" s="278" t="str">
        <f>Resumo!$R$6</f>
        <v>Despesa Indireta</v>
      </c>
      <c r="G56424" s="286">
        <f>'Comp. Desp. Indiretas'!DW109</f>
        <v>0</v>
      </c>
    </row>
    <row r="56425" spans="1:7">
      <c r="A56425" s="283">
        <f>'Comp. Desp. Indiretas'!$DW$7</f>
        <v>0</v>
      </c>
      <c r="B56425" s="278">
        <f>'Comp. Desp. Indiretas'!$A$110</f>
        <v>0</v>
      </c>
      <c r="D56425" s="279" t="str">
        <f>'Comp. Desp. Indiretas'!$C$110</f>
        <v/>
      </c>
      <c r="E56425" s="278" t="str">
        <f>Resumo!$R$5</f>
        <v>Despesa</v>
      </c>
      <c r="F56425" s="278" t="str">
        <f>Resumo!$R$6</f>
        <v>Despesa Indireta</v>
      </c>
      <c r="G56425" s="286">
        <f>'Comp. Desp. Indiretas'!DW110</f>
        <v>0</v>
      </c>
    </row>
    <row r="56426" spans="1:7">
      <c r="A56426" s="283">
        <f>'Comp. Desp. Indiretas'!$DW$7</f>
        <v>0</v>
      </c>
      <c r="B56426" s="278">
        <f>'Comp. Desp. Indiretas'!$A$111</f>
        <v>0</v>
      </c>
      <c r="D56426" s="279" t="str">
        <f>'Comp. Desp. Indiretas'!$C$111</f>
        <v/>
      </c>
      <c r="E56426" s="278" t="str">
        <f>Resumo!$R$5</f>
        <v>Despesa</v>
      </c>
      <c r="F56426" s="278" t="str">
        <f>Resumo!$R$6</f>
        <v>Despesa Indireta</v>
      </c>
      <c r="G56426" s="286">
        <f>'Comp. Desp. Indiretas'!DW111</f>
        <v>0</v>
      </c>
    </row>
    <row r="56427" spans="1:7">
      <c r="A56427" s="283">
        <f>'Comp. Desp. Indiretas'!$DW$7</f>
        <v>0</v>
      </c>
      <c r="B56427" s="278">
        <f>'Comp. Desp. Indiretas'!$A$112</f>
        <v>0</v>
      </c>
      <c r="D56427" s="279" t="str">
        <f>'Comp. Desp. Indiretas'!$C$112</f>
        <v/>
      </c>
      <c r="E56427" s="278" t="str">
        <f>Resumo!$R$5</f>
        <v>Despesa</v>
      </c>
      <c r="F56427" s="278" t="str">
        <f>Resumo!$R$6</f>
        <v>Despesa Indireta</v>
      </c>
      <c r="G56427" s="286">
        <f>'Comp. Desp. Indiretas'!DW112</f>
        <v>0</v>
      </c>
    </row>
    <row r="56428" spans="1:7">
      <c r="A56428" s="283">
        <f>'Comp. Desp. Indiretas'!$DW$7</f>
        <v>0</v>
      </c>
      <c r="B56428" s="278" t="str">
        <f>'Composições Desp. Diretas'!$A$10</f>
        <v>MOD</v>
      </c>
      <c r="C56428" s="278" t="str">
        <f>EAP!$C$9</f>
        <v>PP01</v>
      </c>
      <c r="D56428" s="279" t="str">
        <f>'Composições Desp. Diretas'!$C$10</f>
        <v>ANALISTA TÉCNICO</v>
      </c>
      <c r="E56428" s="278" t="str">
        <f>Resumo!$R$5</f>
        <v>Despesa</v>
      </c>
      <c r="F56428" s="278" t="str">
        <f>Resumo!$R$7</f>
        <v>Despesa Direta</v>
      </c>
      <c r="G56428" s="286">
        <f>'Composições Desp. Diretas'!DX10</f>
        <v>0</v>
      </c>
    </row>
    <row r="56429" spans="1:7">
      <c r="A56429" s="283">
        <f>'Comp. Desp. Indiretas'!$DW$7</f>
        <v>0</v>
      </c>
      <c r="B56429" s="278" t="str">
        <f>'Composições Desp. Diretas'!$A$11</f>
        <v>MOD</v>
      </c>
      <c r="C56429" s="278" t="str">
        <f>EAP!$C$9</f>
        <v>PP01</v>
      </c>
      <c r="D56429" s="279" t="str">
        <f>'Composições Desp. Diretas'!$C$11</f>
        <v>ASSISTENTE ADMINISTRATIVO</v>
      </c>
      <c r="E56429" s="278" t="str">
        <f>Resumo!$R$5</f>
        <v>Despesa</v>
      </c>
      <c r="F56429" s="278" t="str">
        <f>Resumo!$R$7</f>
        <v>Despesa Direta</v>
      </c>
      <c r="G56429" s="286">
        <f>'Composições Desp. Diretas'!DX11</f>
        <v>0</v>
      </c>
    </row>
    <row r="56430" spans="1:7">
      <c r="A56430" s="283">
        <f>'Comp. Desp. Indiretas'!$DW$7</f>
        <v>0</v>
      </c>
      <c r="B56430" s="278" t="str">
        <f>'Composições Desp. Diretas'!$A$12</f>
        <v>MOD</v>
      </c>
      <c r="C56430" s="278" t="str">
        <f>EAP!$C$9</f>
        <v>PP01</v>
      </c>
      <c r="D56430" s="279" t="str">
        <f>'Composições Desp. Diretas'!$C$12</f>
        <v>TÉCNICO DE SEGURANÇA</v>
      </c>
      <c r="E56430" s="278" t="str">
        <f>Resumo!$R$5</f>
        <v>Despesa</v>
      </c>
      <c r="F56430" s="278" t="str">
        <f>Resumo!$R$7</f>
        <v>Despesa Direta</v>
      </c>
      <c r="G56430" s="286">
        <f>'Composições Desp. Diretas'!DX12</f>
        <v>0</v>
      </c>
    </row>
    <row r="56431" spans="1:7">
      <c r="A56431" s="283">
        <f>'Comp. Desp. Indiretas'!$DW$7</f>
        <v>0</v>
      </c>
      <c r="B56431" s="278" t="str">
        <f>'Composições Desp. Diretas'!$A$13</f>
        <v>MOD</v>
      </c>
      <c r="C56431" s="278" t="str">
        <f>EAP!$C$9</f>
        <v>PP01</v>
      </c>
      <c r="D56431" s="279" t="str">
        <f>'Composições Desp. Diretas'!$C$13</f>
        <v>PREPOSTO</v>
      </c>
      <c r="E56431" s="278" t="str">
        <f>Resumo!$R$5</f>
        <v>Despesa</v>
      </c>
      <c r="F56431" s="278" t="str">
        <f>Resumo!$R$7</f>
        <v>Despesa Direta</v>
      </c>
      <c r="G56431" s="286">
        <f>'Composições Desp. Diretas'!DX13</f>
        <v>0</v>
      </c>
    </row>
    <row r="56432" spans="1:7">
      <c r="A56432" s="283">
        <f>'Comp. Desp. Indiretas'!$DW$7</f>
        <v>0</v>
      </c>
      <c r="B56432" s="278" t="str">
        <f>'Composições Desp. Diretas'!$A$14</f>
        <v>MOD</v>
      </c>
      <c r="C56432" s="278" t="str">
        <f>EAP!$C$9</f>
        <v>PP01</v>
      </c>
      <c r="D56432" s="279" t="str">
        <f>'Composições Desp. Diretas'!$C$14</f>
        <v>COORDENADOR PEAC</v>
      </c>
      <c r="E56432" s="278" t="str">
        <f>Resumo!$R$5</f>
        <v>Despesa</v>
      </c>
      <c r="F56432" s="278" t="str">
        <f>Resumo!$R$7</f>
        <v>Despesa Direta</v>
      </c>
      <c r="G56432" s="286">
        <f>'Composições Desp. Diretas'!DX14</f>
        <v>0</v>
      </c>
    </row>
    <row r="56433" spans="1:7">
      <c r="A56433" s="283">
        <f>'Comp. Desp. Indiretas'!$DW$7</f>
        <v>0</v>
      </c>
      <c r="B56433" s="278" t="str">
        <f>'Composições Desp. Diretas'!$A$15</f>
        <v>MOD</v>
      </c>
      <c r="C56433" s="278" t="str">
        <f>EAP!$C$9</f>
        <v>PP01</v>
      </c>
      <c r="D56433" s="279" t="str">
        <f>'Composições Desp. Diretas'!$C$15</f>
        <v>COORDENADOR PEAC</v>
      </c>
      <c r="E56433" s="278" t="str">
        <f>Resumo!$R$5</f>
        <v>Despesa</v>
      </c>
      <c r="F56433" s="278" t="str">
        <f>Resumo!$R$7</f>
        <v>Despesa Direta</v>
      </c>
      <c r="G56433" s="286">
        <f>'Composições Desp. Diretas'!DX15</f>
        <v>0</v>
      </c>
    </row>
    <row r="56434" spans="1:7">
      <c r="A56434" s="283">
        <f>'Comp. Desp. Indiretas'!$DW$7</f>
        <v>0</v>
      </c>
      <c r="B56434" s="278" t="str">
        <f>'Composições Desp. Diretas'!$A$16</f>
        <v>MOD</v>
      </c>
      <c r="C56434" s="278" t="str">
        <f>EAP!$C$9</f>
        <v>PP01</v>
      </c>
      <c r="D56434" s="279" t="str">
        <f>'Composições Desp. Diretas'!$C$16</f>
        <v>PRODUÇÃO AUDIOVISUAL (DESIGNER GRÁFICO)</v>
      </c>
      <c r="E56434" s="278" t="str">
        <f>Resumo!$R$5</f>
        <v>Despesa</v>
      </c>
      <c r="F56434" s="278" t="str">
        <f>Resumo!$R$7</f>
        <v>Despesa Direta</v>
      </c>
      <c r="G56434" s="286">
        <f>'Composições Desp. Diretas'!DX16</f>
        <v>0</v>
      </c>
    </row>
    <row r="56435" spans="1:7">
      <c r="A56435" s="283">
        <f>'Comp. Desp. Indiretas'!$DW$7</f>
        <v>0</v>
      </c>
      <c r="B56435" s="278" t="str">
        <f>'Composições Desp. Diretas'!$A$17</f>
        <v>DG</v>
      </c>
      <c r="C56435" s="278" t="str">
        <f>EAP!$C$9</f>
        <v>PP01</v>
      </c>
      <c r="D56435" s="279" t="str">
        <f>'Composições Desp. Diretas'!$C$17</f>
        <v>AJUDA DE CUSTO - CAJU - NÍVEL 1</v>
      </c>
      <c r="E56435" s="278" t="str">
        <f>Resumo!$R$5</f>
        <v>Despesa</v>
      </c>
      <c r="F56435" s="278" t="str">
        <f>Resumo!$R$7</f>
        <v>Despesa Direta</v>
      </c>
      <c r="G56435" s="286">
        <f>'Composições Desp. Diretas'!DX17</f>
        <v>0</v>
      </c>
    </row>
    <row r="56436" spans="1:7">
      <c r="A56436" s="283">
        <f>'Comp. Desp. Indiretas'!$DW$7</f>
        <v>0</v>
      </c>
      <c r="B56436" s="278" t="str">
        <f>'Composições Desp. Diretas'!$A$18</f>
        <v>DG</v>
      </c>
      <c r="C56436" s="278" t="str">
        <f>EAP!$C$9</f>
        <v>PP01</v>
      </c>
      <c r="D56436" s="279" t="str">
        <f>'Composições Desp. Diretas'!$C$18</f>
        <v>AJUDA DE CUSTO - CAJU - NÍVEL 2</v>
      </c>
      <c r="E56436" s="278" t="str">
        <f>Resumo!$R$5</f>
        <v>Despesa</v>
      </c>
      <c r="F56436" s="278" t="str">
        <f>Resumo!$R$7</f>
        <v>Despesa Direta</v>
      </c>
      <c r="G56436" s="286">
        <f>'Composições Desp. Diretas'!DX18</f>
        <v>0</v>
      </c>
    </row>
    <row r="56437" spans="1:7">
      <c r="A56437" s="283">
        <f>'Comp. Desp. Indiretas'!$DW$7</f>
        <v>0</v>
      </c>
      <c r="B56437" s="278" t="str">
        <f>'Composições Desp. Diretas'!$A$19</f>
        <v>MA</v>
      </c>
      <c r="C56437" s="278" t="str">
        <f>EAP!$C$9</f>
        <v>PP01</v>
      </c>
      <c r="D56437" s="279" t="str">
        <f>'Composições Desp. Diretas'!$C$19</f>
        <v>UNIFORME/EPI</v>
      </c>
      <c r="E56437" s="278" t="str">
        <f>Resumo!$R$5</f>
        <v>Despesa</v>
      </c>
      <c r="F56437" s="278" t="str">
        <f>Resumo!$R$7</f>
        <v>Despesa Direta</v>
      </c>
      <c r="G56437" s="286">
        <f>'Composições Desp. Diretas'!DX19</f>
        <v>0</v>
      </c>
    </row>
    <row r="56438" spans="1:7">
      <c r="A56438" s="283">
        <f>'Comp. Desp. Indiretas'!$DW$7</f>
        <v>0</v>
      </c>
      <c r="B56438" s="278" t="str">
        <f>'Composições Desp. Diretas'!$A$20</f>
        <v>SMS</v>
      </c>
      <c r="C56438" s="278" t="str">
        <f>EAP!$C$9</f>
        <v>PP01</v>
      </c>
      <c r="D56438" s="279" t="str">
        <f>'Composições Desp. Diretas'!$C$20</f>
        <v>ASO</v>
      </c>
      <c r="E56438" s="278" t="str">
        <f>Resumo!$R$5</f>
        <v>Despesa</v>
      </c>
      <c r="F56438" s="278" t="str">
        <f>Resumo!$R$7</f>
        <v>Despesa Direta</v>
      </c>
      <c r="G56438" s="286">
        <f>'Composições Desp. Diretas'!DX20</f>
        <v>0</v>
      </c>
    </row>
    <row r="56439" spans="1:7">
      <c r="A56439" s="283">
        <f>'Comp. Desp. Indiretas'!$DW$7</f>
        <v>0</v>
      </c>
      <c r="B56439" s="278" t="str">
        <f>'Composições Desp. Diretas'!$A$21</f>
        <v>EQ</v>
      </c>
      <c r="C56439" s="278" t="str">
        <f>EAP!$C$9</f>
        <v>PP01</v>
      </c>
      <c r="D56439" s="279" t="str">
        <f>'Composições Desp. Diretas'!$C$21</f>
        <v>NOTEBOOK</v>
      </c>
      <c r="E56439" s="278" t="str">
        <f>Resumo!$R$5</f>
        <v>Despesa</v>
      </c>
      <c r="F56439" s="278" t="str">
        <f>Resumo!$R$7</f>
        <v>Despesa Direta</v>
      </c>
      <c r="G56439" s="286">
        <f>'Composições Desp. Diretas'!DX21</f>
        <v>0</v>
      </c>
    </row>
    <row r="56440" spans="1:7">
      <c r="A56440" s="283">
        <f>'Comp. Desp. Indiretas'!$DW$7</f>
        <v>0</v>
      </c>
      <c r="B56440" s="278" t="str">
        <f>'Composições Desp. Diretas'!$A$22</f>
        <v>EQ</v>
      </c>
      <c r="C56440" s="278" t="str">
        <f>EAP!$C$9</f>
        <v>PP01</v>
      </c>
      <c r="D56440" s="279" t="str">
        <f>'Composições Desp. Diretas'!$C$22</f>
        <v>KIT MULTIMÍDIA</v>
      </c>
      <c r="E56440" s="278" t="str">
        <f>Resumo!$R$5</f>
        <v>Despesa</v>
      </c>
      <c r="F56440" s="278" t="str">
        <f>Resumo!$R$7</f>
        <v>Despesa Direta</v>
      </c>
      <c r="G56440" s="286">
        <f>'Composições Desp. Diretas'!DX22</f>
        <v>0</v>
      </c>
    </row>
    <row r="56441" spans="1:7">
      <c r="A56441" s="283">
        <f>'Comp. Desp. Indiretas'!$DW$7</f>
        <v>0</v>
      </c>
      <c r="B56441" s="278" t="str">
        <f>'Composições Desp. Diretas'!$A$23</f>
        <v>SMS</v>
      </c>
      <c r="C56441" s="278" t="str">
        <f>EAP!$C$9</f>
        <v>PP01</v>
      </c>
      <c r="D56441" s="279" t="str">
        <f>'Composições Desp. Diretas'!$C$23</f>
        <v>TREINAMENTO RAC02 (VALE)</v>
      </c>
      <c r="E56441" s="278" t="str">
        <f>Resumo!$R$5</f>
        <v>Despesa</v>
      </c>
      <c r="F56441" s="278" t="str">
        <f>Resumo!$R$7</f>
        <v>Despesa Direta</v>
      </c>
      <c r="G56441" s="286">
        <f>'Composições Desp. Diretas'!DX23</f>
        <v>0</v>
      </c>
    </row>
    <row r="56442" spans="1:7">
      <c r="A56442" s="283">
        <f>'Comp. Desp. Indiretas'!$DW$7</f>
        <v>0</v>
      </c>
      <c r="B56442" s="278" t="str">
        <f>'Composições Desp. Diretas'!$A$24</f>
        <v>SE</v>
      </c>
      <c r="C56442" s="278" t="str">
        <f>EAP!$C$9</f>
        <v>PP01</v>
      </c>
      <c r="D56442" s="279" t="str">
        <f>'Composições Desp. Diretas'!$C$24</f>
        <v>ESPECIALISTA - 44h/MÊS</v>
      </c>
      <c r="E56442" s="278" t="str">
        <f>Resumo!$R$5</f>
        <v>Despesa</v>
      </c>
      <c r="F56442" s="278" t="str">
        <f>Resumo!$R$7</f>
        <v>Despesa Direta</v>
      </c>
      <c r="G56442" s="286">
        <f>'Composições Desp. Diretas'!DX24</f>
        <v>0</v>
      </c>
    </row>
    <row r="56443" spans="1:7">
      <c r="A56443" s="283">
        <f>'Comp. Desp. Indiretas'!$DW$7</f>
        <v>0</v>
      </c>
      <c r="B56443" s="278">
        <f>'Composições Desp. Diretas'!$A$25</f>
        <v>0</v>
      </c>
      <c r="C56443" s="278" t="str">
        <f>EAP!$C$9</f>
        <v>PP01</v>
      </c>
      <c r="D56443" s="279">
        <f>'Composições Desp. Diretas'!$C$25</f>
        <v>0</v>
      </c>
      <c r="E56443" s="278" t="str">
        <f>Resumo!$R$5</f>
        <v>Despesa</v>
      </c>
      <c r="F56443" s="278" t="str">
        <f>Resumo!$R$7</f>
        <v>Despesa Direta</v>
      </c>
      <c r="G56443" s="286">
        <f>'Composições Desp. Diretas'!DX25</f>
        <v>0</v>
      </c>
    </row>
    <row r="56444" spans="1:7">
      <c r="A56444" s="283">
        <f>'Comp. Desp. Indiretas'!$DW$7</f>
        <v>0</v>
      </c>
      <c r="B56444" s="278">
        <f>'Composições Desp. Diretas'!$A$26</f>
        <v>0</v>
      </c>
      <c r="C56444" s="278" t="str">
        <f>EAP!$C$9</f>
        <v>PP01</v>
      </c>
      <c r="D56444" s="279">
        <f>'Composições Desp. Diretas'!$C$26</f>
        <v>0</v>
      </c>
      <c r="E56444" s="278" t="str">
        <f>Resumo!$R$5</f>
        <v>Despesa</v>
      </c>
      <c r="F56444" s="278" t="str">
        <f>Resumo!$R$7</f>
        <v>Despesa Direta</v>
      </c>
      <c r="G56444" s="286">
        <f>'Composições Desp. Diretas'!DX26</f>
        <v>0</v>
      </c>
    </row>
    <row r="56445" spans="1:7">
      <c r="A56445" s="283">
        <f>'Comp. Desp. Indiretas'!$DW$7</f>
        <v>0</v>
      </c>
      <c r="B56445" s="278">
        <f>'Composições Desp. Diretas'!$A$27</f>
        <v>0</v>
      </c>
      <c r="C56445" s="278" t="str">
        <f>EAP!$C$9</f>
        <v>PP01</v>
      </c>
      <c r="D56445" s="279">
        <f>'Composições Desp. Diretas'!$C$27</f>
        <v>0</v>
      </c>
      <c r="E56445" s="278" t="str">
        <f>Resumo!$R$5</f>
        <v>Despesa</v>
      </c>
      <c r="F56445" s="278" t="str">
        <f>Resumo!$R$7</f>
        <v>Despesa Direta</v>
      </c>
      <c r="G56445" s="286">
        <f>'Composições Desp. Diretas'!DX27</f>
        <v>0</v>
      </c>
    </row>
    <row r="56446" spans="1:7">
      <c r="A56446" s="283">
        <f>'Comp. Desp. Indiretas'!$DW$7</f>
        <v>0</v>
      </c>
      <c r="B56446" s="278">
        <f>'Composições Desp. Diretas'!$A$28</f>
        <v>0</v>
      </c>
      <c r="C56446" s="278" t="str">
        <f>EAP!$C$9</f>
        <v>PP01</v>
      </c>
      <c r="D56446" s="279">
        <f>'Composições Desp. Diretas'!$C$28</f>
        <v>0</v>
      </c>
      <c r="E56446" s="278" t="str">
        <f>Resumo!$R$5</f>
        <v>Despesa</v>
      </c>
      <c r="F56446" s="278" t="str">
        <f>Resumo!$R$7</f>
        <v>Despesa Direta</v>
      </c>
      <c r="G56446" s="286">
        <f>'Composições Desp. Diretas'!DX28</f>
        <v>0</v>
      </c>
    </row>
    <row r="56447" spans="1:7">
      <c r="A56447" s="283">
        <f>'Comp. Desp. Indiretas'!$DW$7</f>
        <v>0</v>
      </c>
      <c r="B56447" s="278">
        <f>'Composições Desp. Diretas'!$A$29</f>
        <v>0</v>
      </c>
      <c r="C56447" s="278" t="str">
        <f>EAP!$C$9</f>
        <v>PP01</v>
      </c>
      <c r="D56447" s="279">
        <f>'Composições Desp. Diretas'!$C$29</f>
        <v>0</v>
      </c>
      <c r="E56447" s="278" t="str">
        <f>Resumo!$R$5</f>
        <v>Despesa</v>
      </c>
      <c r="F56447" s="278" t="str">
        <f>Resumo!$R$7</f>
        <v>Despesa Direta</v>
      </c>
      <c r="G56447" s="286">
        <f>'Composições Desp. Diretas'!DX29</f>
        <v>0</v>
      </c>
    </row>
    <row r="56448" spans="1:7">
      <c r="A56448" s="283">
        <f>'Comp. Desp. Indiretas'!$DW$7</f>
        <v>0</v>
      </c>
      <c r="B56448" s="278">
        <f>'Composições Desp. Diretas'!$A$30</f>
        <v>0</v>
      </c>
      <c r="C56448" s="278" t="str">
        <f>EAP!$C$9</f>
        <v>PP01</v>
      </c>
      <c r="D56448" s="279">
        <f>'Composições Desp. Diretas'!$C$30</f>
        <v>0</v>
      </c>
      <c r="E56448" s="278" t="str">
        <f>Resumo!$R$5</f>
        <v>Despesa</v>
      </c>
      <c r="F56448" s="278" t="str">
        <f>Resumo!$R$7</f>
        <v>Despesa Direta</v>
      </c>
      <c r="G56448" s="286">
        <f>'Composições Desp. Diretas'!DX30</f>
        <v>0</v>
      </c>
    </row>
    <row r="56449" spans="1:7">
      <c r="A56449" s="283">
        <f>'Comp. Desp. Indiretas'!$DW$7</f>
        <v>0</v>
      </c>
      <c r="B56449" s="278">
        <f>'Composições Desp. Diretas'!$A$31</f>
        <v>0</v>
      </c>
      <c r="C56449" s="278" t="str">
        <f>EAP!$C$9</f>
        <v>PP01</v>
      </c>
      <c r="D56449" s="279">
        <f>'Composições Desp. Diretas'!$C$31</f>
        <v>0</v>
      </c>
      <c r="E56449" s="278" t="str">
        <f>Resumo!$R$5</f>
        <v>Despesa</v>
      </c>
      <c r="F56449" s="278" t="str">
        <f>Resumo!$R$7</f>
        <v>Despesa Direta</v>
      </c>
      <c r="G56449" s="286">
        <f>'Composições Desp. Diretas'!DX31</f>
        <v>0</v>
      </c>
    </row>
    <row r="56450" spans="1:7">
      <c r="A56450" s="283">
        <f>'Comp. Desp. Indiretas'!$DW$7</f>
        <v>0</v>
      </c>
      <c r="B56450" s="278">
        <f>'Composições Desp. Diretas'!$A$32</f>
        <v>0</v>
      </c>
      <c r="C56450" s="278" t="str">
        <f>EAP!$C$9</f>
        <v>PP01</v>
      </c>
      <c r="D56450" s="279">
        <f>'Composições Desp. Diretas'!$C$32</f>
        <v>0</v>
      </c>
      <c r="E56450" s="278" t="str">
        <f>Resumo!$R$5</f>
        <v>Despesa</v>
      </c>
      <c r="F56450" s="278" t="str">
        <f>Resumo!$R$7</f>
        <v>Despesa Direta</v>
      </c>
      <c r="G56450" s="286">
        <f>'Composições Desp. Diretas'!DX32</f>
        <v>0</v>
      </c>
    </row>
    <row r="56451" spans="1:7">
      <c r="A56451" s="283">
        <f>'Comp. Desp. Indiretas'!$DW$7</f>
        <v>0</v>
      </c>
      <c r="B56451" s="278">
        <f>'Composições Desp. Diretas'!$A$33</f>
        <v>0</v>
      </c>
      <c r="C56451" s="278" t="str">
        <f>EAP!$C$9</f>
        <v>PP01</v>
      </c>
      <c r="D56451" s="279">
        <f>'Composições Desp. Diretas'!$C$33</f>
        <v>0</v>
      </c>
      <c r="E56451" s="278" t="str">
        <f>Resumo!$R$5</f>
        <v>Despesa</v>
      </c>
      <c r="F56451" s="278" t="str">
        <f>Resumo!$R$7</f>
        <v>Despesa Direta</v>
      </c>
      <c r="G56451" s="286">
        <f>'Composições Desp. Diretas'!DX33</f>
        <v>0</v>
      </c>
    </row>
    <row r="56452" spans="1:7">
      <c r="A56452" s="283">
        <f>'Comp. Desp. Indiretas'!$DW$7</f>
        <v>0</v>
      </c>
      <c r="B56452" s="278">
        <f>'Composições Desp. Diretas'!$A$34</f>
        <v>0</v>
      </c>
      <c r="C56452" s="278" t="str">
        <f>EAP!$C$9</f>
        <v>PP01</v>
      </c>
      <c r="D56452" s="279">
        <f>'Composições Desp. Diretas'!$C$34</f>
        <v>0</v>
      </c>
      <c r="E56452" s="278" t="str">
        <f>Resumo!$R$5</f>
        <v>Despesa</v>
      </c>
      <c r="F56452" s="278" t="str">
        <f>Resumo!$R$7</f>
        <v>Despesa Direta</v>
      </c>
      <c r="G56452" s="286">
        <f>'Composições Desp. Diretas'!DX34</f>
        <v>0</v>
      </c>
    </row>
    <row r="56453" spans="1:7">
      <c r="A56453" s="283">
        <f>'Comp. Desp. Indiretas'!$DW$7</f>
        <v>0</v>
      </c>
      <c r="B56453" s="278">
        <f>'Composições Desp. Diretas'!$A$35</f>
        <v>0</v>
      </c>
      <c r="C56453" s="278" t="str">
        <f>EAP!$C$9</f>
        <v>PP01</v>
      </c>
      <c r="D56453" s="279">
        <f>'Composições Desp. Diretas'!$C$35</f>
        <v>0</v>
      </c>
      <c r="E56453" s="278" t="str">
        <f>Resumo!$R$5</f>
        <v>Despesa</v>
      </c>
      <c r="F56453" s="278" t="str">
        <f>Resumo!$R$7</f>
        <v>Despesa Direta</v>
      </c>
      <c r="G56453" s="286">
        <f>'Composições Desp. Diretas'!DX35</f>
        <v>0</v>
      </c>
    </row>
    <row r="56454" spans="1:7">
      <c r="A56454" s="283">
        <f>'Comp. Desp. Indiretas'!$DW$7</f>
        <v>0</v>
      </c>
      <c r="B56454" s="278">
        <f>'Composições Desp. Diretas'!$A$36</f>
        <v>0</v>
      </c>
      <c r="C56454" s="278" t="str">
        <f>EAP!$C$9</f>
        <v>PP01</v>
      </c>
      <c r="D56454" s="279">
        <f>'Composições Desp. Diretas'!$C$36</f>
        <v>0</v>
      </c>
      <c r="E56454" s="278" t="str">
        <f>Resumo!$R$5</f>
        <v>Despesa</v>
      </c>
      <c r="F56454" s="278" t="str">
        <f>Resumo!$R$7</f>
        <v>Despesa Direta</v>
      </c>
      <c r="G56454" s="286">
        <f>'Composições Desp. Diretas'!DX36</f>
        <v>0</v>
      </c>
    </row>
    <row r="56455" spans="1:7">
      <c r="A56455" s="283">
        <f>'Comp. Desp. Indiretas'!$DW$7</f>
        <v>0</v>
      </c>
      <c r="B56455" s="278">
        <f>'Composições Desp. Diretas'!$A$37</f>
        <v>0</v>
      </c>
      <c r="C56455" s="278" t="str">
        <f>EAP!$C$9</f>
        <v>PP01</v>
      </c>
      <c r="D56455" s="279">
        <f>'Composições Desp. Diretas'!$C$37</f>
        <v>0</v>
      </c>
      <c r="E56455" s="278" t="str">
        <f>Resumo!$R$5</f>
        <v>Despesa</v>
      </c>
      <c r="F56455" s="278" t="str">
        <f>Resumo!$R$7</f>
        <v>Despesa Direta</v>
      </c>
      <c r="G56455" s="286">
        <f>'Composições Desp. Diretas'!DX37</f>
        <v>0</v>
      </c>
    </row>
    <row r="56456" spans="1:7">
      <c r="A56456" s="283">
        <f>'Comp. Desp. Indiretas'!$DW$7</f>
        <v>0</v>
      </c>
      <c r="B56456" s="278">
        <f>'Composições Desp. Diretas'!$A$38</f>
        <v>0</v>
      </c>
      <c r="C56456" s="278" t="str">
        <f>EAP!$C$9</f>
        <v>PP01</v>
      </c>
      <c r="D56456" s="279">
        <f>'Composições Desp. Diretas'!$C$38</f>
        <v>0</v>
      </c>
      <c r="E56456" s="278" t="str">
        <f>Resumo!$R$5</f>
        <v>Despesa</v>
      </c>
      <c r="F56456" s="278" t="str">
        <f>Resumo!$R$7</f>
        <v>Despesa Direta</v>
      </c>
      <c r="G56456" s="286">
        <f>'Composições Desp. Diretas'!DX38</f>
        <v>0</v>
      </c>
    </row>
    <row r="56457" spans="1:7">
      <c r="A56457" s="283">
        <f>'Comp. Desp. Indiretas'!$DW$7</f>
        <v>0</v>
      </c>
      <c r="B56457" s="278">
        <f>'Composições Desp. Diretas'!$A$39</f>
        <v>0</v>
      </c>
      <c r="C56457" s="278" t="str">
        <f>EAP!$C$9</f>
        <v>PP01</v>
      </c>
      <c r="D56457" s="279">
        <f>'Composições Desp. Diretas'!$C$39</f>
        <v>0</v>
      </c>
      <c r="E56457" s="278" t="str">
        <f>Resumo!$R$5</f>
        <v>Despesa</v>
      </c>
      <c r="F56457" s="278" t="str">
        <f>Resumo!$R$7</f>
        <v>Despesa Direta</v>
      </c>
      <c r="G56457" s="286">
        <f>'Composições Desp. Diretas'!DX39</f>
        <v>0</v>
      </c>
    </row>
    <row r="56458" spans="1:7">
      <c r="A56458" s="283">
        <f>'Comp. Desp. Indiretas'!$DW$7</f>
        <v>0</v>
      </c>
      <c r="B56458" s="278">
        <f>'Composições Desp. Diretas'!$A$40</f>
        <v>0</v>
      </c>
      <c r="C56458" s="278" t="str">
        <f>EAP!$C$9</f>
        <v>PP01</v>
      </c>
      <c r="D56458" s="279">
        <f>'Composições Desp. Diretas'!$C$40</f>
        <v>0</v>
      </c>
      <c r="E56458" s="278" t="str">
        <f>Resumo!$R$5</f>
        <v>Despesa</v>
      </c>
      <c r="F56458" s="278" t="str">
        <f>Resumo!$R$7</f>
        <v>Despesa Direta</v>
      </c>
      <c r="G56458" s="286">
        <f>'Composições Desp. Diretas'!DX40</f>
        <v>0</v>
      </c>
    </row>
    <row r="56459" spans="1:7">
      <c r="A56459" s="283">
        <f>'Comp. Desp. Indiretas'!$DW$7</f>
        <v>0</v>
      </c>
      <c r="B56459" s="278" t="str">
        <f>'Composições Desp. Diretas'!$A$42</f>
        <v>DG</v>
      </c>
      <c r="C56459" s="278" t="str">
        <f>EAP!$C$10</f>
        <v>PP02</v>
      </c>
      <c r="D56459" s="279" t="str">
        <f>'Composições Desp. Diretas'!$C$42</f>
        <v>ALUGUEL DE VEÍCULO SUV</v>
      </c>
      <c r="E56459" s="278" t="str">
        <f>Resumo!$R$5</f>
        <v>Despesa</v>
      </c>
      <c r="F56459" s="278" t="str">
        <f>Resumo!$R$7</f>
        <v>Despesa Direta</v>
      </c>
      <c r="G56459" s="286">
        <f>'Composições Desp. Diretas'!DX42</f>
        <v>0</v>
      </c>
    </row>
    <row r="56460" spans="1:7">
      <c r="A56460" s="283">
        <f>'Comp. Desp. Indiretas'!$DW$7</f>
        <v>0</v>
      </c>
      <c r="B56460" s="278" t="str">
        <f>'Composições Desp. Diretas'!$A$43</f>
        <v>DG</v>
      </c>
      <c r="C56460" s="278" t="str">
        <f>EAP!$C$10</f>
        <v>PP02</v>
      </c>
      <c r="D56460" s="279" t="str">
        <f>'Composições Desp. Diretas'!$C$43</f>
        <v>COMBUSTÍVEL - GASOLINA</v>
      </c>
      <c r="E56460" s="278" t="str">
        <f>Resumo!$R$5</f>
        <v>Despesa</v>
      </c>
      <c r="F56460" s="278" t="str">
        <f>Resumo!$R$7</f>
        <v>Despesa Direta</v>
      </c>
      <c r="G56460" s="286">
        <f>'Composições Desp. Diretas'!DX43</f>
        <v>0</v>
      </c>
    </row>
    <row r="56461" spans="1:7">
      <c r="A56461" s="283">
        <f>'Comp. Desp. Indiretas'!$DW$7</f>
        <v>0</v>
      </c>
      <c r="B56461" s="278" t="str">
        <f>'Composições Desp. Diretas'!$A$44</f>
        <v>DG</v>
      </c>
      <c r="C56461" s="278" t="str">
        <f>EAP!$C$10</f>
        <v>PP02</v>
      </c>
      <c r="D56461" s="279" t="str">
        <f>'Composições Desp. Diretas'!$C$44</f>
        <v>EQUIPAMENTOS VEÍCULO (SENSOR DE FADIGA + TELEMETRIA)</v>
      </c>
      <c r="E56461" s="278" t="str">
        <f>Resumo!$R$5</f>
        <v>Despesa</v>
      </c>
      <c r="F56461" s="278" t="str">
        <f>Resumo!$R$7</f>
        <v>Despesa Direta</v>
      </c>
      <c r="G56461" s="286">
        <f>'Composições Desp. Diretas'!DX44</f>
        <v>0</v>
      </c>
    </row>
    <row r="56462" spans="1:7">
      <c r="A56462" s="283">
        <f>'Comp. Desp. Indiretas'!$DW$7</f>
        <v>0</v>
      </c>
      <c r="B56462" s="278" t="str">
        <f>'Composições Desp. Diretas'!$A$45</f>
        <v>DG</v>
      </c>
      <c r="C56462" s="278" t="str">
        <f>EAP!$C$10</f>
        <v>PP02</v>
      </c>
      <c r="D56462" s="279" t="str">
        <f>'Composições Desp. Diretas'!$C$45</f>
        <v>INSTALAÇÃO SENSOR FADIGA</v>
      </c>
      <c r="E56462" s="278" t="str">
        <f>Resumo!$R$5</f>
        <v>Despesa</v>
      </c>
      <c r="F56462" s="278" t="str">
        <f>Resumo!$R$7</f>
        <v>Despesa Direta</v>
      </c>
      <c r="G56462" s="286">
        <f>'Composições Desp. Diretas'!DX45</f>
        <v>0</v>
      </c>
    </row>
    <row r="56463" spans="1:7">
      <c r="A56463" s="283">
        <f>'Comp. Desp. Indiretas'!$DW$7</f>
        <v>0</v>
      </c>
      <c r="B56463" s="278" t="str">
        <f>'Composições Desp. Diretas'!$A$46</f>
        <v>DG</v>
      </c>
      <c r="C56463" s="278" t="str">
        <f>EAP!$C$10</f>
        <v>PP02</v>
      </c>
      <c r="D56463" s="279" t="str">
        <f>'Composições Desp. Diretas'!$C$46</f>
        <v>DESINSTALAÇÃO SENSOR FADIGA</v>
      </c>
      <c r="E56463" s="278" t="str">
        <f>Resumo!$R$5</f>
        <v>Despesa</v>
      </c>
      <c r="F56463" s="278" t="str">
        <f>Resumo!$R$7</f>
        <v>Despesa Direta</v>
      </c>
      <c r="G56463" s="286">
        <f>'Composições Desp. Diretas'!DX46</f>
        <v>0</v>
      </c>
    </row>
    <row r="56464" spans="1:7">
      <c r="A56464" s="283">
        <f>'Comp. Desp. Indiretas'!$DW$7</f>
        <v>0</v>
      </c>
      <c r="B56464" s="278" t="str">
        <f>'Composições Desp. Diretas'!$A$47</f>
        <v>DG</v>
      </c>
      <c r="C56464" s="278" t="str">
        <f>EAP!$C$10</f>
        <v>PP02</v>
      </c>
      <c r="D56464" s="279" t="str">
        <f>'Composições Desp. Diretas'!$C$47</f>
        <v>INSTALAÇÃO TELEMETRIA</v>
      </c>
      <c r="E56464" s="278" t="str">
        <f>Resumo!$R$5</f>
        <v>Despesa</v>
      </c>
      <c r="F56464" s="278" t="str">
        <f>Resumo!$R$7</f>
        <v>Despesa Direta</v>
      </c>
      <c r="G56464" s="286">
        <f>'Composições Desp. Diretas'!DX47</f>
        <v>0</v>
      </c>
    </row>
    <row r="56465" spans="1:7">
      <c r="A56465" s="283">
        <f>'Comp. Desp. Indiretas'!$DW$7</f>
        <v>0</v>
      </c>
      <c r="B56465" s="278" t="str">
        <f>'Composições Desp. Diretas'!$A$48</f>
        <v>DG</v>
      </c>
      <c r="C56465" s="278" t="str">
        <f>EAP!$C$10</f>
        <v>PP02</v>
      </c>
      <c r="D56465" s="279" t="str">
        <f>'Composições Desp. Diretas'!$C$48</f>
        <v>DESINSTALAÇÃO TELEMETRIA</v>
      </c>
      <c r="E56465" s="278" t="str">
        <f>Resumo!$R$5</f>
        <v>Despesa</v>
      </c>
      <c r="F56465" s="278" t="str">
        <f>Resumo!$R$7</f>
        <v>Despesa Direta</v>
      </c>
      <c r="G56465" s="286">
        <f>'Composições Desp. Diretas'!DX48</f>
        <v>0</v>
      </c>
    </row>
    <row r="56466" spans="1:7">
      <c r="A56466" s="283">
        <f>'Comp. Desp. Indiretas'!$DW$7</f>
        <v>0</v>
      </c>
      <c r="B56466" s="278" t="str">
        <f>'Composições Desp. Diretas'!$A$49</f>
        <v>DG</v>
      </c>
      <c r="C56466" s="278" t="str">
        <f>EAP!$C$10</f>
        <v>PP02</v>
      </c>
      <c r="D56466" s="279" t="str">
        <f>'Composições Desp. Diretas'!$C$49</f>
        <v>INSTALAÇÃO E DESINSTALAÇÃO DE SIRENE DE RÉ</v>
      </c>
      <c r="E56466" s="278" t="str">
        <f>Resumo!$R$5</f>
        <v>Despesa</v>
      </c>
      <c r="F56466" s="278" t="str">
        <f>Resumo!$R$7</f>
        <v>Despesa Direta</v>
      </c>
      <c r="G56466" s="286">
        <f>'Composições Desp. Diretas'!DX49</f>
        <v>0</v>
      </c>
    </row>
    <row r="56467" spans="1:7">
      <c r="A56467" s="283">
        <f>'Comp. Desp. Indiretas'!$DW$7</f>
        <v>0</v>
      </c>
      <c r="B56467" s="278" t="str">
        <f>'Composições Desp. Diretas'!$A$50</f>
        <v>DG</v>
      </c>
      <c r="C56467" s="278" t="str">
        <f>EAP!$C$10</f>
        <v>PP02</v>
      </c>
      <c r="D56467" s="279" t="str">
        <f>'Composições Desp. Diretas'!$C$50</f>
        <v>LAVAGEM DE VEÍCULO</v>
      </c>
      <c r="E56467" s="278" t="str">
        <f>Resumo!$R$5</f>
        <v>Despesa</v>
      </c>
      <c r="F56467" s="278" t="str">
        <f>Resumo!$R$7</f>
        <v>Despesa Direta</v>
      </c>
      <c r="G56467" s="286">
        <f>'Composições Desp. Diretas'!DX50</f>
        <v>0</v>
      </c>
    </row>
    <row r="56468" spans="1:7">
      <c r="A56468" s="283">
        <f>'Comp. Desp. Indiretas'!$DW$7</f>
        <v>0</v>
      </c>
      <c r="B56468" s="278" t="str">
        <f>'Composições Desp. Diretas'!$A$51</f>
        <v>MA</v>
      </c>
      <c r="C56468" s="278" t="str">
        <f>EAP!$C$10</f>
        <v>PP02</v>
      </c>
      <c r="D56468" s="279" t="str">
        <f>'Composições Desp. Diretas'!$C$51</f>
        <v>MATERIAIS GRÁFICOS (CARTILHAS, FOLDERS, BANNER, CADERNO, OUTDOOR, PLACAS, E ETC)</v>
      </c>
      <c r="E56468" s="278" t="str">
        <f>Resumo!$R$5</f>
        <v>Despesa</v>
      </c>
      <c r="F56468" s="278" t="str">
        <f>Resumo!$R$7</f>
        <v>Despesa Direta</v>
      </c>
      <c r="G56468" s="286">
        <f>'Composições Desp. Diretas'!DX51</f>
        <v>0</v>
      </c>
    </row>
    <row r="56469" spans="1:7">
      <c r="A56469" s="283">
        <f>'Comp. Desp. Indiretas'!$DW$7</f>
        <v>0</v>
      </c>
      <c r="B56469" s="278" t="str">
        <f>'Composições Desp. Diretas'!$A$52</f>
        <v>DG</v>
      </c>
      <c r="C56469" s="278" t="str">
        <f>EAP!$C$10</f>
        <v>PP02</v>
      </c>
      <c r="D56469" s="279" t="str">
        <f>'Composições Desp. Diretas'!$C$52</f>
        <v>LANCHES OFICINAS / EVENTOS / REUNIÕES</v>
      </c>
      <c r="E56469" s="278" t="str">
        <f>Resumo!$R$5</f>
        <v>Despesa</v>
      </c>
      <c r="F56469" s="278" t="str">
        <f>Resumo!$R$7</f>
        <v>Despesa Direta</v>
      </c>
      <c r="G56469" s="286">
        <f>'Composições Desp. Diretas'!DX52</f>
        <v>0</v>
      </c>
    </row>
    <row r="56470" spans="1:7">
      <c r="A56470" s="283">
        <f>'Comp. Desp. Indiretas'!$DW$7</f>
        <v>0</v>
      </c>
      <c r="B56470" s="278" t="str">
        <f>'Composições Desp. Diretas'!$A$53</f>
        <v>DG</v>
      </c>
      <c r="C56470" s="278" t="str">
        <f>EAP!$C$10</f>
        <v>PP02</v>
      </c>
      <c r="D56470" s="279" t="str">
        <f>'Composições Desp. Diretas'!$C$53</f>
        <v>TRANSPORTE PARTICIPANTES</v>
      </c>
      <c r="E56470" s="278" t="str">
        <f>Resumo!$R$5</f>
        <v>Despesa</v>
      </c>
      <c r="F56470" s="278" t="str">
        <f>Resumo!$R$7</f>
        <v>Despesa Direta</v>
      </c>
      <c r="G56470" s="286">
        <f>'Composições Desp. Diretas'!DX53</f>
        <v>0</v>
      </c>
    </row>
    <row r="56471" spans="1:7">
      <c r="A56471" s="283">
        <f>'Comp. Desp. Indiretas'!$DW$7</f>
        <v>0</v>
      </c>
      <c r="B56471" s="278" t="str">
        <f>'Composições Desp. Diretas'!$A$54</f>
        <v>MA</v>
      </c>
      <c r="C56471" s="278" t="str">
        <f>EAP!$C$10</f>
        <v>PP02</v>
      </c>
      <c r="D56471" s="279" t="str">
        <f>'Composições Desp. Diretas'!$C$54</f>
        <v>MATERIAIS DE ESCRITÓRIO (CARTOLINA, PAPEL, TESOURA, CANETA, LÁPIS, GRAMPEADOR, DUREX, FITA ADESIVA, E ETC.)</v>
      </c>
      <c r="E56471" s="278" t="str">
        <f>Resumo!$R$5</f>
        <v>Despesa</v>
      </c>
      <c r="F56471" s="278" t="str">
        <f>Resumo!$R$7</f>
        <v>Despesa Direta</v>
      </c>
      <c r="G56471" s="286">
        <f>'Composições Desp. Diretas'!DX54</f>
        <v>0</v>
      </c>
    </row>
    <row r="56472" spans="1:7">
      <c r="A56472" s="283">
        <f>'Comp. Desp. Indiretas'!$DW$7</f>
        <v>0</v>
      </c>
      <c r="B56472" s="278" t="str">
        <f>'Composições Desp. Diretas'!$A$55</f>
        <v>MA</v>
      </c>
      <c r="C56472" s="278" t="str">
        <f>EAP!$C$10</f>
        <v>PP02</v>
      </c>
      <c r="D56472" s="279" t="str">
        <f>'Composições Desp. Diretas'!$C$55</f>
        <v>MATERIAIS ACESSÓRIOS PARA AS CAMPANHAS/OFICINAS (BRINDES, CAMISETAS, E ETC.)</v>
      </c>
      <c r="E56472" s="278" t="str">
        <f>Resumo!$R$5</f>
        <v>Despesa</v>
      </c>
      <c r="F56472" s="278" t="str">
        <f>Resumo!$R$7</f>
        <v>Despesa Direta</v>
      </c>
      <c r="G56472" s="286">
        <f>'Composições Desp. Diretas'!DX55</f>
        <v>0</v>
      </c>
    </row>
    <row r="56473" spans="1:7">
      <c r="A56473" s="283">
        <f>'Comp. Desp. Indiretas'!$DW$7</f>
        <v>0</v>
      </c>
      <c r="B56473" s="278" t="str">
        <f>'Composições Desp. Diretas'!$A$56</f>
        <v>DG</v>
      </c>
      <c r="C56473" s="278" t="str">
        <f>EAP!$C$10</f>
        <v>PP02</v>
      </c>
      <c r="D56473" s="279" t="str">
        <f>'Composições Desp. Diretas'!$C$56</f>
        <v>HOSPEDAGEM VIAGEM</v>
      </c>
      <c r="E56473" s="278" t="str">
        <f>Resumo!$R$5</f>
        <v>Despesa</v>
      </c>
      <c r="F56473" s="278" t="str">
        <f>Resumo!$R$7</f>
        <v>Despesa Direta</v>
      </c>
      <c r="G56473" s="286">
        <f>'Composições Desp. Diretas'!DX56</f>
        <v>0</v>
      </c>
    </row>
    <row r="56474" spans="1:7">
      <c r="A56474" s="283">
        <f>'Comp. Desp. Indiretas'!$DW$7</f>
        <v>0</v>
      </c>
      <c r="B56474" s="278" t="str">
        <f>'Composições Desp. Diretas'!$A$57</f>
        <v>DG</v>
      </c>
      <c r="C56474" s="278" t="str">
        <f>EAP!$C$10</f>
        <v>PP02</v>
      </c>
      <c r="D56474" s="279" t="str">
        <f>'Composições Desp. Diretas'!$C$57</f>
        <v>ALIMENTAÇÃO VIAGEM (CAFÉ / ALMOÇO OU JANTA)</v>
      </c>
      <c r="E56474" s="278" t="str">
        <f>Resumo!$R$5</f>
        <v>Despesa</v>
      </c>
      <c r="F56474" s="278" t="str">
        <f>Resumo!$R$7</f>
        <v>Despesa Direta</v>
      </c>
      <c r="G56474" s="286">
        <f>'Composições Desp. Diretas'!DX57</f>
        <v>0</v>
      </c>
    </row>
    <row r="56475" spans="1:7">
      <c r="A56475" s="283">
        <f>'Comp. Desp. Indiretas'!$DW$7</f>
        <v>0</v>
      </c>
      <c r="B56475" s="278" t="str">
        <f>'Composições Desp. Diretas'!$A$58</f>
        <v>DG</v>
      </c>
      <c r="C56475" s="278" t="str">
        <f>EAP!$C$10</f>
        <v>PP02</v>
      </c>
      <c r="D56475" s="279" t="str">
        <f>'Composições Desp. Diretas'!$C$58</f>
        <v>PASSAGEM TERRESTRE / TRANSLADO</v>
      </c>
      <c r="E56475" s="278" t="str">
        <f>Resumo!$R$5</f>
        <v>Despesa</v>
      </c>
      <c r="F56475" s="278" t="str">
        <f>Resumo!$R$7</f>
        <v>Despesa Direta</v>
      </c>
      <c r="G56475" s="286">
        <f>'Composições Desp. Diretas'!DX58</f>
        <v>0</v>
      </c>
    </row>
    <row r="56476" spans="1:7">
      <c r="A56476" s="283">
        <f>'Comp. Desp. Indiretas'!$DW$7</f>
        <v>0</v>
      </c>
      <c r="B56476" s="278">
        <f>'Composições Desp. Diretas'!$A$59</f>
        <v>0</v>
      </c>
      <c r="C56476" s="278" t="str">
        <f>EAP!$C$10</f>
        <v>PP02</v>
      </c>
      <c r="D56476" s="279">
        <f>'Composições Desp. Diretas'!$C$59</f>
        <v>0</v>
      </c>
      <c r="E56476" s="278" t="str">
        <f>Resumo!$R$5</f>
        <v>Despesa</v>
      </c>
      <c r="F56476" s="278" t="str">
        <f>Resumo!$R$7</f>
        <v>Despesa Direta</v>
      </c>
      <c r="G56476" s="286">
        <f>'Composições Desp. Diretas'!DX59</f>
        <v>0</v>
      </c>
    </row>
    <row r="56477" spans="1:7">
      <c r="A56477" s="283">
        <f>'Comp. Desp. Indiretas'!$DW$7</f>
        <v>0</v>
      </c>
      <c r="B56477" s="278">
        <f>'Composições Desp. Diretas'!$A$60</f>
        <v>0</v>
      </c>
      <c r="C56477" s="278" t="str">
        <f>EAP!$C$10</f>
        <v>PP02</v>
      </c>
      <c r="D56477" s="279">
        <f>'Composições Desp. Diretas'!$C$60</f>
        <v>0</v>
      </c>
      <c r="E56477" s="278" t="str">
        <f>Resumo!$R$5</f>
        <v>Despesa</v>
      </c>
      <c r="F56477" s="278" t="str">
        <f>Resumo!$R$7</f>
        <v>Despesa Direta</v>
      </c>
      <c r="G56477" s="286">
        <f>'Composições Desp. Diretas'!DX60</f>
        <v>0</v>
      </c>
    </row>
    <row r="56478" spans="1:7">
      <c r="A56478" s="283">
        <f>'Comp. Desp. Indiretas'!$DW$7</f>
        <v>0</v>
      </c>
      <c r="B56478" s="278">
        <f>'Composições Desp. Diretas'!$A$61</f>
        <v>0</v>
      </c>
      <c r="C56478" s="278" t="str">
        <f>EAP!$C$10</f>
        <v>PP02</v>
      </c>
      <c r="D56478" s="279">
        <f>'Composições Desp. Diretas'!$C$61</f>
        <v>0</v>
      </c>
      <c r="E56478" s="278" t="str">
        <f>Resumo!$R$5</f>
        <v>Despesa</v>
      </c>
      <c r="F56478" s="278" t="str">
        <f>Resumo!$R$7</f>
        <v>Despesa Direta</v>
      </c>
      <c r="G56478" s="286">
        <f>'Composições Desp. Diretas'!DX61</f>
        <v>0</v>
      </c>
    </row>
    <row r="56479" spans="1:7">
      <c r="A56479" s="283">
        <f>'Comp. Desp. Indiretas'!$DW$7</f>
        <v>0</v>
      </c>
      <c r="B56479" s="278">
        <f>'Composições Desp. Diretas'!$A$62</f>
        <v>0</v>
      </c>
      <c r="C56479" s="278" t="str">
        <f>EAP!$C$10</f>
        <v>PP02</v>
      </c>
      <c r="D56479" s="279">
        <f>'Composições Desp. Diretas'!$C$62</f>
        <v>0</v>
      </c>
      <c r="E56479" s="278" t="str">
        <f>Resumo!$R$5</f>
        <v>Despesa</v>
      </c>
      <c r="F56479" s="278" t="str">
        <f>Resumo!$R$7</f>
        <v>Despesa Direta</v>
      </c>
      <c r="G56479" s="286">
        <f>'Composições Desp. Diretas'!DX62</f>
        <v>0</v>
      </c>
    </row>
    <row r="56480" spans="1:7">
      <c r="A56480" s="283">
        <f>'Comp. Desp. Indiretas'!$DW$7</f>
        <v>0</v>
      </c>
      <c r="B56480" s="278">
        <f>'Composições Desp. Diretas'!$A$63</f>
        <v>0</v>
      </c>
      <c r="C56480" s="278" t="str">
        <f>EAP!$C$10</f>
        <v>PP02</v>
      </c>
      <c r="D56480" s="279">
        <f>'Composições Desp. Diretas'!$C$63</f>
        <v>0</v>
      </c>
      <c r="E56480" s="278" t="str">
        <f>Resumo!$R$5</f>
        <v>Despesa</v>
      </c>
      <c r="F56480" s="278" t="str">
        <f>Resumo!$R$7</f>
        <v>Despesa Direta</v>
      </c>
      <c r="G56480" s="286">
        <f>'Composições Desp. Diretas'!DX63</f>
        <v>0</v>
      </c>
    </row>
    <row r="56481" spans="1:7">
      <c r="A56481" s="283">
        <f>'Comp. Desp. Indiretas'!$DW$7</f>
        <v>0</v>
      </c>
      <c r="B56481" s="278">
        <f>'Composições Desp. Diretas'!$A$64</f>
        <v>0</v>
      </c>
      <c r="C56481" s="278" t="str">
        <f>EAP!$C$10</f>
        <v>PP02</v>
      </c>
      <c r="D56481" s="279">
        <f>'Composições Desp. Diretas'!$C$64</f>
        <v>0</v>
      </c>
      <c r="E56481" s="278" t="str">
        <f>Resumo!$R$5</f>
        <v>Despesa</v>
      </c>
      <c r="F56481" s="278" t="str">
        <f>Resumo!$R$7</f>
        <v>Despesa Direta</v>
      </c>
      <c r="G56481" s="286">
        <f>'Composições Desp. Diretas'!DX64</f>
        <v>0</v>
      </c>
    </row>
    <row r="56482" spans="1:7">
      <c r="A56482" s="283">
        <f>'Comp. Desp. Indiretas'!$DW$7</f>
        <v>0</v>
      </c>
      <c r="B56482" s="278">
        <f>'Composições Desp. Diretas'!$A$65</f>
        <v>0</v>
      </c>
      <c r="C56482" s="278" t="str">
        <f>EAP!$C$10</f>
        <v>PP02</v>
      </c>
      <c r="D56482" s="279">
        <f>'Composições Desp. Diretas'!$C$65</f>
        <v>0</v>
      </c>
      <c r="E56482" s="278" t="str">
        <f>Resumo!$R$5</f>
        <v>Despesa</v>
      </c>
      <c r="F56482" s="278" t="str">
        <f>Resumo!$R$7</f>
        <v>Despesa Direta</v>
      </c>
      <c r="G56482" s="286">
        <f>'Composições Desp. Diretas'!DX65</f>
        <v>0</v>
      </c>
    </row>
    <row r="56483" spans="1:7">
      <c r="A56483" s="283">
        <f>'Comp. Desp. Indiretas'!$DW$7</f>
        <v>0</v>
      </c>
      <c r="B56483" s="278">
        <f>'Composições Desp. Diretas'!$A$66</f>
        <v>0</v>
      </c>
      <c r="C56483" s="278" t="str">
        <f>EAP!$C$10</f>
        <v>PP02</v>
      </c>
      <c r="D56483" s="279">
        <f>'Composições Desp. Diretas'!$C$66</f>
        <v>0</v>
      </c>
      <c r="E56483" s="278" t="str">
        <f>Resumo!$R$5</f>
        <v>Despesa</v>
      </c>
      <c r="F56483" s="278" t="str">
        <f>Resumo!$R$7</f>
        <v>Despesa Direta</v>
      </c>
      <c r="G56483" s="286">
        <f>'Composições Desp. Diretas'!DX66</f>
        <v>0</v>
      </c>
    </row>
    <row r="56484" spans="1:7">
      <c r="A56484" s="283">
        <f>'Comp. Desp. Indiretas'!$DW$7</f>
        <v>0</v>
      </c>
      <c r="B56484" s="278">
        <f>'Composições Desp. Diretas'!$A$67</f>
        <v>0</v>
      </c>
      <c r="C56484" s="278" t="str">
        <f>EAP!$C$10</f>
        <v>PP02</v>
      </c>
      <c r="D56484" s="279">
        <f>'Composições Desp. Diretas'!$C$67</f>
        <v>0</v>
      </c>
      <c r="E56484" s="278" t="str">
        <f>Resumo!$R$5</f>
        <v>Despesa</v>
      </c>
      <c r="F56484" s="278" t="str">
        <f>Resumo!$R$7</f>
        <v>Despesa Direta</v>
      </c>
      <c r="G56484" s="286">
        <f>'Composições Desp. Diretas'!DX67</f>
        <v>0</v>
      </c>
    </row>
    <row r="56485" spans="1:7">
      <c r="A56485" s="283">
        <f>'Comp. Desp. Indiretas'!$DW$7</f>
        <v>0</v>
      </c>
      <c r="B56485" s="278">
        <f>'Composições Desp. Diretas'!$A$68</f>
        <v>0</v>
      </c>
      <c r="C56485" s="278" t="str">
        <f>EAP!$C$10</f>
        <v>PP02</v>
      </c>
      <c r="D56485" s="279">
        <f>'Composições Desp. Diretas'!$C$68</f>
        <v>0</v>
      </c>
      <c r="E56485" s="278" t="str">
        <f>Resumo!$R$5</f>
        <v>Despesa</v>
      </c>
      <c r="F56485" s="278" t="str">
        <f>Resumo!$R$7</f>
        <v>Despesa Direta</v>
      </c>
      <c r="G56485" s="286">
        <f>'Composições Desp. Diretas'!DX68</f>
        <v>0</v>
      </c>
    </row>
    <row r="56486" spans="1:7">
      <c r="A56486" s="283">
        <f>'Comp. Desp. Indiretas'!$DW$7</f>
        <v>0</v>
      </c>
      <c r="B56486" s="278">
        <f>'Composições Desp. Diretas'!$A$69</f>
        <v>0</v>
      </c>
      <c r="C56486" s="278" t="str">
        <f>EAP!$C$10</f>
        <v>PP02</v>
      </c>
      <c r="D56486" s="279">
        <f>'Composições Desp. Diretas'!$C$69</f>
        <v>0</v>
      </c>
      <c r="E56486" s="278" t="str">
        <f>Resumo!$R$5</f>
        <v>Despesa</v>
      </c>
      <c r="F56486" s="278" t="str">
        <f>Resumo!$R$7</f>
        <v>Despesa Direta</v>
      </c>
      <c r="G56486" s="286">
        <f>'Composições Desp. Diretas'!DX69</f>
        <v>0</v>
      </c>
    </row>
    <row r="56487" spans="1:7">
      <c r="A56487" s="283">
        <f>'Comp. Desp. Indiretas'!$DW$7</f>
        <v>0</v>
      </c>
      <c r="B56487" s="278">
        <f>'Composições Desp. Diretas'!$A$70</f>
        <v>0</v>
      </c>
      <c r="C56487" s="278" t="str">
        <f>EAP!$C$10</f>
        <v>PP02</v>
      </c>
      <c r="D56487" s="279">
        <f>'Composições Desp. Diretas'!$C$70</f>
        <v>0</v>
      </c>
      <c r="E56487" s="278" t="str">
        <f>Resumo!$R$5</f>
        <v>Despesa</v>
      </c>
      <c r="F56487" s="278" t="str">
        <f>Resumo!$R$7</f>
        <v>Despesa Direta</v>
      </c>
      <c r="G56487" s="286">
        <f>'Composições Desp. Diretas'!DX70</f>
        <v>0</v>
      </c>
    </row>
    <row r="56488" spans="1:7">
      <c r="A56488" s="283">
        <f>'Comp. Desp. Indiretas'!$DW$7</f>
        <v>0</v>
      </c>
      <c r="B56488" s="278">
        <f>'Composições Desp. Diretas'!$A$71</f>
        <v>0</v>
      </c>
      <c r="C56488" s="278" t="str">
        <f>EAP!$C$10</f>
        <v>PP02</v>
      </c>
      <c r="D56488" s="279">
        <f>'Composições Desp. Diretas'!$C$71</f>
        <v>0</v>
      </c>
      <c r="E56488" s="278" t="str">
        <f>Resumo!$R$5</f>
        <v>Despesa</v>
      </c>
      <c r="F56488" s="278" t="str">
        <f>Resumo!$R$7</f>
        <v>Despesa Direta</v>
      </c>
      <c r="G56488" s="286">
        <f>'Composições Desp. Diretas'!DX71</f>
        <v>0</v>
      </c>
    </row>
    <row r="56489" spans="1:7">
      <c r="A56489" s="283">
        <f>'Comp. Desp. Indiretas'!$DW$7</f>
        <v>0</v>
      </c>
      <c r="B56489" s="278">
        <f>'Composições Desp. Diretas'!$A$72</f>
        <v>0</v>
      </c>
      <c r="C56489" s="278" t="str">
        <f>EAP!$C$10</f>
        <v>PP02</v>
      </c>
      <c r="D56489" s="279">
        <f>'Composições Desp. Diretas'!$C$72</f>
        <v>0</v>
      </c>
      <c r="E56489" s="278" t="str">
        <f>Resumo!$R$5</f>
        <v>Despesa</v>
      </c>
      <c r="F56489" s="278" t="str">
        <f>Resumo!$R$7</f>
        <v>Despesa Direta</v>
      </c>
      <c r="G56489" s="286">
        <f>'Composições Desp. Diretas'!DX72</f>
        <v>0</v>
      </c>
    </row>
    <row r="57358" spans="1:7">
      <c r="A57358" s="283">
        <f>'Comp. Desp. Indiretas'!$DW$7</f>
        <v>0</v>
      </c>
      <c r="D57358" s="279" t="str">
        <f>'CRONOG. DE RECEBIMENTO'!$A$5</f>
        <v>SUBPROGRAMA DE EDUCAÇÃO AMBIENTAL PARA A COMUNIDADE (PEAC)</v>
      </c>
      <c r="E57358" s="278" t="str">
        <f>Resumo!$R$4</f>
        <v>Receita</v>
      </c>
      <c r="F57358" s="278" t="str">
        <f>Resumo!$R$4</f>
        <v>Receita</v>
      </c>
      <c r="G57358" s="286">
        <f>'CRONOG. DE RECEBIMENTO'!BA5</f>
        <v>0</v>
      </c>
    </row>
    <row r="57359" spans="1:7">
      <c r="A57359" s="283">
        <f>'Comp. Desp. Indiretas'!$DW$7</f>
        <v>0</v>
      </c>
      <c r="D57359" s="279" t="str">
        <f>'CRONOG. DE RECEBIMENTO'!$A$6</f>
        <v>Plano de Trabalho de Comunidade (PEAC)</v>
      </c>
      <c r="E57359" s="278" t="str">
        <f>Resumo!$R$4</f>
        <v>Receita</v>
      </c>
      <c r="F57359" s="278" t="str">
        <f>Resumo!$R$4</f>
        <v>Receita</v>
      </c>
      <c r="G57359" s="286">
        <f>'CRONOG. DE RECEBIMENTO'!BA6</f>
        <v>0</v>
      </c>
    </row>
    <row r="57360" spans="1:7">
      <c r="A57360" s="283">
        <f>'Comp. Desp. Indiretas'!$DW$7</f>
        <v>0</v>
      </c>
      <c r="D57360" s="279" t="str">
        <f>'CRONOG. DE RECEBIMENTO'!$A$7</f>
        <v>Formar Comitê de Educação Ambiental de Comunidade (PEAC)</v>
      </c>
      <c r="E57360" s="278" t="str">
        <f>Resumo!$R$4</f>
        <v>Receita</v>
      </c>
      <c r="F57360" s="278" t="str">
        <f>Resumo!$R$4</f>
        <v>Receita</v>
      </c>
      <c r="G57360" s="286">
        <f>'CRONOG. DE RECEBIMENTO'!BA7</f>
        <v>0</v>
      </c>
    </row>
    <row r="57361" spans="1:7">
      <c r="A57361" s="283">
        <f>'Comp. Desp. Indiretas'!$DW$7</f>
        <v>0</v>
      </c>
      <c r="D57361" s="279" t="str">
        <f>'CRONOG. DE RECEBIMENTO'!$A$8</f>
        <v>Manter Comitê de Educação Ambiental em comunidades (PEAC)</v>
      </c>
      <c r="E57361" s="278" t="str">
        <f>Resumo!$R$4</f>
        <v>Receita</v>
      </c>
      <c r="F57361" s="278" t="str">
        <f>Resumo!$R$4</f>
        <v>Receita</v>
      </c>
      <c r="G57361" s="286">
        <f>'CRONOG. DE RECEBIMENTO'!BA8</f>
        <v>0</v>
      </c>
    </row>
    <row r="57362" spans="1:7">
      <c r="A57362" s="283">
        <f>'Comp. Desp. Indiretas'!$DW$7</f>
        <v>0</v>
      </c>
      <c r="D57362" s="279" t="str">
        <f>'CRONOG. DE RECEBIMENTO'!$A$24</f>
        <v>Realizar análise técnica mensal das atividades de Educação Ambiental do PEAC</v>
      </c>
      <c r="E57362" s="278" t="str">
        <f>Resumo!$R$4</f>
        <v>Receita</v>
      </c>
      <c r="F57362" s="278" t="str">
        <f>Resumo!$R$4</f>
        <v>Receita</v>
      </c>
      <c r="G57362" s="286">
        <f>'CRONOG. DE RECEBIMENTO'!BA24</f>
        <v>0</v>
      </c>
    </row>
    <row r="57363" spans="1:7">
      <c r="A57363" s="283">
        <f>'Comp. Desp. Indiretas'!$DW$7</f>
        <v>0</v>
      </c>
      <c r="D57363" s="279" t="str">
        <f>'CRONOG. DE RECEBIMENTO'!$A$25</f>
        <v>Realizar Blitz Educativa sobre SSMA para Comunidades (PEAC)</v>
      </c>
      <c r="E57363" s="278" t="str">
        <f>Resumo!$R$4</f>
        <v>Receita</v>
      </c>
      <c r="F57363" s="278" t="str">
        <f>Resumo!$R$4</f>
        <v>Receita</v>
      </c>
      <c r="G57363" s="286">
        <f>'CRONOG. DE RECEBIMENTO'!BA25</f>
        <v>0</v>
      </c>
    </row>
    <row r="57364" spans="1:7">
      <c r="A57364" s="283">
        <f>'Comp. Desp. Indiretas'!$DW$7</f>
        <v>0</v>
      </c>
      <c r="D57364" s="279" t="str">
        <f>'CRONOG. DE RECEBIMENTO'!$A$26</f>
        <v>Despesas tributáveis do item 6.1.12</v>
      </c>
      <c r="E57364" s="278" t="str">
        <f>Resumo!$R$4</f>
        <v>Receita</v>
      </c>
      <c r="F57364" s="278" t="str">
        <f>Resumo!$R$4</f>
        <v>Receita</v>
      </c>
      <c r="G57364" s="286">
        <f>'CRONOG. DE RECEBIMENTO'!BA26</f>
        <v>0</v>
      </c>
    </row>
    <row r="57365" spans="1:7">
      <c r="A57365" s="283">
        <f>'Comp. Desp. Indiretas'!$DW$7</f>
        <v>0</v>
      </c>
      <c r="D57365" s="279" t="str">
        <f>'CRONOG. DE RECEBIMENTO'!$A$42</f>
        <v>Despesas tributáveis do item 6.1.21</v>
      </c>
      <c r="E57365" s="278" t="str">
        <f>Resumo!$R$4</f>
        <v>Receita</v>
      </c>
      <c r="F57365" s="278" t="str">
        <f>Resumo!$R$4</f>
        <v>Receita</v>
      </c>
      <c r="G57365" s="286">
        <f>'CRONOG. DE RECEBIMENTO'!BA42</f>
        <v>0</v>
      </c>
    </row>
    <row r="57366" spans="1:7">
      <c r="A57366" s="283">
        <f>'Comp. Desp. Indiretas'!$DW$7</f>
        <v>0</v>
      </c>
      <c r="D57366" s="279" t="str">
        <f>'CRONOG. DE RECEBIMENTO'!$A$43</f>
        <v>Monitorar atividade do Programa de Educação Ambiental do Trabalhador (PEAT)</v>
      </c>
      <c r="E57366" s="278" t="str">
        <f>Resumo!$R$4</f>
        <v>Receita</v>
      </c>
      <c r="F57366" s="278" t="str">
        <f>Resumo!$R$4</f>
        <v>Receita</v>
      </c>
      <c r="G57366" s="286">
        <f>'CRONOG. DE RECEBIMENTO'!BA43</f>
        <v>0</v>
      </c>
    </row>
    <row r="57367" spans="1:7">
      <c r="A57367" s="283">
        <f>'Comp. Desp. Indiretas'!$DW$7</f>
        <v>0</v>
      </c>
      <c r="D57367" s="279" t="str">
        <f>'CRONOG. DE RECEBIMENTO'!$A$44</f>
        <v>Despesas tributáveis do item 6.1.22</v>
      </c>
      <c r="E57367" s="278" t="str">
        <f>Resumo!$R$4</f>
        <v>Receita</v>
      </c>
      <c r="F57367" s="278" t="str">
        <f>Resumo!$R$4</f>
        <v>Receita</v>
      </c>
      <c r="G57367" s="286">
        <f>'CRONOG. DE RECEBIMENTO'!BA44</f>
        <v>0</v>
      </c>
    </row>
    <row r="57368" spans="1:7">
      <c r="A57368" s="283">
        <f>'Comp. Desp. Indiretas'!$DW$7</f>
        <v>0</v>
      </c>
      <c r="D57368" s="279" t="str">
        <f>'CRONOG. DE RECEBIMENTO'!$A$45</f>
        <v>Realizar análise técnica mensal das atividades de Educação Ambiental do PEAT</v>
      </c>
      <c r="E57368" s="278" t="str">
        <f>Resumo!$R$4</f>
        <v>Receita</v>
      </c>
      <c r="F57368" s="278" t="str">
        <f>Resumo!$R$4</f>
        <v>Receita</v>
      </c>
      <c r="G57368" s="286">
        <f>'CRONOG. DE RECEBIMENTO'!BA45</f>
        <v>0</v>
      </c>
    </row>
    <row r="57369" spans="1:7">
      <c r="A57369" s="283">
        <f>'Comp. Desp. Indiretas'!$DW$7</f>
        <v>0</v>
      </c>
      <c r="D57369" s="279" t="str">
        <f>'CRONOG. DE RECEBIMENTO'!$A$46</f>
        <v>Realizar Diagnóstico Socioambiental Participativo (DSAP) para empregados</v>
      </c>
      <c r="E57369" s="278" t="str">
        <f>Resumo!$R$4</f>
        <v>Receita</v>
      </c>
      <c r="F57369" s="278" t="str">
        <f>Resumo!$R$4</f>
        <v>Receita</v>
      </c>
      <c r="G57369" s="286">
        <f>'CRONOG. DE RECEBIMENTO'!BA46</f>
        <v>0</v>
      </c>
    </row>
    <row r="57371" spans="1:7">
      <c r="A57371" s="283">
        <f>'Comp. Desp. Indiretas'!$DW$7</f>
        <v>0</v>
      </c>
      <c r="D57371" s="279" t="str">
        <f>'CRONOG. DE RECEBIMENTO'!$A$47</f>
        <v>Despesas tributáveis do item 6.1.24</v>
      </c>
      <c r="E57371" s="278" t="str">
        <f>Resumo!$R$4</f>
        <v>Receita</v>
      </c>
      <c r="F57371" s="278" t="str">
        <f>Resumo!$R$4</f>
        <v>Receita</v>
      </c>
      <c r="G57371" s="286">
        <f>'CRONOG. DE RECEBIMENTO'!BA47</f>
        <v>0</v>
      </c>
    </row>
    <row r="57372" spans="1:7">
      <c r="A57372" s="283">
        <f>'Comp. Desp. Indiretas'!$DW$7</f>
        <v>0</v>
      </c>
      <c r="D57372" s="279" t="str">
        <f>'CRONOG. DE RECEBIMENTO'!$A$48</f>
        <v>PRODUÇÃO DE ARTES VISUAIS</v>
      </c>
      <c r="E57372" s="278" t="str">
        <f>Resumo!$R$4</f>
        <v>Receita</v>
      </c>
      <c r="F57372" s="278" t="str">
        <f>Resumo!$R$4</f>
        <v>Receita</v>
      </c>
      <c r="G57372" s="286">
        <f>'CRONOG. DE RECEBIMENTO'!BA48</f>
        <v>0</v>
      </c>
    </row>
    <row r="57373" spans="1:7">
      <c r="A57373" s="283">
        <f>'Comp. Desp. Indiretas'!$DW$7</f>
        <v>0</v>
      </c>
      <c r="D57373" s="279" t="str">
        <f>'CRONOG. DE RECEBIMENTO'!$A$49</f>
        <v>Produzir material gráfico como folder, convites, banner, lâmina, outdoor, apresentações e produtos diversos atinentes a educação ambiental e outras temáticas etc.</v>
      </c>
      <c r="E57373" s="278" t="str">
        <f>Resumo!$R$4</f>
        <v>Receita</v>
      </c>
      <c r="F57373" s="278" t="str">
        <f>Resumo!$R$4</f>
        <v>Receita</v>
      </c>
      <c r="G57373" s="286">
        <f>'CRONOG. DE RECEBIMENTO'!BA49</f>
        <v>0</v>
      </c>
    </row>
    <row r="57374" spans="1:7">
      <c r="A57374" s="283">
        <f>'Comp. Desp. Indiretas'!$DW$7</f>
        <v>0</v>
      </c>
      <c r="D57374" s="279" t="str">
        <f>'CRONOG. DE RECEBIMENTO'!$A$50</f>
        <v>Produzir Card Animado, Vídeos, Spot, Jogos interativos, Peça Multimídia, Identidade Visual, Plataformas digitais/interativas, Brindes, Cadernos de Campo/Quis/Guia etc.:</v>
      </c>
      <c r="E57374" s="278" t="str">
        <f>Resumo!$R$4</f>
        <v>Receita</v>
      </c>
      <c r="F57374" s="278" t="str">
        <f>Resumo!$R$4</f>
        <v>Receita</v>
      </c>
      <c r="G57374" s="286">
        <f>'CRONOG. DE RECEBIMENTO'!BA50</f>
        <v>0</v>
      </c>
    </row>
    <row r="57388" spans="1:7">
      <c r="A57388" s="283">
        <f>'Comp. Desp. Indiretas'!$DW$7</f>
        <v>0</v>
      </c>
      <c r="D57388" s="279" t="str">
        <f>Resumo!$R$8</f>
        <v>Imposto</v>
      </c>
      <c r="E57388" s="278" t="str">
        <f>Resumo!$R$5</f>
        <v>Despesa</v>
      </c>
      <c r="F57388" s="278" t="str">
        <f>Resumo!$R$8</f>
        <v>Imposto</v>
      </c>
      <c r="G57388" s="286">
        <f>'CRONOG. DE RECEBIMENTO'!BA53</f>
        <v>0</v>
      </c>
    </row>
    <row r="57389" spans="1:7">
      <c r="A57389" s="283">
        <f>'Comp. Desp. Indiretas'!$DW$7</f>
        <v>0</v>
      </c>
      <c r="D57389" s="279" t="str">
        <f>Resumo!$R$9</f>
        <v>Overhead</v>
      </c>
      <c r="E57389" s="278" t="str">
        <f>Resumo!$R$9</f>
        <v>Overhead</v>
      </c>
      <c r="F57389" s="278" t="str">
        <f>Resumo!$R$9</f>
        <v>Overhead</v>
      </c>
      <c r="G57389" s="286">
        <f>'CRONOG. DE RECEBIMENTO'!BA58</f>
        <v>0</v>
      </c>
    </row>
    <row r="57390" spans="1:7">
      <c r="A57390" s="283">
        <f>'Comp. Desp. Indiretas'!$DW$7</f>
        <v>0</v>
      </c>
      <c r="D57390" s="279" t="str">
        <f>Resumo!$R$10</f>
        <v>Margem</v>
      </c>
      <c r="E57390" s="278" t="str">
        <f>Resumo!$R$10</f>
        <v>Margem</v>
      </c>
      <c r="F57390" s="278" t="str">
        <f>Resumo!$R$10</f>
        <v>Margem</v>
      </c>
      <c r="G57390" s="286">
        <f>'CRONOG. DE RECEBIMENTO'!BA60</f>
        <v>0</v>
      </c>
    </row>
    <row r="57391" spans="1:7">
      <c r="A57391" s="283">
        <f>'Comp. Desp. Indiretas'!$DW$7</f>
        <v>0</v>
      </c>
      <c r="D57391" s="279" t="str">
        <f>Resumo!$R$11</f>
        <v>Risco</v>
      </c>
      <c r="E57391" s="278" t="str">
        <f>Resumo!$R$11</f>
        <v>Risco</v>
      </c>
      <c r="F57391" s="278" t="str">
        <f>Resumo!$R$11</f>
        <v>Risco</v>
      </c>
      <c r="G57391" s="286">
        <f>'CRONOG. DE RECEBIMENTO'!BA59</f>
        <v>0</v>
      </c>
    </row>
    <row r="57392" spans="1:7">
      <c r="A57392" s="283">
        <f>'Comp. Desp. Indiretas'!$DW$7</f>
        <v>0</v>
      </c>
      <c r="D57392" s="279" t="str">
        <f>'CRONOG. DE RECEBIMENTO'!$A$54</f>
        <v>TOTAL MENSAL - RECEITA LÍQUIDA</v>
      </c>
      <c r="E57392" s="278" t="str">
        <f>Resumo!$R$4</f>
        <v>Receita</v>
      </c>
      <c r="F57392" s="278" t="str">
        <f>'CRONOG. DE RECEBIMENTO'!$A$54</f>
        <v>TOTAL MENSAL - RECEITA LÍQUIDA</v>
      </c>
      <c r="G57392" s="286">
        <f>'CRONOG. DE RECEBIMENTO'!$BA$54</f>
        <v>0</v>
      </c>
    </row>
    <row r="57393" spans="1:7">
      <c r="A57393" s="283">
        <f>'Comp. Desp. Indiretas'!$DW$7</f>
        <v>0</v>
      </c>
      <c r="D57393" s="279" t="str">
        <f>'CRONOG. DE RECEBIMENTO'!$A$55</f>
        <v>TOTAL ACUMULADO - RECEITA LÍQUIDA</v>
      </c>
      <c r="E57393" s="278" t="str">
        <f>Resumo!$R$4</f>
        <v>Receita</v>
      </c>
      <c r="F57393" s="278" t="str">
        <f>'CRONOG. DE RECEBIMENTO'!$A$55</f>
        <v>TOTAL ACUMULADO - RECEITA LÍQUIDA</v>
      </c>
      <c r="G57393" s="286">
        <f>'CRONOG. DE RECEBIMENTO'!$BA$55</f>
        <v>5856057.9680455765</v>
      </c>
    </row>
    <row r="57424" spans="1:7">
      <c r="A57424" s="283">
        <f>'Comp. Desp. Indiretas'!$DX$7</f>
        <v>0</v>
      </c>
      <c r="B57424" s="278" t="str">
        <f>'Comp. Desp. Indiretas'!$A$9</f>
        <v>MOC</v>
      </c>
      <c r="D57424" s="279" t="str">
        <f>'Comp. Desp. Indiretas'!$C$9</f>
        <v>DIRETOR TÉCNICO</v>
      </c>
      <c r="E57424" s="278" t="str">
        <f>Resumo!$R$5</f>
        <v>Despesa</v>
      </c>
      <c r="F57424" s="278" t="str">
        <f>Resumo!$R$6</f>
        <v>Despesa Indireta</v>
      </c>
      <c r="G57424" s="286">
        <f>'Comp. Desp. Indiretas'!DX9</f>
        <v>0</v>
      </c>
    </row>
    <row r="57425" spans="1:7">
      <c r="A57425" s="283">
        <f>'Comp. Desp. Indiretas'!$DX$7</f>
        <v>0</v>
      </c>
      <c r="B57425" s="278" t="str">
        <f>'Comp. Desp. Indiretas'!$A$10</f>
        <v>MOC</v>
      </c>
      <c r="D57425" s="279" t="str">
        <f>'Comp. Desp. Indiretas'!$C$10</f>
        <v>GERENTE DE PROJETO</v>
      </c>
      <c r="E57425" s="278" t="str">
        <f>Resumo!$R$5</f>
        <v>Despesa</v>
      </c>
      <c r="F57425" s="278" t="str">
        <f>Resumo!$R$6</f>
        <v>Despesa Indireta</v>
      </c>
      <c r="G57425" s="286">
        <f>'Comp. Desp. Indiretas'!DX10</f>
        <v>0</v>
      </c>
    </row>
    <row r="57426" spans="1:7">
      <c r="A57426" s="283">
        <f>'Comp. Desp. Indiretas'!$DX$7</f>
        <v>0</v>
      </c>
      <c r="B57426" s="278" t="str">
        <f>'Comp. Desp. Indiretas'!$A$11</f>
        <v>MOC</v>
      </c>
      <c r="D57426" s="279" t="str">
        <f>'Comp. Desp. Indiretas'!$C$11</f>
        <v>COORD. DE PROJETO</v>
      </c>
      <c r="E57426" s="278" t="str">
        <f>Resumo!$R$5</f>
        <v>Despesa</v>
      </c>
      <c r="F57426" s="278" t="str">
        <f>Resumo!$R$6</f>
        <v>Despesa Indireta</v>
      </c>
      <c r="G57426" s="286">
        <f>'Comp. Desp. Indiretas'!DX11</f>
        <v>0</v>
      </c>
    </row>
    <row r="57427" spans="1:7">
      <c r="A57427" s="283">
        <f>'Comp. Desp. Indiretas'!$DX$7</f>
        <v>0</v>
      </c>
      <c r="B57427" s="278" t="str">
        <f>'Comp. Desp. Indiretas'!$A$12</f>
        <v>MOC</v>
      </c>
      <c r="D57427" s="279" t="str">
        <f>'Comp. Desp. Indiretas'!$C$12</f>
        <v>COORD. OPERACIONAL</v>
      </c>
      <c r="E57427" s="278" t="str">
        <f>Resumo!$R$5</f>
        <v>Despesa</v>
      </c>
      <c r="F57427" s="278" t="str">
        <f>Resumo!$R$6</f>
        <v>Despesa Indireta</v>
      </c>
      <c r="G57427" s="286">
        <f>'Comp. Desp. Indiretas'!DX12</f>
        <v>0</v>
      </c>
    </row>
    <row r="57428" spans="1:7">
      <c r="A57428" s="283">
        <f>'Comp. Desp. Indiretas'!$DX$7</f>
        <v>0</v>
      </c>
      <c r="B57428" s="278" t="str">
        <f>'Comp. Desp. Indiretas'!$A$13</f>
        <v>MOC</v>
      </c>
      <c r="D57428" s="279" t="str">
        <f>'Comp. Desp. Indiretas'!$C$13</f>
        <v>ANALISTA DE PROJETOS SENIOR</v>
      </c>
      <c r="E57428" s="278" t="str">
        <f>Resumo!$R$5</f>
        <v>Despesa</v>
      </c>
      <c r="F57428" s="278" t="str">
        <f>Resumo!$R$6</f>
        <v>Despesa Indireta</v>
      </c>
      <c r="G57428" s="286">
        <f>'Comp. Desp. Indiretas'!DX13</f>
        <v>0</v>
      </c>
    </row>
    <row r="57429" spans="1:7">
      <c r="A57429" s="283">
        <f>'Comp. Desp. Indiretas'!$DX$7</f>
        <v>0</v>
      </c>
      <c r="B57429" s="278" t="str">
        <f>'Comp. Desp. Indiretas'!$A$14</f>
        <v>MOC</v>
      </c>
      <c r="D57429" s="279" t="str">
        <f>'Comp. Desp. Indiretas'!$C$14</f>
        <v>ANALISTA DE PROJETOS PLENO</v>
      </c>
      <c r="E57429" s="278" t="str">
        <f>Resumo!$R$5</f>
        <v>Despesa</v>
      </c>
      <c r="F57429" s="278" t="str">
        <f>Resumo!$R$6</f>
        <v>Despesa Indireta</v>
      </c>
      <c r="G57429" s="286">
        <f>'Comp. Desp. Indiretas'!DX14</f>
        <v>0</v>
      </c>
    </row>
    <row r="57430" spans="1:7">
      <c r="A57430" s="283">
        <f>'Comp. Desp. Indiretas'!$DX$7</f>
        <v>0</v>
      </c>
      <c r="B57430" s="278" t="str">
        <f>'Comp. Desp. Indiretas'!$A$15</f>
        <v>MOC</v>
      </c>
      <c r="D57430" s="279" t="str">
        <f>'Comp. Desp. Indiretas'!$C$15</f>
        <v>ANALISTA DE PROJETOS JUNIOR</v>
      </c>
      <c r="E57430" s="278" t="str">
        <f>Resumo!$R$5</f>
        <v>Despesa</v>
      </c>
      <c r="F57430" s="278" t="str">
        <f>Resumo!$R$6</f>
        <v>Despesa Indireta</v>
      </c>
      <c r="G57430" s="286">
        <f>'Comp. Desp. Indiretas'!DX15</f>
        <v>0</v>
      </c>
    </row>
    <row r="57431" spans="1:7">
      <c r="A57431" s="283">
        <f>'Comp. Desp. Indiretas'!$DX$7</f>
        <v>0</v>
      </c>
      <c r="B57431" s="278" t="str">
        <f>'Comp. Desp. Indiretas'!$A$16</f>
        <v>MOC</v>
      </c>
      <c r="D57431" s="279" t="str">
        <f>'Comp. Desp. Indiretas'!$C$16</f>
        <v>TÉCNICO OPERACIONAL</v>
      </c>
      <c r="E57431" s="278" t="str">
        <f>Resumo!$R$5</f>
        <v>Despesa</v>
      </c>
      <c r="F57431" s="278" t="str">
        <f>Resumo!$R$6</f>
        <v>Despesa Indireta</v>
      </c>
      <c r="G57431" s="286">
        <f>'Comp. Desp. Indiretas'!DX16</f>
        <v>0</v>
      </c>
    </row>
    <row r="57432" spans="1:7">
      <c r="A57432" s="283">
        <f>'Comp. Desp. Indiretas'!$DX$7</f>
        <v>0</v>
      </c>
      <c r="B57432" s="278" t="str">
        <f>'Comp. Desp. Indiretas'!$A$17</f>
        <v>MOC</v>
      </c>
      <c r="D57432" s="279" t="str">
        <f>'Comp. Desp. Indiretas'!$C$17</f>
        <v>TÉCNICO OPERACIONAL - C/ PERICULOSIDADE</v>
      </c>
      <c r="E57432" s="278" t="str">
        <f>Resumo!$R$5</f>
        <v>Despesa</v>
      </c>
      <c r="F57432" s="278" t="str">
        <f>Resumo!$R$6</f>
        <v>Despesa Indireta</v>
      </c>
      <c r="G57432" s="286">
        <f>'Comp. Desp. Indiretas'!DX17</f>
        <v>0</v>
      </c>
    </row>
    <row r="57433" spans="1:7">
      <c r="A57433" s="283">
        <f>'Comp. Desp. Indiretas'!$DX$7</f>
        <v>0</v>
      </c>
      <c r="B57433" s="278" t="str">
        <f>'Comp. Desp. Indiretas'!$A$18</f>
        <v>MOC</v>
      </c>
      <c r="D57433" s="279" t="str">
        <f>'Comp. Desp. Indiretas'!$C$18</f>
        <v>ANALISTA DE GEOPROCESSAMENTO</v>
      </c>
      <c r="E57433" s="278" t="str">
        <f>Resumo!$R$5</f>
        <v>Despesa</v>
      </c>
      <c r="F57433" s="278" t="str">
        <f>Resumo!$R$6</f>
        <v>Despesa Indireta</v>
      </c>
      <c r="G57433" s="286">
        <f>'Comp. Desp. Indiretas'!DX18</f>
        <v>0</v>
      </c>
    </row>
    <row r="57434" spans="1:7">
      <c r="A57434" s="283">
        <f>'Comp. Desp. Indiretas'!$DX$7</f>
        <v>0</v>
      </c>
      <c r="B57434" s="278" t="str">
        <f>'Comp. Desp. Indiretas'!$A$19</f>
        <v>MOC</v>
      </c>
      <c r="D57434" s="279" t="str">
        <f>'Comp. Desp. Indiretas'!$C$19</f>
        <v>ASSISTENTE DE PROJETOS</v>
      </c>
      <c r="E57434" s="278" t="str">
        <f>Resumo!$R$5</f>
        <v>Despesa</v>
      </c>
      <c r="F57434" s="278" t="str">
        <f>Resumo!$R$6</f>
        <v>Despesa Indireta</v>
      </c>
      <c r="G57434" s="286">
        <f>'Comp. Desp. Indiretas'!DX19</f>
        <v>0</v>
      </c>
    </row>
    <row r="57435" spans="1:7">
      <c r="A57435" s="283">
        <f>'Comp. Desp. Indiretas'!$DX$7</f>
        <v>0</v>
      </c>
      <c r="B57435" s="278" t="str">
        <f>'Comp. Desp. Indiretas'!$A$20</f>
        <v>MOC</v>
      </c>
      <c r="D57435" s="279" t="str">
        <f>'Comp. Desp. Indiretas'!$C$20</f>
        <v>ASSISTENTE ADMINISTRATIVO</v>
      </c>
      <c r="E57435" s="278" t="str">
        <f>Resumo!$R$5</f>
        <v>Despesa</v>
      </c>
      <c r="F57435" s="278" t="str">
        <f>Resumo!$R$6</f>
        <v>Despesa Indireta</v>
      </c>
      <c r="G57435" s="286">
        <f>'Comp. Desp. Indiretas'!DX20</f>
        <v>0</v>
      </c>
    </row>
    <row r="57436" spans="1:7">
      <c r="A57436" s="283">
        <f>'Comp. Desp. Indiretas'!$DX$7</f>
        <v>0</v>
      </c>
      <c r="B57436" s="278" t="str">
        <f>'Comp. Desp. Indiretas'!$A$21</f>
        <v>MOC</v>
      </c>
      <c r="D57436" s="279" t="str">
        <f>'Comp. Desp. Indiretas'!$C$21</f>
        <v>ESTAGIÁRIO TÉCNICO</v>
      </c>
      <c r="E57436" s="278" t="str">
        <f>Resumo!$R$5</f>
        <v>Despesa</v>
      </c>
      <c r="F57436" s="278" t="str">
        <f>Resumo!$R$6</f>
        <v>Despesa Indireta</v>
      </c>
      <c r="G57436" s="286">
        <f>'Comp. Desp. Indiretas'!DX21</f>
        <v>0</v>
      </c>
    </row>
    <row r="57437" spans="1:7">
      <c r="A57437" s="283">
        <f>'Comp. Desp. Indiretas'!$DX$7</f>
        <v>0</v>
      </c>
      <c r="B57437" s="278" t="str">
        <f>'Comp. Desp. Indiretas'!$A$22</f>
        <v>MOC</v>
      </c>
      <c r="D57437" s="279" t="str">
        <f>'Comp. Desp. Indiretas'!$C$22</f>
        <v>ANALISTA FINANCEIRO</v>
      </c>
      <c r="E57437" s="278" t="str">
        <f>Resumo!$R$5</f>
        <v>Despesa</v>
      </c>
      <c r="F57437" s="278" t="str">
        <f>Resumo!$R$6</f>
        <v>Despesa Indireta</v>
      </c>
      <c r="G57437" s="286">
        <f>'Comp. Desp. Indiretas'!DX22</f>
        <v>0</v>
      </c>
    </row>
    <row r="57438" spans="1:7">
      <c r="A57438" s="283">
        <f>'Comp. Desp. Indiretas'!$DX$7</f>
        <v>0</v>
      </c>
      <c r="B57438" s="278" t="str">
        <f>'Comp. Desp. Indiretas'!$A$23</f>
        <v>MOC</v>
      </c>
      <c r="D57438" s="279" t="str">
        <f>'Comp. Desp. Indiretas'!$C$23</f>
        <v>ANALISTA DE SUPRIMENTOS</v>
      </c>
      <c r="E57438" s="278" t="str">
        <f>Resumo!$R$5</f>
        <v>Despesa</v>
      </c>
      <c r="F57438" s="278" t="str">
        <f>Resumo!$R$6</f>
        <v>Despesa Indireta</v>
      </c>
      <c r="G57438" s="286">
        <f>'Comp. Desp. Indiretas'!DX23</f>
        <v>0</v>
      </c>
    </row>
    <row r="57439" spans="1:7">
      <c r="A57439" s="283">
        <f>'Comp. Desp. Indiretas'!$DX$7</f>
        <v>0</v>
      </c>
      <c r="B57439" s="278" t="str">
        <f>'Comp. Desp. Indiretas'!$A$24</f>
        <v>DG</v>
      </c>
      <c r="D57439" s="279" t="str">
        <f>'Comp. Desp. Indiretas'!$C$24</f>
        <v>HOSPEDAGEM VIAGEM</v>
      </c>
      <c r="E57439" s="278" t="str">
        <f>Resumo!$R$5</f>
        <v>Despesa</v>
      </c>
      <c r="F57439" s="278" t="str">
        <f>Resumo!$R$6</f>
        <v>Despesa Indireta</v>
      </c>
      <c r="G57439" s="286">
        <f>'Comp. Desp. Indiretas'!DX24</f>
        <v>0</v>
      </c>
    </row>
    <row r="57440" spans="1:7">
      <c r="A57440" s="283">
        <f>'Comp. Desp. Indiretas'!$DX$7</f>
        <v>0</v>
      </c>
      <c r="B57440" s="278" t="str">
        <f>'Comp. Desp. Indiretas'!$A$25</f>
        <v>DG</v>
      </c>
      <c r="D57440" s="279" t="str">
        <f>'Comp. Desp. Indiretas'!$C$25</f>
        <v>HOSPEDAGEM - NIVEL 2</v>
      </c>
      <c r="E57440" s="278" t="str">
        <f>Resumo!$R$5</f>
        <v>Despesa</v>
      </c>
      <c r="F57440" s="278" t="str">
        <f>Resumo!$R$6</f>
        <v>Despesa Indireta</v>
      </c>
      <c r="G57440" s="286">
        <f>'Comp. Desp. Indiretas'!DX25</f>
        <v>0</v>
      </c>
    </row>
    <row r="57441" spans="1:7">
      <c r="A57441" s="283">
        <f>'Comp. Desp. Indiretas'!$DX$7</f>
        <v>0</v>
      </c>
      <c r="B57441" s="278" t="str">
        <f>'Comp. Desp. Indiretas'!$A$26</f>
        <v>DG</v>
      </c>
      <c r="D57441" s="279" t="str">
        <f>'Comp. Desp. Indiretas'!$C$26</f>
        <v>HOSPEDAGEM - NIVEL 3</v>
      </c>
      <c r="E57441" s="278" t="str">
        <f>Resumo!$R$5</f>
        <v>Despesa</v>
      </c>
      <c r="F57441" s="278" t="str">
        <f>Resumo!$R$6</f>
        <v>Despesa Indireta</v>
      </c>
      <c r="G57441" s="286">
        <f>'Comp. Desp. Indiretas'!DX26</f>
        <v>0</v>
      </c>
    </row>
    <row r="57442" spans="1:7">
      <c r="A57442" s="283">
        <f>'Comp. Desp. Indiretas'!$DX$7</f>
        <v>0</v>
      </c>
      <c r="B57442" s="278" t="str">
        <f>'Comp. Desp. Indiretas'!$A$27</f>
        <v>DG</v>
      </c>
      <c r="D57442" s="279" t="str">
        <f>'Comp. Desp. Indiretas'!$C$27</f>
        <v>SALA COMERCIAL - PARAUAPEBAS/PA</v>
      </c>
      <c r="E57442" s="278" t="str">
        <f>Resumo!$R$5</f>
        <v>Despesa</v>
      </c>
      <c r="F57442" s="278" t="str">
        <f>Resumo!$R$6</f>
        <v>Despesa Indireta</v>
      </c>
      <c r="G57442" s="286">
        <f>'Comp. Desp. Indiretas'!DX27</f>
        <v>0</v>
      </c>
    </row>
    <row r="57443" spans="1:7">
      <c r="A57443" s="283">
        <f>'Comp. Desp. Indiretas'!$DX$7</f>
        <v>0</v>
      </c>
      <c r="B57443" s="278" t="str">
        <f>'Comp. Desp. Indiretas'!$A$28</f>
        <v>DG</v>
      </c>
      <c r="D57443" s="279" t="str">
        <f>'Comp. Desp. Indiretas'!$C$28</f>
        <v>CUSTOS FIXOS - SALA COMERCIAL (INTERNET, TELEFONIA, ENERGIA, LIMPEZA, E ETC)</v>
      </c>
      <c r="E57443" s="278" t="str">
        <f>Resumo!$R$5</f>
        <v>Despesa</v>
      </c>
      <c r="F57443" s="278" t="str">
        <f>Resumo!$R$6</f>
        <v>Despesa Indireta</v>
      </c>
      <c r="G57443" s="286">
        <f>'Comp. Desp. Indiretas'!DX28</f>
        <v>0</v>
      </c>
    </row>
    <row r="57444" spans="1:7">
      <c r="A57444" s="283">
        <f>'Comp. Desp. Indiretas'!$DX$7</f>
        <v>0</v>
      </c>
      <c r="B57444" s="278" t="str">
        <f>'Comp. Desp. Indiretas'!$A$29</f>
        <v>DG</v>
      </c>
      <c r="D57444" s="279" t="str">
        <f>'Comp. Desp. Indiretas'!$C$29</f>
        <v>MOBILIA/FRETE - SALA COMERCIAL</v>
      </c>
      <c r="E57444" s="278" t="str">
        <f>Resumo!$R$5</f>
        <v>Despesa</v>
      </c>
      <c r="F57444" s="278" t="str">
        <f>Resumo!$R$6</f>
        <v>Despesa Indireta</v>
      </c>
      <c r="G57444" s="286">
        <f>'Comp. Desp. Indiretas'!DX29</f>
        <v>0</v>
      </c>
    </row>
    <row r="57445" spans="1:7">
      <c r="A57445" s="283">
        <f>'Comp. Desp. Indiretas'!$DX$7</f>
        <v>0</v>
      </c>
      <c r="B57445" s="278" t="str">
        <f>'Comp. Desp. Indiretas'!$A$30</f>
        <v>DG</v>
      </c>
      <c r="D57445" s="279" t="str">
        <f>'Comp. Desp. Indiretas'!$C$30</f>
        <v>ALIMENTAÇÃO - NIVEL 3</v>
      </c>
      <c r="E57445" s="278" t="str">
        <f>Resumo!$R$5</f>
        <v>Despesa</v>
      </c>
      <c r="F57445" s="278" t="str">
        <f>Resumo!$R$6</f>
        <v>Despesa Indireta</v>
      </c>
      <c r="G57445" s="286">
        <f>'Comp. Desp. Indiretas'!DX30</f>
        <v>0</v>
      </c>
    </row>
    <row r="57446" spans="1:7">
      <c r="A57446" s="283">
        <f>'Comp. Desp. Indiretas'!$DX$7</f>
        <v>0</v>
      </c>
      <c r="B57446" s="278" t="str">
        <f>'Comp. Desp. Indiretas'!$A$31</f>
        <v>DG</v>
      </c>
      <c r="D57446" s="279" t="str">
        <f>'Comp. Desp. Indiretas'!$C$31</f>
        <v>TELEFONIA</v>
      </c>
      <c r="E57446" s="278" t="str">
        <f>Resumo!$R$5</f>
        <v>Despesa</v>
      </c>
      <c r="F57446" s="278" t="str">
        <f>Resumo!$R$6</f>
        <v>Despesa Indireta</v>
      </c>
      <c r="G57446" s="286">
        <f>'Comp. Desp. Indiretas'!DX31</f>
        <v>0</v>
      </c>
    </row>
    <row r="57447" spans="1:7">
      <c r="A57447" s="283">
        <f>'Comp. Desp. Indiretas'!$DX$7</f>
        <v>0</v>
      </c>
      <c r="B57447" s="278" t="str">
        <f>'Comp. Desp. Indiretas'!$A$32</f>
        <v>DG</v>
      </c>
      <c r="D57447" s="279" t="str">
        <f>'Comp. Desp. Indiretas'!$C$32</f>
        <v>ALUGUEL DE VEÍCULO SUV</v>
      </c>
      <c r="E57447" s="278" t="str">
        <f>Resumo!$R$5</f>
        <v>Despesa</v>
      </c>
      <c r="F57447" s="278" t="str">
        <f>Resumo!$R$6</f>
        <v>Despesa Indireta</v>
      </c>
      <c r="G57447" s="286">
        <f>'Comp. Desp. Indiretas'!DX32</f>
        <v>0</v>
      </c>
    </row>
    <row r="57448" spans="1:7">
      <c r="A57448" s="283">
        <f>'Comp. Desp. Indiretas'!$DX$7</f>
        <v>0</v>
      </c>
      <c r="B57448" s="278" t="str">
        <f>'Comp. Desp. Indiretas'!$A$33</f>
        <v>DG</v>
      </c>
      <c r="D57448" s="279" t="str">
        <f>'Comp. Desp. Indiretas'!$C$33</f>
        <v>ALUGUEL DE VEICULO LEVE</v>
      </c>
      <c r="E57448" s="278" t="str">
        <f>Resumo!$R$5</f>
        <v>Despesa</v>
      </c>
      <c r="F57448" s="278" t="str">
        <f>Resumo!$R$6</f>
        <v>Despesa Indireta</v>
      </c>
      <c r="G57448" s="286">
        <f>'Comp. Desp. Indiretas'!DX33</f>
        <v>0</v>
      </c>
    </row>
    <row r="57449" spans="1:7">
      <c r="A57449" s="283">
        <f>'Comp. Desp. Indiretas'!$DX$7</f>
        <v>0</v>
      </c>
      <c r="B57449" s="278" t="str">
        <f>'Comp. Desp. Indiretas'!$A$34</f>
        <v>DG</v>
      </c>
      <c r="D57449" s="279" t="str">
        <f>'Comp. Desp. Indiretas'!$C$34</f>
        <v>ALUGUEL CAMINHONTE</v>
      </c>
      <c r="E57449" s="278" t="str">
        <f>Resumo!$R$5</f>
        <v>Despesa</v>
      </c>
      <c r="F57449" s="278" t="str">
        <f>Resumo!$R$6</f>
        <v>Despesa Indireta</v>
      </c>
      <c r="G57449" s="286">
        <f>'Comp. Desp. Indiretas'!DX34</f>
        <v>0</v>
      </c>
    </row>
    <row r="57450" spans="1:7">
      <c r="A57450" s="283">
        <f>'Comp. Desp. Indiretas'!$DX$7</f>
        <v>0</v>
      </c>
      <c r="B57450" s="278" t="str">
        <f>'Comp. Desp. Indiretas'!$A$35</f>
        <v>DG</v>
      </c>
      <c r="D57450" s="279" t="str">
        <f>'Comp. Desp. Indiretas'!$C$35</f>
        <v>AQUISIÇÃO DE VEICULO</v>
      </c>
      <c r="E57450" s="278" t="str">
        <f>Resumo!$R$5</f>
        <v>Despesa</v>
      </c>
      <c r="F57450" s="278" t="str">
        <f>Resumo!$R$6</f>
        <v>Despesa Indireta</v>
      </c>
      <c r="G57450" s="286">
        <f>'Comp. Desp. Indiretas'!DX35</f>
        <v>0</v>
      </c>
    </row>
    <row r="57451" spans="1:7">
      <c r="A57451" s="283">
        <f>'Comp. Desp. Indiretas'!$DX$7</f>
        <v>0</v>
      </c>
      <c r="B57451" s="278" t="str">
        <f>'Comp. Desp. Indiretas'!$A$36</f>
        <v>DG</v>
      </c>
      <c r="D57451" s="279" t="str">
        <f>'Comp. Desp. Indiretas'!$C$36</f>
        <v>COMBUSTÍVEL - GASOLINA</v>
      </c>
      <c r="E57451" s="278" t="str">
        <f>Resumo!$R$5</f>
        <v>Despesa</v>
      </c>
      <c r="F57451" s="278" t="str">
        <f>Resumo!$R$6</f>
        <v>Despesa Indireta</v>
      </c>
      <c r="G57451" s="286">
        <f>'Comp. Desp. Indiretas'!DX36</f>
        <v>0</v>
      </c>
    </row>
    <row r="57452" spans="1:7">
      <c r="A57452" s="283">
        <f>'Comp. Desp. Indiretas'!$DX$7</f>
        <v>0</v>
      </c>
      <c r="B57452" s="278" t="str">
        <f>'Comp. Desp. Indiretas'!$A$37</f>
        <v>DG</v>
      </c>
      <c r="D57452" s="279" t="str">
        <f>'Comp. Desp. Indiretas'!$C$37</f>
        <v>COMBUSTÍVEL - DIESEL</v>
      </c>
      <c r="E57452" s="278" t="str">
        <f>Resumo!$R$5</f>
        <v>Despesa</v>
      </c>
      <c r="F57452" s="278" t="str">
        <f>Resumo!$R$6</f>
        <v>Despesa Indireta</v>
      </c>
      <c r="G57452" s="286">
        <f>'Comp. Desp. Indiretas'!DX37</f>
        <v>0</v>
      </c>
    </row>
    <row r="57453" spans="1:7">
      <c r="A57453" s="283">
        <f>'Comp. Desp. Indiretas'!$DX$7</f>
        <v>0</v>
      </c>
      <c r="B57453" s="278" t="str">
        <f>'Comp. Desp. Indiretas'!$A$38</f>
        <v>DG</v>
      </c>
      <c r="D57453" s="279" t="str">
        <f>'Comp. Desp. Indiretas'!$C$38</f>
        <v>PASSAGEM AÉREA</v>
      </c>
      <c r="E57453" s="278" t="str">
        <f>Resumo!$R$5</f>
        <v>Despesa</v>
      </c>
      <c r="F57453" s="278" t="str">
        <f>Resumo!$R$6</f>
        <v>Despesa Indireta</v>
      </c>
      <c r="G57453" s="286">
        <f>'Comp. Desp. Indiretas'!DX38</f>
        <v>0</v>
      </c>
    </row>
    <row r="57454" spans="1:7">
      <c r="A57454" s="283">
        <f>'Comp. Desp. Indiretas'!$DX$7</f>
        <v>0</v>
      </c>
      <c r="B57454" s="278" t="str">
        <f>'Comp. Desp. Indiretas'!$A$39</f>
        <v>ART</v>
      </c>
      <c r="D57454" s="279" t="str">
        <f>'Comp. Desp. Indiretas'!$C$39</f>
        <v>ART CREA - Nível 1</v>
      </c>
      <c r="E57454" s="278" t="str">
        <f>Resumo!$R$5</f>
        <v>Despesa</v>
      </c>
      <c r="F57454" s="278" t="str">
        <f>Resumo!$R$6</f>
        <v>Despesa Indireta</v>
      </c>
      <c r="G57454" s="286">
        <f>'Comp. Desp. Indiretas'!DX39</f>
        <v>0</v>
      </c>
    </row>
    <row r="57455" spans="1:7">
      <c r="A57455" s="283">
        <f>'Comp. Desp. Indiretas'!$DX$7</f>
        <v>0</v>
      </c>
      <c r="B57455" s="278" t="str">
        <f>'Comp. Desp. Indiretas'!$A$40</f>
        <v>ART</v>
      </c>
      <c r="D57455" s="279" t="str">
        <f>'Comp. Desp. Indiretas'!$C$40</f>
        <v>ART CREA - Nível 2</v>
      </c>
      <c r="E57455" s="278" t="str">
        <f>Resumo!$R$5</f>
        <v>Despesa</v>
      </c>
      <c r="F57455" s="278" t="str">
        <f>Resumo!$R$6</f>
        <v>Despesa Indireta</v>
      </c>
      <c r="G57455" s="286">
        <f>'Comp. Desp. Indiretas'!DX40</f>
        <v>0</v>
      </c>
    </row>
    <row r="57456" spans="1:7">
      <c r="A57456" s="283">
        <f>'Comp. Desp. Indiretas'!$DX$7</f>
        <v>0</v>
      </c>
      <c r="B57456" s="278" t="str">
        <f>'Comp. Desp. Indiretas'!$A$41</f>
        <v>ART</v>
      </c>
      <c r="D57456" s="279" t="str">
        <f>'Comp. Desp. Indiretas'!$C$41</f>
        <v>ART CREA - Nível 3</v>
      </c>
      <c r="E57456" s="278" t="str">
        <f>Resumo!$R$5</f>
        <v>Despesa</v>
      </c>
      <c r="F57456" s="278" t="str">
        <f>Resumo!$R$6</f>
        <v>Despesa Indireta</v>
      </c>
      <c r="G57456" s="286">
        <f>'Comp. Desp. Indiretas'!DX41</f>
        <v>0</v>
      </c>
    </row>
    <row r="57457" spans="1:7">
      <c r="A57457" s="283">
        <f>'Comp. Desp. Indiretas'!$DX$7</f>
        <v>0</v>
      </c>
      <c r="B57457" s="278" t="str">
        <f>'Comp. Desp. Indiretas'!$A$42</f>
        <v>ART</v>
      </c>
      <c r="D57457" s="279" t="str">
        <f>'Comp. Desp. Indiretas'!$C$42</f>
        <v>ACERVO CREA</v>
      </c>
      <c r="E57457" s="278" t="str">
        <f>Resumo!$R$5</f>
        <v>Despesa</v>
      </c>
      <c r="F57457" s="278" t="str">
        <f>Resumo!$R$6</f>
        <v>Despesa Indireta</v>
      </c>
      <c r="G57457" s="286">
        <f>'Comp. Desp. Indiretas'!DX42</f>
        <v>0</v>
      </c>
    </row>
    <row r="57458" spans="1:7">
      <c r="A57458" s="283">
        <f>'Comp. Desp. Indiretas'!$DX$7</f>
        <v>0</v>
      </c>
      <c r="B57458" s="278" t="str">
        <f>'Comp. Desp. Indiretas'!$A$43</f>
        <v>ART</v>
      </c>
      <c r="D57458" s="279" t="str">
        <f>'Comp. Desp. Indiretas'!$C$43</f>
        <v>ART CRBio</v>
      </c>
      <c r="E57458" s="278" t="str">
        <f>Resumo!$R$5</f>
        <v>Despesa</v>
      </c>
      <c r="F57458" s="278" t="str">
        <f>Resumo!$R$6</f>
        <v>Despesa Indireta</v>
      </c>
      <c r="G57458" s="286">
        <f>'Comp. Desp. Indiretas'!DX43</f>
        <v>0</v>
      </c>
    </row>
    <row r="57459" spans="1:7">
      <c r="A57459" s="283">
        <f>'Comp. Desp. Indiretas'!$DX$7</f>
        <v>0</v>
      </c>
      <c r="B57459" s="278" t="str">
        <f>'Comp. Desp. Indiretas'!$A$44</f>
        <v>ART</v>
      </c>
      <c r="D57459" s="279" t="str">
        <f>'Comp. Desp. Indiretas'!$C$44</f>
        <v>ACERVO CRBio</v>
      </c>
      <c r="E57459" s="278" t="str">
        <f>Resumo!$R$5</f>
        <v>Despesa</v>
      </c>
      <c r="F57459" s="278" t="str">
        <f>Resumo!$R$6</f>
        <v>Despesa Indireta</v>
      </c>
      <c r="G57459" s="286">
        <f>'Comp. Desp. Indiretas'!DX44</f>
        <v>0</v>
      </c>
    </row>
    <row r="57460" spans="1:7">
      <c r="A57460" s="283">
        <f>'Comp. Desp. Indiretas'!$DX$7</f>
        <v>0</v>
      </c>
      <c r="B57460" s="278" t="str">
        <f>'Comp. Desp. Indiretas'!$A$45</f>
        <v>ART</v>
      </c>
      <c r="D57460" s="279" t="str">
        <f>'Comp. Desp. Indiretas'!$C$45</f>
        <v>VISTO CREA PF</v>
      </c>
      <c r="E57460" s="278" t="str">
        <f>Resumo!$R$5</f>
        <v>Despesa</v>
      </c>
      <c r="F57460" s="278" t="str">
        <f>Resumo!$R$6</f>
        <v>Despesa Indireta</v>
      </c>
      <c r="G57460" s="286">
        <f>'Comp. Desp. Indiretas'!DX45</f>
        <v>0</v>
      </c>
    </row>
    <row r="57461" spans="1:7">
      <c r="A57461" s="283">
        <f>'Comp. Desp. Indiretas'!$DX$7</f>
        <v>0</v>
      </c>
      <c r="B57461" s="278" t="str">
        <f>'Comp. Desp. Indiretas'!$A$46</f>
        <v>ART</v>
      </c>
      <c r="D57461" s="279" t="str">
        <f>'Comp. Desp. Indiretas'!$C$46</f>
        <v>VISTO CREA PJ</v>
      </c>
      <c r="E57461" s="278" t="str">
        <f>Resumo!$R$5</f>
        <v>Despesa</v>
      </c>
      <c r="F57461" s="278" t="str">
        <f>Resumo!$R$6</f>
        <v>Despesa Indireta</v>
      </c>
      <c r="G57461" s="286">
        <f>'Comp. Desp. Indiretas'!DX46</f>
        <v>0</v>
      </c>
    </row>
    <row r="57462" spans="1:7">
      <c r="A57462" s="283">
        <f>'Comp. Desp. Indiretas'!$DX$7</f>
        <v>0</v>
      </c>
      <c r="B57462" s="278" t="str">
        <f>'Comp. Desp. Indiretas'!$A$47</f>
        <v>ART</v>
      </c>
      <c r="D57462" s="279" t="str">
        <f>'Comp. Desp. Indiretas'!$C$47</f>
        <v>ANUIDADE CREA PF</v>
      </c>
      <c r="E57462" s="278" t="str">
        <f>Resumo!$R$5</f>
        <v>Despesa</v>
      </c>
      <c r="F57462" s="278" t="str">
        <f>Resumo!$R$6</f>
        <v>Despesa Indireta</v>
      </c>
      <c r="G57462" s="286">
        <f>'Comp. Desp. Indiretas'!DX47</f>
        <v>0</v>
      </c>
    </row>
    <row r="57463" spans="1:7">
      <c r="A57463" s="283">
        <f>'Comp. Desp. Indiretas'!$DX$7</f>
        <v>0</v>
      </c>
      <c r="B57463" s="278" t="str">
        <f>'Comp. Desp. Indiretas'!$A$48</f>
        <v>ART</v>
      </c>
      <c r="D57463" s="279" t="str">
        <f>'Comp. Desp. Indiretas'!$C$48</f>
        <v>ANUIDADE CREA PJ</v>
      </c>
      <c r="E57463" s="278" t="str">
        <f>Resumo!$R$5</f>
        <v>Despesa</v>
      </c>
      <c r="F57463" s="278" t="str">
        <f>Resumo!$R$6</f>
        <v>Despesa Indireta</v>
      </c>
      <c r="G57463" s="286">
        <f>'Comp. Desp. Indiretas'!DX48</f>
        <v>0</v>
      </c>
    </row>
    <row r="57464" spans="1:7">
      <c r="A57464" s="283">
        <f>'Comp. Desp. Indiretas'!$DX$7</f>
        <v>0</v>
      </c>
      <c r="B57464" s="278" t="str">
        <f>'Comp. Desp. Indiretas'!$A$49</f>
        <v>ART</v>
      </c>
      <c r="D57464" s="279" t="str">
        <f>'Comp. Desp. Indiretas'!$C$49</f>
        <v>VISTO CRBio PF</v>
      </c>
      <c r="E57464" s="278" t="str">
        <f>Resumo!$R$5</f>
        <v>Despesa</v>
      </c>
      <c r="F57464" s="278" t="str">
        <f>Resumo!$R$6</f>
        <v>Despesa Indireta</v>
      </c>
      <c r="G57464" s="286">
        <f>'Comp. Desp. Indiretas'!DX49</f>
        <v>0</v>
      </c>
    </row>
    <row r="57465" spans="1:7">
      <c r="A57465" s="283">
        <f>'Comp. Desp. Indiretas'!$DX$7</f>
        <v>0</v>
      </c>
      <c r="B57465" s="278" t="str">
        <f>'Comp. Desp. Indiretas'!$A$50</f>
        <v>ART</v>
      </c>
      <c r="D57465" s="279" t="str">
        <f>'Comp. Desp. Indiretas'!$C$50</f>
        <v>VISTO CRBio PJ</v>
      </c>
      <c r="E57465" s="278" t="str">
        <f>Resumo!$R$5</f>
        <v>Despesa</v>
      </c>
      <c r="F57465" s="278" t="str">
        <f>Resumo!$R$6</f>
        <v>Despesa Indireta</v>
      </c>
      <c r="G57465" s="286">
        <f>'Comp. Desp. Indiretas'!DX50</f>
        <v>0</v>
      </c>
    </row>
    <row r="57466" spans="1:7">
      <c r="A57466" s="283">
        <f>'Comp. Desp. Indiretas'!$DX$7</f>
        <v>0</v>
      </c>
      <c r="B57466" s="278" t="str">
        <f>'Comp. Desp. Indiretas'!$A$51</f>
        <v>SMS</v>
      </c>
      <c r="D57466" s="279" t="str">
        <f>'Comp. Desp. Indiretas'!$C$51</f>
        <v>PPRA</v>
      </c>
      <c r="E57466" s="278" t="str">
        <f>Resumo!$R$5</f>
        <v>Despesa</v>
      </c>
      <c r="F57466" s="278" t="str">
        <f>Resumo!$R$6</f>
        <v>Despesa Indireta</v>
      </c>
      <c r="G57466" s="286">
        <f>'Comp. Desp. Indiretas'!DX51</f>
        <v>0</v>
      </c>
    </row>
    <row r="57467" spans="1:7">
      <c r="A57467" s="283">
        <f>'Comp. Desp. Indiretas'!$DX$7</f>
        <v>0</v>
      </c>
      <c r="B57467" s="278" t="str">
        <f>'Comp. Desp. Indiretas'!$A$52</f>
        <v>SMS</v>
      </c>
      <c r="D57467" s="279" t="str">
        <f>'Comp. Desp. Indiretas'!$C$52</f>
        <v>PCMSO</v>
      </c>
      <c r="E57467" s="278" t="str">
        <f>Resumo!$R$5</f>
        <v>Despesa</v>
      </c>
      <c r="F57467" s="278" t="str">
        <f>Resumo!$R$6</f>
        <v>Despesa Indireta</v>
      </c>
      <c r="G57467" s="286">
        <f>'Comp. Desp. Indiretas'!DX52</f>
        <v>0</v>
      </c>
    </row>
    <row r="57468" spans="1:7">
      <c r="A57468" s="283">
        <f>'Comp. Desp. Indiretas'!$DX$7</f>
        <v>0</v>
      </c>
      <c r="B57468" s="278" t="str">
        <f>'Comp. Desp. Indiretas'!$A$53</f>
        <v>SMS</v>
      </c>
      <c r="D57468" s="279" t="str">
        <f>'Comp. Desp. Indiretas'!$C$53</f>
        <v>PGR</v>
      </c>
      <c r="E57468" s="278" t="str">
        <f>Resumo!$R$5</f>
        <v>Despesa</v>
      </c>
      <c r="F57468" s="278" t="str">
        <f>Resumo!$R$6</f>
        <v>Despesa Indireta</v>
      </c>
      <c r="G57468" s="286">
        <f>'Comp. Desp. Indiretas'!DX53</f>
        <v>0</v>
      </c>
    </row>
    <row r="57469" spans="1:7">
      <c r="A57469" s="283">
        <f>'Comp. Desp. Indiretas'!$DX$7</f>
        <v>0</v>
      </c>
      <c r="B57469" s="278" t="str">
        <f>'Comp. Desp. Indiretas'!$A$55</f>
        <v>SMS</v>
      </c>
      <c r="D57469" s="279" t="str">
        <f>'Comp. Desp. Indiretas'!$C$55</f>
        <v>TREINAMENTO</v>
      </c>
      <c r="E57469" s="278" t="str">
        <f>Resumo!$R$5</f>
        <v>Despesa</v>
      </c>
      <c r="F57469" s="278" t="str">
        <f>Resumo!$R$6</f>
        <v>Despesa Indireta</v>
      </c>
      <c r="G57469" s="286">
        <f>'Comp. Desp. Indiretas'!DX55</f>
        <v>0</v>
      </c>
    </row>
    <row r="57470" spans="1:7">
      <c r="A57470" s="283">
        <f>'Comp. Desp. Indiretas'!$DX$7</f>
        <v>0</v>
      </c>
      <c r="B57470" s="278" t="str">
        <f>'Comp. Desp. Indiretas'!$A$56</f>
        <v>SMS</v>
      </c>
      <c r="D57470" s="279" t="str">
        <f>'Comp. Desp. Indiretas'!$C$56</f>
        <v>ASO</v>
      </c>
      <c r="E57470" s="278" t="str">
        <f>Resumo!$R$5</f>
        <v>Despesa</v>
      </c>
      <c r="F57470" s="278" t="str">
        <f>Resumo!$R$6</f>
        <v>Despesa Indireta</v>
      </c>
      <c r="G57470" s="286">
        <f>'Comp. Desp. Indiretas'!DX56</f>
        <v>0</v>
      </c>
    </row>
    <row r="57471" spans="1:7">
      <c r="A57471" s="283">
        <f>'Comp. Desp. Indiretas'!$DX$7</f>
        <v>0</v>
      </c>
      <c r="B57471" s="278">
        <f>'Comp. Desp. Indiretas'!$A$57</f>
        <v>0</v>
      </c>
      <c r="D57471" s="279" t="str">
        <f>'Comp. Desp. Indiretas'!$C$57</f>
        <v/>
      </c>
      <c r="E57471" s="278" t="str">
        <f>Resumo!$R$5</f>
        <v>Despesa</v>
      </c>
      <c r="F57471" s="278" t="str">
        <f>Resumo!$R$6</f>
        <v>Despesa Indireta</v>
      </c>
      <c r="G57471" s="286">
        <f>'Comp. Desp. Indiretas'!DX57</f>
        <v>0</v>
      </c>
    </row>
    <row r="57472" spans="1:7">
      <c r="A57472" s="283">
        <f>'Comp. Desp. Indiretas'!$DX$7</f>
        <v>0</v>
      </c>
      <c r="B57472" s="278">
        <f>'Comp. Desp. Indiretas'!$A$58</f>
        <v>0</v>
      </c>
      <c r="D57472" s="279" t="str">
        <f>'Comp. Desp. Indiretas'!$C$58</f>
        <v/>
      </c>
      <c r="E57472" s="278" t="str">
        <f>Resumo!$R$5</f>
        <v>Despesa</v>
      </c>
      <c r="F57472" s="278" t="str">
        <f>Resumo!$R$6</f>
        <v>Despesa Indireta</v>
      </c>
      <c r="G57472" s="286">
        <f>'Comp. Desp. Indiretas'!DX58</f>
        <v>0</v>
      </c>
    </row>
    <row r="57473" spans="1:7">
      <c r="A57473" s="283">
        <f>'Comp. Desp. Indiretas'!$DX$7</f>
        <v>0</v>
      </c>
      <c r="B57473" s="278">
        <f>'Comp. Desp. Indiretas'!$A$59</f>
        <v>0</v>
      </c>
      <c r="D57473" s="279" t="str">
        <f>'Comp. Desp. Indiretas'!$C$59</f>
        <v/>
      </c>
      <c r="E57473" s="278" t="str">
        <f>Resumo!$R$5</f>
        <v>Despesa</v>
      </c>
      <c r="F57473" s="278" t="str">
        <f>Resumo!$R$6</f>
        <v>Despesa Indireta</v>
      </c>
      <c r="G57473" s="286">
        <f>'Comp. Desp. Indiretas'!DX59</f>
        <v>0</v>
      </c>
    </row>
    <row r="57474" spans="1:7">
      <c r="A57474" s="283">
        <f>'Comp. Desp. Indiretas'!$DX$7</f>
        <v>0</v>
      </c>
      <c r="B57474" s="278">
        <f>'Comp. Desp. Indiretas'!$A$60</f>
        <v>0</v>
      </c>
      <c r="D57474" s="279" t="str">
        <f>'Comp. Desp. Indiretas'!$C$60</f>
        <v/>
      </c>
      <c r="E57474" s="278" t="str">
        <f>Resumo!$R$5</f>
        <v>Despesa</v>
      </c>
      <c r="F57474" s="278" t="str">
        <f>Resumo!$R$6</f>
        <v>Despesa Indireta</v>
      </c>
      <c r="G57474" s="286">
        <f>'Comp. Desp. Indiretas'!DX60</f>
        <v>0</v>
      </c>
    </row>
    <row r="57475" spans="1:7">
      <c r="A57475" s="283">
        <f>'Comp. Desp. Indiretas'!$DX$7</f>
        <v>0</v>
      </c>
      <c r="B57475" s="278" t="str">
        <f>'Comp. Desp. Indiretas'!$A$63</f>
        <v>MOC</v>
      </c>
      <c r="D57475" s="279" t="str">
        <f>'Comp. Desp. Indiretas'!$C$63</f>
        <v>DIRETOR TÉCNICO</v>
      </c>
      <c r="E57475" s="278" t="str">
        <f>Resumo!$R$5</f>
        <v>Despesa</v>
      </c>
      <c r="F57475" s="278" t="str">
        <f>Resumo!$R$6</f>
        <v>Despesa Indireta</v>
      </c>
      <c r="G57475" s="286">
        <f>'Comp. Desp. Indiretas'!DX63</f>
        <v>0</v>
      </c>
    </row>
    <row r="57476" spans="1:7">
      <c r="A57476" s="283">
        <f>'Comp. Desp. Indiretas'!$DX$7</f>
        <v>0</v>
      </c>
      <c r="B57476" s="278" t="str">
        <f>'Comp. Desp. Indiretas'!$A$64</f>
        <v>MOC</v>
      </c>
      <c r="D57476" s="279" t="str">
        <f>'Comp. Desp. Indiretas'!$C$64</f>
        <v>ANALISTA DE SUPRIMENTOS</v>
      </c>
      <c r="E57476" s="278" t="str">
        <f>Resumo!$R$5</f>
        <v>Despesa</v>
      </c>
      <c r="F57476" s="278" t="str">
        <f>Resumo!$R$6</f>
        <v>Despesa Indireta</v>
      </c>
      <c r="G57476" s="286">
        <f>'Comp. Desp. Indiretas'!DX64</f>
        <v>0</v>
      </c>
    </row>
    <row r="57477" spans="1:7">
      <c r="A57477" s="283">
        <f>'Comp. Desp. Indiretas'!$DX$7</f>
        <v>0</v>
      </c>
      <c r="B57477" s="278" t="str">
        <f>'Comp. Desp. Indiretas'!$A$65</f>
        <v>MOC</v>
      </c>
      <c r="D57477" s="279" t="str">
        <f>'Comp. Desp. Indiretas'!$C$65</f>
        <v>GERENTE DE PROJETO - PJ</v>
      </c>
      <c r="E57477" s="278" t="str">
        <f>Resumo!$R$5</f>
        <v>Despesa</v>
      </c>
      <c r="F57477" s="278" t="str">
        <f>Resumo!$R$6</f>
        <v>Despesa Indireta</v>
      </c>
      <c r="G57477" s="286">
        <f>'Comp. Desp. Indiretas'!DX65</f>
        <v>0</v>
      </c>
    </row>
    <row r="57478" spans="1:7">
      <c r="A57478" s="283">
        <f>'Comp. Desp. Indiretas'!$DX$7</f>
        <v>0</v>
      </c>
      <c r="B57478" s="278" t="str">
        <f>'Comp. Desp. Indiretas'!$A$66</f>
        <v>MOC</v>
      </c>
      <c r="D57478" s="279" t="str">
        <f>'Comp. Desp. Indiretas'!$C$66</f>
        <v>COORD. DE PROJETO - PJ</v>
      </c>
      <c r="E57478" s="278" t="str">
        <f>Resumo!$R$5</f>
        <v>Despesa</v>
      </c>
      <c r="F57478" s="278" t="str">
        <f>Resumo!$R$6</f>
        <v>Despesa Indireta</v>
      </c>
      <c r="G57478" s="286">
        <f>'Comp. Desp. Indiretas'!DX66</f>
        <v>0</v>
      </c>
    </row>
    <row r="57479" spans="1:7">
      <c r="A57479" s="283">
        <f>'Comp. Desp. Indiretas'!$DX$7</f>
        <v>0</v>
      </c>
      <c r="B57479" s="278" t="str">
        <f>'Comp. Desp. Indiretas'!$A$67</f>
        <v>MOC</v>
      </c>
      <c r="D57479" s="279" t="str">
        <f>'Comp. Desp. Indiretas'!$C$67</f>
        <v>COORD. OPERACIONAL - PJ</v>
      </c>
      <c r="E57479" s="278" t="str">
        <f>Resumo!$R$5</f>
        <v>Despesa</v>
      </c>
      <c r="F57479" s="278" t="str">
        <f>Resumo!$R$6</f>
        <v>Despesa Indireta</v>
      </c>
      <c r="G57479" s="286">
        <f>'Comp. Desp. Indiretas'!DX67</f>
        <v>0</v>
      </c>
    </row>
    <row r="57480" spans="1:7">
      <c r="A57480" s="283">
        <f>'Comp. Desp. Indiretas'!$DX$7</f>
        <v>0</v>
      </c>
      <c r="B57480" s="278" t="str">
        <f>'Comp. Desp. Indiretas'!$A$68</f>
        <v>MOC</v>
      </c>
      <c r="D57480" s="279" t="str">
        <f>'Comp. Desp. Indiretas'!$C$68</f>
        <v>ANALISTA DE PROJETOS SENIOR - PJ</v>
      </c>
      <c r="E57480" s="278" t="str">
        <f>Resumo!$R$5</f>
        <v>Despesa</v>
      </c>
      <c r="F57480" s="278" t="str">
        <f>Resumo!$R$6</f>
        <v>Despesa Indireta</v>
      </c>
      <c r="G57480" s="286">
        <f>'Comp. Desp. Indiretas'!DX68</f>
        <v>0</v>
      </c>
    </row>
    <row r="57481" spans="1:7">
      <c r="A57481" s="283">
        <f>'Comp. Desp. Indiretas'!$DX$7</f>
        <v>0</v>
      </c>
      <c r="B57481" s="278" t="str">
        <f>'Comp. Desp. Indiretas'!$A$69</f>
        <v>MOC</v>
      </c>
      <c r="D57481" s="279" t="str">
        <f>'Comp. Desp. Indiretas'!$C$69</f>
        <v>ANALISTA DE PROJETOS PLENO - PJ</v>
      </c>
      <c r="E57481" s="278" t="str">
        <f>Resumo!$R$5</f>
        <v>Despesa</v>
      </c>
      <c r="F57481" s="278" t="str">
        <f>Resumo!$R$6</f>
        <v>Despesa Indireta</v>
      </c>
      <c r="G57481" s="286">
        <f>'Comp. Desp. Indiretas'!DX69</f>
        <v>0</v>
      </c>
    </row>
    <row r="57482" spans="1:7">
      <c r="A57482" s="283">
        <f>'Comp. Desp. Indiretas'!$DX$7</f>
        <v>0</v>
      </c>
      <c r="B57482" s="278" t="str">
        <f>'Comp. Desp. Indiretas'!$A$70</f>
        <v>MOC</v>
      </c>
      <c r="D57482" s="279" t="str">
        <f>'Comp. Desp. Indiretas'!$C$70</f>
        <v>ANALISTA DE PROJETOS JUNIOR - PJ</v>
      </c>
      <c r="E57482" s="278" t="str">
        <f>Resumo!$R$5</f>
        <v>Despesa</v>
      </c>
      <c r="F57482" s="278" t="str">
        <f>Resumo!$R$6</f>
        <v>Despesa Indireta</v>
      </c>
      <c r="G57482" s="286">
        <f>'Comp. Desp. Indiretas'!DX70</f>
        <v>0</v>
      </c>
    </row>
    <row r="57483" spans="1:7">
      <c r="A57483" s="283">
        <f>'Comp. Desp. Indiretas'!$DX$7</f>
        <v>0</v>
      </c>
      <c r="B57483" s="278" t="str">
        <f>'Comp. Desp. Indiretas'!$A$71</f>
        <v>MOC</v>
      </c>
      <c r="D57483" s="279" t="str">
        <f>'Comp. Desp. Indiretas'!$C$71</f>
        <v>TÉCNICO OPERACIONAL - PJ</v>
      </c>
      <c r="E57483" s="278" t="str">
        <f>Resumo!$R$5</f>
        <v>Despesa</v>
      </c>
      <c r="F57483" s="278" t="str">
        <f>Resumo!$R$6</f>
        <v>Despesa Indireta</v>
      </c>
      <c r="G57483" s="286">
        <f>'Comp. Desp. Indiretas'!DX71</f>
        <v>0</v>
      </c>
    </row>
    <row r="57484" spans="1:7">
      <c r="A57484" s="283">
        <f>'Comp. Desp. Indiretas'!$DX$7</f>
        <v>0</v>
      </c>
      <c r="B57484" s="278" t="str">
        <f>'Comp. Desp. Indiretas'!$A$72</f>
        <v>MOC</v>
      </c>
      <c r="D57484" s="279" t="str">
        <f>'Comp. Desp. Indiretas'!$C$72</f>
        <v>AUXILIAR TÉCNICO - PJ</v>
      </c>
      <c r="E57484" s="278" t="str">
        <f>Resumo!$R$5</f>
        <v>Despesa</v>
      </c>
      <c r="F57484" s="278" t="str">
        <f>Resumo!$R$6</f>
        <v>Despesa Indireta</v>
      </c>
      <c r="G57484" s="286">
        <f>'Comp. Desp. Indiretas'!DX72</f>
        <v>0</v>
      </c>
    </row>
    <row r="57485" spans="1:7">
      <c r="A57485" s="283">
        <f>'Comp. Desp. Indiretas'!$DX$7</f>
        <v>0</v>
      </c>
      <c r="B57485" s="278" t="str">
        <f>'Comp. Desp. Indiretas'!$A$73</f>
        <v>MOC</v>
      </c>
      <c r="D57485" s="279" t="str">
        <f>'Comp. Desp. Indiretas'!$C$73</f>
        <v>ANALISTA FINANCEIRO</v>
      </c>
      <c r="E57485" s="278" t="str">
        <f>Resumo!$R$5</f>
        <v>Despesa</v>
      </c>
      <c r="F57485" s="278" t="str">
        <f>Resumo!$R$6</f>
        <v>Despesa Indireta</v>
      </c>
      <c r="G57485" s="286">
        <f>'Comp. Desp. Indiretas'!DX73</f>
        <v>0</v>
      </c>
    </row>
    <row r="57486" spans="1:7">
      <c r="A57486" s="283">
        <f>'Comp. Desp. Indiretas'!$DX$7</f>
        <v>0</v>
      </c>
      <c r="B57486" s="278" t="str">
        <f>'Comp. Desp. Indiretas'!$A$74</f>
        <v>MOC</v>
      </c>
      <c r="D57486" s="279" t="str">
        <f>'Comp. Desp. Indiretas'!$C$74</f>
        <v>ANALISTA DE SUPRIMENTOS</v>
      </c>
      <c r="E57486" s="278" t="str">
        <f>Resumo!$R$5</f>
        <v>Despesa</v>
      </c>
      <c r="F57486" s="278" t="str">
        <f>Resumo!$R$6</f>
        <v>Despesa Indireta</v>
      </c>
      <c r="G57486" s="286">
        <f>'Comp. Desp. Indiretas'!DX74</f>
        <v>0</v>
      </c>
    </row>
    <row r="57487" spans="1:7">
      <c r="A57487" s="283">
        <f>'Comp. Desp. Indiretas'!$DX$7</f>
        <v>0</v>
      </c>
      <c r="B57487" s="278" t="str">
        <f>'Comp. Desp. Indiretas'!$A$75</f>
        <v>DG</v>
      </c>
      <c r="D57487" s="279" t="str">
        <f>'Comp. Desp. Indiretas'!$C$75</f>
        <v>HOSPEDAGEM VIAGEM</v>
      </c>
      <c r="E57487" s="278" t="str">
        <f>Resumo!$R$5</f>
        <v>Despesa</v>
      </c>
      <c r="F57487" s="278" t="str">
        <f>Resumo!$R$6</f>
        <v>Despesa Indireta</v>
      </c>
      <c r="G57487" s="286">
        <f>'Comp. Desp. Indiretas'!DX75</f>
        <v>0</v>
      </c>
    </row>
    <row r="57488" spans="1:7">
      <c r="A57488" s="283">
        <f>'Comp. Desp. Indiretas'!$DX$7</f>
        <v>0</v>
      </c>
      <c r="B57488" s="278" t="str">
        <f>'Comp. Desp. Indiretas'!$A$76</f>
        <v>DG</v>
      </c>
      <c r="D57488" s="279" t="str">
        <f>'Comp. Desp. Indiretas'!$C$76</f>
        <v>ALIMENTAÇÃO VIAGEM (CAFÉ / ALMOÇO OU JANTA)</v>
      </c>
      <c r="E57488" s="278" t="str">
        <f>Resumo!$R$5</f>
        <v>Despesa</v>
      </c>
      <c r="F57488" s="278" t="str">
        <f>Resumo!$R$6</f>
        <v>Despesa Indireta</v>
      </c>
      <c r="G57488" s="286">
        <f>'Comp. Desp. Indiretas'!DX76</f>
        <v>0</v>
      </c>
    </row>
    <row r="57489" spans="1:7">
      <c r="A57489" s="283">
        <f>'Comp. Desp. Indiretas'!$DX$7</f>
        <v>0</v>
      </c>
      <c r="B57489" s="278" t="str">
        <f>'Comp. Desp. Indiretas'!$A$77</f>
        <v>DG</v>
      </c>
      <c r="D57489" s="279" t="str">
        <f>'Comp. Desp. Indiretas'!$C$77</f>
        <v>SALA COMERCIAL - PARAUAPEBAS/PA</v>
      </c>
      <c r="E57489" s="278" t="str">
        <f>Resumo!$R$5</f>
        <v>Despesa</v>
      </c>
      <c r="F57489" s="278" t="str">
        <f>Resumo!$R$6</f>
        <v>Despesa Indireta</v>
      </c>
      <c r="G57489" s="286">
        <f>'Comp. Desp. Indiretas'!DX77</f>
        <v>0</v>
      </c>
    </row>
    <row r="57490" spans="1:7">
      <c r="A57490" s="283">
        <f>'Comp. Desp. Indiretas'!$DX$7</f>
        <v>0</v>
      </c>
      <c r="B57490" s="278" t="str">
        <f>'Comp. Desp. Indiretas'!$A$78</f>
        <v>DG</v>
      </c>
      <c r="D57490" s="279" t="str">
        <f>'Comp. Desp. Indiretas'!$C$78</f>
        <v>ALIMENTAÇÃO VIAGEM (CAFÉ / ALMOÇO OU JANTA)</v>
      </c>
      <c r="E57490" s="278" t="str">
        <f>Resumo!$R$5</f>
        <v>Despesa</v>
      </c>
      <c r="F57490" s="278" t="str">
        <f>Resumo!$R$6</f>
        <v>Despesa Indireta</v>
      </c>
      <c r="G57490" s="286">
        <f>'Comp. Desp. Indiretas'!DX78</f>
        <v>0</v>
      </c>
    </row>
    <row r="57491" spans="1:7">
      <c r="A57491" s="283">
        <f>'Comp. Desp. Indiretas'!$DX$7</f>
        <v>0</v>
      </c>
      <c r="B57491" s="278" t="str">
        <f>'Comp. Desp. Indiretas'!$A$79</f>
        <v>DG</v>
      </c>
      <c r="D57491" s="279" t="str">
        <f>'Comp. Desp. Indiretas'!$C$79</f>
        <v>ALIMENTAÇÃO - NIVEL 2</v>
      </c>
      <c r="E57491" s="278" t="str">
        <f>Resumo!$R$5</f>
        <v>Despesa</v>
      </c>
      <c r="F57491" s="278" t="str">
        <f>Resumo!$R$6</f>
        <v>Despesa Indireta</v>
      </c>
      <c r="G57491" s="286">
        <f>'Comp. Desp. Indiretas'!DX79</f>
        <v>0</v>
      </c>
    </row>
    <row r="57492" spans="1:7">
      <c r="A57492" s="283">
        <f>'Comp. Desp. Indiretas'!$DX$7</f>
        <v>0</v>
      </c>
      <c r="B57492" s="278" t="str">
        <f>'Comp. Desp. Indiretas'!$A$80</f>
        <v>DG</v>
      </c>
      <c r="D57492" s="279" t="str">
        <f>'Comp. Desp. Indiretas'!$C$80</f>
        <v>ALIMENTAÇÃO - NIVEL 3</v>
      </c>
      <c r="E57492" s="278" t="str">
        <f>Resumo!$R$5</f>
        <v>Despesa</v>
      </c>
      <c r="F57492" s="278" t="str">
        <f>Resumo!$R$6</f>
        <v>Despesa Indireta</v>
      </c>
      <c r="G57492" s="286">
        <f>'Comp. Desp. Indiretas'!DX80</f>
        <v>0</v>
      </c>
    </row>
    <row r="57493" spans="1:7">
      <c r="A57493" s="283">
        <f>'Comp. Desp. Indiretas'!$DX$7</f>
        <v>0</v>
      </c>
      <c r="B57493" s="278" t="str">
        <f>'Comp. Desp. Indiretas'!$A$81</f>
        <v>DG</v>
      </c>
      <c r="D57493" s="279" t="str">
        <f>'Comp. Desp. Indiretas'!$C$81</f>
        <v>TELEFONIA</v>
      </c>
      <c r="E57493" s="278" t="str">
        <f>Resumo!$R$5</f>
        <v>Despesa</v>
      </c>
      <c r="F57493" s="278" t="str">
        <f>Resumo!$R$6</f>
        <v>Despesa Indireta</v>
      </c>
      <c r="G57493" s="286">
        <f>'Comp. Desp. Indiretas'!DX81</f>
        <v>0</v>
      </c>
    </row>
    <row r="57494" spans="1:7">
      <c r="A57494" s="283">
        <f>'Comp. Desp. Indiretas'!$DX$7</f>
        <v>0</v>
      </c>
      <c r="B57494" s="278" t="str">
        <f>'Comp. Desp. Indiretas'!$A$82</f>
        <v>DG</v>
      </c>
      <c r="D57494" s="279" t="str">
        <f>'Comp. Desp. Indiretas'!$C$82</f>
        <v>ALUGUEL DE VEÍCULO SUV</v>
      </c>
      <c r="E57494" s="278" t="str">
        <f>Resumo!$R$5</f>
        <v>Despesa</v>
      </c>
      <c r="F57494" s="278" t="str">
        <f>Resumo!$R$6</f>
        <v>Despesa Indireta</v>
      </c>
      <c r="G57494" s="286">
        <f>'Comp. Desp. Indiretas'!DX82</f>
        <v>0</v>
      </c>
    </row>
    <row r="57495" spans="1:7">
      <c r="A57495" s="283">
        <f>'Comp. Desp. Indiretas'!$DX$7</f>
        <v>0</v>
      </c>
      <c r="B57495" s="278" t="str">
        <f>'Comp. Desp. Indiretas'!$A$83</f>
        <v>DG</v>
      </c>
      <c r="D57495" s="279" t="str">
        <f>'Comp. Desp. Indiretas'!$C$83</f>
        <v>ALUGUEL DE VEICULO LEVE</v>
      </c>
      <c r="E57495" s="278" t="str">
        <f>Resumo!$R$5</f>
        <v>Despesa</v>
      </c>
      <c r="F57495" s="278" t="str">
        <f>Resumo!$R$6</f>
        <v>Despesa Indireta</v>
      </c>
      <c r="G57495" s="286">
        <f>'Comp. Desp. Indiretas'!DX83</f>
        <v>0</v>
      </c>
    </row>
    <row r="57496" spans="1:7">
      <c r="A57496" s="283">
        <f>'Comp. Desp. Indiretas'!$DX$7</f>
        <v>0</v>
      </c>
      <c r="B57496" s="278" t="str">
        <f>'Comp. Desp. Indiretas'!$A$84</f>
        <v>DG</v>
      </c>
      <c r="D57496" s="279" t="str">
        <f>'Comp. Desp. Indiretas'!$C$84</f>
        <v>ALUGUEL CAMINHONTE</v>
      </c>
      <c r="E57496" s="278" t="str">
        <f>Resumo!$R$5</f>
        <v>Despesa</v>
      </c>
      <c r="F57496" s="278" t="str">
        <f>Resumo!$R$6</f>
        <v>Despesa Indireta</v>
      </c>
      <c r="G57496" s="286">
        <f>'Comp. Desp. Indiretas'!DX84</f>
        <v>0</v>
      </c>
    </row>
    <row r="57497" spans="1:7">
      <c r="A57497" s="283">
        <f>'Comp. Desp. Indiretas'!$DX$7</f>
        <v>0</v>
      </c>
      <c r="B57497" s="278" t="str">
        <f>'Comp. Desp. Indiretas'!$A$85</f>
        <v>DG</v>
      </c>
      <c r="D57497" s="279" t="str">
        <f>'Comp. Desp. Indiretas'!$C$85</f>
        <v>AQUISIÇÃO DE VEICULO</v>
      </c>
      <c r="E57497" s="278" t="str">
        <f>Resumo!$R$5</f>
        <v>Despesa</v>
      </c>
      <c r="F57497" s="278" t="str">
        <f>Resumo!$R$6</f>
        <v>Despesa Indireta</v>
      </c>
      <c r="G57497" s="286">
        <f>'Comp. Desp. Indiretas'!DX85</f>
        <v>0</v>
      </c>
    </row>
    <row r="57498" spans="1:7">
      <c r="A57498" s="283">
        <f>'Comp. Desp. Indiretas'!$DX$7</f>
        <v>0</v>
      </c>
      <c r="B57498" s="278" t="str">
        <f>'Comp. Desp. Indiretas'!$A$86</f>
        <v>DG</v>
      </c>
      <c r="D57498" s="279" t="str">
        <f>'Comp. Desp. Indiretas'!$C$86</f>
        <v>COMBUSTÍVEL - GASOLINA</v>
      </c>
      <c r="E57498" s="278" t="str">
        <f>Resumo!$R$5</f>
        <v>Despesa</v>
      </c>
      <c r="F57498" s="278" t="str">
        <f>Resumo!$R$6</f>
        <v>Despesa Indireta</v>
      </c>
      <c r="G57498" s="286">
        <f>'Comp. Desp. Indiretas'!DX86</f>
        <v>0</v>
      </c>
    </row>
    <row r="57499" spans="1:7">
      <c r="A57499" s="283">
        <f>'Comp. Desp. Indiretas'!$DX$7</f>
        <v>0</v>
      </c>
      <c r="B57499" s="278" t="str">
        <f>'Comp. Desp. Indiretas'!$A$87</f>
        <v>DG</v>
      </c>
      <c r="D57499" s="279" t="str">
        <f>'Comp. Desp. Indiretas'!$C$87</f>
        <v>COMBUSTÍVEL - DIESEL</v>
      </c>
      <c r="E57499" s="278" t="str">
        <f>Resumo!$R$5</f>
        <v>Despesa</v>
      </c>
      <c r="F57499" s="278" t="str">
        <f>Resumo!$R$6</f>
        <v>Despesa Indireta</v>
      </c>
      <c r="G57499" s="286">
        <f>'Comp. Desp. Indiretas'!DX87</f>
        <v>0</v>
      </c>
    </row>
    <row r="57500" spans="1:7">
      <c r="A57500" s="283">
        <f>'Comp. Desp. Indiretas'!$DX$7</f>
        <v>0</v>
      </c>
      <c r="B57500" s="278" t="str">
        <f>'Comp. Desp. Indiretas'!$A$88</f>
        <v>DG</v>
      </c>
      <c r="D57500" s="279" t="str">
        <f>'Comp. Desp. Indiretas'!$C$88</f>
        <v>PASSAGEM AÉREA</v>
      </c>
      <c r="E57500" s="278" t="str">
        <f>Resumo!$R$5</f>
        <v>Despesa</v>
      </c>
      <c r="F57500" s="278" t="str">
        <f>Resumo!$R$6</f>
        <v>Despesa Indireta</v>
      </c>
      <c r="G57500" s="286">
        <f>'Comp. Desp. Indiretas'!DX88</f>
        <v>0</v>
      </c>
    </row>
    <row r="57501" spans="1:7">
      <c r="A57501" s="283">
        <f>'Comp. Desp. Indiretas'!$DX$7</f>
        <v>0</v>
      </c>
      <c r="B57501" s="278" t="str">
        <f>'Comp. Desp. Indiretas'!$A$89</f>
        <v>ART</v>
      </c>
      <c r="D57501" s="279" t="str">
        <f>'Comp. Desp. Indiretas'!$C$89</f>
        <v>ART CREA - Nível 1</v>
      </c>
      <c r="E57501" s="278" t="str">
        <f>Resumo!$R$5</f>
        <v>Despesa</v>
      </c>
      <c r="F57501" s="278" t="str">
        <f>Resumo!$R$6</f>
        <v>Despesa Indireta</v>
      </c>
      <c r="G57501" s="286">
        <f>'Comp. Desp. Indiretas'!DX89</f>
        <v>0</v>
      </c>
    </row>
    <row r="57502" spans="1:7">
      <c r="A57502" s="283">
        <f>'Comp. Desp. Indiretas'!$DX$7</f>
        <v>0</v>
      </c>
      <c r="B57502" s="278" t="str">
        <f>'Comp. Desp. Indiretas'!$A$90</f>
        <v>ART</v>
      </c>
      <c r="D57502" s="279" t="str">
        <f>'Comp. Desp. Indiretas'!$C$90</f>
        <v>ART CREA - Nível 2</v>
      </c>
      <c r="E57502" s="278" t="str">
        <f>Resumo!$R$5</f>
        <v>Despesa</v>
      </c>
      <c r="F57502" s="278" t="str">
        <f>Resumo!$R$6</f>
        <v>Despesa Indireta</v>
      </c>
      <c r="G57502" s="286">
        <f>'Comp. Desp. Indiretas'!DX90</f>
        <v>0</v>
      </c>
    </row>
    <row r="57503" spans="1:7">
      <c r="A57503" s="283">
        <f>'Comp. Desp. Indiretas'!$DX$7</f>
        <v>0</v>
      </c>
      <c r="B57503" s="278" t="str">
        <f>'Comp. Desp. Indiretas'!$A$91</f>
        <v>ART</v>
      </c>
      <c r="D57503" s="279" t="str">
        <f>'Comp. Desp. Indiretas'!$C$91</f>
        <v>ART CREA - Nível 3</v>
      </c>
      <c r="E57503" s="278" t="str">
        <f>Resumo!$R$5</f>
        <v>Despesa</v>
      </c>
      <c r="F57503" s="278" t="str">
        <f>Resumo!$R$6</f>
        <v>Despesa Indireta</v>
      </c>
      <c r="G57503" s="286">
        <f>'Comp. Desp. Indiretas'!DX91</f>
        <v>0</v>
      </c>
    </row>
    <row r="57504" spans="1:7">
      <c r="A57504" s="283">
        <f>'Comp. Desp. Indiretas'!$DX$7</f>
        <v>0</v>
      </c>
      <c r="B57504" s="278" t="str">
        <f>'Comp. Desp. Indiretas'!$A$92</f>
        <v>ART</v>
      </c>
      <c r="D57504" s="279" t="str">
        <f>'Comp. Desp. Indiretas'!$C$92</f>
        <v>ACERVO CREA</v>
      </c>
      <c r="E57504" s="278" t="str">
        <f>Resumo!$R$5</f>
        <v>Despesa</v>
      </c>
      <c r="F57504" s="278" t="str">
        <f>Resumo!$R$6</f>
        <v>Despesa Indireta</v>
      </c>
      <c r="G57504" s="286">
        <f>'Comp. Desp. Indiretas'!DX92</f>
        <v>0</v>
      </c>
    </row>
    <row r="57505" spans="1:7">
      <c r="A57505" s="283">
        <f>'Comp. Desp. Indiretas'!$DX$7</f>
        <v>0</v>
      </c>
      <c r="B57505" s="278" t="str">
        <f>'Comp. Desp. Indiretas'!$A$93</f>
        <v>ART</v>
      </c>
      <c r="D57505" s="279" t="str">
        <f>'Comp. Desp. Indiretas'!$C$93</f>
        <v>ART CRBio</v>
      </c>
      <c r="E57505" s="278" t="str">
        <f>Resumo!$R$5</f>
        <v>Despesa</v>
      </c>
      <c r="F57505" s="278" t="str">
        <f>Resumo!$R$6</f>
        <v>Despesa Indireta</v>
      </c>
      <c r="G57505" s="286">
        <f>'Comp. Desp. Indiretas'!DX93</f>
        <v>0</v>
      </c>
    </row>
    <row r="57506" spans="1:7">
      <c r="A57506" s="283">
        <f>'Comp. Desp. Indiretas'!$DX$7</f>
        <v>0</v>
      </c>
      <c r="B57506" s="278" t="str">
        <f>'Comp. Desp. Indiretas'!$A$94</f>
        <v>ART</v>
      </c>
      <c r="D57506" s="279" t="str">
        <f>'Comp. Desp. Indiretas'!$C$94</f>
        <v>ACERVO CRBio</v>
      </c>
      <c r="E57506" s="278" t="str">
        <f>Resumo!$R$5</f>
        <v>Despesa</v>
      </c>
      <c r="F57506" s="278" t="str">
        <f>Resumo!$R$6</f>
        <v>Despesa Indireta</v>
      </c>
      <c r="G57506" s="286">
        <f>'Comp. Desp. Indiretas'!DX94</f>
        <v>0</v>
      </c>
    </row>
    <row r="57507" spans="1:7">
      <c r="A57507" s="283">
        <f>'Comp. Desp. Indiretas'!$DX$7</f>
        <v>0</v>
      </c>
      <c r="B57507" s="278" t="str">
        <f>'Comp. Desp. Indiretas'!$A$95</f>
        <v>ART</v>
      </c>
      <c r="D57507" s="279" t="str">
        <f>'Comp. Desp. Indiretas'!$C$95</f>
        <v>VISTO CREA PF</v>
      </c>
      <c r="E57507" s="278" t="str">
        <f>Resumo!$R$5</f>
        <v>Despesa</v>
      </c>
      <c r="F57507" s="278" t="str">
        <f>Resumo!$R$6</f>
        <v>Despesa Indireta</v>
      </c>
      <c r="G57507" s="286">
        <f>'Comp. Desp. Indiretas'!DX95</f>
        <v>0</v>
      </c>
    </row>
    <row r="57508" spans="1:7">
      <c r="A57508" s="283">
        <f>'Comp. Desp. Indiretas'!$DX$7</f>
        <v>0</v>
      </c>
      <c r="B57508" s="278" t="str">
        <f>'Comp. Desp. Indiretas'!$A$96</f>
        <v>ART</v>
      </c>
      <c r="D57508" s="279" t="str">
        <f>'Comp. Desp. Indiretas'!$C$96</f>
        <v>VISTO CREA PJ</v>
      </c>
      <c r="E57508" s="278" t="str">
        <f>Resumo!$R$5</f>
        <v>Despesa</v>
      </c>
      <c r="F57508" s="278" t="str">
        <f>Resumo!$R$6</f>
        <v>Despesa Indireta</v>
      </c>
      <c r="G57508" s="286">
        <f>'Comp. Desp. Indiretas'!DX96</f>
        <v>0</v>
      </c>
    </row>
    <row r="57509" spans="1:7">
      <c r="A57509" s="283">
        <f>'Comp. Desp. Indiretas'!$DX$7</f>
        <v>0</v>
      </c>
      <c r="B57509" s="278" t="str">
        <f>'Comp. Desp. Indiretas'!$A$97</f>
        <v>ART</v>
      </c>
      <c r="D57509" s="279" t="str">
        <f>'Comp. Desp. Indiretas'!$C$97</f>
        <v>ANUIDADE CREA PF</v>
      </c>
      <c r="E57509" s="278" t="str">
        <f>Resumo!$R$5</f>
        <v>Despesa</v>
      </c>
      <c r="F57509" s="278" t="str">
        <f>Resumo!$R$6</f>
        <v>Despesa Indireta</v>
      </c>
      <c r="G57509" s="286">
        <f>'Comp. Desp. Indiretas'!DX97</f>
        <v>0</v>
      </c>
    </row>
    <row r="57510" spans="1:7">
      <c r="A57510" s="283">
        <f>'Comp. Desp. Indiretas'!$DX$7</f>
        <v>0</v>
      </c>
      <c r="B57510" s="278" t="str">
        <f>'Comp. Desp. Indiretas'!$A$98</f>
        <v>ART</v>
      </c>
      <c r="D57510" s="279" t="str">
        <f>'Comp. Desp. Indiretas'!$C$98</f>
        <v>ANUIDADE CREA PJ</v>
      </c>
      <c r="E57510" s="278" t="str">
        <f>Resumo!$R$5</f>
        <v>Despesa</v>
      </c>
      <c r="F57510" s="278" t="str">
        <f>Resumo!$R$6</f>
        <v>Despesa Indireta</v>
      </c>
      <c r="G57510" s="286">
        <f>'Comp. Desp. Indiretas'!DX98</f>
        <v>0</v>
      </c>
    </row>
    <row r="57511" spans="1:7">
      <c r="A57511" s="283">
        <f>'Comp. Desp. Indiretas'!$DX$7</f>
        <v>0</v>
      </c>
      <c r="B57511" s="278" t="str">
        <f>'Comp. Desp. Indiretas'!$A$99</f>
        <v>ART</v>
      </c>
      <c r="D57511" s="279" t="str">
        <f>'Comp. Desp. Indiretas'!$C$99</f>
        <v>VISTO CRBio PF</v>
      </c>
      <c r="E57511" s="278" t="str">
        <f>Resumo!$R$5</f>
        <v>Despesa</v>
      </c>
      <c r="F57511" s="278" t="str">
        <f>Resumo!$R$6</f>
        <v>Despesa Indireta</v>
      </c>
      <c r="G57511" s="286">
        <f>'Comp. Desp. Indiretas'!DX99</f>
        <v>0</v>
      </c>
    </row>
    <row r="57512" spans="1:7">
      <c r="A57512" s="283">
        <f>'Comp. Desp. Indiretas'!$DX$7</f>
        <v>0</v>
      </c>
      <c r="B57512" s="278" t="str">
        <f>'Comp. Desp. Indiretas'!$A$100</f>
        <v>ART</v>
      </c>
      <c r="D57512" s="279" t="str">
        <f>'Comp. Desp. Indiretas'!$C$100</f>
        <v>VISTO CRBio PJ</v>
      </c>
      <c r="E57512" s="278" t="str">
        <f>Resumo!$R$5</f>
        <v>Despesa</v>
      </c>
      <c r="F57512" s="278" t="str">
        <f>Resumo!$R$6</f>
        <v>Despesa Indireta</v>
      </c>
      <c r="G57512" s="286">
        <f>'Comp. Desp. Indiretas'!DX100</f>
        <v>0</v>
      </c>
    </row>
    <row r="57513" spans="1:7">
      <c r="A57513" s="283">
        <f>'Comp. Desp. Indiretas'!$DX$7</f>
        <v>0</v>
      </c>
      <c r="B57513" s="278" t="str">
        <f>'Comp. Desp. Indiretas'!$A$101</f>
        <v>SMS</v>
      </c>
      <c r="D57513" s="279" t="str">
        <f>'Comp. Desp. Indiretas'!$C$101</f>
        <v>PPRA</v>
      </c>
      <c r="E57513" s="278" t="str">
        <f>Resumo!$R$5</f>
        <v>Despesa</v>
      </c>
      <c r="F57513" s="278" t="str">
        <f>Resumo!$R$6</f>
        <v>Despesa Indireta</v>
      </c>
      <c r="G57513" s="286">
        <f>'Comp. Desp. Indiretas'!DX101</f>
        <v>0</v>
      </c>
    </row>
    <row r="57514" spans="1:7">
      <c r="A57514" s="283">
        <f>'Comp. Desp. Indiretas'!$DX$7</f>
        <v>0</v>
      </c>
      <c r="B57514" s="278" t="str">
        <f>'Comp. Desp. Indiretas'!$A$102</f>
        <v>SMS</v>
      </c>
      <c r="D57514" s="279" t="str">
        <f>'Comp. Desp. Indiretas'!$C$102</f>
        <v>PCMSO</v>
      </c>
      <c r="E57514" s="278" t="str">
        <f>Resumo!$R$5</f>
        <v>Despesa</v>
      </c>
      <c r="F57514" s="278" t="str">
        <f>Resumo!$R$6</f>
        <v>Despesa Indireta</v>
      </c>
      <c r="G57514" s="286">
        <f>'Comp. Desp. Indiretas'!DX102</f>
        <v>0</v>
      </c>
    </row>
    <row r="57515" spans="1:7">
      <c r="A57515" s="283">
        <f>'Comp. Desp. Indiretas'!$DX$7</f>
        <v>0</v>
      </c>
      <c r="B57515" s="278" t="str">
        <f>'Comp. Desp. Indiretas'!$A$103</f>
        <v>SMS</v>
      </c>
      <c r="D57515" s="279" t="str">
        <f>'Comp. Desp. Indiretas'!$C$103</f>
        <v>PGR</v>
      </c>
      <c r="E57515" s="278" t="str">
        <f>Resumo!$R$5</f>
        <v>Despesa</v>
      </c>
      <c r="F57515" s="278" t="str">
        <f>Resumo!$R$6</f>
        <v>Despesa Indireta</v>
      </c>
      <c r="G57515" s="286">
        <f>'Comp. Desp. Indiretas'!DX103</f>
        <v>0</v>
      </c>
    </row>
    <row r="57516" spans="1:7">
      <c r="A57516" s="283">
        <f>'Comp. Desp. Indiretas'!$DX$7</f>
        <v>0</v>
      </c>
      <c r="B57516" s="278" t="str">
        <f>'Comp. Desp. Indiretas'!$A$104</f>
        <v>SMS</v>
      </c>
      <c r="D57516" s="279" t="str">
        <f>'Comp. Desp. Indiretas'!$C$104</f>
        <v>PAE</v>
      </c>
      <c r="E57516" s="278" t="str">
        <f>Resumo!$R$5</f>
        <v>Despesa</v>
      </c>
      <c r="F57516" s="278" t="str">
        <f>Resumo!$R$6</f>
        <v>Despesa Indireta</v>
      </c>
      <c r="G57516" s="286">
        <f>'Comp. Desp. Indiretas'!DX104</f>
        <v>0</v>
      </c>
    </row>
    <row r="57517" spans="1:7">
      <c r="A57517" s="283">
        <f>'Comp. Desp. Indiretas'!$DX$7</f>
        <v>0</v>
      </c>
      <c r="B57517" s="278" t="str">
        <f>'Comp. Desp. Indiretas'!$A$105</f>
        <v>SMS</v>
      </c>
      <c r="D57517" s="279" t="str">
        <f>'Comp. Desp. Indiretas'!$C$105</f>
        <v>TREINAMENTO</v>
      </c>
      <c r="E57517" s="278" t="str">
        <f>Resumo!$R$5</f>
        <v>Despesa</v>
      </c>
      <c r="F57517" s="278" t="str">
        <f>Resumo!$R$6</f>
        <v>Despesa Indireta</v>
      </c>
      <c r="G57517" s="286">
        <f>'Comp. Desp. Indiretas'!DX105</f>
        <v>0</v>
      </c>
    </row>
    <row r="57518" spans="1:7">
      <c r="A57518" s="283">
        <f>'Comp. Desp. Indiretas'!$DX$7</f>
        <v>0</v>
      </c>
      <c r="B57518" s="278" t="str">
        <f>'Comp. Desp. Indiretas'!$A$106</f>
        <v>SMS</v>
      </c>
      <c r="D57518" s="279" t="str">
        <f>'Comp. Desp. Indiretas'!$C$106</f>
        <v>ASO</v>
      </c>
      <c r="E57518" s="278" t="str">
        <f>Resumo!$R$5</f>
        <v>Despesa</v>
      </c>
      <c r="F57518" s="278" t="str">
        <f>Resumo!$R$6</f>
        <v>Despesa Indireta</v>
      </c>
      <c r="G57518" s="286">
        <f>'Comp. Desp. Indiretas'!DX106</f>
        <v>0</v>
      </c>
    </row>
    <row r="57519" spans="1:7">
      <c r="A57519" s="283">
        <f>'Comp. Desp. Indiretas'!$DX$7</f>
        <v>0</v>
      </c>
      <c r="B57519" s="278">
        <f>'Comp. Desp. Indiretas'!$A$107</f>
        <v>0</v>
      </c>
      <c r="D57519" s="279" t="str">
        <f>'Comp. Desp. Indiretas'!$C$107</f>
        <v/>
      </c>
      <c r="E57519" s="278" t="str">
        <f>Resumo!$R$5</f>
        <v>Despesa</v>
      </c>
      <c r="F57519" s="278" t="str">
        <f>Resumo!$R$6</f>
        <v>Despesa Indireta</v>
      </c>
      <c r="G57519" s="286">
        <f>'Comp. Desp. Indiretas'!DX107</f>
        <v>0</v>
      </c>
    </row>
    <row r="57520" spans="1:7">
      <c r="A57520" s="283">
        <f>'Comp. Desp. Indiretas'!$DX$7</f>
        <v>0</v>
      </c>
      <c r="B57520" s="278">
        <f>'Comp. Desp. Indiretas'!$A$108</f>
        <v>0</v>
      </c>
      <c r="D57520" s="279" t="str">
        <f>'Comp. Desp. Indiretas'!$C$108</f>
        <v/>
      </c>
      <c r="E57520" s="278" t="str">
        <f>Resumo!$R$5</f>
        <v>Despesa</v>
      </c>
      <c r="F57520" s="278" t="str">
        <f>Resumo!$R$6</f>
        <v>Despesa Indireta</v>
      </c>
      <c r="G57520" s="286">
        <f>'Comp. Desp. Indiretas'!DX108</f>
        <v>0</v>
      </c>
    </row>
    <row r="57521" spans="1:7">
      <c r="A57521" s="283">
        <f>'Comp. Desp. Indiretas'!$DX$7</f>
        <v>0</v>
      </c>
      <c r="B57521" s="278">
        <f>'Comp. Desp. Indiretas'!$A$109</f>
        <v>0</v>
      </c>
      <c r="D57521" s="279" t="str">
        <f>'Comp. Desp. Indiretas'!$C$109</f>
        <v/>
      </c>
      <c r="E57521" s="278" t="str">
        <f>Resumo!$R$5</f>
        <v>Despesa</v>
      </c>
      <c r="F57521" s="278" t="str">
        <f>Resumo!$R$6</f>
        <v>Despesa Indireta</v>
      </c>
      <c r="G57521" s="286">
        <f>'Comp. Desp. Indiretas'!DX109</f>
        <v>0</v>
      </c>
    </row>
    <row r="57522" spans="1:7">
      <c r="A57522" s="283">
        <f>'Comp. Desp. Indiretas'!$DX$7</f>
        <v>0</v>
      </c>
      <c r="B57522" s="278">
        <f>'Comp. Desp. Indiretas'!$A$110</f>
        <v>0</v>
      </c>
      <c r="D57522" s="279" t="str">
        <f>'Comp. Desp. Indiretas'!$C$110</f>
        <v/>
      </c>
      <c r="E57522" s="278" t="str">
        <f>Resumo!$R$5</f>
        <v>Despesa</v>
      </c>
      <c r="F57522" s="278" t="str">
        <f>Resumo!$R$6</f>
        <v>Despesa Indireta</v>
      </c>
      <c r="G57522" s="286">
        <f>'Comp. Desp. Indiretas'!DX110</f>
        <v>0</v>
      </c>
    </row>
    <row r="57523" spans="1:7">
      <c r="A57523" s="283">
        <f>'Comp. Desp. Indiretas'!$DX$7</f>
        <v>0</v>
      </c>
      <c r="B57523" s="278">
        <f>'Comp. Desp. Indiretas'!$A$111</f>
        <v>0</v>
      </c>
      <c r="D57523" s="279" t="str">
        <f>'Comp. Desp. Indiretas'!$C$111</f>
        <v/>
      </c>
      <c r="E57523" s="278" t="str">
        <f>Resumo!$R$5</f>
        <v>Despesa</v>
      </c>
      <c r="F57523" s="278" t="str">
        <f>Resumo!$R$6</f>
        <v>Despesa Indireta</v>
      </c>
      <c r="G57523" s="286">
        <f>'Comp. Desp. Indiretas'!DX111</f>
        <v>0</v>
      </c>
    </row>
    <row r="57524" spans="1:7">
      <c r="A57524" s="283">
        <f>'Comp. Desp. Indiretas'!$DX$7</f>
        <v>0</v>
      </c>
      <c r="B57524" s="278">
        <f>'Comp. Desp. Indiretas'!$A$112</f>
        <v>0</v>
      </c>
      <c r="D57524" s="279" t="str">
        <f>'Comp. Desp. Indiretas'!$C$112</f>
        <v/>
      </c>
      <c r="E57524" s="278" t="str">
        <f>Resumo!$R$5</f>
        <v>Despesa</v>
      </c>
      <c r="F57524" s="278" t="str">
        <f>Resumo!$R$6</f>
        <v>Despesa Indireta</v>
      </c>
      <c r="G57524" s="286">
        <f>'Comp. Desp. Indiretas'!DX112</f>
        <v>0</v>
      </c>
    </row>
    <row r="57525" spans="1:7">
      <c r="A57525" s="283">
        <f>'Comp. Desp. Indiretas'!$DX$7</f>
        <v>0</v>
      </c>
      <c r="B57525" s="278" t="str">
        <f>'Composições Desp. Diretas'!$A$10</f>
        <v>MOD</v>
      </c>
      <c r="C57525" s="278" t="str">
        <f>EAP!$C$9</f>
        <v>PP01</v>
      </c>
      <c r="D57525" s="279" t="str">
        <f>'Composições Desp. Diretas'!$C$10</f>
        <v>ANALISTA TÉCNICO</v>
      </c>
      <c r="E57525" s="278" t="str">
        <f>Resumo!$R$5</f>
        <v>Despesa</v>
      </c>
      <c r="F57525" s="278" t="str">
        <f>Resumo!$R$7</f>
        <v>Despesa Direta</v>
      </c>
      <c r="G57525" s="286">
        <f>'Composições Desp. Diretas'!DY10</f>
        <v>0</v>
      </c>
    </row>
    <row r="57526" spans="1:7">
      <c r="A57526" s="283">
        <f>'Comp. Desp. Indiretas'!$DX$7</f>
        <v>0</v>
      </c>
      <c r="B57526" s="278" t="str">
        <f>'Composições Desp. Diretas'!$A$11</f>
        <v>MOD</v>
      </c>
      <c r="C57526" s="278" t="str">
        <f>EAP!$C$9</f>
        <v>PP01</v>
      </c>
      <c r="D57526" s="279" t="str">
        <f>'Composições Desp. Diretas'!$C$11</f>
        <v>ASSISTENTE ADMINISTRATIVO</v>
      </c>
      <c r="E57526" s="278" t="str">
        <f>Resumo!$R$5</f>
        <v>Despesa</v>
      </c>
      <c r="F57526" s="278" t="str">
        <f>Resumo!$R$7</f>
        <v>Despesa Direta</v>
      </c>
      <c r="G57526" s="286">
        <f>'Composições Desp. Diretas'!DY11</f>
        <v>0</v>
      </c>
    </row>
    <row r="57527" spans="1:7">
      <c r="A57527" s="283">
        <f>'Comp. Desp. Indiretas'!$DX$7</f>
        <v>0</v>
      </c>
      <c r="B57527" s="278" t="str">
        <f>'Composições Desp. Diretas'!$A$12</f>
        <v>MOD</v>
      </c>
      <c r="C57527" s="278" t="str">
        <f>EAP!$C$9</f>
        <v>PP01</v>
      </c>
      <c r="D57527" s="279" t="str">
        <f>'Composições Desp. Diretas'!$C$12</f>
        <v>TÉCNICO DE SEGURANÇA</v>
      </c>
      <c r="E57527" s="278" t="str">
        <f>Resumo!$R$5</f>
        <v>Despesa</v>
      </c>
      <c r="F57527" s="278" t="str">
        <f>Resumo!$R$7</f>
        <v>Despesa Direta</v>
      </c>
      <c r="G57527" s="286">
        <f>'Composições Desp. Diretas'!DY12</f>
        <v>0</v>
      </c>
    </row>
    <row r="57528" spans="1:7">
      <c r="A57528" s="283">
        <f>'Comp. Desp. Indiretas'!$DX$7</f>
        <v>0</v>
      </c>
      <c r="B57528" s="278" t="str">
        <f>'Composições Desp. Diretas'!$A$13</f>
        <v>MOD</v>
      </c>
      <c r="C57528" s="278" t="str">
        <f>EAP!$C$9</f>
        <v>PP01</v>
      </c>
      <c r="D57528" s="279" t="str">
        <f>'Composições Desp. Diretas'!$C$13</f>
        <v>PREPOSTO</v>
      </c>
      <c r="E57528" s="278" t="str">
        <f>Resumo!$R$5</f>
        <v>Despesa</v>
      </c>
      <c r="F57528" s="278" t="str">
        <f>Resumo!$R$7</f>
        <v>Despesa Direta</v>
      </c>
      <c r="G57528" s="286">
        <f>'Composições Desp. Diretas'!DY13</f>
        <v>0</v>
      </c>
    </row>
    <row r="57529" spans="1:7">
      <c r="A57529" s="283">
        <f>'Comp. Desp. Indiretas'!$DX$7</f>
        <v>0</v>
      </c>
      <c r="B57529" s="278" t="str">
        <f>'Composições Desp. Diretas'!$A$14</f>
        <v>MOD</v>
      </c>
      <c r="C57529" s="278" t="str">
        <f>EAP!$C$9</f>
        <v>PP01</v>
      </c>
      <c r="D57529" s="279" t="str">
        <f>'Composições Desp. Diretas'!$C$14</f>
        <v>COORDENADOR PEAC</v>
      </c>
      <c r="E57529" s="278" t="str">
        <f>Resumo!$R$5</f>
        <v>Despesa</v>
      </c>
      <c r="F57529" s="278" t="str">
        <f>Resumo!$R$7</f>
        <v>Despesa Direta</v>
      </c>
      <c r="G57529" s="286">
        <f>'Composições Desp. Diretas'!DY14</f>
        <v>0</v>
      </c>
    </row>
    <row r="57530" spans="1:7">
      <c r="A57530" s="283">
        <f>'Comp. Desp. Indiretas'!$DX$7</f>
        <v>0</v>
      </c>
      <c r="B57530" s="278" t="str">
        <f>'Composições Desp. Diretas'!$A$15</f>
        <v>MOD</v>
      </c>
      <c r="C57530" s="278" t="str">
        <f>EAP!$C$9</f>
        <v>PP01</v>
      </c>
      <c r="D57530" s="279" t="str">
        <f>'Composições Desp. Diretas'!$C$15</f>
        <v>COORDENADOR PEAC</v>
      </c>
      <c r="E57530" s="278" t="str">
        <f>Resumo!$R$5</f>
        <v>Despesa</v>
      </c>
      <c r="F57530" s="278" t="str">
        <f>Resumo!$R$7</f>
        <v>Despesa Direta</v>
      </c>
      <c r="G57530" s="286">
        <f>'Composições Desp. Diretas'!DY15</f>
        <v>0</v>
      </c>
    </row>
    <row r="57531" spans="1:7">
      <c r="A57531" s="283">
        <f>'Comp. Desp. Indiretas'!$DX$7</f>
        <v>0</v>
      </c>
      <c r="B57531" s="278" t="str">
        <f>'Composições Desp. Diretas'!$A$16</f>
        <v>MOD</v>
      </c>
      <c r="C57531" s="278" t="str">
        <f>EAP!$C$9</f>
        <v>PP01</v>
      </c>
      <c r="D57531" s="279" t="str">
        <f>'Composições Desp. Diretas'!$C$16</f>
        <v>PRODUÇÃO AUDIOVISUAL (DESIGNER GRÁFICO)</v>
      </c>
      <c r="E57531" s="278" t="str">
        <f>Resumo!$R$5</f>
        <v>Despesa</v>
      </c>
      <c r="F57531" s="278" t="str">
        <f>Resumo!$R$7</f>
        <v>Despesa Direta</v>
      </c>
      <c r="G57531" s="286">
        <f>'Composições Desp. Diretas'!DY16</f>
        <v>0</v>
      </c>
    </row>
    <row r="57532" spans="1:7">
      <c r="A57532" s="283">
        <f>'Comp. Desp. Indiretas'!$DX$7</f>
        <v>0</v>
      </c>
      <c r="B57532" s="278" t="str">
        <f>'Composições Desp. Diretas'!$A$17</f>
        <v>DG</v>
      </c>
      <c r="C57532" s="278" t="str">
        <f>EAP!$C$9</f>
        <v>PP01</v>
      </c>
      <c r="D57532" s="279" t="str">
        <f>'Composições Desp. Diretas'!$C$17</f>
        <v>AJUDA DE CUSTO - CAJU - NÍVEL 1</v>
      </c>
      <c r="E57532" s="278" t="str">
        <f>Resumo!$R$5</f>
        <v>Despesa</v>
      </c>
      <c r="F57532" s="278" t="str">
        <f>Resumo!$R$7</f>
        <v>Despesa Direta</v>
      </c>
      <c r="G57532" s="286">
        <f>'Composições Desp. Diretas'!DY17</f>
        <v>0</v>
      </c>
    </row>
    <row r="57533" spans="1:7">
      <c r="A57533" s="283">
        <f>'Comp. Desp. Indiretas'!$DX$7</f>
        <v>0</v>
      </c>
      <c r="B57533" s="278" t="str">
        <f>'Composições Desp. Diretas'!$A$18</f>
        <v>DG</v>
      </c>
      <c r="C57533" s="278" t="str">
        <f>EAP!$C$9</f>
        <v>PP01</v>
      </c>
      <c r="D57533" s="279" t="str">
        <f>'Composições Desp. Diretas'!$C$18</f>
        <v>AJUDA DE CUSTO - CAJU - NÍVEL 2</v>
      </c>
      <c r="E57533" s="278" t="str">
        <f>Resumo!$R$5</f>
        <v>Despesa</v>
      </c>
      <c r="F57533" s="278" t="str">
        <f>Resumo!$R$7</f>
        <v>Despesa Direta</v>
      </c>
      <c r="G57533" s="286">
        <f>'Composições Desp. Diretas'!DY18</f>
        <v>0</v>
      </c>
    </row>
    <row r="57534" spans="1:7">
      <c r="A57534" s="283">
        <f>'Comp. Desp. Indiretas'!$DX$7</f>
        <v>0</v>
      </c>
      <c r="B57534" s="278" t="str">
        <f>'Composições Desp. Diretas'!$A$19</f>
        <v>MA</v>
      </c>
      <c r="C57534" s="278" t="str">
        <f>EAP!$C$9</f>
        <v>PP01</v>
      </c>
      <c r="D57534" s="279" t="str">
        <f>'Composições Desp. Diretas'!$C$19</f>
        <v>UNIFORME/EPI</v>
      </c>
      <c r="E57534" s="278" t="str">
        <f>Resumo!$R$5</f>
        <v>Despesa</v>
      </c>
      <c r="F57534" s="278" t="str">
        <f>Resumo!$R$7</f>
        <v>Despesa Direta</v>
      </c>
      <c r="G57534" s="286">
        <f>'Composições Desp. Diretas'!DY19</f>
        <v>0</v>
      </c>
    </row>
    <row r="57535" spans="1:7">
      <c r="A57535" s="283">
        <f>'Comp. Desp. Indiretas'!$DX$7</f>
        <v>0</v>
      </c>
      <c r="B57535" s="278" t="str">
        <f>'Composições Desp. Diretas'!$A$20</f>
        <v>SMS</v>
      </c>
      <c r="C57535" s="278" t="str">
        <f>EAP!$C$9</f>
        <v>PP01</v>
      </c>
      <c r="D57535" s="279" t="str">
        <f>'Composições Desp. Diretas'!$C$20</f>
        <v>ASO</v>
      </c>
      <c r="E57535" s="278" t="str">
        <f>Resumo!$R$5</f>
        <v>Despesa</v>
      </c>
      <c r="F57535" s="278" t="str">
        <f>Resumo!$R$7</f>
        <v>Despesa Direta</v>
      </c>
      <c r="G57535" s="286">
        <f>'Composições Desp. Diretas'!DY20</f>
        <v>0</v>
      </c>
    </row>
    <row r="57536" spans="1:7">
      <c r="A57536" s="283">
        <f>'Comp. Desp. Indiretas'!$DX$7</f>
        <v>0</v>
      </c>
      <c r="B57536" s="278" t="str">
        <f>'Composições Desp. Diretas'!$A$21</f>
        <v>EQ</v>
      </c>
      <c r="C57536" s="278" t="str">
        <f>EAP!$C$9</f>
        <v>PP01</v>
      </c>
      <c r="D57536" s="279" t="str">
        <f>'Composições Desp. Diretas'!$C$21</f>
        <v>NOTEBOOK</v>
      </c>
      <c r="E57536" s="278" t="str">
        <f>Resumo!$R$5</f>
        <v>Despesa</v>
      </c>
      <c r="F57536" s="278" t="str">
        <f>Resumo!$R$7</f>
        <v>Despesa Direta</v>
      </c>
      <c r="G57536" s="286">
        <f>'Composições Desp. Diretas'!DY21</f>
        <v>0</v>
      </c>
    </row>
    <row r="57537" spans="1:7">
      <c r="A57537" s="283">
        <f>'Comp. Desp. Indiretas'!$DX$7</f>
        <v>0</v>
      </c>
      <c r="B57537" s="278" t="str">
        <f>'Composições Desp. Diretas'!$A$22</f>
        <v>EQ</v>
      </c>
      <c r="C57537" s="278" t="str">
        <f>EAP!$C$9</f>
        <v>PP01</v>
      </c>
      <c r="D57537" s="279" t="str">
        <f>'Composições Desp. Diretas'!$C$22</f>
        <v>KIT MULTIMÍDIA</v>
      </c>
      <c r="E57537" s="278" t="str">
        <f>Resumo!$R$5</f>
        <v>Despesa</v>
      </c>
      <c r="F57537" s="278" t="str">
        <f>Resumo!$R$7</f>
        <v>Despesa Direta</v>
      </c>
      <c r="G57537" s="286">
        <f>'Composições Desp. Diretas'!DY22</f>
        <v>0</v>
      </c>
    </row>
    <row r="57538" spans="1:7">
      <c r="A57538" s="283">
        <f>'Comp. Desp. Indiretas'!$DX$7</f>
        <v>0</v>
      </c>
      <c r="B57538" s="278" t="str">
        <f>'Composições Desp. Diretas'!$A$23</f>
        <v>SMS</v>
      </c>
      <c r="C57538" s="278" t="str">
        <f>EAP!$C$9</f>
        <v>PP01</v>
      </c>
      <c r="D57538" s="279" t="str">
        <f>'Composições Desp. Diretas'!$C$23</f>
        <v>TREINAMENTO RAC02 (VALE)</v>
      </c>
      <c r="E57538" s="278" t="str">
        <f>Resumo!$R$5</f>
        <v>Despesa</v>
      </c>
      <c r="F57538" s="278" t="str">
        <f>Resumo!$R$7</f>
        <v>Despesa Direta</v>
      </c>
      <c r="G57538" s="286">
        <f>'Composições Desp. Diretas'!DY23</f>
        <v>0</v>
      </c>
    </row>
    <row r="57539" spans="1:7">
      <c r="A57539" s="283">
        <f>'Comp. Desp. Indiretas'!$DX$7</f>
        <v>0</v>
      </c>
      <c r="B57539" s="278" t="str">
        <f>'Composições Desp. Diretas'!$A$24</f>
        <v>SE</v>
      </c>
      <c r="C57539" s="278" t="str">
        <f>EAP!$C$9</f>
        <v>PP01</v>
      </c>
      <c r="D57539" s="279" t="str">
        <f>'Composições Desp. Diretas'!$C$24</f>
        <v>ESPECIALISTA - 44h/MÊS</v>
      </c>
      <c r="E57539" s="278" t="str">
        <f>Resumo!$R$5</f>
        <v>Despesa</v>
      </c>
      <c r="F57539" s="278" t="str">
        <f>Resumo!$R$7</f>
        <v>Despesa Direta</v>
      </c>
      <c r="G57539" s="286">
        <f>'Composições Desp. Diretas'!DY24</f>
        <v>0</v>
      </c>
    </row>
    <row r="57540" spans="1:7">
      <c r="A57540" s="283">
        <f>'Comp. Desp. Indiretas'!$DX$7</f>
        <v>0</v>
      </c>
      <c r="B57540" s="278">
        <f>'Composições Desp. Diretas'!$A$25</f>
        <v>0</v>
      </c>
      <c r="C57540" s="278" t="str">
        <f>EAP!$C$9</f>
        <v>PP01</v>
      </c>
      <c r="D57540" s="279">
        <f>'Composições Desp. Diretas'!$C$25</f>
        <v>0</v>
      </c>
      <c r="E57540" s="278" t="str">
        <f>Resumo!$R$5</f>
        <v>Despesa</v>
      </c>
      <c r="F57540" s="278" t="str">
        <f>Resumo!$R$7</f>
        <v>Despesa Direta</v>
      </c>
      <c r="G57540" s="286">
        <f>'Composições Desp. Diretas'!DY25</f>
        <v>0</v>
      </c>
    </row>
    <row r="57541" spans="1:7">
      <c r="A57541" s="283">
        <f>'Comp. Desp. Indiretas'!$DX$7</f>
        <v>0</v>
      </c>
      <c r="B57541" s="278">
        <f>'Composições Desp. Diretas'!$A$26</f>
        <v>0</v>
      </c>
      <c r="C57541" s="278" t="str">
        <f>EAP!$C$9</f>
        <v>PP01</v>
      </c>
      <c r="D57541" s="279">
        <f>'Composições Desp. Diretas'!$C$26</f>
        <v>0</v>
      </c>
      <c r="E57541" s="278" t="str">
        <f>Resumo!$R$5</f>
        <v>Despesa</v>
      </c>
      <c r="F57541" s="278" t="str">
        <f>Resumo!$R$7</f>
        <v>Despesa Direta</v>
      </c>
      <c r="G57541" s="286">
        <f>'Composições Desp. Diretas'!DY26</f>
        <v>0</v>
      </c>
    </row>
    <row r="57542" spans="1:7">
      <c r="A57542" s="283">
        <f>'Comp. Desp. Indiretas'!$DX$7</f>
        <v>0</v>
      </c>
      <c r="B57542" s="278">
        <f>'Composições Desp. Diretas'!$A$27</f>
        <v>0</v>
      </c>
      <c r="C57542" s="278" t="str">
        <f>EAP!$C$9</f>
        <v>PP01</v>
      </c>
      <c r="D57542" s="279">
        <f>'Composições Desp. Diretas'!$C$27</f>
        <v>0</v>
      </c>
      <c r="E57542" s="278" t="str">
        <f>Resumo!$R$5</f>
        <v>Despesa</v>
      </c>
      <c r="F57542" s="278" t="str">
        <f>Resumo!$R$7</f>
        <v>Despesa Direta</v>
      </c>
      <c r="G57542" s="286">
        <f>'Composições Desp. Diretas'!DY27</f>
        <v>0</v>
      </c>
    </row>
    <row r="57543" spans="1:7">
      <c r="A57543" s="283">
        <f>'Comp. Desp. Indiretas'!$DX$7</f>
        <v>0</v>
      </c>
      <c r="B57543" s="278">
        <f>'Composições Desp. Diretas'!$A$28</f>
        <v>0</v>
      </c>
      <c r="C57543" s="278" t="str">
        <f>EAP!$C$9</f>
        <v>PP01</v>
      </c>
      <c r="D57543" s="279">
        <f>'Composições Desp. Diretas'!$C$28</f>
        <v>0</v>
      </c>
      <c r="E57543" s="278" t="str">
        <f>Resumo!$R$5</f>
        <v>Despesa</v>
      </c>
      <c r="F57543" s="278" t="str">
        <f>Resumo!$R$7</f>
        <v>Despesa Direta</v>
      </c>
      <c r="G57543" s="286">
        <f>'Composições Desp. Diretas'!DY28</f>
        <v>0</v>
      </c>
    </row>
    <row r="57544" spans="1:7">
      <c r="A57544" s="283">
        <f>'Comp. Desp. Indiretas'!$DX$7</f>
        <v>0</v>
      </c>
      <c r="B57544" s="278">
        <f>'Composições Desp. Diretas'!$A$29</f>
        <v>0</v>
      </c>
      <c r="C57544" s="278" t="str">
        <f>EAP!$C$9</f>
        <v>PP01</v>
      </c>
      <c r="D57544" s="279">
        <f>'Composições Desp. Diretas'!$C$29</f>
        <v>0</v>
      </c>
      <c r="E57544" s="278" t="str">
        <f>Resumo!$R$5</f>
        <v>Despesa</v>
      </c>
      <c r="F57544" s="278" t="str">
        <f>Resumo!$R$7</f>
        <v>Despesa Direta</v>
      </c>
      <c r="G57544" s="286">
        <f>'Composições Desp. Diretas'!DY29</f>
        <v>0</v>
      </c>
    </row>
    <row r="57545" spans="1:7">
      <c r="A57545" s="283">
        <f>'Comp. Desp. Indiretas'!$DX$7</f>
        <v>0</v>
      </c>
      <c r="B57545" s="278">
        <f>'Composições Desp. Diretas'!$A$30</f>
        <v>0</v>
      </c>
      <c r="C57545" s="278" t="str">
        <f>EAP!$C$9</f>
        <v>PP01</v>
      </c>
      <c r="D57545" s="279">
        <f>'Composições Desp. Diretas'!$C$30</f>
        <v>0</v>
      </c>
      <c r="E57545" s="278" t="str">
        <f>Resumo!$R$5</f>
        <v>Despesa</v>
      </c>
      <c r="F57545" s="278" t="str">
        <f>Resumo!$R$7</f>
        <v>Despesa Direta</v>
      </c>
      <c r="G57545" s="286">
        <f>'Composições Desp. Diretas'!DY30</f>
        <v>0</v>
      </c>
    </row>
    <row r="57546" spans="1:7">
      <c r="A57546" s="283">
        <f>'Comp. Desp. Indiretas'!$DX$7</f>
        <v>0</v>
      </c>
      <c r="B57546" s="278">
        <f>'Composições Desp. Diretas'!$A$31</f>
        <v>0</v>
      </c>
      <c r="C57546" s="278" t="str">
        <f>EAP!$C$9</f>
        <v>PP01</v>
      </c>
      <c r="D57546" s="279">
        <f>'Composições Desp. Diretas'!$C$31</f>
        <v>0</v>
      </c>
      <c r="E57546" s="278" t="str">
        <f>Resumo!$R$5</f>
        <v>Despesa</v>
      </c>
      <c r="F57546" s="278" t="str">
        <f>Resumo!$R$7</f>
        <v>Despesa Direta</v>
      </c>
      <c r="G57546" s="286">
        <f>'Composições Desp. Diretas'!DY31</f>
        <v>0</v>
      </c>
    </row>
    <row r="57547" spans="1:7">
      <c r="A57547" s="283">
        <f>'Comp. Desp. Indiretas'!$DX$7</f>
        <v>0</v>
      </c>
      <c r="B57547" s="278">
        <f>'Composições Desp. Diretas'!$A$32</f>
        <v>0</v>
      </c>
      <c r="C57547" s="278" t="str">
        <f>EAP!$C$9</f>
        <v>PP01</v>
      </c>
      <c r="D57547" s="279">
        <f>'Composições Desp. Diretas'!$C$32</f>
        <v>0</v>
      </c>
      <c r="E57547" s="278" t="str">
        <f>Resumo!$R$5</f>
        <v>Despesa</v>
      </c>
      <c r="F57547" s="278" t="str">
        <f>Resumo!$R$7</f>
        <v>Despesa Direta</v>
      </c>
      <c r="G57547" s="286">
        <f>'Composições Desp. Diretas'!DY32</f>
        <v>0</v>
      </c>
    </row>
    <row r="57548" spans="1:7">
      <c r="A57548" s="283">
        <f>'Comp. Desp. Indiretas'!$DX$7</f>
        <v>0</v>
      </c>
      <c r="B57548" s="278">
        <f>'Composições Desp. Diretas'!$A$33</f>
        <v>0</v>
      </c>
      <c r="C57548" s="278" t="str">
        <f>EAP!$C$9</f>
        <v>PP01</v>
      </c>
      <c r="D57548" s="279">
        <f>'Composições Desp. Diretas'!$C$33</f>
        <v>0</v>
      </c>
      <c r="E57548" s="278" t="str">
        <f>Resumo!$R$5</f>
        <v>Despesa</v>
      </c>
      <c r="F57548" s="278" t="str">
        <f>Resumo!$R$7</f>
        <v>Despesa Direta</v>
      </c>
      <c r="G57548" s="286">
        <f>'Composições Desp. Diretas'!DY33</f>
        <v>0</v>
      </c>
    </row>
    <row r="57549" spans="1:7">
      <c r="A57549" s="283">
        <f>'Comp. Desp. Indiretas'!$DX$7</f>
        <v>0</v>
      </c>
      <c r="B57549" s="278">
        <f>'Composições Desp. Diretas'!$A$34</f>
        <v>0</v>
      </c>
      <c r="C57549" s="278" t="str">
        <f>EAP!$C$9</f>
        <v>PP01</v>
      </c>
      <c r="D57549" s="279">
        <f>'Composições Desp. Diretas'!$C$34</f>
        <v>0</v>
      </c>
      <c r="E57549" s="278" t="str">
        <f>Resumo!$R$5</f>
        <v>Despesa</v>
      </c>
      <c r="F57549" s="278" t="str">
        <f>Resumo!$R$7</f>
        <v>Despesa Direta</v>
      </c>
      <c r="G57549" s="286">
        <f>'Composições Desp. Diretas'!DY34</f>
        <v>0</v>
      </c>
    </row>
    <row r="57550" spans="1:7">
      <c r="A57550" s="283">
        <f>'Comp. Desp. Indiretas'!$DX$7</f>
        <v>0</v>
      </c>
      <c r="B57550" s="278">
        <f>'Composições Desp. Diretas'!$A$35</f>
        <v>0</v>
      </c>
      <c r="C57550" s="278" t="str">
        <f>EAP!$C$9</f>
        <v>PP01</v>
      </c>
      <c r="D57550" s="279">
        <f>'Composições Desp. Diretas'!$C$35</f>
        <v>0</v>
      </c>
      <c r="E57550" s="278" t="str">
        <f>Resumo!$R$5</f>
        <v>Despesa</v>
      </c>
      <c r="F57550" s="278" t="str">
        <f>Resumo!$R$7</f>
        <v>Despesa Direta</v>
      </c>
      <c r="G57550" s="286">
        <f>'Composições Desp. Diretas'!DY35</f>
        <v>0</v>
      </c>
    </row>
    <row r="57551" spans="1:7">
      <c r="A57551" s="283">
        <f>'Comp. Desp. Indiretas'!$DX$7</f>
        <v>0</v>
      </c>
      <c r="B57551" s="278">
        <f>'Composições Desp. Diretas'!$A$36</f>
        <v>0</v>
      </c>
      <c r="C57551" s="278" t="str">
        <f>EAP!$C$9</f>
        <v>PP01</v>
      </c>
      <c r="D57551" s="279">
        <f>'Composições Desp. Diretas'!$C$36</f>
        <v>0</v>
      </c>
      <c r="E57551" s="278" t="str">
        <f>Resumo!$R$5</f>
        <v>Despesa</v>
      </c>
      <c r="F57551" s="278" t="str">
        <f>Resumo!$R$7</f>
        <v>Despesa Direta</v>
      </c>
      <c r="G57551" s="286">
        <f>'Composições Desp. Diretas'!DY36</f>
        <v>0</v>
      </c>
    </row>
    <row r="57552" spans="1:7">
      <c r="A57552" s="283">
        <f>'Comp. Desp. Indiretas'!$DX$7</f>
        <v>0</v>
      </c>
      <c r="B57552" s="278">
        <f>'Composições Desp. Diretas'!$A$37</f>
        <v>0</v>
      </c>
      <c r="C57552" s="278" t="str">
        <f>EAP!$C$9</f>
        <v>PP01</v>
      </c>
      <c r="D57552" s="279">
        <f>'Composições Desp. Diretas'!$C$37</f>
        <v>0</v>
      </c>
      <c r="E57552" s="278" t="str">
        <f>Resumo!$R$5</f>
        <v>Despesa</v>
      </c>
      <c r="F57552" s="278" t="str">
        <f>Resumo!$R$7</f>
        <v>Despesa Direta</v>
      </c>
      <c r="G57552" s="286">
        <f>'Composições Desp. Diretas'!DY37</f>
        <v>0</v>
      </c>
    </row>
    <row r="57553" spans="1:7">
      <c r="A57553" s="283">
        <f>'Comp. Desp. Indiretas'!$DX$7</f>
        <v>0</v>
      </c>
      <c r="B57553" s="278">
        <f>'Composições Desp. Diretas'!$A$38</f>
        <v>0</v>
      </c>
      <c r="C57553" s="278" t="str">
        <f>EAP!$C$9</f>
        <v>PP01</v>
      </c>
      <c r="D57553" s="279">
        <f>'Composições Desp. Diretas'!$C$38</f>
        <v>0</v>
      </c>
      <c r="E57553" s="278" t="str">
        <f>Resumo!$R$5</f>
        <v>Despesa</v>
      </c>
      <c r="F57553" s="278" t="str">
        <f>Resumo!$R$7</f>
        <v>Despesa Direta</v>
      </c>
      <c r="G57553" s="286">
        <f>'Composições Desp. Diretas'!DY38</f>
        <v>0</v>
      </c>
    </row>
    <row r="57554" spans="1:7">
      <c r="A57554" s="283">
        <f>'Comp. Desp. Indiretas'!$DX$7</f>
        <v>0</v>
      </c>
      <c r="B57554" s="278">
        <f>'Composições Desp. Diretas'!$A$39</f>
        <v>0</v>
      </c>
      <c r="C57554" s="278" t="str">
        <f>EAP!$C$9</f>
        <v>PP01</v>
      </c>
      <c r="D57554" s="279">
        <f>'Composições Desp. Diretas'!$C$39</f>
        <v>0</v>
      </c>
      <c r="E57554" s="278" t="str">
        <f>Resumo!$R$5</f>
        <v>Despesa</v>
      </c>
      <c r="F57554" s="278" t="str">
        <f>Resumo!$R$7</f>
        <v>Despesa Direta</v>
      </c>
      <c r="G57554" s="286">
        <f>'Composições Desp. Diretas'!DY39</f>
        <v>0</v>
      </c>
    </row>
    <row r="57555" spans="1:7">
      <c r="A57555" s="283">
        <f>'Comp. Desp. Indiretas'!$DX$7</f>
        <v>0</v>
      </c>
      <c r="B57555" s="278">
        <f>'Composições Desp. Diretas'!$A$40</f>
        <v>0</v>
      </c>
      <c r="C57555" s="278" t="str">
        <f>EAP!$C$9</f>
        <v>PP01</v>
      </c>
      <c r="D57555" s="279">
        <f>'Composições Desp. Diretas'!$C$40</f>
        <v>0</v>
      </c>
      <c r="E57555" s="278" t="str">
        <f>Resumo!$R$5</f>
        <v>Despesa</v>
      </c>
      <c r="F57555" s="278" t="str">
        <f>Resumo!$R$7</f>
        <v>Despesa Direta</v>
      </c>
      <c r="G57555" s="286">
        <f>'Composições Desp. Diretas'!DY40</f>
        <v>0</v>
      </c>
    </row>
    <row r="57556" spans="1:7">
      <c r="A57556" s="283">
        <f>'Comp. Desp. Indiretas'!$DX$7</f>
        <v>0</v>
      </c>
      <c r="B57556" s="278" t="str">
        <f>'Composições Desp. Diretas'!$A$42</f>
        <v>DG</v>
      </c>
      <c r="C57556" s="278" t="str">
        <f>EAP!$C$10</f>
        <v>PP02</v>
      </c>
      <c r="D57556" s="279" t="str">
        <f>'Composições Desp. Diretas'!$C$42</f>
        <v>ALUGUEL DE VEÍCULO SUV</v>
      </c>
      <c r="E57556" s="278" t="str">
        <f>Resumo!$R$5</f>
        <v>Despesa</v>
      </c>
      <c r="F57556" s="278" t="str">
        <f>Resumo!$R$7</f>
        <v>Despesa Direta</v>
      </c>
      <c r="G57556" s="286">
        <f>'Composições Desp. Diretas'!DY42</f>
        <v>0</v>
      </c>
    </row>
    <row r="57557" spans="1:7">
      <c r="A57557" s="283">
        <f>'Comp. Desp. Indiretas'!$DX$7</f>
        <v>0</v>
      </c>
      <c r="B57557" s="278" t="str">
        <f>'Composições Desp. Diretas'!$A$43</f>
        <v>DG</v>
      </c>
      <c r="C57557" s="278" t="str">
        <f>EAP!$C$10</f>
        <v>PP02</v>
      </c>
      <c r="D57557" s="279" t="str">
        <f>'Composições Desp. Diretas'!$C$43</f>
        <v>COMBUSTÍVEL - GASOLINA</v>
      </c>
      <c r="E57557" s="278" t="str">
        <f>Resumo!$R$5</f>
        <v>Despesa</v>
      </c>
      <c r="F57557" s="278" t="str">
        <f>Resumo!$R$7</f>
        <v>Despesa Direta</v>
      </c>
      <c r="G57557" s="286">
        <f>'Composições Desp. Diretas'!DY43</f>
        <v>0</v>
      </c>
    </row>
    <row r="57558" spans="1:7">
      <c r="A57558" s="283">
        <f>'Comp. Desp. Indiretas'!$DX$7</f>
        <v>0</v>
      </c>
      <c r="B57558" s="278" t="str">
        <f>'Composições Desp. Diretas'!$A$44</f>
        <v>DG</v>
      </c>
      <c r="C57558" s="278" t="str">
        <f>EAP!$C$10</f>
        <v>PP02</v>
      </c>
      <c r="D57558" s="279" t="str">
        <f>'Composições Desp. Diretas'!$C$44</f>
        <v>EQUIPAMENTOS VEÍCULO (SENSOR DE FADIGA + TELEMETRIA)</v>
      </c>
      <c r="E57558" s="278" t="str">
        <f>Resumo!$R$5</f>
        <v>Despesa</v>
      </c>
      <c r="F57558" s="278" t="str">
        <f>Resumo!$R$7</f>
        <v>Despesa Direta</v>
      </c>
      <c r="G57558" s="286">
        <f>'Composições Desp. Diretas'!DY44</f>
        <v>0</v>
      </c>
    </row>
    <row r="57559" spans="1:7">
      <c r="A57559" s="283">
        <f>'Comp. Desp. Indiretas'!$DX$7</f>
        <v>0</v>
      </c>
      <c r="B57559" s="278" t="str">
        <f>'Composições Desp. Diretas'!$A$45</f>
        <v>DG</v>
      </c>
      <c r="C57559" s="278" t="str">
        <f>EAP!$C$10</f>
        <v>PP02</v>
      </c>
      <c r="D57559" s="279" t="str">
        <f>'Composições Desp. Diretas'!$C$45</f>
        <v>INSTALAÇÃO SENSOR FADIGA</v>
      </c>
      <c r="E57559" s="278" t="str">
        <f>Resumo!$R$5</f>
        <v>Despesa</v>
      </c>
      <c r="F57559" s="278" t="str">
        <f>Resumo!$R$7</f>
        <v>Despesa Direta</v>
      </c>
      <c r="G57559" s="286">
        <f>'Composições Desp. Diretas'!DY45</f>
        <v>0</v>
      </c>
    </row>
    <row r="57560" spans="1:7">
      <c r="A57560" s="283">
        <f>'Comp. Desp. Indiretas'!$DX$7</f>
        <v>0</v>
      </c>
      <c r="B57560" s="278" t="str">
        <f>'Composições Desp. Diretas'!$A$46</f>
        <v>DG</v>
      </c>
      <c r="C57560" s="278" t="str">
        <f>EAP!$C$10</f>
        <v>PP02</v>
      </c>
      <c r="D57560" s="279" t="str">
        <f>'Composições Desp. Diretas'!$C$46</f>
        <v>DESINSTALAÇÃO SENSOR FADIGA</v>
      </c>
      <c r="E57560" s="278" t="str">
        <f>Resumo!$R$5</f>
        <v>Despesa</v>
      </c>
      <c r="F57560" s="278" t="str">
        <f>Resumo!$R$7</f>
        <v>Despesa Direta</v>
      </c>
      <c r="G57560" s="286">
        <f>'Composições Desp. Diretas'!DY46</f>
        <v>0</v>
      </c>
    </row>
    <row r="57561" spans="1:7">
      <c r="A57561" s="283">
        <f>'Comp. Desp. Indiretas'!$DX$7</f>
        <v>0</v>
      </c>
      <c r="B57561" s="278" t="str">
        <f>'Composições Desp. Diretas'!$A$47</f>
        <v>DG</v>
      </c>
      <c r="C57561" s="278" t="str">
        <f>EAP!$C$10</f>
        <v>PP02</v>
      </c>
      <c r="D57561" s="279" t="str">
        <f>'Composições Desp. Diretas'!$C$47</f>
        <v>INSTALAÇÃO TELEMETRIA</v>
      </c>
      <c r="E57561" s="278" t="str">
        <f>Resumo!$R$5</f>
        <v>Despesa</v>
      </c>
      <c r="F57561" s="278" t="str">
        <f>Resumo!$R$7</f>
        <v>Despesa Direta</v>
      </c>
      <c r="G57561" s="286">
        <f>'Composições Desp. Diretas'!DY47</f>
        <v>0</v>
      </c>
    </row>
    <row r="57562" spans="1:7">
      <c r="A57562" s="283">
        <f>'Comp. Desp. Indiretas'!$DX$7</f>
        <v>0</v>
      </c>
      <c r="B57562" s="278" t="str">
        <f>'Composições Desp. Diretas'!$A$48</f>
        <v>DG</v>
      </c>
      <c r="C57562" s="278" t="str">
        <f>EAP!$C$10</f>
        <v>PP02</v>
      </c>
      <c r="D57562" s="279" t="str">
        <f>'Composições Desp. Diretas'!$C$48</f>
        <v>DESINSTALAÇÃO TELEMETRIA</v>
      </c>
      <c r="E57562" s="278" t="str">
        <f>Resumo!$R$5</f>
        <v>Despesa</v>
      </c>
      <c r="F57562" s="278" t="str">
        <f>Resumo!$R$7</f>
        <v>Despesa Direta</v>
      </c>
      <c r="G57562" s="286">
        <f>'Composições Desp. Diretas'!DY48</f>
        <v>0</v>
      </c>
    </row>
    <row r="57563" spans="1:7">
      <c r="A57563" s="283">
        <f>'Comp. Desp. Indiretas'!$DX$7</f>
        <v>0</v>
      </c>
      <c r="B57563" s="278" t="str">
        <f>'Composições Desp. Diretas'!$A$49</f>
        <v>DG</v>
      </c>
      <c r="C57563" s="278" t="str">
        <f>EAP!$C$10</f>
        <v>PP02</v>
      </c>
      <c r="D57563" s="279" t="str">
        <f>'Composições Desp. Diretas'!$C$49</f>
        <v>INSTALAÇÃO E DESINSTALAÇÃO DE SIRENE DE RÉ</v>
      </c>
      <c r="E57563" s="278" t="str">
        <f>Resumo!$R$5</f>
        <v>Despesa</v>
      </c>
      <c r="F57563" s="278" t="str">
        <f>Resumo!$R$7</f>
        <v>Despesa Direta</v>
      </c>
      <c r="G57563" s="286">
        <f>'Composições Desp. Diretas'!DY49</f>
        <v>0</v>
      </c>
    </row>
    <row r="57564" spans="1:7">
      <c r="A57564" s="283">
        <f>'Comp. Desp. Indiretas'!$DX$7</f>
        <v>0</v>
      </c>
      <c r="B57564" s="278" t="str">
        <f>'Composições Desp. Diretas'!$A$50</f>
        <v>DG</v>
      </c>
      <c r="C57564" s="278" t="str">
        <f>EAP!$C$10</f>
        <v>PP02</v>
      </c>
      <c r="D57564" s="279" t="str">
        <f>'Composições Desp. Diretas'!$C$50</f>
        <v>LAVAGEM DE VEÍCULO</v>
      </c>
      <c r="E57564" s="278" t="str">
        <f>Resumo!$R$5</f>
        <v>Despesa</v>
      </c>
      <c r="F57564" s="278" t="str">
        <f>Resumo!$R$7</f>
        <v>Despesa Direta</v>
      </c>
      <c r="G57564" s="286">
        <f>'Composições Desp. Diretas'!DY50</f>
        <v>0</v>
      </c>
    </row>
    <row r="57565" spans="1:7">
      <c r="A57565" s="283">
        <f>'Comp. Desp. Indiretas'!$DX$7</f>
        <v>0</v>
      </c>
      <c r="B57565" s="278" t="str">
        <f>'Composições Desp. Diretas'!$A$51</f>
        <v>MA</v>
      </c>
      <c r="C57565" s="278" t="str">
        <f>EAP!$C$10</f>
        <v>PP02</v>
      </c>
      <c r="D57565" s="279" t="str">
        <f>'Composições Desp. Diretas'!$C$51</f>
        <v>MATERIAIS GRÁFICOS (CARTILHAS, FOLDERS, BANNER, CADERNO, OUTDOOR, PLACAS, E ETC)</v>
      </c>
      <c r="E57565" s="278" t="str">
        <f>Resumo!$R$5</f>
        <v>Despesa</v>
      </c>
      <c r="F57565" s="278" t="str">
        <f>Resumo!$R$7</f>
        <v>Despesa Direta</v>
      </c>
      <c r="G57565" s="286">
        <f>'Composições Desp. Diretas'!DY51</f>
        <v>0</v>
      </c>
    </row>
    <row r="57566" spans="1:7">
      <c r="A57566" s="283">
        <f>'Comp. Desp. Indiretas'!$DX$7</f>
        <v>0</v>
      </c>
      <c r="B57566" s="278" t="str">
        <f>'Composições Desp. Diretas'!$A$52</f>
        <v>DG</v>
      </c>
      <c r="C57566" s="278" t="str">
        <f>EAP!$C$10</f>
        <v>PP02</v>
      </c>
      <c r="D57566" s="279" t="str">
        <f>'Composições Desp. Diretas'!$C$52</f>
        <v>LANCHES OFICINAS / EVENTOS / REUNIÕES</v>
      </c>
      <c r="E57566" s="278" t="str">
        <f>Resumo!$R$5</f>
        <v>Despesa</v>
      </c>
      <c r="F57566" s="278" t="str">
        <f>Resumo!$R$7</f>
        <v>Despesa Direta</v>
      </c>
      <c r="G57566" s="286">
        <f>'Composições Desp. Diretas'!DY52</f>
        <v>0</v>
      </c>
    </row>
    <row r="57567" spans="1:7">
      <c r="A57567" s="283">
        <f>'Comp. Desp. Indiretas'!$DX$7</f>
        <v>0</v>
      </c>
      <c r="B57567" s="278" t="str">
        <f>'Composições Desp. Diretas'!$A$53</f>
        <v>DG</v>
      </c>
      <c r="C57567" s="278" t="str">
        <f>EAP!$C$10</f>
        <v>PP02</v>
      </c>
      <c r="D57567" s="279" t="str">
        <f>'Composições Desp. Diretas'!$C$53</f>
        <v>TRANSPORTE PARTICIPANTES</v>
      </c>
      <c r="E57567" s="278" t="str">
        <f>Resumo!$R$5</f>
        <v>Despesa</v>
      </c>
      <c r="F57567" s="278" t="str">
        <f>Resumo!$R$7</f>
        <v>Despesa Direta</v>
      </c>
      <c r="G57567" s="286">
        <f>'Composições Desp. Diretas'!DY53</f>
        <v>0</v>
      </c>
    </row>
    <row r="57568" spans="1:7">
      <c r="A57568" s="283">
        <f>'Comp. Desp. Indiretas'!$DX$7</f>
        <v>0</v>
      </c>
      <c r="B57568" s="278" t="str">
        <f>'Composições Desp. Diretas'!$A$54</f>
        <v>MA</v>
      </c>
      <c r="C57568" s="278" t="str">
        <f>EAP!$C$10</f>
        <v>PP02</v>
      </c>
      <c r="D57568" s="279" t="str">
        <f>'Composições Desp. Diretas'!$C$54</f>
        <v>MATERIAIS DE ESCRITÓRIO (CARTOLINA, PAPEL, TESOURA, CANETA, LÁPIS, GRAMPEADOR, DUREX, FITA ADESIVA, E ETC.)</v>
      </c>
      <c r="E57568" s="278" t="str">
        <f>Resumo!$R$5</f>
        <v>Despesa</v>
      </c>
      <c r="F57568" s="278" t="str">
        <f>Resumo!$R$7</f>
        <v>Despesa Direta</v>
      </c>
      <c r="G57568" s="286">
        <f>'Composições Desp. Diretas'!DY54</f>
        <v>0</v>
      </c>
    </row>
    <row r="57569" spans="1:7">
      <c r="A57569" s="283">
        <f>'Comp. Desp. Indiretas'!$DX$7</f>
        <v>0</v>
      </c>
      <c r="B57569" s="278" t="str">
        <f>'Composições Desp. Diretas'!$A$55</f>
        <v>MA</v>
      </c>
      <c r="C57569" s="278" t="str">
        <f>EAP!$C$10</f>
        <v>PP02</v>
      </c>
      <c r="D57569" s="279" t="str">
        <f>'Composições Desp. Diretas'!$C$55</f>
        <v>MATERIAIS ACESSÓRIOS PARA AS CAMPANHAS/OFICINAS (BRINDES, CAMISETAS, E ETC.)</v>
      </c>
      <c r="E57569" s="278" t="str">
        <f>Resumo!$R$5</f>
        <v>Despesa</v>
      </c>
      <c r="F57569" s="278" t="str">
        <f>Resumo!$R$7</f>
        <v>Despesa Direta</v>
      </c>
      <c r="G57569" s="286">
        <f>'Composições Desp. Diretas'!DY55</f>
        <v>0</v>
      </c>
    </row>
    <row r="57570" spans="1:7">
      <c r="A57570" s="283">
        <f>'Comp. Desp. Indiretas'!$DX$7</f>
        <v>0</v>
      </c>
      <c r="B57570" s="278" t="str">
        <f>'Composições Desp. Diretas'!$A$56</f>
        <v>DG</v>
      </c>
      <c r="C57570" s="278" t="str">
        <f>EAP!$C$10</f>
        <v>PP02</v>
      </c>
      <c r="D57570" s="279" t="str">
        <f>'Composições Desp. Diretas'!$C$56</f>
        <v>HOSPEDAGEM VIAGEM</v>
      </c>
      <c r="E57570" s="278" t="str">
        <f>Resumo!$R$5</f>
        <v>Despesa</v>
      </c>
      <c r="F57570" s="278" t="str">
        <f>Resumo!$R$7</f>
        <v>Despesa Direta</v>
      </c>
      <c r="G57570" s="286">
        <f>'Composições Desp. Diretas'!DY56</f>
        <v>0</v>
      </c>
    </row>
    <row r="57571" spans="1:7">
      <c r="A57571" s="283">
        <f>'Comp. Desp. Indiretas'!$DX$7</f>
        <v>0</v>
      </c>
      <c r="B57571" s="278" t="str">
        <f>'Composições Desp. Diretas'!$A$57</f>
        <v>DG</v>
      </c>
      <c r="C57571" s="278" t="str">
        <f>EAP!$C$10</f>
        <v>PP02</v>
      </c>
      <c r="D57571" s="279" t="str">
        <f>'Composições Desp. Diretas'!$C$57</f>
        <v>ALIMENTAÇÃO VIAGEM (CAFÉ / ALMOÇO OU JANTA)</v>
      </c>
      <c r="E57571" s="278" t="str">
        <f>Resumo!$R$5</f>
        <v>Despesa</v>
      </c>
      <c r="F57571" s="278" t="str">
        <f>Resumo!$R$7</f>
        <v>Despesa Direta</v>
      </c>
      <c r="G57571" s="286">
        <f>'Composições Desp. Diretas'!DY57</f>
        <v>0</v>
      </c>
    </row>
    <row r="57572" spans="1:7">
      <c r="A57572" s="283">
        <f>'Comp. Desp. Indiretas'!$DX$7</f>
        <v>0</v>
      </c>
      <c r="B57572" s="278" t="str">
        <f>'Composições Desp. Diretas'!$A$58</f>
        <v>DG</v>
      </c>
      <c r="C57572" s="278" t="str">
        <f>EAP!$C$10</f>
        <v>PP02</v>
      </c>
      <c r="D57572" s="279" t="str">
        <f>'Composições Desp. Diretas'!$C$58</f>
        <v>PASSAGEM TERRESTRE / TRANSLADO</v>
      </c>
      <c r="E57572" s="278" t="str">
        <f>Resumo!$R$5</f>
        <v>Despesa</v>
      </c>
      <c r="F57572" s="278" t="str">
        <f>Resumo!$R$7</f>
        <v>Despesa Direta</v>
      </c>
      <c r="G57572" s="286">
        <f>'Composições Desp. Diretas'!DY58</f>
        <v>0</v>
      </c>
    </row>
    <row r="57573" spans="1:7">
      <c r="A57573" s="283">
        <f>'Comp. Desp. Indiretas'!$DX$7</f>
        <v>0</v>
      </c>
      <c r="B57573" s="278">
        <f>'Composições Desp. Diretas'!$A$59</f>
        <v>0</v>
      </c>
      <c r="C57573" s="278" t="str">
        <f>EAP!$C$10</f>
        <v>PP02</v>
      </c>
      <c r="D57573" s="279">
        <f>'Composições Desp. Diretas'!$C$59</f>
        <v>0</v>
      </c>
      <c r="E57573" s="278" t="str">
        <f>Resumo!$R$5</f>
        <v>Despesa</v>
      </c>
      <c r="F57573" s="278" t="str">
        <f>Resumo!$R$7</f>
        <v>Despesa Direta</v>
      </c>
      <c r="G57573" s="286">
        <f>'Composições Desp. Diretas'!DY59</f>
        <v>0</v>
      </c>
    </row>
    <row r="57574" spans="1:7">
      <c r="A57574" s="283">
        <f>'Comp. Desp. Indiretas'!$DX$7</f>
        <v>0</v>
      </c>
      <c r="B57574" s="278">
        <f>'Composições Desp. Diretas'!$A$60</f>
        <v>0</v>
      </c>
      <c r="C57574" s="278" t="str">
        <f>EAP!$C$10</f>
        <v>PP02</v>
      </c>
      <c r="D57574" s="279">
        <f>'Composições Desp. Diretas'!$C$60</f>
        <v>0</v>
      </c>
      <c r="E57574" s="278" t="str">
        <f>Resumo!$R$5</f>
        <v>Despesa</v>
      </c>
      <c r="F57574" s="278" t="str">
        <f>Resumo!$R$7</f>
        <v>Despesa Direta</v>
      </c>
      <c r="G57574" s="286">
        <f>'Composições Desp. Diretas'!DY60</f>
        <v>0</v>
      </c>
    </row>
    <row r="57575" spans="1:7">
      <c r="A57575" s="283">
        <f>'Comp. Desp. Indiretas'!$DX$7</f>
        <v>0</v>
      </c>
      <c r="B57575" s="278">
        <f>'Composições Desp. Diretas'!$A$61</f>
        <v>0</v>
      </c>
      <c r="C57575" s="278" t="str">
        <f>EAP!$C$10</f>
        <v>PP02</v>
      </c>
      <c r="D57575" s="279">
        <f>'Composições Desp. Diretas'!$C$61</f>
        <v>0</v>
      </c>
      <c r="E57575" s="278" t="str">
        <f>Resumo!$R$5</f>
        <v>Despesa</v>
      </c>
      <c r="F57575" s="278" t="str">
        <f>Resumo!$R$7</f>
        <v>Despesa Direta</v>
      </c>
      <c r="G57575" s="286">
        <f>'Composições Desp. Diretas'!DY61</f>
        <v>0</v>
      </c>
    </row>
    <row r="57576" spans="1:7">
      <c r="A57576" s="283">
        <f>'Comp. Desp. Indiretas'!$DX$7</f>
        <v>0</v>
      </c>
      <c r="B57576" s="278">
        <f>'Composições Desp. Diretas'!$A$62</f>
        <v>0</v>
      </c>
      <c r="C57576" s="278" t="str">
        <f>EAP!$C$10</f>
        <v>PP02</v>
      </c>
      <c r="D57576" s="279">
        <f>'Composições Desp. Diretas'!$C$62</f>
        <v>0</v>
      </c>
      <c r="E57576" s="278" t="str">
        <f>Resumo!$R$5</f>
        <v>Despesa</v>
      </c>
      <c r="F57576" s="278" t="str">
        <f>Resumo!$R$7</f>
        <v>Despesa Direta</v>
      </c>
      <c r="G57576" s="286">
        <f>'Composições Desp. Diretas'!DY62</f>
        <v>0</v>
      </c>
    </row>
    <row r="57577" spans="1:7">
      <c r="A57577" s="283">
        <f>'Comp. Desp. Indiretas'!$DX$7</f>
        <v>0</v>
      </c>
      <c r="B57577" s="278">
        <f>'Composições Desp. Diretas'!$A$63</f>
        <v>0</v>
      </c>
      <c r="C57577" s="278" t="str">
        <f>EAP!$C$10</f>
        <v>PP02</v>
      </c>
      <c r="D57577" s="279">
        <f>'Composições Desp. Diretas'!$C$63</f>
        <v>0</v>
      </c>
      <c r="E57577" s="278" t="str">
        <f>Resumo!$R$5</f>
        <v>Despesa</v>
      </c>
      <c r="F57577" s="278" t="str">
        <f>Resumo!$R$7</f>
        <v>Despesa Direta</v>
      </c>
      <c r="G57577" s="286">
        <f>'Composições Desp. Diretas'!DY63</f>
        <v>0</v>
      </c>
    </row>
    <row r="57578" spans="1:7">
      <c r="A57578" s="283">
        <f>'Comp. Desp. Indiretas'!$DX$7</f>
        <v>0</v>
      </c>
      <c r="B57578" s="278">
        <f>'Composições Desp. Diretas'!$A$64</f>
        <v>0</v>
      </c>
      <c r="C57578" s="278" t="str">
        <f>EAP!$C$10</f>
        <v>PP02</v>
      </c>
      <c r="D57578" s="279">
        <f>'Composições Desp. Diretas'!$C$64</f>
        <v>0</v>
      </c>
      <c r="E57578" s="278" t="str">
        <f>Resumo!$R$5</f>
        <v>Despesa</v>
      </c>
      <c r="F57578" s="278" t="str">
        <f>Resumo!$R$7</f>
        <v>Despesa Direta</v>
      </c>
      <c r="G57578" s="286">
        <f>'Composições Desp. Diretas'!DY64</f>
        <v>0</v>
      </c>
    </row>
    <row r="57579" spans="1:7">
      <c r="A57579" s="283">
        <f>'Comp. Desp. Indiretas'!$DX$7</f>
        <v>0</v>
      </c>
      <c r="B57579" s="278">
        <f>'Composições Desp. Diretas'!$A$65</f>
        <v>0</v>
      </c>
      <c r="C57579" s="278" t="str">
        <f>EAP!$C$10</f>
        <v>PP02</v>
      </c>
      <c r="D57579" s="279">
        <f>'Composições Desp. Diretas'!$C$65</f>
        <v>0</v>
      </c>
      <c r="E57579" s="278" t="str">
        <f>Resumo!$R$5</f>
        <v>Despesa</v>
      </c>
      <c r="F57579" s="278" t="str">
        <f>Resumo!$R$7</f>
        <v>Despesa Direta</v>
      </c>
      <c r="G57579" s="286">
        <f>'Composições Desp. Diretas'!DY65</f>
        <v>0</v>
      </c>
    </row>
    <row r="57580" spans="1:7">
      <c r="A57580" s="283">
        <f>'Comp. Desp. Indiretas'!$DX$7</f>
        <v>0</v>
      </c>
      <c r="B57580" s="278">
        <f>'Composições Desp. Diretas'!$A$66</f>
        <v>0</v>
      </c>
      <c r="C57580" s="278" t="str">
        <f>EAP!$C$10</f>
        <v>PP02</v>
      </c>
      <c r="D57580" s="279">
        <f>'Composições Desp. Diretas'!$C$66</f>
        <v>0</v>
      </c>
      <c r="E57580" s="278" t="str">
        <f>Resumo!$R$5</f>
        <v>Despesa</v>
      </c>
      <c r="F57580" s="278" t="str">
        <f>Resumo!$R$7</f>
        <v>Despesa Direta</v>
      </c>
      <c r="G57580" s="286">
        <f>'Composições Desp. Diretas'!DY66</f>
        <v>0</v>
      </c>
    </row>
    <row r="57581" spans="1:7">
      <c r="A57581" s="283">
        <f>'Comp. Desp. Indiretas'!$DX$7</f>
        <v>0</v>
      </c>
      <c r="B57581" s="278">
        <f>'Composições Desp. Diretas'!$A$67</f>
        <v>0</v>
      </c>
      <c r="C57581" s="278" t="str">
        <f>EAP!$C$10</f>
        <v>PP02</v>
      </c>
      <c r="D57581" s="279">
        <f>'Composições Desp. Diretas'!$C$67</f>
        <v>0</v>
      </c>
      <c r="E57581" s="278" t="str">
        <f>Resumo!$R$5</f>
        <v>Despesa</v>
      </c>
      <c r="F57581" s="278" t="str">
        <f>Resumo!$R$7</f>
        <v>Despesa Direta</v>
      </c>
      <c r="G57581" s="286">
        <f>'Composições Desp. Diretas'!DY67</f>
        <v>0</v>
      </c>
    </row>
    <row r="57582" spans="1:7">
      <c r="A57582" s="283">
        <f>'Comp. Desp. Indiretas'!$DX$7</f>
        <v>0</v>
      </c>
      <c r="B57582" s="278">
        <f>'Composições Desp. Diretas'!$A$68</f>
        <v>0</v>
      </c>
      <c r="C57582" s="278" t="str">
        <f>EAP!$C$10</f>
        <v>PP02</v>
      </c>
      <c r="D57582" s="279">
        <f>'Composições Desp. Diretas'!$C$68</f>
        <v>0</v>
      </c>
      <c r="E57582" s="278" t="str">
        <f>Resumo!$R$5</f>
        <v>Despesa</v>
      </c>
      <c r="F57582" s="278" t="str">
        <f>Resumo!$R$7</f>
        <v>Despesa Direta</v>
      </c>
      <c r="G57582" s="286">
        <f>'Composições Desp. Diretas'!DY68</f>
        <v>0</v>
      </c>
    </row>
    <row r="57583" spans="1:7">
      <c r="A57583" s="283">
        <f>'Comp. Desp. Indiretas'!$DX$7</f>
        <v>0</v>
      </c>
      <c r="B57583" s="278">
        <f>'Composições Desp. Diretas'!$A$69</f>
        <v>0</v>
      </c>
      <c r="C57583" s="278" t="str">
        <f>EAP!$C$10</f>
        <v>PP02</v>
      </c>
      <c r="D57583" s="279">
        <f>'Composições Desp. Diretas'!$C$69</f>
        <v>0</v>
      </c>
      <c r="E57583" s="278" t="str">
        <f>Resumo!$R$5</f>
        <v>Despesa</v>
      </c>
      <c r="F57583" s="278" t="str">
        <f>Resumo!$R$7</f>
        <v>Despesa Direta</v>
      </c>
      <c r="G57583" s="286">
        <f>'Composições Desp. Diretas'!DY69</f>
        <v>0</v>
      </c>
    </row>
    <row r="57584" spans="1:7">
      <c r="A57584" s="283">
        <f>'Comp. Desp. Indiretas'!$DX$7</f>
        <v>0</v>
      </c>
      <c r="B57584" s="278">
        <f>'Composições Desp. Diretas'!$A$70</f>
        <v>0</v>
      </c>
      <c r="C57584" s="278" t="str">
        <f>EAP!$C$10</f>
        <v>PP02</v>
      </c>
      <c r="D57584" s="279">
        <f>'Composições Desp. Diretas'!$C$70</f>
        <v>0</v>
      </c>
      <c r="E57584" s="278" t="str">
        <f>Resumo!$R$5</f>
        <v>Despesa</v>
      </c>
      <c r="F57584" s="278" t="str">
        <f>Resumo!$R$7</f>
        <v>Despesa Direta</v>
      </c>
      <c r="G57584" s="286">
        <f>'Composições Desp. Diretas'!DY70</f>
        <v>0</v>
      </c>
    </row>
    <row r="57585" spans="1:7">
      <c r="A57585" s="283">
        <f>'Comp. Desp. Indiretas'!$DX$7</f>
        <v>0</v>
      </c>
      <c r="B57585" s="278">
        <f>'Composições Desp. Diretas'!$A$71</f>
        <v>0</v>
      </c>
      <c r="C57585" s="278" t="str">
        <f>EAP!$C$10</f>
        <v>PP02</v>
      </c>
      <c r="D57585" s="279">
        <f>'Composições Desp. Diretas'!$C$71</f>
        <v>0</v>
      </c>
      <c r="E57585" s="278" t="str">
        <f>Resumo!$R$5</f>
        <v>Despesa</v>
      </c>
      <c r="F57585" s="278" t="str">
        <f>Resumo!$R$7</f>
        <v>Despesa Direta</v>
      </c>
      <c r="G57585" s="286">
        <f>'Composições Desp. Diretas'!DY71</f>
        <v>0</v>
      </c>
    </row>
    <row r="57586" spans="1:7">
      <c r="A57586" s="283">
        <f>'Comp. Desp. Indiretas'!$DX$7</f>
        <v>0</v>
      </c>
      <c r="B57586" s="278">
        <f>'Composições Desp. Diretas'!$A$72</f>
        <v>0</v>
      </c>
      <c r="C57586" s="278" t="str">
        <f>EAP!$C$10</f>
        <v>PP02</v>
      </c>
      <c r="D57586" s="279">
        <f>'Composições Desp. Diretas'!$C$72</f>
        <v>0</v>
      </c>
      <c r="E57586" s="278" t="str">
        <f>Resumo!$R$5</f>
        <v>Despesa</v>
      </c>
      <c r="F57586" s="278" t="str">
        <f>Resumo!$R$7</f>
        <v>Despesa Direta</v>
      </c>
      <c r="G57586" s="286">
        <f>'Composições Desp. Diretas'!DY72</f>
        <v>0</v>
      </c>
    </row>
    <row r="58455" spans="1:7">
      <c r="A58455" s="283">
        <f>'Comp. Desp. Indiretas'!$DX$7</f>
        <v>0</v>
      </c>
      <c r="D58455" s="279" t="str">
        <f>'CRONOG. DE RECEBIMENTO'!$A$5</f>
        <v>SUBPROGRAMA DE EDUCAÇÃO AMBIENTAL PARA A COMUNIDADE (PEAC)</v>
      </c>
      <c r="E58455" s="278" t="str">
        <f>Resumo!$R$4</f>
        <v>Receita</v>
      </c>
      <c r="F58455" s="278" t="str">
        <f>Resumo!$R$4</f>
        <v>Receita</v>
      </c>
      <c r="G58455" s="286">
        <f>'CRONOG. DE RECEBIMENTO'!BB5</f>
        <v>0</v>
      </c>
    </row>
    <row r="58456" spans="1:7">
      <c r="A58456" s="283">
        <f>'Comp. Desp. Indiretas'!$DX$7</f>
        <v>0</v>
      </c>
      <c r="D58456" s="279" t="str">
        <f>'CRONOG. DE RECEBIMENTO'!$A$6</f>
        <v>Plano de Trabalho de Comunidade (PEAC)</v>
      </c>
      <c r="E58456" s="278" t="str">
        <f>Resumo!$R$4</f>
        <v>Receita</v>
      </c>
      <c r="F58456" s="278" t="str">
        <f>Resumo!$R$4</f>
        <v>Receita</v>
      </c>
      <c r="G58456" s="286">
        <f>'CRONOG. DE RECEBIMENTO'!BB6</f>
        <v>0</v>
      </c>
    </row>
    <row r="58457" spans="1:7">
      <c r="A58457" s="283">
        <f>'Comp. Desp. Indiretas'!$DX$7</f>
        <v>0</v>
      </c>
      <c r="D58457" s="279" t="str">
        <f>'CRONOG. DE RECEBIMENTO'!$A$7</f>
        <v>Formar Comitê de Educação Ambiental de Comunidade (PEAC)</v>
      </c>
      <c r="E58457" s="278" t="str">
        <f>Resumo!$R$4</f>
        <v>Receita</v>
      </c>
      <c r="F58457" s="278" t="str">
        <f>Resumo!$R$4</f>
        <v>Receita</v>
      </c>
      <c r="G58457" s="286">
        <f>'CRONOG. DE RECEBIMENTO'!BB7</f>
        <v>0</v>
      </c>
    </row>
    <row r="58458" spans="1:7">
      <c r="A58458" s="283">
        <f>'Comp. Desp. Indiretas'!$DX$7</f>
        <v>0</v>
      </c>
      <c r="D58458" s="279" t="str">
        <f>'CRONOG. DE RECEBIMENTO'!$A$8</f>
        <v>Manter Comitê de Educação Ambiental em comunidades (PEAC)</v>
      </c>
      <c r="E58458" s="278" t="str">
        <f>Resumo!$R$4</f>
        <v>Receita</v>
      </c>
      <c r="F58458" s="278" t="str">
        <f>Resumo!$R$4</f>
        <v>Receita</v>
      </c>
      <c r="G58458" s="286">
        <f>'CRONOG. DE RECEBIMENTO'!BB8</f>
        <v>0</v>
      </c>
    </row>
    <row r="58459" spans="1:7">
      <c r="A58459" s="283">
        <f>'Comp. Desp. Indiretas'!$DX$7</f>
        <v>0</v>
      </c>
      <c r="D58459" s="279" t="str">
        <f>'CRONOG. DE RECEBIMENTO'!$A$24</f>
        <v>Realizar análise técnica mensal das atividades de Educação Ambiental do PEAC</v>
      </c>
      <c r="E58459" s="278" t="str">
        <f>Resumo!$R$4</f>
        <v>Receita</v>
      </c>
      <c r="F58459" s="278" t="str">
        <f>Resumo!$R$4</f>
        <v>Receita</v>
      </c>
      <c r="G58459" s="286">
        <f>'CRONOG. DE RECEBIMENTO'!BB24</f>
        <v>0</v>
      </c>
    </row>
    <row r="58460" spans="1:7">
      <c r="A58460" s="283">
        <f>'Comp. Desp. Indiretas'!$DX$7</f>
        <v>0</v>
      </c>
      <c r="D58460" s="279" t="str">
        <f>'CRONOG. DE RECEBIMENTO'!$A$25</f>
        <v>Realizar Blitz Educativa sobre SSMA para Comunidades (PEAC)</v>
      </c>
      <c r="E58460" s="278" t="str">
        <f>Resumo!$R$4</f>
        <v>Receita</v>
      </c>
      <c r="F58460" s="278" t="str">
        <f>Resumo!$R$4</f>
        <v>Receita</v>
      </c>
      <c r="G58460" s="286">
        <f>'CRONOG. DE RECEBIMENTO'!BB25</f>
        <v>0</v>
      </c>
    </row>
    <row r="58461" spans="1:7">
      <c r="A58461" s="283">
        <f>'Comp. Desp. Indiretas'!$DX$7</f>
        <v>0</v>
      </c>
      <c r="D58461" s="279" t="str">
        <f>'CRONOG. DE RECEBIMENTO'!$A$26</f>
        <v>Despesas tributáveis do item 6.1.12</v>
      </c>
      <c r="E58461" s="278" t="str">
        <f>Resumo!$R$4</f>
        <v>Receita</v>
      </c>
      <c r="F58461" s="278" t="str">
        <f>Resumo!$R$4</f>
        <v>Receita</v>
      </c>
      <c r="G58461" s="286">
        <f>'CRONOG. DE RECEBIMENTO'!BB26</f>
        <v>0</v>
      </c>
    </row>
    <row r="58462" spans="1:7">
      <c r="A58462" s="283">
        <f>'Comp. Desp. Indiretas'!$DX$7</f>
        <v>0</v>
      </c>
      <c r="D58462" s="279" t="str">
        <f>'CRONOG. DE RECEBIMENTO'!$A$42</f>
        <v>Despesas tributáveis do item 6.1.21</v>
      </c>
      <c r="E58462" s="278" t="str">
        <f>Resumo!$R$4</f>
        <v>Receita</v>
      </c>
      <c r="F58462" s="278" t="str">
        <f>Resumo!$R$4</f>
        <v>Receita</v>
      </c>
      <c r="G58462" s="286">
        <f>'CRONOG. DE RECEBIMENTO'!BB42</f>
        <v>0</v>
      </c>
    </row>
    <row r="58463" spans="1:7">
      <c r="A58463" s="283">
        <f>'Comp. Desp. Indiretas'!$DX$7</f>
        <v>0</v>
      </c>
      <c r="D58463" s="279" t="str">
        <f>'CRONOG. DE RECEBIMENTO'!$A$43</f>
        <v>Monitorar atividade do Programa de Educação Ambiental do Trabalhador (PEAT)</v>
      </c>
      <c r="E58463" s="278" t="str">
        <f>Resumo!$R$4</f>
        <v>Receita</v>
      </c>
      <c r="F58463" s="278" t="str">
        <f>Resumo!$R$4</f>
        <v>Receita</v>
      </c>
      <c r="G58463" s="286">
        <f>'CRONOG. DE RECEBIMENTO'!BB43</f>
        <v>0</v>
      </c>
    </row>
    <row r="58464" spans="1:7">
      <c r="A58464" s="283">
        <f>'Comp. Desp. Indiretas'!$DX$7</f>
        <v>0</v>
      </c>
      <c r="D58464" s="279" t="str">
        <f>'CRONOG. DE RECEBIMENTO'!$A$44</f>
        <v>Despesas tributáveis do item 6.1.22</v>
      </c>
      <c r="E58464" s="278" t="str">
        <f>Resumo!$R$4</f>
        <v>Receita</v>
      </c>
      <c r="F58464" s="278" t="str">
        <f>Resumo!$R$4</f>
        <v>Receita</v>
      </c>
      <c r="G58464" s="286">
        <f>'CRONOG. DE RECEBIMENTO'!BB44</f>
        <v>0</v>
      </c>
    </row>
    <row r="58465" spans="1:7">
      <c r="A58465" s="283">
        <f>'Comp. Desp. Indiretas'!$DX$7</f>
        <v>0</v>
      </c>
      <c r="D58465" s="279" t="str">
        <f>'CRONOG. DE RECEBIMENTO'!$A$45</f>
        <v>Realizar análise técnica mensal das atividades de Educação Ambiental do PEAT</v>
      </c>
      <c r="E58465" s="278" t="str">
        <f>Resumo!$R$4</f>
        <v>Receita</v>
      </c>
      <c r="F58465" s="278" t="str">
        <f>Resumo!$R$4</f>
        <v>Receita</v>
      </c>
      <c r="G58465" s="286">
        <f>'CRONOG. DE RECEBIMENTO'!BB45</f>
        <v>0</v>
      </c>
    </row>
    <row r="58466" spans="1:7">
      <c r="A58466" s="283">
        <f>'Comp. Desp. Indiretas'!$DX$7</f>
        <v>0</v>
      </c>
      <c r="D58466" s="279" t="str">
        <f>'CRONOG. DE RECEBIMENTO'!$A$46</f>
        <v>Realizar Diagnóstico Socioambiental Participativo (DSAP) para empregados</v>
      </c>
      <c r="E58466" s="278" t="str">
        <f>Resumo!$R$4</f>
        <v>Receita</v>
      </c>
      <c r="F58466" s="278" t="str">
        <f>Resumo!$R$4</f>
        <v>Receita</v>
      </c>
      <c r="G58466" s="286">
        <f>'CRONOG. DE RECEBIMENTO'!BB46</f>
        <v>0</v>
      </c>
    </row>
    <row r="58468" spans="1:7">
      <c r="A58468" s="283">
        <f>'Comp. Desp. Indiretas'!$DX$7</f>
        <v>0</v>
      </c>
      <c r="D58468" s="279" t="str">
        <f>'CRONOG. DE RECEBIMENTO'!$A$47</f>
        <v>Despesas tributáveis do item 6.1.24</v>
      </c>
      <c r="E58468" s="278" t="str">
        <f>Resumo!$R$4</f>
        <v>Receita</v>
      </c>
      <c r="F58468" s="278" t="str">
        <f>Resumo!$R$4</f>
        <v>Receita</v>
      </c>
      <c r="G58468" s="286">
        <f>'CRONOG. DE RECEBIMENTO'!BB47</f>
        <v>0</v>
      </c>
    </row>
    <row r="58469" spans="1:7">
      <c r="A58469" s="283">
        <f>'Comp. Desp. Indiretas'!$DX$7</f>
        <v>0</v>
      </c>
      <c r="D58469" s="279" t="str">
        <f>'CRONOG. DE RECEBIMENTO'!$A$48</f>
        <v>PRODUÇÃO DE ARTES VISUAIS</v>
      </c>
      <c r="E58469" s="278" t="str">
        <f>Resumo!$R$4</f>
        <v>Receita</v>
      </c>
      <c r="F58469" s="278" t="str">
        <f>Resumo!$R$4</f>
        <v>Receita</v>
      </c>
      <c r="G58469" s="286">
        <f>'CRONOG. DE RECEBIMENTO'!BB48</f>
        <v>0</v>
      </c>
    </row>
    <row r="58470" spans="1:7">
      <c r="A58470" s="283">
        <f>'Comp. Desp. Indiretas'!$DX$7</f>
        <v>0</v>
      </c>
      <c r="D58470" s="279" t="str">
        <f>'CRONOG. DE RECEBIMENTO'!$A$49</f>
        <v>Produzir material gráfico como folder, convites, banner, lâmina, outdoor, apresentações e produtos diversos atinentes a educação ambiental e outras temáticas etc.</v>
      </c>
      <c r="E58470" s="278" t="str">
        <f>Resumo!$R$4</f>
        <v>Receita</v>
      </c>
      <c r="F58470" s="278" t="str">
        <f>Resumo!$R$4</f>
        <v>Receita</v>
      </c>
      <c r="G58470" s="286">
        <f>'CRONOG. DE RECEBIMENTO'!BB49</f>
        <v>0</v>
      </c>
    </row>
    <row r="58471" spans="1:7">
      <c r="A58471" s="283">
        <f>'Comp. Desp. Indiretas'!$DX$7</f>
        <v>0</v>
      </c>
      <c r="D58471" s="279" t="str">
        <f>'CRONOG. DE RECEBIMENTO'!$A$50</f>
        <v>Produzir Card Animado, Vídeos, Spot, Jogos interativos, Peça Multimídia, Identidade Visual, Plataformas digitais/interativas, Brindes, Cadernos de Campo/Quis/Guia etc.:</v>
      </c>
      <c r="E58471" s="278" t="str">
        <f>Resumo!$R$4</f>
        <v>Receita</v>
      </c>
      <c r="F58471" s="278" t="str">
        <f>Resumo!$R$4</f>
        <v>Receita</v>
      </c>
      <c r="G58471" s="286">
        <f>'CRONOG. DE RECEBIMENTO'!BB50</f>
        <v>0</v>
      </c>
    </row>
    <row r="58485" spans="1:7">
      <c r="A58485" s="283">
        <f>'Comp. Desp. Indiretas'!$DX$7</f>
        <v>0</v>
      </c>
      <c r="D58485" s="279" t="str">
        <f>Resumo!$R$8</f>
        <v>Imposto</v>
      </c>
      <c r="E58485" s="278" t="str">
        <f>Resumo!$R$5</f>
        <v>Despesa</v>
      </c>
      <c r="F58485" s="278" t="str">
        <f>Resumo!$R$8</f>
        <v>Imposto</v>
      </c>
      <c r="G58485" s="286">
        <f>'CRONOG. DE RECEBIMENTO'!BB53</f>
        <v>0</v>
      </c>
    </row>
    <row r="58486" spans="1:7">
      <c r="A58486" s="283">
        <f>'Comp. Desp. Indiretas'!$DX$7</f>
        <v>0</v>
      </c>
      <c r="D58486" s="279" t="str">
        <f>Resumo!$R$9</f>
        <v>Overhead</v>
      </c>
      <c r="E58486" s="278" t="str">
        <f>Resumo!$R$9</f>
        <v>Overhead</v>
      </c>
      <c r="F58486" s="278" t="str">
        <f>Resumo!$R$9</f>
        <v>Overhead</v>
      </c>
      <c r="G58486" s="286">
        <f>'CRONOG. DE RECEBIMENTO'!BB58</f>
        <v>0</v>
      </c>
    </row>
    <row r="58487" spans="1:7">
      <c r="A58487" s="283">
        <f>'Comp. Desp. Indiretas'!$DX$7</f>
        <v>0</v>
      </c>
      <c r="D58487" s="279" t="str">
        <f>Resumo!$R$10</f>
        <v>Margem</v>
      </c>
      <c r="E58487" s="278" t="str">
        <f>Resumo!$R$10</f>
        <v>Margem</v>
      </c>
      <c r="F58487" s="278" t="str">
        <f>Resumo!$R$10</f>
        <v>Margem</v>
      </c>
      <c r="G58487" s="286">
        <f>'CRONOG. DE RECEBIMENTO'!BB60</f>
        <v>0</v>
      </c>
    </row>
    <row r="58488" spans="1:7">
      <c r="A58488" s="283">
        <f>'Comp. Desp. Indiretas'!$DX$7</f>
        <v>0</v>
      </c>
      <c r="D58488" s="279" t="str">
        <f>Resumo!$R$11</f>
        <v>Risco</v>
      </c>
      <c r="E58488" s="278" t="str">
        <f>Resumo!$R$11</f>
        <v>Risco</v>
      </c>
      <c r="F58488" s="278" t="str">
        <f>Resumo!$R$11</f>
        <v>Risco</v>
      </c>
      <c r="G58488" s="286">
        <f>'CRONOG. DE RECEBIMENTO'!BB59</f>
        <v>0</v>
      </c>
    </row>
    <row r="58489" spans="1:7">
      <c r="A58489" s="283">
        <f>'Comp. Desp. Indiretas'!$DX$7</f>
        <v>0</v>
      </c>
      <c r="D58489" s="279" t="str">
        <f>'CRONOG. DE RECEBIMENTO'!$A$54</f>
        <v>TOTAL MENSAL - RECEITA LÍQUIDA</v>
      </c>
      <c r="E58489" s="278" t="str">
        <f>Resumo!$R$4</f>
        <v>Receita</v>
      </c>
      <c r="F58489" s="278" t="str">
        <f>'CRONOG. DE RECEBIMENTO'!$A$54</f>
        <v>TOTAL MENSAL - RECEITA LÍQUIDA</v>
      </c>
      <c r="G58489" s="286">
        <f>'CRONOG. DE RECEBIMENTO'!$BB$54</f>
        <v>0</v>
      </c>
    </row>
    <row r="58490" spans="1:7">
      <c r="A58490" s="283">
        <f>'Comp. Desp. Indiretas'!$DX$7</f>
        <v>0</v>
      </c>
      <c r="D58490" s="279" t="str">
        <f>'CRONOG. DE RECEBIMENTO'!$A$55</f>
        <v>TOTAL ACUMULADO - RECEITA LÍQUIDA</v>
      </c>
      <c r="E58490" s="278" t="str">
        <f>Resumo!$R$4</f>
        <v>Receita</v>
      </c>
      <c r="F58490" s="278" t="str">
        <f>'CRONOG. DE RECEBIMENTO'!$A$55</f>
        <v>TOTAL ACUMULADO - RECEITA LÍQUIDA</v>
      </c>
      <c r="G58490" s="286">
        <f>'CRONOG. DE RECEBIMENTO'!$BB$55</f>
        <v>5856057.9680455765</v>
      </c>
    </row>
    <row r="58521" spans="1:7">
      <c r="A58521" s="283">
        <f>'Comp. Desp. Indiretas'!$DY$7</f>
        <v>0</v>
      </c>
      <c r="B58521" s="278" t="str">
        <f>'Comp. Desp. Indiretas'!$A$9</f>
        <v>MOC</v>
      </c>
      <c r="D58521" s="279" t="str">
        <f>'Comp. Desp. Indiretas'!$C$9</f>
        <v>DIRETOR TÉCNICO</v>
      </c>
      <c r="E58521" s="278" t="str">
        <f>Resumo!$R$5</f>
        <v>Despesa</v>
      </c>
      <c r="F58521" s="278" t="str">
        <f>Resumo!$R$6</f>
        <v>Despesa Indireta</v>
      </c>
      <c r="G58521" s="286">
        <f>'Comp. Desp. Indiretas'!DY9</f>
        <v>0</v>
      </c>
    </row>
    <row r="58522" spans="1:7">
      <c r="A58522" s="283">
        <f>'Comp. Desp. Indiretas'!$DY$7</f>
        <v>0</v>
      </c>
      <c r="B58522" s="278" t="str">
        <f>'Comp. Desp. Indiretas'!$A$10</f>
        <v>MOC</v>
      </c>
      <c r="D58522" s="279" t="str">
        <f>'Comp. Desp. Indiretas'!$C$10</f>
        <v>GERENTE DE PROJETO</v>
      </c>
      <c r="E58522" s="278" t="str">
        <f>Resumo!$R$5</f>
        <v>Despesa</v>
      </c>
      <c r="F58522" s="278" t="str">
        <f>Resumo!$R$6</f>
        <v>Despesa Indireta</v>
      </c>
      <c r="G58522" s="286">
        <f>'Comp. Desp. Indiretas'!DY10</f>
        <v>0</v>
      </c>
    </row>
    <row r="58523" spans="1:7">
      <c r="A58523" s="283">
        <f>'Comp. Desp. Indiretas'!$DY$7</f>
        <v>0</v>
      </c>
      <c r="B58523" s="278" t="str">
        <f>'Comp. Desp. Indiretas'!$A$11</f>
        <v>MOC</v>
      </c>
      <c r="D58523" s="279" t="str">
        <f>'Comp. Desp. Indiretas'!$C$11</f>
        <v>COORD. DE PROJETO</v>
      </c>
      <c r="E58523" s="278" t="str">
        <f>Resumo!$R$5</f>
        <v>Despesa</v>
      </c>
      <c r="F58523" s="278" t="str">
        <f>Resumo!$R$6</f>
        <v>Despesa Indireta</v>
      </c>
      <c r="G58523" s="286">
        <f>'Comp. Desp. Indiretas'!DY11</f>
        <v>0</v>
      </c>
    </row>
    <row r="58524" spans="1:7">
      <c r="A58524" s="283">
        <f>'Comp. Desp. Indiretas'!$DY$7</f>
        <v>0</v>
      </c>
      <c r="B58524" s="278" t="str">
        <f>'Comp. Desp. Indiretas'!$A$12</f>
        <v>MOC</v>
      </c>
      <c r="D58524" s="279" t="str">
        <f>'Comp. Desp. Indiretas'!$C$12</f>
        <v>COORD. OPERACIONAL</v>
      </c>
      <c r="E58524" s="278" t="str">
        <f>Resumo!$R$5</f>
        <v>Despesa</v>
      </c>
      <c r="F58524" s="278" t="str">
        <f>Resumo!$R$6</f>
        <v>Despesa Indireta</v>
      </c>
      <c r="G58524" s="286">
        <f>'Comp. Desp. Indiretas'!DY12</f>
        <v>0</v>
      </c>
    </row>
    <row r="58525" spans="1:7">
      <c r="A58525" s="283">
        <f>'Comp. Desp. Indiretas'!$DY$7</f>
        <v>0</v>
      </c>
      <c r="B58525" s="278" t="str">
        <f>'Comp. Desp. Indiretas'!$A$13</f>
        <v>MOC</v>
      </c>
      <c r="D58525" s="279" t="str">
        <f>'Comp. Desp. Indiretas'!$C$13</f>
        <v>ANALISTA DE PROJETOS SENIOR</v>
      </c>
      <c r="E58525" s="278" t="str">
        <f>Resumo!$R$5</f>
        <v>Despesa</v>
      </c>
      <c r="F58525" s="278" t="str">
        <f>Resumo!$R$6</f>
        <v>Despesa Indireta</v>
      </c>
      <c r="G58525" s="286">
        <f>'Comp. Desp. Indiretas'!DY13</f>
        <v>0</v>
      </c>
    </row>
    <row r="58526" spans="1:7">
      <c r="A58526" s="283">
        <f>'Comp. Desp. Indiretas'!$DY$7</f>
        <v>0</v>
      </c>
      <c r="B58526" s="278" t="str">
        <f>'Comp. Desp. Indiretas'!$A$14</f>
        <v>MOC</v>
      </c>
      <c r="D58526" s="279" t="str">
        <f>'Comp. Desp. Indiretas'!$C$14</f>
        <v>ANALISTA DE PROJETOS PLENO</v>
      </c>
      <c r="E58526" s="278" t="str">
        <f>Resumo!$R$5</f>
        <v>Despesa</v>
      </c>
      <c r="F58526" s="278" t="str">
        <f>Resumo!$R$6</f>
        <v>Despesa Indireta</v>
      </c>
      <c r="G58526" s="286">
        <f>'Comp. Desp. Indiretas'!DY14</f>
        <v>0</v>
      </c>
    </row>
    <row r="58527" spans="1:7">
      <c r="A58527" s="283">
        <f>'Comp. Desp. Indiretas'!$DY$7</f>
        <v>0</v>
      </c>
      <c r="B58527" s="278" t="str">
        <f>'Comp. Desp. Indiretas'!$A$15</f>
        <v>MOC</v>
      </c>
      <c r="D58527" s="279" t="str">
        <f>'Comp. Desp. Indiretas'!$C$15</f>
        <v>ANALISTA DE PROJETOS JUNIOR</v>
      </c>
      <c r="E58527" s="278" t="str">
        <f>Resumo!$R$5</f>
        <v>Despesa</v>
      </c>
      <c r="F58527" s="278" t="str">
        <f>Resumo!$R$6</f>
        <v>Despesa Indireta</v>
      </c>
      <c r="G58527" s="286">
        <f>'Comp. Desp. Indiretas'!DY15</f>
        <v>0</v>
      </c>
    </row>
    <row r="58528" spans="1:7">
      <c r="A58528" s="283">
        <f>'Comp. Desp. Indiretas'!$DY$7</f>
        <v>0</v>
      </c>
      <c r="B58528" s="278" t="str">
        <f>'Comp. Desp. Indiretas'!$A$16</f>
        <v>MOC</v>
      </c>
      <c r="D58528" s="279" t="str">
        <f>'Comp. Desp. Indiretas'!$C$16</f>
        <v>TÉCNICO OPERACIONAL</v>
      </c>
      <c r="E58528" s="278" t="str">
        <f>Resumo!$R$5</f>
        <v>Despesa</v>
      </c>
      <c r="F58528" s="278" t="str">
        <f>Resumo!$R$6</f>
        <v>Despesa Indireta</v>
      </c>
      <c r="G58528" s="286">
        <f>'Comp. Desp. Indiretas'!DY16</f>
        <v>0</v>
      </c>
    </row>
    <row r="58529" spans="1:7">
      <c r="A58529" s="283">
        <f>'Comp. Desp. Indiretas'!$DY$7</f>
        <v>0</v>
      </c>
      <c r="B58529" s="278" t="str">
        <f>'Comp. Desp. Indiretas'!$A$17</f>
        <v>MOC</v>
      </c>
      <c r="D58529" s="279" t="str">
        <f>'Comp. Desp. Indiretas'!$C$17</f>
        <v>TÉCNICO OPERACIONAL - C/ PERICULOSIDADE</v>
      </c>
      <c r="E58529" s="278" t="str">
        <f>Resumo!$R$5</f>
        <v>Despesa</v>
      </c>
      <c r="F58529" s="278" t="str">
        <f>Resumo!$R$6</f>
        <v>Despesa Indireta</v>
      </c>
      <c r="G58529" s="286">
        <f>'Comp. Desp. Indiretas'!DY17</f>
        <v>0</v>
      </c>
    </row>
    <row r="58530" spans="1:7">
      <c r="A58530" s="283">
        <f>'Comp. Desp. Indiretas'!$DY$7</f>
        <v>0</v>
      </c>
      <c r="B58530" s="278" t="str">
        <f>'Comp. Desp. Indiretas'!$A$18</f>
        <v>MOC</v>
      </c>
      <c r="D58530" s="279" t="str">
        <f>'Comp. Desp. Indiretas'!$C$18</f>
        <v>ANALISTA DE GEOPROCESSAMENTO</v>
      </c>
      <c r="E58530" s="278" t="str">
        <f>Resumo!$R$5</f>
        <v>Despesa</v>
      </c>
      <c r="F58530" s="278" t="str">
        <f>Resumo!$R$6</f>
        <v>Despesa Indireta</v>
      </c>
      <c r="G58530" s="286">
        <f>'Comp. Desp. Indiretas'!DY18</f>
        <v>0</v>
      </c>
    </row>
    <row r="58531" spans="1:7">
      <c r="A58531" s="283">
        <f>'Comp. Desp. Indiretas'!$DY$7</f>
        <v>0</v>
      </c>
      <c r="B58531" s="278" t="str">
        <f>'Comp. Desp. Indiretas'!$A$19</f>
        <v>MOC</v>
      </c>
      <c r="D58531" s="279" t="str">
        <f>'Comp. Desp. Indiretas'!$C$19</f>
        <v>ASSISTENTE DE PROJETOS</v>
      </c>
      <c r="E58531" s="278" t="str">
        <f>Resumo!$R$5</f>
        <v>Despesa</v>
      </c>
      <c r="F58531" s="278" t="str">
        <f>Resumo!$R$6</f>
        <v>Despesa Indireta</v>
      </c>
      <c r="G58531" s="286">
        <f>'Comp. Desp. Indiretas'!DY19</f>
        <v>0</v>
      </c>
    </row>
    <row r="58532" spans="1:7">
      <c r="A58532" s="283">
        <f>'Comp. Desp. Indiretas'!$DY$7</f>
        <v>0</v>
      </c>
      <c r="B58532" s="278" t="str">
        <f>'Comp. Desp. Indiretas'!$A$20</f>
        <v>MOC</v>
      </c>
      <c r="D58532" s="279" t="str">
        <f>'Comp. Desp. Indiretas'!$C$20</f>
        <v>ASSISTENTE ADMINISTRATIVO</v>
      </c>
      <c r="E58532" s="278" t="str">
        <f>Resumo!$R$5</f>
        <v>Despesa</v>
      </c>
      <c r="F58532" s="278" t="str">
        <f>Resumo!$R$6</f>
        <v>Despesa Indireta</v>
      </c>
      <c r="G58532" s="286">
        <f>'Comp. Desp. Indiretas'!DY20</f>
        <v>0</v>
      </c>
    </row>
    <row r="58533" spans="1:7">
      <c r="A58533" s="283">
        <f>'Comp. Desp. Indiretas'!$DY$7</f>
        <v>0</v>
      </c>
      <c r="B58533" s="278" t="str">
        <f>'Comp. Desp. Indiretas'!$A$21</f>
        <v>MOC</v>
      </c>
      <c r="D58533" s="279" t="str">
        <f>'Comp. Desp. Indiretas'!$C$21</f>
        <v>ESTAGIÁRIO TÉCNICO</v>
      </c>
      <c r="E58533" s="278" t="str">
        <f>Resumo!$R$5</f>
        <v>Despesa</v>
      </c>
      <c r="F58533" s="278" t="str">
        <f>Resumo!$R$6</f>
        <v>Despesa Indireta</v>
      </c>
      <c r="G58533" s="286">
        <f>'Comp. Desp. Indiretas'!DY21</f>
        <v>0</v>
      </c>
    </row>
    <row r="58534" spans="1:7">
      <c r="A58534" s="283">
        <f>'Comp. Desp. Indiretas'!$DY$7</f>
        <v>0</v>
      </c>
      <c r="B58534" s="278" t="str">
        <f>'Comp. Desp. Indiretas'!$A$22</f>
        <v>MOC</v>
      </c>
      <c r="D58534" s="279" t="str">
        <f>'Comp. Desp. Indiretas'!$C$22</f>
        <v>ANALISTA FINANCEIRO</v>
      </c>
      <c r="E58534" s="278" t="str">
        <f>Resumo!$R$5</f>
        <v>Despesa</v>
      </c>
      <c r="F58534" s="278" t="str">
        <f>Resumo!$R$6</f>
        <v>Despesa Indireta</v>
      </c>
      <c r="G58534" s="286">
        <f>'Comp. Desp. Indiretas'!DY22</f>
        <v>0</v>
      </c>
    </row>
    <row r="58535" spans="1:7">
      <c r="A58535" s="283">
        <f>'Comp. Desp. Indiretas'!$DY$7</f>
        <v>0</v>
      </c>
      <c r="B58535" s="278" t="str">
        <f>'Comp. Desp. Indiretas'!$A$23</f>
        <v>MOC</v>
      </c>
      <c r="D58535" s="279" t="str">
        <f>'Comp. Desp. Indiretas'!$C$23</f>
        <v>ANALISTA DE SUPRIMENTOS</v>
      </c>
      <c r="E58535" s="278" t="str">
        <f>Resumo!$R$5</f>
        <v>Despesa</v>
      </c>
      <c r="F58535" s="278" t="str">
        <f>Resumo!$R$6</f>
        <v>Despesa Indireta</v>
      </c>
      <c r="G58535" s="286">
        <f>'Comp. Desp. Indiretas'!DY23</f>
        <v>0</v>
      </c>
    </row>
    <row r="58536" spans="1:7">
      <c r="A58536" s="283">
        <f>'Comp. Desp. Indiretas'!$DY$7</f>
        <v>0</v>
      </c>
      <c r="B58536" s="278" t="str">
        <f>'Comp. Desp. Indiretas'!$A$24</f>
        <v>DG</v>
      </c>
      <c r="D58536" s="279" t="str">
        <f>'Comp. Desp. Indiretas'!$C$24</f>
        <v>HOSPEDAGEM VIAGEM</v>
      </c>
      <c r="E58536" s="278" t="str">
        <f>Resumo!$R$5</f>
        <v>Despesa</v>
      </c>
      <c r="F58536" s="278" t="str">
        <f>Resumo!$R$6</f>
        <v>Despesa Indireta</v>
      </c>
      <c r="G58536" s="286">
        <f>'Comp. Desp. Indiretas'!DY24</f>
        <v>0</v>
      </c>
    </row>
    <row r="58537" spans="1:7">
      <c r="A58537" s="283">
        <f>'Comp. Desp. Indiretas'!$DY$7</f>
        <v>0</v>
      </c>
      <c r="B58537" s="278" t="str">
        <f>'Comp. Desp. Indiretas'!$A$25</f>
        <v>DG</v>
      </c>
      <c r="D58537" s="279" t="str">
        <f>'Comp. Desp. Indiretas'!$C$25</f>
        <v>HOSPEDAGEM - NIVEL 2</v>
      </c>
      <c r="E58537" s="278" t="str">
        <f>Resumo!$R$5</f>
        <v>Despesa</v>
      </c>
      <c r="F58537" s="278" t="str">
        <f>Resumo!$R$6</f>
        <v>Despesa Indireta</v>
      </c>
      <c r="G58537" s="286">
        <f>'Comp. Desp. Indiretas'!DY25</f>
        <v>0</v>
      </c>
    </row>
    <row r="58538" spans="1:7">
      <c r="A58538" s="283">
        <f>'Comp. Desp. Indiretas'!$DY$7</f>
        <v>0</v>
      </c>
      <c r="B58538" s="278" t="str">
        <f>'Comp. Desp. Indiretas'!$A$26</f>
        <v>DG</v>
      </c>
      <c r="D58538" s="279" t="str">
        <f>'Comp. Desp. Indiretas'!$C$26</f>
        <v>HOSPEDAGEM - NIVEL 3</v>
      </c>
      <c r="E58538" s="278" t="str">
        <f>Resumo!$R$5</f>
        <v>Despesa</v>
      </c>
      <c r="F58538" s="278" t="str">
        <f>Resumo!$R$6</f>
        <v>Despesa Indireta</v>
      </c>
      <c r="G58538" s="286">
        <f>'Comp. Desp. Indiretas'!DY26</f>
        <v>0</v>
      </c>
    </row>
    <row r="58539" spans="1:7">
      <c r="A58539" s="283">
        <f>'Comp. Desp. Indiretas'!$DY$7</f>
        <v>0</v>
      </c>
      <c r="B58539" s="278" t="str">
        <f>'Comp. Desp. Indiretas'!$A$27</f>
        <v>DG</v>
      </c>
      <c r="D58539" s="279" t="str">
        <f>'Comp. Desp. Indiretas'!$C$27</f>
        <v>SALA COMERCIAL - PARAUAPEBAS/PA</v>
      </c>
      <c r="E58539" s="278" t="str">
        <f>Resumo!$R$5</f>
        <v>Despesa</v>
      </c>
      <c r="F58539" s="278" t="str">
        <f>Resumo!$R$6</f>
        <v>Despesa Indireta</v>
      </c>
      <c r="G58539" s="286">
        <f>'Comp. Desp. Indiretas'!DY27</f>
        <v>0</v>
      </c>
    </row>
    <row r="58540" spans="1:7">
      <c r="A58540" s="283">
        <f>'Comp. Desp. Indiretas'!$DY$7</f>
        <v>0</v>
      </c>
      <c r="B58540" s="278" t="str">
        <f>'Comp. Desp. Indiretas'!$A$28</f>
        <v>DG</v>
      </c>
      <c r="D58540" s="279" t="str">
        <f>'Comp. Desp. Indiretas'!$C$28</f>
        <v>CUSTOS FIXOS - SALA COMERCIAL (INTERNET, TELEFONIA, ENERGIA, LIMPEZA, E ETC)</v>
      </c>
      <c r="E58540" s="278" t="str">
        <f>Resumo!$R$5</f>
        <v>Despesa</v>
      </c>
      <c r="F58540" s="278" t="str">
        <f>Resumo!$R$6</f>
        <v>Despesa Indireta</v>
      </c>
      <c r="G58540" s="286">
        <f>'Comp. Desp. Indiretas'!DY28</f>
        <v>0</v>
      </c>
    </row>
    <row r="58541" spans="1:7">
      <c r="A58541" s="283">
        <f>'Comp. Desp. Indiretas'!$DY$7</f>
        <v>0</v>
      </c>
      <c r="B58541" s="278" t="str">
        <f>'Comp. Desp. Indiretas'!$A$29</f>
        <v>DG</v>
      </c>
      <c r="D58541" s="279" t="str">
        <f>'Comp. Desp. Indiretas'!$C$29</f>
        <v>MOBILIA/FRETE - SALA COMERCIAL</v>
      </c>
      <c r="E58541" s="278" t="str">
        <f>Resumo!$R$5</f>
        <v>Despesa</v>
      </c>
      <c r="F58541" s="278" t="str">
        <f>Resumo!$R$6</f>
        <v>Despesa Indireta</v>
      </c>
      <c r="G58541" s="286">
        <f>'Comp. Desp. Indiretas'!DY29</f>
        <v>0</v>
      </c>
    </row>
    <row r="58542" spans="1:7">
      <c r="A58542" s="283">
        <f>'Comp. Desp. Indiretas'!$DY$7</f>
        <v>0</v>
      </c>
      <c r="B58542" s="278" t="str">
        <f>'Comp. Desp. Indiretas'!$A$30</f>
        <v>DG</v>
      </c>
      <c r="D58542" s="279" t="str">
        <f>'Comp. Desp. Indiretas'!$C$30</f>
        <v>ALIMENTAÇÃO - NIVEL 3</v>
      </c>
      <c r="E58542" s="278" t="str">
        <f>Resumo!$R$5</f>
        <v>Despesa</v>
      </c>
      <c r="F58542" s="278" t="str">
        <f>Resumo!$R$6</f>
        <v>Despesa Indireta</v>
      </c>
      <c r="G58542" s="286">
        <f>'Comp. Desp. Indiretas'!DY30</f>
        <v>0</v>
      </c>
    </row>
    <row r="58543" spans="1:7">
      <c r="A58543" s="283">
        <f>'Comp. Desp. Indiretas'!$DY$7</f>
        <v>0</v>
      </c>
      <c r="B58543" s="278" t="str">
        <f>'Comp. Desp. Indiretas'!$A$31</f>
        <v>DG</v>
      </c>
      <c r="D58543" s="279" t="str">
        <f>'Comp. Desp. Indiretas'!$C$31</f>
        <v>TELEFONIA</v>
      </c>
      <c r="E58543" s="278" t="str">
        <f>Resumo!$R$5</f>
        <v>Despesa</v>
      </c>
      <c r="F58543" s="278" t="str">
        <f>Resumo!$R$6</f>
        <v>Despesa Indireta</v>
      </c>
      <c r="G58543" s="286">
        <f>'Comp. Desp. Indiretas'!DY31</f>
        <v>0</v>
      </c>
    </row>
    <row r="58544" spans="1:7">
      <c r="A58544" s="283">
        <f>'Comp. Desp. Indiretas'!$DY$7</f>
        <v>0</v>
      </c>
      <c r="B58544" s="278" t="str">
        <f>'Comp. Desp. Indiretas'!$A$32</f>
        <v>DG</v>
      </c>
      <c r="D58544" s="279" t="str">
        <f>'Comp. Desp. Indiretas'!$C$32</f>
        <v>ALUGUEL DE VEÍCULO SUV</v>
      </c>
      <c r="E58544" s="278" t="str">
        <f>Resumo!$R$5</f>
        <v>Despesa</v>
      </c>
      <c r="F58544" s="278" t="str">
        <f>Resumo!$R$6</f>
        <v>Despesa Indireta</v>
      </c>
      <c r="G58544" s="286">
        <f>'Comp. Desp. Indiretas'!DY32</f>
        <v>0</v>
      </c>
    </row>
    <row r="58545" spans="1:7">
      <c r="A58545" s="283">
        <f>'Comp. Desp. Indiretas'!$DY$7</f>
        <v>0</v>
      </c>
      <c r="B58545" s="278" t="str">
        <f>'Comp. Desp. Indiretas'!$A$33</f>
        <v>DG</v>
      </c>
      <c r="D58545" s="279" t="str">
        <f>'Comp. Desp. Indiretas'!$C$33</f>
        <v>ALUGUEL DE VEICULO LEVE</v>
      </c>
      <c r="E58545" s="278" t="str">
        <f>Resumo!$R$5</f>
        <v>Despesa</v>
      </c>
      <c r="F58545" s="278" t="str">
        <f>Resumo!$R$6</f>
        <v>Despesa Indireta</v>
      </c>
      <c r="G58545" s="286">
        <f>'Comp. Desp. Indiretas'!DY33</f>
        <v>0</v>
      </c>
    </row>
    <row r="58546" spans="1:7">
      <c r="A58546" s="283">
        <f>'Comp. Desp. Indiretas'!$DY$7</f>
        <v>0</v>
      </c>
      <c r="B58546" s="278" t="str">
        <f>'Comp. Desp. Indiretas'!$A$34</f>
        <v>DG</v>
      </c>
      <c r="D58546" s="279" t="str">
        <f>'Comp. Desp. Indiretas'!$C$34</f>
        <v>ALUGUEL CAMINHONTE</v>
      </c>
      <c r="E58546" s="278" t="str">
        <f>Resumo!$R$5</f>
        <v>Despesa</v>
      </c>
      <c r="F58546" s="278" t="str">
        <f>Resumo!$R$6</f>
        <v>Despesa Indireta</v>
      </c>
      <c r="G58546" s="286">
        <f>'Comp. Desp. Indiretas'!DY34</f>
        <v>0</v>
      </c>
    </row>
    <row r="58547" spans="1:7">
      <c r="A58547" s="283">
        <f>'Comp. Desp. Indiretas'!$DY$7</f>
        <v>0</v>
      </c>
      <c r="B58547" s="278" t="str">
        <f>'Comp. Desp. Indiretas'!$A$35</f>
        <v>DG</v>
      </c>
      <c r="D58547" s="279" t="str">
        <f>'Comp. Desp. Indiretas'!$C$35</f>
        <v>AQUISIÇÃO DE VEICULO</v>
      </c>
      <c r="E58547" s="278" t="str">
        <f>Resumo!$R$5</f>
        <v>Despesa</v>
      </c>
      <c r="F58547" s="278" t="str">
        <f>Resumo!$R$6</f>
        <v>Despesa Indireta</v>
      </c>
      <c r="G58547" s="286">
        <f>'Comp. Desp. Indiretas'!DY35</f>
        <v>0</v>
      </c>
    </row>
    <row r="58548" spans="1:7">
      <c r="A58548" s="283">
        <f>'Comp. Desp. Indiretas'!$DY$7</f>
        <v>0</v>
      </c>
      <c r="B58548" s="278" t="str">
        <f>'Comp. Desp. Indiretas'!$A$36</f>
        <v>DG</v>
      </c>
      <c r="D58548" s="279" t="str">
        <f>'Comp. Desp. Indiretas'!$C$36</f>
        <v>COMBUSTÍVEL - GASOLINA</v>
      </c>
      <c r="E58548" s="278" t="str">
        <f>Resumo!$R$5</f>
        <v>Despesa</v>
      </c>
      <c r="F58548" s="278" t="str">
        <f>Resumo!$R$6</f>
        <v>Despesa Indireta</v>
      </c>
      <c r="G58548" s="286">
        <f>'Comp. Desp. Indiretas'!DY36</f>
        <v>0</v>
      </c>
    </row>
    <row r="58549" spans="1:7">
      <c r="A58549" s="283">
        <f>'Comp. Desp. Indiretas'!$DY$7</f>
        <v>0</v>
      </c>
      <c r="B58549" s="278" t="str">
        <f>'Comp. Desp. Indiretas'!$A$37</f>
        <v>DG</v>
      </c>
      <c r="D58549" s="279" t="str">
        <f>'Comp. Desp. Indiretas'!$C$37</f>
        <v>COMBUSTÍVEL - DIESEL</v>
      </c>
      <c r="E58549" s="278" t="str">
        <f>Resumo!$R$5</f>
        <v>Despesa</v>
      </c>
      <c r="F58549" s="278" t="str">
        <f>Resumo!$R$6</f>
        <v>Despesa Indireta</v>
      </c>
      <c r="G58549" s="286">
        <f>'Comp. Desp. Indiretas'!DY37</f>
        <v>0</v>
      </c>
    </row>
    <row r="58550" spans="1:7">
      <c r="A58550" s="283">
        <f>'Comp. Desp. Indiretas'!$DY$7</f>
        <v>0</v>
      </c>
      <c r="B58550" s="278" t="str">
        <f>'Comp. Desp. Indiretas'!$A$38</f>
        <v>DG</v>
      </c>
      <c r="D58550" s="279" t="str">
        <f>'Comp. Desp. Indiretas'!$C$38</f>
        <v>PASSAGEM AÉREA</v>
      </c>
      <c r="E58550" s="278" t="str">
        <f>Resumo!$R$5</f>
        <v>Despesa</v>
      </c>
      <c r="F58550" s="278" t="str">
        <f>Resumo!$R$6</f>
        <v>Despesa Indireta</v>
      </c>
      <c r="G58550" s="286">
        <f>'Comp. Desp. Indiretas'!DY38</f>
        <v>0</v>
      </c>
    </row>
    <row r="58551" spans="1:7">
      <c r="A58551" s="283">
        <f>'Comp. Desp. Indiretas'!$DY$7</f>
        <v>0</v>
      </c>
      <c r="B58551" s="278" t="str">
        <f>'Comp. Desp. Indiretas'!$A$39</f>
        <v>ART</v>
      </c>
      <c r="D58551" s="279" t="str">
        <f>'Comp. Desp. Indiretas'!$C$39</f>
        <v>ART CREA - Nível 1</v>
      </c>
      <c r="E58551" s="278" t="str">
        <f>Resumo!$R$5</f>
        <v>Despesa</v>
      </c>
      <c r="F58551" s="278" t="str">
        <f>Resumo!$R$6</f>
        <v>Despesa Indireta</v>
      </c>
      <c r="G58551" s="286">
        <f>'Comp. Desp. Indiretas'!DY39</f>
        <v>0</v>
      </c>
    </row>
    <row r="58552" spans="1:7">
      <c r="A58552" s="283">
        <f>'Comp. Desp. Indiretas'!$DY$7</f>
        <v>0</v>
      </c>
      <c r="B58552" s="278" t="str">
        <f>'Comp. Desp. Indiretas'!$A$40</f>
        <v>ART</v>
      </c>
      <c r="D58552" s="279" t="str">
        <f>'Comp. Desp. Indiretas'!$C$40</f>
        <v>ART CREA - Nível 2</v>
      </c>
      <c r="E58552" s="278" t="str">
        <f>Resumo!$R$5</f>
        <v>Despesa</v>
      </c>
      <c r="F58552" s="278" t="str">
        <f>Resumo!$R$6</f>
        <v>Despesa Indireta</v>
      </c>
      <c r="G58552" s="286">
        <f>'Comp. Desp. Indiretas'!DY40</f>
        <v>0</v>
      </c>
    </row>
    <row r="58553" spans="1:7">
      <c r="A58553" s="283">
        <f>'Comp. Desp. Indiretas'!$DY$7</f>
        <v>0</v>
      </c>
      <c r="B58553" s="278" t="str">
        <f>'Comp. Desp. Indiretas'!$A$41</f>
        <v>ART</v>
      </c>
      <c r="D58553" s="279" t="str">
        <f>'Comp. Desp. Indiretas'!$C$41</f>
        <v>ART CREA - Nível 3</v>
      </c>
      <c r="E58553" s="278" t="str">
        <f>Resumo!$R$5</f>
        <v>Despesa</v>
      </c>
      <c r="F58553" s="278" t="str">
        <f>Resumo!$R$6</f>
        <v>Despesa Indireta</v>
      </c>
      <c r="G58553" s="286">
        <f>'Comp. Desp. Indiretas'!DY41</f>
        <v>0</v>
      </c>
    </row>
    <row r="58554" spans="1:7">
      <c r="A58554" s="283">
        <f>'Comp. Desp. Indiretas'!$DY$7</f>
        <v>0</v>
      </c>
      <c r="B58554" s="278" t="str">
        <f>'Comp. Desp. Indiretas'!$A$42</f>
        <v>ART</v>
      </c>
      <c r="D58554" s="279" t="str">
        <f>'Comp. Desp. Indiretas'!$C$42</f>
        <v>ACERVO CREA</v>
      </c>
      <c r="E58554" s="278" t="str">
        <f>Resumo!$R$5</f>
        <v>Despesa</v>
      </c>
      <c r="F58554" s="278" t="str">
        <f>Resumo!$R$6</f>
        <v>Despesa Indireta</v>
      </c>
      <c r="G58554" s="286">
        <f>'Comp. Desp. Indiretas'!DY42</f>
        <v>0</v>
      </c>
    </row>
    <row r="58555" spans="1:7">
      <c r="A58555" s="283">
        <f>'Comp. Desp. Indiretas'!$DY$7</f>
        <v>0</v>
      </c>
      <c r="B58555" s="278" t="str">
        <f>'Comp. Desp. Indiretas'!$A$43</f>
        <v>ART</v>
      </c>
      <c r="D58555" s="279" t="str">
        <f>'Comp. Desp. Indiretas'!$C$43</f>
        <v>ART CRBio</v>
      </c>
      <c r="E58555" s="278" t="str">
        <f>Resumo!$R$5</f>
        <v>Despesa</v>
      </c>
      <c r="F58555" s="278" t="str">
        <f>Resumo!$R$6</f>
        <v>Despesa Indireta</v>
      </c>
      <c r="G58555" s="286">
        <f>'Comp. Desp. Indiretas'!DY43</f>
        <v>0</v>
      </c>
    </row>
    <row r="58556" spans="1:7">
      <c r="A58556" s="283">
        <f>'Comp. Desp. Indiretas'!$DY$7</f>
        <v>0</v>
      </c>
      <c r="B58556" s="278" t="str">
        <f>'Comp. Desp. Indiretas'!$A$44</f>
        <v>ART</v>
      </c>
      <c r="D58556" s="279" t="str">
        <f>'Comp. Desp. Indiretas'!$C$44</f>
        <v>ACERVO CRBio</v>
      </c>
      <c r="E58556" s="278" t="str">
        <f>Resumo!$R$5</f>
        <v>Despesa</v>
      </c>
      <c r="F58556" s="278" t="str">
        <f>Resumo!$R$6</f>
        <v>Despesa Indireta</v>
      </c>
      <c r="G58556" s="286">
        <f>'Comp. Desp. Indiretas'!DY44</f>
        <v>0</v>
      </c>
    </row>
    <row r="58557" spans="1:7">
      <c r="A58557" s="283">
        <f>'Comp. Desp. Indiretas'!$DY$7</f>
        <v>0</v>
      </c>
      <c r="B58557" s="278" t="str">
        <f>'Comp. Desp. Indiretas'!$A$45</f>
        <v>ART</v>
      </c>
      <c r="D58557" s="279" t="str">
        <f>'Comp. Desp. Indiretas'!$C$45</f>
        <v>VISTO CREA PF</v>
      </c>
      <c r="E58557" s="278" t="str">
        <f>Resumo!$R$5</f>
        <v>Despesa</v>
      </c>
      <c r="F58557" s="278" t="str">
        <f>Resumo!$R$6</f>
        <v>Despesa Indireta</v>
      </c>
      <c r="G58557" s="286">
        <f>'Comp. Desp. Indiretas'!DY45</f>
        <v>0</v>
      </c>
    </row>
    <row r="58558" spans="1:7">
      <c r="A58558" s="283">
        <f>'Comp. Desp. Indiretas'!$DY$7</f>
        <v>0</v>
      </c>
      <c r="B58558" s="278" t="str">
        <f>'Comp. Desp. Indiretas'!$A$46</f>
        <v>ART</v>
      </c>
      <c r="D58558" s="279" t="str">
        <f>'Comp. Desp. Indiretas'!$C$46</f>
        <v>VISTO CREA PJ</v>
      </c>
      <c r="E58558" s="278" t="str">
        <f>Resumo!$R$5</f>
        <v>Despesa</v>
      </c>
      <c r="F58558" s="278" t="str">
        <f>Resumo!$R$6</f>
        <v>Despesa Indireta</v>
      </c>
      <c r="G58558" s="286">
        <f>'Comp. Desp. Indiretas'!DY46</f>
        <v>0</v>
      </c>
    </row>
    <row r="58559" spans="1:7">
      <c r="A58559" s="283">
        <f>'Comp. Desp. Indiretas'!$DY$7</f>
        <v>0</v>
      </c>
      <c r="B58559" s="278" t="str">
        <f>'Comp. Desp. Indiretas'!$A$47</f>
        <v>ART</v>
      </c>
      <c r="D58559" s="279" t="str">
        <f>'Comp. Desp. Indiretas'!$C$47</f>
        <v>ANUIDADE CREA PF</v>
      </c>
      <c r="E58559" s="278" t="str">
        <f>Resumo!$R$5</f>
        <v>Despesa</v>
      </c>
      <c r="F58559" s="278" t="str">
        <f>Resumo!$R$6</f>
        <v>Despesa Indireta</v>
      </c>
      <c r="G58559" s="286">
        <f>'Comp. Desp. Indiretas'!DY47</f>
        <v>0</v>
      </c>
    </row>
    <row r="58560" spans="1:7">
      <c r="A58560" s="283">
        <f>'Comp. Desp. Indiretas'!$DY$7</f>
        <v>0</v>
      </c>
      <c r="B58560" s="278" t="str">
        <f>'Comp. Desp. Indiretas'!$A$48</f>
        <v>ART</v>
      </c>
      <c r="D58560" s="279" t="str">
        <f>'Comp. Desp. Indiretas'!$C$48</f>
        <v>ANUIDADE CREA PJ</v>
      </c>
      <c r="E58560" s="278" t="str">
        <f>Resumo!$R$5</f>
        <v>Despesa</v>
      </c>
      <c r="F58560" s="278" t="str">
        <f>Resumo!$R$6</f>
        <v>Despesa Indireta</v>
      </c>
      <c r="G58560" s="286">
        <f>'Comp. Desp. Indiretas'!DY48</f>
        <v>0</v>
      </c>
    </row>
    <row r="58561" spans="1:7">
      <c r="A58561" s="283">
        <f>'Comp. Desp. Indiretas'!$DY$7</f>
        <v>0</v>
      </c>
      <c r="B58561" s="278" t="str">
        <f>'Comp. Desp. Indiretas'!$A$49</f>
        <v>ART</v>
      </c>
      <c r="D58561" s="279" t="str">
        <f>'Comp. Desp. Indiretas'!$C$49</f>
        <v>VISTO CRBio PF</v>
      </c>
      <c r="E58561" s="278" t="str">
        <f>Resumo!$R$5</f>
        <v>Despesa</v>
      </c>
      <c r="F58561" s="278" t="str">
        <f>Resumo!$R$6</f>
        <v>Despesa Indireta</v>
      </c>
      <c r="G58561" s="286">
        <f>'Comp. Desp. Indiretas'!DY49</f>
        <v>0</v>
      </c>
    </row>
    <row r="58562" spans="1:7">
      <c r="A58562" s="283">
        <f>'Comp. Desp. Indiretas'!$DY$7</f>
        <v>0</v>
      </c>
      <c r="B58562" s="278" t="str">
        <f>'Comp. Desp. Indiretas'!$A$50</f>
        <v>ART</v>
      </c>
      <c r="D58562" s="279" t="str">
        <f>'Comp. Desp. Indiretas'!$C$50</f>
        <v>VISTO CRBio PJ</v>
      </c>
      <c r="E58562" s="278" t="str">
        <f>Resumo!$R$5</f>
        <v>Despesa</v>
      </c>
      <c r="F58562" s="278" t="str">
        <f>Resumo!$R$6</f>
        <v>Despesa Indireta</v>
      </c>
      <c r="G58562" s="286">
        <f>'Comp. Desp. Indiretas'!DY50</f>
        <v>0</v>
      </c>
    </row>
    <row r="58563" spans="1:7">
      <c r="A58563" s="283">
        <f>'Comp. Desp. Indiretas'!$DY$7</f>
        <v>0</v>
      </c>
      <c r="B58563" s="278" t="str">
        <f>'Comp. Desp. Indiretas'!$A$51</f>
        <v>SMS</v>
      </c>
      <c r="D58563" s="279" t="str">
        <f>'Comp. Desp. Indiretas'!$C$51</f>
        <v>PPRA</v>
      </c>
      <c r="E58563" s="278" t="str">
        <f>Resumo!$R$5</f>
        <v>Despesa</v>
      </c>
      <c r="F58563" s="278" t="str">
        <f>Resumo!$R$6</f>
        <v>Despesa Indireta</v>
      </c>
      <c r="G58563" s="286">
        <f>'Comp. Desp. Indiretas'!DY51</f>
        <v>0</v>
      </c>
    </row>
    <row r="58564" spans="1:7">
      <c r="A58564" s="283">
        <f>'Comp. Desp. Indiretas'!$DY$7</f>
        <v>0</v>
      </c>
      <c r="B58564" s="278" t="str">
        <f>'Comp. Desp. Indiretas'!$A$52</f>
        <v>SMS</v>
      </c>
      <c r="D58564" s="279" t="str">
        <f>'Comp. Desp. Indiretas'!$C$52</f>
        <v>PCMSO</v>
      </c>
      <c r="E58564" s="278" t="str">
        <f>Resumo!$R$5</f>
        <v>Despesa</v>
      </c>
      <c r="F58564" s="278" t="str">
        <f>Resumo!$R$6</f>
        <v>Despesa Indireta</v>
      </c>
      <c r="G58564" s="286">
        <f>'Comp. Desp. Indiretas'!DY52</f>
        <v>0</v>
      </c>
    </row>
    <row r="58565" spans="1:7">
      <c r="A58565" s="283">
        <f>'Comp. Desp. Indiretas'!$DY$7</f>
        <v>0</v>
      </c>
      <c r="B58565" s="278" t="str">
        <f>'Comp. Desp. Indiretas'!$A$53</f>
        <v>SMS</v>
      </c>
      <c r="D58565" s="279" t="str">
        <f>'Comp. Desp. Indiretas'!$C$53</f>
        <v>PGR</v>
      </c>
      <c r="E58565" s="278" t="str">
        <f>Resumo!$R$5</f>
        <v>Despesa</v>
      </c>
      <c r="F58565" s="278" t="str">
        <f>Resumo!$R$6</f>
        <v>Despesa Indireta</v>
      </c>
      <c r="G58565" s="286">
        <f>'Comp. Desp. Indiretas'!DY53</f>
        <v>0</v>
      </c>
    </row>
    <row r="58566" spans="1:7">
      <c r="A58566" s="283">
        <f>'Comp. Desp. Indiretas'!$DY$7</f>
        <v>0</v>
      </c>
      <c r="B58566" s="278" t="str">
        <f>'Comp. Desp. Indiretas'!$A$55</f>
        <v>SMS</v>
      </c>
      <c r="D58566" s="279" t="str">
        <f>'Comp. Desp. Indiretas'!$C$55</f>
        <v>TREINAMENTO</v>
      </c>
      <c r="E58566" s="278" t="str">
        <f>Resumo!$R$5</f>
        <v>Despesa</v>
      </c>
      <c r="F58566" s="278" t="str">
        <f>Resumo!$R$6</f>
        <v>Despesa Indireta</v>
      </c>
      <c r="G58566" s="286">
        <f>'Comp. Desp. Indiretas'!DY55</f>
        <v>0</v>
      </c>
    </row>
    <row r="58567" spans="1:7">
      <c r="A58567" s="283">
        <f>'Comp. Desp. Indiretas'!$DY$7</f>
        <v>0</v>
      </c>
      <c r="B58567" s="278" t="str">
        <f>'Comp. Desp. Indiretas'!$A$56</f>
        <v>SMS</v>
      </c>
      <c r="D58567" s="279" t="str">
        <f>'Comp. Desp. Indiretas'!$C$56</f>
        <v>ASO</v>
      </c>
      <c r="E58567" s="278" t="str">
        <f>Resumo!$R$5</f>
        <v>Despesa</v>
      </c>
      <c r="F58567" s="278" t="str">
        <f>Resumo!$R$6</f>
        <v>Despesa Indireta</v>
      </c>
      <c r="G58567" s="286">
        <f>'Comp. Desp. Indiretas'!DY56</f>
        <v>0</v>
      </c>
    </row>
    <row r="58568" spans="1:7">
      <c r="A58568" s="283">
        <f>'Comp. Desp. Indiretas'!$DY$7</f>
        <v>0</v>
      </c>
      <c r="B58568" s="278">
        <f>'Comp. Desp. Indiretas'!$A$57</f>
        <v>0</v>
      </c>
      <c r="D58568" s="279" t="str">
        <f>'Comp. Desp. Indiretas'!$C$57</f>
        <v/>
      </c>
      <c r="E58568" s="278" t="str">
        <f>Resumo!$R$5</f>
        <v>Despesa</v>
      </c>
      <c r="F58568" s="278" t="str">
        <f>Resumo!$R$6</f>
        <v>Despesa Indireta</v>
      </c>
      <c r="G58568" s="286">
        <f>'Comp. Desp. Indiretas'!DY57</f>
        <v>0</v>
      </c>
    </row>
    <row r="58569" spans="1:7">
      <c r="A58569" s="283">
        <f>'Comp. Desp. Indiretas'!$DY$7</f>
        <v>0</v>
      </c>
      <c r="B58569" s="278">
        <f>'Comp. Desp. Indiretas'!$A$58</f>
        <v>0</v>
      </c>
      <c r="D58569" s="279" t="str">
        <f>'Comp. Desp. Indiretas'!$C$58</f>
        <v/>
      </c>
      <c r="E58569" s="278" t="str">
        <f>Resumo!$R$5</f>
        <v>Despesa</v>
      </c>
      <c r="F58569" s="278" t="str">
        <f>Resumo!$R$6</f>
        <v>Despesa Indireta</v>
      </c>
      <c r="G58569" s="286">
        <f>'Comp. Desp. Indiretas'!DY58</f>
        <v>0</v>
      </c>
    </row>
    <row r="58570" spans="1:7">
      <c r="A58570" s="283">
        <f>'Comp. Desp. Indiretas'!$DY$7</f>
        <v>0</v>
      </c>
      <c r="B58570" s="278">
        <f>'Comp. Desp. Indiretas'!$A$59</f>
        <v>0</v>
      </c>
      <c r="D58570" s="279" t="str">
        <f>'Comp. Desp. Indiretas'!$C$59</f>
        <v/>
      </c>
      <c r="E58570" s="278" t="str">
        <f>Resumo!$R$5</f>
        <v>Despesa</v>
      </c>
      <c r="F58570" s="278" t="str">
        <f>Resumo!$R$6</f>
        <v>Despesa Indireta</v>
      </c>
      <c r="G58570" s="286">
        <f>'Comp. Desp. Indiretas'!DY59</f>
        <v>0</v>
      </c>
    </row>
    <row r="58571" spans="1:7">
      <c r="A58571" s="283">
        <f>'Comp. Desp. Indiretas'!$DY$7</f>
        <v>0</v>
      </c>
      <c r="B58571" s="278">
        <f>'Comp. Desp. Indiretas'!$A$60</f>
        <v>0</v>
      </c>
      <c r="D58571" s="279" t="str">
        <f>'Comp. Desp. Indiretas'!$C$60</f>
        <v/>
      </c>
      <c r="E58571" s="278" t="str">
        <f>Resumo!$R$5</f>
        <v>Despesa</v>
      </c>
      <c r="F58571" s="278" t="str">
        <f>Resumo!$R$6</f>
        <v>Despesa Indireta</v>
      </c>
      <c r="G58571" s="286">
        <f>'Comp. Desp. Indiretas'!DY60</f>
        <v>0</v>
      </c>
    </row>
    <row r="58572" spans="1:7">
      <c r="A58572" s="283">
        <f>'Comp. Desp. Indiretas'!$DY$7</f>
        <v>0</v>
      </c>
      <c r="B58572" s="278" t="str">
        <f>'Comp. Desp. Indiretas'!$A$63</f>
        <v>MOC</v>
      </c>
      <c r="D58572" s="279" t="str">
        <f>'Comp. Desp. Indiretas'!$C$63</f>
        <v>DIRETOR TÉCNICO</v>
      </c>
      <c r="E58572" s="278" t="str">
        <f>Resumo!$R$5</f>
        <v>Despesa</v>
      </c>
      <c r="F58572" s="278" t="str">
        <f>Resumo!$R$6</f>
        <v>Despesa Indireta</v>
      </c>
      <c r="G58572" s="286">
        <f>'Comp. Desp. Indiretas'!DY63</f>
        <v>0</v>
      </c>
    </row>
    <row r="58573" spans="1:7">
      <c r="A58573" s="283">
        <f>'Comp. Desp. Indiretas'!$DY$7</f>
        <v>0</v>
      </c>
      <c r="B58573" s="278" t="str">
        <f>'Comp. Desp. Indiretas'!$A$64</f>
        <v>MOC</v>
      </c>
      <c r="D58573" s="279" t="str">
        <f>'Comp. Desp. Indiretas'!$C$64</f>
        <v>ANALISTA DE SUPRIMENTOS</v>
      </c>
      <c r="E58573" s="278" t="str">
        <f>Resumo!$R$5</f>
        <v>Despesa</v>
      </c>
      <c r="F58573" s="278" t="str">
        <f>Resumo!$R$6</f>
        <v>Despesa Indireta</v>
      </c>
      <c r="G58573" s="286">
        <f>'Comp. Desp. Indiretas'!DY64</f>
        <v>0</v>
      </c>
    </row>
    <row r="58574" spans="1:7">
      <c r="A58574" s="283">
        <f>'Comp. Desp. Indiretas'!$DY$7</f>
        <v>0</v>
      </c>
      <c r="B58574" s="278" t="str">
        <f>'Comp. Desp. Indiretas'!$A$65</f>
        <v>MOC</v>
      </c>
      <c r="D58574" s="279" t="str">
        <f>'Comp. Desp. Indiretas'!$C$65</f>
        <v>GERENTE DE PROJETO - PJ</v>
      </c>
      <c r="E58574" s="278" t="str">
        <f>Resumo!$R$5</f>
        <v>Despesa</v>
      </c>
      <c r="F58574" s="278" t="str">
        <f>Resumo!$R$6</f>
        <v>Despesa Indireta</v>
      </c>
      <c r="G58574" s="286">
        <f>'Comp. Desp. Indiretas'!DY65</f>
        <v>0</v>
      </c>
    </row>
    <row r="58575" spans="1:7">
      <c r="A58575" s="283">
        <f>'Comp. Desp. Indiretas'!$DY$7</f>
        <v>0</v>
      </c>
      <c r="B58575" s="278" t="str">
        <f>'Comp. Desp. Indiretas'!$A$66</f>
        <v>MOC</v>
      </c>
      <c r="D58575" s="279" t="str">
        <f>'Comp. Desp. Indiretas'!$C$66</f>
        <v>COORD. DE PROJETO - PJ</v>
      </c>
      <c r="E58575" s="278" t="str">
        <f>Resumo!$R$5</f>
        <v>Despesa</v>
      </c>
      <c r="F58575" s="278" t="str">
        <f>Resumo!$R$6</f>
        <v>Despesa Indireta</v>
      </c>
      <c r="G58575" s="286">
        <f>'Comp. Desp. Indiretas'!DY66</f>
        <v>0</v>
      </c>
    </row>
    <row r="58576" spans="1:7">
      <c r="A58576" s="283">
        <f>'Comp. Desp. Indiretas'!$DY$7</f>
        <v>0</v>
      </c>
      <c r="B58576" s="278" t="str">
        <f>'Comp. Desp. Indiretas'!$A$67</f>
        <v>MOC</v>
      </c>
      <c r="D58576" s="279" t="str">
        <f>'Comp. Desp. Indiretas'!$C$67</f>
        <v>COORD. OPERACIONAL - PJ</v>
      </c>
      <c r="E58576" s="278" t="str">
        <f>Resumo!$R$5</f>
        <v>Despesa</v>
      </c>
      <c r="F58576" s="278" t="str">
        <f>Resumo!$R$6</f>
        <v>Despesa Indireta</v>
      </c>
      <c r="G58576" s="286">
        <f>'Comp. Desp. Indiretas'!DY67</f>
        <v>0</v>
      </c>
    </row>
    <row r="58577" spans="1:7">
      <c r="A58577" s="283">
        <f>'Comp. Desp. Indiretas'!$DY$7</f>
        <v>0</v>
      </c>
      <c r="B58577" s="278" t="str">
        <f>'Comp. Desp. Indiretas'!$A$68</f>
        <v>MOC</v>
      </c>
      <c r="D58577" s="279" t="str">
        <f>'Comp. Desp. Indiretas'!$C$68</f>
        <v>ANALISTA DE PROJETOS SENIOR - PJ</v>
      </c>
      <c r="E58577" s="278" t="str">
        <f>Resumo!$R$5</f>
        <v>Despesa</v>
      </c>
      <c r="F58577" s="278" t="str">
        <f>Resumo!$R$6</f>
        <v>Despesa Indireta</v>
      </c>
      <c r="G58577" s="286">
        <f>'Comp. Desp. Indiretas'!DY68</f>
        <v>0</v>
      </c>
    </row>
    <row r="58578" spans="1:7">
      <c r="A58578" s="283">
        <f>'Comp. Desp. Indiretas'!$DY$7</f>
        <v>0</v>
      </c>
      <c r="B58578" s="278" t="str">
        <f>'Comp. Desp. Indiretas'!$A$69</f>
        <v>MOC</v>
      </c>
      <c r="D58578" s="279" t="str">
        <f>'Comp. Desp. Indiretas'!$C$69</f>
        <v>ANALISTA DE PROJETOS PLENO - PJ</v>
      </c>
      <c r="E58578" s="278" t="str">
        <f>Resumo!$R$5</f>
        <v>Despesa</v>
      </c>
      <c r="F58578" s="278" t="str">
        <f>Resumo!$R$6</f>
        <v>Despesa Indireta</v>
      </c>
      <c r="G58578" s="286">
        <f>'Comp. Desp. Indiretas'!DY69</f>
        <v>0</v>
      </c>
    </row>
    <row r="58579" spans="1:7">
      <c r="A58579" s="283">
        <f>'Comp. Desp. Indiretas'!$DY$7</f>
        <v>0</v>
      </c>
      <c r="B58579" s="278" t="str">
        <f>'Comp. Desp. Indiretas'!$A$70</f>
        <v>MOC</v>
      </c>
      <c r="D58579" s="279" t="str">
        <f>'Comp. Desp. Indiretas'!$C$70</f>
        <v>ANALISTA DE PROJETOS JUNIOR - PJ</v>
      </c>
      <c r="E58579" s="278" t="str">
        <f>Resumo!$R$5</f>
        <v>Despesa</v>
      </c>
      <c r="F58579" s="278" t="str">
        <f>Resumo!$R$6</f>
        <v>Despesa Indireta</v>
      </c>
      <c r="G58579" s="286">
        <f>'Comp. Desp. Indiretas'!DY70</f>
        <v>0</v>
      </c>
    </row>
    <row r="58580" spans="1:7">
      <c r="A58580" s="283">
        <f>'Comp. Desp. Indiretas'!$DY$7</f>
        <v>0</v>
      </c>
      <c r="B58580" s="278" t="str">
        <f>'Comp. Desp. Indiretas'!$A$71</f>
        <v>MOC</v>
      </c>
      <c r="D58580" s="279" t="str">
        <f>'Comp. Desp. Indiretas'!$C$71</f>
        <v>TÉCNICO OPERACIONAL - PJ</v>
      </c>
      <c r="E58580" s="278" t="str">
        <f>Resumo!$R$5</f>
        <v>Despesa</v>
      </c>
      <c r="F58580" s="278" t="str">
        <f>Resumo!$R$6</f>
        <v>Despesa Indireta</v>
      </c>
      <c r="G58580" s="286">
        <f>'Comp. Desp. Indiretas'!DY71</f>
        <v>0</v>
      </c>
    </row>
    <row r="58581" spans="1:7">
      <c r="A58581" s="283">
        <f>'Comp. Desp. Indiretas'!$DY$7</f>
        <v>0</v>
      </c>
      <c r="B58581" s="278" t="str">
        <f>'Comp. Desp. Indiretas'!$A$72</f>
        <v>MOC</v>
      </c>
      <c r="D58581" s="279" t="str">
        <f>'Comp. Desp. Indiretas'!$C$72</f>
        <v>AUXILIAR TÉCNICO - PJ</v>
      </c>
      <c r="E58581" s="278" t="str">
        <f>Resumo!$R$5</f>
        <v>Despesa</v>
      </c>
      <c r="F58581" s="278" t="str">
        <f>Resumo!$R$6</f>
        <v>Despesa Indireta</v>
      </c>
      <c r="G58581" s="286">
        <f>'Comp. Desp. Indiretas'!DY72</f>
        <v>0</v>
      </c>
    </row>
    <row r="58582" spans="1:7">
      <c r="A58582" s="283">
        <f>'Comp. Desp. Indiretas'!$DY$7</f>
        <v>0</v>
      </c>
      <c r="B58582" s="278" t="str">
        <f>'Comp. Desp. Indiretas'!$A$73</f>
        <v>MOC</v>
      </c>
      <c r="D58582" s="279" t="str">
        <f>'Comp. Desp. Indiretas'!$C$73</f>
        <v>ANALISTA FINANCEIRO</v>
      </c>
      <c r="E58582" s="278" t="str">
        <f>Resumo!$R$5</f>
        <v>Despesa</v>
      </c>
      <c r="F58582" s="278" t="str">
        <f>Resumo!$R$6</f>
        <v>Despesa Indireta</v>
      </c>
      <c r="G58582" s="286">
        <f>'Comp. Desp. Indiretas'!DY73</f>
        <v>0</v>
      </c>
    </row>
    <row r="58583" spans="1:7">
      <c r="A58583" s="283">
        <f>'Comp. Desp. Indiretas'!$DY$7</f>
        <v>0</v>
      </c>
      <c r="B58583" s="278" t="str">
        <f>'Comp. Desp. Indiretas'!$A$74</f>
        <v>MOC</v>
      </c>
      <c r="D58583" s="279" t="str">
        <f>'Comp. Desp. Indiretas'!$C$74</f>
        <v>ANALISTA DE SUPRIMENTOS</v>
      </c>
      <c r="E58583" s="278" t="str">
        <f>Resumo!$R$5</f>
        <v>Despesa</v>
      </c>
      <c r="F58583" s="278" t="str">
        <f>Resumo!$R$6</f>
        <v>Despesa Indireta</v>
      </c>
      <c r="G58583" s="286">
        <f>'Comp. Desp. Indiretas'!DY74</f>
        <v>0</v>
      </c>
    </row>
    <row r="58584" spans="1:7">
      <c r="A58584" s="283">
        <f>'Comp. Desp. Indiretas'!$DY$7</f>
        <v>0</v>
      </c>
      <c r="B58584" s="278" t="str">
        <f>'Comp. Desp. Indiretas'!$A$75</f>
        <v>DG</v>
      </c>
      <c r="D58584" s="279" t="str">
        <f>'Comp. Desp. Indiretas'!$C$75</f>
        <v>HOSPEDAGEM VIAGEM</v>
      </c>
      <c r="E58584" s="278" t="str">
        <f>Resumo!$R$5</f>
        <v>Despesa</v>
      </c>
      <c r="F58584" s="278" t="str">
        <f>Resumo!$R$6</f>
        <v>Despesa Indireta</v>
      </c>
      <c r="G58584" s="286">
        <f>'Comp. Desp. Indiretas'!DY75</f>
        <v>0</v>
      </c>
    </row>
    <row r="58585" spans="1:7">
      <c r="A58585" s="283">
        <f>'Comp. Desp. Indiretas'!$DY$7</f>
        <v>0</v>
      </c>
      <c r="B58585" s="278" t="str">
        <f>'Comp. Desp. Indiretas'!$A$76</f>
        <v>DG</v>
      </c>
      <c r="D58585" s="279" t="str">
        <f>'Comp. Desp. Indiretas'!$C$76</f>
        <v>ALIMENTAÇÃO VIAGEM (CAFÉ / ALMOÇO OU JANTA)</v>
      </c>
      <c r="E58585" s="278" t="str">
        <f>Resumo!$R$5</f>
        <v>Despesa</v>
      </c>
      <c r="F58585" s="278" t="str">
        <f>Resumo!$R$6</f>
        <v>Despesa Indireta</v>
      </c>
      <c r="G58585" s="286">
        <f>'Comp. Desp. Indiretas'!DY76</f>
        <v>0</v>
      </c>
    </row>
    <row r="58586" spans="1:7">
      <c r="A58586" s="283">
        <f>'Comp. Desp. Indiretas'!$DY$7</f>
        <v>0</v>
      </c>
      <c r="B58586" s="278" t="str">
        <f>'Comp. Desp. Indiretas'!$A$77</f>
        <v>DG</v>
      </c>
      <c r="D58586" s="279" t="str">
        <f>'Comp. Desp. Indiretas'!$C$77</f>
        <v>SALA COMERCIAL - PARAUAPEBAS/PA</v>
      </c>
      <c r="E58586" s="278" t="str">
        <f>Resumo!$R$5</f>
        <v>Despesa</v>
      </c>
      <c r="F58586" s="278" t="str">
        <f>Resumo!$R$6</f>
        <v>Despesa Indireta</v>
      </c>
      <c r="G58586" s="286">
        <f>'Comp. Desp. Indiretas'!DY77</f>
        <v>0</v>
      </c>
    </row>
    <row r="58587" spans="1:7">
      <c r="A58587" s="283">
        <f>'Comp. Desp. Indiretas'!$DY$7</f>
        <v>0</v>
      </c>
      <c r="B58587" s="278" t="str">
        <f>'Comp. Desp. Indiretas'!$A$78</f>
        <v>DG</v>
      </c>
      <c r="D58587" s="279" t="str">
        <f>'Comp. Desp. Indiretas'!$C$78</f>
        <v>ALIMENTAÇÃO VIAGEM (CAFÉ / ALMOÇO OU JANTA)</v>
      </c>
      <c r="E58587" s="278" t="str">
        <f>Resumo!$R$5</f>
        <v>Despesa</v>
      </c>
      <c r="F58587" s="278" t="str">
        <f>Resumo!$R$6</f>
        <v>Despesa Indireta</v>
      </c>
      <c r="G58587" s="286">
        <f>'Comp. Desp. Indiretas'!DY78</f>
        <v>0</v>
      </c>
    </row>
    <row r="58588" spans="1:7">
      <c r="A58588" s="283">
        <f>'Comp. Desp. Indiretas'!$DY$7</f>
        <v>0</v>
      </c>
      <c r="B58588" s="278" t="str">
        <f>'Comp. Desp. Indiretas'!$A$79</f>
        <v>DG</v>
      </c>
      <c r="D58588" s="279" t="str">
        <f>'Comp. Desp. Indiretas'!$C$79</f>
        <v>ALIMENTAÇÃO - NIVEL 2</v>
      </c>
      <c r="E58588" s="278" t="str">
        <f>Resumo!$R$5</f>
        <v>Despesa</v>
      </c>
      <c r="F58588" s="278" t="str">
        <f>Resumo!$R$6</f>
        <v>Despesa Indireta</v>
      </c>
      <c r="G58588" s="286">
        <f>'Comp. Desp. Indiretas'!DY79</f>
        <v>0</v>
      </c>
    </row>
    <row r="58589" spans="1:7">
      <c r="A58589" s="283">
        <f>'Comp. Desp. Indiretas'!$DY$7</f>
        <v>0</v>
      </c>
      <c r="B58589" s="278" t="str">
        <f>'Comp. Desp. Indiretas'!$A$80</f>
        <v>DG</v>
      </c>
      <c r="D58589" s="279" t="str">
        <f>'Comp. Desp. Indiretas'!$C$80</f>
        <v>ALIMENTAÇÃO - NIVEL 3</v>
      </c>
      <c r="E58589" s="278" t="str">
        <f>Resumo!$R$5</f>
        <v>Despesa</v>
      </c>
      <c r="F58589" s="278" t="str">
        <f>Resumo!$R$6</f>
        <v>Despesa Indireta</v>
      </c>
      <c r="G58589" s="286">
        <f>'Comp. Desp. Indiretas'!DY80</f>
        <v>0</v>
      </c>
    </row>
    <row r="58590" spans="1:7">
      <c r="A58590" s="283">
        <f>'Comp. Desp. Indiretas'!$DY$7</f>
        <v>0</v>
      </c>
      <c r="B58590" s="278" t="str">
        <f>'Comp. Desp. Indiretas'!$A$81</f>
        <v>DG</v>
      </c>
      <c r="D58590" s="279" t="str">
        <f>'Comp. Desp. Indiretas'!$C$81</f>
        <v>TELEFONIA</v>
      </c>
      <c r="E58590" s="278" t="str">
        <f>Resumo!$R$5</f>
        <v>Despesa</v>
      </c>
      <c r="F58590" s="278" t="str">
        <f>Resumo!$R$6</f>
        <v>Despesa Indireta</v>
      </c>
      <c r="G58590" s="286">
        <f>'Comp. Desp. Indiretas'!DY81</f>
        <v>0</v>
      </c>
    </row>
    <row r="58591" spans="1:7">
      <c r="A58591" s="283">
        <f>'Comp. Desp. Indiretas'!$DY$7</f>
        <v>0</v>
      </c>
      <c r="B58591" s="278" t="str">
        <f>'Comp. Desp. Indiretas'!$A$82</f>
        <v>DG</v>
      </c>
      <c r="D58591" s="279" t="str">
        <f>'Comp. Desp. Indiretas'!$C$82</f>
        <v>ALUGUEL DE VEÍCULO SUV</v>
      </c>
      <c r="E58591" s="278" t="str">
        <f>Resumo!$R$5</f>
        <v>Despesa</v>
      </c>
      <c r="F58591" s="278" t="str">
        <f>Resumo!$R$6</f>
        <v>Despesa Indireta</v>
      </c>
      <c r="G58591" s="286">
        <f>'Comp. Desp. Indiretas'!DY82</f>
        <v>0</v>
      </c>
    </row>
    <row r="58592" spans="1:7">
      <c r="A58592" s="283">
        <f>'Comp. Desp. Indiretas'!$DY$7</f>
        <v>0</v>
      </c>
      <c r="B58592" s="278" t="str">
        <f>'Comp. Desp. Indiretas'!$A$83</f>
        <v>DG</v>
      </c>
      <c r="D58592" s="279" t="str">
        <f>'Comp. Desp. Indiretas'!$C$83</f>
        <v>ALUGUEL DE VEICULO LEVE</v>
      </c>
      <c r="E58592" s="278" t="str">
        <f>Resumo!$R$5</f>
        <v>Despesa</v>
      </c>
      <c r="F58592" s="278" t="str">
        <f>Resumo!$R$6</f>
        <v>Despesa Indireta</v>
      </c>
      <c r="G58592" s="286">
        <f>'Comp. Desp. Indiretas'!DY83</f>
        <v>0</v>
      </c>
    </row>
    <row r="58593" spans="1:7">
      <c r="A58593" s="283">
        <f>'Comp. Desp. Indiretas'!$DY$7</f>
        <v>0</v>
      </c>
      <c r="B58593" s="278" t="str">
        <f>'Comp. Desp. Indiretas'!$A$84</f>
        <v>DG</v>
      </c>
      <c r="D58593" s="279" t="str">
        <f>'Comp. Desp. Indiretas'!$C$84</f>
        <v>ALUGUEL CAMINHONTE</v>
      </c>
      <c r="E58593" s="278" t="str">
        <f>Resumo!$R$5</f>
        <v>Despesa</v>
      </c>
      <c r="F58593" s="278" t="str">
        <f>Resumo!$R$6</f>
        <v>Despesa Indireta</v>
      </c>
      <c r="G58593" s="286">
        <f>'Comp. Desp. Indiretas'!DY84</f>
        <v>0</v>
      </c>
    </row>
    <row r="58594" spans="1:7">
      <c r="A58594" s="283">
        <f>'Comp. Desp. Indiretas'!$DY$7</f>
        <v>0</v>
      </c>
      <c r="B58594" s="278" t="str">
        <f>'Comp. Desp. Indiretas'!$A$85</f>
        <v>DG</v>
      </c>
      <c r="D58594" s="279" t="str">
        <f>'Comp. Desp. Indiretas'!$C$85</f>
        <v>AQUISIÇÃO DE VEICULO</v>
      </c>
      <c r="E58594" s="278" t="str">
        <f>Resumo!$R$5</f>
        <v>Despesa</v>
      </c>
      <c r="F58594" s="278" t="str">
        <f>Resumo!$R$6</f>
        <v>Despesa Indireta</v>
      </c>
      <c r="G58594" s="286">
        <f>'Comp. Desp. Indiretas'!DY85</f>
        <v>0</v>
      </c>
    </row>
    <row r="58595" spans="1:7">
      <c r="A58595" s="283">
        <f>'Comp. Desp. Indiretas'!$DY$7</f>
        <v>0</v>
      </c>
      <c r="B58595" s="278" t="str">
        <f>'Comp. Desp. Indiretas'!$A$86</f>
        <v>DG</v>
      </c>
      <c r="D58595" s="279" t="str">
        <f>'Comp. Desp. Indiretas'!$C$86</f>
        <v>COMBUSTÍVEL - GASOLINA</v>
      </c>
      <c r="E58595" s="278" t="str">
        <f>Resumo!$R$5</f>
        <v>Despesa</v>
      </c>
      <c r="F58595" s="278" t="str">
        <f>Resumo!$R$6</f>
        <v>Despesa Indireta</v>
      </c>
      <c r="G58595" s="286">
        <f>'Comp. Desp. Indiretas'!DY86</f>
        <v>0</v>
      </c>
    </row>
    <row r="58596" spans="1:7">
      <c r="A58596" s="283">
        <f>'Comp. Desp. Indiretas'!$DY$7</f>
        <v>0</v>
      </c>
      <c r="B58596" s="278" t="str">
        <f>'Comp. Desp. Indiretas'!$A$87</f>
        <v>DG</v>
      </c>
      <c r="D58596" s="279" t="str">
        <f>'Comp. Desp. Indiretas'!$C$87</f>
        <v>COMBUSTÍVEL - DIESEL</v>
      </c>
      <c r="E58596" s="278" t="str">
        <f>Resumo!$R$5</f>
        <v>Despesa</v>
      </c>
      <c r="F58596" s="278" t="str">
        <f>Resumo!$R$6</f>
        <v>Despesa Indireta</v>
      </c>
      <c r="G58596" s="286">
        <f>'Comp. Desp. Indiretas'!DY87</f>
        <v>0</v>
      </c>
    </row>
    <row r="58597" spans="1:7">
      <c r="A58597" s="283">
        <f>'Comp. Desp. Indiretas'!$DY$7</f>
        <v>0</v>
      </c>
      <c r="B58597" s="278" t="str">
        <f>'Comp. Desp. Indiretas'!$A$88</f>
        <v>DG</v>
      </c>
      <c r="D58597" s="279" t="str">
        <f>'Comp. Desp. Indiretas'!$C$88</f>
        <v>PASSAGEM AÉREA</v>
      </c>
      <c r="E58597" s="278" t="str">
        <f>Resumo!$R$5</f>
        <v>Despesa</v>
      </c>
      <c r="F58597" s="278" t="str">
        <f>Resumo!$R$6</f>
        <v>Despesa Indireta</v>
      </c>
      <c r="G58597" s="286">
        <f>'Comp. Desp. Indiretas'!DY88</f>
        <v>0</v>
      </c>
    </row>
    <row r="58598" spans="1:7">
      <c r="A58598" s="283">
        <f>'Comp. Desp. Indiretas'!$DY$7</f>
        <v>0</v>
      </c>
      <c r="B58598" s="278" t="str">
        <f>'Comp. Desp. Indiretas'!$A$89</f>
        <v>ART</v>
      </c>
      <c r="D58598" s="279" t="str">
        <f>'Comp. Desp. Indiretas'!$C$89</f>
        <v>ART CREA - Nível 1</v>
      </c>
      <c r="E58598" s="278" t="str">
        <f>Resumo!$R$5</f>
        <v>Despesa</v>
      </c>
      <c r="F58598" s="278" t="str">
        <f>Resumo!$R$6</f>
        <v>Despesa Indireta</v>
      </c>
      <c r="G58598" s="286">
        <f>'Comp. Desp. Indiretas'!DY89</f>
        <v>0</v>
      </c>
    </row>
    <row r="58599" spans="1:7">
      <c r="A58599" s="283">
        <f>'Comp. Desp. Indiretas'!$DY$7</f>
        <v>0</v>
      </c>
      <c r="B58599" s="278" t="str">
        <f>'Comp. Desp. Indiretas'!$A$90</f>
        <v>ART</v>
      </c>
      <c r="D58599" s="279" t="str">
        <f>'Comp. Desp. Indiretas'!$C$90</f>
        <v>ART CREA - Nível 2</v>
      </c>
      <c r="E58599" s="278" t="str">
        <f>Resumo!$R$5</f>
        <v>Despesa</v>
      </c>
      <c r="F58599" s="278" t="str">
        <f>Resumo!$R$6</f>
        <v>Despesa Indireta</v>
      </c>
      <c r="G58599" s="286">
        <f>'Comp. Desp. Indiretas'!DY90</f>
        <v>0</v>
      </c>
    </row>
    <row r="58600" spans="1:7">
      <c r="A58600" s="283">
        <f>'Comp. Desp. Indiretas'!$DY$7</f>
        <v>0</v>
      </c>
      <c r="B58600" s="278" t="str">
        <f>'Comp. Desp. Indiretas'!$A$91</f>
        <v>ART</v>
      </c>
      <c r="D58600" s="279" t="str">
        <f>'Comp. Desp. Indiretas'!$C$91</f>
        <v>ART CREA - Nível 3</v>
      </c>
      <c r="E58600" s="278" t="str">
        <f>Resumo!$R$5</f>
        <v>Despesa</v>
      </c>
      <c r="F58600" s="278" t="str">
        <f>Resumo!$R$6</f>
        <v>Despesa Indireta</v>
      </c>
      <c r="G58600" s="286">
        <f>'Comp. Desp. Indiretas'!DY91</f>
        <v>0</v>
      </c>
    </row>
    <row r="58601" spans="1:7">
      <c r="A58601" s="283">
        <f>'Comp. Desp. Indiretas'!$DY$7</f>
        <v>0</v>
      </c>
      <c r="B58601" s="278" t="str">
        <f>'Comp. Desp. Indiretas'!$A$92</f>
        <v>ART</v>
      </c>
      <c r="D58601" s="279" t="str">
        <f>'Comp. Desp. Indiretas'!$C$92</f>
        <v>ACERVO CREA</v>
      </c>
      <c r="E58601" s="278" t="str">
        <f>Resumo!$R$5</f>
        <v>Despesa</v>
      </c>
      <c r="F58601" s="278" t="str">
        <f>Resumo!$R$6</f>
        <v>Despesa Indireta</v>
      </c>
      <c r="G58601" s="286">
        <f>'Comp. Desp. Indiretas'!DY92</f>
        <v>0</v>
      </c>
    </row>
    <row r="58602" spans="1:7">
      <c r="A58602" s="283">
        <f>'Comp. Desp. Indiretas'!$DY$7</f>
        <v>0</v>
      </c>
      <c r="B58602" s="278" t="str">
        <f>'Comp. Desp. Indiretas'!$A$93</f>
        <v>ART</v>
      </c>
      <c r="D58602" s="279" t="str">
        <f>'Comp. Desp. Indiretas'!$C$93</f>
        <v>ART CRBio</v>
      </c>
      <c r="E58602" s="278" t="str">
        <f>Resumo!$R$5</f>
        <v>Despesa</v>
      </c>
      <c r="F58602" s="278" t="str">
        <f>Resumo!$R$6</f>
        <v>Despesa Indireta</v>
      </c>
      <c r="G58602" s="286">
        <f>'Comp. Desp. Indiretas'!DY93</f>
        <v>0</v>
      </c>
    </row>
    <row r="58603" spans="1:7">
      <c r="A58603" s="283">
        <f>'Comp. Desp. Indiretas'!$DY$7</f>
        <v>0</v>
      </c>
      <c r="B58603" s="278" t="str">
        <f>'Comp. Desp. Indiretas'!$A$94</f>
        <v>ART</v>
      </c>
      <c r="D58603" s="279" t="str">
        <f>'Comp. Desp. Indiretas'!$C$94</f>
        <v>ACERVO CRBio</v>
      </c>
      <c r="E58603" s="278" t="str">
        <f>Resumo!$R$5</f>
        <v>Despesa</v>
      </c>
      <c r="F58603" s="278" t="str">
        <f>Resumo!$R$6</f>
        <v>Despesa Indireta</v>
      </c>
      <c r="G58603" s="286">
        <f>'Comp. Desp. Indiretas'!DY94</f>
        <v>0</v>
      </c>
    </row>
    <row r="58604" spans="1:7">
      <c r="A58604" s="283">
        <f>'Comp. Desp. Indiretas'!$DY$7</f>
        <v>0</v>
      </c>
      <c r="B58604" s="278" t="str">
        <f>'Comp. Desp. Indiretas'!$A$95</f>
        <v>ART</v>
      </c>
      <c r="D58604" s="279" t="str">
        <f>'Comp. Desp. Indiretas'!$C$95</f>
        <v>VISTO CREA PF</v>
      </c>
      <c r="E58604" s="278" t="str">
        <f>Resumo!$R$5</f>
        <v>Despesa</v>
      </c>
      <c r="F58604" s="278" t="str">
        <f>Resumo!$R$6</f>
        <v>Despesa Indireta</v>
      </c>
      <c r="G58604" s="286">
        <f>'Comp. Desp. Indiretas'!DY95</f>
        <v>0</v>
      </c>
    </row>
    <row r="58605" spans="1:7">
      <c r="A58605" s="283">
        <f>'Comp. Desp. Indiretas'!$DY$7</f>
        <v>0</v>
      </c>
      <c r="B58605" s="278" t="str">
        <f>'Comp. Desp. Indiretas'!$A$96</f>
        <v>ART</v>
      </c>
      <c r="D58605" s="279" t="str">
        <f>'Comp. Desp. Indiretas'!$C$96</f>
        <v>VISTO CREA PJ</v>
      </c>
      <c r="E58605" s="278" t="str">
        <f>Resumo!$R$5</f>
        <v>Despesa</v>
      </c>
      <c r="F58605" s="278" t="str">
        <f>Resumo!$R$6</f>
        <v>Despesa Indireta</v>
      </c>
      <c r="G58605" s="286">
        <f>'Comp. Desp. Indiretas'!DY96</f>
        <v>0</v>
      </c>
    </row>
    <row r="58606" spans="1:7">
      <c r="A58606" s="283">
        <f>'Comp. Desp. Indiretas'!$DY$7</f>
        <v>0</v>
      </c>
      <c r="B58606" s="278" t="str">
        <f>'Comp. Desp. Indiretas'!$A$97</f>
        <v>ART</v>
      </c>
      <c r="D58606" s="279" t="str">
        <f>'Comp. Desp. Indiretas'!$C$97</f>
        <v>ANUIDADE CREA PF</v>
      </c>
      <c r="E58606" s="278" t="str">
        <f>Resumo!$R$5</f>
        <v>Despesa</v>
      </c>
      <c r="F58606" s="278" t="str">
        <f>Resumo!$R$6</f>
        <v>Despesa Indireta</v>
      </c>
      <c r="G58606" s="286">
        <f>'Comp. Desp. Indiretas'!DY97</f>
        <v>0</v>
      </c>
    </row>
    <row r="58607" spans="1:7">
      <c r="A58607" s="283">
        <f>'Comp. Desp. Indiretas'!$DY$7</f>
        <v>0</v>
      </c>
      <c r="B58607" s="278" t="str">
        <f>'Comp. Desp. Indiretas'!$A$98</f>
        <v>ART</v>
      </c>
      <c r="D58607" s="279" t="str">
        <f>'Comp. Desp. Indiretas'!$C$98</f>
        <v>ANUIDADE CREA PJ</v>
      </c>
      <c r="E58607" s="278" t="str">
        <f>Resumo!$R$5</f>
        <v>Despesa</v>
      </c>
      <c r="F58607" s="278" t="str">
        <f>Resumo!$R$6</f>
        <v>Despesa Indireta</v>
      </c>
      <c r="G58607" s="286">
        <f>'Comp. Desp. Indiretas'!DY98</f>
        <v>0</v>
      </c>
    </row>
    <row r="58608" spans="1:7">
      <c r="A58608" s="283">
        <f>'Comp. Desp. Indiretas'!$DY$7</f>
        <v>0</v>
      </c>
      <c r="B58608" s="278" t="str">
        <f>'Comp. Desp. Indiretas'!$A$99</f>
        <v>ART</v>
      </c>
      <c r="D58608" s="279" t="str">
        <f>'Comp. Desp. Indiretas'!$C$99</f>
        <v>VISTO CRBio PF</v>
      </c>
      <c r="E58608" s="278" t="str">
        <f>Resumo!$R$5</f>
        <v>Despesa</v>
      </c>
      <c r="F58608" s="278" t="str">
        <f>Resumo!$R$6</f>
        <v>Despesa Indireta</v>
      </c>
      <c r="G58608" s="286">
        <f>'Comp. Desp. Indiretas'!DY99</f>
        <v>0</v>
      </c>
    </row>
    <row r="58609" spans="1:7">
      <c r="A58609" s="283">
        <f>'Comp. Desp. Indiretas'!$DY$7</f>
        <v>0</v>
      </c>
      <c r="B58609" s="278" t="str">
        <f>'Comp. Desp. Indiretas'!$A$100</f>
        <v>ART</v>
      </c>
      <c r="D58609" s="279" t="str">
        <f>'Comp. Desp. Indiretas'!$C$100</f>
        <v>VISTO CRBio PJ</v>
      </c>
      <c r="E58609" s="278" t="str">
        <f>Resumo!$R$5</f>
        <v>Despesa</v>
      </c>
      <c r="F58609" s="278" t="str">
        <f>Resumo!$R$6</f>
        <v>Despesa Indireta</v>
      </c>
      <c r="G58609" s="286">
        <f>'Comp. Desp. Indiretas'!DY100</f>
        <v>0</v>
      </c>
    </row>
    <row r="58610" spans="1:7">
      <c r="A58610" s="283">
        <f>'Comp. Desp. Indiretas'!$DY$7</f>
        <v>0</v>
      </c>
      <c r="B58610" s="278" t="str">
        <f>'Comp. Desp. Indiretas'!$A$101</f>
        <v>SMS</v>
      </c>
      <c r="D58610" s="279" t="str">
        <f>'Comp. Desp. Indiretas'!$C$101</f>
        <v>PPRA</v>
      </c>
      <c r="E58610" s="278" t="str">
        <f>Resumo!$R$5</f>
        <v>Despesa</v>
      </c>
      <c r="F58610" s="278" t="str">
        <f>Resumo!$R$6</f>
        <v>Despesa Indireta</v>
      </c>
      <c r="G58610" s="286">
        <f>'Comp. Desp. Indiretas'!DY101</f>
        <v>0</v>
      </c>
    </row>
    <row r="58611" spans="1:7">
      <c r="A58611" s="283">
        <f>'Comp. Desp. Indiretas'!$DY$7</f>
        <v>0</v>
      </c>
      <c r="B58611" s="278" t="str">
        <f>'Comp. Desp. Indiretas'!$A$102</f>
        <v>SMS</v>
      </c>
      <c r="D58611" s="279" t="str">
        <f>'Comp. Desp. Indiretas'!$C$102</f>
        <v>PCMSO</v>
      </c>
      <c r="E58611" s="278" t="str">
        <f>Resumo!$R$5</f>
        <v>Despesa</v>
      </c>
      <c r="F58611" s="278" t="str">
        <f>Resumo!$R$6</f>
        <v>Despesa Indireta</v>
      </c>
      <c r="G58611" s="286">
        <f>'Comp. Desp. Indiretas'!DY102</f>
        <v>0</v>
      </c>
    </row>
    <row r="58612" spans="1:7">
      <c r="A58612" s="283">
        <f>'Comp. Desp. Indiretas'!$DY$7</f>
        <v>0</v>
      </c>
      <c r="B58612" s="278" t="str">
        <f>'Comp. Desp. Indiretas'!$A$103</f>
        <v>SMS</v>
      </c>
      <c r="D58612" s="279" t="str">
        <f>'Comp. Desp. Indiretas'!$C$103</f>
        <v>PGR</v>
      </c>
      <c r="E58612" s="278" t="str">
        <f>Resumo!$R$5</f>
        <v>Despesa</v>
      </c>
      <c r="F58612" s="278" t="str">
        <f>Resumo!$R$6</f>
        <v>Despesa Indireta</v>
      </c>
      <c r="G58612" s="286">
        <f>'Comp. Desp. Indiretas'!DY103</f>
        <v>0</v>
      </c>
    </row>
    <row r="58613" spans="1:7">
      <c r="A58613" s="283">
        <f>'Comp. Desp. Indiretas'!$DY$7</f>
        <v>0</v>
      </c>
      <c r="B58613" s="278" t="str">
        <f>'Comp. Desp. Indiretas'!$A$104</f>
        <v>SMS</v>
      </c>
      <c r="D58613" s="279" t="str">
        <f>'Comp. Desp. Indiretas'!$C$104</f>
        <v>PAE</v>
      </c>
      <c r="E58613" s="278" t="str">
        <f>Resumo!$R$5</f>
        <v>Despesa</v>
      </c>
      <c r="F58613" s="278" t="str">
        <f>Resumo!$R$6</f>
        <v>Despesa Indireta</v>
      </c>
      <c r="G58613" s="286">
        <f>'Comp. Desp. Indiretas'!DY104</f>
        <v>0</v>
      </c>
    </row>
    <row r="58614" spans="1:7">
      <c r="A58614" s="283">
        <f>'Comp. Desp. Indiretas'!$DY$7</f>
        <v>0</v>
      </c>
      <c r="B58614" s="278" t="str">
        <f>'Comp. Desp. Indiretas'!$A$105</f>
        <v>SMS</v>
      </c>
      <c r="D58614" s="279" t="str">
        <f>'Comp. Desp. Indiretas'!$C$105</f>
        <v>TREINAMENTO</v>
      </c>
      <c r="E58614" s="278" t="str">
        <f>Resumo!$R$5</f>
        <v>Despesa</v>
      </c>
      <c r="F58614" s="278" t="str">
        <f>Resumo!$R$6</f>
        <v>Despesa Indireta</v>
      </c>
      <c r="G58614" s="286">
        <f>'Comp. Desp. Indiretas'!DY105</f>
        <v>0</v>
      </c>
    </row>
    <row r="58615" spans="1:7">
      <c r="A58615" s="283">
        <f>'Comp. Desp. Indiretas'!$DY$7</f>
        <v>0</v>
      </c>
      <c r="B58615" s="278" t="str">
        <f>'Comp. Desp. Indiretas'!$A$106</f>
        <v>SMS</v>
      </c>
      <c r="D58615" s="279" t="str">
        <f>'Comp. Desp. Indiretas'!$C$106</f>
        <v>ASO</v>
      </c>
      <c r="E58615" s="278" t="str">
        <f>Resumo!$R$5</f>
        <v>Despesa</v>
      </c>
      <c r="F58615" s="278" t="str">
        <f>Resumo!$R$6</f>
        <v>Despesa Indireta</v>
      </c>
      <c r="G58615" s="286">
        <f>'Comp. Desp. Indiretas'!DY106</f>
        <v>0</v>
      </c>
    </row>
    <row r="58616" spans="1:7">
      <c r="A58616" s="283">
        <f>'Comp. Desp. Indiretas'!$DY$7</f>
        <v>0</v>
      </c>
      <c r="B58616" s="278">
        <f>'Comp. Desp. Indiretas'!$A$107</f>
        <v>0</v>
      </c>
      <c r="D58616" s="279" t="str">
        <f>'Comp. Desp. Indiretas'!$C$107</f>
        <v/>
      </c>
      <c r="E58616" s="278" t="str">
        <f>Resumo!$R$5</f>
        <v>Despesa</v>
      </c>
      <c r="F58616" s="278" t="str">
        <f>Resumo!$R$6</f>
        <v>Despesa Indireta</v>
      </c>
      <c r="G58616" s="286">
        <f>'Comp. Desp. Indiretas'!DY107</f>
        <v>0</v>
      </c>
    </row>
    <row r="58617" spans="1:7">
      <c r="A58617" s="283">
        <f>'Comp. Desp. Indiretas'!$DY$7</f>
        <v>0</v>
      </c>
      <c r="B58617" s="278">
        <f>'Comp. Desp. Indiretas'!$A$108</f>
        <v>0</v>
      </c>
      <c r="D58617" s="279" t="str">
        <f>'Comp. Desp. Indiretas'!$C$108</f>
        <v/>
      </c>
      <c r="E58617" s="278" t="str">
        <f>Resumo!$R$5</f>
        <v>Despesa</v>
      </c>
      <c r="F58617" s="278" t="str">
        <f>Resumo!$R$6</f>
        <v>Despesa Indireta</v>
      </c>
      <c r="G58617" s="286">
        <f>'Comp. Desp. Indiretas'!DY108</f>
        <v>0</v>
      </c>
    </row>
    <row r="58618" spans="1:7">
      <c r="A58618" s="283">
        <f>'Comp. Desp. Indiretas'!$DY$7</f>
        <v>0</v>
      </c>
      <c r="B58618" s="278">
        <f>'Comp. Desp. Indiretas'!$A$109</f>
        <v>0</v>
      </c>
      <c r="D58618" s="279" t="str">
        <f>'Comp. Desp. Indiretas'!$C$109</f>
        <v/>
      </c>
      <c r="E58618" s="278" t="str">
        <f>Resumo!$R$5</f>
        <v>Despesa</v>
      </c>
      <c r="F58618" s="278" t="str">
        <f>Resumo!$R$6</f>
        <v>Despesa Indireta</v>
      </c>
      <c r="G58618" s="286">
        <f>'Comp. Desp. Indiretas'!DY109</f>
        <v>0</v>
      </c>
    </row>
    <row r="58619" spans="1:7">
      <c r="A58619" s="283">
        <f>'Comp. Desp. Indiretas'!$DY$7</f>
        <v>0</v>
      </c>
      <c r="B58619" s="278">
        <f>'Comp. Desp. Indiretas'!$A$110</f>
        <v>0</v>
      </c>
      <c r="D58619" s="279" t="str">
        <f>'Comp. Desp. Indiretas'!$C$110</f>
        <v/>
      </c>
      <c r="E58619" s="278" t="str">
        <f>Resumo!$R$5</f>
        <v>Despesa</v>
      </c>
      <c r="F58619" s="278" t="str">
        <f>Resumo!$R$6</f>
        <v>Despesa Indireta</v>
      </c>
      <c r="G58619" s="286">
        <f>'Comp. Desp. Indiretas'!DY110</f>
        <v>0</v>
      </c>
    </row>
    <row r="58620" spans="1:7">
      <c r="A58620" s="283">
        <f>'Comp. Desp. Indiretas'!$DY$7</f>
        <v>0</v>
      </c>
      <c r="B58620" s="278">
        <f>'Comp. Desp. Indiretas'!$A$111</f>
        <v>0</v>
      </c>
      <c r="D58620" s="279" t="str">
        <f>'Comp. Desp. Indiretas'!$C$111</f>
        <v/>
      </c>
      <c r="E58620" s="278" t="str">
        <f>Resumo!$R$5</f>
        <v>Despesa</v>
      </c>
      <c r="F58620" s="278" t="str">
        <f>Resumo!$R$6</f>
        <v>Despesa Indireta</v>
      </c>
      <c r="G58620" s="286">
        <f>'Comp. Desp. Indiretas'!DY111</f>
        <v>0</v>
      </c>
    </row>
    <row r="58621" spans="1:7">
      <c r="A58621" s="283">
        <f>'Comp. Desp. Indiretas'!$DY$7</f>
        <v>0</v>
      </c>
      <c r="B58621" s="278">
        <f>'Comp. Desp. Indiretas'!$A$112</f>
        <v>0</v>
      </c>
      <c r="D58621" s="279" t="str">
        <f>'Comp. Desp. Indiretas'!$C$112</f>
        <v/>
      </c>
      <c r="E58621" s="278" t="str">
        <f>Resumo!$R$5</f>
        <v>Despesa</v>
      </c>
      <c r="F58621" s="278" t="str">
        <f>Resumo!$R$6</f>
        <v>Despesa Indireta</v>
      </c>
      <c r="G58621" s="286">
        <f>'Comp. Desp. Indiretas'!DY112</f>
        <v>0</v>
      </c>
    </row>
    <row r="58622" spans="1:7">
      <c r="A58622" s="283">
        <f>'Comp. Desp. Indiretas'!$DY$7</f>
        <v>0</v>
      </c>
      <c r="B58622" s="278" t="str">
        <f>'Composições Desp. Diretas'!$A$10</f>
        <v>MOD</v>
      </c>
      <c r="C58622" s="278" t="str">
        <f>EAP!$C$9</f>
        <v>PP01</v>
      </c>
      <c r="D58622" s="279" t="str">
        <f>'Composições Desp. Diretas'!$C$10</f>
        <v>ANALISTA TÉCNICO</v>
      </c>
      <c r="E58622" s="278" t="str">
        <f>Resumo!$R$5</f>
        <v>Despesa</v>
      </c>
      <c r="F58622" s="278" t="str">
        <f>Resumo!$R$7</f>
        <v>Despesa Direta</v>
      </c>
      <c r="G58622" s="286">
        <f>'Composições Desp. Diretas'!DZ10</f>
        <v>0</v>
      </c>
    </row>
    <row r="58623" spans="1:7">
      <c r="A58623" s="283">
        <f>'Comp. Desp. Indiretas'!$DY$7</f>
        <v>0</v>
      </c>
      <c r="B58623" s="278" t="str">
        <f>'Composições Desp. Diretas'!$A$11</f>
        <v>MOD</v>
      </c>
      <c r="C58623" s="278" t="str">
        <f>EAP!$C$9</f>
        <v>PP01</v>
      </c>
      <c r="D58623" s="279" t="str">
        <f>'Composições Desp. Diretas'!$C$11</f>
        <v>ASSISTENTE ADMINISTRATIVO</v>
      </c>
      <c r="E58623" s="278" t="str">
        <f>Resumo!$R$5</f>
        <v>Despesa</v>
      </c>
      <c r="F58623" s="278" t="str">
        <f>Resumo!$R$7</f>
        <v>Despesa Direta</v>
      </c>
      <c r="G58623" s="286">
        <f>'Composições Desp. Diretas'!DZ11</f>
        <v>0</v>
      </c>
    </row>
    <row r="58624" spans="1:7">
      <c r="A58624" s="283">
        <f>'Comp. Desp. Indiretas'!$DY$7</f>
        <v>0</v>
      </c>
      <c r="B58624" s="278" t="str">
        <f>'Composições Desp. Diretas'!$A$12</f>
        <v>MOD</v>
      </c>
      <c r="C58624" s="278" t="str">
        <f>EAP!$C$9</f>
        <v>PP01</v>
      </c>
      <c r="D58624" s="279" t="str">
        <f>'Composições Desp. Diretas'!$C$12</f>
        <v>TÉCNICO DE SEGURANÇA</v>
      </c>
      <c r="E58624" s="278" t="str">
        <f>Resumo!$R$5</f>
        <v>Despesa</v>
      </c>
      <c r="F58624" s="278" t="str">
        <f>Resumo!$R$7</f>
        <v>Despesa Direta</v>
      </c>
      <c r="G58624" s="286">
        <f>'Composições Desp. Diretas'!DZ12</f>
        <v>0</v>
      </c>
    </row>
    <row r="58625" spans="1:7">
      <c r="A58625" s="283">
        <f>'Comp. Desp. Indiretas'!$DY$7</f>
        <v>0</v>
      </c>
      <c r="B58625" s="278" t="str">
        <f>'Composições Desp. Diretas'!$A$13</f>
        <v>MOD</v>
      </c>
      <c r="C58625" s="278" t="str">
        <f>EAP!$C$9</f>
        <v>PP01</v>
      </c>
      <c r="D58625" s="279" t="str">
        <f>'Composições Desp. Diretas'!$C$13</f>
        <v>PREPOSTO</v>
      </c>
      <c r="E58625" s="278" t="str">
        <f>Resumo!$R$5</f>
        <v>Despesa</v>
      </c>
      <c r="F58625" s="278" t="str">
        <f>Resumo!$R$7</f>
        <v>Despesa Direta</v>
      </c>
      <c r="G58625" s="286">
        <f>'Composições Desp. Diretas'!DZ13</f>
        <v>0</v>
      </c>
    </row>
    <row r="58626" spans="1:7">
      <c r="A58626" s="283">
        <f>'Comp. Desp. Indiretas'!$DY$7</f>
        <v>0</v>
      </c>
      <c r="B58626" s="278" t="str">
        <f>'Composições Desp. Diretas'!$A$14</f>
        <v>MOD</v>
      </c>
      <c r="C58626" s="278" t="str">
        <f>EAP!$C$9</f>
        <v>PP01</v>
      </c>
      <c r="D58626" s="279" t="str">
        <f>'Composições Desp. Diretas'!$C$14</f>
        <v>COORDENADOR PEAC</v>
      </c>
      <c r="E58626" s="278" t="str">
        <f>Resumo!$R$5</f>
        <v>Despesa</v>
      </c>
      <c r="F58626" s="278" t="str">
        <f>Resumo!$R$7</f>
        <v>Despesa Direta</v>
      </c>
      <c r="G58626" s="286">
        <f>'Composições Desp. Diretas'!DZ14</f>
        <v>0</v>
      </c>
    </row>
    <row r="58627" spans="1:7">
      <c r="A58627" s="283">
        <f>'Comp. Desp. Indiretas'!$DY$7</f>
        <v>0</v>
      </c>
      <c r="B58627" s="278" t="str">
        <f>'Composições Desp. Diretas'!$A$15</f>
        <v>MOD</v>
      </c>
      <c r="C58627" s="278" t="str">
        <f>EAP!$C$9</f>
        <v>PP01</v>
      </c>
      <c r="D58627" s="279" t="str">
        <f>'Composições Desp. Diretas'!$C$15</f>
        <v>COORDENADOR PEAC</v>
      </c>
      <c r="E58627" s="278" t="str">
        <f>Resumo!$R$5</f>
        <v>Despesa</v>
      </c>
      <c r="F58627" s="278" t="str">
        <f>Resumo!$R$7</f>
        <v>Despesa Direta</v>
      </c>
      <c r="G58627" s="286">
        <f>'Composições Desp. Diretas'!DZ15</f>
        <v>0</v>
      </c>
    </row>
    <row r="58628" spans="1:7">
      <c r="A58628" s="283">
        <f>'Comp. Desp. Indiretas'!$DY$7</f>
        <v>0</v>
      </c>
      <c r="B58628" s="278" t="str">
        <f>'Composições Desp. Diretas'!$A$16</f>
        <v>MOD</v>
      </c>
      <c r="C58628" s="278" t="str">
        <f>EAP!$C$9</f>
        <v>PP01</v>
      </c>
      <c r="D58628" s="279" t="str">
        <f>'Composições Desp. Diretas'!$C$16</f>
        <v>PRODUÇÃO AUDIOVISUAL (DESIGNER GRÁFICO)</v>
      </c>
      <c r="E58628" s="278" t="str">
        <f>Resumo!$R$5</f>
        <v>Despesa</v>
      </c>
      <c r="F58628" s="278" t="str">
        <f>Resumo!$R$7</f>
        <v>Despesa Direta</v>
      </c>
      <c r="G58628" s="286">
        <f>'Composições Desp. Diretas'!DZ16</f>
        <v>0</v>
      </c>
    </row>
    <row r="58629" spans="1:7">
      <c r="A58629" s="283">
        <f>'Comp. Desp. Indiretas'!$DY$7</f>
        <v>0</v>
      </c>
      <c r="B58629" s="278" t="str">
        <f>'Composições Desp. Diretas'!$A$17</f>
        <v>DG</v>
      </c>
      <c r="C58629" s="278" t="str">
        <f>EAP!$C$9</f>
        <v>PP01</v>
      </c>
      <c r="D58629" s="279" t="str">
        <f>'Composições Desp. Diretas'!$C$17</f>
        <v>AJUDA DE CUSTO - CAJU - NÍVEL 1</v>
      </c>
      <c r="E58629" s="278" t="str">
        <f>Resumo!$R$5</f>
        <v>Despesa</v>
      </c>
      <c r="F58629" s="278" t="str">
        <f>Resumo!$R$7</f>
        <v>Despesa Direta</v>
      </c>
      <c r="G58629" s="286">
        <f>'Composições Desp. Diretas'!DZ17</f>
        <v>0</v>
      </c>
    </row>
    <row r="58630" spans="1:7">
      <c r="A58630" s="283">
        <f>'Comp. Desp. Indiretas'!$DY$7</f>
        <v>0</v>
      </c>
      <c r="B58630" s="278" t="str">
        <f>'Composições Desp. Diretas'!$A$18</f>
        <v>DG</v>
      </c>
      <c r="C58630" s="278" t="str">
        <f>EAP!$C$9</f>
        <v>PP01</v>
      </c>
      <c r="D58630" s="279" t="str">
        <f>'Composições Desp. Diretas'!$C$18</f>
        <v>AJUDA DE CUSTO - CAJU - NÍVEL 2</v>
      </c>
      <c r="E58630" s="278" t="str">
        <f>Resumo!$R$5</f>
        <v>Despesa</v>
      </c>
      <c r="F58630" s="278" t="str">
        <f>Resumo!$R$7</f>
        <v>Despesa Direta</v>
      </c>
      <c r="G58630" s="286">
        <f>'Composições Desp. Diretas'!DZ18</f>
        <v>0</v>
      </c>
    </row>
    <row r="58631" spans="1:7">
      <c r="A58631" s="283">
        <f>'Comp. Desp. Indiretas'!$DY$7</f>
        <v>0</v>
      </c>
      <c r="B58631" s="278" t="str">
        <f>'Composições Desp. Diretas'!$A$19</f>
        <v>MA</v>
      </c>
      <c r="C58631" s="278" t="str">
        <f>EAP!$C$9</f>
        <v>PP01</v>
      </c>
      <c r="D58631" s="279" t="str">
        <f>'Composições Desp. Diretas'!$C$19</f>
        <v>UNIFORME/EPI</v>
      </c>
      <c r="E58631" s="278" t="str">
        <f>Resumo!$R$5</f>
        <v>Despesa</v>
      </c>
      <c r="F58631" s="278" t="str">
        <f>Resumo!$R$7</f>
        <v>Despesa Direta</v>
      </c>
      <c r="G58631" s="286">
        <f>'Composições Desp. Diretas'!DZ19</f>
        <v>0</v>
      </c>
    </row>
    <row r="58632" spans="1:7">
      <c r="A58632" s="283">
        <f>'Comp. Desp. Indiretas'!$DY$7</f>
        <v>0</v>
      </c>
      <c r="B58632" s="278" t="str">
        <f>'Composições Desp. Diretas'!$A$20</f>
        <v>SMS</v>
      </c>
      <c r="C58632" s="278" t="str">
        <f>EAP!$C$9</f>
        <v>PP01</v>
      </c>
      <c r="D58632" s="279" t="str">
        <f>'Composições Desp. Diretas'!$C$20</f>
        <v>ASO</v>
      </c>
      <c r="E58632" s="278" t="str">
        <f>Resumo!$R$5</f>
        <v>Despesa</v>
      </c>
      <c r="F58632" s="278" t="str">
        <f>Resumo!$R$7</f>
        <v>Despesa Direta</v>
      </c>
      <c r="G58632" s="286">
        <f>'Composições Desp. Diretas'!DZ20</f>
        <v>0</v>
      </c>
    </row>
    <row r="58633" spans="1:7">
      <c r="A58633" s="283">
        <f>'Comp. Desp. Indiretas'!$DY$7</f>
        <v>0</v>
      </c>
      <c r="B58633" s="278" t="str">
        <f>'Composições Desp. Diretas'!$A$21</f>
        <v>EQ</v>
      </c>
      <c r="C58633" s="278" t="str">
        <f>EAP!$C$9</f>
        <v>PP01</v>
      </c>
      <c r="D58633" s="279" t="str">
        <f>'Composições Desp. Diretas'!$C$21</f>
        <v>NOTEBOOK</v>
      </c>
      <c r="E58633" s="278" t="str">
        <f>Resumo!$R$5</f>
        <v>Despesa</v>
      </c>
      <c r="F58633" s="278" t="str">
        <f>Resumo!$R$7</f>
        <v>Despesa Direta</v>
      </c>
      <c r="G58633" s="286">
        <f>'Composições Desp. Diretas'!DZ21</f>
        <v>0</v>
      </c>
    </row>
    <row r="58634" spans="1:7">
      <c r="A58634" s="283">
        <f>'Comp. Desp. Indiretas'!$DY$7</f>
        <v>0</v>
      </c>
      <c r="B58634" s="278" t="str">
        <f>'Composições Desp. Diretas'!$A$22</f>
        <v>EQ</v>
      </c>
      <c r="C58634" s="278" t="str">
        <f>EAP!$C$9</f>
        <v>PP01</v>
      </c>
      <c r="D58634" s="279" t="str">
        <f>'Composições Desp. Diretas'!$C$22</f>
        <v>KIT MULTIMÍDIA</v>
      </c>
      <c r="E58634" s="278" t="str">
        <f>Resumo!$R$5</f>
        <v>Despesa</v>
      </c>
      <c r="F58634" s="278" t="str">
        <f>Resumo!$R$7</f>
        <v>Despesa Direta</v>
      </c>
      <c r="G58634" s="286">
        <f>'Composições Desp. Diretas'!DZ22</f>
        <v>0</v>
      </c>
    </row>
    <row r="58635" spans="1:7">
      <c r="A58635" s="283">
        <f>'Comp. Desp. Indiretas'!$DY$7</f>
        <v>0</v>
      </c>
      <c r="B58635" s="278" t="str">
        <f>'Composições Desp. Diretas'!$A$23</f>
        <v>SMS</v>
      </c>
      <c r="C58635" s="278" t="str">
        <f>EAP!$C$9</f>
        <v>PP01</v>
      </c>
      <c r="D58635" s="279" t="str">
        <f>'Composições Desp. Diretas'!$C$23</f>
        <v>TREINAMENTO RAC02 (VALE)</v>
      </c>
      <c r="E58635" s="278" t="str">
        <f>Resumo!$R$5</f>
        <v>Despesa</v>
      </c>
      <c r="F58635" s="278" t="str">
        <f>Resumo!$R$7</f>
        <v>Despesa Direta</v>
      </c>
      <c r="G58635" s="286">
        <f>'Composições Desp. Diretas'!DZ23</f>
        <v>0</v>
      </c>
    </row>
    <row r="58636" spans="1:7">
      <c r="A58636" s="283">
        <f>'Comp. Desp. Indiretas'!$DY$7</f>
        <v>0</v>
      </c>
      <c r="B58636" s="278" t="str">
        <f>'Composições Desp. Diretas'!$A$24</f>
        <v>SE</v>
      </c>
      <c r="C58636" s="278" t="str">
        <f>EAP!$C$9</f>
        <v>PP01</v>
      </c>
      <c r="D58636" s="279" t="str">
        <f>'Composições Desp. Diretas'!$C$24</f>
        <v>ESPECIALISTA - 44h/MÊS</v>
      </c>
      <c r="E58636" s="278" t="str">
        <f>Resumo!$R$5</f>
        <v>Despesa</v>
      </c>
      <c r="F58636" s="278" t="str">
        <f>Resumo!$R$7</f>
        <v>Despesa Direta</v>
      </c>
      <c r="G58636" s="286">
        <f>'Composições Desp. Diretas'!DZ24</f>
        <v>0</v>
      </c>
    </row>
    <row r="58637" spans="1:7">
      <c r="A58637" s="283">
        <f>'Comp. Desp. Indiretas'!$DY$7</f>
        <v>0</v>
      </c>
      <c r="B58637" s="278">
        <f>'Composições Desp. Diretas'!$A$25</f>
        <v>0</v>
      </c>
      <c r="C58637" s="278" t="str">
        <f>EAP!$C$9</f>
        <v>PP01</v>
      </c>
      <c r="D58637" s="279">
        <f>'Composições Desp. Diretas'!$C$25</f>
        <v>0</v>
      </c>
      <c r="E58637" s="278" t="str">
        <f>Resumo!$R$5</f>
        <v>Despesa</v>
      </c>
      <c r="F58637" s="278" t="str">
        <f>Resumo!$R$7</f>
        <v>Despesa Direta</v>
      </c>
      <c r="G58637" s="286">
        <f>'Composições Desp. Diretas'!DZ25</f>
        <v>0</v>
      </c>
    </row>
    <row r="58638" spans="1:7">
      <c r="A58638" s="283">
        <f>'Comp. Desp. Indiretas'!$DY$7</f>
        <v>0</v>
      </c>
      <c r="B58638" s="278">
        <f>'Composições Desp. Diretas'!$A$26</f>
        <v>0</v>
      </c>
      <c r="C58638" s="278" t="str">
        <f>EAP!$C$9</f>
        <v>PP01</v>
      </c>
      <c r="D58638" s="279">
        <f>'Composições Desp. Diretas'!$C$26</f>
        <v>0</v>
      </c>
      <c r="E58638" s="278" t="str">
        <f>Resumo!$R$5</f>
        <v>Despesa</v>
      </c>
      <c r="F58638" s="278" t="str">
        <f>Resumo!$R$7</f>
        <v>Despesa Direta</v>
      </c>
      <c r="G58638" s="286">
        <f>'Composições Desp. Diretas'!DZ26</f>
        <v>0</v>
      </c>
    </row>
    <row r="58639" spans="1:7">
      <c r="A58639" s="283">
        <f>'Comp. Desp. Indiretas'!$DY$7</f>
        <v>0</v>
      </c>
      <c r="B58639" s="278">
        <f>'Composições Desp. Diretas'!$A$27</f>
        <v>0</v>
      </c>
      <c r="C58639" s="278" t="str">
        <f>EAP!$C$9</f>
        <v>PP01</v>
      </c>
      <c r="D58639" s="279">
        <f>'Composições Desp. Diretas'!$C$27</f>
        <v>0</v>
      </c>
      <c r="E58639" s="278" t="str">
        <f>Resumo!$R$5</f>
        <v>Despesa</v>
      </c>
      <c r="F58639" s="278" t="str">
        <f>Resumo!$R$7</f>
        <v>Despesa Direta</v>
      </c>
      <c r="G58639" s="286">
        <f>'Composições Desp. Diretas'!DZ27</f>
        <v>0</v>
      </c>
    </row>
    <row r="58640" spans="1:7">
      <c r="A58640" s="283">
        <f>'Comp. Desp. Indiretas'!$DY$7</f>
        <v>0</v>
      </c>
      <c r="B58640" s="278">
        <f>'Composições Desp. Diretas'!$A$28</f>
        <v>0</v>
      </c>
      <c r="C58640" s="278" t="str">
        <f>EAP!$C$9</f>
        <v>PP01</v>
      </c>
      <c r="D58640" s="279">
        <f>'Composições Desp. Diretas'!$C$28</f>
        <v>0</v>
      </c>
      <c r="E58640" s="278" t="str">
        <f>Resumo!$R$5</f>
        <v>Despesa</v>
      </c>
      <c r="F58640" s="278" t="str">
        <f>Resumo!$R$7</f>
        <v>Despesa Direta</v>
      </c>
      <c r="G58640" s="286">
        <f>'Composições Desp. Diretas'!DZ28</f>
        <v>0</v>
      </c>
    </row>
    <row r="58641" spans="1:7">
      <c r="A58641" s="283">
        <f>'Comp. Desp. Indiretas'!$DY$7</f>
        <v>0</v>
      </c>
      <c r="B58641" s="278">
        <f>'Composições Desp. Diretas'!$A$29</f>
        <v>0</v>
      </c>
      <c r="C58641" s="278" t="str">
        <f>EAP!$C$9</f>
        <v>PP01</v>
      </c>
      <c r="D58641" s="279">
        <f>'Composições Desp. Diretas'!$C$29</f>
        <v>0</v>
      </c>
      <c r="E58641" s="278" t="str">
        <f>Resumo!$R$5</f>
        <v>Despesa</v>
      </c>
      <c r="F58641" s="278" t="str">
        <f>Resumo!$R$7</f>
        <v>Despesa Direta</v>
      </c>
      <c r="G58641" s="286">
        <f>'Composições Desp. Diretas'!DZ29</f>
        <v>0</v>
      </c>
    </row>
    <row r="58642" spans="1:7">
      <c r="A58642" s="283">
        <f>'Comp. Desp. Indiretas'!$DY$7</f>
        <v>0</v>
      </c>
      <c r="B58642" s="278">
        <f>'Composições Desp. Diretas'!$A$30</f>
        <v>0</v>
      </c>
      <c r="C58642" s="278" t="str">
        <f>EAP!$C$9</f>
        <v>PP01</v>
      </c>
      <c r="D58642" s="279">
        <f>'Composições Desp. Diretas'!$C$30</f>
        <v>0</v>
      </c>
      <c r="E58642" s="278" t="str">
        <f>Resumo!$R$5</f>
        <v>Despesa</v>
      </c>
      <c r="F58642" s="278" t="str">
        <f>Resumo!$R$7</f>
        <v>Despesa Direta</v>
      </c>
      <c r="G58642" s="286">
        <f>'Composições Desp. Diretas'!DZ30</f>
        <v>0</v>
      </c>
    </row>
    <row r="58643" spans="1:7">
      <c r="A58643" s="283">
        <f>'Comp. Desp. Indiretas'!$DY$7</f>
        <v>0</v>
      </c>
      <c r="B58643" s="278">
        <f>'Composições Desp. Diretas'!$A$31</f>
        <v>0</v>
      </c>
      <c r="C58643" s="278" t="str">
        <f>EAP!$C$9</f>
        <v>PP01</v>
      </c>
      <c r="D58643" s="279">
        <f>'Composições Desp. Diretas'!$C$31</f>
        <v>0</v>
      </c>
      <c r="E58643" s="278" t="str">
        <f>Resumo!$R$5</f>
        <v>Despesa</v>
      </c>
      <c r="F58643" s="278" t="str">
        <f>Resumo!$R$7</f>
        <v>Despesa Direta</v>
      </c>
      <c r="G58643" s="286">
        <f>'Composições Desp. Diretas'!DZ31</f>
        <v>0</v>
      </c>
    </row>
    <row r="58644" spans="1:7">
      <c r="A58644" s="283">
        <f>'Comp. Desp. Indiretas'!$DY$7</f>
        <v>0</v>
      </c>
      <c r="B58644" s="278">
        <f>'Composições Desp. Diretas'!$A$32</f>
        <v>0</v>
      </c>
      <c r="C58644" s="278" t="str">
        <f>EAP!$C$9</f>
        <v>PP01</v>
      </c>
      <c r="D58644" s="279">
        <f>'Composições Desp. Diretas'!$C$32</f>
        <v>0</v>
      </c>
      <c r="E58644" s="278" t="str">
        <f>Resumo!$R$5</f>
        <v>Despesa</v>
      </c>
      <c r="F58644" s="278" t="str">
        <f>Resumo!$R$7</f>
        <v>Despesa Direta</v>
      </c>
      <c r="G58644" s="286">
        <f>'Composições Desp. Diretas'!DZ32</f>
        <v>0</v>
      </c>
    </row>
    <row r="58645" spans="1:7">
      <c r="A58645" s="283">
        <f>'Comp. Desp. Indiretas'!$DY$7</f>
        <v>0</v>
      </c>
      <c r="B58645" s="278">
        <f>'Composições Desp. Diretas'!$A$33</f>
        <v>0</v>
      </c>
      <c r="C58645" s="278" t="str">
        <f>EAP!$C$9</f>
        <v>PP01</v>
      </c>
      <c r="D58645" s="279">
        <f>'Composições Desp. Diretas'!$C$33</f>
        <v>0</v>
      </c>
      <c r="E58645" s="278" t="str">
        <f>Resumo!$R$5</f>
        <v>Despesa</v>
      </c>
      <c r="F58645" s="278" t="str">
        <f>Resumo!$R$7</f>
        <v>Despesa Direta</v>
      </c>
      <c r="G58645" s="286">
        <f>'Composições Desp. Diretas'!DZ33</f>
        <v>0</v>
      </c>
    </row>
    <row r="58646" spans="1:7">
      <c r="A58646" s="283">
        <f>'Comp. Desp. Indiretas'!$DY$7</f>
        <v>0</v>
      </c>
      <c r="B58646" s="278">
        <f>'Composições Desp. Diretas'!$A$34</f>
        <v>0</v>
      </c>
      <c r="C58646" s="278" t="str">
        <f>EAP!$C$9</f>
        <v>PP01</v>
      </c>
      <c r="D58646" s="279">
        <f>'Composições Desp. Diretas'!$C$34</f>
        <v>0</v>
      </c>
      <c r="E58646" s="278" t="str">
        <f>Resumo!$R$5</f>
        <v>Despesa</v>
      </c>
      <c r="F58646" s="278" t="str">
        <f>Resumo!$R$7</f>
        <v>Despesa Direta</v>
      </c>
      <c r="G58646" s="286">
        <f>'Composições Desp. Diretas'!DZ34</f>
        <v>0</v>
      </c>
    </row>
    <row r="58647" spans="1:7">
      <c r="A58647" s="283">
        <f>'Comp. Desp. Indiretas'!$DY$7</f>
        <v>0</v>
      </c>
      <c r="B58647" s="278">
        <f>'Composições Desp. Diretas'!$A$35</f>
        <v>0</v>
      </c>
      <c r="C58647" s="278" t="str">
        <f>EAP!$C$9</f>
        <v>PP01</v>
      </c>
      <c r="D58647" s="279">
        <f>'Composições Desp. Diretas'!$C$35</f>
        <v>0</v>
      </c>
      <c r="E58647" s="278" t="str">
        <f>Resumo!$R$5</f>
        <v>Despesa</v>
      </c>
      <c r="F58647" s="278" t="str">
        <f>Resumo!$R$7</f>
        <v>Despesa Direta</v>
      </c>
      <c r="G58647" s="286">
        <f>'Composições Desp. Diretas'!DZ35</f>
        <v>0</v>
      </c>
    </row>
    <row r="58648" spans="1:7">
      <c r="A58648" s="283">
        <f>'Comp. Desp. Indiretas'!$DY$7</f>
        <v>0</v>
      </c>
      <c r="B58648" s="278">
        <f>'Composições Desp. Diretas'!$A$36</f>
        <v>0</v>
      </c>
      <c r="C58648" s="278" t="str">
        <f>EAP!$C$9</f>
        <v>PP01</v>
      </c>
      <c r="D58648" s="279">
        <f>'Composições Desp. Diretas'!$C$36</f>
        <v>0</v>
      </c>
      <c r="E58648" s="278" t="str">
        <f>Resumo!$R$5</f>
        <v>Despesa</v>
      </c>
      <c r="F58648" s="278" t="str">
        <f>Resumo!$R$7</f>
        <v>Despesa Direta</v>
      </c>
      <c r="G58648" s="286">
        <f>'Composições Desp. Diretas'!DZ36</f>
        <v>0</v>
      </c>
    </row>
    <row r="58649" spans="1:7">
      <c r="A58649" s="283">
        <f>'Comp. Desp. Indiretas'!$DY$7</f>
        <v>0</v>
      </c>
      <c r="B58649" s="278">
        <f>'Composições Desp. Diretas'!$A$37</f>
        <v>0</v>
      </c>
      <c r="C58649" s="278" t="str">
        <f>EAP!$C$9</f>
        <v>PP01</v>
      </c>
      <c r="D58649" s="279">
        <f>'Composições Desp. Diretas'!$C$37</f>
        <v>0</v>
      </c>
      <c r="E58649" s="278" t="str">
        <f>Resumo!$R$5</f>
        <v>Despesa</v>
      </c>
      <c r="F58649" s="278" t="str">
        <f>Resumo!$R$7</f>
        <v>Despesa Direta</v>
      </c>
      <c r="G58649" s="286">
        <f>'Composições Desp. Diretas'!DZ37</f>
        <v>0</v>
      </c>
    </row>
    <row r="58650" spans="1:7">
      <c r="A58650" s="283">
        <f>'Comp. Desp. Indiretas'!$DY$7</f>
        <v>0</v>
      </c>
      <c r="B58650" s="278">
        <f>'Composições Desp. Diretas'!$A$38</f>
        <v>0</v>
      </c>
      <c r="C58650" s="278" t="str">
        <f>EAP!$C$9</f>
        <v>PP01</v>
      </c>
      <c r="D58650" s="279">
        <f>'Composições Desp. Diretas'!$C$38</f>
        <v>0</v>
      </c>
      <c r="E58650" s="278" t="str">
        <f>Resumo!$R$5</f>
        <v>Despesa</v>
      </c>
      <c r="F58650" s="278" t="str">
        <f>Resumo!$R$7</f>
        <v>Despesa Direta</v>
      </c>
      <c r="G58650" s="286">
        <f>'Composições Desp. Diretas'!DZ38</f>
        <v>0</v>
      </c>
    </row>
    <row r="58651" spans="1:7">
      <c r="A58651" s="283">
        <f>'Comp. Desp. Indiretas'!$DY$7</f>
        <v>0</v>
      </c>
      <c r="B58651" s="278">
        <f>'Composições Desp. Diretas'!$A$39</f>
        <v>0</v>
      </c>
      <c r="C58651" s="278" t="str">
        <f>EAP!$C$9</f>
        <v>PP01</v>
      </c>
      <c r="D58651" s="279">
        <f>'Composições Desp. Diretas'!$C$39</f>
        <v>0</v>
      </c>
      <c r="E58651" s="278" t="str">
        <f>Resumo!$R$5</f>
        <v>Despesa</v>
      </c>
      <c r="F58651" s="278" t="str">
        <f>Resumo!$R$7</f>
        <v>Despesa Direta</v>
      </c>
      <c r="G58651" s="286">
        <f>'Composições Desp. Diretas'!DZ39</f>
        <v>0</v>
      </c>
    </row>
    <row r="58652" spans="1:7">
      <c r="A58652" s="283">
        <f>'Comp. Desp. Indiretas'!$DY$7</f>
        <v>0</v>
      </c>
      <c r="B58652" s="278">
        <f>'Composições Desp. Diretas'!$A$40</f>
        <v>0</v>
      </c>
      <c r="C58652" s="278" t="str">
        <f>EAP!$C$9</f>
        <v>PP01</v>
      </c>
      <c r="D58652" s="279">
        <f>'Composições Desp. Diretas'!$C$40</f>
        <v>0</v>
      </c>
      <c r="E58652" s="278" t="str">
        <f>Resumo!$R$5</f>
        <v>Despesa</v>
      </c>
      <c r="F58652" s="278" t="str">
        <f>Resumo!$R$7</f>
        <v>Despesa Direta</v>
      </c>
      <c r="G58652" s="286">
        <f>'Composições Desp. Diretas'!DZ40</f>
        <v>0</v>
      </c>
    </row>
    <row r="58653" spans="1:7">
      <c r="A58653" s="283">
        <f>'Comp. Desp. Indiretas'!$DY$7</f>
        <v>0</v>
      </c>
      <c r="B58653" s="278" t="str">
        <f>'Composições Desp. Diretas'!$A$42</f>
        <v>DG</v>
      </c>
      <c r="C58653" s="278" t="str">
        <f>EAP!$C$10</f>
        <v>PP02</v>
      </c>
      <c r="D58653" s="279" t="str">
        <f>'Composições Desp. Diretas'!$C$42</f>
        <v>ALUGUEL DE VEÍCULO SUV</v>
      </c>
      <c r="E58653" s="278" t="str">
        <f>Resumo!$R$5</f>
        <v>Despesa</v>
      </c>
      <c r="F58653" s="278" t="str">
        <f>Resumo!$R$7</f>
        <v>Despesa Direta</v>
      </c>
      <c r="G58653" s="286">
        <f>'Composições Desp. Diretas'!DZ42</f>
        <v>0</v>
      </c>
    </row>
    <row r="58654" spans="1:7">
      <c r="A58654" s="283">
        <f>'Comp. Desp. Indiretas'!$DY$7</f>
        <v>0</v>
      </c>
      <c r="B58654" s="278" t="str">
        <f>'Composições Desp. Diretas'!$A$43</f>
        <v>DG</v>
      </c>
      <c r="C58654" s="278" t="str">
        <f>EAP!$C$10</f>
        <v>PP02</v>
      </c>
      <c r="D58654" s="279" t="str">
        <f>'Composições Desp. Diretas'!$C$43</f>
        <v>COMBUSTÍVEL - GASOLINA</v>
      </c>
      <c r="E58654" s="278" t="str">
        <f>Resumo!$R$5</f>
        <v>Despesa</v>
      </c>
      <c r="F58654" s="278" t="str">
        <f>Resumo!$R$7</f>
        <v>Despesa Direta</v>
      </c>
      <c r="G58654" s="286">
        <f>'Composições Desp. Diretas'!DZ43</f>
        <v>0</v>
      </c>
    </row>
    <row r="58655" spans="1:7">
      <c r="A58655" s="283">
        <f>'Comp. Desp. Indiretas'!$DY$7</f>
        <v>0</v>
      </c>
      <c r="B58655" s="278" t="str">
        <f>'Composições Desp. Diretas'!$A$44</f>
        <v>DG</v>
      </c>
      <c r="C58655" s="278" t="str">
        <f>EAP!$C$10</f>
        <v>PP02</v>
      </c>
      <c r="D58655" s="279" t="str">
        <f>'Composições Desp. Diretas'!$C$44</f>
        <v>EQUIPAMENTOS VEÍCULO (SENSOR DE FADIGA + TELEMETRIA)</v>
      </c>
      <c r="E58655" s="278" t="str">
        <f>Resumo!$R$5</f>
        <v>Despesa</v>
      </c>
      <c r="F58655" s="278" t="str">
        <f>Resumo!$R$7</f>
        <v>Despesa Direta</v>
      </c>
      <c r="G58655" s="286">
        <f>'Composições Desp. Diretas'!DZ44</f>
        <v>0</v>
      </c>
    </row>
    <row r="58656" spans="1:7">
      <c r="A58656" s="283">
        <f>'Comp. Desp. Indiretas'!$DY$7</f>
        <v>0</v>
      </c>
      <c r="B58656" s="278" t="str">
        <f>'Composições Desp. Diretas'!$A$45</f>
        <v>DG</v>
      </c>
      <c r="C58656" s="278" t="str">
        <f>EAP!$C$10</f>
        <v>PP02</v>
      </c>
      <c r="D58656" s="279" t="str">
        <f>'Composições Desp. Diretas'!$C$45</f>
        <v>INSTALAÇÃO SENSOR FADIGA</v>
      </c>
      <c r="E58656" s="278" t="str">
        <f>Resumo!$R$5</f>
        <v>Despesa</v>
      </c>
      <c r="F58656" s="278" t="str">
        <f>Resumo!$R$7</f>
        <v>Despesa Direta</v>
      </c>
      <c r="G58656" s="286">
        <f>'Composições Desp. Diretas'!DZ45</f>
        <v>0</v>
      </c>
    </row>
    <row r="58657" spans="1:7">
      <c r="A58657" s="283">
        <f>'Comp. Desp. Indiretas'!$DY$7</f>
        <v>0</v>
      </c>
      <c r="B58657" s="278" t="str">
        <f>'Composições Desp. Diretas'!$A$46</f>
        <v>DG</v>
      </c>
      <c r="C58657" s="278" t="str">
        <f>EAP!$C$10</f>
        <v>PP02</v>
      </c>
      <c r="D58657" s="279" t="str">
        <f>'Composições Desp. Diretas'!$C$46</f>
        <v>DESINSTALAÇÃO SENSOR FADIGA</v>
      </c>
      <c r="E58657" s="278" t="str">
        <f>Resumo!$R$5</f>
        <v>Despesa</v>
      </c>
      <c r="F58657" s="278" t="str">
        <f>Resumo!$R$7</f>
        <v>Despesa Direta</v>
      </c>
      <c r="G58657" s="286">
        <f>'Composições Desp. Diretas'!DZ46</f>
        <v>0</v>
      </c>
    </row>
    <row r="58658" spans="1:7">
      <c r="A58658" s="283">
        <f>'Comp. Desp. Indiretas'!$DY$7</f>
        <v>0</v>
      </c>
      <c r="B58658" s="278" t="str">
        <f>'Composições Desp. Diretas'!$A$47</f>
        <v>DG</v>
      </c>
      <c r="C58658" s="278" t="str">
        <f>EAP!$C$10</f>
        <v>PP02</v>
      </c>
      <c r="D58658" s="279" t="str">
        <f>'Composições Desp. Diretas'!$C$47</f>
        <v>INSTALAÇÃO TELEMETRIA</v>
      </c>
      <c r="E58658" s="278" t="str">
        <f>Resumo!$R$5</f>
        <v>Despesa</v>
      </c>
      <c r="F58658" s="278" t="str">
        <f>Resumo!$R$7</f>
        <v>Despesa Direta</v>
      </c>
      <c r="G58658" s="286">
        <f>'Composições Desp. Diretas'!DZ47</f>
        <v>0</v>
      </c>
    </row>
    <row r="58659" spans="1:7">
      <c r="A58659" s="283">
        <f>'Comp. Desp. Indiretas'!$DY$7</f>
        <v>0</v>
      </c>
      <c r="B58659" s="278" t="str">
        <f>'Composições Desp. Diretas'!$A$48</f>
        <v>DG</v>
      </c>
      <c r="C58659" s="278" t="str">
        <f>EAP!$C$10</f>
        <v>PP02</v>
      </c>
      <c r="D58659" s="279" t="str">
        <f>'Composições Desp. Diretas'!$C$48</f>
        <v>DESINSTALAÇÃO TELEMETRIA</v>
      </c>
      <c r="E58659" s="278" t="str">
        <f>Resumo!$R$5</f>
        <v>Despesa</v>
      </c>
      <c r="F58659" s="278" t="str">
        <f>Resumo!$R$7</f>
        <v>Despesa Direta</v>
      </c>
      <c r="G58659" s="286">
        <f>'Composições Desp. Diretas'!DZ48</f>
        <v>0</v>
      </c>
    </row>
    <row r="58660" spans="1:7">
      <c r="A58660" s="283">
        <f>'Comp. Desp. Indiretas'!$DY$7</f>
        <v>0</v>
      </c>
      <c r="B58660" s="278" t="str">
        <f>'Composições Desp. Diretas'!$A$49</f>
        <v>DG</v>
      </c>
      <c r="C58660" s="278" t="str">
        <f>EAP!$C$10</f>
        <v>PP02</v>
      </c>
      <c r="D58660" s="279" t="str">
        <f>'Composições Desp. Diretas'!$C$49</f>
        <v>INSTALAÇÃO E DESINSTALAÇÃO DE SIRENE DE RÉ</v>
      </c>
      <c r="E58660" s="278" t="str">
        <f>Resumo!$R$5</f>
        <v>Despesa</v>
      </c>
      <c r="F58660" s="278" t="str">
        <f>Resumo!$R$7</f>
        <v>Despesa Direta</v>
      </c>
      <c r="G58660" s="286">
        <f>'Composições Desp. Diretas'!DZ49</f>
        <v>0</v>
      </c>
    </row>
    <row r="58661" spans="1:7">
      <c r="A58661" s="283">
        <f>'Comp. Desp. Indiretas'!$DY$7</f>
        <v>0</v>
      </c>
      <c r="B58661" s="278" t="str">
        <f>'Composições Desp. Diretas'!$A$50</f>
        <v>DG</v>
      </c>
      <c r="C58661" s="278" t="str">
        <f>EAP!$C$10</f>
        <v>PP02</v>
      </c>
      <c r="D58661" s="279" t="str">
        <f>'Composições Desp. Diretas'!$C$50</f>
        <v>LAVAGEM DE VEÍCULO</v>
      </c>
      <c r="E58661" s="278" t="str">
        <f>Resumo!$R$5</f>
        <v>Despesa</v>
      </c>
      <c r="F58661" s="278" t="str">
        <f>Resumo!$R$7</f>
        <v>Despesa Direta</v>
      </c>
      <c r="G58661" s="286">
        <f>'Composições Desp. Diretas'!DZ50</f>
        <v>0</v>
      </c>
    </row>
    <row r="58662" spans="1:7">
      <c r="A58662" s="283">
        <f>'Comp. Desp. Indiretas'!$DY$7</f>
        <v>0</v>
      </c>
      <c r="B58662" s="278" t="str">
        <f>'Composições Desp. Diretas'!$A$51</f>
        <v>MA</v>
      </c>
      <c r="C58662" s="278" t="str">
        <f>EAP!$C$10</f>
        <v>PP02</v>
      </c>
      <c r="D58662" s="279" t="str">
        <f>'Composições Desp. Diretas'!$C$51</f>
        <v>MATERIAIS GRÁFICOS (CARTILHAS, FOLDERS, BANNER, CADERNO, OUTDOOR, PLACAS, E ETC)</v>
      </c>
      <c r="E58662" s="278" t="str">
        <f>Resumo!$R$5</f>
        <v>Despesa</v>
      </c>
      <c r="F58662" s="278" t="str">
        <f>Resumo!$R$7</f>
        <v>Despesa Direta</v>
      </c>
      <c r="G58662" s="286">
        <f>'Composições Desp. Diretas'!DZ51</f>
        <v>0</v>
      </c>
    </row>
    <row r="58663" spans="1:7">
      <c r="A58663" s="283">
        <f>'Comp. Desp. Indiretas'!$DY$7</f>
        <v>0</v>
      </c>
      <c r="B58663" s="278" t="str">
        <f>'Composições Desp. Diretas'!$A$52</f>
        <v>DG</v>
      </c>
      <c r="C58663" s="278" t="str">
        <f>EAP!$C$10</f>
        <v>PP02</v>
      </c>
      <c r="D58663" s="279" t="str">
        <f>'Composições Desp. Diretas'!$C$52</f>
        <v>LANCHES OFICINAS / EVENTOS / REUNIÕES</v>
      </c>
      <c r="E58663" s="278" t="str">
        <f>Resumo!$R$5</f>
        <v>Despesa</v>
      </c>
      <c r="F58663" s="278" t="str">
        <f>Resumo!$R$7</f>
        <v>Despesa Direta</v>
      </c>
      <c r="G58663" s="286">
        <f>'Composições Desp. Diretas'!DZ52</f>
        <v>0</v>
      </c>
    </row>
    <row r="58664" spans="1:7">
      <c r="A58664" s="283">
        <f>'Comp. Desp. Indiretas'!$DY$7</f>
        <v>0</v>
      </c>
      <c r="B58664" s="278" t="str">
        <f>'Composições Desp. Diretas'!$A$53</f>
        <v>DG</v>
      </c>
      <c r="C58664" s="278" t="str">
        <f>EAP!$C$10</f>
        <v>PP02</v>
      </c>
      <c r="D58664" s="279" t="str">
        <f>'Composições Desp. Diretas'!$C$53</f>
        <v>TRANSPORTE PARTICIPANTES</v>
      </c>
      <c r="E58664" s="278" t="str">
        <f>Resumo!$R$5</f>
        <v>Despesa</v>
      </c>
      <c r="F58664" s="278" t="str">
        <f>Resumo!$R$7</f>
        <v>Despesa Direta</v>
      </c>
      <c r="G58664" s="286">
        <f>'Composições Desp. Diretas'!DZ53</f>
        <v>0</v>
      </c>
    </row>
    <row r="58665" spans="1:7">
      <c r="A58665" s="283">
        <f>'Comp. Desp. Indiretas'!$DY$7</f>
        <v>0</v>
      </c>
      <c r="B58665" s="278" t="str">
        <f>'Composições Desp. Diretas'!$A$54</f>
        <v>MA</v>
      </c>
      <c r="C58665" s="278" t="str">
        <f>EAP!$C$10</f>
        <v>PP02</v>
      </c>
      <c r="D58665" s="279" t="str">
        <f>'Composições Desp. Diretas'!$C$54</f>
        <v>MATERIAIS DE ESCRITÓRIO (CARTOLINA, PAPEL, TESOURA, CANETA, LÁPIS, GRAMPEADOR, DUREX, FITA ADESIVA, E ETC.)</v>
      </c>
      <c r="E58665" s="278" t="str">
        <f>Resumo!$R$5</f>
        <v>Despesa</v>
      </c>
      <c r="F58665" s="278" t="str">
        <f>Resumo!$R$7</f>
        <v>Despesa Direta</v>
      </c>
      <c r="G58665" s="286">
        <f>'Composições Desp. Diretas'!DZ54</f>
        <v>0</v>
      </c>
    </row>
    <row r="58666" spans="1:7">
      <c r="A58666" s="283">
        <f>'Comp. Desp. Indiretas'!$DY$7</f>
        <v>0</v>
      </c>
      <c r="B58666" s="278" t="str">
        <f>'Composições Desp. Diretas'!$A$55</f>
        <v>MA</v>
      </c>
      <c r="C58666" s="278" t="str">
        <f>EAP!$C$10</f>
        <v>PP02</v>
      </c>
      <c r="D58666" s="279" t="str">
        <f>'Composições Desp. Diretas'!$C$55</f>
        <v>MATERIAIS ACESSÓRIOS PARA AS CAMPANHAS/OFICINAS (BRINDES, CAMISETAS, E ETC.)</v>
      </c>
      <c r="E58666" s="278" t="str">
        <f>Resumo!$R$5</f>
        <v>Despesa</v>
      </c>
      <c r="F58666" s="278" t="str">
        <f>Resumo!$R$7</f>
        <v>Despesa Direta</v>
      </c>
      <c r="G58666" s="286">
        <f>'Composições Desp. Diretas'!DZ55</f>
        <v>0</v>
      </c>
    </row>
    <row r="58667" spans="1:7">
      <c r="A58667" s="283">
        <f>'Comp. Desp. Indiretas'!$DY$7</f>
        <v>0</v>
      </c>
      <c r="B58667" s="278" t="str">
        <f>'Composições Desp. Diretas'!$A$56</f>
        <v>DG</v>
      </c>
      <c r="C58667" s="278" t="str">
        <f>EAP!$C$10</f>
        <v>PP02</v>
      </c>
      <c r="D58667" s="279" t="str">
        <f>'Composições Desp. Diretas'!$C$56</f>
        <v>HOSPEDAGEM VIAGEM</v>
      </c>
      <c r="E58667" s="278" t="str">
        <f>Resumo!$R$5</f>
        <v>Despesa</v>
      </c>
      <c r="F58667" s="278" t="str">
        <f>Resumo!$R$7</f>
        <v>Despesa Direta</v>
      </c>
      <c r="G58667" s="286">
        <f>'Composições Desp. Diretas'!DZ56</f>
        <v>0</v>
      </c>
    </row>
    <row r="58668" spans="1:7">
      <c r="A58668" s="283">
        <f>'Comp. Desp. Indiretas'!$DY$7</f>
        <v>0</v>
      </c>
      <c r="B58668" s="278" t="str">
        <f>'Composições Desp. Diretas'!$A$57</f>
        <v>DG</v>
      </c>
      <c r="C58668" s="278" t="str">
        <f>EAP!$C$10</f>
        <v>PP02</v>
      </c>
      <c r="D58668" s="279" t="str">
        <f>'Composições Desp. Diretas'!$C$57</f>
        <v>ALIMENTAÇÃO VIAGEM (CAFÉ / ALMOÇO OU JANTA)</v>
      </c>
      <c r="E58668" s="278" t="str">
        <f>Resumo!$R$5</f>
        <v>Despesa</v>
      </c>
      <c r="F58668" s="278" t="str">
        <f>Resumo!$R$7</f>
        <v>Despesa Direta</v>
      </c>
      <c r="G58668" s="286">
        <f>'Composições Desp. Diretas'!DZ57</f>
        <v>0</v>
      </c>
    </row>
    <row r="58669" spans="1:7">
      <c r="A58669" s="283">
        <f>'Comp. Desp. Indiretas'!$DY$7</f>
        <v>0</v>
      </c>
      <c r="B58669" s="278" t="str">
        <f>'Composições Desp. Diretas'!$A$58</f>
        <v>DG</v>
      </c>
      <c r="C58669" s="278" t="str">
        <f>EAP!$C$10</f>
        <v>PP02</v>
      </c>
      <c r="D58669" s="279" t="str">
        <f>'Composições Desp. Diretas'!$C$58</f>
        <v>PASSAGEM TERRESTRE / TRANSLADO</v>
      </c>
      <c r="E58669" s="278" t="str">
        <f>Resumo!$R$5</f>
        <v>Despesa</v>
      </c>
      <c r="F58669" s="278" t="str">
        <f>Resumo!$R$7</f>
        <v>Despesa Direta</v>
      </c>
      <c r="G58669" s="286">
        <f>'Composições Desp. Diretas'!DZ58</f>
        <v>0</v>
      </c>
    </row>
    <row r="58670" spans="1:7">
      <c r="A58670" s="283">
        <f>'Comp. Desp. Indiretas'!$DY$7</f>
        <v>0</v>
      </c>
      <c r="B58670" s="278">
        <f>'Composições Desp. Diretas'!$A$59</f>
        <v>0</v>
      </c>
      <c r="C58670" s="278" t="str">
        <f>EAP!$C$10</f>
        <v>PP02</v>
      </c>
      <c r="D58670" s="279">
        <f>'Composições Desp. Diretas'!$C$59</f>
        <v>0</v>
      </c>
      <c r="E58670" s="278" t="str">
        <f>Resumo!$R$5</f>
        <v>Despesa</v>
      </c>
      <c r="F58670" s="278" t="str">
        <f>Resumo!$R$7</f>
        <v>Despesa Direta</v>
      </c>
      <c r="G58670" s="286">
        <f>'Composições Desp. Diretas'!DZ59</f>
        <v>0</v>
      </c>
    </row>
    <row r="58671" spans="1:7">
      <c r="A58671" s="283">
        <f>'Comp. Desp. Indiretas'!$DY$7</f>
        <v>0</v>
      </c>
      <c r="B58671" s="278">
        <f>'Composições Desp. Diretas'!$A$60</f>
        <v>0</v>
      </c>
      <c r="C58671" s="278" t="str">
        <f>EAP!$C$10</f>
        <v>PP02</v>
      </c>
      <c r="D58671" s="279">
        <f>'Composições Desp. Diretas'!$C$60</f>
        <v>0</v>
      </c>
      <c r="E58671" s="278" t="str">
        <f>Resumo!$R$5</f>
        <v>Despesa</v>
      </c>
      <c r="F58671" s="278" t="str">
        <f>Resumo!$R$7</f>
        <v>Despesa Direta</v>
      </c>
      <c r="G58671" s="286">
        <f>'Composições Desp. Diretas'!DZ60</f>
        <v>0</v>
      </c>
    </row>
    <row r="58672" spans="1:7">
      <c r="A58672" s="283">
        <f>'Comp. Desp. Indiretas'!$DY$7</f>
        <v>0</v>
      </c>
      <c r="B58672" s="278">
        <f>'Composições Desp. Diretas'!$A$61</f>
        <v>0</v>
      </c>
      <c r="C58672" s="278" t="str">
        <f>EAP!$C$10</f>
        <v>PP02</v>
      </c>
      <c r="D58672" s="279">
        <f>'Composições Desp. Diretas'!$C$61</f>
        <v>0</v>
      </c>
      <c r="E58672" s="278" t="str">
        <f>Resumo!$R$5</f>
        <v>Despesa</v>
      </c>
      <c r="F58672" s="278" t="str">
        <f>Resumo!$R$7</f>
        <v>Despesa Direta</v>
      </c>
      <c r="G58672" s="286">
        <f>'Composições Desp. Diretas'!DZ61</f>
        <v>0</v>
      </c>
    </row>
    <row r="58673" spans="1:7">
      <c r="A58673" s="283">
        <f>'Comp. Desp. Indiretas'!$DY$7</f>
        <v>0</v>
      </c>
      <c r="B58673" s="278">
        <f>'Composições Desp. Diretas'!$A$62</f>
        <v>0</v>
      </c>
      <c r="C58673" s="278" t="str">
        <f>EAP!$C$10</f>
        <v>PP02</v>
      </c>
      <c r="D58673" s="279">
        <f>'Composições Desp. Diretas'!$C$62</f>
        <v>0</v>
      </c>
      <c r="E58673" s="278" t="str">
        <f>Resumo!$R$5</f>
        <v>Despesa</v>
      </c>
      <c r="F58673" s="278" t="str">
        <f>Resumo!$R$7</f>
        <v>Despesa Direta</v>
      </c>
      <c r="G58673" s="286">
        <f>'Composições Desp. Diretas'!DZ62</f>
        <v>0</v>
      </c>
    </row>
    <row r="58674" spans="1:7">
      <c r="A58674" s="283">
        <f>'Comp. Desp. Indiretas'!$DY$7</f>
        <v>0</v>
      </c>
      <c r="B58674" s="278">
        <f>'Composições Desp. Diretas'!$A$63</f>
        <v>0</v>
      </c>
      <c r="C58674" s="278" t="str">
        <f>EAP!$C$10</f>
        <v>PP02</v>
      </c>
      <c r="D58674" s="279">
        <f>'Composições Desp. Diretas'!$C$63</f>
        <v>0</v>
      </c>
      <c r="E58674" s="278" t="str">
        <f>Resumo!$R$5</f>
        <v>Despesa</v>
      </c>
      <c r="F58674" s="278" t="str">
        <f>Resumo!$R$7</f>
        <v>Despesa Direta</v>
      </c>
      <c r="G58674" s="286">
        <f>'Composições Desp. Diretas'!DZ63</f>
        <v>0</v>
      </c>
    </row>
    <row r="58675" spans="1:7">
      <c r="A58675" s="283">
        <f>'Comp. Desp. Indiretas'!$DY$7</f>
        <v>0</v>
      </c>
      <c r="B58675" s="278">
        <f>'Composições Desp. Diretas'!$A$64</f>
        <v>0</v>
      </c>
      <c r="C58675" s="278" t="str">
        <f>EAP!$C$10</f>
        <v>PP02</v>
      </c>
      <c r="D58675" s="279">
        <f>'Composições Desp. Diretas'!$C$64</f>
        <v>0</v>
      </c>
      <c r="E58675" s="278" t="str">
        <f>Resumo!$R$5</f>
        <v>Despesa</v>
      </c>
      <c r="F58675" s="278" t="str">
        <f>Resumo!$R$7</f>
        <v>Despesa Direta</v>
      </c>
      <c r="G58675" s="286">
        <f>'Composições Desp. Diretas'!DZ64</f>
        <v>0</v>
      </c>
    </row>
    <row r="58676" spans="1:7">
      <c r="A58676" s="283">
        <f>'Comp. Desp. Indiretas'!$DY$7</f>
        <v>0</v>
      </c>
      <c r="B58676" s="278">
        <f>'Composições Desp. Diretas'!$A$65</f>
        <v>0</v>
      </c>
      <c r="C58676" s="278" t="str">
        <f>EAP!$C$10</f>
        <v>PP02</v>
      </c>
      <c r="D58676" s="279">
        <f>'Composições Desp. Diretas'!$C$65</f>
        <v>0</v>
      </c>
      <c r="E58676" s="278" t="str">
        <f>Resumo!$R$5</f>
        <v>Despesa</v>
      </c>
      <c r="F58676" s="278" t="str">
        <f>Resumo!$R$7</f>
        <v>Despesa Direta</v>
      </c>
      <c r="G58676" s="286">
        <f>'Composições Desp. Diretas'!DZ65</f>
        <v>0</v>
      </c>
    </row>
    <row r="58677" spans="1:7">
      <c r="A58677" s="283">
        <f>'Comp. Desp. Indiretas'!$DY$7</f>
        <v>0</v>
      </c>
      <c r="B58677" s="278">
        <f>'Composições Desp. Diretas'!$A$66</f>
        <v>0</v>
      </c>
      <c r="C58677" s="278" t="str">
        <f>EAP!$C$10</f>
        <v>PP02</v>
      </c>
      <c r="D58677" s="279">
        <f>'Composições Desp. Diretas'!$C$66</f>
        <v>0</v>
      </c>
      <c r="E58677" s="278" t="str">
        <f>Resumo!$R$5</f>
        <v>Despesa</v>
      </c>
      <c r="F58677" s="278" t="str">
        <f>Resumo!$R$7</f>
        <v>Despesa Direta</v>
      </c>
      <c r="G58677" s="286">
        <f>'Composições Desp. Diretas'!DZ66</f>
        <v>0</v>
      </c>
    </row>
    <row r="58678" spans="1:7">
      <c r="A58678" s="283">
        <f>'Comp. Desp. Indiretas'!$DY$7</f>
        <v>0</v>
      </c>
      <c r="B58678" s="278">
        <f>'Composições Desp. Diretas'!$A$67</f>
        <v>0</v>
      </c>
      <c r="C58678" s="278" t="str">
        <f>EAP!$C$10</f>
        <v>PP02</v>
      </c>
      <c r="D58678" s="279">
        <f>'Composições Desp. Diretas'!$C$67</f>
        <v>0</v>
      </c>
      <c r="E58678" s="278" t="str">
        <f>Resumo!$R$5</f>
        <v>Despesa</v>
      </c>
      <c r="F58678" s="278" t="str">
        <f>Resumo!$R$7</f>
        <v>Despesa Direta</v>
      </c>
      <c r="G58678" s="286">
        <f>'Composições Desp. Diretas'!DZ67</f>
        <v>0</v>
      </c>
    </row>
    <row r="58679" spans="1:7">
      <c r="A58679" s="283">
        <f>'Comp. Desp. Indiretas'!$DY$7</f>
        <v>0</v>
      </c>
      <c r="B58679" s="278">
        <f>'Composições Desp. Diretas'!$A$68</f>
        <v>0</v>
      </c>
      <c r="C58679" s="278" t="str">
        <f>EAP!$C$10</f>
        <v>PP02</v>
      </c>
      <c r="D58679" s="279">
        <f>'Composições Desp. Diretas'!$C$68</f>
        <v>0</v>
      </c>
      <c r="E58679" s="278" t="str">
        <f>Resumo!$R$5</f>
        <v>Despesa</v>
      </c>
      <c r="F58679" s="278" t="str">
        <f>Resumo!$R$7</f>
        <v>Despesa Direta</v>
      </c>
      <c r="G58679" s="286">
        <f>'Composições Desp. Diretas'!DZ68</f>
        <v>0</v>
      </c>
    </row>
    <row r="58680" spans="1:7">
      <c r="A58680" s="283">
        <f>'Comp. Desp. Indiretas'!$DY$7</f>
        <v>0</v>
      </c>
      <c r="B58680" s="278">
        <f>'Composições Desp. Diretas'!$A$69</f>
        <v>0</v>
      </c>
      <c r="C58680" s="278" t="str">
        <f>EAP!$C$10</f>
        <v>PP02</v>
      </c>
      <c r="D58680" s="279">
        <f>'Composições Desp. Diretas'!$C$69</f>
        <v>0</v>
      </c>
      <c r="E58680" s="278" t="str">
        <f>Resumo!$R$5</f>
        <v>Despesa</v>
      </c>
      <c r="F58680" s="278" t="str">
        <f>Resumo!$R$7</f>
        <v>Despesa Direta</v>
      </c>
      <c r="G58680" s="286">
        <f>'Composições Desp. Diretas'!DZ69</f>
        <v>0</v>
      </c>
    </row>
    <row r="58681" spans="1:7">
      <c r="A58681" s="283">
        <f>'Comp. Desp. Indiretas'!$DY$7</f>
        <v>0</v>
      </c>
      <c r="B58681" s="278">
        <f>'Composições Desp. Diretas'!$A$70</f>
        <v>0</v>
      </c>
      <c r="C58681" s="278" t="str">
        <f>EAP!$C$10</f>
        <v>PP02</v>
      </c>
      <c r="D58681" s="279">
        <f>'Composições Desp. Diretas'!$C$70</f>
        <v>0</v>
      </c>
      <c r="E58681" s="278" t="str">
        <f>Resumo!$R$5</f>
        <v>Despesa</v>
      </c>
      <c r="F58681" s="278" t="str">
        <f>Resumo!$R$7</f>
        <v>Despesa Direta</v>
      </c>
      <c r="G58681" s="286">
        <f>'Composições Desp. Diretas'!DZ70</f>
        <v>0</v>
      </c>
    </row>
    <row r="58682" spans="1:7">
      <c r="A58682" s="283">
        <f>'Comp. Desp. Indiretas'!$DY$7</f>
        <v>0</v>
      </c>
      <c r="B58682" s="278">
        <f>'Composições Desp. Diretas'!$A$71</f>
        <v>0</v>
      </c>
      <c r="C58682" s="278" t="str">
        <f>EAP!$C$10</f>
        <v>PP02</v>
      </c>
      <c r="D58682" s="279">
        <f>'Composições Desp. Diretas'!$C$71</f>
        <v>0</v>
      </c>
      <c r="E58682" s="278" t="str">
        <f>Resumo!$R$5</f>
        <v>Despesa</v>
      </c>
      <c r="F58682" s="278" t="str">
        <f>Resumo!$R$7</f>
        <v>Despesa Direta</v>
      </c>
      <c r="G58682" s="286">
        <f>'Composições Desp. Diretas'!DZ71</f>
        <v>0</v>
      </c>
    </row>
    <row r="58683" spans="1:7">
      <c r="A58683" s="283">
        <f>'Comp. Desp. Indiretas'!$DY$7</f>
        <v>0</v>
      </c>
      <c r="B58683" s="278">
        <f>'Composições Desp. Diretas'!$A$72</f>
        <v>0</v>
      </c>
      <c r="C58683" s="278" t="str">
        <f>EAP!$C$10</f>
        <v>PP02</v>
      </c>
      <c r="D58683" s="279">
        <f>'Composições Desp. Diretas'!$C$72</f>
        <v>0</v>
      </c>
      <c r="E58683" s="278" t="str">
        <f>Resumo!$R$5</f>
        <v>Despesa</v>
      </c>
      <c r="F58683" s="278" t="str">
        <f>Resumo!$R$7</f>
        <v>Despesa Direta</v>
      </c>
      <c r="G58683" s="286">
        <f>'Composições Desp. Diretas'!DZ72</f>
        <v>0</v>
      </c>
    </row>
    <row r="59552" spans="1:7">
      <c r="A59552" s="283">
        <f>'Comp. Desp. Indiretas'!$DY$7</f>
        <v>0</v>
      </c>
      <c r="D59552" s="279" t="str">
        <f>'CRONOG. DE RECEBIMENTO'!$A$5</f>
        <v>SUBPROGRAMA DE EDUCAÇÃO AMBIENTAL PARA A COMUNIDADE (PEAC)</v>
      </c>
      <c r="E59552" s="278" t="str">
        <f>Resumo!$R$4</f>
        <v>Receita</v>
      </c>
      <c r="F59552" s="278" t="str">
        <f>Resumo!$R$4</f>
        <v>Receita</v>
      </c>
      <c r="G59552" s="286">
        <f>'CRONOG. DE RECEBIMENTO'!BC5</f>
        <v>0</v>
      </c>
    </row>
    <row r="59553" spans="1:7">
      <c r="A59553" s="283">
        <f>'Comp. Desp. Indiretas'!$DY$7</f>
        <v>0</v>
      </c>
      <c r="D59553" s="279" t="str">
        <f>'CRONOG. DE RECEBIMENTO'!$A$6</f>
        <v>Plano de Trabalho de Comunidade (PEAC)</v>
      </c>
      <c r="E59553" s="278" t="str">
        <f>Resumo!$R$4</f>
        <v>Receita</v>
      </c>
      <c r="F59553" s="278" t="str">
        <f>Resumo!$R$4</f>
        <v>Receita</v>
      </c>
      <c r="G59553" s="286">
        <f>'CRONOG. DE RECEBIMENTO'!BC6</f>
        <v>0</v>
      </c>
    </row>
    <row r="59554" spans="1:7">
      <c r="A59554" s="283">
        <f>'Comp. Desp. Indiretas'!$DY$7</f>
        <v>0</v>
      </c>
      <c r="D59554" s="279" t="str">
        <f>'CRONOG. DE RECEBIMENTO'!$A$7</f>
        <v>Formar Comitê de Educação Ambiental de Comunidade (PEAC)</v>
      </c>
      <c r="E59554" s="278" t="str">
        <f>Resumo!$R$4</f>
        <v>Receita</v>
      </c>
      <c r="F59554" s="278" t="str">
        <f>Resumo!$R$4</f>
        <v>Receita</v>
      </c>
      <c r="G59554" s="286">
        <f>'CRONOG. DE RECEBIMENTO'!BC7</f>
        <v>0</v>
      </c>
    </row>
    <row r="59555" spans="1:7">
      <c r="A59555" s="283">
        <f>'Comp. Desp. Indiretas'!$DY$7</f>
        <v>0</v>
      </c>
      <c r="D59555" s="279" t="str">
        <f>'CRONOG. DE RECEBIMENTO'!$A$8</f>
        <v>Manter Comitê de Educação Ambiental em comunidades (PEAC)</v>
      </c>
      <c r="E59555" s="278" t="str">
        <f>Resumo!$R$4</f>
        <v>Receita</v>
      </c>
      <c r="F59555" s="278" t="str">
        <f>Resumo!$R$4</f>
        <v>Receita</v>
      </c>
      <c r="G59555" s="286">
        <f>'CRONOG. DE RECEBIMENTO'!BC8</f>
        <v>0</v>
      </c>
    </row>
    <row r="59556" spans="1:7">
      <c r="A59556" s="283">
        <f>'Comp. Desp. Indiretas'!$DY$7</f>
        <v>0</v>
      </c>
      <c r="D59556" s="279" t="str">
        <f>'CRONOG. DE RECEBIMENTO'!$A$24</f>
        <v>Realizar análise técnica mensal das atividades de Educação Ambiental do PEAC</v>
      </c>
      <c r="E59556" s="278" t="str">
        <f>Resumo!$R$4</f>
        <v>Receita</v>
      </c>
      <c r="F59556" s="278" t="str">
        <f>Resumo!$R$4</f>
        <v>Receita</v>
      </c>
      <c r="G59556" s="286">
        <f>'CRONOG. DE RECEBIMENTO'!BC24</f>
        <v>0</v>
      </c>
    </row>
    <row r="59557" spans="1:7">
      <c r="A59557" s="283">
        <f>'Comp. Desp. Indiretas'!$DY$7</f>
        <v>0</v>
      </c>
      <c r="D59557" s="279" t="str">
        <f>'CRONOG. DE RECEBIMENTO'!$A$25</f>
        <v>Realizar Blitz Educativa sobre SSMA para Comunidades (PEAC)</v>
      </c>
      <c r="E59557" s="278" t="str">
        <f>Resumo!$R$4</f>
        <v>Receita</v>
      </c>
      <c r="F59557" s="278" t="str">
        <f>Resumo!$R$4</f>
        <v>Receita</v>
      </c>
      <c r="G59557" s="286">
        <f>'CRONOG. DE RECEBIMENTO'!BC25</f>
        <v>0</v>
      </c>
    </row>
    <row r="59558" spans="1:7">
      <c r="A59558" s="283">
        <f>'Comp. Desp. Indiretas'!$DY$7</f>
        <v>0</v>
      </c>
      <c r="D59558" s="279" t="str">
        <f>'CRONOG. DE RECEBIMENTO'!$A$26</f>
        <v>Despesas tributáveis do item 6.1.12</v>
      </c>
      <c r="E59558" s="278" t="str">
        <f>Resumo!$R$4</f>
        <v>Receita</v>
      </c>
      <c r="F59558" s="278" t="str">
        <f>Resumo!$R$4</f>
        <v>Receita</v>
      </c>
      <c r="G59558" s="286">
        <f>'CRONOG. DE RECEBIMENTO'!BC26</f>
        <v>0</v>
      </c>
    </row>
    <row r="59559" spans="1:7">
      <c r="A59559" s="283">
        <f>'Comp. Desp. Indiretas'!$DY$7</f>
        <v>0</v>
      </c>
      <c r="D59559" s="279" t="str">
        <f>'CRONOG. DE RECEBIMENTO'!$A$42</f>
        <v>Despesas tributáveis do item 6.1.21</v>
      </c>
      <c r="E59559" s="278" t="str">
        <f>Resumo!$R$4</f>
        <v>Receita</v>
      </c>
      <c r="F59559" s="278" t="str">
        <f>Resumo!$R$4</f>
        <v>Receita</v>
      </c>
      <c r="G59559" s="286">
        <f>'CRONOG. DE RECEBIMENTO'!BC42</f>
        <v>0</v>
      </c>
    </row>
    <row r="59560" spans="1:7">
      <c r="A59560" s="283">
        <f>'Comp. Desp. Indiretas'!$DY$7</f>
        <v>0</v>
      </c>
      <c r="D59560" s="279" t="str">
        <f>'CRONOG. DE RECEBIMENTO'!$A$43</f>
        <v>Monitorar atividade do Programa de Educação Ambiental do Trabalhador (PEAT)</v>
      </c>
      <c r="E59560" s="278" t="str">
        <f>Resumo!$R$4</f>
        <v>Receita</v>
      </c>
      <c r="F59560" s="278" t="str">
        <f>Resumo!$R$4</f>
        <v>Receita</v>
      </c>
      <c r="G59560" s="286">
        <f>'CRONOG. DE RECEBIMENTO'!BC43</f>
        <v>0</v>
      </c>
    </row>
    <row r="59561" spans="1:7">
      <c r="A59561" s="283">
        <f>'Comp. Desp. Indiretas'!$DY$7</f>
        <v>0</v>
      </c>
      <c r="D59561" s="279" t="str">
        <f>'CRONOG. DE RECEBIMENTO'!$A$44</f>
        <v>Despesas tributáveis do item 6.1.22</v>
      </c>
      <c r="E59561" s="278" t="str">
        <f>Resumo!$R$4</f>
        <v>Receita</v>
      </c>
      <c r="F59561" s="278" t="str">
        <f>Resumo!$R$4</f>
        <v>Receita</v>
      </c>
      <c r="G59561" s="286">
        <f>'CRONOG. DE RECEBIMENTO'!BC44</f>
        <v>0</v>
      </c>
    </row>
    <row r="59562" spans="1:7">
      <c r="A59562" s="283">
        <f>'Comp. Desp. Indiretas'!$DY$7</f>
        <v>0</v>
      </c>
      <c r="D59562" s="279" t="str">
        <f>'CRONOG. DE RECEBIMENTO'!$A$45</f>
        <v>Realizar análise técnica mensal das atividades de Educação Ambiental do PEAT</v>
      </c>
      <c r="E59562" s="278" t="str">
        <f>Resumo!$R$4</f>
        <v>Receita</v>
      </c>
      <c r="F59562" s="278" t="str">
        <f>Resumo!$R$4</f>
        <v>Receita</v>
      </c>
      <c r="G59562" s="286">
        <f>'CRONOG. DE RECEBIMENTO'!BC45</f>
        <v>0</v>
      </c>
    </row>
    <row r="59563" spans="1:7">
      <c r="A59563" s="283">
        <f>'Comp. Desp. Indiretas'!$DY$7</f>
        <v>0</v>
      </c>
      <c r="D59563" s="279" t="str">
        <f>'CRONOG. DE RECEBIMENTO'!$A$46</f>
        <v>Realizar Diagnóstico Socioambiental Participativo (DSAP) para empregados</v>
      </c>
      <c r="E59563" s="278" t="str">
        <f>Resumo!$R$4</f>
        <v>Receita</v>
      </c>
      <c r="F59563" s="278" t="str">
        <f>Resumo!$R$4</f>
        <v>Receita</v>
      </c>
      <c r="G59563" s="286">
        <f>'CRONOG. DE RECEBIMENTO'!BC46</f>
        <v>0</v>
      </c>
    </row>
    <row r="59565" spans="1:7">
      <c r="A59565" s="283">
        <f>'Comp. Desp. Indiretas'!$DY$7</f>
        <v>0</v>
      </c>
      <c r="D59565" s="279" t="str">
        <f>'CRONOG. DE RECEBIMENTO'!$A$47</f>
        <v>Despesas tributáveis do item 6.1.24</v>
      </c>
      <c r="E59565" s="278" t="str">
        <f>Resumo!$R$4</f>
        <v>Receita</v>
      </c>
      <c r="F59565" s="278" t="str">
        <f>Resumo!$R$4</f>
        <v>Receita</v>
      </c>
      <c r="G59565" s="286">
        <f>'CRONOG. DE RECEBIMENTO'!BC47</f>
        <v>0</v>
      </c>
    </row>
    <row r="59566" spans="1:7">
      <c r="A59566" s="283">
        <f>'Comp. Desp. Indiretas'!$DY$7</f>
        <v>0</v>
      </c>
      <c r="D59566" s="279" t="str">
        <f>'CRONOG. DE RECEBIMENTO'!$A$48</f>
        <v>PRODUÇÃO DE ARTES VISUAIS</v>
      </c>
      <c r="E59566" s="278" t="str">
        <f>Resumo!$R$4</f>
        <v>Receita</v>
      </c>
      <c r="F59566" s="278" t="str">
        <f>Resumo!$R$4</f>
        <v>Receita</v>
      </c>
      <c r="G59566" s="286">
        <f>'CRONOG. DE RECEBIMENTO'!BC48</f>
        <v>0</v>
      </c>
    </row>
    <row r="59567" spans="1:7">
      <c r="A59567" s="283">
        <f>'Comp. Desp. Indiretas'!$DY$7</f>
        <v>0</v>
      </c>
      <c r="D59567" s="279" t="str">
        <f>'CRONOG. DE RECEBIMENTO'!$A$49</f>
        <v>Produzir material gráfico como folder, convites, banner, lâmina, outdoor, apresentações e produtos diversos atinentes a educação ambiental e outras temáticas etc.</v>
      </c>
      <c r="E59567" s="278" t="str">
        <f>Resumo!$R$4</f>
        <v>Receita</v>
      </c>
      <c r="F59567" s="278" t="str">
        <f>Resumo!$R$4</f>
        <v>Receita</v>
      </c>
      <c r="G59567" s="286">
        <f>'CRONOG. DE RECEBIMENTO'!BC49</f>
        <v>0</v>
      </c>
    </row>
    <row r="59568" spans="1:7">
      <c r="A59568" s="283">
        <f>'Comp. Desp. Indiretas'!$DY$7</f>
        <v>0</v>
      </c>
      <c r="D59568" s="279" t="str">
        <f>'CRONOG. DE RECEBIMENTO'!$A$50</f>
        <v>Produzir Card Animado, Vídeos, Spot, Jogos interativos, Peça Multimídia, Identidade Visual, Plataformas digitais/interativas, Brindes, Cadernos de Campo/Quis/Guia etc.:</v>
      </c>
      <c r="E59568" s="278" t="str">
        <f>Resumo!$R$4</f>
        <v>Receita</v>
      </c>
      <c r="F59568" s="278" t="str">
        <f>Resumo!$R$4</f>
        <v>Receita</v>
      </c>
      <c r="G59568" s="286">
        <f>'CRONOG. DE RECEBIMENTO'!BC50</f>
        <v>0</v>
      </c>
    </row>
    <row r="59582" spans="1:7">
      <c r="A59582" s="283">
        <f>'Comp. Desp. Indiretas'!$DY$7</f>
        <v>0</v>
      </c>
      <c r="D59582" s="279" t="str">
        <f>Resumo!$R$8</f>
        <v>Imposto</v>
      </c>
      <c r="E59582" s="278" t="str">
        <f>Resumo!$R$5</f>
        <v>Despesa</v>
      </c>
      <c r="F59582" s="278" t="str">
        <f>Resumo!$R$8</f>
        <v>Imposto</v>
      </c>
      <c r="G59582" s="286">
        <f>'CRONOG. DE RECEBIMENTO'!BC53</f>
        <v>0</v>
      </c>
    </row>
    <row r="59583" spans="1:7">
      <c r="A59583" s="283">
        <f>'Comp. Desp. Indiretas'!$DY$7</f>
        <v>0</v>
      </c>
      <c r="D59583" s="279" t="str">
        <f>Resumo!$R$9</f>
        <v>Overhead</v>
      </c>
      <c r="E59583" s="278" t="str">
        <f>Resumo!$R$9</f>
        <v>Overhead</v>
      </c>
      <c r="F59583" s="278" t="str">
        <f>Resumo!$R$9</f>
        <v>Overhead</v>
      </c>
      <c r="G59583" s="286">
        <f>'CRONOG. DE RECEBIMENTO'!BC58</f>
        <v>0</v>
      </c>
    </row>
    <row r="59584" spans="1:7">
      <c r="A59584" s="283">
        <f>'Comp. Desp. Indiretas'!$DY$7</f>
        <v>0</v>
      </c>
      <c r="D59584" s="279" t="str">
        <f>Resumo!$R$10</f>
        <v>Margem</v>
      </c>
      <c r="E59584" s="278" t="str">
        <f>Resumo!$R$10</f>
        <v>Margem</v>
      </c>
      <c r="F59584" s="278" t="str">
        <f>Resumo!$R$10</f>
        <v>Margem</v>
      </c>
      <c r="G59584" s="286">
        <f>'CRONOG. DE RECEBIMENTO'!BC60</f>
        <v>0</v>
      </c>
    </row>
    <row r="59585" spans="1:7">
      <c r="A59585" s="283">
        <f>'Comp. Desp. Indiretas'!$DY$7</f>
        <v>0</v>
      </c>
      <c r="D59585" s="279" t="str">
        <f>Resumo!$R$11</f>
        <v>Risco</v>
      </c>
      <c r="E59585" s="278" t="str">
        <f>Resumo!$R$11</f>
        <v>Risco</v>
      </c>
      <c r="F59585" s="278" t="str">
        <f>Resumo!$R$11</f>
        <v>Risco</v>
      </c>
      <c r="G59585" s="286">
        <f>'CRONOG. DE RECEBIMENTO'!BC59</f>
        <v>0</v>
      </c>
    </row>
    <row r="59586" spans="1:7">
      <c r="A59586" s="283">
        <f>'Comp. Desp. Indiretas'!$DY$7</f>
        <v>0</v>
      </c>
      <c r="D59586" s="279" t="str">
        <f>'CRONOG. DE RECEBIMENTO'!$A$54</f>
        <v>TOTAL MENSAL - RECEITA LÍQUIDA</v>
      </c>
      <c r="E59586" s="278" t="str">
        <f>Resumo!$R$4</f>
        <v>Receita</v>
      </c>
      <c r="F59586" s="278" t="str">
        <f>'CRONOG. DE RECEBIMENTO'!$A$54</f>
        <v>TOTAL MENSAL - RECEITA LÍQUIDA</v>
      </c>
      <c r="G59586" s="286">
        <f>'CRONOG. DE RECEBIMENTO'!$BC$54</f>
        <v>0</v>
      </c>
    </row>
    <row r="59587" spans="1:7">
      <c r="A59587" s="283">
        <f>'Comp. Desp. Indiretas'!$DY$7</f>
        <v>0</v>
      </c>
      <c r="D59587" s="279" t="str">
        <f>'CRONOG. DE RECEBIMENTO'!$A$55</f>
        <v>TOTAL ACUMULADO - RECEITA LÍQUIDA</v>
      </c>
      <c r="E59587" s="278" t="str">
        <f>Resumo!$R$4</f>
        <v>Receita</v>
      </c>
      <c r="F59587" s="278" t="str">
        <f>'CRONOG. DE RECEBIMENTO'!$A$55</f>
        <v>TOTAL ACUMULADO - RECEITA LÍQUIDA</v>
      </c>
      <c r="G59587" s="286">
        <f>'CRONOG. DE RECEBIMENTO'!$BC$55</f>
        <v>5856057.9680455765</v>
      </c>
    </row>
    <row r="59618" spans="1:7">
      <c r="A59618" s="283">
        <f>'Comp. Desp. Indiretas'!$DZ$7</f>
        <v>0</v>
      </c>
      <c r="B59618" s="278" t="str">
        <f>'Comp. Desp. Indiretas'!$A$9</f>
        <v>MOC</v>
      </c>
      <c r="D59618" s="279" t="str">
        <f>'Comp. Desp. Indiretas'!$C$9</f>
        <v>DIRETOR TÉCNICO</v>
      </c>
      <c r="E59618" s="278" t="str">
        <f>Resumo!$R$5</f>
        <v>Despesa</v>
      </c>
      <c r="F59618" s="278" t="str">
        <f>Resumo!$R$6</f>
        <v>Despesa Indireta</v>
      </c>
      <c r="G59618" s="286">
        <f>'Comp. Desp. Indiretas'!DZ9</f>
        <v>0</v>
      </c>
    </row>
    <row r="59619" spans="1:7">
      <c r="A59619" s="283">
        <f>'Comp. Desp. Indiretas'!$DZ$7</f>
        <v>0</v>
      </c>
      <c r="B59619" s="278" t="str">
        <f>'Comp. Desp. Indiretas'!$A$10</f>
        <v>MOC</v>
      </c>
      <c r="D59619" s="279" t="str">
        <f>'Comp. Desp. Indiretas'!$C$10</f>
        <v>GERENTE DE PROJETO</v>
      </c>
      <c r="E59619" s="278" t="str">
        <f>Resumo!$R$5</f>
        <v>Despesa</v>
      </c>
      <c r="F59619" s="278" t="str">
        <f>Resumo!$R$6</f>
        <v>Despesa Indireta</v>
      </c>
      <c r="G59619" s="286">
        <f>'Comp. Desp. Indiretas'!DZ10</f>
        <v>0</v>
      </c>
    </row>
    <row r="59620" spans="1:7">
      <c r="A59620" s="283">
        <f>'Comp. Desp. Indiretas'!$DZ$7</f>
        <v>0</v>
      </c>
      <c r="B59620" s="278" t="str">
        <f>'Comp. Desp. Indiretas'!$A$11</f>
        <v>MOC</v>
      </c>
      <c r="D59620" s="279" t="str">
        <f>'Comp. Desp. Indiretas'!$C$11</f>
        <v>COORD. DE PROJETO</v>
      </c>
      <c r="E59620" s="278" t="str">
        <f>Resumo!$R$5</f>
        <v>Despesa</v>
      </c>
      <c r="F59620" s="278" t="str">
        <f>Resumo!$R$6</f>
        <v>Despesa Indireta</v>
      </c>
      <c r="G59620" s="286">
        <f>'Comp. Desp. Indiretas'!DZ11</f>
        <v>0</v>
      </c>
    </row>
    <row r="59621" spans="1:7">
      <c r="A59621" s="283">
        <f>'Comp. Desp. Indiretas'!$DZ$7</f>
        <v>0</v>
      </c>
      <c r="B59621" s="278" t="str">
        <f>'Comp. Desp. Indiretas'!$A$12</f>
        <v>MOC</v>
      </c>
      <c r="D59621" s="279" t="str">
        <f>'Comp. Desp. Indiretas'!$C$12</f>
        <v>COORD. OPERACIONAL</v>
      </c>
      <c r="E59621" s="278" t="str">
        <f>Resumo!$R$5</f>
        <v>Despesa</v>
      </c>
      <c r="F59621" s="278" t="str">
        <f>Resumo!$R$6</f>
        <v>Despesa Indireta</v>
      </c>
      <c r="G59621" s="286">
        <f>'Comp. Desp. Indiretas'!DZ12</f>
        <v>0</v>
      </c>
    </row>
    <row r="59622" spans="1:7">
      <c r="A59622" s="283">
        <f>'Comp. Desp. Indiretas'!$DZ$7</f>
        <v>0</v>
      </c>
      <c r="B59622" s="278" t="str">
        <f>'Comp. Desp. Indiretas'!$A$13</f>
        <v>MOC</v>
      </c>
      <c r="D59622" s="279" t="str">
        <f>'Comp. Desp. Indiretas'!$C$13</f>
        <v>ANALISTA DE PROJETOS SENIOR</v>
      </c>
      <c r="E59622" s="278" t="str">
        <f>Resumo!$R$5</f>
        <v>Despesa</v>
      </c>
      <c r="F59622" s="278" t="str">
        <f>Resumo!$R$6</f>
        <v>Despesa Indireta</v>
      </c>
      <c r="G59622" s="286">
        <f>'Comp. Desp. Indiretas'!DZ13</f>
        <v>0</v>
      </c>
    </row>
    <row r="59623" spans="1:7">
      <c r="A59623" s="283">
        <f>'Comp. Desp. Indiretas'!$DZ$7</f>
        <v>0</v>
      </c>
      <c r="B59623" s="278" t="str">
        <f>'Comp. Desp. Indiretas'!$A$14</f>
        <v>MOC</v>
      </c>
      <c r="D59623" s="279" t="str">
        <f>'Comp. Desp. Indiretas'!$C$14</f>
        <v>ANALISTA DE PROJETOS PLENO</v>
      </c>
      <c r="E59623" s="278" t="str">
        <f>Resumo!$R$5</f>
        <v>Despesa</v>
      </c>
      <c r="F59623" s="278" t="str">
        <f>Resumo!$R$6</f>
        <v>Despesa Indireta</v>
      </c>
      <c r="G59623" s="286">
        <f>'Comp. Desp. Indiretas'!DZ14</f>
        <v>0</v>
      </c>
    </row>
    <row r="59624" spans="1:7">
      <c r="A59624" s="283">
        <f>'Comp. Desp. Indiretas'!$DZ$7</f>
        <v>0</v>
      </c>
      <c r="B59624" s="278" t="str">
        <f>'Comp. Desp. Indiretas'!$A$15</f>
        <v>MOC</v>
      </c>
      <c r="D59624" s="279" t="str">
        <f>'Comp. Desp. Indiretas'!$C$15</f>
        <v>ANALISTA DE PROJETOS JUNIOR</v>
      </c>
      <c r="E59624" s="278" t="str">
        <f>Resumo!$R$5</f>
        <v>Despesa</v>
      </c>
      <c r="F59624" s="278" t="str">
        <f>Resumo!$R$6</f>
        <v>Despesa Indireta</v>
      </c>
      <c r="G59624" s="286">
        <f>'Comp. Desp. Indiretas'!DZ15</f>
        <v>0</v>
      </c>
    </row>
    <row r="59625" spans="1:7">
      <c r="A59625" s="283">
        <f>'Comp. Desp. Indiretas'!$DZ$7</f>
        <v>0</v>
      </c>
      <c r="B59625" s="278" t="str">
        <f>'Comp. Desp. Indiretas'!$A$16</f>
        <v>MOC</v>
      </c>
      <c r="D59625" s="279" t="str">
        <f>'Comp. Desp. Indiretas'!$C$16</f>
        <v>TÉCNICO OPERACIONAL</v>
      </c>
      <c r="E59625" s="278" t="str">
        <f>Resumo!$R$5</f>
        <v>Despesa</v>
      </c>
      <c r="F59625" s="278" t="str">
        <f>Resumo!$R$6</f>
        <v>Despesa Indireta</v>
      </c>
      <c r="G59625" s="286">
        <f>'Comp. Desp. Indiretas'!DZ16</f>
        <v>0</v>
      </c>
    </row>
    <row r="59626" spans="1:7">
      <c r="A59626" s="283">
        <f>'Comp. Desp. Indiretas'!$DZ$7</f>
        <v>0</v>
      </c>
      <c r="B59626" s="278" t="str">
        <f>'Comp. Desp. Indiretas'!$A$17</f>
        <v>MOC</v>
      </c>
      <c r="D59626" s="279" t="str">
        <f>'Comp. Desp. Indiretas'!$C$17</f>
        <v>TÉCNICO OPERACIONAL - C/ PERICULOSIDADE</v>
      </c>
      <c r="E59626" s="278" t="str">
        <f>Resumo!$R$5</f>
        <v>Despesa</v>
      </c>
      <c r="F59626" s="278" t="str">
        <f>Resumo!$R$6</f>
        <v>Despesa Indireta</v>
      </c>
      <c r="G59626" s="286">
        <f>'Comp. Desp. Indiretas'!DZ17</f>
        <v>0</v>
      </c>
    </row>
    <row r="59627" spans="1:7">
      <c r="A59627" s="283">
        <f>'Comp. Desp. Indiretas'!$DZ$7</f>
        <v>0</v>
      </c>
      <c r="B59627" s="278" t="str">
        <f>'Comp. Desp. Indiretas'!$A$18</f>
        <v>MOC</v>
      </c>
      <c r="D59627" s="279" t="str">
        <f>'Comp. Desp. Indiretas'!$C$18</f>
        <v>ANALISTA DE GEOPROCESSAMENTO</v>
      </c>
      <c r="E59627" s="278" t="str">
        <f>Resumo!$R$5</f>
        <v>Despesa</v>
      </c>
      <c r="F59627" s="278" t="str">
        <f>Resumo!$R$6</f>
        <v>Despesa Indireta</v>
      </c>
      <c r="G59627" s="286">
        <f>'Comp. Desp. Indiretas'!DZ18</f>
        <v>0</v>
      </c>
    </row>
    <row r="59628" spans="1:7">
      <c r="A59628" s="283">
        <f>'Comp. Desp. Indiretas'!$DZ$7</f>
        <v>0</v>
      </c>
      <c r="B59628" s="278" t="str">
        <f>'Comp. Desp. Indiretas'!$A$19</f>
        <v>MOC</v>
      </c>
      <c r="D59628" s="279" t="str">
        <f>'Comp. Desp. Indiretas'!$C$19</f>
        <v>ASSISTENTE DE PROJETOS</v>
      </c>
      <c r="E59628" s="278" t="str">
        <f>Resumo!$R$5</f>
        <v>Despesa</v>
      </c>
      <c r="F59628" s="278" t="str">
        <f>Resumo!$R$6</f>
        <v>Despesa Indireta</v>
      </c>
      <c r="G59628" s="286">
        <f>'Comp. Desp. Indiretas'!DZ19</f>
        <v>0</v>
      </c>
    </row>
    <row r="59629" spans="1:7">
      <c r="A59629" s="283">
        <f>'Comp. Desp. Indiretas'!$DZ$7</f>
        <v>0</v>
      </c>
      <c r="B59629" s="278" t="str">
        <f>'Comp. Desp. Indiretas'!$A$20</f>
        <v>MOC</v>
      </c>
      <c r="D59629" s="279" t="str">
        <f>'Comp. Desp. Indiretas'!$C$20</f>
        <v>ASSISTENTE ADMINISTRATIVO</v>
      </c>
      <c r="E59629" s="278" t="str">
        <f>Resumo!$R$5</f>
        <v>Despesa</v>
      </c>
      <c r="F59629" s="278" t="str">
        <f>Resumo!$R$6</f>
        <v>Despesa Indireta</v>
      </c>
      <c r="G59629" s="286">
        <f>'Comp. Desp. Indiretas'!DZ20</f>
        <v>0</v>
      </c>
    </row>
    <row r="59630" spans="1:7">
      <c r="A59630" s="283">
        <f>'Comp. Desp. Indiretas'!$DZ$7</f>
        <v>0</v>
      </c>
      <c r="B59630" s="278" t="str">
        <f>'Comp. Desp. Indiretas'!$A$21</f>
        <v>MOC</v>
      </c>
      <c r="D59630" s="279" t="str">
        <f>'Comp. Desp. Indiretas'!$C$21</f>
        <v>ESTAGIÁRIO TÉCNICO</v>
      </c>
      <c r="E59630" s="278" t="str">
        <f>Resumo!$R$5</f>
        <v>Despesa</v>
      </c>
      <c r="F59630" s="278" t="str">
        <f>Resumo!$R$6</f>
        <v>Despesa Indireta</v>
      </c>
      <c r="G59630" s="286">
        <f>'Comp. Desp. Indiretas'!DZ21</f>
        <v>0</v>
      </c>
    </row>
    <row r="59631" spans="1:7">
      <c r="A59631" s="283">
        <f>'Comp. Desp. Indiretas'!$DZ$7</f>
        <v>0</v>
      </c>
      <c r="B59631" s="278" t="str">
        <f>'Comp. Desp. Indiretas'!$A$22</f>
        <v>MOC</v>
      </c>
      <c r="D59631" s="279" t="str">
        <f>'Comp. Desp. Indiretas'!$C$22</f>
        <v>ANALISTA FINANCEIRO</v>
      </c>
      <c r="E59631" s="278" t="str">
        <f>Resumo!$R$5</f>
        <v>Despesa</v>
      </c>
      <c r="F59631" s="278" t="str">
        <f>Resumo!$R$6</f>
        <v>Despesa Indireta</v>
      </c>
      <c r="G59631" s="286">
        <f>'Comp. Desp. Indiretas'!DZ22</f>
        <v>0</v>
      </c>
    </row>
    <row r="59632" spans="1:7">
      <c r="A59632" s="283">
        <f>'Comp. Desp. Indiretas'!$DZ$7</f>
        <v>0</v>
      </c>
      <c r="B59632" s="278" t="str">
        <f>'Comp. Desp. Indiretas'!$A$23</f>
        <v>MOC</v>
      </c>
      <c r="D59632" s="279" t="str">
        <f>'Comp. Desp. Indiretas'!$C$23</f>
        <v>ANALISTA DE SUPRIMENTOS</v>
      </c>
      <c r="E59632" s="278" t="str">
        <f>Resumo!$R$5</f>
        <v>Despesa</v>
      </c>
      <c r="F59632" s="278" t="str">
        <f>Resumo!$R$6</f>
        <v>Despesa Indireta</v>
      </c>
      <c r="G59632" s="286">
        <f>'Comp. Desp. Indiretas'!DZ23</f>
        <v>0</v>
      </c>
    </row>
    <row r="59633" spans="1:7">
      <c r="A59633" s="283">
        <f>'Comp. Desp. Indiretas'!$DZ$7</f>
        <v>0</v>
      </c>
      <c r="B59633" s="278" t="str">
        <f>'Comp. Desp. Indiretas'!$A$24</f>
        <v>DG</v>
      </c>
      <c r="D59633" s="279" t="str">
        <f>'Comp. Desp. Indiretas'!$C$24</f>
        <v>HOSPEDAGEM VIAGEM</v>
      </c>
      <c r="E59633" s="278" t="str">
        <f>Resumo!$R$5</f>
        <v>Despesa</v>
      </c>
      <c r="F59633" s="278" t="str">
        <f>Resumo!$R$6</f>
        <v>Despesa Indireta</v>
      </c>
      <c r="G59633" s="286">
        <f>'Comp. Desp. Indiretas'!DZ24</f>
        <v>0</v>
      </c>
    </row>
    <row r="59634" spans="1:7">
      <c r="A59634" s="283">
        <f>'Comp. Desp. Indiretas'!$DZ$7</f>
        <v>0</v>
      </c>
      <c r="B59634" s="278" t="str">
        <f>'Comp. Desp. Indiretas'!$A$25</f>
        <v>DG</v>
      </c>
      <c r="D59634" s="279" t="str">
        <f>'Comp. Desp. Indiretas'!$C$25</f>
        <v>HOSPEDAGEM - NIVEL 2</v>
      </c>
      <c r="E59634" s="278" t="str">
        <f>Resumo!$R$5</f>
        <v>Despesa</v>
      </c>
      <c r="F59634" s="278" t="str">
        <f>Resumo!$R$6</f>
        <v>Despesa Indireta</v>
      </c>
      <c r="G59634" s="286">
        <f>'Comp. Desp. Indiretas'!DZ25</f>
        <v>0</v>
      </c>
    </row>
    <row r="59635" spans="1:7">
      <c r="A59635" s="283">
        <f>'Comp. Desp. Indiretas'!$DZ$7</f>
        <v>0</v>
      </c>
      <c r="B59635" s="278" t="str">
        <f>'Comp. Desp. Indiretas'!$A$26</f>
        <v>DG</v>
      </c>
      <c r="D59635" s="279" t="str">
        <f>'Comp. Desp. Indiretas'!$C$26</f>
        <v>HOSPEDAGEM - NIVEL 3</v>
      </c>
      <c r="E59635" s="278" t="str">
        <f>Resumo!$R$5</f>
        <v>Despesa</v>
      </c>
      <c r="F59635" s="278" t="str">
        <f>Resumo!$R$6</f>
        <v>Despesa Indireta</v>
      </c>
      <c r="G59635" s="286">
        <f>'Comp. Desp. Indiretas'!DZ26</f>
        <v>0</v>
      </c>
    </row>
    <row r="59636" spans="1:7">
      <c r="A59636" s="283">
        <f>'Comp. Desp. Indiretas'!$DZ$7</f>
        <v>0</v>
      </c>
      <c r="B59636" s="278" t="str">
        <f>'Comp. Desp. Indiretas'!$A$27</f>
        <v>DG</v>
      </c>
      <c r="D59636" s="279" t="str">
        <f>'Comp. Desp. Indiretas'!$C$27</f>
        <v>SALA COMERCIAL - PARAUAPEBAS/PA</v>
      </c>
      <c r="E59636" s="278" t="str">
        <f>Resumo!$R$5</f>
        <v>Despesa</v>
      </c>
      <c r="F59636" s="278" t="str">
        <f>Resumo!$R$6</f>
        <v>Despesa Indireta</v>
      </c>
      <c r="G59636" s="286">
        <f>'Comp. Desp. Indiretas'!DZ27</f>
        <v>0</v>
      </c>
    </row>
    <row r="59637" spans="1:7">
      <c r="A59637" s="283">
        <f>'Comp. Desp. Indiretas'!$DZ$7</f>
        <v>0</v>
      </c>
      <c r="B59637" s="278" t="str">
        <f>'Comp. Desp. Indiretas'!$A$28</f>
        <v>DG</v>
      </c>
      <c r="D59637" s="279" t="str">
        <f>'Comp. Desp. Indiretas'!$C$28</f>
        <v>CUSTOS FIXOS - SALA COMERCIAL (INTERNET, TELEFONIA, ENERGIA, LIMPEZA, E ETC)</v>
      </c>
      <c r="E59637" s="278" t="str">
        <f>Resumo!$R$5</f>
        <v>Despesa</v>
      </c>
      <c r="F59637" s="278" t="str">
        <f>Resumo!$R$6</f>
        <v>Despesa Indireta</v>
      </c>
      <c r="G59637" s="286">
        <f>'Comp. Desp. Indiretas'!DZ28</f>
        <v>0</v>
      </c>
    </row>
    <row r="59638" spans="1:7">
      <c r="A59638" s="283">
        <f>'Comp. Desp. Indiretas'!$DZ$7</f>
        <v>0</v>
      </c>
      <c r="B59638" s="278" t="str">
        <f>'Comp. Desp. Indiretas'!$A$29</f>
        <v>DG</v>
      </c>
      <c r="D59638" s="279" t="str">
        <f>'Comp. Desp. Indiretas'!$C$29</f>
        <v>MOBILIA/FRETE - SALA COMERCIAL</v>
      </c>
      <c r="E59638" s="278" t="str">
        <f>Resumo!$R$5</f>
        <v>Despesa</v>
      </c>
      <c r="F59638" s="278" t="str">
        <f>Resumo!$R$6</f>
        <v>Despesa Indireta</v>
      </c>
      <c r="G59638" s="286">
        <f>'Comp. Desp. Indiretas'!DZ29</f>
        <v>0</v>
      </c>
    </row>
    <row r="59639" spans="1:7">
      <c r="A59639" s="283">
        <f>'Comp. Desp. Indiretas'!$DZ$7</f>
        <v>0</v>
      </c>
      <c r="B59639" s="278" t="str">
        <f>'Comp. Desp. Indiretas'!$A$30</f>
        <v>DG</v>
      </c>
      <c r="D59639" s="279" t="str">
        <f>'Comp. Desp. Indiretas'!$C$30</f>
        <v>ALIMENTAÇÃO - NIVEL 3</v>
      </c>
      <c r="E59639" s="278" t="str">
        <f>Resumo!$R$5</f>
        <v>Despesa</v>
      </c>
      <c r="F59639" s="278" t="str">
        <f>Resumo!$R$6</f>
        <v>Despesa Indireta</v>
      </c>
      <c r="G59639" s="286">
        <f>'Comp. Desp. Indiretas'!DZ30</f>
        <v>0</v>
      </c>
    </row>
    <row r="59640" spans="1:7">
      <c r="A59640" s="283">
        <f>'Comp. Desp. Indiretas'!$DZ$7</f>
        <v>0</v>
      </c>
      <c r="B59640" s="278" t="str">
        <f>'Comp. Desp. Indiretas'!$A$31</f>
        <v>DG</v>
      </c>
      <c r="D59640" s="279" t="str">
        <f>'Comp. Desp. Indiretas'!$C$31</f>
        <v>TELEFONIA</v>
      </c>
      <c r="E59640" s="278" t="str">
        <f>Resumo!$R$5</f>
        <v>Despesa</v>
      </c>
      <c r="F59640" s="278" t="str">
        <f>Resumo!$R$6</f>
        <v>Despesa Indireta</v>
      </c>
      <c r="G59640" s="286">
        <f>'Comp. Desp. Indiretas'!DZ31</f>
        <v>0</v>
      </c>
    </row>
    <row r="59641" spans="1:7">
      <c r="A59641" s="283">
        <f>'Comp. Desp. Indiretas'!$DZ$7</f>
        <v>0</v>
      </c>
      <c r="B59641" s="278" t="str">
        <f>'Comp. Desp. Indiretas'!$A$32</f>
        <v>DG</v>
      </c>
      <c r="D59641" s="279" t="str">
        <f>'Comp. Desp. Indiretas'!$C$32</f>
        <v>ALUGUEL DE VEÍCULO SUV</v>
      </c>
      <c r="E59641" s="278" t="str">
        <f>Resumo!$R$5</f>
        <v>Despesa</v>
      </c>
      <c r="F59641" s="278" t="str">
        <f>Resumo!$R$6</f>
        <v>Despesa Indireta</v>
      </c>
      <c r="G59641" s="286">
        <f>'Comp. Desp. Indiretas'!DZ32</f>
        <v>0</v>
      </c>
    </row>
    <row r="59642" spans="1:7">
      <c r="A59642" s="283">
        <f>'Comp. Desp. Indiretas'!$DZ$7</f>
        <v>0</v>
      </c>
      <c r="B59642" s="278" t="str">
        <f>'Comp. Desp. Indiretas'!$A$33</f>
        <v>DG</v>
      </c>
      <c r="D59642" s="279" t="str">
        <f>'Comp. Desp. Indiretas'!$C$33</f>
        <v>ALUGUEL DE VEICULO LEVE</v>
      </c>
      <c r="E59642" s="278" t="str">
        <f>Resumo!$R$5</f>
        <v>Despesa</v>
      </c>
      <c r="F59642" s="278" t="str">
        <f>Resumo!$R$6</f>
        <v>Despesa Indireta</v>
      </c>
      <c r="G59642" s="286">
        <f>'Comp. Desp. Indiretas'!DZ33</f>
        <v>0</v>
      </c>
    </row>
    <row r="59643" spans="1:7">
      <c r="A59643" s="283">
        <f>'Comp. Desp. Indiretas'!$DZ$7</f>
        <v>0</v>
      </c>
      <c r="B59643" s="278" t="str">
        <f>'Comp. Desp. Indiretas'!$A$34</f>
        <v>DG</v>
      </c>
      <c r="D59643" s="279" t="str">
        <f>'Comp. Desp. Indiretas'!$C$34</f>
        <v>ALUGUEL CAMINHONTE</v>
      </c>
      <c r="E59643" s="278" t="str">
        <f>Resumo!$R$5</f>
        <v>Despesa</v>
      </c>
      <c r="F59643" s="278" t="str">
        <f>Resumo!$R$6</f>
        <v>Despesa Indireta</v>
      </c>
      <c r="G59643" s="286">
        <f>'Comp. Desp. Indiretas'!DZ34</f>
        <v>0</v>
      </c>
    </row>
    <row r="59644" spans="1:7">
      <c r="A59644" s="283">
        <f>'Comp. Desp. Indiretas'!$DZ$7</f>
        <v>0</v>
      </c>
      <c r="B59644" s="278" t="str">
        <f>'Comp. Desp. Indiretas'!$A$35</f>
        <v>DG</v>
      </c>
      <c r="D59644" s="279" t="str">
        <f>'Comp. Desp. Indiretas'!$C$35</f>
        <v>AQUISIÇÃO DE VEICULO</v>
      </c>
      <c r="E59644" s="278" t="str">
        <f>Resumo!$R$5</f>
        <v>Despesa</v>
      </c>
      <c r="F59644" s="278" t="str">
        <f>Resumo!$R$6</f>
        <v>Despesa Indireta</v>
      </c>
      <c r="G59644" s="286">
        <f>'Comp. Desp. Indiretas'!DZ35</f>
        <v>0</v>
      </c>
    </row>
    <row r="59645" spans="1:7">
      <c r="A59645" s="283">
        <f>'Comp. Desp. Indiretas'!$DZ$7</f>
        <v>0</v>
      </c>
      <c r="B59645" s="278" t="str">
        <f>'Comp. Desp. Indiretas'!$A$36</f>
        <v>DG</v>
      </c>
      <c r="D59645" s="279" t="str">
        <f>'Comp. Desp. Indiretas'!$C$36</f>
        <v>COMBUSTÍVEL - GASOLINA</v>
      </c>
      <c r="E59645" s="278" t="str">
        <f>Resumo!$R$5</f>
        <v>Despesa</v>
      </c>
      <c r="F59645" s="278" t="str">
        <f>Resumo!$R$6</f>
        <v>Despesa Indireta</v>
      </c>
      <c r="G59645" s="286">
        <f>'Comp. Desp. Indiretas'!DZ36</f>
        <v>0</v>
      </c>
    </row>
    <row r="59646" spans="1:7">
      <c r="A59646" s="283">
        <f>'Comp. Desp. Indiretas'!$DZ$7</f>
        <v>0</v>
      </c>
      <c r="B59646" s="278" t="str">
        <f>'Comp. Desp. Indiretas'!$A$37</f>
        <v>DG</v>
      </c>
      <c r="D59646" s="279" t="str">
        <f>'Comp. Desp. Indiretas'!$C$37</f>
        <v>COMBUSTÍVEL - DIESEL</v>
      </c>
      <c r="E59646" s="278" t="str">
        <f>Resumo!$R$5</f>
        <v>Despesa</v>
      </c>
      <c r="F59646" s="278" t="str">
        <f>Resumo!$R$6</f>
        <v>Despesa Indireta</v>
      </c>
      <c r="G59646" s="286">
        <f>'Comp. Desp. Indiretas'!DZ37</f>
        <v>0</v>
      </c>
    </row>
    <row r="59647" spans="1:7">
      <c r="A59647" s="283">
        <f>'Comp. Desp. Indiretas'!$DZ$7</f>
        <v>0</v>
      </c>
      <c r="B59647" s="278" t="str">
        <f>'Comp. Desp. Indiretas'!$A$38</f>
        <v>DG</v>
      </c>
      <c r="D59647" s="279" t="str">
        <f>'Comp. Desp. Indiretas'!$C$38</f>
        <v>PASSAGEM AÉREA</v>
      </c>
      <c r="E59647" s="278" t="str">
        <f>Resumo!$R$5</f>
        <v>Despesa</v>
      </c>
      <c r="F59647" s="278" t="str">
        <f>Resumo!$R$6</f>
        <v>Despesa Indireta</v>
      </c>
      <c r="G59647" s="286">
        <f>'Comp. Desp. Indiretas'!DZ38</f>
        <v>0</v>
      </c>
    </row>
    <row r="59648" spans="1:7">
      <c r="A59648" s="283">
        <f>'Comp. Desp. Indiretas'!$DZ$7</f>
        <v>0</v>
      </c>
      <c r="B59648" s="278" t="str">
        <f>'Comp. Desp. Indiretas'!$A$39</f>
        <v>ART</v>
      </c>
      <c r="D59648" s="279" t="str">
        <f>'Comp. Desp. Indiretas'!$C$39</f>
        <v>ART CREA - Nível 1</v>
      </c>
      <c r="E59648" s="278" t="str">
        <f>Resumo!$R$5</f>
        <v>Despesa</v>
      </c>
      <c r="F59648" s="278" t="str">
        <f>Resumo!$R$6</f>
        <v>Despesa Indireta</v>
      </c>
      <c r="G59648" s="286">
        <f>'Comp. Desp. Indiretas'!DZ39</f>
        <v>0</v>
      </c>
    </row>
    <row r="59649" spans="1:7">
      <c r="A59649" s="283">
        <f>'Comp. Desp. Indiretas'!$DZ$7</f>
        <v>0</v>
      </c>
      <c r="B59649" s="278" t="str">
        <f>'Comp. Desp. Indiretas'!$A$40</f>
        <v>ART</v>
      </c>
      <c r="D59649" s="279" t="str">
        <f>'Comp. Desp. Indiretas'!$C$40</f>
        <v>ART CREA - Nível 2</v>
      </c>
      <c r="E59649" s="278" t="str">
        <f>Resumo!$R$5</f>
        <v>Despesa</v>
      </c>
      <c r="F59649" s="278" t="str">
        <f>Resumo!$R$6</f>
        <v>Despesa Indireta</v>
      </c>
      <c r="G59649" s="286">
        <f>'Comp. Desp. Indiretas'!DZ40</f>
        <v>0</v>
      </c>
    </row>
    <row r="59650" spans="1:7">
      <c r="A59650" s="283">
        <f>'Comp. Desp. Indiretas'!$DZ$7</f>
        <v>0</v>
      </c>
      <c r="B59650" s="278" t="str">
        <f>'Comp. Desp. Indiretas'!$A$41</f>
        <v>ART</v>
      </c>
      <c r="D59650" s="279" t="str">
        <f>'Comp. Desp. Indiretas'!$C$41</f>
        <v>ART CREA - Nível 3</v>
      </c>
      <c r="E59650" s="278" t="str">
        <f>Resumo!$R$5</f>
        <v>Despesa</v>
      </c>
      <c r="F59650" s="278" t="str">
        <f>Resumo!$R$6</f>
        <v>Despesa Indireta</v>
      </c>
      <c r="G59650" s="286">
        <f>'Comp. Desp. Indiretas'!DZ41</f>
        <v>0</v>
      </c>
    </row>
    <row r="59651" spans="1:7">
      <c r="A59651" s="283">
        <f>'Comp. Desp. Indiretas'!$DZ$7</f>
        <v>0</v>
      </c>
      <c r="B59651" s="278" t="str">
        <f>'Comp. Desp. Indiretas'!$A$42</f>
        <v>ART</v>
      </c>
      <c r="D59651" s="279" t="str">
        <f>'Comp. Desp. Indiretas'!$C$42</f>
        <v>ACERVO CREA</v>
      </c>
      <c r="E59651" s="278" t="str">
        <f>Resumo!$R$5</f>
        <v>Despesa</v>
      </c>
      <c r="F59651" s="278" t="str">
        <f>Resumo!$R$6</f>
        <v>Despesa Indireta</v>
      </c>
      <c r="G59651" s="286">
        <f>'Comp. Desp. Indiretas'!DZ42</f>
        <v>0</v>
      </c>
    </row>
    <row r="59652" spans="1:7">
      <c r="A59652" s="283">
        <f>'Comp. Desp. Indiretas'!$DZ$7</f>
        <v>0</v>
      </c>
      <c r="B59652" s="278" t="str">
        <f>'Comp. Desp. Indiretas'!$A$43</f>
        <v>ART</v>
      </c>
      <c r="D59652" s="279" t="str">
        <f>'Comp. Desp. Indiretas'!$C$43</f>
        <v>ART CRBio</v>
      </c>
      <c r="E59652" s="278" t="str">
        <f>Resumo!$R$5</f>
        <v>Despesa</v>
      </c>
      <c r="F59652" s="278" t="str">
        <f>Resumo!$R$6</f>
        <v>Despesa Indireta</v>
      </c>
      <c r="G59652" s="286">
        <f>'Comp. Desp. Indiretas'!DZ43</f>
        <v>0</v>
      </c>
    </row>
    <row r="59653" spans="1:7">
      <c r="A59653" s="283">
        <f>'Comp. Desp. Indiretas'!$DZ$7</f>
        <v>0</v>
      </c>
      <c r="B59653" s="278" t="str">
        <f>'Comp. Desp. Indiretas'!$A$44</f>
        <v>ART</v>
      </c>
      <c r="D59653" s="279" t="str">
        <f>'Comp. Desp. Indiretas'!$C$44</f>
        <v>ACERVO CRBio</v>
      </c>
      <c r="E59653" s="278" t="str">
        <f>Resumo!$R$5</f>
        <v>Despesa</v>
      </c>
      <c r="F59653" s="278" t="str">
        <f>Resumo!$R$6</f>
        <v>Despesa Indireta</v>
      </c>
      <c r="G59653" s="286">
        <f>'Comp. Desp. Indiretas'!DZ44</f>
        <v>0</v>
      </c>
    </row>
    <row r="59654" spans="1:7">
      <c r="A59654" s="283">
        <f>'Comp. Desp. Indiretas'!$DZ$7</f>
        <v>0</v>
      </c>
      <c r="B59654" s="278" t="str">
        <f>'Comp. Desp. Indiretas'!$A$45</f>
        <v>ART</v>
      </c>
      <c r="D59654" s="279" t="str">
        <f>'Comp. Desp. Indiretas'!$C$45</f>
        <v>VISTO CREA PF</v>
      </c>
      <c r="E59654" s="278" t="str">
        <f>Resumo!$R$5</f>
        <v>Despesa</v>
      </c>
      <c r="F59654" s="278" t="str">
        <f>Resumo!$R$6</f>
        <v>Despesa Indireta</v>
      </c>
      <c r="G59654" s="286">
        <f>'Comp. Desp. Indiretas'!DZ45</f>
        <v>0</v>
      </c>
    </row>
    <row r="59655" spans="1:7">
      <c r="A59655" s="283">
        <f>'Comp. Desp. Indiretas'!$DZ$7</f>
        <v>0</v>
      </c>
      <c r="B59655" s="278" t="str">
        <f>'Comp. Desp. Indiretas'!$A$46</f>
        <v>ART</v>
      </c>
      <c r="D59655" s="279" t="str">
        <f>'Comp. Desp. Indiretas'!$C$46</f>
        <v>VISTO CREA PJ</v>
      </c>
      <c r="E59655" s="278" t="str">
        <f>Resumo!$R$5</f>
        <v>Despesa</v>
      </c>
      <c r="F59655" s="278" t="str">
        <f>Resumo!$R$6</f>
        <v>Despesa Indireta</v>
      </c>
      <c r="G59655" s="286">
        <f>'Comp. Desp. Indiretas'!DZ46</f>
        <v>0</v>
      </c>
    </row>
    <row r="59656" spans="1:7">
      <c r="A59656" s="283">
        <f>'Comp. Desp. Indiretas'!$DZ$7</f>
        <v>0</v>
      </c>
      <c r="B59656" s="278" t="str">
        <f>'Comp. Desp. Indiretas'!$A$47</f>
        <v>ART</v>
      </c>
      <c r="D59656" s="279" t="str">
        <f>'Comp. Desp. Indiretas'!$C$47</f>
        <v>ANUIDADE CREA PF</v>
      </c>
      <c r="E59656" s="278" t="str">
        <f>Resumo!$R$5</f>
        <v>Despesa</v>
      </c>
      <c r="F59656" s="278" t="str">
        <f>Resumo!$R$6</f>
        <v>Despesa Indireta</v>
      </c>
      <c r="G59656" s="286">
        <f>'Comp. Desp. Indiretas'!DZ47</f>
        <v>0</v>
      </c>
    </row>
    <row r="59657" spans="1:7">
      <c r="A59657" s="283">
        <f>'Comp. Desp. Indiretas'!$DZ$7</f>
        <v>0</v>
      </c>
      <c r="B59657" s="278" t="str">
        <f>'Comp. Desp. Indiretas'!$A$48</f>
        <v>ART</v>
      </c>
      <c r="D59657" s="279" t="str">
        <f>'Comp. Desp. Indiretas'!$C$48</f>
        <v>ANUIDADE CREA PJ</v>
      </c>
      <c r="E59657" s="278" t="str">
        <f>Resumo!$R$5</f>
        <v>Despesa</v>
      </c>
      <c r="F59657" s="278" t="str">
        <f>Resumo!$R$6</f>
        <v>Despesa Indireta</v>
      </c>
      <c r="G59657" s="286">
        <f>'Comp. Desp. Indiretas'!DZ48</f>
        <v>0</v>
      </c>
    </row>
    <row r="59658" spans="1:7">
      <c r="A59658" s="283">
        <f>'Comp. Desp. Indiretas'!$DZ$7</f>
        <v>0</v>
      </c>
      <c r="B59658" s="278" t="str">
        <f>'Comp. Desp. Indiretas'!$A$49</f>
        <v>ART</v>
      </c>
      <c r="D59658" s="279" t="str">
        <f>'Comp. Desp. Indiretas'!$C$49</f>
        <v>VISTO CRBio PF</v>
      </c>
      <c r="E59658" s="278" t="str">
        <f>Resumo!$R$5</f>
        <v>Despesa</v>
      </c>
      <c r="F59658" s="278" t="str">
        <f>Resumo!$R$6</f>
        <v>Despesa Indireta</v>
      </c>
      <c r="G59658" s="286">
        <f>'Comp. Desp. Indiretas'!DZ49</f>
        <v>0</v>
      </c>
    </row>
    <row r="59659" spans="1:7">
      <c r="A59659" s="283">
        <f>'Comp. Desp. Indiretas'!$DZ$7</f>
        <v>0</v>
      </c>
      <c r="B59659" s="278" t="str">
        <f>'Comp. Desp. Indiretas'!$A$50</f>
        <v>ART</v>
      </c>
      <c r="D59659" s="279" t="str">
        <f>'Comp. Desp. Indiretas'!$C$50</f>
        <v>VISTO CRBio PJ</v>
      </c>
      <c r="E59659" s="278" t="str">
        <f>Resumo!$R$5</f>
        <v>Despesa</v>
      </c>
      <c r="F59659" s="278" t="str">
        <f>Resumo!$R$6</f>
        <v>Despesa Indireta</v>
      </c>
      <c r="G59659" s="286">
        <f>'Comp. Desp. Indiretas'!DZ50</f>
        <v>0</v>
      </c>
    </row>
    <row r="59660" spans="1:7">
      <c r="A59660" s="283">
        <f>'Comp. Desp. Indiretas'!$DZ$7</f>
        <v>0</v>
      </c>
      <c r="B59660" s="278" t="str">
        <f>'Comp. Desp. Indiretas'!$A$51</f>
        <v>SMS</v>
      </c>
      <c r="D59660" s="279" t="str">
        <f>'Comp. Desp. Indiretas'!$C$51</f>
        <v>PPRA</v>
      </c>
      <c r="E59660" s="278" t="str">
        <f>Resumo!$R$5</f>
        <v>Despesa</v>
      </c>
      <c r="F59660" s="278" t="str">
        <f>Resumo!$R$6</f>
        <v>Despesa Indireta</v>
      </c>
      <c r="G59660" s="286">
        <f>'Comp. Desp. Indiretas'!DZ51</f>
        <v>0</v>
      </c>
    </row>
    <row r="59661" spans="1:7">
      <c r="A59661" s="283">
        <f>'Comp. Desp. Indiretas'!$DZ$7</f>
        <v>0</v>
      </c>
      <c r="B59661" s="278" t="str">
        <f>'Comp. Desp. Indiretas'!$A$52</f>
        <v>SMS</v>
      </c>
      <c r="D59661" s="279" t="str">
        <f>'Comp. Desp. Indiretas'!$C$52</f>
        <v>PCMSO</v>
      </c>
      <c r="E59661" s="278" t="str">
        <f>Resumo!$R$5</f>
        <v>Despesa</v>
      </c>
      <c r="F59661" s="278" t="str">
        <f>Resumo!$R$6</f>
        <v>Despesa Indireta</v>
      </c>
      <c r="G59661" s="286">
        <f>'Comp. Desp. Indiretas'!DZ52</f>
        <v>0</v>
      </c>
    </row>
    <row r="59662" spans="1:7">
      <c r="A59662" s="283">
        <f>'Comp. Desp. Indiretas'!$DZ$7</f>
        <v>0</v>
      </c>
      <c r="B59662" s="278" t="str">
        <f>'Comp. Desp. Indiretas'!$A$53</f>
        <v>SMS</v>
      </c>
      <c r="D59662" s="279" t="str">
        <f>'Comp. Desp. Indiretas'!$C$53</f>
        <v>PGR</v>
      </c>
      <c r="E59662" s="278" t="str">
        <f>Resumo!$R$5</f>
        <v>Despesa</v>
      </c>
      <c r="F59662" s="278" t="str">
        <f>Resumo!$R$6</f>
        <v>Despesa Indireta</v>
      </c>
      <c r="G59662" s="286">
        <f>'Comp. Desp. Indiretas'!DZ53</f>
        <v>0</v>
      </c>
    </row>
    <row r="59663" spans="1:7">
      <c r="A59663" s="283">
        <f>'Comp. Desp. Indiretas'!$DZ$7</f>
        <v>0</v>
      </c>
      <c r="B59663" s="278" t="str">
        <f>'Comp. Desp. Indiretas'!$A$55</f>
        <v>SMS</v>
      </c>
      <c r="D59663" s="279" t="str">
        <f>'Comp. Desp. Indiretas'!$C$55</f>
        <v>TREINAMENTO</v>
      </c>
      <c r="E59663" s="278" t="str">
        <f>Resumo!$R$5</f>
        <v>Despesa</v>
      </c>
      <c r="F59663" s="278" t="str">
        <f>Resumo!$R$6</f>
        <v>Despesa Indireta</v>
      </c>
      <c r="G59663" s="286">
        <f>'Comp. Desp. Indiretas'!DZ55</f>
        <v>0</v>
      </c>
    </row>
    <row r="59664" spans="1:7">
      <c r="A59664" s="283">
        <f>'Comp. Desp. Indiretas'!$DZ$7</f>
        <v>0</v>
      </c>
      <c r="B59664" s="278" t="str">
        <f>'Comp. Desp. Indiretas'!$A$56</f>
        <v>SMS</v>
      </c>
      <c r="D59664" s="279" t="str">
        <f>'Comp. Desp. Indiretas'!$C$56</f>
        <v>ASO</v>
      </c>
      <c r="E59664" s="278" t="str">
        <f>Resumo!$R$5</f>
        <v>Despesa</v>
      </c>
      <c r="F59664" s="278" t="str">
        <f>Resumo!$R$6</f>
        <v>Despesa Indireta</v>
      </c>
      <c r="G59664" s="286">
        <f>'Comp. Desp. Indiretas'!DZ56</f>
        <v>0</v>
      </c>
    </row>
    <row r="59665" spans="1:7">
      <c r="A59665" s="283">
        <f>'Comp. Desp. Indiretas'!$DZ$7</f>
        <v>0</v>
      </c>
      <c r="B59665" s="278">
        <f>'Comp. Desp. Indiretas'!$A$57</f>
        <v>0</v>
      </c>
      <c r="D59665" s="279" t="str">
        <f>'Comp. Desp. Indiretas'!$C$57</f>
        <v/>
      </c>
      <c r="E59665" s="278" t="str">
        <f>Resumo!$R$5</f>
        <v>Despesa</v>
      </c>
      <c r="F59665" s="278" t="str">
        <f>Resumo!$R$6</f>
        <v>Despesa Indireta</v>
      </c>
      <c r="G59665" s="286">
        <f>'Comp. Desp. Indiretas'!DZ57</f>
        <v>0</v>
      </c>
    </row>
    <row r="59666" spans="1:7">
      <c r="A59666" s="283">
        <f>'Comp. Desp. Indiretas'!$DZ$7</f>
        <v>0</v>
      </c>
      <c r="B59666" s="278">
        <f>'Comp. Desp. Indiretas'!$A$58</f>
        <v>0</v>
      </c>
      <c r="D59666" s="279" t="str">
        <f>'Comp. Desp. Indiretas'!$C$58</f>
        <v/>
      </c>
      <c r="E59666" s="278" t="str">
        <f>Resumo!$R$5</f>
        <v>Despesa</v>
      </c>
      <c r="F59666" s="278" t="str">
        <f>Resumo!$R$6</f>
        <v>Despesa Indireta</v>
      </c>
      <c r="G59666" s="286">
        <f>'Comp. Desp. Indiretas'!DZ58</f>
        <v>0</v>
      </c>
    </row>
    <row r="59667" spans="1:7">
      <c r="A59667" s="283">
        <f>'Comp. Desp. Indiretas'!$DZ$7</f>
        <v>0</v>
      </c>
      <c r="B59667" s="278">
        <f>'Comp. Desp. Indiretas'!$A$59</f>
        <v>0</v>
      </c>
      <c r="D59667" s="279" t="str">
        <f>'Comp. Desp. Indiretas'!$C$59</f>
        <v/>
      </c>
      <c r="E59667" s="278" t="str">
        <f>Resumo!$R$5</f>
        <v>Despesa</v>
      </c>
      <c r="F59667" s="278" t="str">
        <f>Resumo!$R$6</f>
        <v>Despesa Indireta</v>
      </c>
      <c r="G59667" s="286">
        <f>'Comp. Desp. Indiretas'!DZ59</f>
        <v>0</v>
      </c>
    </row>
    <row r="59668" spans="1:7">
      <c r="A59668" s="283">
        <f>'Comp. Desp. Indiretas'!$DZ$7</f>
        <v>0</v>
      </c>
      <c r="B59668" s="278">
        <f>'Comp. Desp. Indiretas'!$A$60</f>
        <v>0</v>
      </c>
      <c r="D59668" s="279" t="str">
        <f>'Comp. Desp. Indiretas'!$C$60</f>
        <v/>
      </c>
      <c r="E59668" s="278" t="str">
        <f>Resumo!$R$5</f>
        <v>Despesa</v>
      </c>
      <c r="F59668" s="278" t="str">
        <f>Resumo!$R$6</f>
        <v>Despesa Indireta</v>
      </c>
      <c r="G59668" s="286">
        <f>'Comp. Desp. Indiretas'!DZ60</f>
        <v>0</v>
      </c>
    </row>
    <row r="59669" spans="1:7">
      <c r="A59669" s="283">
        <f>'Comp. Desp. Indiretas'!$DZ$7</f>
        <v>0</v>
      </c>
      <c r="B59669" s="278" t="str">
        <f>'Comp. Desp. Indiretas'!$A$63</f>
        <v>MOC</v>
      </c>
      <c r="D59669" s="279" t="str">
        <f>'Comp. Desp. Indiretas'!$C$63</f>
        <v>DIRETOR TÉCNICO</v>
      </c>
      <c r="E59669" s="278" t="str">
        <f>Resumo!$R$5</f>
        <v>Despesa</v>
      </c>
      <c r="F59669" s="278" t="str">
        <f>Resumo!$R$6</f>
        <v>Despesa Indireta</v>
      </c>
      <c r="G59669" s="286">
        <f>'Comp. Desp. Indiretas'!DZ63</f>
        <v>0</v>
      </c>
    </row>
    <row r="59670" spans="1:7">
      <c r="A59670" s="283">
        <f>'Comp. Desp. Indiretas'!$DZ$7</f>
        <v>0</v>
      </c>
      <c r="B59670" s="278" t="str">
        <f>'Comp. Desp. Indiretas'!$A$64</f>
        <v>MOC</v>
      </c>
      <c r="D59670" s="279" t="str">
        <f>'Comp. Desp. Indiretas'!$C$64</f>
        <v>ANALISTA DE SUPRIMENTOS</v>
      </c>
      <c r="E59670" s="278" t="str">
        <f>Resumo!$R$5</f>
        <v>Despesa</v>
      </c>
      <c r="F59670" s="278" t="str">
        <f>Resumo!$R$6</f>
        <v>Despesa Indireta</v>
      </c>
      <c r="G59670" s="286">
        <f>'Comp. Desp. Indiretas'!DZ64</f>
        <v>0</v>
      </c>
    </row>
    <row r="59671" spans="1:7">
      <c r="A59671" s="283">
        <f>'Comp. Desp. Indiretas'!$DZ$7</f>
        <v>0</v>
      </c>
      <c r="B59671" s="278" t="str">
        <f>'Comp. Desp. Indiretas'!$A$65</f>
        <v>MOC</v>
      </c>
      <c r="D59671" s="279" t="str">
        <f>'Comp. Desp. Indiretas'!$C$65</f>
        <v>GERENTE DE PROJETO - PJ</v>
      </c>
      <c r="E59671" s="278" t="str">
        <f>Resumo!$R$5</f>
        <v>Despesa</v>
      </c>
      <c r="F59671" s="278" t="str">
        <f>Resumo!$R$6</f>
        <v>Despesa Indireta</v>
      </c>
      <c r="G59671" s="286">
        <f>'Comp. Desp. Indiretas'!DZ65</f>
        <v>0</v>
      </c>
    </row>
    <row r="59672" spans="1:7">
      <c r="A59672" s="283">
        <f>'Comp. Desp. Indiretas'!$DZ$7</f>
        <v>0</v>
      </c>
      <c r="B59672" s="278" t="str">
        <f>'Comp. Desp. Indiretas'!$A$66</f>
        <v>MOC</v>
      </c>
      <c r="D59672" s="279" t="str">
        <f>'Comp. Desp. Indiretas'!$C$66</f>
        <v>COORD. DE PROJETO - PJ</v>
      </c>
      <c r="E59672" s="278" t="str">
        <f>Resumo!$R$5</f>
        <v>Despesa</v>
      </c>
      <c r="F59672" s="278" t="str">
        <f>Resumo!$R$6</f>
        <v>Despesa Indireta</v>
      </c>
      <c r="G59672" s="286">
        <f>'Comp. Desp. Indiretas'!DZ66</f>
        <v>0</v>
      </c>
    </row>
    <row r="59673" spans="1:7">
      <c r="A59673" s="283">
        <f>'Comp. Desp. Indiretas'!$DZ$7</f>
        <v>0</v>
      </c>
      <c r="B59673" s="278" t="str">
        <f>'Comp. Desp. Indiretas'!$A$67</f>
        <v>MOC</v>
      </c>
      <c r="D59673" s="279" t="str">
        <f>'Comp. Desp. Indiretas'!$C$67</f>
        <v>COORD. OPERACIONAL - PJ</v>
      </c>
      <c r="E59673" s="278" t="str">
        <f>Resumo!$R$5</f>
        <v>Despesa</v>
      </c>
      <c r="F59673" s="278" t="str">
        <f>Resumo!$R$6</f>
        <v>Despesa Indireta</v>
      </c>
      <c r="G59673" s="286">
        <f>'Comp. Desp. Indiretas'!DZ67</f>
        <v>0</v>
      </c>
    </row>
    <row r="59674" spans="1:7">
      <c r="A59674" s="283">
        <f>'Comp. Desp. Indiretas'!$DZ$7</f>
        <v>0</v>
      </c>
      <c r="B59674" s="278" t="str">
        <f>'Comp. Desp. Indiretas'!$A$68</f>
        <v>MOC</v>
      </c>
      <c r="D59674" s="279" t="str">
        <f>'Comp. Desp. Indiretas'!$C$68</f>
        <v>ANALISTA DE PROJETOS SENIOR - PJ</v>
      </c>
      <c r="E59674" s="278" t="str">
        <f>Resumo!$R$5</f>
        <v>Despesa</v>
      </c>
      <c r="F59674" s="278" t="str">
        <f>Resumo!$R$6</f>
        <v>Despesa Indireta</v>
      </c>
      <c r="G59674" s="286">
        <f>'Comp. Desp. Indiretas'!DZ68</f>
        <v>0</v>
      </c>
    </row>
    <row r="59675" spans="1:7">
      <c r="A59675" s="283">
        <f>'Comp. Desp. Indiretas'!$DZ$7</f>
        <v>0</v>
      </c>
      <c r="B59675" s="278" t="str">
        <f>'Comp. Desp. Indiretas'!$A$69</f>
        <v>MOC</v>
      </c>
      <c r="D59675" s="279" t="str">
        <f>'Comp. Desp. Indiretas'!$C$69</f>
        <v>ANALISTA DE PROJETOS PLENO - PJ</v>
      </c>
      <c r="E59675" s="278" t="str">
        <f>Resumo!$R$5</f>
        <v>Despesa</v>
      </c>
      <c r="F59675" s="278" t="str">
        <f>Resumo!$R$6</f>
        <v>Despesa Indireta</v>
      </c>
      <c r="G59675" s="286">
        <f>'Comp. Desp. Indiretas'!DZ69</f>
        <v>0</v>
      </c>
    </row>
    <row r="59676" spans="1:7">
      <c r="A59676" s="283">
        <f>'Comp. Desp. Indiretas'!$DZ$7</f>
        <v>0</v>
      </c>
      <c r="B59676" s="278" t="str">
        <f>'Comp. Desp. Indiretas'!$A$70</f>
        <v>MOC</v>
      </c>
      <c r="D59676" s="279" t="str">
        <f>'Comp. Desp. Indiretas'!$C$70</f>
        <v>ANALISTA DE PROJETOS JUNIOR - PJ</v>
      </c>
      <c r="E59676" s="278" t="str">
        <f>Resumo!$R$5</f>
        <v>Despesa</v>
      </c>
      <c r="F59676" s="278" t="str">
        <f>Resumo!$R$6</f>
        <v>Despesa Indireta</v>
      </c>
      <c r="G59676" s="286">
        <f>'Comp. Desp. Indiretas'!DZ70</f>
        <v>0</v>
      </c>
    </row>
    <row r="59677" spans="1:7">
      <c r="A59677" s="283">
        <f>'Comp. Desp. Indiretas'!$DZ$7</f>
        <v>0</v>
      </c>
      <c r="B59677" s="278" t="str">
        <f>'Comp. Desp. Indiretas'!$A$71</f>
        <v>MOC</v>
      </c>
      <c r="D59677" s="279" t="str">
        <f>'Comp. Desp. Indiretas'!$C$71</f>
        <v>TÉCNICO OPERACIONAL - PJ</v>
      </c>
      <c r="E59677" s="278" t="str">
        <f>Resumo!$R$5</f>
        <v>Despesa</v>
      </c>
      <c r="F59677" s="278" t="str">
        <f>Resumo!$R$6</f>
        <v>Despesa Indireta</v>
      </c>
      <c r="G59677" s="286">
        <f>'Comp. Desp. Indiretas'!DZ71</f>
        <v>0</v>
      </c>
    </row>
    <row r="59678" spans="1:7">
      <c r="A59678" s="283">
        <f>'Comp. Desp. Indiretas'!$DZ$7</f>
        <v>0</v>
      </c>
      <c r="B59678" s="278" t="str">
        <f>'Comp. Desp. Indiretas'!$A$72</f>
        <v>MOC</v>
      </c>
      <c r="D59678" s="279" t="str">
        <f>'Comp. Desp. Indiretas'!$C$72</f>
        <v>AUXILIAR TÉCNICO - PJ</v>
      </c>
      <c r="E59678" s="278" t="str">
        <f>Resumo!$R$5</f>
        <v>Despesa</v>
      </c>
      <c r="F59678" s="278" t="str">
        <f>Resumo!$R$6</f>
        <v>Despesa Indireta</v>
      </c>
      <c r="G59678" s="286">
        <f>'Comp. Desp. Indiretas'!DZ72</f>
        <v>0</v>
      </c>
    </row>
    <row r="59679" spans="1:7">
      <c r="A59679" s="283">
        <f>'Comp. Desp. Indiretas'!$DZ$7</f>
        <v>0</v>
      </c>
      <c r="B59679" s="278" t="str">
        <f>'Comp. Desp. Indiretas'!$A$73</f>
        <v>MOC</v>
      </c>
      <c r="D59679" s="279" t="str">
        <f>'Comp. Desp. Indiretas'!$C$73</f>
        <v>ANALISTA FINANCEIRO</v>
      </c>
      <c r="E59679" s="278" t="str">
        <f>Resumo!$R$5</f>
        <v>Despesa</v>
      </c>
      <c r="F59679" s="278" t="str">
        <f>Resumo!$R$6</f>
        <v>Despesa Indireta</v>
      </c>
      <c r="G59679" s="286">
        <f>'Comp. Desp. Indiretas'!DZ73</f>
        <v>0</v>
      </c>
    </row>
    <row r="59680" spans="1:7">
      <c r="A59680" s="283">
        <f>'Comp. Desp. Indiretas'!$DZ$7</f>
        <v>0</v>
      </c>
      <c r="B59680" s="278" t="str">
        <f>'Comp. Desp. Indiretas'!$A$74</f>
        <v>MOC</v>
      </c>
      <c r="D59680" s="279" t="str">
        <f>'Comp. Desp. Indiretas'!$C$74</f>
        <v>ANALISTA DE SUPRIMENTOS</v>
      </c>
      <c r="E59680" s="278" t="str">
        <f>Resumo!$R$5</f>
        <v>Despesa</v>
      </c>
      <c r="F59680" s="278" t="str">
        <f>Resumo!$R$6</f>
        <v>Despesa Indireta</v>
      </c>
      <c r="G59680" s="286">
        <f>'Comp. Desp. Indiretas'!DZ74</f>
        <v>0</v>
      </c>
    </row>
    <row r="59681" spans="1:7">
      <c r="A59681" s="283">
        <f>'Comp. Desp. Indiretas'!$DZ$7</f>
        <v>0</v>
      </c>
      <c r="B59681" s="278" t="str">
        <f>'Comp. Desp. Indiretas'!$A$75</f>
        <v>DG</v>
      </c>
      <c r="D59681" s="279" t="str">
        <f>'Comp. Desp. Indiretas'!$C$75</f>
        <v>HOSPEDAGEM VIAGEM</v>
      </c>
      <c r="E59681" s="278" t="str">
        <f>Resumo!$R$5</f>
        <v>Despesa</v>
      </c>
      <c r="F59681" s="278" t="str">
        <f>Resumo!$R$6</f>
        <v>Despesa Indireta</v>
      </c>
      <c r="G59681" s="286">
        <f>'Comp. Desp. Indiretas'!DZ75</f>
        <v>0</v>
      </c>
    </row>
    <row r="59682" spans="1:7">
      <c r="A59682" s="283">
        <f>'Comp. Desp. Indiretas'!$DZ$7</f>
        <v>0</v>
      </c>
      <c r="B59682" s="278" t="str">
        <f>'Comp. Desp. Indiretas'!$A$76</f>
        <v>DG</v>
      </c>
      <c r="D59682" s="279" t="str">
        <f>'Comp. Desp. Indiretas'!$C$76</f>
        <v>ALIMENTAÇÃO VIAGEM (CAFÉ / ALMOÇO OU JANTA)</v>
      </c>
      <c r="E59682" s="278" t="str">
        <f>Resumo!$R$5</f>
        <v>Despesa</v>
      </c>
      <c r="F59682" s="278" t="str">
        <f>Resumo!$R$6</f>
        <v>Despesa Indireta</v>
      </c>
      <c r="G59682" s="286">
        <f>'Comp. Desp. Indiretas'!DZ76</f>
        <v>0</v>
      </c>
    </row>
    <row r="59683" spans="1:7">
      <c r="A59683" s="283">
        <f>'Comp. Desp. Indiretas'!$DZ$7</f>
        <v>0</v>
      </c>
      <c r="B59683" s="278" t="str">
        <f>'Comp. Desp. Indiretas'!$A$77</f>
        <v>DG</v>
      </c>
      <c r="D59683" s="279" t="str">
        <f>'Comp. Desp. Indiretas'!$C$77</f>
        <v>SALA COMERCIAL - PARAUAPEBAS/PA</v>
      </c>
      <c r="E59683" s="278" t="str">
        <f>Resumo!$R$5</f>
        <v>Despesa</v>
      </c>
      <c r="F59683" s="278" t="str">
        <f>Resumo!$R$6</f>
        <v>Despesa Indireta</v>
      </c>
      <c r="G59683" s="286">
        <f>'Comp. Desp. Indiretas'!DZ77</f>
        <v>0</v>
      </c>
    </row>
    <row r="59684" spans="1:7">
      <c r="A59684" s="283">
        <f>'Comp. Desp. Indiretas'!$DZ$7</f>
        <v>0</v>
      </c>
      <c r="B59684" s="278" t="str">
        <f>'Comp. Desp. Indiretas'!$A$78</f>
        <v>DG</v>
      </c>
      <c r="D59684" s="279" t="str">
        <f>'Comp. Desp. Indiretas'!$C$78</f>
        <v>ALIMENTAÇÃO VIAGEM (CAFÉ / ALMOÇO OU JANTA)</v>
      </c>
      <c r="E59684" s="278" t="str">
        <f>Resumo!$R$5</f>
        <v>Despesa</v>
      </c>
      <c r="F59684" s="278" t="str">
        <f>Resumo!$R$6</f>
        <v>Despesa Indireta</v>
      </c>
      <c r="G59684" s="286">
        <f>'Comp. Desp. Indiretas'!DZ78</f>
        <v>0</v>
      </c>
    </row>
    <row r="59685" spans="1:7">
      <c r="A59685" s="283">
        <f>'Comp. Desp. Indiretas'!$DZ$7</f>
        <v>0</v>
      </c>
      <c r="B59685" s="278" t="str">
        <f>'Comp. Desp. Indiretas'!$A$79</f>
        <v>DG</v>
      </c>
      <c r="D59685" s="279" t="str">
        <f>'Comp. Desp. Indiretas'!$C$79</f>
        <v>ALIMENTAÇÃO - NIVEL 2</v>
      </c>
      <c r="E59685" s="278" t="str">
        <f>Resumo!$R$5</f>
        <v>Despesa</v>
      </c>
      <c r="F59685" s="278" t="str">
        <f>Resumo!$R$6</f>
        <v>Despesa Indireta</v>
      </c>
      <c r="G59685" s="286">
        <f>'Comp. Desp. Indiretas'!DZ79</f>
        <v>0</v>
      </c>
    </row>
    <row r="59686" spans="1:7">
      <c r="A59686" s="283">
        <f>'Comp. Desp. Indiretas'!$DZ$7</f>
        <v>0</v>
      </c>
      <c r="B59686" s="278" t="str">
        <f>'Comp. Desp. Indiretas'!$A$80</f>
        <v>DG</v>
      </c>
      <c r="D59686" s="279" t="str">
        <f>'Comp. Desp. Indiretas'!$C$80</f>
        <v>ALIMENTAÇÃO - NIVEL 3</v>
      </c>
      <c r="E59686" s="278" t="str">
        <f>Resumo!$R$5</f>
        <v>Despesa</v>
      </c>
      <c r="F59686" s="278" t="str">
        <f>Resumo!$R$6</f>
        <v>Despesa Indireta</v>
      </c>
      <c r="G59686" s="286">
        <f>'Comp. Desp. Indiretas'!DZ80</f>
        <v>0</v>
      </c>
    </row>
    <row r="59687" spans="1:7">
      <c r="A59687" s="283">
        <f>'Comp. Desp. Indiretas'!$DZ$7</f>
        <v>0</v>
      </c>
      <c r="B59687" s="278" t="str">
        <f>'Comp. Desp. Indiretas'!$A$81</f>
        <v>DG</v>
      </c>
      <c r="D59687" s="279" t="str">
        <f>'Comp. Desp. Indiretas'!$C$81</f>
        <v>TELEFONIA</v>
      </c>
      <c r="E59687" s="278" t="str">
        <f>Resumo!$R$5</f>
        <v>Despesa</v>
      </c>
      <c r="F59687" s="278" t="str">
        <f>Resumo!$R$6</f>
        <v>Despesa Indireta</v>
      </c>
      <c r="G59687" s="286">
        <f>'Comp. Desp. Indiretas'!DZ81</f>
        <v>0</v>
      </c>
    </row>
    <row r="59688" spans="1:7">
      <c r="A59688" s="283">
        <f>'Comp. Desp. Indiretas'!$DZ$7</f>
        <v>0</v>
      </c>
      <c r="B59688" s="278" t="str">
        <f>'Comp. Desp. Indiretas'!$A$82</f>
        <v>DG</v>
      </c>
      <c r="D59688" s="279" t="str">
        <f>'Comp. Desp. Indiretas'!$C$82</f>
        <v>ALUGUEL DE VEÍCULO SUV</v>
      </c>
      <c r="E59688" s="278" t="str">
        <f>Resumo!$R$5</f>
        <v>Despesa</v>
      </c>
      <c r="F59688" s="278" t="str">
        <f>Resumo!$R$6</f>
        <v>Despesa Indireta</v>
      </c>
      <c r="G59688" s="286">
        <f>'Comp. Desp. Indiretas'!DZ82</f>
        <v>0</v>
      </c>
    </row>
    <row r="59689" spans="1:7">
      <c r="A59689" s="283">
        <f>'Comp. Desp. Indiretas'!$DZ$7</f>
        <v>0</v>
      </c>
      <c r="B59689" s="278" t="str">
        <f>'Comp. Desp. Indiretas'!$A$83</f>
        <v>DG</v>
      </c>
      <c r="D59689" s="279" t="str">
        <f>'Comp. Desp. Indiretas'!$C$83</f>
        <v>ALUGUEL DE VEICULO LEVE</v>
      </c>
      <c r="E59689" s="278" t="str">
        <f>Resumo!$R$5</f>
        <v>Despesa</v>
      </c>
      <c r="F59689" s="278" t="str">
        <f>Resumo!$R$6</f>
        <v>Despesa Indireta</v>
      </c>
      <c r="G59689" s="286">
        <f>'Comp. Desp. Indiretas'!DZ83</f>
        <v>0</v>
      </c>
    </row>
    <row r="59690" spans="1:7">
      <c r="A59690" s="283">
        <f>'Comp. Desp. Indiretas'!$DZ$7</f>
        <v>0</v>
      </c>
      <c r="B59690" s="278" t="str">
        <f>'Comp. Desp. Indiretas'!$A$84</f>
        <v>DG</v>
      </c>
      <c r="D59690" s="279" t="str">
        <f>'Comp. Desp. Indiretas'!$C$84</f>
        <v>ALUGUEL CAMINHONTE</v>
      </c>
      <c r="E59690" s="278" t="str">
        <f>Resumo!$R$5</f>
        <v>Despesa</v>
      </c>
      <c r="F59690" s="278" t="str">
        <f>Resumo!$R$6</f>
        <v>Despesa Indireta</v>
      </c>
      <c r="G59690" s="286">
        <f>'Comp. Desp. Indiretas'!DZ84</f>
        <v>0</v>
      </c>
    </row>
    <row r="59691" spans="1:7">
      <c r="A59691" s="283">
        <f>'Comp. Desp. Indiretas'!$DZ$7</f>
        <v>0</v>
      </c>
      <c r="B59691" s="278" t="str">
        <f>'Comp. Desp. Indiretas'!$A$85</f>
        <v>DG</v>
      </c>
      <c r="D59691" s="279" t="str">
        <f>'Comp. Desp. Indiretas'!$C$85</f>
        <v>AQUISIÇÃO DE VEICULO</v>
      </c>
      <c r="E59691" s="278" t="str">
        <f>Resumo!$R$5</f>
        <v>Despesa</v>
      </c>
      <c r="F59691" s="278" t="str">
        <f>Resumo!$R$6</f>
        <v>Despesa Indireta</v>
      </c>
      <c r="G59691" s="286">
        <f>'Comp. Desp. Indiretas'!DZ85</f>
        <v>0</v>
      </c>
    </row>
    <row r="59692" spans="1:7">
      <c r="A59692" s="283">
        <f>'Comp. Desp. Indiretas'!$DZ$7</f>
        <v>0</v>
      </c>
      <c r="B59692" s="278" t="str">
        <f>'Comp. Desp. Indiretas'!$A$86</f>
        <v>DG</v>
      </c>
      <c r="D59692" s="279" t="str">
        <f>'Comp. Desp. Indiretas'!$C$86</f>
        <v>COMBUSTÍVEL - GASOLINA</v>
      </c>
      <c r="E59692" s="278" t="str">
        <f>Resumo!$R$5</f>
        <v>Despesa</v>
      </c>
      <c r="F59692" s="278" t="str">
        <f>Resumo!$R$6</f>
        <v>Despesa Indireta</v>
      </c>
      <c r="G59692" s="286">
        <f>'Comp. Desp. Indiretas'!DZ86</f>
        <v>0</v>
      </c>
    </row>
    <row r="59693" spans="1:7">
      <c r="A59693" s="283">
        <f>'Comp. Desp. Indiretas'!$DZ$7</f>
        <v>0</v>
      </c>
      <c r="B59693" s="278" t="str">
        <f>'Comp. Desp. Indiretas'!$A$87</f>
        <v>DG</v>
      </c>
      <c r="D59693" s="279" t="str">
        <f>'Comp. Desp. Indiretas'!$C$87</f>
        <v>COMBUSTÍVEL - DIESEL</v>
      </c>
      <c r="E59693" s="278" t="str">
        <f>Resumo!$R$5</f>
        <v>Despesa</v>
      </c>
      <c r="F59693" s="278" t="str">
        <f>Resumo!$R$6</f>
        <v>Despesa Indireta</v>
      </c>
      <c r="G59693" s="286">
        <f>'Comp. Desp. Indiretas'!DZ87</f>
        <v>0</v>
      </c>
    </row>
    <row r="59694" spans="1:7">
      <c r="A59694" s="283">
        <f>'Comp. Desp. Indiretas'!$DZ$7</f>
        <v>0</v>
      </c>
      <c r="B59694" s="278" t="str">
        <f>'Comp. Desp. Indiretas'!$A$88</f>
        <v>DG</v>
      </c>
      <c r="D59694" s="279" t="str">
        <f>'Comp. Desp. Indiretas'!$C$88</f>
        <v>PASSAGEM AÉREA</v>
      </c>
      <c r="E59694" s="278" t="str">
        <f>Resumo!$R$5</f>
        <v>Despesa</v>
      </c>
      <c r="F59694" s="278" t="str">
        <f>Resumo!$R$6</f>
        <v>Despesa Indireta</v>
      </c>
      <c r="G59694" s="286">
        <f>'Comp. Desp. Indiretas'!DZ88</f>
        <v>0</v>
      </c>
    </row>
    <row r="59695" spans="1:7">
      <c r="A59695" s="283">
        <f>'Comp. Desp. Indiretas'!$DZ$7</f>
        <v>0</v>
      </c>
      <c r="B59695" s="278" t="str">
        <f>'Comp. Desp. Indiretas'!$A$89</f>
        <v>ART</v>
      </c>
      <c r="D59695" s="279" t="str">
        <f>'Comp. Desp. Indiretas'!$C$89</f>
        <v>ART CREA - Nível 1</v>
      </c>
      <c r="E59695" s="278" t="str">
        <f>Resumo!$R$5</f>
        <v>Despesa</v>
      </c>
      <c r="F59695" s="278" t="str">
        <f>Resumo!$R$6</f>
        <v>Despesa Indireta</v>
      </c>
      <c r="G59695" s="286">
        <f>'Comp. Desp. Indiretas'!DZ89</f>
        <v>0</v>
      </c>
    </row>
    <row r="59696" spans="1:7">
      <c r="A59696" s="283">
        <f>'Comp. Desp. Indiretas'!$DZ$7</f>
        <v>0</v>
      </c>
      <c r="B59696" s="278" t="str">
        <f>'Comp. Desp. Indiretas'!$A$90</f>
        <v>ART</v>
      </c>
      <c r="D59696" s="279" t="str">
        <f>'Comp. Desp. Indiretas'!$C$90</f>
        <v>ART CREA - Nível 2</v>
      </c>
      <c r="E59696" s="278" t="str">
        <f>Resumo!$R$5</f>
        <v>Despesa</v>
      </c>
      <c r="F59696" s="278" t="str">
        <f>Resumo!$R$6</f>
        <v>Despesa Indireta</v>
      </c>
      <c r="G59696" s="286">
        <f>'Comp. Desp. Indiretas'!DZ90</f>
        <v>0</v>
      </c>
    </row>
    <row r="59697" spans="1:7">
      <c r="A59697" s="283">
        <f>'Comp. Desp. Indiretas'!$DZ$7</f>
        <v>0</v>
      </c>
      <c r="B59697" s="278" t="str">
        <f>'Comp. Desp. Indiretas'!$A$91</f>
        <v>ART</v>
      </c>
      <c r="D59697" s="279" t="str">
        <f>'Comp. Desp. Indiretas'!$C$91</f>
        <v>ART CREA - Nível 3</v>
      </c>
      <c r="E59697" s="278" t="str">
        <f>Resumo!$R$5</f>
        <v>Despesa</v>
      </c>
      <c r="F59697" s="278" t="str">
        <f>Resumo!$R$6</f>
        <v>Despesa Indireta</v>
      </c>
      <c r="G59697" s="286">
        <f>'Comp. Desp. Indiretas'!DZ91</f>
        <v>0</v>
      </c>
    </row>
    <row r="59698" spans="1:7">
      <c r="A59698" s="283">
        <f>'Comp. Desp. Indiretas'!$DZ$7</f>
        <v>0</v>
      </c>
      <c r="B59698" s="278" t="str">
        <f>'Comp. Desp. Indiretas'!$A$92</f>
        <v>ART</v>
      </c>
      <c r="D59698" s="279" t="str">
        <f>'Comp. Desp. Indiretas'!$C$92</f>
        <v>ACERVO CREA</v>
      </c>
      <c r="E59698" s="278" t="str">
        <f>Resumo!$R$5</f>
        <v>Despesa</v>
      </c>
      <c r="F59698" s="278" t="str">
        <f>Resumo!$R$6</f>
        <v>Despesa Indireta</v>
      </c>
      <c r="G59698" s="286">
        <f>'Comp. Desp. Indiretas'!DZ92</f>
        <v>0</v>
      </c>
    </row>
    <row r="59699" spans="1:7">
      <c r="A59699" s="283">
        <f>'Comp. Desp. Indiretas'!$DZ$7</f>
        <v>0</v>
      </c>
      <c r="B59699" s="278" t="str">
        <f>'Comp. Desp. Indiretas'!$A$93</f>
        <v>ART</v>
      </c>
      <c r="D59699" s="279" t="str">
        <f>'Comp. Desp. Indiretas'!$C$93</f>
        <v>ART CRBio</v>
      </c>
      <c r="E59699" s="278" t="str">
        <f>Resumo!$R$5</f>
        <v>Despesa</v>
      </c>
      <c r="F59699" s="278" t="str">
        <f>Resumo!$R$6</f>
        <v>Despesa Indireta</v>
      </c>
      <c r="G59699" s="286">
        <f>'Comp. Desp. Indiretas'!DZ93</f>
        <v>0</v>
      </c>
    </row>
    <row r="59700" spans="1:7">
      <c r="A59700" s="283">
        <f>'Comp. Desp. Indiretas'!$DZ$7</f>
        <v>0</v>
      </c>
      <c r="B59700" s="278" t="str">
        <f>'Comp. Desp. Indiretas'!$A$94</f>
        <v>ART</v>
      </c>
      <c r="D59700" s="279" t="str">
        <f>'Comp. Desp. Indiretas'!$C$94</f>
        <v>ACERVO CRBio</v>
      </c>
      <c r="E59700" s="278" t="str">
        <f>Resumo!$R$5</f>
        <v>Despesa</v>
      </c>
      <c r="F59700" s="278" t="str">
        <f>Resumo!$R$6</f>
        <v>Despesa Indireta</v>
      </c>
      <c r="G59700" s="286">
        <f>'Comp. Desp. Indiretas'!DZ94</f>
        <v>0</v>
      </c>
    </row>
    <row r="59701" spans="1:7">
      <c r="A59701" s="283">
        <f>'Comp. Desp. Indiretas'!$DZ$7</f>
        <v>0</v>
      </c>
      <c r="B59701" s="278" t="str">
        <f>'Comp. Desp. Indiretas'!$A$95</f>
        <v>ART</v>
      </c>
      <c r="D59701" s="279" t="str">
        <f>'Comp. Desp. Indiretas'!$C$95</f>
        <v>VISTO CREA PF</v>
      </c>
      <c r="E59701" s="278" t="str">
        <f>Resumo!$R$5</f>
        <v>Despesa</v>
      </c>
      <c r="F59701" s="278" t="str">
        <f>Resumo!$R$6</f>
        <v>Despesa Indireta</v>
      </c>
      <c r="G59701" s="286">
        <f>'Comp. Desp. Indiretas'!DZ95</f>
        <v>0</v>
      </c>
    </row>
    <row r="59702" spans="1:7">
      <c r="A59702" s="283">
        <f>'Comp. Desp. Indiretas'!$DZ$7</f>
        <v>0</v>
      </c>
      <c r="B59702" s="278" t="str">
        <f>'Comp. Desp. Indiretas'!$A$96</f>
        <v>ART</v>
      </c>
      <c r="D59702" s="279" t="str">
        <f>'Comp. Desp. Indiretas'!$C$96</f>
        <v>VISTO CREA PJ</v>
      </c>
      <c r="E59702" s="278" t="str">
        <f>Resumo!$R$5</f>
        <v>Despesa</v>
      </c>
      <c r="F59702" s="278" t="str">
        <f>Resumo!$R$6</f>
        <v>Despesa Indireta</v>
      </c>
      <c r="G59702" s="286">
        <f>'Comp. Desp. Indiretas'!DZ96</f>
        <v>0</v>
      </c>
    </row>
    <row r="59703" spans="1:7">
      <c r="A59703" s="283">
        <f>'Comp. Desp. Indiretas'!$DZ$7</f>
        <v>0</v>
      </c>
      <c r="B59703" s="278" t="str">
        <f>'Comp. Desp. Indiretas'!$A$97</f>
        <v>ART</v>
      </c>
      <c r="D59703" s="279" t="str">
        <f>'Comp. Desp. Indiretas'!$C$97</f>
        <v>ANUIDADE CREA PF</v>
      </c>
      <c r="E59703" s="278" t="str">
        <f>Resumo!$R$5</f>
        <v>Despesa</v>
      </c>
      <c r="F59703" s="278" t="str">
        <f>Resumo!$R$6</f>
        <v>Despesa Indireta</v>
      </c>
      <c r="G59703" s="286">
        <f>'Comp. Desp. Indiretas'!DZ97</f>
        <v>0</v>
      </c>
    </row>
    <row r="59704" spans="1:7">
      <c r="A59704" s="283">
        <f>'Comp. Desp. Indiretas'!$DZ$7</f>
        <v>0</v>
      </c>
      <c r="B59704" s="278" t="str">
        <f>'Comp. Desp. Indiretas'!$A$98</f>
        <v>ART</v>
      </c>
      <c r="D59704" s="279" t="str">
        <f>'Comp. Desp. Indiretas'!$C$98</f>
        <v>ANUIDADE CREA PJ</v>
      </c>
      <c r="E59704" s="278" t="str">
        <f>Resumo!$R$5</f>
        <v>Despesa</v>
      </c>
      <c r="F59704" s="278" t="str">
        <f>Resumo!$R$6</f>
        <v>Despesa Indireta</v>
      </c>
      <c r="G59704" s="286">
        <f>'Comp. Desp. Indiretas'!DZ98</f>
        <v>0</v>
      </c>
    </row>
    <row r="59705" spans="1:7">
      <c r="A59705" s="283">
        <f>'Comp. Desp. Indiretas'!$DZ$7</f>
        <v>0</v>
      </c>
      <c r="B59705" s="278" t="str">
        <f>'Comp. Desp. Indiretas'!$A$99</f>
        <v>ART</v>
      </c>
      <c r="D59705" s="279" t="str">
        <f>'Comp. Desp. Indiretas'!$C$99</f>
        <v>VISTO CRBio PF</v>
      </c>
      <c r="E59705" s="278" t="str">
        <f>Resumo!$R$5</f>
        <v>Despesa</v>
      </c>
      <c r="F59705" s="278" t="str">
        <f>Resumo!$R$6</f>
        <v>Despesa Indireta</v>
      </c>
      <c r="G59705" s="286">
        <f>'Comp. Desp. Indiretas'!DZ99</f>
        <v>0</v>
      </c>
    </row>
    <row r="59706" spans="1:7">
      <c r="A59706" s="283">
        <f>'Comp. Desp. Indiretas'!$DZ$7</f>
        <v>0</v>
      </c>
      <c r="B59706" s="278" t="str">
        <f>'Comp. Desp. Indiretas'!$A$100</f>
        <v>ART</v>
      </c>
      <c r="D59706" s="279" t="str">
        <f>'Comp. Desp. Indiretas'!$C$100</f>
        <v>VISTO CRBio PJ</v>
      </c>
      <c r="E59706" s="278" t="str">
        <f>Resumo!$R$5</f>
        <v>Despesa</v>
      </c>
      <c r="F59706" s="278" t="str">
        <f>Resumo!$R$6</f>
        <v>Despesa Indireta</v>
      </c>
      <c r="G59706" s="286">
        <f>'Comp. Desp. Indiretas'!DZ100</f>
        <v>0</v>
      </c>
    </row>
    <row r="59707" spans="1:7">
      <c r="A59707" s="283">
        <f>'Comp. Desp. Indiretas'!$DZ$7</f>
        <v>0</v>
      </c>
      <c r="B59707" s="278" t="str">
        <f>'Comp. Desp. Indiretas'!$A$101</f>
        <v>SMS</v>
      </c>
      <c r="D59707" s="279" t="str">
        <f>'Comp. Desp. Indiretas'!$C$101</f>
        <v>PPRA</v>
      </c>
      <c r="E59707" s="278" t="str">
        <f>Resumo!$R$5</f>
        <v>Despesa</v>
      </c>
      <c r="F59707" s="278" t="str">
        <f>Resumo!$R$6</f>
        <v>Despesa Indireta</v>
      </c>
      <c r="G59707" s="286">
        <f>'Comp. Desp. Indiretas'!DZ101</f>
        <v>0</v>
      </c>
    </row>
    <row r="59708" spans="1:7">
      <c r="A59708" s="283">
        <f>'Comp. Desp. Indiretas'!$DZ$7</f>
        <v>0</v>
      </c>
      <c r="B59708" s="278" t="str">
        <f>'Comp. Desp. Indiretas'!$A$102</f>
        <v>SMS</v>
      </c>
      <c r="D59708" s="279" t="str">
        <f>'Comp. Desp. Indiretas'!$C$102</f>
        <v>PCMSO</v>
      </c>
      <c r="E59708" s="278" t="str">
        <f>Resumo!$R$5</f>
        <v>Despesa</v>
      </c>
      <c r="F59708" s="278" t="str">
        <f>Resumo!$R$6</f>
        <v>Despesa Indireta</v>
      </c>
      <c r="G59708" s="286">
        <f>'Comp. Desp. Indiretas'!DZ102</f>
        <v>0</v>
      </c>
    </row>
    <row r="59709" spans="1:7">
      <c r="A59709" s="283">
        <f>'Comp. Desp. Indiretas'!$DZ$7</f>
        <v>0</v>
      </c>
      <c r="B59709" s="278" t="str">
        <f>'Comp. Desp. Indiretas'!$A$103</f>
        <v>SMS</v>
      </c>
      <c r="D59709" s="279" t="str">
        <f>'Comp. Desp. Indiretas'!$C$103</f>
        <v>PGR</v>
      </c>
      <c r="E59709" s="278" t="str">
        <f>Resumo!$R$5</f>
        <v>Despesa</v>
      </c>
      <c r="F59709" s="278" t="str">
        <f>Resumo!$R$6</f>
        <v>Despesa Indireta</v>
      </c>
      <c r="G59709" s="286">
        <f>'Comp. Desp. Indiretas'!DZ103</f>
        <v>0</v>
      </c>
    </row>
    <row r="59710" spans="1:7">
      <c r="A59710" s="283">
        <f>'Comp. Desp. Indiretas'!$DZ$7</f>
        <v>0</v>
      </c>
      <c r="B59710" s="278" t="str">
        <f>'Comp. Desp. Indiretas'!$A$104</f>
        <v>SMS</v>
      </c>
      <c r="D59710" s="279" t="str">
        <f>'Comp. Desp. Indiretas'!$C$104</f>
        <v>PAE</v>
      </c>
      <c r="E59710" s="278" t="str">
        <f>Resumo!$R$5</f>
        <v>Despesa</v>
      </c>
      <c r="F59710" s="278" t="str">
        <f>Resumo!$R$6</f>
        <v>Despesa Indireta</v>
      </c>
      <c r="G59710" s="286">
        <f>'Comp. Desp. Indiretas'!DZ104</f>
        <v>0</v>
      </c>
    </row>
    <row r="59711" spans="1:7">
      <c r="A59711" s="283">
        <f>'Comp. Desp. Indiretas'!$DZ$7</f>
        <v>0</v>
      </c>
      <c r="B59711" s="278" t="str">
        <f>'Comp. Desp. Indiretas'!$A$105</f>
        <v>SMS</v>
      </c>
      <c r="D59711" s="279" t="str">
        <f>'Comp. Desp. Indiretas'!$C$105</f>
        <v>TREINAMENTO</v>
      </c>
      <c r="E59711" s="278" t="str">
        <f>Resumo!$R$5</f>
        <v>Despesa</v>
      </c>
      <c r="F59711" s="278" t="str">
        <f>Resumo!$R$6</f>
        <v>Despesa Indireta</v>
      </c>
      <c r="G59711" s="286">
        <f>'Comp. Desp. Indiretas'!DZ105</f>
        <v>0</v>
      </c>
    </row>
    <row r="59712" spans="1:7">
      <c r="A59712" s="283">
        <f>'Comp. Desp. Indiretas'!$DZ$7</f>
        <v>0</v>
      </c>
      <c r="B59712" s="278" t="str">
        <f>'Comp. Desp. Indiretas'!$A$106</f>
        <v>SMS</v>
      </c>
      <c r="D59712" s="279" t="str">
        <f>'Comp. Desp. Indiretas'!$C$106</f>
        <v>ASO</v>
      </c>
      <c r="E59712" s="278" t="str">
        <f>Resumo!$R$5</f>
        <v>Despesa</v>
      </c>
      <c r="F59712" s="278" t="str">
        <f>Resumo!$R$6</f>
        <v>Despesa Indireta</v>
      </c>
      <c r="G59712" s="286">
        <f>'Comp. Desp. Indiretas'!DZ106</f>
        <v>0</v>
      </c>
    </row>
    <row r="59713" spans="1:7">
      <c r="A59713" s="283">
        <f>'Comp. Desp. Indiretas'!$DZ$7</f>
        <v>0</v>
      </c>
      <c r="B59713" s="278">
        <f>'Comp. Desp. Indiretas'!$A$107</f>
        <v>0</v>
      </c>
      <c r="D59713" s="279" t="str">
        <f>'Comp. Desp. Indiretas'!$C$107</f>
        <v/>
      </c>
      <c r="E59713" s="278" t="str">
        <f>Resumo!$R$5</f>
        <v>Despesa</v>
      </c>
      <c r="F59713" s="278" t="str">
        <f>Resumo!$R$6</f>
        <v>Despesa Indireta</v>
      </c>
      <c r="G59713" s="286">
        <f>'Comp. Desp. Indiretas'!DZ107</f>
        <v>0</v>
      </c>
    </row>
    <row r="59714" spans="1:7">
      <c r="A59714" s="283">
        <f>'Comp. Desp. Indiretas'!$DZ$7</f>
        <v>0</v>
      </c>
      <c r="B59714" s="278">
        <f>'Comp. Desp. Indiretas'!$A$108</f>
        <v>0</v>
      </c>
      <c r="D59714" s="279" t="str">
        <f>'Comp. Desp. Indiretas'!$C$108</f>
        <v/>
      </c>
      <c r="E59714" s="278" t="str">
        <f>Resumo!$R$5</f>
        <v>Despesa</v>
      </c>
      <c r="F59714" s="278" t="str">
        <f>Resumo!$R$6</f>
        <v>Despesa Indireta</v>
      </c>
      <c r="G59714" s="286">
        <f>'Comp. Desp. Indiretas'!DZ108</f>
        <v>0</v>
      </c>
    </row>
    <row r="59715" spans="1:7">
      <c r="A59715" s="283">
        <f>'Comp. Desp. Indiretas'!$DZ$7</f>
        <v>0</v>
      </c>
      <c r="B59715" s="278">
        <f>'Comp. Desp. Indiretas'!$A$109</f>
        <v>0</v>
      </c>
      <c r="D59715" s="279" t="str">
        <f>'Comp. Desp. Indiretas'!$C$109</f>
        <v/>
      </c>
      <c r="E59715" s="278" t="str">
        <f>Resumo!$R$5</f>
        <v>Despesa</v>
      </c>
      <c r="F59715" s="278" t="str">
        <f>Resumo!$R$6</f>
        <v>Despesa Indireta</v>
      </c>
      <c r="G59715" s="286">
        <f>'Comp. Desp. Indiretas'!DZ109</f>
        <v>0</v>
      </c>
    </row>
    <row r="59716" spans="1:7">
      <c r="A59716" s="283">
        <f>'Comp. Desp. Indiretas'!$DZ$7</f>
        <v>0</v>
      </c>
      <c r="B59716" s="278">
        <f>'Comp. Desp. Indiretas'!$A$110</f>
        <v>0</v>
      </c>
      <c r="D59716" s="279" t="str">
        <f>'Comp. Desp. Indiretas'!$C$110</f>
        <v/>
      </c>
      <c r="E59716" s="278" t="str">
        <f>Resumo!$R$5</f>
        <v>Despesa</v>
      </c>
      <c r="F59716" s="278" t="str">
        <f>Resumo!$R$6</f>
        <v>Despesa Indireta</v>
      </c>
      <c r="G59716" s="286">
        <f>'Comp. Desp. Indiretas'!DZ110</f>
        <v>0</v>
      </c>
    </row>
    <row r="59717" spans="1:7">
      <c r="A59717" s="283">
        <f>'Comp. Desp. Indiretas'!$DZ$7</f>
        <v>0</v>
      </c>
      <c r="B59717" s="278">
        <f>'Comp. Desp. Indiretas'!$A$111</f>
        <v>0</v>
      </c>
      <c r="D59717" s="279" t="str">
        <f>'Comp. Desp. Indiretas'!$C$111</f>
        <v/>
      </c>
      <c r="E59717" s="278" t="str">
        <f>Resumo!$R$5</f>
        <v>Despesa</v>
      </c>
      <c r="F59717" s="278" t="str">
        <f>Resumo!$R$6</f>
        <v>Despesa Indireta</v>
      </c>
      <c r="G59717" s="286">
        <f>'Comp. Desp. Indiretas'!DZ111</f>
        <v>0</v>
      </c>
    </row>
    <row r="59718" spans="1:7">
      <c r="A59718" s="283">
        <f>'Comp. Desp. Indiretas'!$DZ$7</f>
        <v>0</v>
      </c>
      <c r="B59718" s="278">
        <f>'Comp. Desp. Indiretas'!$A$112</f>
        <v>0</v>
      </c>
      <c r="D59718" s="279" t="str">
        <f>'Comp. Desp. Indiretas'!$C$112</f>
        <v/>
      </c>
      <c r="E59718" s="278" t="str">
        <f>Resumo!$R$5</f>
        <v>Despesa</v>
      </c>
      <c r="F59718" s="278" t="str">
        <f>Resumo!$R$6</f>
        <v>Despesa Indireta</v>
      </c>
      <c r="G59718" s="286">
        <f>'Comp. Desp. Indiretas'!DZ112</f>
        <v>0</v>
      </c>
    </row>
    <row r="59719" spans="1:7">
      <c r="A59719" s="283">
        <f>'Comp. Desp. Indiretas'!$DZ$7</f>
        <v>0</v>
      </c>
      <c r="B59719" s="278" t="str">
        <f>'Composições Desp. Diretas'!$A$10</f>
        <v>MOD</v>
      </c>
      <c r="C59719" s="278" t="str">
        <f>EAP!$C$9</f>
        <v>PP01</v>
      </c>
      <c r="D59719" s="279" t="str">
        <f>'Composições Desp. Diretas'!$C$10</f>
        <v>ANALISTA TÉCNICO</v>
      </c>
      <c r="E59719" s="278" t="str">
        <f>Resumo!$R$5</f>
        <v>Despesa</v>
      </c>
      <c r="F59719" s="278" t="str">
        <f>Resumo!$R$7</f>
        <v>Despesa Direta</v>
      </c>
      <c r="G59719" s="286">
        <f>'Composições Desp. Diretas'!EA10</f>
        <v>0</v>
      </c>
    </row>
    <row r="59720" spans="1:7">
      <c r="A59720" s="283">
        <f>'Comp. Desp. Indiretas'!$DZ$7</f>
        <v>0</v>
      </c>
      <c r="B59720" s="278" t="str">
        <f>'Composições Desp. Diretas'!$A$11</f>
        <v>MOD</v>
      </c>
      <c r="C59720" s="278" t="str">
        <f>EAP!$C$9</f>
        <v>PP01</v>
      </c>
      <c r="D59720" s="279" t="str">
        <f>'Composições Desp. Diretas'!$C$11</f>
        <v>ASSISTENTE ADMINISTRATIVO</v>
      </c>
      <c r="E59720" s="278" t="str">
        <f>Resumo!$R$5</f>
        <v>Despesa</v>
      </c>
      <c r="F59720" s="278" t="str">
        <f>Resumo!$R$7</f>
        <v>Despesa Direta</v>
      </c>
      <c r="G59720" s="286">
        <f>'Composições Desp. Diretas'!EA11</f>
        <v>0</v>
      </c>
    </row>
    <row r="59721" spans="1:7">
      <c r="A59721" s="283">
        <f>'Comp. Desp. Indiretas'!$DZ$7</f>
        <v>0</v>
      </c>
      <c r="B59721" s="278" t="str">
        <f>'Composições Desp. Diretas'!$A$12</f>
        <v>MOD</v>
      </c>
      <c r="C59721" s="278" t="str">
        <f>EAP!$C$9</f>
        <v>PP01</v>
      </c>
      <c r="D59721" s="279" t="str">
        <f>'Composições Desp. Diretas'!$C$12</f>
        <v>TÉCNICO DE SEGURANÇA</v>
      </c>
      <c r="E59721" s="278" t="str">
        <f>Resumo!$R$5</f>
        <v>Despesa</v>
      </c>
      <c r="F59721" s="278" t="str">
        <f>Resumo!$R$7</f>
        <v>Despesa Direta</v>
      </c>
      <c r="G59721" s="286">
        <f>'Composições Desp. Diretas'!EA12</f>
        <v>0</v>
      </c>
    </row>
    <row r="59722" spans="1:7">
      <c r="A59722" s="283">
        <f>'Comp. Desp. Indiretas'!$DZ$7</f>
        <v>0</v>
      </c>
      <c r="B59722" s="278" t="str">
        <f>'Composições Desp. Diretas'!$A$13</f>
        <v>MOD</v>
      </c>
      <c r="C59722" s="278" t="str">
        <f>EAP!$C$9</f>
        <v>PP01</v>
      </c>
      <c r="D59722" s="279" t="str">
        <f>'Composições Desp. Diretas'!$C$13</f>
        <v>PREPOSTO</v>
      </c>
      <c r="E59722" s="278" t="str">
        <f>Resumo!$R$5</f>
        <v>Despesa</v>
      </c>
      <c r="F59722" s="278" t="str">
        <f>Resumo!$R$7</f>
        <v>Despesa Direta</v>
      </c>
      <c r="G59722" s="286">
        <f>'Composições Desp. Diretas'!EA13</f>
        <v>0</v>
      </c>
    </row>
    <row r="59723" spans="1:7">
      <c r="A59723" s="283">
        <f>'Comp. Desp. Indiretas'!$DZ$7</f>
        <v>0</v>
      </c>
      <c r="B59723" s="278" t="str">
        <f>'Composições Desp. Diretas'!$A$14</f>
        <v>MOD</v>
      </c>
      <c r="C59723" s="278" t="str">
        <f>EAP!$C$9</f>
        <v>PP01</v>
      </c>
      <c r="D59723" s="279" t="str">
        <f>'Composições Desp. Diretas'!$C$14</f>
        <v>COORDENADOR PEAC</v>
      </c>
      <c r="E59723" s="278" t="str">
        <f>Resumo!$R$5</f>
        <v>Despesa</v>
      </c>
      <c r="F59723" s="278" t="str">
        <f>Resumo!$R$7</f>
        <v>Despesa Direta</v>
      </c>
      <c r="G59723" s="286">
        <f>'Composições Desp. Diretas'!EA14</f>
        <v>0</v>
      </c>
    </row>
    <row r="59724" spans="1:7">
      <c r="A59724" s="283">
        <f>'Comp. Desp. Indiretas'!$DZ$7</f>
        <v>0</v>
      </c>
      <c r="B59724" s="278" t="str">
        <f>'Composições Desp. Diretas'!$A$15</f>
        <v>MOD</v>
      </c>
      <c r="C59724" s="278" t="str">
        <f>EAP!$C$9</f>
        <v>PP01</v>
      </c>
      <c r="D59724" s="279" t="str">
        <f>'Composições Desp. Diretas'!$C$15</f>
        <v>COORDENADOR PEAC</v>
      </c>
      <c r="E59724" s="278" t="str">
        <f>Resumo!$R$5</f>
        <v>Despesa</v>
      </c>
      <c r="F59724" s="278" t="str">
        <f>Resumo!$R$7</f>
        <v>Despesa Direta</v>
      </c>
      <c r="G59724" s="286">
        <f>'Composições Desp. Diretas'!EA15</f>
        <v>0</v>
      </c>
    </row>
    <row r="59725" spans="1:7">
      <c r="A59725" s="283">
        <f>'Comp. Desp. Indiretas'!$DZ$7</f>
        <v>0</v>
      </c>
      <c r="B59725" s="278" t="str">
        <f>'Composições Desp. Diretas'!$A$16</f>
        <v>MOD</v>
      </c>
      <c r="C59725" s="278" t="str">
        <f>EAP!$C$9</f>
        <v>PP01</v>
      </c>
      <c r="D59725" s="279" t="str">
        <f>'Composições Desp. Diretas'!$C$16</f>
        <v>PRODUÇÃO AUDIOVISUAL (DESIGNER GRÁFICO)</v>
      </c>
      <c r="E59725" s="278" t="str">
        <f>Resumo!$R$5</f>
        <v>Despesa</v>
      </c>
      <c r="F59725" s="278" t="str">
        <f>Resumo!$R$7</f>
        <v>Despesa Direta</v>
      </c>
      <c r="G59725" s="286">
        <f>'Composições Desp. Diretas'!EA16</f>
        <v>0</v>
      </c>
    </row>
    <row r="59726" spans="1:7">
      <c r="A59726" s="283">
        <f>'Comp. Desp. Indiretas'!$DZ$7</f>
        <v>0</v>
      </c>
      <c r="B59726" s="278" t="str">
        <f>'Composições Desp. Diretas'!$A$17</f>
        <v>DG</v>
      </c>
      <c r="C59726" s="278" t="str">
        <f>EAP!$C$9</f>
        <v>PP01</v>
      </c>
      <c r="D59726" s="279" t="str">
        <f>'Composições Desp. Diretas'!$C$17</f>
        <v>AJUDA DE CUSTO - CAJU - NÍVEL 1</v>
      </c>
      <c r="E59726" s="278" t="str">
        <f>Resumo!$R$5</f>
        <v>Despesa</v>
      </c>
      <c r="F59726" s="278" t="str">
        <f>Resumo!$R$7</f>
        <v>Despesa Direta</v>
      </c>
      <c r="G59726" s="286">
        <f>'Composições Desp. Diretas'!EA17</f>
        <v>0</v>
      </c>
    </row>
    <row r="59727" spans="1:7">
      <c r="A59727" s="283">
        <f>'Comp. Desp. Indiretas'!$DZ$7</f>
        <v>0</v>
      </c>
      <c r="B59727" s="278" t="str">
        <f>'Composições Desp. Diretas'!$A$18</f>
        <v>DG</v>
      </c>
      <c r="C59727" s="278" t="str">
        <f>EAP!$C$9</f>
        <v>PP01</v>
      </c>
      <c r="D59727" s="279" t="str">
        <f>'Composições Desp. Diretas'!$C$18</f>
        <v>AJUDA DE CUSTO - CAJU - NÍVEL 2</v>
      </c>
      <c r="E59727" s="278" t="str">
        <f>Resumo!$R$5</f>
        <v>Despesa</v>
      </c>
      <c r="F59727" s="278" t="str">
        <f>Resumo!$R$7</f>
        <v>Despesa Direta</v>
      </c>
      <c r="G59727" s="286">
        <f>'Composições Desp. Diretas'!EA18</f>
        <v>0</v>
      </c>
    </row>
    <row r="59728" spans="1:7">
      <c r="A59728" s="283">
        <f>'Comp. Desp. Indiretas'!$DZ$7</f>
        <v>0</v>
      </c>
      <c r="B59728" s="278" t="str">
        <f>'Composições Desp. Diretas'!$A$19</f>
        <v>MA</v>
      </c>
      <c r="C59728" s="278" t="str">
        <f>EAP!$C$9</f>
        <v>PP01</v>
      </c>
      <c r="D59728" s="279" t="str">
        <f>'Composições Desp. Diretas'!$C$19</f>
        <v>UNIFORME/EPI</v>
      </c>
      <c r="E59728" s="278" t="str">
        <f>Resumo!$R$5</f>
        <v>Despesa</v>
      </c>
      <c r="F59728" s="278" t="str">
        <f>Resumo!$R$7</f>
        <v>Despesa Direta</v>
      </c>
      <c r="G59728" s="286">
        <f>'Composições Desp. Diretas'!EA19</f>
        <v>0</v>
      </c>
    </row>
    <row r="59729" spans="1:7">
      <c r="A59729" s="283">
        <f>'Comp. Desp. Indiretas'!$DZ$7</f>
        <v>0</v>
      </c>
      <c r="B59729" s="278" t="str">
        <f>'Composições Desp. Diretas'!$A$20</f>
        <v>SMS</v>
      </c>
      <c r="C59729" s="278" t="str">
        <f>EAP!$C$9</f>
        <v>PP01</v>
      </c>
      <c r="D59729" s="279" t="str">
        <f>'Composições Desp. Diretas'!$C$20</f>
        <v>ASO</v>
      </c>
      <c r="E59729" s="278" t="str">
        <f>Resumo!$R$5</f>
        <v>Despesa</v>
      </c>
      <c r="F59729" s="278" t="str">
        <f>Resumo!$R$7</f>
        <v>Despesa Direta</v>
      </c>
      <c r="G59729" s="286">
        <f>'Composições Desp. Diretas'!EA20</f>
        <v>0</v>
      </c>
    </row>
    <row r="59730" spans="1:7">
      <c r="A59730" s="283">
        <f>'Comp. Desp. Indiretas'!$DZ$7</f>
        <v>0</v>
      </c>
      <c r="B59730" s="278" t="str">
        <f>'Composições Desp. Diretas'!$A$21</f>
        <v>EQ</v>
      </c>
      <c r="C59730" s="278" t="str">
        <f>EAP!$C$9</f>
        <v>PP01</v>
      </c>
      <c r="D59730" s="279" t="str">
        <f>'Composições Desp. Diretas'!$C$21</f>
        <v>NOTEBOOK</v>
      </c>
      <c r="E59730" s="278" t="str">
        <f>Resumo!$R$5</f>
        <v>Despesa</v>
      </c>
      <c r="F59730" s="278" t="str">
        <f>Resumo!$R$7</f>
        <v>Despesa Direta</v>
      </c>
      <c r="G59730" s="286">
        <f>'Composições Desp. Diretas'!EA21</f>
        <v>0</v>
      </c>
    </row>
    <row r="59731" spans="1:7">
      <c r="A59731" s="283">
        <f>'Comp. Desp. Indiretas'!$DZ$7</f>
        <v>0</v>
      </c>
      <c r="B59731" s="278" t="str">
        <f>'Composições Desp. Diretas'!$A$22</f>
        <v>EQ</v>
      </c>
      <c r="C59731" s="278" t="str">
        <f>EAP!$C$9</f>
        <v>PP01</v>
      </c>
      <c r="D59731" s="279" t="str">
        <f>'Composições Desp. Diretas'!$C$22</f>
        <v>KIT MULTIMÍDIA</v>
      </c>
      <c r="E59731" s="278" t="str">
        <f>Resumo!$R$5</f>
        <v>Despesa</v>
      </c>
      <c r="F59731" s="278" t="str">
        <f>Resumo!$R$7</f>
        <v>Despesa Direta</v>
      </c>
      <c r="G59731" s="286">
        <f>'Composições Desp. Diretas'!EA22</f>
        <v>0</v>
      </c>
    </row>
    <row r="59732" spans="1:7">
      <c r="A59732" s="283">
        <f>'Comp. Desp. Indiretas'!$DZ$7</f>
        <v>0</v>
      </c>
      <c r="B59732" s="278" t="str">
        <f>'Composições Desp. Diretas'!$A$23</f>
        <v>SMS</v>
      </c>
      <c r="C59732" s="278" t="str">
        <f>EAP!$C$9</f>
        <v>PP01</v>
      </c>
      <c r="D59732" s="279" t="str">
        <f>'Composições Desp. Diretas'!$C$23</f>
        <v>TREINAMENTO RAC02 (VALE)</v>
      </c>
      <c r="E59732" s="278" t="str">
        <f>Resumo!$R$5</f>
        <v>Despesa</v>
      </c>
      <c r="F59732" s="278" t="str">
        <f>Resumo!$R$7</f>
        <v>Despesa Direta</v>
      </c>
      <c r="G59732" s="286">
        <f>'Composições Desp. Diretas'!EA23</f>
        <v>0</v>
      </c>
    </row>
    <row r="59733" spans="1:7">
      <c r="A59733" s="283">
        <f>'Comp. Desp. Indiretas'!$DZ$7</f>
        <v>0</v>
      </c>
      <c r="B59733" s="278" t="str">
        <f>'Composições Desp. Diretas'!$A$24</f>
        <v>SE</v>
      </c>
      <c r="C59733" s="278" t="str">
        <f>EAP!$C$9</f>
        <v>PP01</v>
      </c>
      <c r="D59733" s="279" t="str">
        <f>'Composições Desp. Diretas'!$C$24</f>
        <v>ESPECIALISTA - 44h/MÊS</v>
      </c>
      <c r="E59733" s="278" t="str">
        <f>Resumo!$R$5</f>
        <v>Despesa</v>
      </c>
      <c r="F59733" s="278" t="str">
        <f>Resumo!$R$7</f>
        <v>Despesa Direta</v>
      </c>
      <c r="G59733" s="286">
        <f>'Composições Desp. Diretas'!EA24</f>
        <v>0</v>
      </c>
    </row>
    <row r="59734" spans="1:7">
      <c r="A59734" s="283">
        <f>'Comp. Desp. Indiretas'!$DZ$7</f>
        <v>0</v>
      </c>
      <c r="B59734" s="278">
        <f>'Composições Desp. Diretas'!$A$25</f>
        <v>0</v>
      </c>
      <c r="C59734" s="278" t="str">
        <f>EAP!$C$9</f>
        <v>PP01</v>
      </c>
      <c r="D59734" s="279">
        <f>'Composições Desp. Diretas'!$C$25</f>
        <v>0</v>
      </c>
      <c r="E59734" s="278" t="str">
        <f>Resumo!$R$5</f>
        <v>Despesa</v>
      </c>
      <c r="F59734" s="278" t="str">
        <f>Resumo!$R$7</f>
        <v>Despesa Direta</v>
      </c>
      <c r="G59734" s="286">
        <f>'Composições Desp. Diretas'!EA25</f>
        <v>0</v>
      </c>
    </row>
    <row r="59735" spans="1:7">
      <c r="A59735" s="283">
        <f>'Comp. Desp. Indiretas'!$DZ$7</f>
        <v>0</v>
      </c>
      <c r="B59735" s="278">
        <f>'Composições Desp. Diretas'!$A$26</f>
        <v>0</v>
      </c>
      <c r="C59735" s="278" t="str">
        <f>EAP!$C$9</f>
        <v>PP01</v>
      </c>
      <c r="D59735" s="279">
        <f>'Composições Desp. Diretas'!$C$26</f>
        <v>0</v>
      </c>
      <c r="E59735" s="278" t="str">
        <f>Resumo!$R$5</f>
        <v>Despesa</v>
      </c>
      <c r="F59735" s="278" t="str">
        <f>Resumo!$R$7</f>
        <v>Despesa Direta</v>
      </c>
      <c r="G59735" s="286">
        <f>'Composições Desp. Diretas'!EA26</f>
        <v>0</v>
      </c>
    </row>
    <row r="59736" spans="1:7">
      <c r="A59736" s="283">
        <f>'Comp. Desp. Indiretas'!$DZ$7</f>
        <v>0</v>
      </c>
      <c r="B59736" s="278">
        <f>'Composições Desp. Diretas'!$A$27</f>
        <v>0</v>
      </c>
      <c r="C59736" s="278" t="str">
        <f>EAP!$C$9</f>
        <v>PP01</v>
      </c>
      <c r="D59736" s="279">
        <f>'Composições Desp. Diretas'!$C$27</f>
        <v>0</v>
      </c>
      <c r="E59736" s="278" t="str">
        <f>Resumo!$R$5</f>
        <v>Despesa</v>
      </c>
      <c r="F59736" s="278" t="str">
        <f>Resumo!$R$7</f>
        <v>Despesa Direta</v>
      </c>
      <c r="G59736" s="286">
        <f>'Composições Desp. Diretas'!EA27</f>
        <v>0</v>
      </c>
    </row>
    <row r="59737" spans="1:7">
      <c r="A59737" s="283">
        <f>'Comp. Desp. Indiretas'!$DZ$7</f>
        <v>0</v>
      </c>
      <c r="B59737" s="278">
        <f>'Composições Desp. Diretas'!$A$28</f>
        <v>0</v>
      </c>
      <c r="C59737" s="278" t="str">
        <f>EAP!$C$9</f>
        <v>PP01</v>
      </c>
      <c r="D59737" s="279">
        <f>'Composições Desp. Diretas'!$C$28</f>
        <v>0</v>
      </c>
      <c r="E59737" s="278" t="str">
        <f>Resumo!$R$5</f>
        <v>Despesa</v>
      </c>
      <c r="F59737" s="278" t="str">
        <f>Resumo!$R$7</f>
        <v>Despesa Direta</v>
      </c>
      <c r="G59737" s="286">
        <f>'Composições Desp. Diretas'!EA28</f>
        <v>0</v>
      </c>
    </row>
    <row r="59738" spans="1:7">
      <c r="A59738" s="283">
        <f>'Comp. Desp. Indiretas'!$DZ$7</f>
        <v>0</v>
      </c>
      <c r="B59738" s="278">
        <f>'Composições Desp. Diretas'!$A$29</f>
        <v>0</v>
      </c>
      <c r="C59738" s="278" t="str">
        <f>EAP!$C$9</f>
        <v>PP01</v>
      </c>
      <c r="D59738" s="279">
        <f>'Composições Desp. Diretas'!$C$29</f>
        <v>0</v>
      </c>
      <c r="E59738" s="278" t="str">
        <f>Resumo!$R$5</f>
        <v>Despesa</v>
      </c>
      <c r="F59738" s="278" t="str">
        <f>Resumo!$R$7</f>
        <v>Despesa Direta</v>
      </c>
      <c r="G59738" s="286">
        <f>'Composições Desp. Diretas'!EA29</f>
        <v>0</v>
      </c>
    </row>
    <row r="59739" spans="1:7">
      <c r="A59739" s="283">
        <f>'Comp. Desp. Indiretas'!$DZ$7</f>
        <v>0</v>
      </c>
      <c r="B59739" s="278">
        <f>'Composições Desp. Diretas'!$A$30</f>
        <v>0</v>
      </c>
      <c r="C59739" s="278" t="str">
        <f>EAP!$C$9</f>
        <v>PP01</v>
      </c>
      <c r="D59739" s="279">
        <f>'Composições Desp. Diretas'!$C$30</f>
        <v>0</v>
      </c>
      <c r="E59739" s="278" t="str">
        <f>Resumo!$R$5</f>
        <v>Despesa</v>
      </c>
      <c r="F59739" s="278" t="str">
        <f>Resumo!$R$7</f>
        <v>Despesa Direta</v>
      </c>
      <c r="G59739" s="286">
        <f>'Composições Desp. Diretas'!EA30</f>
        <v>0</v>
      </c>
    </row>
    <row r="59740" spans="1:7">
      <c r="A59740" s="283">
        <f>'Comp. Desp. Indiretas'!$DZ$7</f>
        <v>0</v>
      </c>
      <c r="B59740" s="278">
        <f>'Composições Desp. Diretas'!$A$31</f>
        <v>0</v>
      </c>
      <c r="C59740" s="278" t="str">
        <f>EAP!$C$9</f>
        <v>PP01</v>
      </c>
      <c r="D59740" s="279">
        <f>'Composições Desp. Diretas'!$C$31</f>
        <v>0</v>
      </c>
      <c r="E59740" s="278" t="str">
        <f>Resumo!$R$5</f>
        <v>Despesa</v>
      </c>
      <c r="F59740" s="278" t="str">
        <f>Resumo!$R$7</f>
        <v>Despesa Direta</v>
      </c>
      <c r="G59740" s="286">
        <f>'Composições Desp. Diretas'!EA31</f>
        <v>0</v>
      </c>
    </row>
    <row r="59741" spans="1:7">
      <c r="A59741" s="283">
        <f>'Comp. Desp. Indiretas'!$DZ$7</f>
        <v>0</v>
      </c>
      <c r="B59741" s="278">
        <f>'Composições Desp. Diretas'!$A$32</f>
        <v>0</v>
      </c>
      <c r="C59741" s="278" t="str">
        <f>EAP!$C$9</f>
        <v>PP01</v>
      </c>
      <c r="D59741" s="279">
        <f>'Composições Desp. Diretas'!$C$32</f>
        <v>0</v>
      </c>
      <c r="E59741" s="278" t="str">
        <f>Resumo!$R$5</f>
        <v>Despesa</v>
      </c>
      <c r="F59741" s="278" t="str">
        <f>Resumo!$R$7</f>
        <v>Despesa Direta</v>
      </c>
      <c r="G59741" s="286">
        <f>'Composições Desp. Diretas'!EA32</f>
        <v>0</v>
      </c>
    </row>
    <row r="59742" spans="1:7">
      <c r="A59742" s="283">
        <f>'Comp. Desp. Indiretas'!$DZ$7</f>
        <v>0</v>
      </c>
      <c r="B59742" s="278">
        <f>'Composições Desp. Diretas'!$A$33</f>
        <v>0</v>
      </c>
      <c r="C59742" s="278" t="str">
        <f>EAP!$C$9</f>
        <v>PP01</v>
      </c>
      <c r="D59742" s="279">
        <f>'Composições Desp. Diretas'!$C$33</f>
        <v>0</v>
      </c>
      <c r="E59742" s="278" t="str">
        <f>Resumo!$R$5</f>
        <v>Despesa</v>
      </c>
      <c r="F59742" s="278" t="str">
        <f>Resumo!$R$7</f>
        <v>Despesa Direta</v>
      </c>
      <c r="G59742" s="286">
        <f>'Composições Desp. Diretas'!EA33</f>
        <v>0</v>
      </c>
    </row>
    <row r="59743" spans="1:7">
      <c r="A59743" s="283">
        <f>'Comp. Desp. Indiretas'!$DZ$7</f>
        <v>0</v>
      </c>
      <c r="B59743" s="278">
        <f>'Composições Desp. Diretas'!$A$34</f>
        <v>0</v>
      </c>
      <c r="C59743" s="278" t="str">
        <f>EAP!$C$9</f>
        <v>PP01</v>
      </c>
      <c r="D59743" s="279">
        <f>'Composições Desp. Diretas'!$C$34</f>
        <v>0</v>
      </c>
      <c r="E59743" s="278" t="str">
        <f>Resumo!$R$5</f>
        <v>Despesa</v>
      </c>
      <c r="F59743" s="278" t="str">
        <f>Resumo!$R$7</f>
        <v>Despesa Direta</v>
      </c>
      <c r="G59743" s="286">
        <f>'Composições Desp. Diretas'!EA34</f>
        <v>0</v>
      </c>
    </row>
    <row r="59744" spans="1:7">
      <c r="A59744" s="283">
        <f>'Comp. Desp. Indiretas'!$DZ$7</f>
        <v>0</v>
      </c>
      <c r="B59744" s="278">
        <f>'Composições Desp. Diretas'!$A$35</f>
        <v>0</v>
      </c>
      <c r="C59744" s="278" t="str">
        <f>EAP!$C$9</f>
        <v>PP01</v>
      </c>
      <c r="D59744" s="279">
        <f>'Composições Desp. Diretas'!$C$35</f>
        <v>0</v>
      </c>
      <c r="E59744" s="278" t="str">
        <f>Resumo!$R$5</f>
        <v>Despesa</v>
      </c>
      <c r="F59744" s="278" t="str">
        <f>Resumo!$R$7</f>
        <v>Despesa Direta</v>
      </c>
      <c r="G59744" s="286">
        <f>'Composições Desp. Diretas'!EA35</f>
        <v>0</v>
      </c>
    </row>
    <row r="59745" spans="1:7">
      <c r="A59745" s="283">
        <f>'Comp. Desp. Indiretas'!$DZ$7</f>
        <v>0</v>
      </c>
      <c r="B59745" s="278">
        <f>'Composições Desp. Diretas'!$A$36</f>
        <v>0</v>
      </c>
      <c r="C59745" s="278" t="str">
        <f>EAP!$C$9</f>
        <v>PP01</v>
      </c>
      <c r="D59745" s="279">
        <f>'Composições Desp. Diretas'!$C$36</f>
        <v>0</v>
      </c>
      <c r="E59745" s="278" t="str">
        <f>Resumo!$R$5</f>
        <v>Despesa</v>
      </c>
      <c r="F59745" s="278" t="str">
        <f>Resumo!$R$7</f>
        <v>Despesa Direta</v>
      </c>
      <c r="G59745" s="286">
        <f>'Composições Desp. Diretas'!EA36</f>
        <v>0</v>
      </c>
    </row>
    <row r="59746" spans="1:7">
      <c r="A59746" s="283">
        <f>'Comp. Desp. Indiretas'!$DZ$7</f>
        <v>0</v>
      </c>
      <c r="B59746" s="278">
        <f>'Composições Desp. Diretas'!$A$37</f>
        <v>0</v>
      </c>
      <c r="C59746" s="278" t="str">
        <f>EAP!$C$9</f>
        <v>PP01</v>
      </c>
      <c r="D59746" s="279">
        <f>'Composições Desp. Diretas'!$C$37</f>
        <v>0</v>
      </c>
      <c r="E59746" s="278" t="str">
        <f>Resumo!$R$5</f>
        <v>Despesa</v>
      </c>
      <c r="F59746" s="278" t="str">
        <f>Resumo!$R$7</f>
        <v>Despesa Direta</v>
      </c>
      <c r="G59746" s="286">
        <f>'Composições Desp. Diretas'!EA37</f>
        <v>0</v>
      </c>
    </row>
    <row r="59747" spans="1:7">
      <c r="A59747" s="283">
        <f>'Comp. Desp. Indiretas'!$DZ$7</f>
        <v>0</v>
      </c>
      <c r="B59747" s="278">
        <f>'Composições Desp. Diretas'!$A$38</f>
        <v>0</v>
      </c>
      <c r="C59747" s="278" t="str">
        <f>EAP!$C$9</f>
        <v>PP01</v>
      </c>
      <c r="D59747" s="279">
        <f>'Composições Desp. Diretas'!$C$38</f>
        <v>0</v>
      </c>
      <c r="E59747" s="278" t="str">
        <f>Resumo!$R$5</f>
        <v>Despesa</v>
      </c>
      <c r="F59747" s="278" t="str">
        <f>Resumo!$R$7</f>
        <v>Despesa Direta</v>
      </c>
      <c r="G59747" s="286">
        <f>'Composições Desp. Diretas'!EA38</f>
        <v>0</v>
      </c>
    </row>
    <row r="59748" spans="1:7">
      <c r="A59748" s="283">
        <f>'Comp. Desp. Indiretas'!$DZ$7</f>
        <v>0</v>
      </c>
      <c r="B59748" s="278">
        <f>'Composições Desp. Diretas'!$A$39</f>
        <v>0</v>
      </c>
      <c r="C59748" s="278" t="str">
        <f>EAP!$C$9</f>
        <v>PP01</v>
      </c>
      <c r="D59748" s="279">
        <f>'Composições Desp. Diretas'!$C$39</f>
        <v>0</v>
      </c>
      <c r="E59748" s="278" t="str">
        <f>Resumo!$R$5</f>
        <v>Despesa</v>
      </c>
      <c r="F59748" s="278" t="str">
        <f>Resumo!$R$7</f>
        <v>Despesa Direta</v>
      </c>
      <c r="G59748" s="286">
        <f>'Composições Desp. Diretas'!EA39</f>
        <v>0</v>
      </c>
    </row>
    <row r="59749" spans="1:7">
      <c r="A59749" s="283">
        <f>'Comp. Desp. Indiretas'!$DZ$7</f>
        <v>0</v>
      </c>
      <c r="B59749" s="278">
        <f>'Composições Desp. Diretas'!$A$40</f>
        <v>0</v>
      </c>
      <c r="C59749" s="278" t="str">
        <f>EAP!$C$9</f>
        <v>PP01</v>
      </c>
      <c r="D59749" s="279">
        <f>'Composições Desp. Diretas'!$C$40</f>
        <v>0</v>
      </c>
      <c r="E59749" s="278" t="str">
        <f>Resumo!$R$5</f>
        <v>Despesa</v>
      </c>
      <c r="F59749" s="278" t="str">
        <f>Resumo!$R$7</f>
        <v>Despesa Direta</v>
      </c>
      <c r="G59749" s="286">
        <f>'Composições Desp. Diretas'!EA40</f>
        <v>0</v>
      </c>
    </row>
    <row r="59750" spans="1:7">
      <c r="A59750" s="283">
        <f>'Comp. Desp. Indiretas'!$DZ$7</f>
        <v>0</v>
      </c>
      <c r="B59750" s="278" t="str">
        <f>'Composições Desp. Diretas'!$A$42</f>
        <v>DG</v>
      </c>
      <c r="C59750" s="278" t="str">
        <f>EAP!$C$10</f>
        <v>PP02</v>
      </c>
      <c r="D59750" s="279" t="str">
        <f>'Composições Desp. Diretas'!$C$42</f>
        <v>ALUGUEL DE VEÍCULO SUV</v>
      </c>
      <c r="E59750" s="278" t="str">
        <f>Resumo!$R$5</f>
        <v>Despesa</v>
      </c>
      <c r="F59750" s="278" t="str">
        <f>Resumo!$R$7</f>
        <v>Despesa Direta</v>
      </c>
      <c r="G59750" s="286">
        <f>'Composições Desp. Diretas'!EA42</f>
        <v>0</v>
      </c>
    </row>
    <row r="59751" spans="1:7">
      <c r="A59751" s="283">
        <f>'Comp. Desp. Indiretas'!$DZ$7</f>
        <v>0</v>
      </c>
      <c r="B59751" s="278" t="str">
        <f>'Composições Desp. Diretas'!$A$43</f>
        <v>DG</v>
      </c>
      <c r="C59751" s="278" t="str">
        <f>EAP!$C$10</f>
        <v>PP02</v>
      </c>
      <c r="D59751" s="279" t="str">
        <f>'Composições Desp. Diretas'!$C$43</f>
        <v>COMBUSTÍVEL - GASOLINA</v>
      </c>
      <c r="E59751" s="278" t="str">
        <f>Resumo!$R$5</f>
        <v>Despesa</v>
      </c>
      <c r="F59751" s="278" t="str">
        <f>Resumo!$R$7</f>
        <v>Despesa Direta</v>
      </c>
      <c r="G59751" s="286">
        <f>'Composições Desp. Diretas'!EA43</f>
        <v>0</v>
      </c>
    </row>
    <row r="59752" spans="1:7">
      <c r="A59752" s="283">
        <f>'Comp. Desp. Indiretas'!$DZ$7</f>
        <v>0</v>
      </c>
      <c r="B59752" s="278" t="str">
        <f>'Composições Desp. Diretas'!$A$44</f>
        <v>DG</v>
      </c>
      <c r="C59752" s="278" t="str">
        <f>EAP!$C$10</f>
        <v>PP02</v>
      </c>
      <c r="D59752" s="279" t="str">
        <f>'Composições Desp. Diretas'!$C$44</f>
        <v>EQUIPAMENTOS VEÍCULO (SENSOR DE FADIGA + TELEMETRIA)</v>
      </c>
      <c r="E59752" s="278" t="str">
        <f>Resumo!$R$5</f>
        <v>Despesa</v>
      </c>
      <c r="F59752" s="278" t="str">
        <f>Resumo!$R$7</f>
        <v>Despesa Direta</v>
      </c>
      <c r="G59752" s="286">
        <f>'Composições Desp. Diretas'!EA44</f>
        <v>0</v>
      </c>
    </row>
    <row r="59753" spans="1:7">
      <c r="A59753" s="283">
        <f>'Comp. Desp. Indiretas'!$DZ$7</f>
        <v>0</v>
      </c>
      <c r="B59753" s="278" t="str">
        <f>'Composições Desp. Diretas'!$A$45</f>
        <v>DG</v>
      </c>
      <c r="C59753" s="278" t="str">
        <f>EAP!$C$10</f>
        <v>PP02</v>
      </c>
      <c r="D59753" s="279" t="str">
        <f>'Composições Desp. Diretas'!$C$45</f>
        <v>INSTALAÇÃO SENSOR FADIGA</v>
      </c>
      <c r="E59753" s="278" t="str">
        <f>Resumo!$R$5</f>
        <v>Despesa</v>
      </c>
      <c r="F59753" s="278" t="str">
        <f>Resumo!$R$7</f>
        <v>Despesa Direta</v>
      </c>
      <c r="G59753" s="286">
        <f>'Composições Desp. Diretas'!EA45</f>
        <v>0</v>
      </c>
    </row>
    <row r="59754" spans="1:7">
      <c r="A59754" s="283">
        <f>'Comp. Desp. Indiretas'!$DZ$7</f>
        <v>0</v>
      </c>
      <c r="B59754" s="278" t="str">
        <f>'Composições Desp. Diretas'!$A$46</f>
        <v>DG</v>
      </c>
      <c r="C59754" s="278" t="str">
        <f>EAP!$C$10</f>
        <v>PP02</v>
      </c>
      <c r="D59754" s="279" t="str">
        <f>'Composições Desp. Diretas'!$C$46</f>
        <v>DESINSTALAÇÃO SENSOR FADIGA</v>
      </c>
      <c r="E59754" s="278" t="str">
        <f>Resumo!$R$5</f>
        <v>Despesa</v>
      </c>
      <c r="F59754" s="278" t="str">
        <f>Resumo!$R$7</f>
        <v>Despesa Direta</v>
      </c>
      <c r="G59754" s="286">
        <f>'Composições Desp. Diretas'!EA46</f>
        <v>0</v>
      </c>
    </row>
    <row r="59755" spans="1:7">
      <c r="A59755" s="283">
        <f>'Comp. Desp. Indiretas'!$DZ$7</f>
        <v>0</v>
      </c>
      <c r="B59755" s="278" t="str">
        <f>'Composições Desp. Diretas'!$A$47</f>
        <v>DG</v>
      </c>
      <c r="C59755" s="278" t="str">
        <f>EAP!$C$10</f>
        <v>PP02</v>
      </c>
      <c r="D59755" s="279" t="str">
        <f>'Composições Desp. Diretas'!$C$47</f>
        <v>INSTALAÇÃO TELEMETRIA</v>
      </c>
      <c r="E59755" s="278" t="str">
        <f>Resumo!$R$5</f>
        <v>Despesa</v>
      </c>
      <c r="F59755" s="278" t="str">
        <f>Resumo!$R$7</f>
        <v>Despesa Direta</v>
      </c>
      <c r="G59755" s="286">
        <f>'Composições Desp. Diretas'!EA47</f>
        <v>0</v>
      </c>
    </row>
    <row r="59756" spans="1:7">
      <c r="A59756" s="283">
        <f>'Comp. Desp. Indiretas'!$DZ$7</f>
        <v>0</v>
      </c>
      <c r="B59756" s="278" t="str">
        <f>'Composições Desp. Diretas'!$A$48</f>
        <v>DG</v>
      </c>
      <c r="C59756" s="278" t="str">
        <f>EAP!$C$10</f>
        <v>PP02</v>
      </c>
      <c r="D59756" s="279" t="str">
        <f>'Composições Desp. Diretas'!$C$48</f>
        <v>DESINSTALAÇÃO TELEMETRIA</v>
      </c>
      <c r="E59756" s="278" t="str">
        <f>Resumo!$R$5</f>
        <v>Despesa</v>
      </c>
      <c r="F59756" s="278" t="str">
        <f>Resumo!$R$7</f>
        <v>Despesa Direta</v>
      </c>
      <c r="G59756" s="286">
        <f>'Composições Desp. Diretas'!EA48</f>
        <v>0</v>
      </c>
    </row>
    <row r="59757" spans="1:7">
      <c r="A59757" s="283">
        <f>'Comp. Desp. Indiretas'!$DZ$7</f>
        <v>0</v>
      </c>
      <c r="B59757" s="278" t="str">
        <f>'Composições Desp. Diretas'!$A$49</f>
        <v>DG</v>
      </c>
      <c r="C59757" s="278" t="str">
        <f>EAP!$C$10</f>
        <v>PP02</v>
      </c>
      <c r="D59757" s="279" t="str">
        <f>'Composições Desp. Diretas'!$C$49</f>
        <v>INSTALAÇÃO E DESINSTALAÇÃO DE SIRENE DE RÉ</v>
      </c>
      <c r="E59757" s="278" t="str">
        <f>Resumo!$R$5</f>
        <v>Despesa</v>
      </c>
      <c r="F59757" s="278" t="str">
        <f>Resumo!$R$7</f>
        <v>Despesa Direta</v>
      </c>
      <c r="G59757" s="286">
        <f>'Composições Desp. Diretas'!EA49</f>
        <v>0</v>
      </c>
    </row>
    <row r="59758" spans="1:7">
      <c r="A59758" s="283">
        <f>'Comp. Desp. Indiretas'!$DZ$7</f>
        <v>0</v>
      </c>
      <c r="B59758" s="278" t="str">
        <f>'Composições Desp. Diretas'!$A$50</f>
        <v>DG</v>
      </c>
      <c r="C59758" s="278" t="str">
        <f>EAP!$C$10</f>
        <v>PP02</v>
      </c>
      <c r="D59758" s="279" t="str">
        <f>'Composições Desp. Diretas'!$C$50</f>
        <v>LAVAGEM DE VEÍCULO</v>
      </c>
      <c r="E59758" s="278" t="str">
        <f>Resumo!$R$5</f>
        <v>Despesa</v>
      </c>
      <c r="F59758" s="278" t="str">
        <f>Resumo!$R$7</f>
        <v>Despesa Direta</v>
      </c>
      <c r="G59758" s="286">
        <f>'Composições Desp. Diretas'!EA50</f>
        <v>0</v>
      </c>
    </row>
    <row r="59759" spans="1:7">
      <c r="A59759" s="283">
        <f>'Comp. Desp. Indiretas'!$DZ$7</f>
        <v>0</v>
      </c>
      <c r="B59759" s="278" t="str">
        <f>'Composições Desp. Diretas'!$A$51</f>
        <v>MA</v>
      </c>
      <c r="C59759" s="278" t="str">
        <f>EAP!$C$10</f>
        <v>PP02</v>
      </c>
      <c r="D59759" s="279" t="str">
        <f>'Composições Desp. Diretas'!$C$51</f>
        <v>MATERIAIS GRÁFICOS (CARTILHAS, FOLDERS, BANNER, CADERNO, OUTDOOR, PLACAS, E ETC)</v>
      </c>
      <c r="E59759" s="278" t="str">
        <f>Resumo!$R$5</f>
        <v>Despesa</v>
      </c>
      <c r="F59759" s="278" t="str">
        <f>Resumo!$R$7</f>
        <v>Despesa Direta</v>
      </c>
      <c r="G59759" s="286">
        <f>'Composições Desp. Diretas'!EA51</f>
        <v>0</v>
      </c>
    </row>
    <row r="59760" spans="1:7">
      <c r="A59760" s="283">
        <f>'Comp. Desp. Indiretas'!$DZ$7</f>
        <v>0</v>
      </c>
      <c r="B59760" s="278" t="str">
        <f>'Composições Desp. Diretas'!$A$52</f>
        <v>DG</v>
      </c>
      <c r="C59760" s="278" t="str">
        <f>EAP!$C$10</f>
        <v>PP02</v>
      </c>
      <c r="D59760" s="279" t="str">
        <f>'Composições Desp. Diretas'!$C$52</f>
        <v>LANCHES OFICINAS / EVENTOS / REUNIÕES</v>
      </c>
      <c r="E59760" s="278" t="str">
        <f>Resumo!$R$5</f>
        <v>Despesa</v>
      </c>
      <c r="F59760" s="278" t="str">
        <f>Resumo!$R$7</f>
        <v>Despesa Direta</v>
      </c>
      <c r="G59760" s="286">
        <f>'Composições Desp. Diretas'!EA52</f>
        <v>0</v>
      </c>
    </row>
    <row r="59761" spans="1:7">
      <c r="A59761" s="283">
        <f>'Comp. Desp. Indiretas'!$DZ$7</f>
        <v>0</v>
      </c>
      <c r="B59761" s="278" t="str">
        <f>'Composições Desp. Diretas'!$A$53</f>
        <v>DG</v>
      </c>
      <c r="C59761" s="278" t="str">
        <f>EAP!$C$10</f>
        <v>PP02</v>
      </c>
      <c r="D59761" s="279" t="str">
        <f>'Composições Desp. Diretas'!$C$53</f>
        <v>TRANSPORTE PARTICIPANTES</v>
      </c>
      <c r="E59761" s="278" t="str">
        <f>Resumo!$R$5</f>
        <v>Despesa</v>
      </c>
      <c r="F59761" s="278" t="str">
        <f>Resumo!$R$7</f>
        <v>Despesa Direta</v>
      </c>
      <c r="G59761" s="286">
        <f>'Composições Desp. Diretas'!EA53</f>
        <v>0</v>
      </c>
    </row>
    <row r="59762" spans="1:7">
      <c r="A59762" s="283">
        <f>'Comp. Desp. Indiretas'!$DZ$7</f>
        <v>0</v>
      </c>
      <c r="B59762" s="278" t="str">
        <f>'Composições Desp. Diretas'!$A$54</f>
        <v>MA</v>
      </c>
      <c r="C59762" s="278" t="str">
        <f>EAP!$C$10</f>
        <v>PP02</v>
      </c>
      <c r="D59762" s="279" t="str">
        <f>'Composições Desp. Diretas'!$C$54</f>
        <v>MATERIAIS DE ESCRITÓRIO (CARTOLINA, PAPEL, TESOURA, CANETA, LÁPIS, GRAMPEADOR, DUREX, FITA ADESIVA, E ETC.)</v>
      </c>
      <c r="E59762" s="278" t="str">
        <f>Resumo!$R$5</f>
        <v>Despesa</v>
      </c>
      <c r="F59762" s="278" t="str">
        <f>Resumo!$R$7</f>
        <v>Despesa Direta</v>
      </c>
      <c r="G59762" s="286">
        <f>'Composições Desp. Diretas'!EA54</f>
        <v>0</v>
      </c>
    </row>
    <row r="59763" spans="1:7">
      <c r="A59763" s="283">
        <f>'Comp. Desp. Indiretas'!$DZ$7</f>
        <v>0</v>
      </c>
      <c r="B59763" s="278" t="str">
        <f>'Composições Desp. Diretas'!$A$55</f>
        <v>MA</v>
      </c>
      <c r="C59763" s="278" t="str">
        <f>EAP!$C$10</f>
        <v>PP02</v>
      </c>
      <c r="D59763" s="279" t="str">
        <f>'Composições Desp. Diretas'!$C$55</f>
        <v>MATERIAIS ACESSÓRIOS PARA AS CAMPANHAS/OFICINAS (BRINDES, CAMISETAS, E ETC.)</v>
      </c>
      <c r="E59763" s="278" t="str">
        <f>Resumo!$R$5</f>
        <v>Despesa</v>
      </c>
      <c r="F59763" s="278" t="str">
        <f>Resumo!$R$7</f>
        <v>Despesa Direta</v>
      </c>
      <c r="G59763" s="286">
        <f>'Composições Desp. Diretas'!EA55</f>
        <v>0</v>
      </c>
    </row>
    <row r="59764" spans="1:7">
      <c r="A59764" s="283">
        <f>'Comp. Desp. Indiretas'!$DZ$7</f>
        <v>0</v>
      </c>
      <c r="B59764" s="278" t="str">
        <f>'Composições Desp. Diretas'!$A$56</f>
        <v>DG</v>
      </c>
      <c r="C59764" s="278" t="str">
        <f>EAP!$C$10</f>
        <v>PP02</v>
      </c>
      <c r="D59764" s="279" t="str">
        <f>'Composições Desp. Diretas'!$C$56</f>
        <v>HOSPEDAGEM VIAGEM</v>
      </c>
      <c r="E59764" s="278" t="str">
        <f>Resumo!$R$5</f>
        <v>Despesa</v>
      </c>
      <c r="F59764" s="278" t="str">
        <f>Resumo!$R$7</f>
        <v>Despesa Direta</v>
      </c>
      <c r="G59764" s="286">
        <f>'Composições Desp. Diretas'!EA56</f>
        <v>0</v>
      </c>
    </row>
    <row r="59765" spans="1:7">
      <c r="A59765" s="283">
        <f>'Comp. Desp. Indiretas'!$DZ$7</f>
        <v>0</v>
      </c>
      <c r="B59765" s="278" t="str">
        <f>'Composições Desp. Diretas'!$A$57</f>
        <v>DG</v>
      </c>
      <c r="C59765" s="278" t="str">
        <f>EAP!$C$10</f>
        <v>PP02</v>
      </c>
      <c r="D59765" s="279" t="str">
        <f>'Composições Desp. Diretas'!$C$57</f>
        <v>ALIMENTAÇÃO VIAGEM (CAFÉ / ALMOÇO OU JANTA)</v>
      </c>
      <c r="E59765" s="278" t="str">
        <f>Resumo!$R$5</f>
        <v>Despesa</v>
      </c>
      <c r="F59765" s="278" t="str">
        <f>Resumo!$R$7</f>
        <v>Despesa Direta</v>
      </c>
      <c r="G59765" s="286">
        <f>'Composições Desp. Diretas'!EA57</f>
        <v>0</v>
      </c>
    </row>
    <row r="59766" spans="1:7">
      <c r="A59766" s="283">
        <f>'Comp. Desp. Indiretas'!$DZ$7</f>
        <v>0</v>
      </c>
      <c r="B59766" s="278" t="str">
        <f>'Composições Desp. Diretas'!$A$58</f>
        <v>DG</v>
      </c>
      <c r="C59766" s="278" t="str">
        <f>EAP!$C$10</f>
        <v>PP02</v>
      </c>
      <c r="D59766" s="279" t="str">
        <f>'Composições Desp. Diretas'!$C$58</f>
        <v>PASSAGEM TERRESTRE / TRANSLADO</v>
      </c>
      <c r="E59766" s="278" t="str">
        <f>Resumo!$R$5</f>
        <v>Despesa</v>
      </c>
      <c r="F59766" s="278" t="str">
        <f>Resumo!$R$7</f>
        <v>Despesa Direta</v>
      </c>
      <c r="G59766" s="286">
        <f>'Composições Desp. Diretas'!EA58</f>
        <v>0</v>
      </c>
    </row>
    <row r="59767" spans="1:7">
      <c r="A59767" s="283">
        <f>'Comp. Desp. Indiretas'!$DZ$7</f>
        <v>0</v>
      </c>
      <c r="B59767" s="278">
        <f>'Composições Desp. Diretas'!$A$59</f>
        <v>0</v>
      </c>
      <c r="C59767" s="278" t="str">
        <f>EAP!$C$10</f>
        <v>PP02</v>
      </c>
      <c r="D59767" s="279">
        <f>'Composições Desp. Diretas'!$C$59</f>
        <v>0</v>
      </c>
      <c r="E59767" s="278" t="str">
        <f>Resumo!$R$5</f>
        <v>Despesa</v>
      </c>
      <c r="F59767" s="278" t="str">
        <f>Resumo!$R$7</f>
        <v>Despesa Direta</v>
      </c>
      <c r="G59767" s="286">
        <f>'Composições Desp. Diretas'!EA59</f>
        <v>0</v>
      </c>
    </row>
    <row r="59768" spans="1:7">
      <c r="A59768" s="283">
        <f>'Comp. Desp. Indiretas'!$DZ$7</f>
        <v>0</v>
      </c>
      <c r="B59768" s="278">
        <f>'Composições Desp. Diretas'!$A$60</f>
        <v>0</v>
      </c>
      <c r="C59768" s="278" t="str">
        <f>EAP!$C$10</f>
        <v>PP02</v>
      </c>
      <c r="D59768" s="279">
        <f>'Composições Desp. Diretas'!$C$60</f>
        <v>0</v>
      </c>
      <c r="E59768" s="278" t="str">
        <f>Resumo!$R$5</f>
        <v>Despesa</v>
      </c>
      <c r="F59768" s="278" t="str">
        <f>Resumo!$R$7</f>
        <v>Despesa Direta</v>
      </c>
      <c r="G59768" s="286">
        <f>'Composições Desp. Diretas'!EA60</f>
        <v>0</v>
      </c>
    </row>
    <row r="59769" spans="1:7">
      <c r="A59769" s="283">
        <f>'Comp. Desp. Indiretas'!$DZ$7</f>
        <v>0</v>
      </c>
      <c r="B59769" s="278">
        <f>'Composições Desp. Diretas'!$A$61</f>
        <v>0</v>
      </c>
      <c r="C59769" s="278" t="str">
        <f>EAP!$C$10</f>
        <v>PP02</v>
      </c>
      <c r="D59769" s="279">
        <f>'Composições Desp. Diretas'!$C$61</f>
        <v>0</v>
      </c>
      <c r="E59769" s="278" t="str">
        <f>Resumo!$R$5</f>
        <v>Despesa</v>
      </c>
      <c r="F59769" s="278" t="str">
        <f>Resumo!$R$7</f>
        <v>Despesa Direta</v>
      </c>
      <c r="G59769" s="286">
        <f>'Composições Desp. Diretas'!EA61</f>
        <v>0</v>
      </c>
    </row>
    <row r="59770" spans="1:7">
      <c r="A59770" s="283">
        <f>'Comp. Desp. Indiretas'!$DZ$7</f>
        <v>0</v>
      </c>
      <c r="B59770" s="278">
        <f>'Composições Desp. Diretas'!$A$62</f>
        <v>0</v>
      </c>
      <c r="C59770" s="278" t="str">
        <f>EAP!$C$10</f>
        <v>PP02</v>
      </c>
      <c r="D59770" s="279">
        <f>'Composições Desp. Diretas'!$C$62</f>
        <v>0</v>
      </c>
      <c r="E59770" s="278" t="str">
        <f>Resumo!$R$5</f>
        <v>Despesa</v>
      </c>
      <c r="F59770" s="278" t="str">
        <f>Resumo!$R$7</f>
        <v>Despesa Direta</v>
      </c>
      <c r="G59770" s="286">
        <f>'Composições Desp. Diretas'!EA62</f>
        <v>0</v>
      </c>
    </row>
    <row r="59771" spans="1:7">
      <c r="A59771" s="283">
        <f>'Comp. Desp. Indiretas'!$DZ$7</f>
        <v>0</v>
      </c>
      <c r="B59771" s="278">
        <f>'Composições Desp. Diretas'!$A$63</f>
        <v>0</v>
      </c>
      <c r="C59771" s="278" t="str">
        <f>EAP!$C$10</f>
        <v>PP02</v>
      </c>
      <c r="D59771" s="279">
        <f>'Composições Desp. Diretas'!$C$63</f>
        <v>0</v>
      </c>
      <c r="E59771" s="278" t="str">
        <f>Resumo!$R$5</f>
        <v>Despesa</v>
      </c>
      <c r="F59771" s="278" t="str">
        <f>Resumo!$R$7</f>
        <v>Despesa Direta</v>
      </c>
      <c r="G59771" s="286">
        <f>'Composições Desp. Diretas'!EA63</f>
        <v>0</v>
      </c>
    </row>
    <row r="59772" spans="1:7">
      <c r="A59772" s="283">
        <f>'Comp. Desp. Indiretas'!$DZ$7</f>
        <v>0</v>
      </c>
      <c r="B59772" s="278">
        <f>'Composições Desp. Diretas'!$A$64</f>
        <v>0</v>
      </c>
      <c r="C59772" s="278" t="str">
        <f>EAP!$C$10</f>
        <v>PP02</v>
      </c>
      <c r="D59772" s="279">
        <f>'Composições Desp. Diretas'!$C$64</f>
        <v>0</v>
      </c>
      <c r="E59772" s="278" t="str">
        <f>Resumo!$R$5</f>
        <v>Despesa</v>
      </c>
      <c r="F59772" s="278" t="str">
        <f>Resumo!$R$7</f>
        <v>Despesa Direta</v>
      </c>
      <c r="G59772" s="286">
        <f>'Composições Desp. Diretas'!EA64</f>
        <v>0</v>
      </c>
    </row>
    <row r="59773" spans="1:7">
      <c r="A59773" s="283">
        <f>'Comp. Desp. Indiretas'!$DZ$7</f>
        <v>0</v>
      </c>
      <c r="B59773" s="278">
        <f>'Composições Desp. Diretas'!$A$65</f>
        <v>0</v>
      </c>
      <c r="C59773" s="278" t="str">
        <f>EAP!$C$10</f>
        <v>PP02</v>
      </c>
      <c r="D59773" s="279">
        <f>'Composições Desp. Diretas'!$C$65</f>
        <v>0</v>
      </c>
      <c r="E59773" s="278" t="str">
        <f>Resumo!$R$5</f>
        <v>Despesa</v>
      </c>
      <c r="F59773" s="278" t="str">
        <f>Resumo!$R$7</f>
        <v>Despesa Direta</v>
      </c>
      <c r="G59773" s="286">
        <f>'Composições Desp. Diretas'!EA65</f>
        <v>0</v>
      </c>
    </row>
    <row r="59774" spans="1:7">
      <c r="A59774" s="283">
        <f>'Comp. Desp. Indiretas'!$DZ$7</f>
        <v>0</v>
      </c>
      <c r="B59774" s="278">
        <f>'Composições Desp. Diretas'!$A$66</f>
        <v>0</v>
      </c>
      <c r="C59774" s="278" t="str">
        <f>EAP!$C$10</f>
        <v>PP02</v>
      </c>
      <c r="D59774" s="279">
        <f>'Composições Desp. Diretas'!$C$66</f>
        <v>0</v>
      </c>
      <c r="E59774" s="278" t="str">
        <f>Resumo!$R$5</f>
        <v>Despesa</v>
      </c>
      <c r="F59774" s="278" t="str">
        <f>Resumo!$R$7</f>
        <v>Despesa Direta</v>
      </c>
      <c r="G59774" s="286">
        <f>'Composições Desp. Diretas'!EA66</f>
        <v>0</v>
      </c>
    </row>
    <row r="59775" spans="1:7">
      <c r="A59775" s="283">
        <f>'Comp. Desp. Indiretas'!$DZ$7</f>
        <v>0</v>
      </c>
      <c r="B59775" s="278">
        <f>'Composições Desp. Diretas'!$A$67</f>
        <v>0</v>
      </c>
      <c r="C59775" s="278" t="str">
        <f>EAP!$C$10</f>
        <v>PP02</v>
      </c>
      <c r="D59775" s="279">
        <f>'Composições Desp. Diretas'!$C$67</f>
        <v>0</v>
      </c>
      <c r="E59775" s="278" t="str">
        <f>Resumo!$R$5</f>
        <v>Despesa</v>
      </c>
      <c r="F59775" s="278" t="str">
        <f>Resumo!$R$7</f>
        <v>Despesa Direta</v>
      </c>
      <c r="G59775" s="286">
        <f>'Composições Desp. Diretas'!EA67</f>
        <v>0</v>
      </c>
    </row>
    <row r="59776" spans="1:7">
      <c r="A59776" s="283">
        <f>'Comp. Desp. Indiretas'!$DZ$7</f>
        <v>0</v>
      </c>
      <c r="B59776" s="278">
        <f>'Composições Desp. Diretas'!$A$68</f>
        <v>0</v>
      </c>
      <c r="C59776" s="278" t="str">
        <f>EAP!$C$10</f>
        <v>PP02</v>
      </c>
      <c r="D59776" s="279">
        <f>'Composições Desp. Diretas'!$C$68</f>
        <v>0</v>
      </c>
      <c r="E59776" s="278" t="str">
        <f>Resumo!$R$5</f>
        <v>Despesa</v>
      </c>
      <c r="F59776" s="278" t="str">
        <f>Resumo!$R$7</f>
        <v>Despesa Direta</v>
      </c>
      <c r="G59776" s="286">
        <f>'Composições Desp. Diretas'!EA68</f>
        <v>0</v>
      </c>
    </row>
    <row r="59777" spans="1:7">
      <c r="A59777" s="283">
        <f>'Comp. Desp. Indiretas'!$DZ$7</f>
        <v>0</v>
      </c>
      <c r="B59777" s="278">
        <f>'Composições Desp. Diretas'!$A$69</f>
        <v>0</v>
      </c>
      <c r="C59777" s="278" t="str">
        <f>EAP!$C$10</f>
        <v>PP02</v>
      </c>
      <c r="D59777" s="279">
        <f>'Composições Desp. Diretas'!$C$69</f>
        <v>0</v>
      </c>
      <c r="E59777" s="278" t="str">
        <f>Resumo!$R$5</f>
        <v>Despesa</v>
      </c>
      <c r="F59777" s="278" t="str">
        <f>Resumo!$R$7</f>
        <v>Despesa Direta</v>
      </c>
      <c r="G59777" s="286">
        <f>'Composições Desp. Diretas'!EA69</f>
        <v>0</v>
      </c>
    </row>
    <row r="59778" spans="1:7">
      <c r="A59778" s="283">
        <f>'Comp. Desp. Indiretas'!$DZ$7</f>
        <v>0</v>
      </c>
      <c r="B59778" s="278">
        <f>'Composições Desp. Diretas'!$A$70</f>
        <v>0</v>
      </c>
      <c r="C59778" s="278" t="str">
        <f>EAP!$C$10</f>
        <v>PP02</v>
      </c>
      <c r="D59778" s="279">
        <f>'Composições Desp. Diretas'!$C$70</f>
        <v>0</v>
      </c>
      <c r="E59778" s="278" t="str">
        <f>Resumo!$R$5</f>
        <v>Despesa</v>
      </c>
      <c r="F59778" s="278" t="str">
        <f>Resumo!$R$7</f>
        <v>Despesa Direta</v>
      </c>
      <c r="G59778" s="286">
        <f>'Composições Desp. Diretas'!EA70</f>
        <v>0</v>
      </c>
    </row>
    <row r="59779" spans="1:7">
      <c r="A59779" s="283">
        <f>'Comp. Desp. Indiretas'!$DZ$7</f>
        <v>0</v>
      </c>
      <c r="B59779" s="278">
        <f>'Composições Desp. Diretas'!$A$71</f>
        <v>0</v>
      </c>
      <c r="C59779" s="278" t="str">
        <f>EAP!$C$10</f>
        <v>PP02</v>
      </c>
      <c r="D59779" s="279">
        <f>'Composições Desp. Diretas'!$C$71</f>
        <v>0</v>
      </c>
      <c r="E59779" s="278" t="str">
        <f>Resumo!$R$5</f>
        <v>Despesa</v>
      </c>
      <c r="F59779" s="278" t="str">
        <f>Resumo!$R$7</f>
        <v>Despesa Direta</v>
      </c>
      <c r="G59779" s="286">
        <f>'Composições Desp. Diretas'!EA71</f>
        <v>0</v>
      </c>
    </row>
    <row r="59780" spans="1:7">
      <c r="A59780" s="283">
        <f>'Comp. Desp. Indiretas'!$DZ$7</f>
        <v>0</v>
      </c>
      <c r="B59780" s="278">
        <f>'Composições Desp. Diretas'!$A$72</f>
        <v>0</v>
      </c>
      <c r="C59780" s="278" t="str">
        <f>EAP!$C$10</f>
        <v>PP02</v>
      </c>
      <c r="D59780" s="279">
        <f>'Composições Desp. Diretas'!$C$72</f>
        <v>0</v>
      </c>
      <c r="E59780" s="278" t="str">
        <f>Resumo!$R$5</f>
        <v>Despesa</v>
      </c>
      <c r="F59780" s="278" t="str">
        <f>Resumo!$R$7</f>
        <v>Despesa Direta</v>
      </c>
      <c r="G59780" s="286">
        <f>'Composições Desp. Diretas'!EA72</f>
        <v>0</v>
      </c>
    </row>
    <row r="60649" spans="1:7">
      <c r="A60649" s="283">
        <f>'Comp. Desp. Indiretas'!$DZ$7</f>
        <v>0</v>
      </c>
      <c r="D60649" s="279" t="str">
        <f>'CRONOG. DE RECEBIMENTO'!$A$5</f>
        <v>SUBPROGRAMA DE EDUCAÇÃO AMBIENTAL PARA A COMUNIDADE (PEAC)</v>
      </c>
      <c r="E60649" s="278" t="str">
        <f>Resumo!$R$4</f>
        <v>Receita</v>
      </c>
      <c r="F60649" s="278" t="str">
        <f>Resumo!$R$4</f>
        <v>Receita</v>
      </c>
      <c r="G60649" s="286">
        <f>'CRONOG. DE RECEBIMENTO'!BD5</f>
        <v>0</v>
      </c>
    </row>
    <row r="60650" spans="1:7">
      <c r="A60650" s="283">
        <f>'Comp. Desp. Indiretas'!$DZ$7</f>
        <v>0</v>
      </c>
      <c r="D60650" s="279" t="str">
        <f>'CRONOG. DE RECEBIMENTO'!$A$6</f>
        <v>Plano de Trabalho de Comunidade (PEAC)</v>
      </c>
      <c r="E60650" s="278" t="str">
        <f>Resumo!$R$4</f>
        <v>Receita</v>
      </c>
      <c r="F60650" s="278" t="str">
        <f>Resumo!$R$4</f>
        <v>Receita</v>
      </c>
      <c r="G60650" s="286">
        <f>'CRONOG. DE RECEBIMENTO'!BD6</f>
        <v>0</v>
      </c>
    </row>
    <row r="60651" spans="1:7">
      <c r="A60651" s="283">
        <f>'Comp. Desp. Indiretas'!$DZ$7</f>
        <v>0</v>
      </c>
      <c r="D60651" s="279" t="str">
        <f>'CRONOG. DE RECEBIMENTO'!$A$7</f>
        <v>Formar Comitê de Educação Ambiental de Comunidade (PEAC)</v>
      </c>
      <c r="E60651" s="278" t="str">
        <f>Resumo!$R$4</f>
        <v>Receita</v>
      </c>
      <c r="F60651" s="278" t="str">
        <f>Resumo!$R$4</f>
        <v>Receita</v>
      </c>
      <c r="G60651" s="286">
        <f>'CRONOG. DE RECEBIMENTO'!BD7</f>
        <v>0</v>
      </c>
    </row>
    <row r="60652" spans="1:7">
      <c r="A60652" s="283">
        <f>'Comp. Desp. Indiretas'!$DZ$7</f>
        <v>0</v>
      </c>
      <c r="D60652" s="279" t="str">
        <f>'CRONOG. DE RECEBIMENTO'!$A$8</f>
        <v>Manter Comitê de Educação Ambiental em comunidades (PEAC)</v>
      </c>
      <c r="E60652" s="278" t="str">
        <f>Resumo!$R$4</f>
        <v>Receita</v>
      </c>
      <c r="F60652" s="278" t="str">
        <f>Resumo!$R$4</f>
        <v>Receita</v>
      </c>
      <c r="G60652" s="286">
        <f>'CRONOG. DE RECEBIMENTO'!BD8</f>
        <v>0</v>
      </c>
    </row>
    <row r="60653" spans="1:7">
      <c r="A60653" s="283">
        <f>'Comp. Desp. Indiretas'!$DZ$7</f>
        <v>0</v>
      </c>
      <c r="D60653" s="279" t="str">
        <f>'CRONOG. DE RECEBIMENTO'!$A$24</f>
        <v>Realizar análise técnica mensal das atividades de Educação Ambiental do PEAC</v>
      </c>
      <c r="E60653" s="278" t="str">
        <f>Resumo!$R$4</f>
        <v>Receita</v>
      </c>
      <c r="F60653" s="278" t="str">
        <f>Resumo!$R$4</f>
        <v>Receita</v>
      </c>
      <c r="G60653" s="286">
        <f>'CRONOG. DE RECEBIMENTO'!BD24</f>
        <v>0</v>
      </c>
    </row>
    <row r="60654" spans="1:7">
      <c r="A60654" s="283">
        <f>'Comp. Desp. Indiretas'!$DZ$7</f>
        <v>0</v>
      </c>
      <c r="D60654" s="279" t="str">
        <f>'CRONOG. DE RECEBIMENTO'!$A$25</f>
        <v>Realizar Blitz Educativa sobre SSMA para Comunidades (PEAC)</v>
      </c>
      <c r="E60654" s="278" t="str">
        <f>Resumo!$R$4</f>
        <v>Receita</v>
      </c>
      <c r="F60654" s="278" t="str">
        <f>Resumo!$R$4</f>
        <v>Receita</v>
      </c>
      <c r="G60654" s="286">
        <f>'CRONOG. DE RECEBIMENTO'!BD25</f>
        <v>0</v>
      </c>
    </row>
    <row r="60655" spans="1:7">
      <c r="A60655" s="283">
        <f>'Comp. Desp. Indiretas'!$DZ$7</f>
        <v>0</v>
      </c>
      <c r="D60655" s="279" t="str">
        <f>'CRONOG. DE RECEBIMENTO'!$A$26</f>
        <v>Despesas tributáveis do item 6.1.12</v>
      </c>
      <c r="E60655" s="278" t="str">
        <f>Resumo!$R$4</f>
        <v>Receita</v>
      </c>
      <c r="F60655" s="278" t="str">
        <f>Resumo!$R$4</f>
        <v>Receita</v>
      </c>
      <c r="G60655" s="286">
        <f>'CRONOG. DE RECEBIMENTO'!BD26</f>
        <v>0</v>
      </c>
    </row>
    <row r="60656" spans="1:7">
      <c r="A60656" s="283">
        <f>'Comp. Desp. Indiretas'!$DZ$7</f>
        <v>0</v>
      </c>
      <c r="D60656" s="279" t="str">
        <f>'CRONOG. DE RECEBIMENTO'!$A$42</f>
        <v>Despesas tributáveis do item 6.1.21</v>
      </c>
      <c r="E60656" s="278" t="str">
        <f>Resumo!$R$4</f>
        <v>Receita</v>
      </c>
      <c r="F60656" s="278" t="str">
        <f>Resumo!$R$4</f>
        <v>Receita</v>
      </c>
      <c r="G60656" s="286">
        <f>'CRONOG. DE RECEBIMENTO'!BD42</f>
        <v>0</v>
      </c>
    </row>
    <row r="60657" spans="1:7">
      <c r="A60657" s="283">
        <f>'Comp. Desp. Indiretas'!$DZ$7</f>
        <v>0</v>
      </c>
      <c r="D60657" s="279" t="str">
        <f>'CRONOG. DE RECEBIMENTO'!$A$43</f>
        <v>Monitorar atividade do Programa de Educação Ambiental do Trabalhador (PEAT)</v>
      </c>
      <c r="E60657" s="278" t="str">
        <f>Resumo!$R$4</f>
        <v>Receita</v>
      </c>
      <c r="F60657" s="278" t="str">
        <f>Resumo!$R$4</f>
        <v>Receita</v>
      </c>
      <c r="G60657" s="286">
        <f>'CRONOG. DE RECEBIMENTO'!BD43</f>
        <v>0</v>
      </c>
    </row>
    <row r="60658" spans="1:7">
      <c r="A60658" s="283">
        <f>'Comp. Desp. Indiretas'!$DZ$7</f>
        <v>0</v>
      </c>
      <c r="D60658" s="279" t="str">
        <f>'CRONOG. DE RECEBIMENTO'!$A$44</f>
        <v>Despesas tributáveis do item 6.1.22</v>
      </c>
      <c r="E60658" s="278" t="str">
        <f>Resumo!$R$4</f>
        <v>Receita</v>
      </c>
      <c r="F60658" s="278" t="str">
        <f>Resumo!$R$4</f>
        <v>Receita</v>
      </c>
      <c r="G60658" s="286">
        <f>'CRONOG. DE RECEBIMENTO'!BD44</f>
        <v>0</v>
      </c>
    </row>
    <row r="60659" spans="1:7">
      <c r="A60659" s="283">
        <f>'Comp. Desp. Indiretas'!$DZ$7</f>
        <v>0</v>
      </c>
      <c r="D60659" s="279" t="str">
        <f>'CRONOG. DE RECEBIMENTO'!$A$45</f>
        <v>Realizar análise técnica mensal das atividades de Educação Ambiental do PEAT</v>
      </c>
      <c r="E60659" s="278" t="str">
        <f>Resumo!$R$4</f>
        <v>Receita</v>
      </c>
      <c r="F60659" s="278" t="str">
        <f>Resumo!$R$4</f>
        <v>Receita</v>
      </c>
      <c r="G60659" s="286">
        <f>'CRONOG. DE RECEBIMENTO'!BD45</f>
        <v>0</v>
      </c>
    </row>
    <row r="60660" spans="1:7">
      <c r="A60660" s="283">
        <f>'Comp. Desp. Indiretas'!$DZ$7</f>
        <v>0</v>
      </c>
      <c r="D60660" s="279" t="str">
        <f>'CRONOG. DE RECEBIMENTO'!$A$46</f>
        <v>Realizar Diagnóstico Socioambiental Participativo (DSAP) para empregados</v>
      </c>
      <c r="E60660" s="278" t="str">
        <f>Resumo!$R$4</f>
        <v>Receita</v>
      </c>
      <c r="F60660" s="278" t="str">
        <f>Resumo!$R$4</f>
        <v>Receita</v>
      </c>
      <c r="G60660" s="286">
        <f>'CRONOG. DE RECEBIMENTO'!BD46</f>
        <v>0</v>
      </c>
    </row>
    <row r="60662" spans="1:7">
      <c r="A60662" s="283">
        <f>'Comp. Desp. Indiretas'!$DZ$7</f>
        <v>0</v>
      </c>
      <c r="D60662" s="279" t="str">
        <f>'CRONOG. DE RECEBIMENTO'!$A$47</f>
        <v>Despesas tributáveis do item 6.1.24</v>
      </c>
      <c r="E60662" s="278" t="str">
        <f>Resumo!$R$4</f>
        <v>Receita</v>
      </c>
      <c r="F60662" s="278" t="str">
        <f>Resumo!$R$4</f>
        <v>Receita</v>
      </c>
      <c r="G60662" s="286">
        <f>'CRONOG. DE RECEBIMENTO'!BD47</f>
        <v>0</v>
      </c>
    </row>
    <row r="60663" spans="1:7">
      <c r="A60663" s="283">
        <f>'Comp. Desp. Indiretas'!$DZ$7</f>
        <v>0</v>
      </c>
      <c r="D60663" s="279" t="str">
        <f>'CRONOG. DE RECEBIMENTO'!$A$48</f>
        <v>PRODUÇÃO DE ARTES VISUAIS</v>
      </c>
      <c r="E60663" s="278" t="str">
        <f>Resumo!$R$4</f>
        <v>Receita</v>
      </c>
      <c r="F60663" s="278" t="str">
        <f>Resumo!$R$4</f>
        <v>Receita</v>
      </c>
      <c r="G60663" s="286">
        <f>'CRONOG. DE RECEBIMENTO'!BD48</f>
        <v>0</v>
      </c>
    </row>
    <row r="60664" spans="1:7">
      <c r="A60664" s="283">
        <f>'Comp. Desp. Indiretas'!$DZ$7</f>
        <v>0</v>
      </c>
      <c r="D60664" s="279" t="str">
        <f>'CRONOG. DE RECEBIMENTO'!$A$49</f>
        <v>Produzir material gráfico como folder, convites, banner, lâmina, outdoor, apresentações e produtos diversos atinentes a educação ambiental e outras temáticas etc.</v>
      </c>
      <c r="E60664" s="278" t="str">
        <f>Resumo!$R$4</f>
        <v>Receita</v>
      </c>
      <c r="F60664" s="278" t="str">
        <f>Resumo!$R$4</f>
        <v>Receita</v>
      </c>
      <c r="G60664" s="286">
        <f>'CRONOG. DE RECEBIMENTO'!BD49</f>
        <v>0</v>
      </c>
    </row>
    <row r="60665" spans="1:7">
      <c r="A60665" s="283">
        <f>'Comp. Desp. Indiretas'!$DZ$7</f>
        <v>0</v>
      </c>
      <c r="D60665" s="279" t="str">
        <f>'CRONOG. DE RECEBIMENTO'!$A$50</f>
        <v>Produzir Card Animado, Vídeos, Spot, Jogos interativos, Peça Multimídia, Identidade Visual, Plataformas digitais/interativas, Brindes, Cadernos de Campo/Quis/Guia etc.:</v>
      </c>
      <c r="E60665" s="278" t="str">
        <f>Resumo!$R$4</f>
        <v>Receita</v>
      </c>
      <c r="F60665" s="278" t="str">
        <f>Resumo!$R$4</f>
        <v>Receita</v>
      </c>
      <c r="G60665" s="286">
        <f>'CRONOG. DE RECEBIMENTO'!BD50</f>
        <v>0</v>
      </c>
    </row>
    <row r="60679" spans="1:7">
      <c r="A60679" s="283">
        <f>'Comp. Desp. Indiretas'!$DZ$7</f>
        <v>0</v>
      </c>
      <c r="D60679" s="279" t="str">
        <f>Resumo!$R$8</f>
        <v>Imposto</v>
      </c>
      <c r="E60679" s="278" t="str">
        <f>Resumo!$R$5</f>
        <v>Despesa</v>
      </c>
      <c r="F60679" s="278" t="str">
        <f>Resumo!$R$8</f>
        <v>Imposto</v>
      </c>
      <c r="G60679" s="286">
        <f>'CRONOG. DE RECEBIMENTO'!BD53</f>
        <v>0</v>
      </c>
    </row>
    <row r="60680" spans="1:7">
      <c r="A60680" s="283">
        <f>'Comp. Desp. Indiretas'!$DZ$7</f>
        <v>0</v>
      </c>
      <c r="D60680" s="279" t="str">
        <f>Resumo!$R$9</f>
        <v>Overhead</v>
      </c>
      <c r="E60680" s="278" t="str">
        <f>Resumo!$R$9</f>
        <v>Overhead</v>
      </c>
      <c r="F60680" s="278" t="str">
        <f>Resumo!$R$9</f>
        <v>Overhead</v>
      </c>
      <c r="G60680" s="286">
        <f>'CRONOG. DE RECEBIMENTO'!BD58</f>
        <v>0</v>
      </c>
    </row>
    <row r="60681" spans="1:7">
      <c r="A60681" s="283">
        <f>'Comp. Desp. Indiretas'!$DZ$7</f>
        <v>0</v>
      </c>
      <c r="D60681" s="279" t="str">
        <f>Resumo!$R$10</f>
        <v>Margem</v>
      </c>
      <c r="E60681" s="278" t="str">
        <f>Resumo!$R$10</f>
        <v>Margem</v>
      </c>
      <c r="F60681" s="278" t="str">
        <f>Resumo!$R$10</f>
        <v>Margem</v>
      </c>
      <c r="G60681" s="286">
        <f>'CRONOG. DE RECEBIMENTO'!BD60</f>
        <v>0</v>
      </c>
    </row>
    <row r="60682" spans="1:7">
      <c r="A60682" s="283">
        <f>'Comp. Desp. Indiretas'!$DZ$7</f>
        <v>0</v>
      </c>
      <c r="D60682" s="279" t="str">
        <f>Resumo!$R$11</f>
        <v>Risco</v>
      </c>
      <c r="E60682" s="278" t="str">
        <f>Resumo!$R$11</f>
        <v>Risco</v>
      </c>
      <c r="F60682" s="278" t="str">
        <f>Resumo!$R$11</f>
        <v>Risco</v>
      </c>
      <c r="G60682" s="286">
        <f>'CRONOG. DE RECEBIMENTO'!BD59</f>
        <v>0</v>
      </c>
    </row>
    <row r="60683" spans="1:7">
      <c r="A60683" s="283">
        <f>'Comp. Desp. Indiretas'!$DZ$7</f>
        <v>0</v>
      </c>
      <c r="D60683" s="279" t="str">
        <f>'CRONOG. DE RECEBIMENTO'!$A$54</f>
        <v>TOTAL MENSAL - RECEITA LÍQUIDA</v>
      </c>
      <c r="E60683" s="278" t="str">
        <f>Resumo!$R$4</f>
        <v>Receita</v>
      </c>
      <c r="F60683" s="278" t="str">
        <f>'CRONOG. DE RECEBIMENTO'!$A$54</f>
        <v>TOTAL MENSAL - RECEITA LÍQUIDA</v>
      </c>
      <c r="G60683" s="286">
        <f>'CRONOG. DE RECEBIMENTO'!$BD$54</f>
        <v>0</v>
      </c>
    </row>
    <row r="60684" spans="1:7">
      <c r="A60684" s="283">
        <f>'Comp. Desp. Indiretas'!$DZ$7</f>
        <v>0</v>
      </c>
      <c r="D60684" s="279" t="str">
        <f>'CRONOG. DE RECEBIMENTO'!$A$55</f>
        <v>TOTAL ACUMULADO - RECEITA LÍQUIDA</v>
      </c>
      <c r="E60684" s="278" t="str">
        <f>Resumo!$R$4</f>
        <v>Receita</v>
      </c>
      <c r="F60684" s="278" t="str">
        <f>'CRONOG. DE RECEBIMENTO'!$A$55</f>
        <v>TOTAL ACUMULADO - RECEITA LÍQUIDA</v>
      </c>
      <c r="G60684" s="286">
        <f>'CRONOG. DE RECEBIMENTO'!$BD$55</f>
        <v>5856057.9680455765</v>
      </c>
    </row>
    <row r="60715" spans="1:7">
      <c r="A60715" s="283">
        <f>'Comp. Desp. Indiretas'!$EA$7</f>
        <v>0</v>
      </c>
      <c r="B60715" s="278" t="str">
        <f>'Comp. Desp. Indiretas'!$A$9</f>
        <v>MOC</v>
      </c>
      <c r="D60715" s="279" t="str">
        <f>'Comp. Desp. Indiretas'!$C$9</f>
        <v>DIRETOR TÉCNICO</v>
      </c>
      <c r="E60715" s="278" t="str">
        <f>Resumo!$R$5</f>
        <v>Despesa</v>
      </c>
      <c r="F60715" s="278" t="str">
        <f>Resumo!$R$6</f>
        <v>Despesa Indireta</v>
      </c>
      <c r="G60715" s="286">
        <f>'Comp. Desp. Indiretas'!EA9</f>
        <v>0</v>
      </c>
    </row>
    <row r="60716" spans="1:7">
      <c r="A60716" s="283">
        <f>'Comp. Desp. Indiretas'!$EA$7</f>
        <v>0</v>
      </c>
      <c r="B60716" s="278" t="str">
        <f>'Comp. Desp. Indiretas'!$A$10</f>
        <v>MOC</v>
      </c>
      <c r="D60716" s="279" t="str">
        <f>'Comp. Desp. Indiretas'!$C$10</f>
        <v>GERENTE DE PROJETO</v>
      </c>
      <c r="E60716" s="278" t="str">
        <f>Resumo!$R$5</f>
        <v>Despesa</v>
      </c>
      <c r="F60716" s="278" t="str">
        <f>Resumo!$R$6</f>
        <v>Despesa Indireta</v>
      </c>
      <c r="G60716" s="286">
        <f>'Comp. Desp. Indiretas'!EA10</f>
        <v>0</v>
      </c>
    </row>
    <row r="60717" spans="1:7">
      <c r="A60717" s="283">
        <f>'Comp. Desp. Indiretas'!$EA$7</f>
        <v>0</v>
      </c>
      <c r="B60717" s="278" t="str">
        <f>'Comp. Desp. Indiretas'!$A$11</f>
        <v>MOC</v>
      </c>
      <c r="D60717" s="279" t="str">
        <f>'Comp. Desp. Indiretas'!$C$11</f>
        <v>COORD. DE PROJETO</v>
      </c>
      <c r="E60717" s="278" t="str">
        <f>Resumo!$R$5</f>
        <v>Despesa</v>
      </c>
      <c r="F60717" s="278" t="str">
        <f>Resumo!$R$6</f>
        <v>Despesa Indireta</v>
      </c>
      <c r="G60717" s="286">
        <f>'Comp. Desp. Indiretas'!EA11</f>
        <v>0</v>
      </c>
    </row>
    <row r="60718" spans="1:7">
      <c r="A60718" s="283">
        <f>'Comp. Desp. Indiretas'!$EA$7</f>
        <v>0</v>
      </c>
      <c r="B60718" s="278" t="str">
        <f>'Comp. Desp. Indiretas'!$A$12</f>
        <v>MOC</v>
      </c>
      <c r="D60718" s="279" t="str">
        <f>'Comp. Desp. Indiretas'!$C$12</f>
        <v>COORD. OPERACIONAL</v>
      </c>
      <c r="E60718" s="278" t="str">
        <f>Resumo!$R$5</f>
        <v>Despesa</v>
      </c>
      <c r="F60718" s="278" t="str">
        <f>Resumo!$R$6</f>
        <v>Despesa Indireta</v>
      </c>
      <c r="G60718" s="286">
        <f>'Comp. Desp. Indiretas'!EA12</f>
        <v>0</v>
      </c>
    </row>
    <row r="60719" spans="1:7">
      <c r="A60719" s="283">
        <f>'Comp. Desp. Indiretas'!$EA$7</f>
        <v>0</v>
      </c>
      <c r="B60719" s="278" t="str">
        <f>'Comp. Desp. Indiretas'!$A$13</f>
        <v>MOC</v>
      </c>
      <c r="D60719" s="279" t="str">
        <f>'Comp. Desp. Indiretas'!$C$13</f>
        <v>ANALISTA DE PROJETOS SENIOR</v>
      </c>
      <c r="E60719" s="278" t="str">
        <f>Resumo!$R$5</f>
        <v>Despesa</v>
      </c>
      <c r="F60719" s="278" t="str">
        <f>Resumo!$R$6</f>
        <v>Despesa Indireta</v>
      </c>
      <c r="G60719" s="286">
        <f>'Comp. Desp. Indiretas'!EA13</f>
        <v>0</v>
      </c>
    </row>
    <row r="60720" spans="1:7">
      <c r="A60720" s="283">
        <f>'Comp. Desp. Indiretas'!$EA$7</f>
        <v>0</v>
      </c>
      <c r="B60720" s="278" t="str">
        <f>'Comp. Desp. Indiretas'!$A$14</f>
        <v>MOC</v>
      </c>
      <c r="D60720" s="279" t="str">
        <f>'Comp. Desp. Indiretas'!$C$14</f>
        <v>ANALISTA DE PROJETOS PLENO</v>
      </c>
      <c r="E60720" s="278" t="str">
        <f>Resumo!$R$5</f>
        <v>Despesa</v>
      </c>
      <c r="F60720" s="278" t="str">
        <f>Resumo!$R$6</f>
        <v>Despesa Indireta</v>
      </c>
      <c r="G60720" s="286">
        <f>'Comp. Desp. Indiretas'!EA14</f>
        <v>0</v>
      </c>
    </row>
    <row r="60721" spans="1:7">
      <c r="A60721" s="283">
        <f>'Comp. Desp. Indiretas'!$EA$7</f>
        <v>0</v>
      </c>
      <c r="B60721" s="278" t="str">
        <f>'Comp. Desp. Indiretas'!$A$15</f>
        <v>MOC</v>
      </c>
      <c r="D60721" s="279" t="str">
        <f>'Comp. Desp. Indiretas'!$C$15</f>
        <v>ANALISTA DE PROJETOS JUNIOR</v>
      </c>
      <c r="E60721" s="278" t="str">
        <f>Resumo!$R$5</f>
        <v>Despesa</v>
      </c>
      <c r="F60721" s="278" t="str">
        <f>Resumo!$R$6</f>
        <v>Despesa Indireta</v>
      </c>
      <c r="G60721" s="286">
        <f>'Comp. Desp. Indiretas'!EA15</f>
        <v>0</v>
      </c>
    </row>
    <row r="60722" spans="1:7">
      <c r="A60722" s="283">
        <f>'Comp. Desp. Indiretas'!$EA$7</f>
        <v>0</v>
      </c>
      <c r="B60722" s="278" t="str">
        <f>'Comp. Desp. Indiretas'!$A$16</f>
        <v>MOC</v>
      </c>
      <c r="D60722" s="279" t="str">
        <f>'Comp. Desp. Indiretas'!$C$16</f>
        <v>TÉCNICO OPERACIONAL</v>
      </c>
      <c r="E60722" s="278" t="str">
        <f>Resumo!$R$5</f>
        <v>Despesa</v>
      </c>
      <c r="F60722" s="278" t="str">
        <f>Resumo!$R$6</f>
        <v>Despesa Indireta</v>
      </c>
      <c r="G60722" s="286">
        <f>'Comp. Desp. Indiretas'!EA16</f>
        <v>0</v>
      </c>
    </row>
    <row r="60723" spans="1:7">
      <c r="A60723" s="283">
        <f>'Comp. Desp. Indiretas'!$EA$7</f>
        <v>0</v>
      </c>
      <c r="B60723" s="278" t="str">
        <f>'Comp. Desp. Indiretas'!$A$17</f>
        <v>MOC</v>
      </c>
      <c r="D60723" s="279" t="str">
        <f>'Comp. Desp. Indiretas'!$C$17</f>
        <v>TÉCNICO OPERACIONAL - C/ PERICULOSIDADE</v>
      </c>
      <c r="E60723" s="278" t="str">
        <f>Resumo!$R$5</f>
        <v>Despesa</v>
      </c>
      <c r="F60723" s="278" t="str">
        <f>Resumo!$R$6</f>
        <v>Despesa Indireta</v>
      </c>
      <c r="G60723" s="286">
        <f>'Comp. Desp. Indiretas'!EA17</f>
        <v>0</v>
      </c>
    </row>
    <row r="60724" spans="1:7">
      <c r="A60724" s="283">
        <f>'Comp. Desp. Indiretas'!$EA$7</f>
        <v>0</v>
      </c>
      <c r="B60724" s="278" t="str">
        <f>'Comp. Desp. Indiretas'!$A$18</f>
        <v>MOC</v>
      </c>
      <c r="D60724" s="279" t="str">
        <f>'Comp. Desp. Indiretas'!$C$18</f>
        <v>ANALISTA DE GEOPROCESSAMENTO</v>
      </c>
      <c r="E60724" s="278" t="str">
        <f>Resumo!$R$5</f>
        <v>Despesa</v>
      </c>
      <c r="F60724" s="278" t="str">
        <f>Resumo!$R$6</f>
        <v>Despesa Indireta</v>
      </c>
      <c r="G60724" s="286">
        <f>'Comp. Desp. Indiretas'!EA18</f>
        <v>0</v>
      </c>
    </row>
    <row r="60725" spans="1:7">
      <c r="A60725" s="283">
        <f>'Comp. Desp. Indiretas'!$EA$7</f>
        <v>0</v>
      </c>
      <c r="B60725" s="278" t="str">
        <f>'Comp. Desp. Indiretas'!$A$19</f>
        <v>MOC</v>
      </c>
      <c r="D60725" s="279" t="str">
        <f>'Comp. Desp. Indiretas'!$C$19</f>
        <v>ASSISTENTE DE PROJETOS</v>
      </c>
      <c r="E60725" s="278" t="str">
        <f>Resumo!$R$5</f>
        <v>Despesa</v>
      </c>
      <c r="F60725" s="278" t="str">
        <f>Resumo!$R$6</f>
        <v>Despesa Indireta</v>
      </c>
      <c r="G60725" s="286">
        <f>'Comp. Desp. Indiretas'!EA19</f>
        <v>0</v>
      </c>
    </row>
    <row r="60726" spans="1:7">
      <c r="A60726" s="283">
        <f>'Comp. Desp. Indiretas'!$EA$7</f>
        <v>0</v>
      </c>
      <c r="B60726" s="278" t="str">
        <f>'Comp. Desp. Indiretas'!$A$20</f>
        <v>MOC</v>
      </c>
      <c r="D60726" s="279" t="str">
        <f>'Comp. Desp. Indiretas'!$C$20</f>
        <v>ASSISTENTE ADMINISTRATIVO</v>
      </c>
      <c r="E60726" s="278" t="str">
        <f>Resumo!$R$5</f>
        <v>Despesa</v>
      </c>
      <c r="F60726" s="278" t="str">
        <f>Resumo!$R$6</f>
        <v>Despesa Indireta</v>
      </c>
      <c r="G60726" s="286">
        <f>'Comp. Desp. Indiretas'!EA20</f>
        <v>0</v>
      </c>
    </row>
    <row r="60727" spans="1:7">
      <c r="A60727" s="283">
        <f>'Comp. Desp. Indiretas'!$EA$7</f>
        <v>0</v>
      </c>
      <c r="B60727" s="278" t="str">
        <f>'Comp. Desp. Indiretas'!$A$21</f>
        <v>MOC</v>
      </c>
      <c r="D60727" s="279" t="str">
        <f>'Comp. Desp. Indiretas'!$C$21</f>
        <v>ESTAGIÁRIO TÉCNICO</v>
      </c>
      <c r="E60727" s="278" t="str">
        <f>Resumo!$R$5</f>
        <v>Despesa</v>
      </c>
      <c r="F60727" s="278" t="str">
        <f>Resumo!$R$6</f>
        <v>Despesa Indireta</v>
      </c>
      <c r="G60727" s="286">
        <f>'Comp. Desp. Indiretas'!EA21</f>
        <v>0</v>
      </c>
    </row>
    <row r="60728" spans="1:7">
      <c r="A60728" s="283">
        <f>'Comp. Desp. Indiretas'!$EA$7</f>
        <v>0</v>
      </c>
      <c r="B60728" s="278" t="str">
        <f>'Comp. Desp. Indiretas'!$A$22</f>
        <v>MOC</v>
      </c>
      <c r="D60728" s="279" t="str">
        <f>'Comp. Desp. Indiretas'!$C$22</f>
        <v>ANALISTA FINANCEIRO</v>
      </c>
      <c r="E60728" s="278" t="str">
        <f>Resumo!$R$5</f>
        <v>Despesa</v>
      </c>
      <c r="F60728" s="278" t="str">
        <f>Resumo!$R$6</f>
        <v>Despesa Indireta</v>
      </c>
      <c r="G60728" s="286">
        <f>'Comp. Desp. Indiretas'!EA22</f>
        <v>0</v>
      </c>
    </row>
    <row r="60729" spans="1:7">
      <c r="A60729" s="283">
        <f>'Comp. Desp. Indiretas'!$EA$7</f>
        <v>0</v>
      </c>
      <c r="B60729" s="278" t="str">
        <f>'Comp. Desp. Indiretas'!$A$23</f>
        <v>MOC</v>
      </c>
      <c r="D60729" s="279" t="str">
        <f>'Comp. Desp. Indiretas'!$C$23</f>
        <v>ANALISTA DE SUPRIMENTOS</v>
      </c>
      <c r="E60729" s="278" t="str">
        <f>Resumo!$R$5</f>
        <v>Despesa</v>
      </c>
      <c r="F60729" s="278" t="str">
        <f>Resumo!$R$6</f>
        <v>Despesa Indireta</v>
      </c>
      <c r="G60729" s="286">
        <f>'Comp. Desp. Indiretas'!EA23</f>
        <v>0</v>
      </c>
    </row>
    <row r="60730" spans="1:7">
      <c r="A60730" s="283">
        <f>'Comp. Desp. Indiretas'!$EA$7</f>
        <v>0</v>
      </c>
      <c r="B60730" s="278" t="str">
        <f>'Comp. Desp. Indiretas'!$A$24</f>
        <v>DG</v>
      </c>
      <c r="D60730" s="279" t="str">
        <f>'Comp. Desp. Indiretas'!$C$24</f>
        <v>HOSPEDAGEM VIAGEM</v>
      </c>
      <c r="E60730" s="278" t="str">
        <f>Resumo!$R$5</f>
        <v>Despesa</v>
      </c>
      <c r="F60730" s="278" t="str">
        <f>Resumo!$R$6</f>
        <v>Despesa Indireta</v>
      </c>
      <c r="G60730" s="286">
        <f>'Comp. Desp. Indiretas'!EA24</f>
        <v>0</v>
      </c>
    </row>
    <row r="60731" spans="1:7">
      <c r="A60731" s="283">
        <f>'Comp. Desp. Indiretas'!$EA$7</f>
        <v>0</v>
      </c>
      <c r="B60731" s="278" t="str">
        <f>'Comp. Desp. Indiretas'!$A$25</f>
        <v>DG</v>
      </c>
      <c r="D60731" s="279" t="str">
        <f>'Comp. Desp. Indiretas'!$C$25</f>
        <v>HOSPEDAGEM - NIVEL 2</v>
      </c>
      <c r="E60731" s="278" t="str">
        <f>Resumo!$R$5</f>
        <v>Despesa</v>
      </c>
      <c r="F60731" s="278" t="str">
        <f>Resumo!$R$6</f>
        <v>Despesa Indireta</v>
      </c>
      <c r="G60731" s="286">
        <f>'Comp. Desp. Indiretas'!EA25</f>
        <v>0</v>
      </c>
    </row>
    <row r="60732" spans="1:7">
      <c r="A60732" s="283">
        <f>'Comp. Desp. Indiretas'!$EA$7</f>
        <v>0</v>
      </c>
      <c r="B60732" s="278" t="str">
        <f>'Comp. Desp. Indiretas'!$A$26</f>
        <v>DG</v>
      </c>
      <c r="D60732" s="279" t="str">
        <f>'Comp. Desp. Indiretas'!$C$26</f>
        <v>HOSPEDAGEM - NIVEL 3</v>
      </c>
      <c r="E60732" s="278" t="str">
        <f>Resumo!$R$5</f>
        <v>Despesa</v>
      </c>
      <c r="F60732" s="278" t="str">
        <f>Resumo!$R$6</f>
        <v>Despesa Indireta</v>
      </c>
      <c r="G60732" s="286">
        <f>'Comp. Desp. Indiretas'!EA26</f>
        <v>0</v>
      </c>
    </row>
    <row r="60733" spans="1:7">
      <c r="A60733" s="283">
        <f>'Comp. Desp. Indiretas'!$EA$7</f>
        <v>0</v>
      </c>
      <c r="B60733" s="278" t="str">
        <f>'Comp. Desp. Indiretas'!$A$27</f>
        <v>DG</v>
      </c>
      <c r="D60733" s="279" t="str">
        <f>'Comp. Desp. Indiretas'!$C$27</f>
        <v>SALA COMERCIAL - PARAUAPEBAS/PA</v>
      </c>
      <c r="E60733" s="278" t="str">
        <f>Resumo!$R$5</f>
        <v>Despesa</v>
      </c>
      <c r="F60733" s="278" t="str">
        <f>Resumo!$R$6</f>
        <v>Despesa Indireta</v>
      </c>
      <c r="G60733" s="286">
        <f>'Comp. Desp. Indiretas'!EA27</f>
        <v>0</v>
      </c>
    </row>
    <row r="60734" spans="1:7">
      <c r="A60734" s="283">
        <f>'Comp. Desp. Indiretas'!$EA$7</f>
        <v>0</v>
      </c>
      <c r="B60734" s="278" t="str">
        <f>'Comp. Desp. Indiretas'!$A$28</f>
        <v>DG</v>
      </c>
      <c r="D60734" s="279" t="str">
        <f>'Comp. Desp. Indiretas'!$C$28</f>
        <v>CUSTOS FIXOS - SALA COMERCIAL (INTERNET, TELEFONIA, ENERGIA, LIMPEZA, E ETC)</v>
      </c>
      <c r="E60734" s="278" t="str">
        <f>Resumo!$R$5</f>
        <v>Despesa</v>
      </c>
      <c r="F60734" s="278" t="str">
        <f>Resumo!$R$6</f>
        <v>Despesa Indireta</v>
      </c>
      <c r="G60734" s="286">
        <f>'Comp. Desp. Indiretas'!EA28</f>
        <v>0</v>
      </c>
    </row>
    <row r="60735" spans="1:7">
      <c r="A60735" s="283">
        <f>'Comp. Desp. Indiretas'!$EA$7</f>
        <v>0</v>
      </c>
      <c r="B60735" s="278" t="str">
        <f>'Comp. Desp. Indiretas'!$A$29</f>
        <v>DG</v>
      </c>
      <c r="D60735" s="279" t="str">
        <f>'Comp. Desp. Indiretas'!$C$29</f>
        <v>MOBILIA/FRETE - SALA COMERCIAL</v>
      </c>
      <c r="E60735" s="278" t="str">
        <f>Resumo!$R$5</f>
        <v>Despesa</v>
      </c>
      <c r="F60735" s="278" t="str">
        <f>Resumo!$R$6</f>
        <v>Despesa Indireta</v>
      </c>
      <c r="G60735" s="286">
        <f>'Comp. Desp. Indiretas'!EA29</f>
        <v>0</v>
      </c>
    </row>
    <row r="60736" spans="1:7">
      <c r="A60736" s="283">
        <f>'Comp. Desp. Indiretas'!$EA$7</f>
        <v>0</v>
      </c>
      <c r="B60736" s="278" t="str">
        <f>'Comp. Desp. Indiretas'!$A$30</f>
        <v>DG</v>
      </c>
      <c r="D60736" s="279" t="str">
        <f>'Comp. Desp. Indiretas'!$C$30</f>
        <v>ALIMENTAÇÃO - NIVEL 3</v>
      </c>
      <c r="E60736" s="278" t="str">
        <f>Resumo!$R$5</f>
        <v>Despesa</v>
      </c>
      <c r="F60736" s="278" t="str">
        <f>Resumo!$R$6</f>
        <v>Despesa Indireta</v>
      </c>
      <c r="G60736" s="286">
        <f>'Comp. Desp. Indiretas'!EA30</f>
        <v>0</v>
      </c>
    </row>
    <row r="60737" spans="1:7">
      <c r="A60737" s="283">
        <f>'Comp. Desp. Indiretas'!$EA$7</f>
        <v>0</v>
      </c>
      <c r="B60737" s="278" t="str">
        <f>'Comp. Desp. Indiretas'!$A$31</f>
        <v>DG</v>
      </c>
      <c r="D60737" s="279" t="str">
        <f>'Comp. Desp. Indiretas'!$C$31</f>
        <v>TELEFONIA</v>
      </c>
      <c r="E60737" s="278" t="str">
        <f>Resumo!$R$5</f>
        <v>Despesa</v>
      </c>
      <c r="F60737" s="278" t="str">
        <f>Resumo!$R$6</f>
        <v>Despesa Indireta</v>
      </c>
      <c r="G60737" s="286">
        <f>'Comp. Desp. Indiretas'!EA31</f>
        <v>0</v>
      </c>
    </row>
    <row r="60738" spans="1:7">
      <c r="A60738" s="283">
        <f>'Comp. Desp. Indiretas'!$EA$7</f>
        <v>0</v>
      </c>
      <c r="B60738" s="278" t="str">
        <f>'Comp. Desp. Indiretas'!$A$32</f>
        <v>DG</v>
      </c>
      <c r="D60738" s="279" t="str">
        <f>'Comp. Desp. Indiretas'!$C$32</f>
        <v>ALUGUEL DE VEÍCULO SUV</v>
      </c>
      <c r="E60738" s="278" t="str">
        <f>Resumo!$R$5</f>
        <v>Despesa</v>
      </c>
      <c r="F60738" s="278" t="str">
        <f>Resumo!$R$6</f>
        <v>Despesa Indireta</v>
      </c>
      <c r="G60738" s="286">
        <f>'Comp. Desp. Indiretas'!EA32</f>
        <v>0</v>
      </c>
    </row>
    <row r="60739" spans="1:7">
      <c r="A60739" s="283">
        <f>'Comp. Desp. Indiretas'!$EA$7</f>
        <v>0</v>
      </c>
      <c r="B60739" s="278" t="str">
        <f>'Comp. Desp. Indiretas'!$A$33</f>
        <v>DG</v>
      </c>
      <c r="D60739" s="279" t="str">
        <f>'Comp. Desp. Indiretas'!$C$33</f>
        <v>ALUGUEL DE VEICULO LEVE</v>
      </c>
      <c r="E60739" s="278" t="str">
        <f>Resumo!$R$5</f>
        <v>Despesa</v>
      </c>
      <c r="F60739" s="278" t="str">
        <f>Resumo!$R$6</f>
        <v>Despesa Indireta</v>
      </c>
      <c r="G60739" s="286">
        <f>'Comp. Desp. Indiretas'!EA33</f>
        <v>0</v>
      </c>
    </row>
    <row r="60740" spans="1:7">
      <c r="A60740" s="283">
        <f>'Comp. Desp. Indiretas'!$EA$7</f>
        <v>0</v>
      </c>
      <c r="B60740" s="278" t="str">
        <f>'Comp. Desp. Indiretas'!$A$34</f>
        <v>DG</v>
      </c>
      <c r="D60740" s="279" t="str">
        <f>'Comp. Desp. Indiretas'!$C$34</f>
        <v>ALUGUEL CAMINHONTE</v>
      </c>
      <c r="E60740" s="278" t="str">
        <f>Resumo!$R$5</f>
        <v>Despesa</v>
      </c>
      <c r="F60740" s="278" t="str">
        <f>Resumo!$R$6</f>
        <v>Despesa Indireta</v>
      </c>
      <c r="G60740" s="286">
        <f>'Comp. Desp. Indiretas'!EA34</f>
        <v>0</v>
      </c>
    </row>
    <row r="60741" spans="1:7">
      <c r="A60741" s="283">
        <f>'Comp. Desp. Indiretas'!$EA$7</f>
        <v>0</v>
      </c>
      <c r="B60741" s="278" t="str">
        <f>'Comp. Desp. Indiretas'!$A$35</f>
        <v>DG</v>
      </c>
      <c r="D60741" s="279" t="str">
        <f>'Comp. Desp. Indiretas'!$C$35</f>
        <v>AQUISIÇÃO DE VEICULO</v>
      </c>
      <c r="E60741" s="278" t="str">
        <f>Resumo!$R$5</f>
        <v>Despesa</v>
      </c>
      <c r="F60741" s="278" t="str">
        <f>Resumo!$R$6</f>
        <v>Despesa Indireta</v>
      </c>
      <c r="G60741" s="286">
        <f>'Comp. Desp. Indiretas'!EA35</f>
        <v>0</v>
      </c>
    </row>
    <row r="60742" spans="1:7">
      <c r="A60742" s="283">
        <f>'Comp. Desp. Indiretas'!$EA$7</f>
        <v>0</v>
      </c>
      <c r="B60742" s="278" t="str">
        <f>'Comp. Desp. Indiretas'!$A$36</f>
        <v>DG</v>
      </c>
      <c r="D60742" s="279" t="str">
        <f>'Comp. Desp. Indiretas'!$C$36</f>
        <v>COMBUSTÍVEL - GASOLINA</v>
      </c>
      <c r="E60742" s="278" t="str">
        <f>Resumo!$R$5</f>
        <v>Despesa</v>
      </c>
      <c r="F60742" s="278" t="str">
        <f>Resumo!$R$6</f>
        <v>Despesa Indireta</v>
      </c>
      <c r="G60742" s="286">
        <f>'Comp. Desp. Indiretas'!EA36</f>
        <v>0</v>
      </c>
    </row>
    <row r="60743" spans="1:7">
      <c r="A60743" s="283">
        <f>'Comp. Desp. Indiretas'!$EA$7</f>
        <v>0</v>
      </c>
      <c r="B60743" s="278" t="str">
        <f>'Comp. Desp. Indiretas'!$A$37</f>
        <v>DG</v>
      </c>
      <c r="D60743" s="279" t="str">
        <f>'Comp. Desp. Indiretas'!$C$37</f>
        <v>COMBUSTÍVEL - DIESEL</v>
      </c>
      <c r="E60743" s="278" t="str">
        <f>Resumo!$R$5</f>
        <v>Despesa</v>
      </c>
      <c r="F60743" s="278" t="str">
        <f>Resumo!$R$6</f>
        <v>Despesa Indireta</v>
      </c>
      <c r="G60743" s="286">
        <f>'Comp. Desp. Indiretas'!EA37</f>
        <v>0</v>
      </c>
    </row>
    <row r="60744" spans="1:7">
      <c r="A60744" s="283">
        <f>'Comp. Desp. Indiretas'!$EA$7</f>
        <v>0</v>
      </c>
      <c r="B60744" s="278" t="str">
        <f>'Comp. Desp. Indiretas'!$A$38</f>
        <v>DG</v>
      </c>
      <c r="D60744" s="279" t="str">
        <f>'Comp. Desp. Indiretas'!$C$38</f>
        <v>PASSAGEM AÉREA</v>
      </c>
      <c r="E60744" s="278" t="str">
        <f>Resumo!$R$5</f>
        <v>Despesa</v>
      </c>
      <c r="F60744" s="278" t="str">
        <f>Resumo!$R$6</f>
        <v>Despesa Indireta</v>
      </c>
      <c r="G60744" s="286">
        <f>'Comp. Desp. Indiretas'!EA38</f>
        <v>0</v>
      </c>
    </row>
    <row r="60745" spans="1:7">
      <c r="A60745" s="283">
        <f>'Comp. Desp. Indiretas'!$EA$7</f>
        <v>0</v>
      </c>
      <c r="B60745" s="278" t="str">
        <f>'Comp. Desp. Indiretas'!$A$39</f>
        <v>ART</v>
      </c>
      <c r="D60745" s="279" t="str">
        <f>'Comp. Desp. Indiretas'!$C$39</f>
        <v>ART CREA - Nível 1</v>
      </c>
      <c r="E60745" s="278" t="str">
        <f>Resumo!$R$5</f>
        <v>Despesa</v>
      </c>
      <c r="F60745" s="278" t="str">
        <f>Resumo!$R$6</f>
        <v>Despesa Indireta</v>
      </c>
      <c r="G60745" s="286">
        <f>'Comp. Desp. Indiretas'!EA39</f>
        <v>0</v>
      </c>
    </row>
    <row r="60746" spans="1:7">
      <c r="A60746" s="283">
        <f>'Comp. Desp. Indiretas'!$EA$7</f>
        <v>0</v>
      </c>
      <c r="B60746" s="278" t="str">
        <f>'Comp. Desp. Indiretas'!$A$40</f>
        <v>ART</v>
      </c>
      <c r="D60746" s="279" t="str">
        <f>'Comp. Desp. Indiretas'!$C$40</f>
        <v>ART CREA - Nível 2</v>
      </c>
      <c r="E60746" s="278" t="str">
        <f>Resumo!$R$5</f>
        <v>Despesa</v>
      </c>
      <c r="F60746" s="278" t="str">
        <f>Resumo!$R$6</f>
        <v>Despesa Indireta</v>
      </c>
      <c r="G60746" s="286">
        <f>'Comp. Desp. Indiretas'!EA40</f>
        <v>0</v>
      </c>
    </row>
    <row r="60747" spans="1:7">
      <c r="A60747" s="283">
        <f>'Comp. Desp. Indiretas'!$EA$7</f>
        <v>0</v>
      </c>
      <c r="B60747" s="278" t="str">
        <f>'Comp. Desp. Indiretas'!$A$41</f>
        <v>ART</v>
      </c>
      <c r="D60747" s="279" t="str">
        <f>'Comp. Desp. Indiretas'!$C$41</f>
        <v>ART CREA - Nível 3</v>
      </c>
      <c r="E60747" s="278" t="str">
        <f>Resumo!$R$5</f>
        <v>Despesa</v>
      </c>
      <c r="F60747" s="278" t="str">
        <f>Resumo!$R$6</f>
        <v>Despesa Indireta</v>
      </c>
      <c r="G60747" s="286">
        <f>'Comp. Desp. Indiretas'!EA41</f>
        <v>0</v>
      </c>
    </row>
    <row r="60748" spans="1:7">
      <c r="A60748" s="283">
        <f>'Comp. Desp. Indiretas'!$EA$7</f>
        <v>0</v>
      </c>
      <c r="B60748" s="278" t="str">
        <f>'Comp. Desp. Indiretas'!$A$42</f>
        <v>ART</v>
      </c>
      <c r="D60748" s="279" t="str">
        <f>'Comp. Desp. Indiretas'!$C$42</f>
        <v>ACERVO CREA</v>
      </c>
      <c r="E60748" s="278" t="str">
        <f>Resumo!$R$5</f>
        <v>Despesa</v>
      </c>
      <c r="F60748" s="278" t="str">
        <f>Resumo!$R$6</f>
        <v>Despesa Indireta</v>
      </c>
      <c r="G60748" s="286">
        <f>'Comp. Desp. Indiretas'!EA42</f>
        <v>0</v>
      </c>
    </row>
    <row r="60749" spans="1:7">
      <c r="A60749" s="283">
        <f>'Comp. Desp. Indiretas'!$EA$7</f>
        <v>0</v>
      </c>
      <c r="B60749" s="278" t="str">
        <f>'Comp. Desp. Indiretas'!$A$43</f>
        <v>ART</v>
      </c>
      <c r="D60749" s="279" t="str">
        <f>'Comp. Desp. Indiretas'!$C$43</f>
        <v>ART CRBio</v>
      </c>
      <c r="E60749" s="278" t="str">
        <f>Resumo!$R$5</f>
        <v>Despesa</v>
      </c>
      <c r="F60749" s="278" t="str">
        <f>Resumo!$R$6</f>
        <v>Despesa Indireta</v>
      </c>
      <c r="G60749" s="286">
        <f>'Comp. Desp. Indiretas'!EA43</f>
        <v>0</v>
      </c>
    </row>
    <row r="60750" spans="1:7">
      <c r="A60750" s="283">
        <f>'Comp. Desp. Indiretas'!$EA$7</f>
        <v>0</v>
      </c>
      <c r="B60750" s="278" t="str">
        <f>'Comp. Desp. Indiretas'!$A$44</f>
        <v>ART</v>
      </c>
      <c r="D60750" s="279" t="str">
        <f>'Comp. Desp. Indiretas'!$C$44</f>
        <v>ACERVO CRBio</v>
      </c>
      <c r="E60750" s="278" t="str">
        <f>Resumo!$R$5</f>
        <v>Despesa</v>
      </c>
      <c r="F60750" s="278" t="str">
        <f>Resumo!$R$6</f>
        <v>Despesa Indireta</v>
      </c>
      <c r="G60750" s="286">
        <f>'Comp. Desp. Indiretas'!EA44</f>
        <v>0</v>
      </c>
    </row>
    <row r="60751" spans="1:7">
      <c r="A60751" s="283">
        <f>'Comp. Desp. Indiretas'!$EA$7</f>
        <v>0</v>
      </c>
      <c r="B60751" s="278" t="str">
        <f>'Comp. Desp. Indiretas'!$A$45</f>
        <v>ART</v>
      </c>
      <c r="D60751" s="279" t="str">
        <f>'Comp. Desp. Indiretas'!$C$45</f>
        <v>VISTO CREA PF</v>
      </c>
      <c r="E60751" s="278" t="str">
        <f>Resumo!$R$5</f>
        <v>Despesa</v>
      </c>
      <c r="F60751" s="278" t="str">
        <f>Resumo!$R$6</f>
        <v>Despesa Indireta</v>
      </c>
      <c r="G60751" s="286">
        <f>'Comp. Desp. Indiretas'!EA45</f>
        <v>0</v>
      </c>
    </row>
    <row r="60752" spans="1:7">
      <c r="A60752" s="283">
        <f>'Comp. Desp. Indiretas'!$EA$7</f>
        <v>0</v>
      </c>
      <c r="B60752" s="278" t="str">
        <f>'Comp. Desp. Indiretas'!$A$46</f>
        <v>ART</v>
      </c>
      <c r="D60752" s="279" t="str">
        <f>'Comp. Desp. Indiretas'!$C$46</f>
        <v>VISTO CREA PJ</v>
      </c>
      <c r="E60752" s="278" t="str">
        <f>Resumo!$R$5</f>
        <v>Despesa</v>
      </c>
      <c r="F60752" s="278" t="str">
        <f>Resumo!$R$6</f>
        <v>Despesa Indireta</v>
      </c>
      <c r="G60752" s="286">
        <f>'Comp. Desp. Indiretas'!EA46</f>
        <v>0</v>
      </c>
    </row>
    <row r="60753" spans="1:7">
      <c r="A60753" s="283">
        <f>'Comp. Desp. Indiretas'!$EA$7</f>
        <v>0</v>
      </c>
      <c r="B60753" s="278" t="str">
        <f>'Comp. Desp. Indiretas'!$A$47</f>
        <v>ART</v>
      </c>
      <c r="D60753" s="279" t="str">
        <f>'Comp. Desp. Indiretas'!$C$47</f>
        <v>ANUIDADE CREA PF</v>
      </c>
      <c r="E60753" s="278" t="str">
        <f>Resumo!$R$5</f>
        <v>Despesa</v>
      </c>
      <c r="F60753" s="278" t="str">
        <f>Resumo!$R$6</f>
        <v>Despesa Indireta</v>
      </c>
      <c r="G60753" s="286">
        <f>'Comp. Desp. Indiretas'!EA47</f>
        <v>0</v>
      </c>
    </row>
    <row r="60754" spans="1:7">
      <c r="A60754" s="283">
        <f>'Comp. Desp. Indiretas'!$EA$7</f>
        <v>0</v>
      </c>
      <c r="B60754" s="278" t="str">
        <f>'Comp. Desp. Indiretas'!$A$48</f>
        <v>ART</v>
      </c>
      <c r="D60754" s="279" t="str">
        <f>'Comp. Desp. Indiretas'!$C$48</f>
        <v>ANUIDADE CREA PJ</v>
      </c>
      <c r="E60754" s="278" t="str">
        <f>Resumo!$R$5</f>
        <v>Despesa</v>
      </c>
      <c r="F60754" s="278" t="str">
        <f>Resumo!$R$6</f>
        <v>Despesa Indireta</v>
      </c>
      <c r="G60754" s="286">
        <f>'Comp. Desp. Indiretas'!EA48</f>
        <v>0</v>
      </c>
    </row>
    <row r="60755" spans="1:7">
      <c r="A60755" s="283">
        <f>'Comp. Desp. Indiretas'!$EA$7</f>
        <v>0</v>
      </c>
      <c r="B60755" s="278" t="str">
        <f>'Comp. Desp. Indiretas'!$A$49</f>
        <v>ART</v>
      </c>
      <c r="D60755" s="279" t="str">
        <f>'Comp. Desp. Indiretas'!$C$49</f>
        <v>VISTO CRBio PF</v>
      </c>
      <c r="E60755" s="278" t="str">
        <f>Resumo!$R$5</f>
        <v>Despesa</v>
      </c>
      <c r="F60755" s="278" t="str">
        <f>Resumo!$R$6</f>
        <v>Despesa Indireta</v>
      </c>
      <c r="G60755" s="286">
        <f>'Comp. Desp. Indiretas'!EA49</f>
        <v>0</v>
      </c>
    </row>
    <row r="60756" spans="1:7">
      <c r="A60756" s="283">
        <f>'Comp. Desp. Indiretas'!$EA$7</f>
        <v>0</v>
      </c>
      <c r="B60756" s="278" t="str">
        <f>'Comp. Desp. Indiretas'!$A$50</f>
        <v>ART</v>
      </c>
      <c r="D60756" s="279" t="str">
        <f>'Comp. Desp. Indiretas'!$C$50</f>
        <v>VISTO CRBio PJ</v>
      </c>
      <c r="E60756" s="278" t="str">
        <f>Resumo!$R$5</f>
        <v>Despesa</v>
      </c>
      <c r="F60756" s="278" t="str">
        <f>Resumo!$R$6</f>
        <v>Despesa Indireta</v>
      </c>
      <c r="G60756" s="286">
        <f>'Comp. Desp. Indiretas'!EA50</f>
        <v>0</v>
      </c>
    </row>
    <row r="60757" spans="1:7">
      <c r="A60757" s="283">
        <f>'Comp. Desp. Indiretas'!$EA$7</f>
        <v>0</v>
      </c>
      <c r="B60757" s="278" t="str">
        <f>'Comp. Desp. Indiretas'!$A$51</f>
        <v>SMS</v>
      </c>
      <c r="D60757" s="279" t="str">
        <f>'Comp. Desp. Indiretas'!$C$51</f>
        <v>PPRA</v>
      </c>
      <c r="E60757" s="278" t="str">
        <f>Resumo!$R$5</f>
        <v>Despesa</v>
      </c>
      <c r="F60757" s="278" t="str">
        <f>Resumo!$R$6</f>
        <v>Despesa Indireta</v>
      </c>
      <c r="G60757" s="286">
        <f>'Comp. Desp. Indiretas'!EA51</f>
        <v>0</v>
      </c>
    </row>
    <row r="60758" spans="1:7">
      <c r="A60758" s="283">
        <f>'Comp. Desp. Indiretas'!$EA$7</f>
        <v>0</v>
      </c>
      <c r="B60758" s="278" t="str">
        <f>'Comp. Desp. Indiretas'!$A$52</f>
        <v>SMS</v>
      </c>
      <c r="D60758" s="279" t="str">
        <f>'Comp. Desp. Indiretas'!$C$52</f>
        <v>PCMSO</v>
      </c>
      <c r="E60758" s="278" t="str">
        <f>Resumo!$R$5</f>
        <v>Despesa</v>
      </c>
      <c r="F60758" s="278" t="str">
        <f>Resumo!$R$6</f>
        <v>Despesa Indireta</v>
      </c>
      <c r="G60758" s="286">
        <f>'Comp. Desp. Indiretas'!EA52</f>
        <v>0</v>
      </c>
    </row>
    <row r="60759" spans="1:7">
      <c r="A60759" s="283">
        <f>'Comp. Desp. Indiretas'!$EA$7</f>
        <v>0</v>
      </c>
      <c r="B60759" s="278" t="str">
        <f>'Comp. Desp. Indiretas'!$A$53</f>
        <v>SMS</v>
      </c>
      <c r="D60759" s="279" t="str">
        <f>'Comp. Desp. Indiretas'!$C$53</f>
        <v>PGR</v>
      </c>
      <c r="E60759" s="278" t="str">
        <f>Resumo!$R$5</f>
        <v>Despesa</v>
      </c>
      <c r="F60759" s="278" t="str">
        <f>Resumo!$R$6</f>
        <v>Despesa Indireta</v>
      </c>
      <c r="G60759" s="286">
        <f>'Comp. Desp. Indiretas'!EA53</f>
        <v>0</v>
      </c>
    </row>
    <row r="60760" spans="1:7">
      <c r="A60760" s="283">
        <f>'Comp. Desp. Indiretas'!$EA$7</f>
        <v>0</v>
      </c>
      <c r="B60760" s="278" t="str">
        <f>'Comp. Desp. Indiretas'!$A$55</f>
        <v>SMS</v>
      </c>
      <c r="D60760" s="279" t="str">
        <f>'Comp. Desp. Indiretas'!$C$55</f>
        <v>TREINAMENTO</v>
      </c>
      <c r="E60760" s="278" t="str">
        <f>Resumo!$R$5</f>
        <v>Despesa</v>
      </c>
      <c r="F60760" s="278" t="str">
        <f>Resumo!$R$6</f>
        <v>Despesa Indireta</v>
      </c>
      <c r="G60760" s="286">
        <f>'Comp. Desp. Indiretas'!EA55</f>
        <v>0</v>
      </c>
    </row>
    <row r="60761" spans="1:7">
      <c r="A60761" s="283">
        <f>'Comp. Desp. Indiretas'!$EA$7</f>
        <v>0</v>
      </c>
      <c r="B60761" s="278" t="str">
        <f>'Comp. Desp. Indiretas'!$A$56</f>
        <v>SMS</v>
      </c>
      <c r="D60761" s="279" t="str">
        <f>'Comp. Desp. Indiretas'!$C$56</f>
        <v>ASO</v>
      </c>
      <c r="E60761" s="278" t="str">
        <f>Resumo!$R$5</f>
        <v>Despesa</v>
      </c>
      <c r="F60761" s="278" t="str">
        <f>Resumo!$R$6</f>
        <v>Despesa Indireta</v>
      </c>
      <c r="G60761" s="286">
        <f>'Comp. Desp. Indiretas'!EA56</f>
        <v>0</v>
      </c>
    </row>
    <row r="60762" spans="1:7">
      <c r="A60762" s="283">
        <f>'Comp. Desp. Indiretas'!$EA$7</f>
        <v>0</v>
      </c>
      <c r="B60762" s="278">
        <f>'Comp. Desp. Indiretas'!$A$57</f>
        <v>0</v>
      </c>
      <c r="D60762" s="279" t="str">
        <f>'Comp. Desp. Indiretas'!$C$57</f>
        <v/>
      </c>
      <c r="E60762" s="278" t="str">
        <f>Resumo!$R$5</f>
        <v>Despesa</v>
      </c>
      <c r="F60762" s="278" t="str">
        <f>Resumo!$R$6</f>
        <v>Despesa Indireta</v>
      </c>
      <c r="G60762" s="286">
        <f>'Comp. Desp. Indiretas'!EA57</f>
        <v>0</v>
      </c>
    </row>
    <row r="60763" spans="1:7">
      <c r="A60763" s="283">
        <f>'Comp. Desp. Indiretas'!$EA$7</f>
        <v>0</v>
      </c>
      <c r="B60763" s="278">
        <f>'Comp. Desp. Indiretas'!$A$58</f>
        <v>0</v>
      </c>
      <c r="D60763" s="279" t="str">
        <f>'Comp. Desp. Indiretas'!$C$58</f>
        <v/>
      </c>
      <c r="E60763" s="278" t="str">
        <f>Resumo!$R$5</f>
        <v>Despesa</v>
      </c>
      <c r="F60763" s="278" t="str">
        <f>Resumo!$R$6</f>
        <v>Despesa Indireta</v>
      </c>
      <c r="G60763" s="286">
        <f>'Comp. Desp. Indiretas'!EA58</f>
        <v>0</v>
      </c>
    </row>
    <row r="60764" spans="1:7">
      <c r="A60764" s="283">
        <f>'Comp. Desp. Indiretas'!$EA$7</f>
        <v>0</v>
      </c>
      <c r="B60764" s="278">
        <f>'Comp. Desp. Indiretas'!$A$59</f>
        <v>0</v>
      </c>
      <c r="D60764" s="279" t="str">
        <f>'Comp. Desp. Indiretas'!$C$59</f>
        <v/>
      </c>
      <c r="E60764" s="278" t="str">
        <f>Resumo!$R$5</f>
        <v>Despesa</v>
      </c>
      <c r="F60764" s="278" t="str">
        <f>Resumo!$R$6</f>
        <v>Despesa Indireta</v>
      </c>
      <c r="G60764" s="286">
        <f>'Comp. Desp. Indiretas'!EA59</f>
        <v>0</v>
      </c>
    </row>
    <row r="60765" spans="1:7">
      <c r="A60765" s="283">
        <f>'Comp. Desp. Indiretas'!$EA$7</f>
        <v>0</v>
      </c>
      <c r="B60765" s="278">
        <f>'Comp. Desp. Indiretas'!$A$60</f>
        <v>0</v>
      </c>
      <c r="D60765" s="279" t="str">
        <f>'Comp. Desp. Indiretas'!$C$60</f>
        <v/>
      </c>
      <c r="E60765" s="278" t="str">
        <f>Resumo!$R$5</f>
        <v>Despesa</v>
      </c>
      <c r="F60765" s="278" t="str">
        <f>Resumo!$R$6</f>
        <v>Despesa Indireta</v>
      </c>
      <c r="G60765" s="286">
        <f>'Comp. Desp. Indiretas'!EA60</f>
        <v>0</v>
      </c>
    </row>
    <row r="60766" spans="1:7">
      <c r="A60766" s="283">
        <f>'Comp. Desp. Indiretas'!$EA$7</f>
        <v>0</v>
      </c>
      <c r="B60766" s="278" t="str">
        <f>'Comp. Desp. Indiretas'!$A$63</f>
        <v>MOC</v>
      </c>
      <c r="D60766" s="279" t="str">
        <f>'Comp. Desp. Indiretas'!$C$63</f>
        <v>DIRETOR TÉCNICO</v>
      </c>
      <c r="E60766" s="278" t="str">
        <f>Resumo!$R$5</f>
        <v>Despesa</v>
      </c>
      <c r="F60766" s="278" t="str">
        <f>Resumo!$R$6</f>
        <v>Despesa Indireta</v>
      </c>
      <c r="G60766" s="286">
        <f>'Comp. Desp. Indiretas'!EA63</f>
        <v>0</v>
      </c>
    </row>
    <row r="60767" spans="1:7">
      <c r="A60767" s="283">
        <f>'Comp. Desp. Indiretas'!$EA$7</f>
        <v>0</v>
      </c>
      <c r="B60767" s="278" t="str">
        <f>'Comp. Desp. Indiretas'!$A$64</f>
        <v>MOC</v>
      </c>
      <c r="D60767" s="279" t="str">
        <f>'Comp. Desp. Indiretas'!$C$64</f>
        <v>ANALISTA DE SUPRIMENTOS</v>
      </c>
      <c r="E60767" s="278" t="str">
        <f>Resumo!$R$5</f>
        <v>Despesa</v>
      </c>
      <c r="F60767" s="278" t="str">
        <f>Resumo!$R$6</f>
        <v>Despesa Indireta</v>
      </c>
      <c r="G60767" s="286">
        <f>'Comp. Desp. Indiretas'!EA64</f>
        <v>0</v>
      </c>
    </row>
    <row r="60768" spans="1:7">
      <c r="A60768" s="283">
        <f>'Comp. Desp. Indiretas'!$EA$7</f>
        <v>0</v>
      </c>
      <c r="B60768" s="278" t="str">
        <f>'Comp. Desp. Indiretas'!$A$65</f>
        <v>MOC</v>
      </c>
      <c r="D60768" s="279" t="str">
        <f>'Comp. Desp. Indiretas'!$C$65</f>
        <v>GERENTE DE PROJETO - PJ</v>
      </c>
      <c r="E60768" s="278" t="str">
        <f>Resumo!$R$5</f>
        <v>Despesa</v>
      </c>
      <c r="F60768" s="278" t="str">
        <f>Resumo!$R$6</f>
        <v>Despesa Indireta</v>
      </c>
      <c r="G60768" s="286">
        <f>'Comp. Desp. Indiretas'!EA65</f>
        <v>0</v>
      </c>
    </row>
    <row r="60769" spans="1:7">
      <c r="A60769" s="283">
        <f>'Comp. Desp. Indiretas'!$EA$7</f>
        <v>0</v>
      </c>
      <c r="B60769" s="278" t="str">
        <f>'Comp. Desp. Indiretas'!$A$66</f>
        <v>MOC</v>
      </c>
      <c r="D60769" s="279" t="str">
        <f>'Comp. Desp. Indiretas'!$C$66</f>
        <v>COORD. DE PROJETO - PJ</v>
      </c>
      <c r="E60769" s="278" t="str">
        <f>Resumo!$R$5</f>
        <v>Despesa</v>
      </c>
      <c r="F60769" s="278" t="str">
        <f>Resumo!$R$6</f>
        <v>Despesa Indireta</v>
      </c>
      <c r="G60769" s="286">
        <f>'Comp. Desp. Indiretas'!EA66</f>
        <v>0</v>
      </c>
    </row>
    <row r="60770" spans="1:7">
      <c r="A60770" s="283">
        <f>'Comp. Desp. Indiretas'!$EA$7</f>
        <v>0</v>
      </c>
      <c r="B60770" s="278" t="str">
        <f>'Comp. Desp. Indiretas'!$A$67</f>
        <v>MOC</v>
      </c>
      <c r="D60770" s="279" t="str">
        <f>'Comp. Desp. Indiretas'!$C$67</f>
        <v>COORD. OPERACIONAL - PJ</v>
      </c>
      <c r="E60770" s="278" t="str">
        <f>Resumo!$R$5</f>
        <v>Despesa</v>
      </c>
      <c r="F60770" s="278" t="str">
        <f>Resumo!$R$6</f>
        <v>Despesa Indireta</v>
      </c>
      <c r="G60770" s="286">
        <f>'Comp. Desp. Indiretas'!EA67</f>
        <v>0</v>
      </c>
    </row>
    <row r="60771" spans="1:7">
      <c r="A60771" s="283">
        <f>'Comp. Desp. Indiretas'!$EA$7</f>
        <v>0</v>
      </c>
      <c r="B60771" s="278" t="str">
        <f>'Comp. Desp. Indiretas'!$A$68</f>
        <v>MOC</v>
      </c>
      <c r="D60771" s="279" t="str">
        <f>'Comp. Desp. Indiretas'!$C$68</f>
        <v>ANALISTA DE PROJETOS SENIOR - PJ</v>
      </c>
      <c r="E60771" s="278" t="str">
        <f>Resumo!$R$5</f>
        <v>Despesa</v>
      </c>
      <c r="F60771" s="278" t="str">
        <f>Resumo!$R$6</f>
        <v>Despesa Indireta</v>
      </c>
      <c r="G60771" s="286">
        <f>'Comp. Desp. Indiretas'!EA68</f>
        <v>0</v>
      </c>
    </row>
    <row r="60772" spans="1:7">
      <c r="A60772" s="283">
        <f>'Comp. Desp. Indiretas'!$EA$7</f>
        <v>0</v>
      </c>
      <c r="B60772" s="278" t="str">
        <f>'Comp. Desp. Indiretas'!$A$69</f>
        <v>MOC</v>
      </c>
      <c r="D60772" s="279" t="str">
        <f>'Comp. Desp. Indiretas'!$C$69</f>
        <v>ANALISTA DE PROJETOS PLENO - PJ</v>
      </c>
      <c r="E60772" s="278" t="str">
        <f>Resumo!$R$5</f>
        <v>Despesa</v>
      </c>
      <c r="F60772" s="278" t="str">
        <f>Resumo!$R$6</f>
        <v>Despesa Indireta</v>
      </c>
      <c r="G60772" s="286">
        <f>'Comp. Desp. Indiretas'!EA69</f>
        <v>0</v>
      </c>
    </row>
    <row r="60773" spans="1:7">
      <c r="A60773" s="283">
        <f>'Comp. Desp. Indiretas'!$EA$7</f>
        <v>0</v>
      </c>
      <c r="B60773" s="278" t="str">
        <f>'Comp. Desp. Indiretas'!$A$70</f>
        <v>MOC</v>
      </c>
      <c r="D60773" s="279" t="str">
        <f>'Comp. Desp. Indiretas'!$C$70</f>
        <v>ANALISTA DE PROJETOS JUNIOR - PJ</v>
      </c>
      <c r="E60773" s="278" t="str">
        <f>Resumo!$R$5</f>
        <v>Despesa</v>
      </c>
      <c r="F60773" s="278" t="str">
        <f>Resumo!$R$6</f>
        <v>Despesa Indireta</v>
      </c>
      <c r="G60773" s="286">
        <f>'Comp. Desp. Indiretas'!EA70</f>
        <v>0</v>
      </c>
    </row>
    <row r="60774" spans="1:7">
      <c r="A60774" s="283">
        <f>'Comp. Desp. Indiretas'!$EA$7</f>
        <v>0</v>
      </c>
      <c r="B60774" s="278" t="str">
        <f>'Comp. Desp. Indiretas'!$A$71</f>
        <v>MOC</v>
      </c>
      <c r="D60774" s="279" t="str">
        <f>'Comp. Desp. Indiretas'!$C$71</f>
        <v>TÉCNICO OPERACIONAL - PJ</v>
      </c>
      <c r="E60774" s="278" t="str">
        <f>Resumo!$R$5</f>
        <v>Despesa</v>
      </c>
      <c r="F60774" s="278" t="str">
        <f>Resumo!$R$6</f>
        <v>Despesa Indireta</v>
      </c>
      <c r="G60774" s="286">
        <f>'Comp. Desp. Indiretas'!EA71</f>
        <v>0</v>
      </c>
    </row>
    <row r="60775" spans="1:7">
      <c r="A60775" s="283">
        <f>'Comp. Desp. Indiretas'!$EA$7</f>
        <v>0</v>
      </c>
      <c r="B60775" s="278" t="str">
        <f>'Comp. Desp. Indiretas'!$A$72</f>
        <v>MOC</v>
      </c>
      <c r="D60775" s="279" t="str">
        <f>'Comp. Desp. Indiretas'!$C$72</f>
        <v>AUXILIAR TÉCNICO - PJ</v>
      </c>
      <c r="E60775" s="278" t="str">
        <f>Resumo!$R$5</f>
        <v>Despesa</v>
      </c>
      <c r="F60775" s="278" t="str">
        <f>Resumo!$R$6</f>
        <v>Despesa Indireta</v>
      </c>
      <c r="G60775" s="286">
        <f>'Comp. Desp. Indiretas'!EA72</f>
        <v>0</v>
      </c>
    </row>
    <row r="60776" spans="1:7">
      <c r="A60776" s="283">
        <f>'Comp. Desp. Indiretas'!$EA$7</f>
        <v>0</v>
      </c>
      <c r="B60776" s="278" t="str">
        <f>'Comp. Desp. Indiretas'!$A$73</f>
        <v>MOC</v>
      </c>
      <c r="D60776" s="279" t="str">
        <f>'Comp. Desp. Indiretas'!$C$73</f>
        <v>ANALISTA FINANCEIRO</v>
      </c>
      <c r="E60776" s="278" t="str">
        <f>Resumo!$R$5</f>
        <v>Despesa</v>
      </c>
      <c r="F60776" s="278" t="str">
        <f>Resumo!$R$6</f>
        <v>Despesa Indireta</v>
      </c>
      <c r="G60776" s="286">
        <f>'Comp. Desp. Indiretas'!EA73</f>
        <v>0</v>
      </c>
    </row>
    <row r="60777" spans="1:7">
      <c r="A60777" s="283">
        <f>'Comp. Desp. Indiretas'!$EA$7</f>
        <v>0</v>
      </c>
      <c r="B60777" s="278" t="str">
        <f>'Comp. Desp. Indiretas'!$A$74</f>
        <v>MOC</v>
      </c>
      <c r="D60777" s="279" t="str">
        <f>'Comp. Desp. Indiretas'!$C$74</f>
        <v>ANALISTA DE SUPRIMENTOS</v>
      </c>
      <c r="E60777" s="278" t="str">
        <f>Resumo!$R$5</f>
        <v>Despesa</v>
      </c>
      <c r="F60777" s="278" t="str">
        <f>Resumo!$R$6</f>
        <v>Despesa Indireta</v>
      </c>
      <c r="G60777" s="286">
        <f>'Comp. Desp. Indiretas'!EA74</f>
        <v>0</v>
      </c>
    </row>
    <row r="60778" spans="1:7">
      <c r="A60778" s="283">
        <f>'Comp. Desp. Indiretas'!$EA$7</f>
        <v>0</v>
      </c>
      <c r="B60778" s="278" t="str">
        <f>'Comp. Desp. Indiretas'!$A$75</f>
        <v>DG</v>
      </c>
      <c r="D60778" s="279" t="str">
        <f>'Comp. Desp. Indiretas'!$C$75</f>
        <v>HOSPEDAGEM VIAGEM</v>
      </c>
      <c r="E60778" s="278" t="str">
        <f>Resumo!$R$5</f>
        <v>Despesa</v>
      </c>
      <c r="F60778" s="278" t="str">
        <f>Resumo!$R$6</f>
        <v>Despesa Indireta</v>
      </c>
      <c r="G60778" s="286">
        <f>'Comp. Desp. Indiretas'!EA75</f>
        <v>0</v>
      </c>
    </row>
    <row r="60779" spans="1:7">
      <c r="A60779" s="283">
        <f>'Comp. Desp. Indiretas'!$EA$7</f>
        <v>0</v>
      </c>
      <c r="B60779" s="278" t="str">
        <f>'Comp. Desp. Indiretas'!$A$76</f>
        <v>DG</v>
      </c>
      <c r="D60779" s="279" t="str">
        <f>'Comp. Desp. Indiretas'!$C$76</f>
        <v>ALIMENTAÇÃO VIAGEM (CAFÉ / ALMOÇO OU JANTA)</v>
      </c>
      <c r="E60779" s="278" t="str">
        <f>Resumo!$R$5</f>
        <v>Despesa</v>
      </c>
      <c r="F60779" s="278" t="str">
        <f>Resumo!$R$6</f>
        <v>Despesa Indireta</v>
      </c>
      <c r="G60779" s="286">
        <f>'Comp. Desp. Indiretas'!EA76</f>
        <v>0</v>
      </c>
    </row>
    <row r="60780" spans="1:7">
      <c r="A60780" s="283">
        <f>'Comp. Desp. Indiretas'!$EA$7</f>
        <v>0</v>
      </c>
      <c r="B60780" s="278" t="str">
        <f>'Comp. Desp. Indiretas'!$A$77</f>
        <v>DG</v>
      </c>
      <c r="D60780" s="279" t="str">
        <f>'Comp. Desp. Indiretas'!$C$77</f>
        <v>SALA COMERCIAL - PARAUAPEBAS/PA</v>
      </c>
      <c r="E60780" s="278" t="str">
        <f>Resumo!$R$5</f>
        <v>Despesa</v>
      </c>
      <c r="F60780" s="278" t="str">
        <f>Resumo!$R$6</f>
        <v>Despesa Indireta</v>
      </c>
      <c r="G60780" s="286">
        <f>'Comp. Desp. Indiretas'!EA77</f>
        <v>0</v>
      </c>
    </row>
    <row r="60781" spans="1:7">
      <c r="A60781" s="283">
        <f>'Comp. Desp. Indiretas'!$EA$7</f>
        <v>0</v>
      </c>
      <c r="B60781" s="278" t="str">
        <f>'Comp. Desp. Indiretas'!$A$78</f>
        <v>DG</v>
      </c>
      <c r="D60781" s="279" t="str">
        <f>'Comp. Desp. Indiretas'!$C$78</f>
        <v>ALIMENTAÇÃO VIAGEM (CAFÉ / ALMOÇO OU JANTA)</v>
      </c>
      <c r="E60781" s="278" t="str">
        <f>Resumo!$R$5</f>
        <v>Despesa</v>
      </c>
      <c r="F60781" s="278" t="str">
        <f>Resumo!$R$6</f>
        <v>Despesa Indireta</v>
      </c>
      <c r="G60781" s="286">
        <f>'Comp. Desp. Indiretas'!EA78</f>
        <v>0</v>
      </c>
    </row>
    <row r="60782" spans="1:7">
      <c r="A60782" s="283">
        <f>'Comp. Desp. Indiretas'!$EA$7</f>
        <v>0</v>
      </c>
      <c r="B60782" s="278" t="str">
        <f>'Comp. Desp. Indiretas'!$A$79</f>
        <v>DG</v>
      </c>
      <c r="D60782" s="279" t="str">
        <f>'Comp. Desp. Indiretas'!$C$79</f>
        <v>ALIMENTAÇÃO - NIVEL 2</v>
      </c>
      <c r="E60782" s="278" t="str">
        <f>Resumo!$R$5</f>
        <v>Despesa</v>
      </c>
      <c r="F60782" s="278" t="str">
        <f>Resumo!$R$6</f>
        <v>Despesa Indireta</v>
      </c>
      <c r="G60782" s="286">
        <f>'Comp. Desp. Indiretas'!EA79</f>
        <v>0</v>
      </c>
    </row>
    <row r="60783" spans="1:7">
      <c r="A60783" s="283">
        <f>'Comp. Desp. Indiretas'!$EA$7</f>
        <v>0</v>
      </c>
      <c r="B60783" s="278" t="str">
        <f>'Comp. Desp. Indiretas'!$A$80</f>
        <v>DG</v>
      </c>
      <c r="D60783" s="279" t="str">
        <f>'Comp. Desp. Indiretas'!$C$80</f>
        <v>ALIMENTAÇÃO - NIVEL 3</v>
      </c>
      <c r="E60783" s="278" t="str">
        <f>Resumo!$R$5</f>
        <v>Despesa</v>
      </c>
      <c r="F60783" s="278" t="str">
        <f>Resumo!$R$6</f>
        <v>Despesa Indireta</v>
      </c>
      <c r="G60783" s="286">
        <f>'Comp. Desp. Indiretas'!EA80</f>
        <v>0</v>
      </c>
    </row>
    <row r="60784" spans="1:7">
      <c r="A60784" s="283">
        <f>'Comp. Desp. Indiretas'!$EA$7</f>
        <v>0</v>
      </c>
      <c r="B60784" s="278" t="str">
        <f>'Comp. Desp. Indiretas'!$A$81</f>
        <v>DG</v>
      </c>
      <c r="D60784" s="279" t="str">
        <f>'Comp. Desp. Indiretas'!$C$81</f>
        <v>TELEFONIA</v>
      </c>
      <c r="E60784" s="278" t="str">
        <f>Resumo!$R$5</f>
        <v>Despesa</v>
      </c>
      <c r="F60784" s="278" t="str">
        <f>Resumo!$R$6</f>
        <v>Despesa Indireta</v>
      </c>
      <c r="G60784" s="286">
        <f>'Comp. Desp. Indiretas'!EA81</f>
        <v>0</v>
      </c>
    </row>
    <row r="60785" spans="1:7">
      <c r="A60785" s="283">
        <f>'Comp. Desp. Indiretas'!$EA$7</f>
        <v>0</v>
      </c>
      <c r="B60785" s="278" t="str">
        <f>'Comp. Desp. Indiretas'!$A$82</f>
        <v>DG</v>
      </c>
      <c r="D60785" s="279" t="str">
        <f>'Comp. Desp. Indiretas'!$C$82</f>
        <v>ALUGUEL DE VEÍCULO SUV</v>
      </c>
      <c r="E60785" s="278" t="str">
        <f>Resumo!$R$5</f>
        <v>Despesa</v>
      </c>
      <c r="F60785" s="278" t="str">
        <f>Resumo!$R$6</f>
        <v>Despesa Indireta</v>
      </c>
      <c r="G60785" s="286">
        <f>'Comp. Desp. Indiretas'!EA82</f>
        <v>0</v>
      </c>
    </row>
    <row r="60786" spans="1:7">
      <c r="A60786" s="283">
        <f>'Comp. Desp. Indiretas'!$EA$7</f>
        <v>0</v>
      </c>
      <c r="B60786" s="278" t="str">
        <f>'Comp. Desp. Indiretas'!$A$83</f>
        <v>DG</v>
      </c>
      <c r="D60786" s="279" t="str">
        <f>'Comp. Desp. Indiretas'!$C$83</f>
        <v>ALUGUEL DE VEICULO LEVE</v>
      </c>
      <c r="E60786" s="278" t="str">
        <f>Resumo!$R$5</f>
        <v>Despesa</v>
      </c>
      <c r="F60786" s="278" t="str">
        <f>Resumo!$R$6</f>
        <v>Despesa Indireta</v>
      </c>
      <c r="G60786" s="286">
        <f>'Comp. Desp. Indiretas'!EA83</f>
        <v>0</v>
      </c>
    </row>
    <row r="60787" spans="1:7">
      <c r="A60787" s="283">
        <f>'Comp. Desp. Indiretas'!$EA$7</f>
        <v>0</v>
      </c>
      <c r="B60787" s="278" t="str">
        <f>'Comp. Desp. Indiretas'!$A$84</f>
        <v>DG</v>
      </c>
      <c r="D60787" s="279" t="str">
        <f>'Comp. Desp. Indiretas'!$C$84</f>
        <v>ALUGUEL CAMINHONTE</v>
      </c>
      <c r="E60787" s="278" t="str">
        <f>Resumo!$R$5</f>
        <v>Despesa</v>
      </c>
      <c r="F60787" s="278" t="str">
        <f>Resumo!$R$6</f>
        <v>Despesa Indireta</v>
      </c>
      <c r="G60787" s="286">
        <f>'Comp. Desp. Indiretas'!EA84</f>
        <v>0</v>
      </c>
    </row>
    <row r="60788" spans="1:7">
      <c r="A60788" s="283">
        <f>'Comp. Desp. Indiretas'!$EA$7</f>
        <v>0</v>
      </c>
      <c r="B60788" s="278" t="str">
        <f>'Comp. Desp. Indiretas'!$A$85</f>
        <v>DG</v>
      </c>
      <c r="D60788" s="279" t="str">
        <f>'Comp. Desp. Indiretas'!$C$85</f>
        <v>AQUISIÇÃO DE VEICULO</v>
      </c>
      <c r="E60788" s="278" t="str">
        <f>Resumo!$R$5</f>
        <v>Despesa</v>
      </c>
      <c r="F60788" s="278" t="str">
        <f>Resumo!$R$6</f>
        <v>Despesa Indireta</v>
      </c>
      <c r="G60788" s="286">
        <f>'Comp. Desp. Indiretas'!EA85</f>
        <v>0</v>
      </c>
    </row>
    <row r="60789" spans="1:7">
      <c r="A60789" s="283">
        <f>'Comp. Desp. Indiretas'!$EA$7</f>
        <v>0</v>
      </c>
      <c r="B60789" s="278" t="str">
        <f>'Comp. Desp. Indiretas'!$A$86</f>
        <v>DG</v>
      </c>
      <c r="D60789" s="279" t="str">
        <f>'Comp. Desp. Indiretas'!$C$86</f>
        <v>COMBUSTÍVEL - GASOLINA</v>
      </c>
      <c r="E60789" s="278" t="str">
        <f>Resumo!$R$5</f>
        <v>Despesa</v>
      </c>
      <c r="F60789" s="278" t="str">
        <f>Resumo!$R$6</f>
        <v>Despesa Indireta</v>
      </c>
      <c r="G60789" s="286">
        <f>'Comp. Desp. Indiretas'!EA86</f>
        <v>0</v>
      </c>
    </row>
    <row r="60790" spans="1:7">
      <c r="A60790" s="283">
        <f>'Comp. Desp. Indiretas'!$EA$7</f>
        <v>0</v>
      </c>
      <c r="B60790" s="278" t="str">
        <f>'Comp. Desp. Indiretas'!$A$87</f>
        <v>DG</v>
      </c>
      <c r="D60790" s="279" t="str">
        <f>'Comp. Desp. Indiretas'!$C$87</f>
        <v>COMBUSTÍVEL - DIESEL</v>
      </c>
      <c r="E60790" s="278" t="str">
        <f>Resumo!$R$5</f>
        <v>Despesa</v>
      </c>
      <c r="F60790" s="278" t="str">
        <f>Resumo!$R$6</f>
        <v>Despesa Indireta</v>
      </c>
      <c r="G60790" s="286">
        <f>'Comp. Desp. Indiretas'!EA87</f>
        <v>0</v>
      </c>
    </row>
    <row r="60791" spans="1:7">
      <c r="A60791" s="283">
        <f>'Comp. Desp. Indiretas'!$EA$7</f>
        <v>0</v>
      </c>
      <c r="B60791" s="278" t="str">
        <f>'Comp. Desp. Indiretas'!$A$88</f>
        <v>DG</v>
      </c>
      <c r="D60791" s="279" t="str">
        <f>'Comp. Desp. Indiretas'!$C$88</f>
        <v>PASSAGEM AÉREA</v>
      </c>
      <c r="E60791" s="278" t="str">
        <f>Resumo!$R$5</f>
        <v>Despesa</v>
      </c>
      <c r="F60791" s="278" t="str">
        <f>Resumo!$R$6</f>
        <v>Despesa Indireta</v>
      </c>
      <c r="G60791" s="286">
        <f>'Comp. Desp. Indiretas'!EA88</f>
        <v>0</v>
      </c>
    </row>
    <row r="60792" spans="1:7">
      <c r="A60792" s="283">
        <f>'Comp. Desp. Indiretas'!$EA$7</f>
        <v>0</v>
      </c>
      <c r="B60792" s="278" t="str">
        <f>'Comp. Desp. Indiretas'!$A$89</f>
        <v>ART</v>
      </c>
      <c r="D60792" s="279" t="str">
        <f>'Comp. Desp. Indiretas'!$C$89</f>
        <v>ART CREA - Nível 1</v>
      </c>
      <c r="E60792" s="278" t="str">
        <f>Resumo!$R$5</f>
        <v>Despesa</v>
      </c>
      <c r="F60792" s="278" t="str">
        <f>Resumo!$R$6</f>
        <v>Despesa Indireta</v>
      </c>
      <c r="G60792" s="286">
        <f>'Comp. Desp. Indiretas'!EA89</f>
        <v>0</v>
      </c>
    </row>
    <row r="60793" spans="1:7">
      <c r="A60793" s="283">
        <f>'Comp. Desp. Indiretas'!$EA$7</f>
        <v>0</v>
      </c>
      <c r="B60793" s="278" t="str">
        <f>'Comp. Desp. Indiretas'!$A$90</f>
        <v>ART</v>
      </c>
      <c r="D60793" s="279" t="str">
        <f>'Comp. Desp. Indiretas'!$C$90</f>
        <v>ART CREA - Nível 2</v>
      </c>
      <c r="E60793" s="278" t="str">
        <f>Resumo!$R$5</f>
        <v>Despesa</v>
      </c>
      <c r="F60793" s="278" t="str">
        <f>Resumo!$R$6</f>
        <v>Despesa Indireta</v>
      </c>
      <c r="G60793" s="286">
        <f>'Comp. Desp. Indiretas'!EA90</f>
        <v>0</v>
      </c>
    </row>
    <row r="60794" spans="1:7">
      <c r="A60794" s="283">
        <f>'Comp. Desp. Indiretas'!$EA$7</f>
        <v>0</v>
      </c>
      <c r="B60794" s="278" t="str">
        <f>'Comp. Desp. Indiretas'!$A$91</f>
        <v>ART</v>
      </c>
      <c r="D60794" s="279" t="str">
        <f>'Comp. Desp. Indiretas'!$C$91</f>
        <v>ART CREA - Nível 3</v>
      </c>
      <c r="E60794" s="278" t="str">
        <f>Resumo!$R$5</f>
        <v>Despesa</v>
      </c>
      <c r="F60794" s="278" t="str">
        <f>Resumo!$R$6</f>
        <v>Despesa Indireta</v>
      </c>
      <c r="G60794" s="286">
        <f>'Comp. Desp. Indiretas'!EA91</f>
        <v>0</v>
      </c>
    </row>
    <row r="60795" spans="1:7">
      <c r="A60795" s="283">
        <f>'Comp. Desp. Indiretas'!$EA$7</f>
        <v>0</v>
      </c>
      <c r="B60795" s="278" t="str">
        <f>'Comp. Desp. Indiretas'!$A$92</f>
        <v>ART</v>
      </c>
      <c r="D60795" s="279" t="str">
        <f>'Comp. Desp. Indiretas'!$C$92</f>
        <v>ACERVO CREA</v>
      </c>
      <c r="E60795" s="278" t="str">
        <f>Resumo!$R$5</f>
        <v>Despesa</v>
      </c>
      <c r="F60795" s="278" t="str">
        <f>Resumo!$R$6</f>
        <v>Despesa Indireta</v>
      </c>
      <c r="G60795" s="286">
        <f>'Comp. Desp. Indiretas'!EA92</f>
        <v>0</v>
      </c>
    </row>
    <row r="60796" spans="1:7">
      <c r="A60796" s="283">
        <f>'Comp. Desp. Indiretas'!$EA$7</f>
        <v>0</v>
      </c>
      <c r="B60796" s="278" t="str">
        <f>'Comp. Desp. Indiretas'!$A$93</f>
        <v>ART</v>
      </c>
      <c r="D60796" s="279" t="str">
        <f>'Comp. Desp. Indiretas'!$C$93</f>
        <v>ART CRBio</v>
      </c>
      <c r="E60796" s="278" t="str">
        <f>Resumo!$R$5</f>
        <v>Despesa</v>
      </c>
      <c r="F60796" s="278" t="str">
        <f>Resumo!$R$6</f>
        <v>Despesa Indireta</v>
      </c>
      <c r="G60796" s="286">
        <f>'Comp. Desp. Indiretas'!EA93</f>
        <v>0</v>
      </c>
    </row>
    <row r="60797" spans="1:7">
      <c r="A60797" s="283">
        <f>'Comp. Desp. Indiretas'!$EA$7</f>
        <v>0</v>
      </c>
      <c r="B60797" s="278" t="str">
        <f>'Comp. Desp. Indiretas'!$A$94</f>
        <v>ART</v>
      </c>
      <c r="D60797" s="279" t="str">
        <f>'Comp. Desp. Indiretas'!$C$94</f>
        <v>ACERVO CRBio</v>
      </c>
      <c r="E60797" s="278" t="str">
        <f>Resumo!$R$5</f>
        <v>Despesa</v>
      </c>
      <c r="F60797" s="278" t="str">
        <f>Resumo!$R$6</f>
        <v>Despesa Indireta</v>
      </c>
      <c r="G60797" s="286">
        <f>'Comp. Desp. Indiretas'!EA94</f>
        <v>0</v>
      </c>
    </row>
    <row r="60798" spans="1:7">
      <c r="A60798" s="283">
        <f>'Comp. Desp. Indiretas'!$EA$7</f>
        <v>0</v>
      </c>
      <c r="B60798" s="278" t="str">
        <f>'Comp. Desp. Indiretas'!$A$95</f>
        <v>ART</v>
      </c>
      <c r="D60798" s="279" t="str">
        <f>'Comp. Desp. Indiretas'!$C$95</f>
        <v>VISTO CREA PF</v>
      </c>
      <c r="E60798" s="278" t="str">
        <f>Resumo!$R$5</f>
        <v>Despesa</v>
      </c>
      <c r="F60798" s="278" t="str">
        <f>Resumo!$R$6</f>
        <v>Despesa Indireta</v>
      </c>
      <c r="G60798" s="286">
        <f>'Comp. Desp. Indiretas'!EA95</f>
        <v>0</v>
      </c>
    </row>
    <row r="60799" spans="1:7">
      <c r="A60799" s="283">
        <f>'Comp. Desp. Indiretas'!$EA$7</f>
        <v>0</v>
      </c>
      <c r="B60799" s="278" t="str">
        <f>'Comp. Desp. Indiretas'!$A$96</f>
        <v>ART</v>
      </c>
      <c r="D60799" s="279" t="str">
        <f>'Comp. Desp. Indiretas'!$C$96</f>
        <v>VISTO CREA PJ</v>
      </c>
      <c r="E60799" s="278" t="str">
        <f>Resumo!$R$5</f>
        <v>Despesa</v>
      </c>
      <c r="F60799" s="278" t="str">
        <f>Resumo!$R$6</f>
        <v>Despesa Indireta</v>
      </c>
      <c r="G60799" s="286">
        <f>'Comp. Desp. Indiretas'!EA96</f>
        <v>0</v>
      </c>
    </row>
    <row r="60800" spans="1:7">
      <c r="A60800" s="283">
        <f>'Comp. Desp. Indiretas'!$EA$7</f>
        <v>0</v>
      </c>
      <c r="B60800" s="278" t="str">
        <f>'Comp. Desp. Indiretas'!$A$97</f>
        <v>ART</v>
      </c>
      <c r="D60800" s="279" t="str">
        <f>'Comp. Desp. Indiretas'!$C$97</f>
        <v>ANUIDADE CREA PF</v>
      </c>
      <c r="E60800" s="278" t="str">
        <f>Resumo!$R$5</f>
        <v>Despesa</v>
      </c>
      <c r="F60800" s="278" t="str">
        <f>Resumo!$R$6</f>
        <v>Despesa Indireta</v>
      </c>
      <c r="G60800" s="286">
        <f>'Comp. Desp. Indiretas'!EA97</f>
        <v>0</v>
      </c>
    </row>
    <row r="60801" spans="1:7">
      <c r="A60801" s="283">
        <f>'Comp. Desp. Indiretas'!$EA$7</f>
        <v>0</v>
      </c>
      <c r="B60801" s="278" t="str">
        <f>'Comp. Desp. Indiretas'!$A$98</f>
        <v>ART</v>
      </c>
      <c r="D60801" s="279" t="str">
        <f>'Comp. Desp. Indiretas'!$C$98</f>
        <v>ANUIDADE CREA PJ</v>
      </c>
      <c r="E60801" s="278" t="str">
        <f>Resumo!$R$5</f>
        <v>Despesa</v>
      </c>
      <c r="F60801" s="278" t="str">
        <f>Resumo!$R$6</f>
        <v>Despesa Indireta</v>
      </c>
      <c r="G60801" s="286">
        <f>'Comp. Desp. Indiretas'!EA98</f>
        <v>0</v>
      </c>
    </row>
    <row r="60802" spans="1:7">
      <c r="A60802" s="283">
        <f>'Comp. Desp. Indiretas'!$EA$7</f>
        <v>0</v>
      </c>
      <c r="B60802" s="278" t="str">
        <f>'Comp. Desp. Indiretas'!$A$99</f>
        <v>ART</v>
      </c>
      <c r="D60802" s="279" t="str">
        <f>'Comp. Desp. Indiretas'!$C$99</f>
        <v>VISTO CRBio PF</v>
      </c>
      <c r="E60802" s="278" t="str">
        <f>Resumo!$R$5</f>
        <v>Despesa</v>
      </c>
      <c r="F60802" s="278" t="str">
        <f>Resumo!$R$6</f>
        <v>Despesa Indireta</v>
      </c>
      <c r="G60802" s="286">
        <f>'Comp. Desp. Indiretas'!EA99</f>
        <v>0</v>
      </c>
    </row>
    <row r="60803" spans="1:7">
      <c r="A60803" s="283">
        <f>'Comp. Desp. Indiretas'!$EA$7</f>
        <v>0</v>
      </c>
      <c r="B60803" s="278" t="str">
        <f>'Comp. Desp. Indiretas'!$A$100</f>
        <v>ART</v>
      </c>
      <c r="D60803" s="279" t="str">
        <f>'Comp. Desp. Indiretas'!$C$100</f>
        <v>VISTO CRBio PJ</v>
      </c>
      <c r="E60803" s="278" t="str">
        <f>Resumo!$R$5</f>
        <v>Despesa</v>
      </c>
      <c r="F60803" s="278" t="str">
        <f>Resumo!$R$6</f>
        <v>Despesa Indireta</v>
      </c>
      <c r="G60803" s="286">
        <f>'Comp. Desp. Indiretas'!EA100</f>
        <v>0</v>
      </c>
    </row>
    <row r="60804" spans="1:7">
      <c r="A60804" s="283">
        <f>'Comp. Desp. Indiretas'!$EA$7</f>
        <v>0</v>
      </c>
      <c r="B60804" s="278" t="str">
        <f>'Comp. Desp. Indiretas'!$A$101</f>
        <v>SMS</v>
      </c>
      <c r="D60804" s="279" t="str">
        <f>'Comp. Desp. Indiretas'!$C$101</f>
        <v>PPRA</v>
      </c>
      <c r="E60804" s="278" t="str">
        <f>Resumo!$R$5</f>
        <v>Despesa</v>
      </c>
      <c r="F60804" s="278" t="str">
        <f>Resumo!$R$6</f>
        <v>Despesa Indireta</v>
      </c>
      <c r="G60804" s="286">
        <f>'Comp. Desp. Indiretas'!EA101</f>
        <v>0</v>
      </c>
    </row>
    <row r="60805" spans="1:7">
      <c r="A60805" s="283">
        <f>'Comp. Desp. Indiretas'!$EA$7</f>
        <v>0</v>
      </c>
      <c r="B60805" s="278" t="str">
        <f>'Comp. Desp. Indiretas'!$A$102</f>
        <v>SMS</v>
      </c>
      <c r="D60805" s="279" t="str">
        <f>'Comp. Desp. Indiretas'!$C$102</f>
        <v>PCMSO</v>
      </c>
      <c r="E60805" s="278" t="str">
        <f>Resumo!$R$5</f>
        <v>Despesa</v>
      </c>
      <c r="F60805" s="278" t="str">
        <f>Resumo!$R$6</f>
        <v>Despesa Indireta</v>
      </c>
      <c r="G60805" s="286">
        <f>'Comp. Desp. Indiretas'!EA102</f>
        <v>0</v>
      </c>
    </row>
    <row r="60806" spans="1:7">
      <c r="A60806" s="283">
        <f>'Comp. Desp. Indiretas'!$EA$7</f>
        <v>0</v>
      </c>
      <c r="B60806" s="278" t="str">
        <f>'Comp. Desp. Indiretas'!$A$103</f>
        <v>SMS</v>
      </c>
      <c r="D60806" s="279" t="str">
        <f>'Comp. Desp. Indiretas'!$C$103</f>
        <v>PGR</v>
      </c>
      <c r="E60806" s="278" t="str">
        <f>Resumo!$R$5</f>
        <v>Despesa</v>
      </c>
      <c r="F60806" s="278" t="str">
        <f>Resumo!$R$6</f>
        <v>Despesa Indireta</v>
      </c>
      <c r="G60806" s="286">
        <f>'Comp. Desp. Indiretas'!EA103</f>
        <v>0</v>
      </c>
    </row>
    <row r="60807" spans="1:7">
      <c r="A60807" s="283">
        <f>'Comp. Desp. Indiretas'!$EA$7</f>
        <v>0</v>
      </c>
      <c r="B60807" s="278" t="str">
        <f>'Comp. Desp. Indiretas'!$A$104</f>
        <v>SMS</v>
      </c>
      <c r="D60807" s="279" t="str">
        <f>'Comp. Desp. Indiretas'!$C$104</f>
        <v>PAE</v>
      </c>
      <c r="E60807" s="278" t="str">
        <f>Resumo!$R$5</f>
        <v>Despesa</v>
      </c>
      <c r="F60807" s="278" t="str">
        <f>Resumo!$R$6</f>
        <v>Despesa Indireta</v>
      </c>
      <c r="G60807" s="286">
        <f>'Comp. Desp. Indiretas'!EA104</f>
        <v>0</v>
      </c>
    </row>
    <row r="60808" spans="1:7">
      <c r="A60808" s="283">
        <f>'Comp. Desp. Indiretas'!$EA$7</f>
        <v>0</v>
      </c>
      <c r="B60808" s="278" t="str">
        <f>'Comp. Desp. Indiretas'!$A$105</f>
        <v>SMS</v>
      </c>
      <c r="D60808" s="279" t="str">
        <f>'Comp. Desp. Indiretas'!$C$105</f>
        <v>TREINAMENTO</v>
      </c>
      <c r="E60808" s="278" t="str">
        <f>Resumo!$R$5</f>
        <v>Despesa</v>
      </c>
      <c r="F60808" s="278" t="str">
        <f>Resumo!$R$6</f>
        <v>Despesa Indireta</v>
      </c>
      <c r="G60808" s="286">
        <f>'Comp. Desp. Indiretas'!EA105</f>
        <v>0</v>
      </c>
    </row>
    <row r="60809" spans="1:7">
      <c r="A60809" s="283">
        <f>'Comp. Desp. Indiretas'!$EA$7</f>
        <v>0</v>
      </c>
      <c r="B60809" s="278" t="str">
        <f>'Comp. Desp. Indiretas'!$A$106</f>
        <v>SMS</v>
      </c>
      <c r="D60809" s="279" t="str">
        <f>'Comp. Desp. Indiretas'!$C$106</f>
        <v>ASO</v>
      </c>
      <c r="E60809" s="278" t="str">
        <f>Resumo!$R$5</f>
        <v>Despesa</v>
      </c>
      <c r="F60809" s="278" t="str">
        <f>Resumo!$R$6</f>
        <v>Despesa Indireta</v>
      </c>
      <c r="G60809" s="286">
        <f>'Comp. Desp. Indiretas'!EA106</f>
        <v>0</v>
      </c>
    </row>
    <row r="60810" spans="1:7">
      <c r="A60810" s="283">
        <f>'Comp. Desp. Indiretas'!$EA$7</f>
        <v>0</v>
      </c>
      <c r="B60810" s="278">
        <f>'Comp. Desp. Indiretas'!$A$107</f>
        <v>0</v>
      </c>
      <c r="D60810" s="279" t="str">
        <f>'Comp. Desp. Indiretas'!$C$107</f>
        <v/>
      </c>
      <c r="E60810" s="278" t="str">
        <f>Resumo!$R$5</f>
        <v>Despesa</v>
      </c>
      <c r="F60810" s="278" t="str">
        <f>Resumo!$R$6</f>
        <v>Despesa Indireta</v>
      </c>
      <c r="G60810" s="286">
        <f>'Comp. Desp. Indiretas'!EA107</f>
        <v>0</v>
      </c>
    </row>
    <row r="60811" spans="1:7">
      <c r="A60811" s="283">
        <f>'Comp. Desp. Indiretas'!$EA$7</f>
        <v>0</v>
      </c>
      <c r="B60811" s="278">
        <f>'Comp. Desp. Indiretas'!$A$108</f>
        <v>0</v>
      </c>
      <c r="D60811" s="279" t="str">
        <f>'Comp. Desp. Indiretas'!$C$108</f>
        <v/>
      </c>
      <c r="E60811" s="278" t="str">
        <f>Resumo!$R$5</f>
        <v>Despesa</v>
      </c>
      <c r="F60811" s="278" t="str">
        <f>Resumo!$R$6</f>
        <v>Despesa Indireta</v>
      </c>
      <c r="G60811" s="286">
        <f>'Comp. Desp. Indiretas'!EA108</f>
        <v>0</v>
      </c>
    </row>
    <row r="60812" spans="1:7">
      <c r="A60812" s="283">
        <f>'Comp. Desp. Indiretas'!$EA$7</f>
        <v>0</v>
      </c>
      <c r="B60812" s="278">
        <f>'Comp. Desp. Indiretas'!$A$109</f>
        <v>0</v>
      </c>
      <c r="D60812" s="279" t="str">
        <f>'Comp. Desp. Indiretas'!$C$109</f>
        <v/>
      </c>
      <c r="E60812" s="278" t="str">
        <f>Resumo!$R$5</f>
        <v>Despesa</v>
      </c>
      <c r="F60812" s="278" t="str">
        <f>Resumo!$R$6</f>
        <v>Despesa Indireta</v>
      </c>
      <c r="G60812" s="286">
        <f>'Comp. Desp. Indiretas'!EA109</f>
        <v>0</v>
      </c>
    </row>
    <row r="60813" spans="1:7">
      <c r="A60813" s="283">
        <f>'Comp. Desp. Indiretas'!$EA$7</f>
        <v>0</v>
      </c>
      <c r="B60813" s="278">
        <f>'Comp. Desp. Indiretas'!$A$110</f>
        <v>0</v>
      </c>
      <c r="D60813" s="279" t="str">
        <f>'Comp. Desp. Indiretas'!$C$110</f>
        <v/>
      </c>
      <c r="E60813" s="278" t="str">
        <f>Resumo!$R$5</f>
        <v>Despesa</v>
      </c>
      <c r="F60813" s="278" t="str">
        <f>Resumo!$R$6</f>
        <v>Despesa Indireta</v>
      </c>
      <c r="G60813" s="286">
        <f>'Comp. Desp. Indiretas'!EA110</f>
        <v>0</v>
      </c>
    </row>
    <row r="60814" spans="1:7">
      <c r="A60814" s="283">
        <f>'Comp. Desp. Indiretas'!$EA$7</f>
        <v>0</v>
      </c>
      <c r="B60814" s="278">
        <f>'Comp. Desp. Indiretas'!$A$111</f>
        <v>0</v>
      </c>
      <c r="D60814" s="279" t="str">
        <f>'Comp. Desp. Indiretas'!$C$111</f>
        <v/>
      </c>
      <c r="E60814" s="278" t="str">
        <f>Resumo!$R$5</f>
        <v>Despesa</v>
      </c>
      <c r="F60814" s="278" t="str">
        <f>Resumo!$R$6</f>
        <v>Despesa Indireta</v>
      </c>
      <c r="G60814" s="286">
        <f>'Comp. Desp. Indiretas'!EA111</f>
        <v>0</v>
      </c>
    </row>
    <row r="60815" spans="1:7">
      <c r="A60815" s="283">
        <f>'Comp. Desp. Indiretas'!$EA$7</f>
        <v>0</v>
      </c>
      <c r="B60815" s="278">
        <f>'Comp. Desp. Indiretas'!$A$112</f>
        <v>0</v>
      </c>
      <c r="D60815" s="279" t="str">
        <f>'Comp. Desp. Indiretas'!$C$112</f>
        <v/>
      </c>
      <c r="E60815" s="278" t="str">
        <f>Resumo!$R$5</f>
        <v>Despesa</v>
      </c>
      <c r="F60815" s="278" t="str">
        <f>Resumo!$R$6</f>
        <v>Despesa Indireta</v>
      </c>
      <c r="G60815" s="286">
        <f>'Comp. Desp. Indiretas'!EA112</f>
        <v>0</v>
      </c>
    </row>
    <row r="60816" spans="1:7">
      <c r="A60816" s="283">
        <f>'Comp. Desp. Indiretas'!$EA$7</f>
        <v>0</v>
      </c>
      <c r="B60816" s="278" t="str">
        <f>'Composições Desp. Diretas'!$A$10</f>
        <v>MOD</v>
      </c>
      <c r="C60816" s="278" t="str">
        <f>EAP!$C$9</f>
        <v>PP01</v>
      </c>
      <c r="D60816" s="279" t="str">
        <f>'Composições Desp. Diretas'!$C$10</f>
        <v>ANALISTA TÉCNICO</v>
      </c>
      <c r="E60816" s="278" t="str">
        <f>Resumo!$R$5</f>
        <v>Despesa</v>
      </c>
      <c r="F60816" s="278" t="str">
        <f>Resumo!$R$7</f>
        <v>Despesa Direta</v>
      </c>
      <c r="G60816" s="286">
        <f>'Composições Desp. Diretas'!EB10</f>
        <v>0</v>
      </c>
    </row>
    <row r="60817" spans="1:7">
      <c r="A60817" s="283">
        <f>'Comp. Desp. Indiretas'!$EA$7</f>
        <v>0</v>
      </c>
      <c r="B60817" s="278" t="str">
        <f>'Composições Desp. Diretas'!$A$11</f>
        <v>MOD</v>
      </c>
      <c r="C60817" s="278" t="str">
        <f>EAP!$C$9</f>
        <v>PP01</v>
      </c>
      <c r="D60817" s="279" t="str">
        <f>'Composições Desp. Diretas'!$C$11</f>
        <v>ASSISTENTE ADMINISTRATIVO</v>
      </c>
      <c r="E60817" s="278" t="str">
        <f>Resumo!$R$5</f>
        <v>Despesa</v>
      </c>
      <c r="F60817" s="278" t="str">
        <f>Resumo!$R$7</f>
        <v>Despesa Direta</v>
      </c>
      <c r="G60817" s="286">
        <f>'Composições Desp. Diretas'!EB11</f>
        <v>0</v>
      </c>
    </row>
    <row r="60818" spans="1:7">
      <c r="A60818" s="283">
        <f>'Comp. Desp. Indiretas'!$EA$7</f>
        <v>0</v>
      </c>
      <c r="B60818" s="278" t="str">
        <f>'Composições Desp. Diretas'!$A$12</f>
        <v>MOD</v>
      </c>
      <c r="C60818" s="278" t="str">
        <f>EAP!$C$9</f>
        <v>PP01</v>
      </c>
      <c r="D60818" s="279" t="str">
        <f>'Composições Desp. Diretas'!$C$12</f>
        <v>TÉCNICO DE SEGURANÇA</v>
      </c>
      <c r="E60818" s="278" t="str">
        <f>Resumo!$R$5</f>
        <v>Despesa</v>
      </c>
      <c r="F60818" s="278" t="str">
        <f>Resumo!$R$7</f>
        <v>Despesa Direta</v>
      </c>
      <c r="G60818" s="286">
        <f>'Composições Desp. Diretas'!EB12</f>
        <v>0</v>
      </c>
    </row>
    <row r="60819" spans="1:7">
      <c r="A60819" s="283">
        <f>'Comp. Desp. Indiretas'!$EA$7</f>
        <v>0</v>
      </c>
      <c r="B60819" s="278" t="str">
        <f>'Composições Desp. Diretas'!$A$13</f>
        <v>MOD</v>
      </c>
      <c r="C60819" s="278" t="str">
        <f>EAP!$C$9</f>
        <v>PP01</v>
      </c>
      <c r="D60819" s="279" t="str">
        <f>'Composições Desp. Diretas'!$C$13</f>
        <v>PREPOSTO</v>
      </c>
      <c r="E60819" s="278" t="str">
        <f>Resumo!$R$5</f>
        <v>Despesa</v>
      </c>
      <c r="F60819" s="278" t="str">
        <f>Resumo!$R$7</f>
        <v>Despesa Direta</v>
      </c>
      <c r="G60819" s="286">
        <f>'Composições Desp. Diretas'!EB13</f>
        <v>0</v>
      </c>
    </row>
    <row r="60820" spans="1:7">
      <c r="A60820" s="283">
        <f>'Comp. Desp. Indiretas'!$EA$7</f>
        <v>0</v>
      </c>
      <c r="B60820" s="278" t="str">
        <f>'Composições Desp. Diretas'!$A$14</f>
        <v>MOD</v>
      </c>
      <c r="C60820" s="278" t="str">
        <f>EAP!$C$9</f>
        <v>PP01</v>
      </c>
      <c r="D60820" s="279" t="str">
        <f>'Composições Desp. Diretas'!$C$14</f>
        <v>COORDENADOR PEAC</v>
      </c>
      <c r="E60820" s="278" t="str">
        <f>Resumo!$R$5</f>
        <v>Despesa</v>
      </c>
      <c r="F60820" s="278" t="str">
        <f>Resumo!$R$7</f>
        <v>Despesa Direta</v>
      </c>
      <c r="G60820" s="286">
        <f>'Composições Desp. Diretas'!EB14</f>
        <v>0</v>
      </c>
    </row>
    <row r="60821" spans="1:7">
      <c r="A60821" s="283">
        <f>'Comp. Desp. Indiretas'!$EA$7</f>
        <v>0</v>
      </c>
      <c r="B60821" s="278" t="str">
        <f>'Composições Desp. Diretas'!$A$15</f>
        <v>MOD</v>
      </c>
      <c r="C60821" s="278" t="str">
        <f>EAP!$C$9</f>
        <v>PP01</v>
      </c>
      <c r="D60821" s="279" t="str">
        <f>'Composições Desp. Diretas'!$C$15</f>
        <v>COORDENADOR PEAC</v>
      </c>
      <c r="E60821" s="278" t="str">
        <f>Resumo!$R$5</f>
        <v>Despesa</v>
      </c>
      <c r="F60821" s="278" t="str">
        <f>Resumo!$R$7</f>
        <v>Despesa Direta</v>
      </c>
      <c r="G60821" s="286">
        <f>'Composições Desp. Diretas'!EB15</f>
        <v>0</v>
      </c>
    </row>
    <row r="60822" spans="1:7">
      <c r="A60822" s="283">
        <f>'Comp. Desp. Indiretas'!$EA$7</f>
        <v>0</v>
      </c>
      <c r="B60822" s="278" t="str">
        <f>'Composições Desp. Diretas'!$A$16</f>
        <v>MOD</v>
      </c>
      <c r="C60822" s="278" t="str">
        <f>EAP!$C$9</f>
        <v>PP01</v>
      </c>
      <c r="D60822" s="279" t="str">
        <f>'Composições Desp. Diretas'!$C$16</f>
        <v>PRODUÇÃO AUDIOVISUAL (DESIGNER GRÁFICO)</v>
      </c>
      <c r="E60822" s="278" t="str">
        <f>Resumo!$R$5</f>
        <v>Despesa</v>
      </c>
      <c r="F60822" s="278" t="str">
        <f>Resumo!$R$7</f>
        <v>Despesa Direta</v>
      </c>
      <c r="G60822" s="286">
        <f>'Composições Desp. Diretas'!EB16</f>
        <v>0</v>
      </c>
    </row>
    <row r="60823" spans="1:7">
      <c r="A60823" s="283">
        <f>'Comp. Desp. Indiretas'!$EA$7</f>
        <v>0</v>
      </c>
      <c r="B60823" s="278" t="str">
        <f>'Composições Desp. Diretas'!$A$17</f>
        <v>DG</v>
      </c>
      <c r="C60823" s="278" t="str">
        <f>EAP!$C$9</f>
        <v>PP01</v>
      </c>
      <c r="D60823" s="279" t="str">
        <f>'Composições Desp. Diretas'!$C$17</f>
        <v>AJUDA DE CUSTO - CAJU - NÍVEL 1</v>
      </c>
      <c r="E60823" s="278" t="str">
        <f>Resumo!$R$5</f>
        <v>Despesa</v>
      </c>
      <c r="F60823" s="278" t="str">
        <f>Resumo!$R$7</f>
        <v>Despesa Direta</v>
      </c>
      <c r="G60823" s="286">
        <f>'Composições Desp. Diretas'!EB17</f>
        <v>0</v>
      </c>
    </row>
    <row r="60824" spans="1:7">
      <c r="A60824" s="283">
        <f>'Comp. Desp. Indiretas'!$EA$7</f>
        <v>0</v>
      </c>
      <c r="B60824" s="278" t="str">
        <f>'Composições Desp. Diretas'!$A$18</f>
        <v>DG</v>
      </c>
      <c r="C60824" s="278" t="str">
        <f>EAP!$C$9</f>
        <v>PP01</v>
      </c>
      <c r="D60824" s="279" t="str">
        <f>'Composições Desp. Diretas'!$C$18</f>
        <v>AJUDA DE CUSTO - CAJU - NÍVEL 2</v>
      </c>
      <c r="E60824" s="278" t="str">
        <f>Resumo!$R$5</f>
        <v>Despesa</v>
      </c>
      <c r="F60824" s="278" t="str">
        <f>Resumo!$R$7</f>
        <v>Despesa Direta</v>
      </c>
      <c r="G60824" s="286">
        <f>'Composições Desp. Diretas'!EB18</f>
        <v>0</v>
      </c>
    </row>
    <row r="60825" spans="1:7">
      <c r="A60825" s="283">
        <f>'Comp. Desp. Indiretas'!$EA$7</f>
        <v>0</v>
      </c>
      <c r="B60825" s="278" t="str">
        <f>'Composições Desp. Diretas'!$A$19</f>
        <v>MA</v>
      </c>
      <c r="C60825" s="278" t="str">
        <f>EAP!$C$9</f>
        <v>PP01</v>
      </c>
      <c r="D60825" s="279" t="str">
        <f>'Composições Desp. Diretas'!$C$19</f>
        <v>UNIFORME/EPI</v>
      </c>
      <c r="E60825" s="278" t="str">
        <f>Resumo!$R$5</f>
        <v>Despesa</v>
      </c>
      <c r="F60825" s="278" t="str">
        <f>Resumo!$R$7</f>
        <v>Despesa Direta</v>
      </c>
      <c r="G60825" s="286">
        <f>'Composições Desp. Diretas'!EB19</f>
        <v>0</v>
      </c>
    </row>
    <row r="60826" spans="1:7">
      <c r="A60826" s="283">
        <f>'Comp. Desp. Indiretas'!$EA$7</f>
        <v>0</v>
      </c>
      <c r="B60826" s="278" t="str">
        <f>'Composições Desp. Diretas'!$A$20</f>
        <v>SMS</v>
      </c>
      <c r="C60826" s="278" t="str">
        <f>EAP!$C$9</f>
        <v>PP01</v>
      </c>
      <c r="D60826" s="279" t="str">
        <f>'Composições Desp. Diretas'!$C$20</f>
        <v>ASO</v>
      </c>
      <c r="E60826" s="278" t="str">
        <f>Resumo!$R$5</f>
        <v>Despesa</v>
      </c>
      <c r="F60826" s="278" t="str">
        <f>Resumo!$R$7</f>
        <v>Despesa Direta</v>
      </c>
      <c r="G60826" s="286">
        <f>'Composições Desp. Diretas'!EB20</f>
        <v>0</v>
      </c>
    </row>
    <row r="60827" spans="1:7">
      <c r="A60827" s="283">
        <f>'Comp. Desp. Indiretas'!$EA$7</f>
        <v>0</v>
      </c>
      <c r="B60827" s="278" t="str">
        <f>'Composições Desp. Diretas'!$A$21</f>
        <v>EQ</v>
      </c>
      <c r="C60827" s="278" t="str">
        <f>EAP!$C$9</f>
        <v>PP01</v>
      </c>
      <c r="D60827" s="279" t="str">
        <f>'Composições Desp. Diretas'!$C$21</f>
        <v>NOTEBOOK</v>
      </c>
      <c r="E60827" s="278" t="str">
        <f>Resumo!$R$5</f>
        <v>Despesa</v>
      </c>
      <c r="F60827" s="278" t="str">
        <f>Resumo!$R$7</f>
        <v>Despesa Direta</v>
      </c>
      <c r="G60827" s="286">
        <f>'Composições Desp. Diretas'!EB21</f>
        <v>0</v>
      </c>
    </row>
    <row r="60828" spans="1:7">
      <c r="A60828" s="283">
        <f>'Comp. Desp. Indiretas'!$EA$7</f>
        <v>0</v>
      </c>
      <c r="B60828" s="278" t="str">
        <f>'Composições Desp. Diretas'!$A$22</f>
        <v>EQ</v>
      </c>
      <c r="C60828" s="278" t="str">
        <f>EAP!$C$9</f>
        <v>PP01</v>
      </c>
      <c r="D60828" s="279" t="str">
        <f>'Composições Desp. Diretas'!$C$22</f>
        <v>KIT MULTIMÍDIA</v>
      </c>
      <c r="E60828" s="278" t="str">
        <f>Resumo!$R$5</f>
        <v>Despesa</v>
      </c>
      <c r="F60828" s="278" t="str">
        <f>Resumo!$R$7</f>
        <v>Despesa Direta</v>
      </c>
      <c r="G60828" s="286">
        <f>'Composições Desp. Diretas'!EB22</f>
        <v>0</v>
      </c>
    </row>
    <row r="60829" spans="1:7">
      <c r="A60829" s="283">
        <f>'Comp. Desp. Indiretas'!$EA$7</f>
        <v>0</v>
      </c>
      <c r="B60829" s="278" t="str">
        <f>'Composições Desp. Diretas'!$A$23</f>
        <v>SMS</v>
      </c>
      <c r="C60829" s="278" t="str">
        <f>EAP!$C$9</f>
        <v>PP01</v>
      </c>
      <c r="D60829" s="279" t="str">
        <f>'Composições Desp. Diretas'!$C$23</f>
        <v>TREINAMENTO RAC02 (VALE)</v>
      </c>
      <c r="E60829" s="278" t="str">
        <f>Resumo!$R$5</f>
        <v>Despesa</v>
      </c>
      <c r="F60829" s="278" t="str">
        <f>Resumo!$R$7</f>
        <v>Despesa Direta</v>
      </c>
      <c r="G60829" s="286">
        <f>'Composições Desp. Diretas'!EB23</f>
        <v>0</v>
      </c>
    </row>
    <row r="60830" spans="1:7">
      <c r="A60830" s="283">
        <f>'Comp. Desp. Indiretas'!$EA$7</f>
        <v>0</v>
      </c>
      <c r="B60830" s="278" t="str">
        <f>'Composições Desp. Diretas'!$A$24</f>
        <v>SE</v>
      </c>
      <c r="C60830" s="278" t="str">
        <f>EAP!$C$9</f>
        <v>PP01</v>
      </c>
      <c r="D60830" s="279" t="str">
        <f>'Composições Desp. Diretas'!$C$24</f>
        <v>ESPECIALISTA - 44h/MÊS</v>
      </c>
      <c r="E60830" s="278" t="str">
        <f>Resumo!$R$5</f>
        <v>Despesa</v>
      </c>
      <c r="F60830" s="278" t="str">
        <f>Resumo!$R$7</f>
        <v>Despesa Direta</v>
      </c>
      <c r="G60830" s="286">
        <f>'Composições Desp. Diretas'!EB24</f>
        <v>0</v>
      </c>
    </row>
    <row r="60831" spans="1:7">
      <c r="A60831" s="283">
        <f>'Comp. Desp. Indiretas'!$EA$7</f>
        <v>0</v>
      </c>
      <c r="B60831" s="278">
        <f>'Composições Desp. Diretas'!$A$25</f>
        <v>0</v>
      </c>
      <c r="C60831" s="278" t="str">
        <f>EAP!$C$9</f>
        <v>PP01</v>
      </c>
      <c r="D60831" s="279">
        <f>'Composições Desp. Diretas'!$C$25</f>
        <v>0</v>
      </c>
      <c r="E60831" s="278" t="str">
        <f>Resumo!$R$5</f>
        <v>Despesa</v>
      </c>
      <c r="F60831" s="278" t="str">
        <f>Resumo!$R$7</f>
        <v>Despesa Direta</v>
      </c>
      <c r="G60831" s="286">
        <f>'Composições Desp. Diretas'!EB25</f>
        <v>0</v>
      </c>
    </row>
    <row r="60832" spans="1:7">
      <c r="A60832" s="283">
        <f>'Comp. Desp. Indiretas'!$EA$7</f>
        <v>0</v>
      </c>
      <c r="B60832" s="278">
        <f>'Composições Desp. Diretas'!$A$26</f>
        <v>0</v>
      </c>
      <c r="C60832" s="278" t="str">
        <f>EAP!$C$9</f>
        <v>PP01</v>
      </c>
      <c r="D60832" s="279">
        <f>'Composições Desp. Diretas'!$C$26</f>
        <v>0</v>
      </c>
      <c r="E60832" s="278" t="str">
        <f>Resumo!$R$5</f>
        <v>Despesa</v>
      </c>
      <c r="F60832" s="278" t="str">
        <f>Resumo!$R$7</f>
        <v>Despesa Direta</v>
      </c>
      <c r="G60832" s="286">
        <f>'Composições Desp. Diretas'!EB26</f>
        <v>0</v>
      </c>
    </row>
    <row r="60833" spans="1:7">
      <c r="A60833" s="283">
        <f>'Comp. Desp. Indiretas'!$EA$7</f>
        <v>0</v>
      </c>
      <c r="B60833" s="278">
        <f>'Composições Desp. Diretas'!$A$27</f>
        <v>0</v>
      </c>
      <c r="C60833" s="278" t="str">
        <f>EAP!$C$9</f>
        <v>PP01</v>
      </c>
      <c r="D60833" s="279">
        <f>'Composições Desp. Diretas'!$C$27</f>
        <v>0</v>
      </c>
      <c r="E60833" s="278" t="str">
        <f>Resumo!$R$5</f>
        <v>Despesa</v>
      </c>
      <c r="F60833" s="278" t="str">
        <f>Resumo!$R$7</f>
        <v>Despesa Direta</v>
      </c>
      <c r="G60833" s="286">
        <f>'Composições Desp. Diretas'!EB27</f>
        <v>0</v>
      </c>
    </row>
    <row r="60834" spans="1:7">
      <c r="A60834" s="283">
        <f>'Comp. Desp. Indiretas'!$EA$7</f>
        <v>0</v>
      </c>
      <c r="B60834" s="278">
        <f>'Composições Desp. Diretas'!$A$28</f>
        <v>0</v>
      </c>
      <c r="C60834" s="278" t="str">
        <f>EAP!$C$9</f>
        <v>PP01</v>
      </c>
      <c r="D60834" s="279">
        <f>'Composições Desp. Diretas'!$C$28</f>
        <v>0</v>
      </c>
      <c r="E60834" s="278" t="str">
        <f>Resumo!$R$5</f>
        <v>Despesa</v>
      </c>
      <c r="F60834" s="278" t="str">
        <f>Resumo!$R$7</f>
        <v>Despesa Direta</v>
      </c>
      <c r="G60834" s="286">
        <f>'Composições Desp. Diretas'!EB28</f>
        <v>0</v>
      </c>
    </row>
    <row r="60835" spans="1:7">
      <c r="A60835" s="283">
        <f>'Comp. Desp. Indiretas'!$EA$7</f>
        <v>0</v>
      </c>
      <c r="B60835" s="278">
        <f>'Composições Desp. Diretas'!$A$29</f>
        <v>0</v>
      </c>
      <c r="C60835" s="278" t="str">
        <f>EAP!$C$9</f>
        <v>PP01</v>
      </c>
      <c r="D60835" s="279">
        <f>'Composições Desp. Diretas'!$C$29</f>
        <v>0</v>
      </c>
      <c r="E60835" s="278" t="str">
        <f>Resumo!$R$5</f>
        <v>Despesa</v>
      </c>
      <c r="F60835" s="278" t="str">
        <f>Resumo!$R$7</f>
        <v>Despesa Direta</v>
      </c>
      <c r="G60835" s="286">
        <f>'Composições Desp. Diretas'!EB29</f>
        <v>0</v>
      </c>
    </row>
    <row r="60836" spans="1:7">
      <c r="A60836" s="283">
        <f>'Comp. Desp. Indiretas'!$EA$7</f>
        <v>0</v>
      </c>
      <c r="B60836" s="278">
        <f>'Composições Desp. Diretas'!$A$30</f>
        <v>0</v>
      </c>
      <c r="C60836" s="278" t="str">
        <f>EAP!$C$9</f>
        <v>PP01</v>
      </c>
      <c r="D60836" s="279">
        <f>'Composições Desp. Diretas'!$C$30</f>
        <v>0</v>
      </c>
      <c r="E60836" s="278" t="str">
        <f>Resumo!$R$5</f>
        <v>Despesa</v>
      </c>
      <c r="F60836" s="278" t="str">
        <f>Resumo!$R$7</f>
        <v>Despesa Direta</v>
      </c>
      <c r="G60836" s="286">
        <f>'Composições Desp. Diretas'!EB30</f>
        <v>0</v>
      </c>
    </row>
    <row r="60837" spans="1:7">
      <c r="A60837" s="283">
        <f>'Comp. Desp. Indiretas'!$EA$7</f>
        <v>0</v>
      </c>
      <c r="B60837" s="278">
        <f>'Composições Desp. Diretas'!$A$31</f>
        <v>0</v>
      </c>
      <c r="C60837" s="278" t="str">
        <f>EAP!$C$9</f>
        <v>PP01</v>
      </c>
      <c r="D60837" s="279">
        <f>'Composições Desp. Diretas'!$C$31</f>
        <v>0</v>
      </c>
      <c r="E60837" s="278" t="str">
        <f>Resumo!$R$5</f>
        <v>Despesa</v>
      </c>
      <c r="F60837" s="278" t="str">
        <f>Resumo!$R$7</f>
        <v>Despesa Direta</v>
      </c>
      <c r="G60837" s="286">
        <f>'Composições Desp. Diretas'!EB31</f>
        <v>0</v>
      </c>
    </row>
    <row r="60838" spans="1:7">
      <c r="A60838" s="283">
        <f>'Comp. Desp. Indiretas'!$EA$7</f>
        <v>0</v>
      </c>
      <c r="B60838" s="278">
        <f>'Composições Desp. Diretas'!$A$32</f>
        <v>0</v>
      </c>
      <c r="C60838" s="278" t="str">
        <f>EAP!$C$9</f>
        <v>PP01</v>
      </c>
      <c r="D60838" s="279">
        <f>'Composições Desp. Diretas'!$C$32</f>
        <v>0</v>
      </c>
      <c r="E60838" s="278" t="str">
        <f>Resumo!$R$5</f>
        <v>Despesa</v>
      </c>
      <c r="F60838" s="278" t="str">
        <f>Resumo!$R$7</f>
        <v>Despesa Direta</v>
      </c>
      <c r="G60838" s="286">
        <f>'Composições Desp. Diretas'!EB32</f>
        <v>0</v>
      </c>
    </row>
    <row r="60839" spans="1:7">
      <c r="A60839" s="283">
        <f>'Comp. Desp. Indiretas'!$EA$7</f>
        <v>0</v>
      </c>
      <c r="B60839" s="278">
        <f>'Composições Desp. Diretas'!$A$33</f>
        <v>0</v>
      </c>
      <c r="C60839" s="278" t="str">
        <f>EAP!$C$9</f>
        <v>PP01</v>
      </c>
      <c r="D60839" s="279">
        <f>'Composições Desp. Diretas'!$C$33</f>
        <v>0</v>
      </c>
      <c r="E60839" s="278" t="str">
        <f>Resumo!$R$5</f>
        <v>Despesa</v>
      </c>
      <c r="F60839" s="278" t="str">
        <f>Resumo!$R$7</f>
        <v>Despesa Direta</v>
      </c>
      <c r="G60839" s="286">
        <f>'Composições Desp. Diretas'!EB33</f>
        <v>0</v>
      </c>
    </row>
    <row r="60840" spans="1:7">
      <c r="A60840" s="283">
        <f>'Comp. Desp. Indiretas'!$EA$7</f>
        <v>0</v>
      </c>
      <c r="B60840" s="278">
        <f>'Composições Desp. Diretas'!$A$34</f>
        <v>0</v>
      </c>
      <c r="C60840" s="278" t="str">
        <f>EAP!$C$9</f>
        <v>PP01</v>
      </c>
      <c r="D60840" s="279">
        <f>'Composições Desp. Diretas'!$C$34</f>
        <v>0</v>
      </c>
      <c r="E60840" s="278" t="str">
        <f>Resumo!$R$5</f>
        <v>Despesa</v>
      </c>
      <c r="F60840" s="278" t="str">
        <f>Resumo!$R$7</f>
        <v>Despesa Direta</v>
      </c>
      <c r="G60840" s="286">
        <f>'Composições Desp. Diretas'!EB34</f>
        <v>0</v>
      </c>
    </row>
    <row r="60841" spans="1:7">
      <c r="A60841" s="283">
        <f>'Comp. Desp. Indiretas'!$EA$7</f>
        <v>0</v>
      </c>
      <c r="B60841" s="278">
        <f>'Composições Desp. Diretas'!$A$35</f>
        <v>0</v>
      </c>
      <c r="C60841" s="278" t="str">
        <f>EAP!$C$9</f>
        <v>PP01</v>
      </c>
      <c r="D60841" s="279">
        <f>'Composições Desp. Diretas'!$C$35</f>
        <v>0</v>
      </c>
      <c r="E60841" s="278" t="str">
        <f>Resumo!$R$5</f>
        <v>Despesa</v>
      </c>
      <c r="F60841" s="278" t="str">
        <f>Resumo!$R$7</f>
        <v>Despesa Direta</v>
      </c>
      <c r="G60841" s="286">
        <f>'Composições Desp. Diretas'!EB35</f>
        <v>0</v>
      </c>
    </row>
    <row r="60842" spans="1:7">
      <c r="A60842" s="283">
        <f>'Comp. Desp. Indiretas'!$EA$7</f>
        <v>0</v>
      </c>
      <c r="B60842" s="278">
        <f>'Composições Desp. Diretas'!$A$36</f>
        <v>0</v>
      </c>
      <c r="C60842" s="278" t="str">
        <f>EAP!$C$9</f>
        <v>PP01</v>
      </c>
      <c r="D60842" s="279">
        <f>'Composições Desp. Diretas'!$C$36</f>
        <v>0</v>
      </c>
      <c r="E60842" s="278" t="str">
        <f>Resumo!$R$5</f>
        <v>Despesa</v>
      </c>
      <c r="F60842" s="278" t="str">
        <f>Resumo!$R$7</f>
        <v>Despesa Direta</v>
      </c>
      <c r="G60842" s="286">
        <f>'Composições Desp. Diretas'!EB36</f>
        <v>0</v>
      </c>
    </row>
    <row r="60843" spans="1:7">
      <c r="A60843" s="283">
        <f>'Comp. Desp. Indiretas'!$EA$7</f>
        <v>0</v>
      </c>
      <c r="B60843" s="278">
        <f>'Composições Desp. Diretas'!$A$37</f>
        <v>0</v>
      </c>
      <c r="C60843" s="278" t="str">
        <f>EAP!$C$9</f>
        <v>PP01</v>
      </c>
      <c r="D60843" s="279">
        <f>'Composições Desp. Diretas'!$C$37</f>
        <v>0</v>
      </c>
      <c r="E60843" s="278" t="str">
        <f>Resumo!$R$5</f>
        <v>Despesa</v>
      </c>
      <c r="F60843" s="278" t="str">
        <f>Resumo!$R$7</f>
        <v>Despesa Direta</v>
      </c>
      <c r="G60843" s="286">
        <f>'Composições Desp. Diretas'!EB37</f>
        <v>0</v>
      </c>
    </row>
    <row r="60844" spans="1:7">
      <c r="A60844" s="283">
        <f>'Comp. Desp. Indiretas'!$EA$7</f>
        <v>0</v>
      </c>
      <c r="B60844" s="278">
        <f>'Composições Desp. Diretas'!$A$38</f>
        <v>0</v>
      </c>
      <c r="C60844" s="278" t="str">
        <f>EAP!$C$9</f>
        <v>PP01</v>
      </c>
      <c r="D60844" s="279">
        <f>'Composições Desp. Diretas'!$C$38</f>
        <v>0</v>
      </c>
      <c r="E60844" s="278" t="str">
        <f>Resumo!$R$5</f>
        <v>Despesa</v>
      </c>
      <c r="F60844" s="278" t="str">
        <f>Resumo!$R$7</f>
        <v>Despesa Direta</v>
      </c>
      <c r="G60844" s="286">
        <f>'Composições Desp. Diretas'!EB38</f>
        <v>0</v>
      </c>
    </row>
    <row r="60845" spans="1:7">
      <c r="A60845" s="283">
        <f>'Comp. Desp. Indiretas'!$EA$7</f>
        <v>0</v>
      </c>
      <c r="B60845" s="278">
        <f>'Composições Desp. Diretas'!$A$39</f>
        <v>0</v>
      </c>
      <c r="C60845" s="278" t="str">
        <f>EAP!$C$9</f>
        <v>PP01</v>
      </c>
      <c r="D60845" s="279">
        <f>'Composições Desp. Diretas'!$C$39</f>
        <v>0</v>
      </c>
      <c r="E60845" s="278" t="str">
        <f>Resumo!$R$5</f>
        <v>Despesa</v>
      </c>
      <c r="F60845" s="278" t="str">
        <f>Resumo!$R$7</f>
        <v>Despesa Direta</v>
      </c>
      <c r="G60845" s="286">
        <f>'Composições Desp. Diretas'!EB39</f>
        <v>0</v>
      </c>
    </row>
    <row r="60846" spans="1:7">
      <c r="A60846" s="283">
        <f>'Comp. Desp. Indiretas'!$EA$7</f>
        <v>0</v>
      </c>
      <c r="B60846" s="278">
        <f>'Composições Desp. Diretas'!$A$40</f>
        <v>0</v>
      </c>
      <c r="C60846" s="278" t="str">
        <f>EAP!$C$9</f>
        <v>PP01</v>
      </c>
      <c r="D60846" s="279">
        <f>'Composições Desp. Diretas'!$C$40</f>
        <v>0</v>
      </c>
      <c r="E60846" s="278" t="str">
        <f>Resumo!$R$5</f>
        <v>Despesa</v>
      </c>
      <c r="F60846" s="278" t="str">
        <f>Resumo!$R$7</f>
        <v>Despesa Direta</v>
      </c>
      <c r="G60846" s="286">
        <f>'Composições Desp. Diretas'!EB40</f>
        <v>0</v>
      </c>
    </row>
    <row r="60847" spans="1:7">
      <c r="A60847" s="283">
        <f>'Comp. Desp. Indiretas'!$EA$7</f>
        <v>0</v>
      </c>
      <c r="B60847" s="278" t="str">
        <f>'Composições Desp. Diretas'!$A$42</f>
        <v>DG</v>
      </c>
      <c r="C60847" s="278" t="str">
        <f>EAP!$C$10</f>
        <v>PP02</v>
      </c>
      <c r="D60847" s="279" t="str">
        <f>'Composições Desp. Diretas'!$C$42</f>
        <v>ALUGUEL DE VEÍCULO SUV</v>
      </c>
      <c r="E60847" s="278" t="str">
        <f>Resumo!$R$5</f>
        <v>Despesa</v>
      </c>
      <c r="F60847" s="278" t="str">
        <f>Resumo!$R$7</f>
        <v>Despesa Direta</v>
      </c>
      <c r="G60847" s="286">
        <f>'Composições Desp. Diretas'!EB42</f>
        <v>0</v>
      </c>
    </row>
    <row r="60848" spans="1:7">
      <c r="A60848" s="283">
        <f>'Comp. Desp. Indiretas'!$EA$7</f>
        <v>0</v>
      </c>
      <c r="B60848" s="278" t="str">
        <f>'Composições Desp. Diretas'!$A$43</f>
        <v>DG</v>
      </c>
      <c r="C60848" s="278" t="str">
        <f>EAP!$C$10</f>
        <v>PP02</v>
      </c>
      <c r="D60848" s="279" t="str">
        <f>'Composições Desp. Diretas'!$C$43</f>
        <v>COMBUSTÍVEL - GASOLINA</v>
      </c>
      <c r="E60848" s="278" t="str">
        <f>Resumo!$R$5</f>
        <v>Despesa</v>
      </c>
      <c r="F60848" s="278" t="str">
        <f>Resumo!$R$7</f>
        <v>Despesa Direta</v>
      </c>
      <c r="G60848" s="286">
        <f>'Composições Desp. Diretas'!EB43</f>
        <v>0</v>
      </c>
    </row>
    <row r="60849" spans="1:7">
      <c r="A60849" s="283">
        <f>'Comp. Desp. Indiretas'!$EA$7</f>
        <v>0</v>
      </c>
      <c r="B60849" s="278" t="str">
        <f>'Composições Desp. Diretas'!$A$44</f>
        <v>DG</v>
      </c>
      <c r="C60849" s="278" t="str">
        <f>EAP!$C$10</f>
        <v>PP02</v>
      </c>
      <c r="D60849" s="279" t="str">
        <f>'Composições Desp. Diretas'!$C$44</f>
        <v>EQUIPAMENTOS VEÍCULO (SENSOR DE FADIGA + TELEMETRIA)</v>
      </c>
      <c r="E60849" s="278" t="str">
        <f>Resumo!$R$5</f>
        <v>Despesa</v>
      </c>
      <c r="F60849" s="278" t="str">
        <f>Resumo!$R$7</f>
        <v>Despesa Direta</v>
      </c>
      <c r="G60849" s="286">
        <f>'Composições Desp. Diretas'!EB44</f>
        <v>0</v>
      </c>
    </row>
    <row r="60850" spans="1:7">
      <c r="A60850" s="283">
        <f>'Comp. Desp. Indiretas'!$EA$7</f>
        <v>0</v>
      </c>
      <c r="B60850" s="278" t="str">
        <f>'Composições Desp. Diretas'!$A$45</f>
        <v>DG</v>
      </c>
      <c r="C60850" s="278" t="str">
        <f>EAP!$C$10</f>
        <v>PP02</v>
      </c>
      <c r="D60850" s="279" t="str">
        <f>'Composições Desp. Diretas'!$C$45</f>
        <v>INSTALAÇÃO SENSOR FADIGA</v>
      </c>
      <c r="E60850" s="278" t="str">
        <f>Resumo!$R$5</f>
        <v>Despesa</v>
      </c>
      <c r="F60850" s="278" t="str">
        <f>Resumo!$R$7</f>
        <v>Despesa Direta</v>
      </c>
      <c r="G60850" s="286">
        <f>'Composições Desp. Diretas'!EB45</f>
        <v>0</v>
      </c>
    </row>
    <row r="60851" spans="1:7">
      <c r="A60851" s="283">
        <f>'Comp. Desp. Indiretas'!$EA$7</f>
        <v>0</v>
      </c>
      <c r="B60851" s="278" t="str">
        <f>'Composições Desp. Diretas'!$A$46</f>
        <v>DG</v>
      </c>
      <c r="C60851" s="278" t="str">
        <f>EAP!$C$10</f>
        <v>PP02</v>
      </c>
      <c r="D60851" s="279" t="str">
        <f>'Composições Desp. Diretas'!$C$46</f>
        <v>DESINSTALAÇÃO SENSOR FADIGA</v>
      </c>
      <c r="E60851" s="278" t="str">
        <f>Resumo!$R$5</f>
        <v>Despesa</v>
      </c>
      <c r="F60851" s="278" t="str">
        <f>Resumo!$R$7</f>
        <v>Despesa Direta</v>
      </c>
      <c r="G60851" s="286">
        <f>'Composições Desp. Diretas'!EB46</f>
        <v>0</v>
      </c>
    </row>
    <row r="60852" spans="1:7">
      <c r="A60852" s="283">
        <f>'Comp. Desp. Indiretas'!$EA$7</f>
        <v>0</v>
      </c>
      <c r="B60852" s="278" t="str">
        <f>'Composições Desp. Diretas'!$A$47</f>
        <v>DG</v>
      </c>
      <c r="C60852" s="278" t="str">
        <f>EAP!$C$10</f>
        <v>PP02</v>
      </c>
      <c r="D60852" s="279" t="str">
        <f>'Composições Desp. Diretas'!$C$47</f>
        <v>INSTALAÇÃO TELEMETRIA</v>
      </c>
      <c r="E60852" s="278" t="str">
        <f>Resumo!$R$5</f>
        <v>Despesa</v>
      </c>
      <c r="F60852" s="278" t="str">
        <f>Resumo!$R$7</f>
        <v>Despesa Direta</v>
      </c>
      <c r="G60852" s="286">
        <f>'Composições Desp. Diretas'!EB47</f>
        <v>0</v>
      </c>
    </row>
    <row r="60853" spans="1:7">
      <c r="A60853" s="283">
        <f>'Comp. Desp. Indiretas'!$EA$7</f>
        <v>0</v>
      </c>
      <c r="B60853" s="278" t="str">
        <f>'Composições Desp. Diretas'!$A$48</f>
        <v>DG</v>
      </c>
      <c r="C60853" s="278" t="str">
        <f>EAP!$C$10</f>
        <v>PP02</v>
      </c>
      <c r="D60853" s="279" t="str">
        <f>'Composições Desp. Diretas'!$C$48</f>
        <v>DESINSTALAÇÃO TELEMETRIA</v>
      </c>
      <c r="E60853" s="278" t="str">
        <f>Resumo!$R$5</f>
        <v>Despesa</v>
      </c>
      <c r="F60853" s="278" t="str">
        <f>Resumo!$R$7</f>
        <v>Despesa Direta</v>
      </c>
      <c r="G60853" s="286">
        <f>'Composições Desp. Diretas'!EB48</f>
        <v>0</v>
      </c>
    </row>
    <row r="60854" spans="1:7">
      <c r="A60854" s="283">
        <f>'Comp. Desp. Indiretas'!$EA$7</f>
        <v>0</v>
      </c>
      <c r="B60854" s="278" t="str">
        <f>'Composições Desp. Diretas'!$A$49</f>
        <v>DG</v>
      </c>
      <c r="C60854" s="278" t="str">
        <f>EAP!$C$10</f>
        <v>PP02</v>
      </c>
      <c r="D60854" s="279" t="str">
        <f>'Composições Desp. Diretas'!$C$49</f>
        <v>INSTALAÇÃO E DESINSTALAÇÃO DE SIRENE DE RÉ</v>
      </c>
      <c r="E60854" s="278" t="str">
        <f>Resumo!$R$5</f>
        <v>Despesa</v>
      </c>
      <c r="F60854" s="278" t="str">
        <f>Resumo!$R$7</f>
        <v>Despesa Direta</v>
      </c>
      <c r="G60854" s="286">
        <f>'Composições Desp. Diretas'!EB49</f>
        <v>0</v>
      </c>
    </row>
    <row r="60855" spans="1:7">
      <c r="A60855" s="283">
        <f>'Comp. Desp. Indiretas'!$EA$7</f>
        <v>0</v>
      </c>
      <c r="B60855" s="278" t="str">
        <f>'Composições Desp. Diretas'!$A$50</f>
        <v>DG</v>
      </c>
      <c r="C60855" s="278" t="str">
        <f>EAP!$C$10</f>
        <v>PP02</v>
      </c>
      <c r="D60855" s="279" t="str">
        <f>'Composições Desp. Diretas'!$C$50</f>
        <v>LAVAGEM DE VEÍCULO</v>
      </c>
      <c r="E60855" s="278" t="str">
        <f>Resumo!$R$5</f>
        <v>Despesa</v>
      </c>
      <c r="F60855" s="278" t="str">
        <f>Resumo!$R$7</f>
        <v>Despesa Direta</v>
      </c>
      <c r="G60855" s="286">
        <f>'Composições Desp. Diretas'!EB50</f>
        <v>0</v>
      </c>
    </row>
    <row r="60856" spans="1:7">
      <c r="A60856" s="283">
        <f>'Comp. Desp. Indiretas'!$EA$7</f>
        <v>0</v>
      </c>
      <c r="B60856" s="278" t="str">
        <f>'Composições Desp. Diretas'!$A$51</f>
        <v>MA</v>
      </c>
      <c r="C60856" s="278" t="str">
        <f>EAP!$C$10</f>
        <v>PP02</v>
      </c>
      <c r="D60856" s="279" t="str">
        <f>'Composições Desp. Diretas'!$C$51</f>
        <v>MATERIAIS GRÁFICOS (CARTILHAS, FOLDERS, BANNER, CADERNO, OUTDOOR, PLACAS, E ETC)</v>
      </c>
      <c r="E60856" s="278" t="str">
        <f>Resumo!$R$5</f>
        <v>Despesa</v>
      </c>
      <c r="F60856" s="278" t="str">
        <f>Resumo!$R$7</f>
        <v>Despesa Direta</v>
      </c>
      <c r="G60856" s="286">
        <f>'Composições Desp. Diretas'!EB51</f>
        <v>0</v>
      </c>
    </row>
    <row r="60857" spans="1:7">
      <c r="A60857" s="283">
        <f>'Comp. Desp. Indiretas'!$EA$7</f>
        <v>0</v>
      </c>
      <c r="B60857" s="278" t="str">
        <f>'Composições Desp. Diretas'!$A$52</f>
        <v>DG</v>
      </c>
      <c r="C60857" s="278" t="str">
        <f>EAP!$C$10</f>
        <v>PP02</v>
      </c>
      <c r="D60857" s="279" t="str">
        <f>'Composições Desp. Diretas'!$C$52</f>
        <v>LANCHES OFICINAS / EVENTOS / REUNIÕES</v>
      </c>
      <c r="E60857" s="278" t="str">
        <f>Resumo!$R$5</f>
        <v>Despesa</v>
      </c>
      <c r="F60857" s="278" t="str">
        <f>Resumo!$R$7</f>
        <v>Despesa Direta</v>
      </c>
      <c r="G60857" s="286">
        <f>'Composições Desp. Diretas'!EB52</f>
        <v>0</v>
      </c>
    </row>
    <row r="60858" spans="1:7">
      <c r="A60858" s="283">
        <f>'Comp. Desp. Indiretas'!$EA$7</f>
        <v>0</v>
      </c>
      <c r="B60858" s="278" t="str">
        <f>'Composições Desp. Diretas'!$A$53</f>
        <v>DG</v>
      </c>
      <c r="C60858" s="278" t="str">
        <f>EAP!$C$10</f>
        <v>PP02</v>
      </c>
      <c r="D60858" s="279" t="str">
        <f>'Composições Desp. Diretas'!$C$53</f>
        <v>TRANSPORTE PARTICIPANTES</v>
      </c>
      <c r="E60858" s="278" t="str">
        <f>Resumo!$R$5</f>
        <v>Despesa</v>
      </c>
      <c r="F60858" s="278" t="str">
        <f>Resumo!$R$7</f>
        <v>Despesa Direta</v>
      </c>
      <c r="G60858" s="286">
        <f>'Composições Desp. Diretas'!EB53</f>
        <v>0</v>
      </c>
    </row>
    <row r="60859" spans="1:7">
      <c r="A60859" s="283">
        <f>'Comp. Desp. Indiretas'!$EA$7</f>
        <v>0</v>
      </c>
      <c r="B60859" s="278" t="str">
        <f>'Composições Desp. Diretas'!$A$54</f>
        <v>MA</v>
      </c>
      <c r="C60859" s="278" t="str">
        <f>EAP!$C$10</f>
        <v>PP02</v>
      </c>
      <c r="D60859" s="279" t="str">
        <f>'Composições Desp. Diretas'!$C$54</f>
        <v>MATERIAIS DE ESCRITÓRIO (CARTOLINA, PAPEL, TESOURA, CANETA, LÁPIS, GRAMPEADOR, DUREX, FITA ADESIVA, E ETC.)</v>
      </c>
      <c r="E60859" s="278" t="str">
        <f>Resumo!$R$5</f>
        <v>Despesa</v>
      </c>
      <c r="F60859" s="278" t="str">
        <f>Resumo!$R$7</f>
        <v>Despesa Direta</v>
      </c>
      <c r="G60859" s="286">
        <f>'Composições Desp. Diretas'!EB54</f>
        <v>0</v>
      </c>
    </row>
    <row r="60860" spans="1:7">
      <c r="A60860" s="283">
        <f>'Comp. Desp. Indiretas'!$EA$7</f>
        <v>0</v>
      </c>
      <c r="B60860" s="278" t="str">
        <f>'Composições Desp. Diretas'!$A$55</f>
        <v>MA</v>
      </c>
      <c r="C60860" s="278" t="str">
        <f>EAP!$C$10</f>
        <v>PP02</v>
      </c>
      <c r="D60860" s="279" t="str">
        <f>'Composições Desp. Diretas'!$C$55</f>
        <v>MATERIAIS ACESSÓRIOS PARA AS CAMPANHAS/OFICINAS (BRINDES, CAMISETAS, E ETC.)</v>
      </c>
      <c r="E60860" s="278" t="str">
        <f>Resumo!$R$5</f>
        <v>Despesa</v>
      </c>
      <c r="F60860" s="278" t="str">
        <f>Resumo!$R$7</f>
        <v>Despesa Direta</v>
      </c>
      <c r="G60860" s="286">
        <f>'Composições Desp. Diretas'!EB55</f>
        <v>0</v>
      </c>
    </row>
    <row r="60861" spans="1:7">
      <c r="A60861" s="283">
        <f>'Comp. Desp. Indiretas'!$EA$7</f>
        <v>0</v>
      </c>
      <c r="B60861" s="278" t="str">
        <f>'Composições Desp. Diretas'!$A$56</f>
        <v>DG</v>
      </c>
      <c r="C60861" s="278" t="str">
        <f>EAP!$C$10</f>
        <v>PP02</v>
      </c>
      <c r="D60861" s="279" t="str">
        <f>'Composições Desp. Diretas'!$C$56</f>
        <v>HOSPEDAGEM VIAGEM</v>
      </c>
      <c r="E60861" s="278" t="str">
        <f>Resumo!$R$5</f>
        <v>Despesa</v>
      </c>
      <c r="F60861" s="278" t="str">
        <f>Resumo!$R$7</f>
        <v>Despesa Direta</v>
      </c>
      <c r="G60861" s="286">
        <f>'Composições Desp. Diretas'!EB56</f>
        <v>0</v>
      </c>
    </row>
    <row r="60862" spans="1:7">
      <c r="A60862" s="283">
        <f>'Comp. Desp. Indiretas'!$EA$7</f>
        <v>0</v>
      </c>
      <c r="B60862" s="278" t="str">
        <f>'Composições Desp. Diretas'!$A$57</f>
        <v>DG</v>
      </c>
      <c r="C60862" s="278" t="str">
        <f>EAP!$C$10</f>
        <v>PP02</v>
      </c>
      <c r="D60862" s="279" t="str">
        <f>'Composições Desp. Diretas'!$C$57</f>
        <v>ALIMENTAÇÃO VIAGEM (CAFÉ / ALMOÇO OU JANTA)</v>
      </c>
      <c r="E60862" s="278" t="str">
        <f>Resumo!$R$5</f>
        <v>Despesa</v>
      </c>
      <c r="F60862" s="278" t="str">
        <f>Resumo!$R$7</f>
        <v>Despesa Direta</v>
      </c>
      <c r="G60862" s="286">
        <f>'Composições Desp. Diretas'!EB57</f>
        <v>0</v>
      </c>
    </row>
    <row r="60863" spans="1:7">
      <c r="A60863" s="283">
        <f>'Comp. Desp. Indiretas'!$EA$7</f>
        <v>0</v>
      </c>
      <c r="B60863" s="278" t="str">
        <f>'Composições Desp. Diretas'!$A$58</f>
        <v>DG</v>
      </c>
      <c r="C60863" s="278" t="str">
        <f>EAP!$C$10</f>
        <v>PP02</v>
      </c>
      <c r="D60863" s="279" t="str">
        <f>'Composições Desp. Diretas'!$C$58</f>
        <v>PASSAGEM TERRESTRE / TRANSLADO</v>
      </c>
      <c r="E60863" s="278" t="str">
        <f>Resumo!$R$5</f>
        <v>Despesa</v>
      </c>
      <c r="F60863" s="278" t="str">
        <f>Resumo!$R$7</f>
        <v>Despesa Direta</v>
      </c>
      <c r="G60863" s="286">
        <f>'Composições Desp. Diretas'!EB58</f>
        <v>0</v>
      </c>
    </row>
    <row r="60864" spans="1:7">
      <c r="A60864" s="283">
        <f>'Comp. Desp. Indiretas'!$EA$7</f>
        <v>0</v>
      </c>
      <c r="B60864" s="278">
        <f>'Composições Desp. Diretas'!$A$59</f>
        <v>0</v>
      </c>
      <c r="C60864" s="278" t="str">
        <f>EAP!$C$10</f>
        <v>PP02</v>
      </c>
      <c r="D60864" s="279">
        <f>'Composições Desp. Diretas'!$C$59</f>
        <v>0</v>
      </c>
      <c r="E60864" s="278" t="str">
        <f>Resumo!$R$5</f>
        <v>Despesa</v>
      </c>
      <c r="F60864" s="278" t="str">
        <f>Resumo!$R$7</f>
        <v>Despesa Direta</v>
      </c>
      <c r="G60864" s="286">
        <f>'Composições Desp. Diretas'!EB59</f>
        <v>0</v>
      </c>
    </row>
    <row r="60865" spans="1:7">
      <c r="A60865" s="283">
        <f>'Comp. Desp. Indiretas'!$EA$7</f>
        <v>0</v>
      </c>
      <c r="B60865" s="278">
        <f>'Composições Desp. Diretas'!$A$60</f>
        <v>0</v>
      </c>
      <c r="C60865" s="278" t="str">
        <f>EAP!$C$10</f>
        <v>PP02</v>
      </c>
      <c r="D60865" s="279">
        <f>'Composições Desp. Diretas'!$C$60</f>
        <v>0</v>
      </c>
      <c r="E60865" s="278" t="str">
        <f>Resumo!$R$5</f>
        <v>Despesa</v>
      </c>
      <c r="F60865" s="278" t="str">
        <f>Resumo!$R$7</f>
        <v>Despesa Direta</v>
      </c>
      <c r="G60865" s="286">
        <f>'Composições Desp. Diretas'!EB60</f>
        <v>0</v>
      </c>
    </row>
    <row r="60866" spans="1:7">
      <c r="A60866" s="283">
        <f>'Comp. Desp. Indiretas'!$EA$7</f>
        <v>0</v>
      </c>
      <c r="B60866" s="278">
        <f>'Composições Desp. Diretas'!$A$61</f>
        <v>0</v>
      </c>
      <c r="C60866" s="278" t="str">
        <f>EAP!$C$10</f>
        <v>PP02</v>
      </c>
      <c r="D60866" s="279">
        <f>'Composições Desp. Diretas'!$C$61</f>
        <v>0</v>
      </c>
      <c r="E60866" s="278" t="str">
        <f>Resumo!$R$5</f>
        <v>Despesa</v>
      </c>
      <c r="F60866" s="278" t="str">
        <f>Resumo!$R$7</f>
        <v>Despesa Direta</v>
      </c>
      <c r="G60866" s="286">
        <f>'Composições Desp. Diretas'!EB61</f>
        <v>0</v>
      </c>
    </row>
    <row r="60867" spans="1:7">
      <c r="A60867" s="283">
        <f>'Comp. Desp. Indiretas'!$EA$7</f>
        <v>0</v>
      </c>
      <c r="B60867" s="278">
        <f>'Composições Desp. Diretas'!$A$62</f>
        <v>0</v>
      </c>
      <c r="C60867" s="278" t="str">
        <f>EAP!$C$10</f>
        <v>PP02</v>
      </c>
      <c r="D60867" s="279">
        <f>'Composições Desp. Diretas'!$C$62</f>
        <v>0</v>
      </c>
      <c r="E60867" s="278" t="str">
        <f>Resumo!$R$5</f>
        <v>Despesa</v>
      </c>
      <c r="F60867" s="278" t="str">
        <f>Resumo!$R$7</f>
        <v>Despesa Direta</v>
      </c>
      <c r="G60867" s="286">
        <f>'Composições Desp. Diretas'!EB62</f>
        <v>0</v>
      </c>
    </row>
    <row r="60868" spans="1:7">
      <c r="A60868" s="283">
        <f>'Comp. Desp. Indiretas'!$EA$7</f>
        <v>0</v>
      </c>
      <c r="B60868" s="278">
        <f>'Composições Desp. Diretas'!$A$63</f>
        <v>0</v>
      </c>
      <c r="C60868" s="278" t="str">
        <f>EAP!$C$10</f>
        <v>PP02</v>
      </c>
      <c r="D60868" s="279">
        <f>'Composições Desp. Diretas'!$C$63</f>
        <v>0</v>
      </c>
      <c r="E60868" s="278" t="str">
        <f>Resumo!$R$5</f>
        <v>Despesa</v>
      </c>
      <c r="F60868" s="278" t="str">
        <f>Resumo!$R$7</f>
        <v>Despesa Direta</v>
      </c>
      <c r="G60868" s="286">
        <f>'Composições Desp. Diretas'!EB63</f>
        <v>0</v>
      </c>
    </row>
    <row r="60869" spans="1:7">
      <c r="A60869" s="283">
        <f>'Comp. Desp. Indiretas'!$EA$7</f>
        <v>0</v>
      </c>
      <c r="B60869" s="278">
        <f>'Composições Desp. Diretas'!$A$64</f>
        <v>0</v>
      </c>
      <c r="C60869" s="278" t="str">
        <f>EAP!$C$10</f>
        <v>PP02</v>
      </c>
      <c r="D60869" s="279">
        <f>'Composições Desp. Diretas'!$C$64</f>
        <v>0</v>
      </c>
      <c r="E60869" s="278" t="str">
        <f>Resumo!$R$5</f>
        <v>Despesa</v>
      </c>
      <c r="F60869" s="278" t="str">
        <f>Resumo!$R$7</f>
        <v>Despesa Direta</v>
      </c>
      <c r="G60869" s="286">
        <f>'Composições Desp. Diretas'!EB64</f>
        <v>0</v>
      </c>
    </row>
    <row r="60870" spans="1:7">
      <c r="A60870" s="283">
        <f>'Comp. Desp. Indiretas'!$EA$7</f>
        <v>0</v>
      </c>
      <c r="B60870" s="278">
        <f>'Composições Desp. Diretas'!$A$65</f>
        <v>0</v>
      </c>
      <c r="C60870" s="278" t="str">
        <f>EAP!$C$10</f>
        <v>PP02</v>
      </c>
      <c r="D60870" s="279">
        <f>'Composições Desp. Diretas'!$C$65</f>
        <v>0</v>
      </c>
      <c r="E60870" s="278" t="str">
        <f>Resumo!$R$5</f>
        <v>Despesa</v>
      </c>
      <c r="F60870" s="278" t="str">
        <f>Resumo!$R$7</f>
        <v>Despesa Direta</v>
      </c>
      <c r="G60870" s="286">
        <f>'Composições Desp. Diretas'!EB65</f>
        <v>0</v>
      </c>
    </row>
    <row r="60871" spans="1:7">
      <c r="A60871" s="283">
        <f>'Comp. Desp. Indiretas'!$EA$7</f>
        <v>0</v>
      </c>
      <c r="B60871" s="278">
        <f>'Composições Desp. Diretas'!$A$66</f>
        <v>0</v>
      </c>
      <c r="C60871" s="278" t="str">
        <f>EAP!$C$10</f>
        <v>PP02</v>
      </c>
      <c r="D60871" s="279">
        <f>'Composições Desp. Diretas'!$C$66</f>
        <v>0</v>
      </c>
      <c r="E60871" s="278" t="str">
        <f>Resumo!$R$5</f>
        <v>Despesa</v>
      </c>
      <c r="F60871" s="278" t="str">
        <f>Resumo!$R$7</f>
        <v>Despesa Direta</v>
      </c>
      <c r="G60871" s="286">
        <f>'Composições Desp. Diretas'!EB66</f>
        <v>0</v>
      </c>
    </row>
    <row r="60872" spans="1:7">
      <c r="A60872" s="283">
        <f>'Comp. Desp. Indiretas'!$EA$7</f>
        <v>0</v>
      </c>
      <c r="B60872" s="278">
        <f>'Composições Desp. Diretas'!$A$67</f>
        <v>0</v>
      </c>
      <c r="C60872" s="278" t="str">
        <f>EAP!$C$10</f>
        <v>PP02</v>
      </c>
      <c r="D60872" s="279">
        <f>'Composições Desp. Diretas'!$C$67</f>
        <v>0</v>
      </c>
      <c r="E60872" s="278" t="str">
        <f>Resumo!$R$5</f>
        <v>Despesa</v>
      </c>
      <c r="F60872" s="278" t="str">
        <f>Resumo!$R$7</f>
        <v>Despesa Direta</v>
      </c>
      <c r="G60872" s="286">
        <f>'Composições Desp. Diretas'!EB67</f>
        <v>0</v>
      </c>
    </row>
    <row r="60873" spans="1:7">
      <c r="A60873" s="283">
        <f>'Comp. Desp. Indiretas'!$EA$7</f>
        <v>0</v>
      </c>
      <c r="B60873" s="278">
        <f>'Composições Desp. Diretas'!$A$68</f>
        <v>0</v>
      </c>
      <c r="C60873" s="278" t="str">
        <f>EAP!$C$10</f>
        <v>PP02</v>
      </c>
      <c r="D60873" s="279">
        <f>'Composições Desp. Diretas'!$C$68</f>
        <v>0</v>
      </c>
      <c r="E60873" s="278" t="str">
        <f>Resumo!$R$5</f>
        <v>Despesa</v>
      </c>
      <c r="F60873" s="278" t="str">
        <f>Resumo!$R$7</f>
        <v>Despesa Direta</v>
      </c>
      <c r="G60873" s="286">
        <f>'Composições Desp. Diretas'!EB68</f>
        <v>0</v>
      </c>
    </row>
    <row r="60874" spans="1:7">
      <c r="A60874" s="283">
        <f>'Comp. Desp. Indiretas'!$EA$7</f>
        <v>0</v>
      </c>
      <c r="B60874" s="278">
        <f>'Composições Desp. Diretas'!$A$69</f>
        <v>0</v>
      </c>
      <c r="C60874" s="278" t="str">
        <f>EAP!$C$10</f>
        <v>PP02</v>
      </c>
      <c r="D60874" s="279">
        <f>'Composições Desp. Diretas'!$C$69</f>
        <v>0</v>
      </c>
      <c r="E60874" s="278" t="str">
        <f>Resumo!$R$5</f>
        <v>Despesa</v>
      </c>
      <c r="F60874" s="278" t="str">
        <f>Resumo!$R$7</f>
        <v>Despesa Direta</v>
      </c>
      <c r="G60874" s="286">
        <f>'Composições Desp. Diretas'!EB69</f>
        <v>0</v>
      </c>
    </row>
    <row r="60875" spans="1:7">
      <c r="A60875" s="283">
        <f>'Comp. Desp. Indiretas'!$EA$7</f>
        <v>0</v>
      </c>
      <c r="B60875" s="278">
        <f>'Composições Desp. Diretas'!$A$70</f>
        <v>0</v>
      </c>
      <c r="C60875" s="278" t="str">
        <f>EAP!$C$10</f>
        <v>PP02</v>
      </c>
      <c r="D60875" s="279">
        <f>'Composições Desp. Diretas'!$C$70</f>
        <v>0</v>
      </c>
      <c r="E60875" s="278" t="str">
        <f>Resumo!$R$5</f>
        <v>Despesa</v>
      </c>
      <c r="F60875" s="278" t="str">
        <f>Resumo!$R$7</f>
        <v>Despesa Direta</v>
      </c>
      <c r="G60875" s="286">
        <f>'Composições Desp. Diretas'!EB70</f>
        <v>0</v>
      </c>
    </row>
    <row r="60876" spans="1:7">
      <c r="A60876" s="283">
        <f>'Comp. Desp. Indiretas'!$EA$7</f>
        <v>0</v>
      </c>
      <c r="B60876" s="278">
        <f>'Composições Desp. Diretas'!$A$71</f>
        <v>0</v>
      </c>
      <c r="C60876" s="278" t="str">
        <f>EAP!$C$10</f>
        <v>PP02</v>
      </c>
      <c r="D60876" s="279">
        <f>'Composições Desp. Diretas'!$C$71</f>
        <v>0</v>
      </c>
      <c r="E60876" s="278" t="str">
        <f>Resumo!$R$5</f>
        <v>Despesa</v>
      </c>
      <c r="F60876" s="278" t="str">
        <f>Resumo!$R$7</f>
        <v>Despesa Direta</v>
      </c>
      <c r="G60876" s="286">
        <f>'Composições Desp. Diretas'!EB71</f>
        <v>0</v>
      </c>
    </row>
    <row r="60877" spans="1:7">
      <c r="A60877" s="283">
        <f>'Comp. Desp. Indiretas'!$EA$7</f>
        <v>0</v>
      </c>
      <c r="B60877" s="278">
        <f>'Composições Desp. Diretas'!$A$72</f>
        <v>0</v>
      </c>
      <c r="C60877" s="278" t="str">
        <f>EAP!$C$10</f>
        <v>PP02</v>
      </c>
      <c r="D60877" s="279">
        <f>'Composições Desp. Diretas'!$C$72</f>
        <v>0</v>
      </c>
      <c r="E60877" s="278" t="str">
        <f>Resumo!$R$5</f>
        <v>Despesa</v>
      </c>
      <c r="F60877" s="278" t="str">
        <f>Resumo!$R$7</f>
        <v>Despesa Direta</v>
      </c>
      <c r="G60877" s="286">
        <f>'Composições Desp. Diretas'!EB72</f>
        <v>0</v>
      </c>
    </row>
    <row r="61746" spans="1:7">
      <c r="A61746" s="283">
        <f>'Comp. Desp. Indiretas'!$EA$7</f>
        <v>0</v>
      </c>
      <c r="D61746" s="279" t="str">
        <f>'CRONOG. DE RECEBIMENTO'!$A$5</f>
        <v>SUBPROGRAMA DE EDUCAÇÃO AMBIENTAL PARA A COMUNIDADE (PEAC)</v>
      </c>
      <c r="E61746" s="278" t="str">
        <f>Resumo!$R$4</f>
        <v>Receita</v>
      </c>
      <c r="F61746" s="278" t="str">
        <f>Resumo!$R$4</f>
        <v>Receita</v>
      </c>
      <c r="G61746" s="286">
        <f>'CRONOG. DE RECEBIMENTO'!BE5</f>
        <v>0</v>
      </c>
    </row>
    <row r="61747" spans="1:7">
      <c r="A61747" s="283">
        <f>'Comp. Desp. Indiretas'!$EA$7</f>
        <v>0</v>
      </c>
      <c r="D61747" s="279" t="str">
        <f>'CRONOG. DE RECEBIMENTO'!$A$6</f>
        <v>Plano de Trabalho de Comunidade (PEAC)</v>
      </c>
      <c r="E61747" s="278" t="str">
        <f>Resumo!$R$4</f>
        <v>Receita</v>
      </c>
      <c r="F61747" s="278" t="str">
        <f>Resumo!$R$4</f>
        <v>Receita</v>
      </c>
      <c r="G61747" s="286">
        <f>'CRONOG. DE RECEBIMENTO'!BE6</f>
        <v>0</v>
      </c>
    </row>
    <row r="61748" spans="1:7">
      <c r="A61748" s="283">
        <f>'Comp. Desp. Indiretas'!$EA$7</f>
        <v>0</v>
      </c>
      <c r="D61748" s="279" t="str">
        <f>'CRONOG. DE RECEBIMENTO'!$A$7</f>
        <v>Formar Comitê de Educação Ambiental de Comunidade (PEAC)</v>
      </c>
      <c r="E61748" s="278" t="str">
        <f>Resumo!$R$4</f>
        <v>Receita</v>
      </c>
      <c r="F61748" s="278" t="str">
        <f>Resumo!$R$4</f>
        <v>Receita</v>
      </c>
      <c r="G61748" s="286">
        <f>'CRONOG. DE RECEBIMENTO'!BE7</f>
        <v>0</v>
      </c>
    </row>
    <row r="61749" spans="1:7">
      <c r="A61749" s="283">
        <f>'Comp. Desp. Indiretas'!$EA$7</f>
        <v>0</v>
      </c>
      <c r="D61749" s="279" t="str">
        <f>'CRONOG. DE RECEBIMENTO'!$A$8</f>
        <v>Manter Comitê de Educação Ambiental em comunidades (PEAC)</v>
      </c>
      <c r="E61749" s="278" t="str">
        <f>Resumo!$R$4</f>
        <v>Receita</v>
      </c>
      <c r="F61749" s="278" t="str">
        <f>Resumo!$R$4</f>
        <v>Receita</v>
      </c>
      <c r="G61749" s="286">
        <f>'CRONOG. DE RECEBIMENTO'!BE8</f>
        <v>0</v>
      </c>
    </row>
    <row r="61750" spans="1:7">
      <c r="A61750" s="283">
        <f>'Comp. Desp. Indiretas'!$EA$7</f>
        <v>0</v>
      </c>
      <c r="D61750" s="279" t="str">
        <f>'CRONOG. DE RECEBIMENTO'!$A$24</f>
        <v>Realizar análise técnica mensal das atividades de Educação Ambiental do PEAC</v>
      </c>
      <c r="E61750" s="278" t="str">
        <f>Resumo!$R$4</f>
        <v>Receita</v>
      </c>
      <c r="F61750" s="278" t="str">
        <f>Resumo!$R$4</f>
        <v>Receita</v>
      </c>
      <c r="G61750" s="286">
        <f>'CRONOG. DE RECEBIMENTO'!BE24</f>
        <v>0</v>
      </c>
    </row>
    <row r="61751" spans="1:7">
      <c r="A61751" s="283">
        <f>'Comp. Desp. Indiretas'!$EA$7</f>
        <v>0</v>
      </c>
      <c r="D61751" s="279" t="str">
        <f>'CRONOG. DE RECEBIMENTO'!$A$25</f>
        <v>Realizar Blitz Educativa sobre SSMA para Comunidades (PEAC)</v>
      </c>
      <c r="E61751" s="278" t="str">
        <f>Resumo!$R$4</f>
        <v>Receita</v>
      </c>
      <c r="F61751" s="278" t="str">
        <f>Resumo!$R$4</f>
        <v>Receita</v>
      </c>
      <c r="G61751" s="286">
        <f>'CRONOG. DE RECEBIMENTO'!BE25</f>
        <v>0</v>
      </c>
    </row>
    <row r="61752" spans="1:7">
      <c r="A61752" s="283">
        <f>'Comp. Desp. Indiretas'!$EA$7</f>
        <v>0</v>
      </c>
      <c r="D61752" s="279" t="str">
        <f>'CRONOG. DE RECEBIMENTO'!$A$26</f>
        <v>Despesas tributáveis do item 6.1.12</v>
      </c>
      <c r="E61752" s="278" t="str">
        <f>Resumo!$R$4</f>
        <v>Receita</v>
      </c>
      <c r="F61752" s="278" t="str">
        <f>Resumo!$R$4</f>
        <v>Receita</v>
      </c>
      <c r="G61752" s="286">
        <f>'CRONOG. DE RECEBIMENTO'!BE26</f>
        <v>0</v>
      </c>
    </row>
    <row r="61753" spans="1:7">
      <c r="A61753" s="283">
        <f>'Comp. Desp. Indiretas'!$EA$7</f>
        <v>0</v>
      </c>
      <c r="D61753" s="279" t="str">
        <f>'CRONOG. DE RECEBIMENTO'!$A$42</f>
        <v>Despesas tributáveis do item 6.1.21</v>
      </c>
      <c r="E61753" s="278" t="str">
        <f>Resumo!$R$4</f>
        <v>Receita</v>
      </c>
      <c r="F61753" s="278" t="str">
        <f>Resumo!$R$4</f>
        <v>Receita</v>
      </c>
      <c r="G61753" s="286">
        <f>'CRONOG. DE RECEBIMENTO'!BE42</f>
        <v>0</v>
      </c>
    </row>
    <row r="61754" spans="1:7">
      <c r="A61754" s="283">
        <f>'Comp. Desp. Indiretas'!$EA$7</f>
        <v>0</v>
      </c>
      <c r="D61754" s="279" t="str">
        <f>'CRONOG. DE RECEBIMENTO'!$A$43</f>
        <v>Monitorar atividade do Programa de Educação Ambiental do Trabalhador (PEAT)</v>
      </c>
      <c r="E61754" s="278" t="str">
        <f>Resumo!$R$4</f>
        <v>Receita</v>
      </c>
      <c r="F61754" s="278" t="str">
        <f>Resumo!$R$4</f>
        <v>Receita</v>
      </c>
      <c r="G61754" s="286">
        <f>'CRONOG. DE RECEBIMENTO'!BE43</f>
        <v>0</v>
      </c>
    </row>
    <row r="61755" spans="1:7">
      <c r="A61755" s="283">
        <f>'Comp. Desp. Indiretas'!$EA$7</f>
        <v>0</v>
      </c>
      <c r="D61755" s="279" t="str">
        <f>'CRONOG. DE RECEBIMENTO'!$A$44</f>
        <v>Despesas tributáveis do item 6.1.22</v>
      </c>
      <c r="E61755" s="278" t="str">
        <f>Resumo!$R$4</f>
        <v>Receita</v>
      </c>
      <c r="F61755" s="278" t="str">
        <f>Resumo!$R$4</f>
        <v>Receita</v>
      </c>
      <c r="G61755" s="286">
        <f>'CRONOG. DE RECEBIMENTO'!BE44</f>
        <v>0</v>
      </c>
    </row>
    <row r="61756" spans="1:7">
      <c r="A61756" s="283">
        <f>'Comp. Desp. Indiretas'!$EA$7</f>
        <v>0</v>
      </c>
      <c r="D61756" s="279" t="str">
        <f>'CRONOG. DE RECEBIMENTO'!$A$45</f>
        <v>Realizar análise técnica mensal das atividades de Educação Ambiental do PEAT</v>
      </c>
      <c r="E61756" s="278" t="str">
        <f>Resumo!$R$4</f>
        <v>Receita</v>
      </c>
      <c r="F61756" s="278" t="str">
        <f>Resumo!$R$4</f>
        <v>Receita</v>
      </c>
      <c r="G61756" s="286">
        <f>'CRONOG. DE RECEBIMENTO'!BE45</f>
        <v>0</v>
      </c>
    </row>
    <row r="61757" spans="1:7">
      <c r="A61757" s="283">
        <f>'Comp. Desp. Indiretas'!$EA$7</f>
        <v>0</v>
      </c>
      <c r="D61757" s="279" t="str">
        <f>'CRONOG. DE RECEBIMENTO'!$A$46</f>
        <v>Realizar Diagnóstico Socioambiental Participativo (DSAP) para empregados</v>
      </c>
      <c r="E61757" s="278" t="str">
        <f>Resumo!$R$4</f>
        <v>Receita</v>
      </c>
      <c r="F61757" s="278" t="str">
        <f>Resumo!$R$4</f>
        <v>Receita</v>
      </c>
      <c r="G61757" s="286">
        <f>'CRONOG. DE RECEBIMENTO'!BE46</f>
        <v>0</v>
      </c>
    </row>
    <row r="61759" spans="1:7">
      <c r="A61759" s="283">
        <f>'Comp. Desp. Indiretas'!$EA$7</f>
        <v>0</v>
      </c>
      <c r="D61759" s="279" t="str">
        <f>'CRONOG. DE RECEBIMENTO'!$A$47</f>
        <v>Despesas tributáveis do item 6.1.24</v>
      </c>
      <c r="E61759" s="278" t="str">
        <f>Resumo!$R$4</f>
        <v>Receita</v>
      </c>
      <c r="F61759" s="278" t="str">
        <f>Resumo!$R$4</f>
        <v>Receita</v>
      </c>
      <c r="G61759" s="286">
        <f>'CRONOG. DE RECEBIMENTO'!BE47</f>
        <v>0</v>
      </c>
    </row>
    <row r="61760" spans="1:7">
      <c r="A61760" s="283">
        <f>'Comp. Desp. Indiretas'!$EA$7</f>
        <v>0</v>
      </c>
      <c r="D61760" s="279" t="str">
        <f>'CRONOG. DE RECEBIMENTO'!$A$48</f>
        <v>PRODUÇÃO DE ARTES VISUAIS</v>
      </c>
      <c r="E61760" s="278" t="str">
        <f>Resumo!$R$4</f>
        <v>Receita</v>
      </c>
      <c r="F61760" s="278" t="str">
        <f>Resumo!$R$4</f>
        <v>Receita</v>
      </c>
      <c r="G61760" s="286">
        <f>'CRONOG. DE RECEBIMENTO'!BE48</f>
        <v>0</v>
      </c>
    </row>
    <row r="61761" spans="1:7">
      <c r="A61761" s="283">
        <f>'Comp. Desp. Indiretas'!$EA$7</f>
        <v>0</v>
      </c>
      <c r="D61761" s="279" t="str">
        <f>'CRONOG. DE RECEBIMENTO'!$A$49</f>
        <v>Produzir material gráfico como folder, convites, banner, lâmina, outdoor, apresentações e produtos diversos atinentes a educação ambiental e outras temáticas etc.</v>
      </c>
      <c r="E61761" s="278" t="str">
        <f>Resumo!$R$4</f>
        <v>Receita</v>
      </c>
      <c r="F61761" s="278" t="str">
        <f>Resumo!$R$4</f>
        <v>Receita</v>
      </c>
      <c r="G61761" s="286">
        <f>'CRONOG. DE RECEBIMENTO'!BE49</f>
        <v>0</v>
      </c>
    </row>
    <row r="61762" spans="1:7">
      <c r="A61762" s="283">
        <f>'Comp. Desp. Indiretas'!$EA$7</f>
        <v>0</v>
      </c>
      <c r="D61762" s="279" t="str">
        <f>'CRONOG. DE RECEBIMENTO'!$A$50</f>
        <v>Produzir Card Animado, Vídeos, Spot, Jogos interativos, Peça Multimídia, Identidade Visual, Plataformas digitais/interativas, Brindes, Cadernos de Campo/Quis/Guia etc.:</v>
      </c>
      <c r="E61762" s="278" t="str">
        <f>Resumo!$R$4</f>
        <v>Receita</v>
      </c>
      <c r="F61762" s="278" t="str">
        <f>Resumo!$R$4</f>
        <v>Receita</v>
      </c>
      <c r="G61762" s="286">
        <f>'CRONOG. DE RECEBIMENTO'!BE50</f>
        <v>0</v>
      </c>
    </row>
    <row r="61776" spans="1:7">
      <c r="A61776" s="283">
        <f>'Comp. Desp. Indiretas'!$EA$7</f>
        <v>0</v>
      </c>
      <c r="D61776" s="279" t="str">
        <f>Resumo!$R$8</f>
        <v>Imposto</v>
      </c>
      <c r="E61776" s="278" t="str">
        <f>Resumo!$R$5</f>
        <v>Despesa</v>
      </c>
      <c r="F61776" s="278" t="str">
        <f>Resumo!$R$8</f>
        <v>Imposto</v>
      </c>
      <c r="G61776" s="286">
        <f>'CRONOG. DE RECEBIMENTO'!BE53</f>
        <v>0</v>
      </c>
    </row>
    <row r="61777" spans="1:7">
      <c r="A61777" s="283">
        <f>'Comp. Desp. Indiretas'!$EA$7</f>
        <v>0</v>
      </c>
      <c r="D61777" s="279" t="str">
        <f>Resumo!$R$9</f>
        <v>Overhead</v>
      </c>
      <c r="E61777" s="278" t="str">
        <f>Resumo!$R$9</f>
        <v>Overhead</v>
      </c>
      <c r="F61777" s="278" t="str">
        <f>Resumo!$R$9</f>
        <v>Overhead</v>
      </c>
      <c r="G61777" s="286">
        <f>'CRONOG. DE RECEBIMENTO'!BE58</f>
        <v>0</v>
      </c>
    </row>
    <row r="61778" spans="1:7">
      <c r="A61778" s="283">
        <f>'Comp. Desp. Indiretas'!$EA$7</f>
        <v>0</v>
      </c>
      <c r="D61778" s="279" t="str">
        <f>Resumo!$R$10</f>
        <v>Margem</v>
      </c>
      <c r="E61778" s="278" t="str">
        <f>Resumo!$R$10</f>
        <v>Margem</v>
      </c>
      <c r="F61778" s="278" t="str">
        <f>Resumo!$R$10</f>
        <v>Margem</v>
      </c>
      <c r="G61778" s="286">
        <f>'CRONOG. DE RECEBIMENTO'!BE60</f>
        <v>0</v>
      </c>
    </row>
    <row r="61779" spans="1:7">
      <c r="A61779" s="283">
        <f>'Comp. Desp. Indiretas'!$EA$7</f>
        <v>0</v>
      </c>
      <c r="D61779" s="279" t="str">
        <f>Resumo!$R$11</f>
        <v>Risco</v>
      </c>
      <c r="E61779" s="278" t="str">
        <f>Resumo!$R$11</f>
        <v>Risco</v>
      </c>
      <c r="F61779" s="278" t="str">
        <f>Resumo!$R$11</f>
        <v>Risco</v>
      </c>
      <c r="G61779" s="286">
        <f>'CRONOG. DE RECEBIMENTO'!BE59</f>
        <v>0</v>
      </c>
    </row>
    <row r="61780" spans="1:7">
      <c r="A61780" s="283">
        <f>'Comp. Desp. Indiretas'!$EA$7</f>
        <v>0</v>
      </c>
      <c r="D61780" s="279" t="str">
        <f>'CRONOG. DE RECEBIMENTO'!$A$54</f>
        <v>TOTAL MENSAL - RECEITA LÍQUIDA</v>
      </c>
      <c r="E61780" s="278" t="str">
        <f>Resumo!$R$4</f>
        <v>Receita</v>
      </c>
      <c r="F61780" s="278" t="str">
        <f>'CRONOG. DE RECEBIMENTO'!$A$54</f>
        <v>TOTAL MENSAL - RECEITA LÍQUIDA</v>
      </c>
      <c r="G61780" s="286">
        <f>'CRONOG. DE RECEBIMENTO'!$BE$54</f>
        <v>0</v>
      </c>
    </row>
    <row r="61781" spans="1:7">
      <c r="A61781" s="283">
        <f>'Comp. Desp. Indiretas'!$EA$7</f>
        <v>0</v>
      </c>
      <c r="D61781" s="279" t="str">
        <f>'CRONOG. DE RECEBIMENTO'!$A$55</f>
        <v>TOTAL ACUMULADO - RECEITA LÍQUIDA</v>
      </c>
      <c r="E61781" s="278" t="str">
        <f>Resumo!$R$4</f>
        <v>Receita</v>
      </c>
      <c r="F61781" s="278" t="str">
        <f>'CRONOG. DE RECEBIMENTO'!$A$55</f>
        <v>TOTAL ACUMULADO - RECEITA LÍQUIDA</v>
      </c>
      <c r="G61781" s="286">
        <f>'CRONOG. DE RECEBIMENTO'!$BE$55</f>
        <v>5856057.9680455765</v>
      </c>
    </row>
    <row r="61812" spans="1:7">
      <c r="A61812" s="283">
        <f>'Comp. Desp. Indiretas'!$EB$7</f>
        <v>0</v>
      </c>
      <c r="B61812" s="278" t="str">
        <f>'Comp. Desp. Indiretas'!$A$9</f>
        <v>MOC</v>
      </c>
      <c r="D61812" s="279" t="str">
        <f>'Comp. Desp. Indiretas'!$C$9</f>
        <v>DIRETOR TÉCNICO</v>
      </c>
      <c r="E61812" s="278" t="str">
        <f>Resumo!$R$5</f>
        <v>Despesa</v>
      </c>
      <c r="F61812" s="278" t="str">
        <f>Resumo!$R$6</f>
        <v>Despesa Indireta</v>
      </c>
      <c r="G61812" s="286">
        <f>'Comp. Desp. Indiretas'!EB9</f>
        <v>0</v>
      </c>
    </row>
    <row r="61813" spans="1:7">
      <c r="A61813" s="283">
        <f>'Comp. Desp. Indiretas'!$EB$7</f>
        <v>0</v>
      </c>
      <c r="B61813" s="278" t="str">
        <f>'Comp. Desp. Indiretas'!$A$10</f>
        <v>MOC</v>
      </c>
      <c r="D61813" s="279" t="str">
        <f>'Comp. Desp. Indiretas'!$C$10</f>
        <v>GERENTE DE PROJETO</v>
      </c>
      <c r="E61813" s="278" t="str">
        <f>Resumo!$R$5</f>
        <v>Despesa</v>
      </c>
      <c r="F61813" s="278" t="str">
        <f>Resumo!$R$6</f>
        <v>Despesa Indireta</v>
      </c>
      <c r="G61813" s="286">
        <f>'Comp. Desp. Indiretas'!EB10</f>
        <v>0</v>
      </c>
    </row>
    <row r="61814" spans="1:7">
      <c r="A61814" s="283">
        <f>'Comp. Desp. Indiretas'!$EB$7</f>
        <v>0</v>
      </c>
      <c r="B61814" s="278" t="str">
        <f>'Comp. Desp. Indiretas'!$A$11</f>
        <v>MOC</v>
      </c>
      <c r="D61814" s="279" t="str">
        <f>'Comp. Desp. Indiretas'!$C$11</f>
        <v>COORD. DE PROJETO</v>
      </c>
      <c r="E61814" s="278" t="str">
        <f>Resumo!$R$5</f>
        <v>Despesa</v>
      </c>
      <c r="F61814" s="278" t="str">
        <f>Resumo!$R$6</f>
        <v>Despesa Indireta</v>
      </c>
      <c r="G61814" s="286">
        <f>'Comp. Desp. Indiretas'!EB11</f>
        <v>0</v>
      </c>
    </row>
    <row r="61815" spans="1:7">
      <c r="A61815" s="283">
        <f>'Comp. Desp. Indiretas'!$EB$7</f>
        <v>0</v>
      </c>
      <c r="B61815" s="278" t="str">
        <f>'Comp. Desp. Indiretas'!$A$12</f>
        <v>MOC</v>
      </c>
      <c r="D61815" s="279" t="str">
        <f>'Comp. Desp. Indiretas'!$C$12</f>
        <v>COORD. OPERACIONAL</v>
      </c>
      <c r="E61815" s="278" t="str">
        <f>Resumo!$R$5</f>
        <v>Despesa</v>
      </c>
      <c r="F61815" s="278" t="str">
        <f>Resumo!$R$6</f>
        <v>Despesa Indireta</v>
      </c>
      <c r="G61815" s="286">
        <f>'Comp. Desp. Indiretas'!EB12</f>
        <v>0</v>
      </c>
    </row>
    <row r="61816" spans="1:7">
      <c r="A61816" s="283">
        <f>'Comp. Desp. Indiretas'!$EB$7</f>
        <v>0</v>
      </c>
      <c r="B61816" s="278" t="str">
        <f>'Comp. Desp. Indiretas'!$A$13</f>
        <v>MOC</v>
      </c>
      <c r="D61816" s="279" t="str">
        <f>'Comp. Desp. Indiretas'!$C$13</f>
        <v>ANALISTA DE PROJETOS SENIOR</v>
      </c>
      <c r="E61816" s="278" t="str">
        <f>Resumo!$R$5</f>
        <v>Despesa</v>
      </c>
      <c r="F61816" s="278" t="str">
        <f>Resumo!$R$6</f>
        <v>Despesa Indireta</v>
      </c>
      <c r="G61816" s="286">
        <f>'Comp. Desp. Indiretas'!EB13</f>
        <v>0</v>
      </c>
    </row>
    <row r="61817" spans="1:7">
      <c r="A61817" s="283">
        <f>'Comp. Desp. Indiretas'!$EB$7</f>
        <v>0</v>
      </c>
      <c r="B61817" s="278" t="str">
        <f>'Comp. Desp. Indiretas'!$A$14</f>
        <v>MOC</v>
      </c>
      <c r="D61817" s="279" t="str">
        <f>'Comp. Desp. Indiretas'!$C$14</f>
        <v>ANALISTA DE PROJETOS PLENO</v>
      </c>
      <c r="E61817" s="278" t="str">
        <f>Resumo!$R$5</f>
        <v>Despesa</v>
      </c>
      <c r="F61817" s="278" t="str">
        <f>Resumo!$R$6</f>
        <v>Despesa Indireta</v>
      </c>
      <c r="G61817" s="286">
        <f>'Comp. Desp. Indiretas'!EB14</f>
        <v>0</v>
      </c>
    </row>
    <row r="61818" spans="1:7">
      <c r="A61818" s="283">
        <f>'Comp. Desp. Indiretas'!$EB$7</f>
        <v>0</v>
      </c>
      <c r="B61818" s="278" t="str">
        <f>'Comp. Desp. Indiretas'!$A$15</f>
        <v>MOC</v>
      </c>
      <c r="D61818" s="279" t="str">
        <f>'Comp. Desp. Indiretas'!$C$15</f>
        <v>ANALISTA DE PROJETOS JUNIOR</v>
      </c>
      <c r="E61818" s="278" t="str">
        <f>Resumo!$R$5</f>
        <v>Despesa</v>
      </c>
      <c r="F61818" s="278" t="str">
        <f>Resumo!$R$6</f>
        <v>Despesa Indireta</v>
      </c>
      <c r="G61818" s="286">
        <f>'Comp. Desp. Indiretas'!EB15</f>
        <v>0</v>
      </c>
    </row>
    <row r="61819" spans="1:7">
      <c r="A61819" s="283">
        <f>'Comp. Desp. Indiretas'!$EB$7</f>
        <v>0</v>
      </c>
      <c r="B61819" s="278" t="str">
        <f>'Comp. Desp. Indiretas'!$A$16</f>
        <v>MOC</v>
      </c>
      <c r="D61819" s="279" t="str">
        <f>'Comp. Desp. Indiretas'!$C$16</f>
        <v>TÉCNICO OPERACIONAL</v>
      </c>
      <c r="E61819" s="278" t="str">
        <f>Resumo!$R$5</f>
        <v>Despesa</v>
      </c>
      <c r="F61819" s="278" t="str">
        <f>Resumo!$R$6</f>
        <v>Despesa Indireta</v>
      </c>
      <c r="G61819" s="286">
        <f>'Comp. Desp. Indiretas'!EB16</f>
        <v>0</v>
      </c>
    </row>
    <row r="61820" spans="1:7">
      <c r="A61820" s="283">
        <f>'Comp. Desp. Indiretas'!$EB$7</f>
        <v>0</v>
      </c>
      <c r="B61820" s="278" t="str">
        <f>'Comp. Desp. Indiretas'!$A$17</f>
        <v>MOC</v>
      </c>
      <c r="D61820" s="279" t="str">
        <f>'Comp. Desp. Indiretas'!$C$17</f>
        <v>TÉCNICO OPERACIONAL - C/ PERICULOSIDADE</v>
      </c>
      <c r="E61820" s="278" t="str">
        <f>Resumo!$R$5</f>
        <v>Despesa</v>
      </c>
      <c r="F61820" s="278" t="str">
        <f>Resumo!$R$6</f>
        <v>Despesa Indireta</v>
      </c>
      <c r="G61820" s="286">
        <f>'Comp. Desp. Indiretas'!EB17</f>
        <v>0</v>
      </c>
    </row>
    <row r="61821" spans="1:7">
      <c r="A61821" s="283">
        <f>'Comp. Desp. Indiretas'!$EB$7</f>
        <v>0</v>
      </c>
      <c r="B61821" s="278" t="str">
        <f>'Comp. Desp. Indiretas'!$A$18</f>
        <v>MOC</v>
      </c>
      <c r="D61821" s="279" t="str">
        <f>'Comp. Desp. Indiretas'!$C$18</f>
        <v>ANALISTA DE GEOPROCESSAMENTO</v>
      </c>
      <c r="E61821" s="278" t="str">
        <f>Resumo!$R$5</f>
        <v>Despesa</v>
      </c>
      <c r="F61821" s="278" t="str">
        <f>Resumo!$R$6</f>
        <v>Despesa Indireta</v>
      </c>
      <c r="G61821" s="286">
        <f>'Comp. Desp. Indiretas'!EB18</f>
        <v>0</v>
      </c>
    </row>
    <row r="61822" spans="1:7">
      <c r="A61822" s="283">
        <f>'Comp. Desp. Indiretas'!$EB$7</f>
        <v>0</v>
      </c>
      <c r="B61822" s="278" t="str">
        <f>'Comp. Desp. Indiretas'!$A$19</f>
        <v>MOC</v>
      </c>
      <c r="D61822" s="279" t="str">
        <f>'Comp. Desp. Indiretas'!$C$19</f>
        <v>ASSISTENTE DE PROJETOS</v>
      </c>
      <c r="E61822" s="278" t="str">
        <f>Resumo!$R$5</f>
        <v>Despesa</v>
      </c>
      <c r="F61822" s="278" t="str">
        <f>Resumo!$R$6</f>
        <v>Despesa Indireta</v>
      </c>
      <c r="G61822" s="286">
        <f>'Comp. Desp. Indiretas'!EB19</f>
        <v>0</v>
      </c>
    </row>
    <row r="61823" spans="1:7">
      <c r="A61823" s="283">
        <f>'Comp. Desp. Indiretas'!$EB$7</f>
        <v>0</v>
      </c>
      <c r="B61823" s="278" t="str">
        <f>'Comp. Desp. Indiretas'!$A$20</f>
        <v>MOC</v>
      </c>
      <c r="D61823" s="279" t="str">
        <f>'Comp. Desp. Indiretas'!$C$20</f>
        <v>ASSISTENTE ADMINISTRATIVO</v>
      </c>
      <c r="E61823" s="278" t="str">
        <f>Resumo!$R$5</f>
        <v>Despesa</v>
      </c>
      <c r="F61823" s="278" t="str">
        <f>Resumo!$R$6</f>
        <v>Despesa Indireta</v>
      </c>
      <c r="G61823" s="286">
        <f>'Comp. Desp. Indiretas'!EB20</f>
        <v>0</v>
      </c>
    </row>
    <row r="61824" spans="1:7">
      <c r="A61824" s="283">
        <f>'Comp. Desp. Indiretas'!$EB$7</f>
        <v>0</v>
      </c>
      <c r="B61824" s="278" t="str">
        <f>'Comp. Desp. Indiretas'!$A$21</f>
        <v>MOC</v>
      </c>
      <c r="D61824" s="279" t="str">
        <f>'Comp. Desp. Indiretas'!$C$21</f>
        <v>ESTAGIÁRIO TÉCNICO</v>
      </c>
      <c r="E61824" s="278" t="str">
        <f>Resumo!$R$5</f>
        <v>Despesa</v>
      </c>
      <c r="F61824" s="278" t="str">
        <f>Resumo!$R$6</f>
        <v>Despesa Indireta</v>
      </c>
      <c r="G61824" s="286">
        <f>'Comp. Desp. Indiretas'!EB21</f>
        <v>0</v>
      </c>
    </row>
    <row r="61825" spans="1:7">
      <c r="A61825" s="283">
        <f>'Comp. Desp. Indiretas'!$EB$7</f>
        <v>0</v>
      </c>
      <c r="B61825" s="278" t="str">
        <f>'Comp. Desp. Indiretas'!$A$22</f>
        <v>MOC</v>
      </c>
      <c r="D61825" s="279" t="str">
        <f>'Comp. Desp. Indiretas'!$C$22</f>
        <v>ANALISTA FINANCEIRO</v>
      </c>
      <c r="E61825" s="278" t="str">
        <f>Resumo!$R$5</f>
        <v>Despesa</v>
      </c>
      <c r="F61825" s="278" t="str">
        <f>Resumo!$R$6</f>
        <v>Despesa Indireta</v>
      </c>
      <c r="G61825" s="286">
        <f>'Comp. Desp. Indiretas'!EB22</f>
        <v>0</v>
      </c>
    </row>
    <row r="61826" spans="1:7">
      <c r="A61826" s="283">
        <f>'Comp. Desp. Indiretas'!$EB$7</f>
        <v>0</v>
      </c>
      <c r="B61826" s="278" t="str">
        <f>'Comp. Desp. Indiretas'!$A$23</f>
        <v>MOC</v>
      </c>
      <c r="D61826" s="279" t="str">
        <f>'Comp. Desp. Indiretas'!$C$23</f>
        <v>ANALISTA DE SUPRIMENTOS</v>
      </c>
      <c r="E61826" s="278" t="str">
        <f>Resumo!$R$5</f>
        <v>Despesa</v>
      </c>
      <c r="F61826" s="278" t="str">
        <f>Resumo!$R$6</f>
        <v>Despesa Indireta</v>
      </c>
      <c r="G61826" s="286">
        <f>'Comp. Desp. Indiretas'!EB23</f>
        <v>0</v>
      </c>
    </row>
    <row r="61827" spans="1:7">
      <c r="A61827" s="283">
        <f>'Comp. Desp. Indiretas'!$EB$7</f>
        <v>0</v>
      </c>
      <c r="B61827" s="278" t="str">
        <f>'Comp. Desp. Indiretas'!$A$24</f>
        <v>DG</v>
      </c>
      <c r="D61827" s="279" t="str">
        <f>'Comp. Desp. Indiretas'!$C$24</f>
        <v>HOSPEDAGEM VIAGEM</v>
      </c>
      <c r="E61827" s="278" t="str">
        <f>Resumo!$R$5</f>
        <v>Despesa</v>
      </c>
      <c r="F61827" s="278" t="str">
        <f>Resumo!$R$6</f>
        <v>Despesa Indireta</v>
      </c>
      <c r="G61827" s="286">
        <f>'Comp. Desp. Indiretas'!EB24</f>
        <v>0</v>
      </c>
    </row>
    <row r="61828" spans="1:7">
      <c r="A61828" s="283">
        <f>'Comp. Desp. Indiretas'!$EB$7</f>
        <v>0</v>
      </c>
      <c r="B61828" s="278" t="str">
        <f>'Comp. Desp. Indiretas'!$A$25</f>
        <v>DG</v>
      </c>
      <c r="D61828" s="279" t="str">
        <f>'Comp. Desp. Indiretas'!$C$25</f>
        <v>HOSPEDAGEM - NIVEL 2</v>
      </c>
      <c r="E61828" s="278" t="str">
        <f>Resumo!$R$5</f>
        <v>Despesa</v>
      </c>
      <c r="F61828" s="278" t="str">
        <f>Resumo!$R$6</f>
        <v>Despesa Indireta</v>
      </c>
      <c r="G61828" s="286">
        <f>'Comp. Desp. Indiretas'!EB25</f>
        <v>0</v>
      </c>
    </row>
    <row r="61829" spans="1:7">
      <c r="A61829" s="283">
        <f>'Comp. Desp. Indiretas'!$EB$7</f>
        <v>0</v>
      </c>
      <c r="B61829" s="278" t="str">
        <f>'Comp. Desp. Indiretas'!$A$26</f>
        <v>DG</v>
      </c>
      <c r="D61829" s="279" t="str">
        <f>'Comp. Desp. Indiretas'!$C$26</f>
        <v>HOSPEDAGEM - NIVEL 3</v>
      </c>
      <c r="E61829" s="278" t="str">
        <f>Resumo!$R$5</f>
        <v>Despesa</v>
      </c>
      <c r="F61829" s="278" t="str">
        <f>Resumo!$R$6</f>
        <v>Despesa Indireta</v>
      </c>
      <c r="G61829" s="286">
        <f>'Comp. Desp. Indiretas'!EB26</f>
        <v>0</v>
      </c>
    </row>
    <row r="61830" spans="1:7">
      <c r="A61830" s="283">
        <f>'Comp. Desp. Indiretas'!$EB$7</f>
        <v>0</v>
      </c>
      <c r="B61830" s="278" t="str">
        <f>'Comp. Desp. Indiretas'!$A$27</f>
        <v>DG</v>
      </c>
      <c r="D61830" s="279" t="str">
        <f>'Comp. Desp. Indiretas'!$C$27</f>
        <v>SALA COMERCIAL - PARAUAPEBAS/PA</v>
      </c>
      <c r="E61830" s="278" t="str">
        <f>Resumo!$R$5</f>
        <v>Despesa</v>
      </c>
      <c r="F61830" s="278" t="str">
        <f>Resumo!$R$6</f>
        <v>Despesa Indireta</v>
      </c>
      <c r="G61830" s="286">
        <f>'Comp. Desp. Indiretas'!EB27</f>
        <v>0</v>
      </c>
    </row>
    <row r="61831" spans="1:7">
      <c r="A61831" s="283">
        <f>'Comp. Desp. Indiretas'!$EB$7</f>
        <v>0</v>
      </c>
      <c r="B61831" s="278" t="str">
        <f>'Comp. Desp. Indiretas'!$A$28</f>
        <v>DG</v>
      </c>
      <c r="D61831" s="279" t="str">
        <f>'Comp. Desp. Indiretas'!$C$28</f>
        <v>CUSTOS FIXOS - SALA COMERCIAL (INTERNET, TELEFONIA, ENERGIA, LIMPEZA, E ETC)</v>
      </c>
      <c r="E61831" s="278" t="str">
        <f>Resumo!$R$5</f>
        <v>Despesa</v>
      </c>
      <c r="F61831" s="278" t="str">
        <f>Resumo!$R$6</f>
        <v>Despesa Indireta</v>
      </c>
      <c r="G61831" s="286">
        <f>'Comp. Desp. Indiretas'!EB28</f>
        <v>0</v>
      </c>
    </row>
    <row r="61832" spans="1:7">
      <c r="A61832" s="283">
        <f>'Comp. Desp. Indiretas'!$EB$7</f>
        <v>0</v>
      </c>
      <c r="B61832" s="278" t="str">
        <f>'Comp. Desp. Indiretas'!$A$29</f>
        <v>DG</v>
      </c>
      <c r="D61832" s="279" t="str">
        <f>'Comp. Desp. Indiretas'!$C$29</f>
        <v>MOBILIA/FRETE - SALA COMERCIAL</v>
      </c>
      <c r="E61832" s="278" t="str">
        <f>Resumo!$R$5</f>
        <v>Despesa</v>
      </c>
      <c r="F61832" s="278" t="str">
        <f>Resumo!$R$6</f>
        <v>Despesa Indireta</v>
      </c>
      <c r="G61832" s="286">
        <f>'Comp. Desp. Indiretas'!EB29</f>
        <v>0</v>
      </c>
    </row>
    <row r="61833" spans="1:7">
      <c r="A61833" s="283">
        <f>'Comp. Desp. Indiretas'!$EB$7</f>
        <v>0</v>
      </c>
      <c r="B61833" s="278" t="str">
        <f>'Comp. Desp. Indiretas'!$A$30</f>
        <v>DG</v>
      </c>
      <c r="D61833" s="279" t="str">
        <f>'Comp. Desp. Indiretas'!$C$30</f>
        <v>ALIMENTAÇÃO - NIVEL 3</v>
      </c>
      <c r="E61833" s="278" t="str">
        <f>Resumo!$R$5</f>
        <v>Despesa</v>
      </c>
      <c r="F61833" s="278" t="str">
        <f>Resumo!$R$6</f>
        <v>Despesa Indireta</v>
      </c>
      <c r="G61833" s="286">
        <f>'Comp. Desp. Indiretas'!EB30</f>
        <v>0</v>
      </c>
    </row>
    <row r="61834" spans="1:7">
      <c r="A61834" s="283">
        <f>'Comp. Desp. Indiretas'!$EB$7</f>
        <v>0</v>
      </c>
      <c r="B61834" s="278" t="str">
        <f>'Comp. Desp. Indiretas'!$A$31</f>
        <v>DG</v>
      </c>
      <c r="D61834" s="279" t="str">
        <f>'Comp. Desp. Indiretas'!$C$31</f>
        <v>TELEFONIA</v>
      </c>
      <c r="E61834" s="278" t="str">
        <f>Resumo!$R$5</f>
        <v>Despesa</v>
      </c>
      <c r="F61834" s="278" t="str">
        <f>Resumo!$R$6</f>
        <v>Despesa Indireta</v>
      </c>
      <c r="G61834" s="286">
        <f>'Comp. Desp. Indiretas'!EB31</f>
        <v>0</v>
      </c>
    </row>
    <row r="61835" spans="1:7">
      <c r="A61835" s="283">
        <f>'Comp. Desp. Indiretas'!$EB$7</f>
        <v>0</v>
      </c>
      <c r="B61835" s="278" t="str">
        <f>'Comp. Desp. Indiretas'!$A$32</f>
        <v>DG</v>
      </c>
      <c r="D61835" s="279" t="str">
        <f>'Comp. Desp. Indiretas'!$C$32</f>
        <v>ALUGUEL DE VEÍCULO SUV</v>
      </c>
      <c r="E61835" s="278" t="str">
        <f>Resumo!$R$5</f>
        <v>Despesa</v>
      </c>
      <c r="F61835" s="278" t="str">
        <f>Resumo!$R$6</f>
        <v>Despesa Indireta</v>
      </c>
      <c r="G61835" s="286">
        <f>'Comp. Desp. Indiretas'!EB32</f>
        <v>0</v>
      </c>
    </row>
    <row r="61836" spans="1:7">
      <c r="A61836" s="283">
        <f>'Comp. Desp. Indiretas'!$EB$7</f>
        <v>0</v>
      </c>
      <c r="B61836" s="278" t="str">
        <f>'Comp. Desp. Indiretas'!$A$33</f>
        <v>DG</v>
      </c>
      <c r="D61836" s="279" t="str">
        <f>'Comp. Desp. Indiretas'!$C$33</f>
        <v>ALUGUEL DE VEICULO LEVE</v>
      </c>
      <c r="E61836" s="278" t="str">
        <f>Resumo!$R$5</f>
        <v>Despesa</v>
      </c>
      <c r="F61836" s="278" t="str">
        <f>Resumo!$R$6</f>
        <v>Despesa Indireta</v>
      </c>
      <c r="G61836" s="286">
        <f>'Comp. Desp. Indiretas'!EB33</f>
        <v>0</v>
      </c>
    </row>
    <row r="61837" spans="1:7">
      <c r="A61837" s="283">
        <f>'Comp. Desp. Indiretas'!$EB$7</f>
        <v>0</v>
      </c>
      <c r="B61837" s="278" t="str">
        <f>'Comp. Desp. Indiretas'!$A$34</f>
        <v>DG</v>
      </c>
      <c r="D61837" s="279" t="str">
        <f>'Comp. Desp. Indiretas'!$C$34</f>
        <v>ALUGUEL CAMINHONTE</v>
      </c>
      <c r="E61837" s="278" t="str">
        <f>Resumo!$R$5</f>
        <v>Despesa</v>
      </c>
      <c r="F61837" s="278" t="str">
        <f>Resumo!$R$6</f>
        <v>Despesa Indireta</v>
      </c>
      <c r="G61837" s="286">
        <f>'Comp. Desp. Indiretas'!EB34</f>
        <v>0</v>
      </c>
    </row>
    <row r="61838" spans="1:7">
      <c r="A61838" s="283">
        <f>'Comp. Desp. Indiretas'!$EB$7</f>
        <v>0</v>
      </c>
      <c r="B61838" s="278" t="str">
        <f>'Comp. Desp. Indiretas'!$A$35</f>
        <v>DG</v>
      </c>
      <c r="D61838" s="279" t="str">
        <f>'Comp. Desp. Indiretas'!$C$35</f>
        <v>AQUISIÇÃO DE VEICULO</v>
      </c>
      <c r="E61838" s="278" t="str">
        <f>Resumo!$R$5</f>
        <v>Despesa</v>
      </c>
      <c r="F61838" s="278" t="str">
        <f>Resumo!$R$6</f>
        <v>Despesa Indireta</v>
      </c>
      <c r="G61838" s="286">
        <f>'Comp. Desp. Indiretas'!EB35</f>
        <v>0</v>
      </c>
    </row>
    <row r="61839" spans="1:7">
      <c r="A61839" s="283">
        <f>'Comp. Desp. Indiretas'!$EB$7</f>
        <v>0</v>
      </c>
      <c r="B61839" s="278" t="str">
        <f>'Comp. Desp. Indiretas'!$A$36</f>
        <v>DG</v>
      </c>
      <c r="D61839" s="279" t="str">
        <f>'Comp. Desp. Indiretas'!$C$36</f>
        <v>COMBUSTÍVEL - GASOLINA</v>
      </c>
      <c r="E61839" s="278" t="str">
        <f>Resumo!$R$5</f>
        <v>Despesa</v>
      </c>
      <c r="F61839" s="278" t="str">
        <f>Resumo!$R$6</f>
        <v>Despesa Indireta</v>
      </c>
      <c r="G61839" s="286">
        <f>'Comp. Desp. Indiretas'!EB36</f>
        <v>0</v>
      </c>
    </row>
    <row r="61840" spans="1:7">
      <c r="A61840" s="283">
        <f>'Comp. Desp. Indiretas'!$EB$7</f>
        <v>0</v>
      </c>
      <c r="B61840" s="278" t="str">
        <f>'Comp. Desp. Indiretas'!$A$37</f>
        <v>DG</v>
      </c>
      <c r="D61840" s="279" t="str">
        <f>'Comp. Desp. Indiretas'!$C$37</f>
        <v>COMBUSTÍVEL - DIESEL</v>
      </c>
      <c r="E61840" s="278" t="str">
        <f>Resumo!$R$5</f>
        <v>Despesa</v>
      </c>
      <c r="F61840" s="278" t="str">
        <f>Resumo!$R$6</f>
        <v>Despesa Indireta</v>
      </c>
      <c r="G61840" s="286">
        <f>'Comp. Desp. Indiretas'!EB37</f>
        <v>0</v>
      </c>
    </row>
    <row r="61841" spans="1:7">
      <c r="A61841" s="283">
        <f>'Comp. Desp. Indiretas'!$EB$7</f>
        <v>0</v>
      </c>
      <c r="B61841" s="278" t="str">
        <f>'Comp. Desp. Indiretas'!$A$38</f>
        <v>DG</v>
      </c>
      <c r="D61841" s="279" t="str">
        <f>'Comp. Desp. Indiretas'!$C$38</f>
        <v>PASSAGEM AÉREA</v>
      </c>
      <c r="E61841" s="278" t="str">
        <f>Resumo!$R$5</f>
        <v>Despesa</v>
      </c>
      <c r="F61841" s="278" t="str">
        <f>Resumo!$R$6</f>
        <v>Despesa Indireta</v>
      </c>
      <c r="G61841" s="286">
        <f>'Comp. Desp. Indiretas'!EB38</f>
        <v>0</v>
      </c>
    </row>
    <row r="61842" spans="1:7">
      <c r="A61842" s="283">
        <f>'Comp. Desp. Indiretas'!$EB$7</f>
        <v>0</v>
      </c>
      <c r="B61842" s="278" t="str">
        <f>'Comp. Desp. Indiretas'!$A$39</f>
        <v>ART</v>
      </c>
      <c r="D61842" s="279" t="str">
        <f>'Comp. Desp. Indiretas'!$C$39</f>
        <v>ART CREA - Nível 1</v>
      </c>
      <c r="E61842" s="278" t="str">
        <f>Resumo!$R$5</f>
        <v>Despesa</v>
      </c>
      <c r="F61842" s="278" t="str">
        <f>Resumo!$R$6</f>
        <v>Despesa Indireta</v>
      </c>
      <c r="G61842" s="286">
        <f>'Comp. Desp. Indiretas'!EB39</f>
        <v>0</v>
      </c>
    </row>
    <row r="61843" spans="1:7">
      <c r="A61843" s="283">
        <f>'Comp. Desp. Indiretas'!$EB$7</f>
        <v>0</v>
      </c>
      <c r="B61843" s="278" t="str">
        <f>'Comp. Desp. Indiretas'!$A$40</f>
        <v>ART</v>
      </c>
      <c r="D61843" s="279" t="str">
        <f>'Comp. Desp. Indiretas'!$C$40</f>
        <v>ART CREA - Nível 2</v>
      </c>
      <c r="E61843" s="278" t="str">
        <f>Resumo!$R$5</f>
        <v>Despesa</v>
      </c>
      <c r="F61843" s="278" t="str">
        <f>Resumo!$R$6</f>
        <v>Despesa Indireta</v>
      </c>
      <c r="G61843" s="286">
        <f>'Comp. Desp. Indiretas'!EB40</f>
        <v>0</v>
      </c>
    </row>
    <row r="61844" spans="1:7">
      <c r="A61844" s="283">
        <f>'Comp. Desp. Indiretas'!$EB$7</f>
        <v>0</v>
      </c>
      <c r="B61844" s="278" t="str">
        <f>'Comp. Desp. Indiretas'!$A$41</f>
        <v>ART</v>
      </c>
      <c r="D61844" s="279" t="str">
        <f>'Comp. Desp. Indiretas'!$C$41</f>
        <v>ART CREA - Nível 3</v>
      </c>
      <c r="E61844" s="278" t="str">
        <f>Resumo!$R$5</f>
        <v>Despesa</v>
      </c>
      <c r="F61844" s="278" t="str">
        <f>Resumo!$R$6</f>
        <v>Despesa Indireta</v>
      </c>
      <c r="G61844" s="286">
        <f>'Comp. Desp. Indiretas'!EB41</f>
        <v>0</v>
      </c>
    </row>
    <row r="61845" spans="1:7">
      <c r="A61845" s="283">
        <f>'Comp. Desp. Indiretas'!$EB$7</f>
        <v>0</v>
      </c>
      <c r="B61845" s="278" t="str">
        <f>'Comp. Desp. Indiretas'!$A$42</f>
        <v>ART</v>
      </c>
      <c r="D61845" s="279" t="str">
        <f>'Comp. Desp. Indiretas'!$C$42</f>
        <v>ACERVO CREA</v>
      </c>
      <c r="E61845" s="278" t="str">
        <f>Resumo!$R$5</f>
        <v>Despesa</v>
      </c>
      <c r="F61845" s="278" t="str">
        <f>Resumo!$R$6</f>
        <v>Despesa Indireta</v>
      </c>
      <c r="G61845" s="286">
        <f>'Comp. Desp. Indiretas'!EB42</f>
        <v>0</v>
      </c>
    </row>
    <row r="61846" spans="1:7">
      <c r="A61846" s="283">
        <f>'Comp. Desp. Indiretas'!$EB$7</f>
        <v>0</v>
      </c>
      <c r="B61846" s="278" t="str">
        <f>'Comp. Desp. Indiretas'!$A$43</f>
        <v>ART</v>
      </c>
      <c r="D61846" s="279" t="str">
        <f>'Comp. Desp. Indiretas'!$C$43</f>
        <v>ART CRBio</v>
      </c>
      <c r="E61846" s="278" t="str">
        <f>Resumo!$R$5</f>
        <v>Despesa</v>
      </c>
      <c r="F61846" s="278" t="str">
        <f>Resumo!$R$6</f>
        <v>Despesa Indireta</v>
      </c>
      <c r="G61846" s="286">
        <f>'Comp. Desp. Indiretas'!EB43</f>
        <v>0</v>
      </c>
    </row>
    <row r="61847" spans="1:7">
      <c r="A61847" s="283">
        <f>'Comp. Desp. Indiretas'!$EB$7</f>
        <v>0</v>
      </c>
      <c r="B61847" s="278" t="str">
        <f>'Comp. Desp. Indiretas'!$A$44</f>
        <v>ART</v>
      </c>
      <c r="D61847" s="279" t="str">
        <f>'Comp. Desp. Indiretas'!$C$44</f>
        <v>ACERVO CRBio</v>
      </c>
      <c r="E61847" s="278" t="str">
        <f>Resumo!$R$5</f>
        <v>Despesa</v>
      </c>
      <c r="F61847" s="278" t="str">
        <f>Resumo!$R$6</f>
        <v>Despesa Indireta</v>
      </c>
      <c r="G61847" s="286">
        <f>'Comp. Desp. Indiretas'!EB44</f>
        <v>0</v>
      </c>
    </row>
    <row r="61848" spans="1:7">
      <c r="A61848" s="283">
        <f>'Comp. Desp. Indiretas'!$EB$7</f>
        <v>0</v>
      </c>
      <c r="B61848" s="278" t="str">
        <f>'Comp. Desp. Indiretas'!$A$45</f>
        <v>ART</v>
      </c>
      <c r="D61848" s="279" t="str">
        <f>'Comp. Desp. Indiretas'!$C$45</f>
        <v>VISTO CREA PF</v>
      </c>
      <c r="E61848" s="278" t="str">
        <f>Resumo!$R$5</f>
        <v>Despesa</v>
      </c>
      <c r="F61848" s="278" t="str">
        <f>Resumo!$R$6</f>
        <v>Despesa Indireta</v>
      </c>
      <c r="G61848" s="286">
        <f>'Comp. Desp. Indiretas'!EB45</f>
        <v>0</v>
      </c>
    </row>
    <row r="61849" spans="1:7">
      <c r="A61849" s="283">
        <f>'Comp. Desp. Indiretas'!$EB$7</f>
        <v>0</v>
      </c>
      <c r="B61849" s="278" t="str">
        <f>'Comp. Desp. Indiretas'!$A$46</f>
        <v>ART</v>
      </c>
      <c r="D61849" s="279" t="str">
        <f>'Comp. Desp. Indiretas'!$C$46</f>
        <v>VISTO CREA PJ</v>
      </c>
      <c r="E61849" s="278" t="str">
        <f>Resumo!$R$5</f>
        <v>Despesa</v>
      </c>
      <c r="F61849" s="278" t="str">
        <f>Resumo!$R$6</f>
        <v>Despesa Indireta</v>
      </c>
      <c r="G61849" s="286">
        <f>'Comp. Desp. Indiretas'!EB46</f>
        <v>0</v>
      </c>
    </row>
    <row r="61850" spans="1:7">
      <c r="A61850" s="283">
        <f>'Comp. Desp. Indiretas'!$EB$7</f>
        <v>0</v>
      </c>
      <c r="B61850" s="278" t="str">
        <f>'Comp. Desp. Indiretas'!$A$47</f>
        <v>ART</v>
      </c>
      <c r="D61850" s="279" t="str">
        <f>'Comp. Desp. Indiretas'!$C$47</f>
        <v>ANUIDADE CREA PF</v>
      </c>
      <c r="E61850" s="278" t="str">
        <f>Resumo!$R$5</f>
        <v>Despesa</v>
      </c>
      <c r="F61850" s="278" t="str">
        <f>Resumo!$R$6</f>
        <v>Despesa Indireta</v>
      </c>
      <c r="G61850" s="286">
        <f>'Comp. Desp. Indiretas'!EB47</f>
        <v>0</v>
      </c>
    </row>
    <row r="61851" spans="1:7">
      <c r="A61851" s="283">
        <f>'Comp. Desp. Indiretas'!$EB$7</f>
        <v>0</v>
      </c>
      <c r="B61851" s="278" t="str">
        <f>'Comp. Desp. Indiretas'!$A$48</f>
        <v>ART</v>
      </c>
      <c r="D61851" s="279" t="str">
        <f>'Comp. Desp. Indiretas'!$C$48</f>
        <v>ANUIDADE CREA PJ</v>
      </c>
      <c r="E61851" s="278" t="str">
        <f>Resumo!$R$5</f>
        <v>Despesa</v>
      </c>
      <c r="F61851" s="278" t="str">
        <f>Resumo!$R$6</f>
        <v>Despesa Indireta</v>
      </c>
      <c r="G61851" s="286">
        <f>'Comp. Desp. Indiretas'!EB48</f>
        <v>0</v>
      </c>
    </row>
    <row r="61852" spans="1:7">
      <c r="A61852" s="283">
        <f>'Comp. Desp. Indiretas'!$EB$7</f>
        <v>0</v>
      </c>
      <c r="B61852" s="278" t="str">
        <f>'Comp. Desp. Indiretas'!$A$49</f>
        <v>ART</v>
      </c>
      <c r="D61852" s="279" t="str">
        <f>'Comp. Desp. Indiretas'!$C$49</f>
        <v>VISTO CRBio PF</v>
      </c>
      <c r="E61852" s="278" t="str">
        <f>Resumo!$R$5</f>
        <v>Despesa</v>
      </c>
      <c r="F61852" s="278" t="str">
        <f>Resumo!$R$6</f>
        <v>Despesa Indireta</v>
      </c>
      <c r="G61852" s="286">
        <f>'Comp. Desp. Indiretas'!EB49</f>
        <v>0</v>
      </c>
    </row>
    <row r="61853" spans="1:7">
      <c r="A61853" s="283">
        <f>'Comp. Desp. Indiretas'!$EB$7</f>
        <v>0</v>
      </c>
      <c r="B61853" s="278" t="str">
        <f>'Comp. Desp. Indiretas'!$A$50</f>
        <v>ART</v>
      </c>
      <c r="D61853" s="279" t="str">
        <f>'Comp. Desp. Indiretas'!$C$50</f>
        <v>VISTO CRBio PJ</v>
      </c>
      <c r="E61853" s="278" t="str">
        <f>Resumo!$R$5</f>
        <v>Despesa</v>
      </c>
      <c r="F61853" s="278" t="str">
        <f>Resumo!$R$6</f>
        <v>Despesa Indireta</v>
      </c>
      <c r="G61853" s="286">
        <f>'Comp. Desp. Indiretas'!EB50</f>
        <v>0</v>
      </c>
    </row>
    <row r="61854" spans="1:7">
      <c r="A61854" s="283">
        <f>'Comp. Desp. Indiretas'!$EB$7</f>
        <v>0</v>
      </c>
      <c r="B61854" s="278" t="str">
        <f>'Comp. Desp. Indiretas'!$A$51</f>
        <v>SMS</v>
      </c>
      <c r="D61854" s="279" t="str">
        <f>'Comp. Desp. Indiretas'!$C$51</f>
        <v>PPRA</v>
      </c>
      <c r="E61854" s="278" t="str">
        <f>Resumo!$R$5</f>
        <v>Despesa</v>
      </c>
      <c r="F61854" s="278" t="str">
        <f>Resumo!$R$6</f>
        <v>Despesa Indireta</v>
      </c>
      <c r="G61854" s="286">
        <f>'Comp. Desp. Indiretas'!EB51</f>
        <v>0</v>
      </c>
    </row>
    <row r="61855" spans="1:7">
      <c r="A61855" s="283">
        <f>'Comp. Desp. Indiretas'!$EB$7</f>
        <v>0</v>
      </c>
      <c r="B61855" s="278" t="str">
        <f>'Comp. Desp. Indiretas'!$A$52</f>
        <v>SMS</v>
      </c>
      <c r="D61855" s="279" t="str">
        <f>'Comp. Desp. Indiretas'!$C$52</f>
        <v>PCMSO</v>
      </c>
      <c r="E61855" s="278" t="str">
        <f>Resumo!$R$5</f>
        <v>Despesa</v>
      </c>
      <c r="F61855" s="278" t="str">
        <f>Resumo!$R$6</f>
        <v>Despesa Indireta</v>
      </c>
      <c r="G61855" s="286">
        <f>'Comp. Desp. Indiretas'!EB52</f>
        <v>0</v>
      </c>
    </row>
    <row r="61856" spans="1:7">
      <c r="A61856" s="283">
        <f>'Comp. Desp. Indiretas'!$EB$7</f>
        <v>0</v>
      </c>
      <c r="B61856" s="278" t="str">
        <f>'Comp. Desp. Indiretas'!$A$53</f>
        <v>SMS</v>
      </c>
      <c r="D61856" s="279" t="str">
        <f>'Comp. Desp. Indiretas'!$C$53</f>
        <v>PGR</v>
      </c>
      <c r="E61856" s="278" t="str">
        <f>Resumo!$R$5</f>
        <v>Despesa</v>
      </c>
      <c r="F61856" s="278" t="str">
        <f>Resumo!$R$6</f>
        <v>Despesa Indireta</v>
      </c>
      <c r="G61856" s="286">
        <f>'Comp. Desp. Indiretas'!EB53</f>
        <v>0</v>
      </c>
    </row>
    <row r="61857" spans="1:7">
      <c r="A61857" s="283">
        <f>'Comp. Desp. Indiretas'!$EB$7</f>
        <v>0</v>
      </c>
      <c r="B61857" s="278" t="str">
        <f>'Comp. Desp. Indiretas'!$A$55</f>
        <v>SMS</v>
      </c>
      <c r="D61857" s="279" t="str">
        <f>'Comp. Desp. Indiretas'!$C$55</f>
        <v>TREINAMENTO</v>
      </c>
      <c r="E61857" s="278" t="str">
        <f>Resumo!$R$5</f>
        <v>Despesa</v>
      </c>
      <c r="F61857" s="278" t="str">
        <f>Resumo!$R$6</f>
        <v>Despesa Indireta</v>
      </c>
      <c r="G61857" s="286">
        <f>'Comp. Desp. Indiretas'!EB55</f>
        <v>0</v>
      </c>
    </row>
    <row r="61858" spans="1:7">
      <c r="A61858" s="283">
        <f>'Comp. Desp. Indiretas'!$EB$7</f>
        <v>0</v>
      </c>
      <c r="B61858" s="278" t="str">
        <f>'Comp. Desp. Indiretas'!$A$56</f>
        <v>SMS</v>
      </c>
      <c r="D61858" s="279" t="str">
        <f>'Comp. Desp. Indiretas'!$C$56</f>
        <v>ASO</v>
      </c>
      <c r="E61858" s="278" t="str">
        <f>Resumo!$R$5</f>
        <v>Despesa</v>
      </c>
      <c r="F61858" s="278" t="str">
        <f>Resumo!$R$6</f>
        <v>Despesa Indireta</v>
      </c>
      <c r="G61858" s="286">
        <f>'Comp. Desp. Indiretas'!EB56</f>
        <v>0</v>
      </c>
    </row>
    <row r="61859" spans="1:7">
      <c r="A61859" s="283">
        <f>'Comp. Desp. Indiretas'!$EB$7</f>
        <v>0</v>
      </c>
      <c r="B61859" s="278">
        <f>'Comp. Desp. Indiretas'!$A$57</f>
        <v>0</v>
      </c>
      <c r="D61859" s="279" t="str">
        <f>'Comp. Desp. Indiretas'!$C$57</f>
        <v/>
      </c>
      <c r="E61859" s="278" t="str">
        <f>Resumo!$R$5</f>
        <v>Despesa</v>
      </c>
      <c r="F61859" s="278" t="str">
        <f>Resumo!$R$6</f>
        <v>Despesa Indireta</v>
      </c>
      <c r="G61859" s="286">
        <f>'Comp. Desp. Indiretas'!EB57</f>
        <v>0</v>
      </c>
    </row>
    <row r="61860" spans="1:7">
      <c r="A61860" s="283">
        <f>'Comp. Desp. Indiretas'!$EB$7</f>
        <v>0</v>
      </c>
      <c r="B61860" s="278">
        <f>'Comp. Desp. Indiretas'!$A$58</f>
        <v>0</v>
      </c>
      <c r="D61860" s="279" t="str">
        <f>'Comp. Desp. Indiretas'!$C$58</f>
        <v/>
      </c>
      <c r="E61860" s="278" t="str">
        <f>Resumo!$R$5</f>
        <v>Despesa</v>
      </c>
      <c r="F61860" s="278" t="str">
        <f>Resumo!$R$6</f>
        <v>Despesa Indireta</v>
      </c>
      <c r="G61860" s="286">
        <f>'Comp. Desp. Indiretas'!EB58</f>
        <v>0</v>
      </c>
    </row>
    <row r="61861" spans="1:7">
      <c r="A61861" s="283">
        <f>'Comp. Desp. Indiretas'!$EB$7</f>
        <v>0</v>
      </c>
      <c r="B61861" s="278">
        <f>'Comp. Desp. Indiretas'!$A$59</f>
        <v>0</v>
      </c>
      <c r="D61861" s="279" t="str">
        <f>'Comp. Desp. Indiretas'!$C$59</f>
        <v/>
      </c>
      <c r="E61861" s="278" t="str">
        <f>Resumo!$R$5</f>
        <v>Despesa</v>
      </c>
      <c r="F61861" s="278" t="str">
        <f>Resumo!$R$6</f>
        <v>Despesa Indireta</v>
      </c>
      <c r="G61861" s="286">
        <f>'Comp. Desp. Indiretas'!EB59</f>
        <v>0</v>
      </c>
    </row>
    <row r="61862" spans="1:7">
      <c r="A61862" s="283">
        <f>'Comp. Desp. Indiretas'!$EB$7</f>
        <v>0</v>
      </c>
      <c r="B61862" s="278">
        <f>'Comp. Desp. Indiretas'!$A$60</f>
        <v>0</v>
      </c>
      <c r="D61862" s="279" t="str">
        <f>'Comp. Desp. Indiretas'!$C$60</f>
        <v/>
      </c>
      <c r="E61862" s="278" t="str">
        <f>Resumo!$R$5</f>
        <v>Despesa</v>
      </c>
      <c r="F61862" s="278" t="str">
        <f>Resumo!$R$6</f>
        <v>Despesa Indireta</v>
      </c>
      <c r="G61862" s="286">
        <f>'Comp. Desp. Indiretas'!EB60</f>
        <v>0</v>
      </c>
    </row>
    <row r="61863" spans="1:7">
      <c r="A61863" s="283">
        <f>'Comp. Desp. Indiretas'!$EB$7</f>
        <v>0</v>
      </c>
      <c r="B61863" s="278" t="str">
        <f>'Comp. Desp. Indiretas'!$A$63</f>
        <v>MOC</v>
      </c>
      <c r="D61863" s="279" t="str">
        <f>'Comp. Desp. Indiretas'!$C$63</f>
        <v>DIRETOR TÉCNICO</v>
      </c>
      <c r="E61863" s="278" t="str">
        <f>Resumo!$R$5</f>
        <v>Despesa</v>
      </c>
      <c r="F61863" s="278" t="str">
        <f>Resumo!$R$6</f>
        <v>Despesa Indireta</v>
      </c>
      <c r="G61863" s="286">
        <f>'Comp. Desp. Indiretas'!EB63</f>
        <v>0</v>
      </c>
    </row>
    <row r="61864" spans="1:7">
      <c r="A61864" s="283">
        <f>'Comp. Desp. Indiretas'!$EB$7</f>
        <v>0</v>
      </c>
      <c r="B61864" s="278" t="str">
        <f>'Comp. Desp. Indiretas'!$A$64</f>
        <v>MOC</v>
      </c>
      <c r="D61864" s="279" t="str">
        <f>'Comp. Desp. Indiretas'!$C$64</f>
        <v>ANALISTA DE SUPRIMENTOS</v>
      </c>
      <c r="E61864" s="278" t="str">
        <f>Resumo!$R$5</f>
        <v>Despesa</v>
      </c>
      <c r="F61864" s="278" t="str">
        <f>Resumo!$R$6</f>
        <v>Despesa Indireta</v>
      </c>
      <c r="G61864" s="286">
        <f>'Comp. Desp. Indiretas'!EB64</f>
        <v>0</v>
      </c>
    </row>
    <row r="61865" spans="1:7">
      <c r="A61865" s="283">
        <f>'Comp. Desp. Indiretas'!$EB$7</f>
        <v>0</v>
      </c>
      <c r="B61865" s="278" t="str">
        <f>'Comp. Desp. Indiretas'!$A$65</f>
        <v>MOC</v>
      </c>
      <c r="D61865" s="279" t="str">
        <f>'Comp. Desp. Indiretas'!$C$65</f>
        <v>GERENTE DE PROJETO - PJ</v>
      </c>
      <c r="E61865" s="278" t="str">
        <f>Resumo!$R$5</f>
        <v>Despesa</v>
      </c>
      <c r="F61865" s="278" t="str">
        <f>Resumo!$R$6</f>
        <v>Despesa Indireta</v>
      </c>
      <c r="G61865" s="286">
        <f>'Comp. Desp. Indiretas'!EB65</f>
        <v>0</v>
      </c>
    </row>
    <row r="61866" spans="1:7">
      <c r="A61866" s="283">
        <f>'Comp. Desp. Indiretas'!$EB$7</f>
        <v>0</v>
      </c>
      <c r="B61866" s="278" t="str">
        <f>'Comp. Desp. Indiretas'!$A$66</f>
        <v>MOC</v>
      </c>
      <c r="D61866" s="279" t="str">
        <f>'Comp. Desp. Indiretas'!$C$66</f>
        <v>COORD. DE PROJETO - PJ</v>
      </c>
      <c r="E61866" s="278" t="str">
        <f>Resumo!$R$5</f>
        <v>Despesa</v>
      </c>
      <c r="F61866" s="278" t="str">
        <f>Resumo!$R$6</f>
        <v>Despesa Indireta</v>
      </c>
      <c r="G61866" s="286">
        <f>'Comp. Desp. Indiretas'!EB66</f>
        <v>0</v>
      </c>
    </row>
    <row r="61867" spans="1:7">
      <c r="A61867" s="283">
        <f>'Comp. Desp. Indiretas'!$EB$7</f>
        <v>0</v>
      </c>
      <c r="B61867" s="278" t="str">
        <f>'Comp. Desp. Indiretas'!$A$67</f>
        <v>MOC</v>
      </c>
      <c r="D61867" s="279" t="str">
        <f>'Comp. Desp. Indiretas'!$C$67</f>
        <v>COORD. OPERACIONAL - PJ</v>
      </c>
      <c r="E61867" s="278" t="str">
        <f>Resumo!$R$5</f>
        <v>Despesa</v>
      </c>
      <c r="F61867" s="278" t="str">
        <f>Resumo!$R$6</f>
        <v>Despesa Indireta</v>
      </c>
      <c r="G61867" s="286">
        <f>'Comp. Desp. Indiretas'!EB67</f>
        <v>0</v>
      </c>
    </row>
    <row r="61868" spans="1:7">
      <c r="A61868" s="283">
        <f>'Comp. Desp. Indiretas'!$EB$7</f>
        <v>0</v>
      </c>
      <c r="B61868" s="278" t="str">
        <f>'Comp. Desp. Indiretas'!$A$68</f>
        <v>MOC</v>
      </c>
      <c r="D61868" s="279" t="str">
        <f>'Comp. Desp. Indiretas'!$C$68</f>
        <v>ANALISTA DE PROJETOS SENIOR - PJ</v>
      </c>
      <c r="E61868" s="278" t="str">
        <f>Resumo!$R$5</f>
        <v>Despesa</v>
      </c>
      <c r="F61868" s="278" t="str">
        <f>Resumo!$R$6</f>
        <v>Despesa Indireta</v>
      </c>
      <c r="G61868" s="286">
        <f>'Comp. Desp. Indiretas'!EB68</f>
        <v>0</v>
      </c>
    </row>
    <row r="61869" spans="1:7">
      <c r="A61869" s="283">
        <f>'Comp. Desp. Indiretas'!$EB$7</f>
        <v>0</v>
      </c>
      <c r="B61869" s="278" t="str">
        <f>'Comp. Desp. Indiretas'!$A$69</f>
        <v>MOC</v>
      </c>
      <c r="D61869" s="279" t="str">
        <f>'Comp. Desp. Indiretas'!$C$69</f>
        <v>ANALISTA DE PROJETOS PLENO - PJ</v>
      </c>
      <c r="E61869" s="278" t="str">
        <f>Resumo!$R$5</f>
        <v>Despesa</v>
      </c>
      <c r="F61869" s="278" t="str">
        <f>Resumo!$R$6</f>
        <v>Despesa Indireta</v>
      </c>
      <c r="G61869" s="286">
        <f>'Comp. Desp. Indiretas'!EB69</f>
        <v>0</v>
      </c>
    </row>
    <row r="61870" spans="1:7">
      <c r="A61870" s="283">
        <f>'Comp. Desp. Indiretas'!$EB$7</f>
        <v>0</v>
      </c>
      <c r="B61870" s="278" t="str">
        <f>'Comp. Desp. Indiretas'!$A$70</f>
        <v>MOC</v>
      </c>
      <c r="D61870" s="279" t="str">
        <f>'Comp. Desp. Indiretas'!$C$70</f>
        <v>ANALISTA DE PROJETOS JUNIOR - PJ</v>
      </c>
      <c r="E61870" s="278" t="str">
        <f>Resumo!$R$5</f>
        <v>Despesa</v>
      </c>
      <c r="F61870" s="278" t="str">
        <f>Resumo!$R$6</f>
        <v>Despesa Indireta</v>
      </c>
      <c r="G61870" s="286">
        <f>'Comp. Desp. Indiretas'!EB70</f>
        <v>0</v>
      </c>
    </row>
    <row r="61871" spans="1:7">
      <c r="A61871" s="283">
        <f>'Comp. Desp. Indiretas'!$EB$7</f>
        <v>0</v>
      </c>
      <c r="B61871" s="278" t="str">
        <f>'Comp. Desp. Indiretas'!$A$71</f>
        <v>MOC</v>
      </c>
      <c r="D61871" s="279" t="str">
        <f>'Comp. Desp. Indiretas'!$C$71</f>
        <v>TÉCNICO OPERACIONAL - PJ</v>
      </c>
      <c r="E61871" s="278" t="str">
        <f>Resumo!$R$5</f>
        <v>Despesa</v>
      </c>
      <c r="F61871" s="278" t="str">
        <f>Resumo!$R$6</f>
        <v>Despesa Indireta</v>
      </c>
      <c r="G61871" s="286">
        <f>'Comp. Desp. Indiretas'!EB71</f>
        <v>0</v>
      </c>
    </row>
    <row r="61872" spans="1:7">
      <c r="A61872" s="283">
        <f>'Comp. Desp. Indiretas'!$EB$7</f>
        <v>0</v>
      </c>
      <c r="B61872" s="278" t="str">
        <f>'Comp. Desp. Indiretas'!$A$72</f>
        <v>MOC</v>
      </c>
      <c r="D61872" s="279" t="str">
        <f>'Comp. Desp. Indiretas'!$C$72</f>
        <v>AUXILIAR TÉCNICO - PJ</v>
      </c>
      <c r="E61872" s="278" t="str">
        <f>Resumo!$R$5</f>
        <v>Despesa</v>
      </c>
      <c r="F61872" s="278" t="str">
        <f>Resumo!$R$6</f>
        <v>Despesa Indireta</v>
      </c>
      <c r="G61872" s="286">
        <f>'Comp. Desp. Indiretas'!EB72</f>
        <v>0</v>
      </c>
    </row>
    <row r="61873" spans="1:7">
      <c r="A61873" s="283">
        <f>'Comp. Desp. Indiretas'!$EB$7</f>
        <v>0</v>
      </c>
      <c r="B61873" s="278" t="str">
        <f>'Comp. Desp. Indiretas'!$A$73</f>
        <v>MOC</v>
      </c>
      <c r="D61873" s="279" t="str">
        <f>'Comp. Desp. Indiretas'!$C$73</f>
        <v>ANALISTA FINANCEIRO</v>
      </c>
      <c r="E61873" s="278" t="str">
        <f>Resumo!$R$5</f>
        <v>Despesa</v>
      </c>
      <c r="F61873" s="278" t="str">
        <f>Resumo!$R$6</f>
        <v>Despesa Indireta</v>
      </c>
      <c r="G61873" s="286">
        <f>'Comp. Desp. Indiretas'!EB73</f>
        <v>0</v>
      </c>
    </row>
    <row r="61874" spans="1:7">
      <c r="A61874" s="283">
        <f>'Comp. Desp. Indiretas'!$EB$7</f>
        <v>0</v>
      </c>
      <c r="B61874" s="278" t="str">
        <f>'Comp. Desp. Indiretas'!$A$74</f>
        <v>MOC</v>
      </c>
      <c r="D61874" s="279" t="str">
        <f>'Comp. Desp. Indiretas'!$C$74</f>
        <v>ANALISTA DE SUPRIMENTOS</v>
      </c>
      <c r="E61874" s="278" t="str">
        <f>Resumo!$R$5</f>
        <v>Despesa</v>
      </c>
      <c r="F61874" s="278" t="str">
        <f>Resumo!$R$6</f>
        <v>Despesa Indireta</v>
      </c>
      <c r="G61874" s="286">
        <f>'Comp. Desp. Indiretas'!EB74</f>
        <v>0</v>
      </c>
    </row>
    <row r="61875" spans="1:7">
      <c r="A61875" s="283">
        <f>'Comp. Desp. Indiretas'!$EB$7</f>
        <v>0</v>
      </c>
      <c r="B61875" s="278" t="str">
        <f>'Comp. Desp. Indiretas'!$A$75</f>
        <v>DG</v>
      </c>
      <c r="D61875" s="279" t="str">
        <f>'Comp. Desp. Indiretas'!$C$75</f>
        <v>HOSPEDAGEM VIAGEM</v>
      </c>
      <c r="E61875" s="278" t="str">
        <f>Resumo!$R$5</f>
        <v>Despesa</v>
      </c>
      <c r="F61875" s="278" t="str">
        <f>Resumo!$R$6</f>
        <v>Despesa Indireta</v>
      </c>
      <c r="G61875" s="286">
        <f>'Comp. Desp. Indiretas'!EB75</f>
        <v>0</v>
      </c>
    </row>
    <row r="61876" spans="1:7">
      <c r="A61876" s="283">
        <f>'Comp. Desp. Indiretas'!$EB$7</f>
        <v>0</v>
      </c>
      <c r="B61876" s="278" t="str">
        <f>'Comp. Desp. Indiretas'!$A$76</f>
        <v>DG</v>
      </c>
      <c r="D61876" s="279" t="str">
        <f>'Comp. Desp. Indiretas'!$C$76</f>
        <v>ALIMENTAÇÃO VIAGEM (CAFÉ / ALMOÇO OU JANTA)</v>
      </c>
      <c r="E61876" s="278" t="str">
        <f>Resumo!$R$5</f>
        <v>Despesa</v>
      </c>
      <c r="F61876" s="278" t="str">
        <f>Resumo!$R$6</f>
        <v>Despesa Indireta</v>
      </c>
      <c r="G61876" s="286">
        <f>'Comp. Desp. Indiretas'!EB76</f>
        <v>0</v>
      </c>
    </row>
    <row r="61877" spans="1:7">
      <c r="A61877" s="283">
        <f>'Comp. Desp. Indiretas'!$EB$7</f>
        <v>0</v>
      </c>
      <c r="B61877" s="278" t="str">
        <f>'Comp. Desp. Indiretas'!$A$77</f>
        <v>DG</v>
      </c>
      <c r="D61877" s="279" t="str">
        <f>'Comp. Desp. Indiretas'!$C$77</f>
        <v>SALA COMERCIAL - PARAUAPEBAS/PA</v>
      </c>
      <c r="E61877" s="278" t="str">
        <f>Resumo!$R$5</f>
        <v>Despesa</v>
      </c>
      <c r="F61877" s="278" t="str">
        <f>Resumo!$R$6</f>
        <v>Despesa Indireta</v>
      </c>
      <c r="G61877" s="286">
        <f>'Comp. Desp. Indiretas'!EB77</f>
        <v>0</v>
      </c>
    </row>
    <row r="61878" spans="1:7">
      <c r="A61878" s="283">
        <f>'Comp. Desp. Indiretas'!$EB$7</f>
        <v>0</v>
      </c>
      <c r="B61878" s="278" t="str">
        <f>'Comp. Desp. Indiretas'!$A$78</f>
        <v>DG</v>
      </c>
      <c r="D61878" s="279" t="str">
        <f>'Comp. Desp. Indiretas'!$C$78</f>
        <v>ALIMENTAÇÃO VIAGEM (CAFÉ / ALMOÇO OU JANTA)</v>
      </c>
      <c r="E61878" s="278" t="str">
        <f>Resumo!$R$5</f>
        <v>Despesa</v>
      </c>
      <c r="F61878" s="278" t="str">
        <f>Resumo!$R$6</f>
        <v>Despesa Indireta</v>
      </c>
      <c r="G61878" s="286">
        <f>'Comp. Desp. Indiretas'!EB78</f>
        <v>0</v>
      </c>
    </row>
    <row r="61879" spans="1:7">
      <c r="A61879" s="283">
        <f>'Comp. Desp. Indiretas'!$EB$7</f>
        <v>0</v>
      </c>
      <c r="B61879" s="278" t="str">
        <f>'Comp. Desp. Indiretas'!$A$79</f>
        <v>DG</v>
      </c>
      <c r="D61879" s="279" t="str">
        <f>'Comp. Desp. Indiretas'!$C$79</f>
        <v>ALIMENTAÇÃO - NIVEL 2</v>
      </c>
      <c r="E61879" s="278" t="str">
        <f>Resumo!$R$5</f>
        <v>Despesa</v>
      </c>
      <c r="F61879" s="278" t="str">
        <f>Resumo!$R$6</f>
        <v>Despesa Indireta</v>
      </c>
      <c r="G61879" s="286">
        <f>'Comp. Desp. Indiretas'!EB79</f>
        <v>0</v>
      </c>
    </row>
    <row r="61880" spans="1:7">
      <c r="A61880" s="283">
        <f>'Comp. Desp. Indiretas'!$EB$7</f>
        <v>0</v>
      </c>
      <c r="B61880" s="278" t="str">
        <f>'Comp. Desp. Indiretas'!$A$80</f>
        <v>DG</v>
      </c>
      <c r="D61880" s="279" t="str">
        <f>'Comp. Desp. Indiretas'!$C$80</f>
        <v>ALIMENTAÇÃO - NIVEL 3</v>
      </c>
      <c r="E61880" s="278" t="str">
        <f>Resumo!$R$5</f>
        <v>Despesa</v>
      </c>
      <c r="F61880" s="278" t="str">
        <f>Resumo!$R$6</f>
        <v>Despesa Indireta</v>
      </c>
      <c r="G61880" s="286">
        <f>'Comp. Desp. Indiretas'!EB80</f>
        <v>0</v>
      </c>
    </row>
    <row r="61881" spans="1:7">
      <c r="A61881" s="283">
        <f>'Comp. Desp. Indiretas'!$EB$7</f>
        <v>0</v>
      </c>
      <c r="B61881" s="278" t="str">
        <f>'Comp. Desp. Indiretas'!$A$81</f>
        <v>DG</v>
      </c>
      <c r="D61881" s="279" t="str">
        <f>'Comp. Desp. Indiretas'!$C$81</f>
        <v>TELEFONIA</v>
      </c>
      <c r="E61881" s="278" t="str">
        <f>Resumo!$R$5</f>
        <v>Despesa</v>
      </c>
      <c r="F61881" s="278" t="str">
        <f>Resumo!$R$6</f>
        <v>Despesa Indireta</v>
      </c>
      <c r="G61881" s="286">
        <f>'Comp. Desp. Indiretas'!EB81</f>
        <v>0</v>
      </c>
    </row>
    <row r="61882" spans="1:7">
      <c r="A61882" s="283">
        <f>'Comp. Desp. Indiretas'!$EB$7</f>
        <v>0</v>
      </c>
      <c r="B61882" s="278" t="str">
        <f>'Comp. Desp. Indiretas'!$A$82</f>
        <v>DG</v>
      </c>
      <c r="D61882" s="279" t="str">
        <f>'Comp. Desp. Indiretas'!$C$82</f>
        <v>ALUGUEL DE VEÍCULO SUV</v>
      </c>
      <c r="E61882" s="278" t="str">
        <f>Resumo!$R$5</f>
        <v>Despesa</v>
      </c>
      <c r="F61882" s="278" t="str">
        <f>Resumo!$R$6</f>
        <v>Despesa Indireta</v>
      </c>
      <c r="G61882" s="286">
        <f>'Comp. Desp. Indiretas'!EB82</f>
        <v>0</v>
      </c>
    </row>
    <row r="61883" spans="1:7">
      <c r="A61883" s="283">
        <f>'Comp. Desp. Indiretas'!$EB$7</f>
        <v>0</v>
      </c>
      <c r="B61883" s="278" t="str">
        <f>'Comp. Desp. Indiretas'!$A$83</f>
        <v>DG</v>
      </c>
      <c r="D61883" s="279" t="str">
        <f>'Comp. Desp. Indiretas'!$C$83</f>
        <v>ALUGUEL DE VEICULO LEVE</v>
      </c>
      <c r="E61883" s="278" t="str">
        <f>Resumo!$R$5</f>
        <v>Despesa</v>
      </c>
      <c r="F61883" s="278" t="str">
        <f>Resumo!$R$6</f>
        <v>Despesa Indireta</v>
      </c>
      <c r="G61883" s="286">
        <f>'Comp. Desp. Indiretas'!EB83</f>
        <v>0</v>
      </c>
    </row>
    <row r="61884" spans="1:7">
      <c r="A61884" s="283">
        <f>'Comp. Desp. Indiretas'!$EB$7</f>
        <v>0</v>
      </c>
      <c r="B61884" s="278" t="str">
        <f>'Comp. Desp. Indiretas'!$A$84</f>
        <v>DG</v>
      </c>
      <c r="D61884" s="279" t="str">
        <f>'Comp. Desp. Indiretas'!$C$84</f>
        <v>ALUGUEL CAMINHONTE</v>
      </c>
      <c r="E61884" s="278" t="str">
        <f>Resumo!$R$5</f>
        <v>Despesa</v>
      </c>
      <c r="F61884" s="278" t="str">
        <f>Resumo!$R$6</f>
        <v>Despesa Indireta</v>
      </c>
      <c r="G61884" s="286">
        <f>'Comp. Desp. Indiretas'!EB84</f>
        <v>0</v>
      </c>
    </row>
    <row r="61885" spans="1:7">
      <c r="A61885" s="283">
        <f>'Comp. Desp. Indiretas'!$EB$7</f>
        <v>0</v>
      </c>
      <c r="B61885" s="278" t="str">
        <f>'Comp. Desp. Indiretas'!$A$85</f>
        <v>DG</v>
      </c>
      <c r="D61885" s="279" t="str">
        <f>'Comp. Desp. Indiretas'!$C$85</f>
        <v>AQUISIÇÃO DE VEICULO</v>
      </c>
      <c r="E61885" s="278" t="str">
        <f>Resumo!$R$5</f>
        <v>Despesa</v>
      </c>
      <c r="F61885" s="278" t="str">
        <f>Resumo!$R$6</f>
        <v>Despesa Indireta</v>
      </c>
      <c r="G61885" s="286">
        <f>'Comp. Desp. Indiretas'!EB85</f>
        <v>0</v>
      </c>
    </row>
    <row r="61886" spans="1:7">
      <c r="A61886" s="283">
        <f>'Comp. Desp. Indiretas'!$EB$7</f>
        <v>0</v>
      </c>
      <c r="B61886" s="278" t="str">
        <f>'Comp. Desp. Indiretas'!$A$86</f>
        <v>DG</v>
      </c>
      <c r="D61886" s="279" t="str">
        <f>'Comp. Desp. Indiretas'!$C$86</f>
        <v>COMBUSTÍVEL - GASOLINA</v>
      </c>
      <c r="E61886" s="278" t="str">
        <f>Resumo!$R$5</f>
        <v>Despesa</v>
      </c>
      <c r="F61886" s="278" t="str">
        <f>Resumo!$R$6</f>
        <v>Despesa Indireta</v>
      </c>
      <c r="G61886" s="286">
        <f>'Comp. Desp. Indiretas'!EB86</f>
        <v>0</v>
      </c>
    </row>
    <row r="61887" spans="1:7">
      <c r="A61887" s="283">
        <f>'Comp. Desp. Indiretas'!$EB$7</f>
        <v>0</v>
      </c>
      <c r="B61887" s="278" t="str">
        <f>'Comp. Desp. Indiretas'!$A$87</f>
        <v>DG</v>
      </c>
      <c r="D61887" s="279" t="str">
        <f>'Comp. Desp. Indiretas'!$C$87</f>
        <v>COMBUSTÍVEL - DIESEL</v>
      </c>
      <c r="E61887" s="278" t="str">
        <f>Resumo!$R$5</f>
        <v>Despesa</v>
      </c>
      <c r="F61887" s="278" t="str">
        <f>Resumo!$R$6</f>
        <v>Despesa Indireta</v>
      </c>
      <c r="G61887" s="286">
        <f>'Comp. Desp. Indiretas'!EB87</f>
        <v>0</v>
      </c>
    </row>
    <row r="61888" spans="1:7">
      <c r="A61888" s="283">
        <f>'Comp. Desp. Indiretas'!$EB$7</f>
        <v>0</v>
      </c>
      <c r="B61888" s="278" t="str">
        <f>'Comp. Desp. Indiretas'!$A$88</f>
        <v>DG</v>
      </c>
      <c r="D61888" s="279" t="str">
        <f>'Comp. Desp. Indiretas'!$C$88</f>
        <v>PASSAGEM AÉREA</v>
      </c>
      <c r="E61888" s="278" t="str">
        <f>Resumo!$R$5</f>
        <v>Despesa</v>
      </c>
      <c r="F61888" s="278" t="str">
        <f>Resumo!$R$6</f>
        <v>Despesa Indireta</v>
      </c>
      <c r="G61888" s="286">
        <f>'Comp. Desp. Indiretas'!EB88</f>
        <v>0</v>
      </c>
    </row>
    <row r="61889" spans="1:7">
      <c r="A61889" s="283">
        <f>'Comp. Desp. Indiretas'!$EB$7</f>
        <v>0</v>
      </c>
      <c r="B61889" s="278" t="str">
        <f>'Comp. Desp. Indiretas'!$A$89</f>
        <v>ART</v>
      </c>
      <c r="D61889" s="279" t="str">
        <f>'Comp. Desp. Indiretas'!$C$89</f>
        <v>ART CREA - Nível 1</v>
      </c>
      <c r="E61889" s="278" t="str">
        <f>Resumo!$R$5</f>
        <v>Despesa</v>
      </c>
      <c r="F61889" s="278" t="str">
        <f>Resumo!$R$6</f>
        <v>Despesa Indireta</v>
      </c>
      <c r="G61889" s="286">
        <f>'Comp. Desp. Indiretas'!EB89</f>
        <v>0</v>
      </c>
    </row>
    <row r="61890" spans="1:7">
      <c r="A61890" s="283">
        <f>'Comp. Desp. Indiretas'!$EB$7</f>
        <v>0</v>
      </c>
      <c r="B61890" s="278" t="str">
        <f>'Comp. Desp. Indiretas'!$A$90</f>
        <v>ART</v>
      </c>
      <c r="D61890" s="279" t="str">
        <f>'Comp. Desp. Indiretas'!$C$90</f>
        <v>ART CREA - Nível 2</v>
      </c>
      <c r="E61890" s="278" t="str">
        <f>Resumo!$R$5</f>
        <v>Despesa</v>
      </c>
      <c r="F61890" s="278" t="str">
        <f>Resumo!$R$6</f>
        <v>Despesa Indireta</v>
      </c>
      <c r="G61890" s="286">
        <f>'Comp. Desp. Indiretas'!EB90</f>
        <v>0</v>
      </c>
    </row>
    <row r="61891" spans="1:7">
      <c r="A61891" s="283">
        <f>'Comp. Desp. Indiretas'!$EB$7</f>
        <v>0</v>
      </c>
      <c r="B61891" s="278" t="str">
        <f>'Comp. Desp. Indiretas'!$A$91</f>
        <v>ART</v>
      </c>
      <c r="D61891" s="279" t="str">
        <f>'Comp. Desp. Indiretas'!$C$91</f>
        <v>ART CREA - Nível 3</v>
      </c>
      <c r="E61891" s="278" t="str">
        <f>Resumo!$R$5</f>
        <v>Despesa</v>
      </c>
      <c r="F61891" s="278" t="str">
        <f>Resumo!$R$6</f>
        <v>Despesa Indireta</v>
      </c>
      <c r="G61891" s="286">
        <f>'Comp. Desp. Indiretas'!EB91</f>
        <v>0</v>
      </c>
    </row>
    <row r="61892" spans="1:7">
      <c r="A61892" s="283">
        <f>'Comp. Desp. Indiretas'!$EB$7</f>
        <v>0</v>
      </c>
      <c r="B61892" s="278" t="str">
        <f>'Comp. Desp. Indiretas'!$A$92</f>
        <v>ART</v>
      </c>
      <c r="D61892" s="279" t="str">
        <f>'Comp. Desp. Indiretas'!$C$92</f>
        <v>ACERVO CREA</v>
      </c>
      <c r="E61892" s="278" t="str">
        <f>Resumo!$R$5</f>
        <v>Despesa</v>
      </c>
      <c r="F61892" s="278" t="str">
        <f>Resumo!$R$6</f>
        <v>Despesa Indireta</v>
      </c>
      <c r="G61892" s="286">
        <f>'Comp. Desp. Indiretas'!EB92</f>
        <v>0</v>
      </c>
    </row>
    <row r="61893" spans="1:7">
      <c r="A61893" s="283">
        <f>'Comp. Desp. Indiretas'!$EB$7</f>
        <v>0</v>
      </c>
      <c r="B61893" s="278" t="str">
        <f>'Comp. Desp. Indiretas'!$A$93</f>
        <v>ART</v>
      </c>
      <c r="D61893" s="279" t="str">
        <f>'Comp. Desp. Indiretas'!$C$93</f>
        <v>ART CRBio</v>
      </c>
      <c r="E61893" s="278" t="str">
        <f>Resumo!$R$5</f>
        <v>Despesa</v>
      </c>
      <c r="F61893" s="278" t="str">
        <f>Resumo!$R$6</f>
        <v>Despesa Indireta</v>
      </c>
      <c r="G61893" s="286">
        <f>'Comp. Desp. Indiretas'!EB93</f>
        <v>0</v>
      </c>
    </row>
    <row r="61894" spans="1:7">
      <c r="A61894" s="283">
        <f>'Comp. Desp. Indiretas'!$EB$7</f>
        <v>0</v>
      </c>
      <c r="B61894" s="278" t="str">
        <f>'Comp. Desp. Indiretas'!$A$94</f>
        <v>ART</v>
      </c>
      <c r="D61894" s="279" t="str">
        <f>'Comp. Desp. Indiretas'!$C$94</f>
        <v>ACERVO CRBio</v>
      </c>
      <c r="E61894" s="278" t="str">
        <f>Resumo!$R$5</f>
        <v>Despesa</v>
      </c>
      <c r="F61894" s="278" t="str">
        <f>Resumo!$R$6</f>
        <v>Despesa Indireta</v>
      </c>
      <c r="G61894" s="286">
        <f>'Comp. Desp. Indiretas'!EB94</f>
        <v>0</v>
      </c>
    </row>
    <row r="61895" spans="1:7">
      <c r="A61895" s="283">
        <f>'Comp. Desp. Indiretas'!$EB$7</f>
        <v>0</v>
      </c>
      <c r="B61895" s="278" t="str">
        <f>'Comp. Desp. Indiretas'!$A$95</f>
        <v>ART</v>
      </c>
      <c r="D61895" s="279" t="str">
        <f>'Comp. Desp. Indiretas'!$C$95</f>
        <v>VISTO CREA PF</v>
      </c>
      <c r="E61895" s="278" t="str">
        <f>Resumo!$R$5</f>
        <v>Despesa</v>
      </c>
      <c r="F61895" s="278" t="str">
        <f>Resumo!$R$6</f>
        <v>Despesa Indireta</v>
      </c>
      <c r="G61895" s="286">
        <f>'Comp. Desp. Indiretas'!EB95</f>
        <v>0</v>
      </c>
    </row>
    <row r="61896" spans="1:7">
      <c r="A61896" s="283">
        <f>'Comp. Desp. Indiretas'!$EB$7</f>
        <v>0</v>
      </c>
      <c r="B61896" s="278" t="str">
        <f>'Comp. Desp. Indiretas'!$A$96</f>
        <v>ART</v>
      </c>
      <c r="D61896" s="279" t="str">
        <f>'Comp. Desp. Indiretas'!$C$96</f>
        <v>VISTO CREA PJ</v>
      </c>
      <c r="E61896" s="278" t="str">
        <f>Resumo!$R$5</f>
        <v>Despesa</v>
      </c>
      <c r="F61896" s="278" t="str">
        <f>Resumo!$R$6</f>
        <v>Despesa Indireta</v>
      </c>
      <c r="G61896" s="286">
        <f>'Comp. Desp. Indiretas'!EB96</f>
        <v>0</v>
      </c>
    </row>
    <row r="61897" spans="1:7">
      <c r="A61897" s="283">
        <f>'Comp. Desp. Indiretas'!$EB$7</f>
        <v>0</v>
      </c>
      <c r="B61897" s="278" t="str">
        <f>'Comp. Desp. Indiretas'!$A$97</f>
        <v>ART</v>
      </c>
      <c r="D61897" s="279" t="str">
        <f>'Comp. Desp. Indiretas'!$C$97</f>
        <v>ANUIDADE CREA PF</v>
      </c>
      <c r="E61897" s="278" t="str">
        <f>Resumo!$R$5</f>
        <v>Despesa</v>
      </c>
      <c r="F61897" s="278" t="str">
        <f>Resumo!$R$6</f>
        <v>Despesa Indireta</v>
      </c>
      <c r="G61897" s="286">
        <f>'Comp. Desp. Indiretas'!EB97</f>
        <v>0</v>
      </c>
    </row>
    <row r="61898" spans="1:7">
      <c r="A61898" s="283">
        <f>'Comp. Desp. Indiretas'!$EB$7</f>
        <v>0</v>
      </c>
      <c r="B61898" s="278" t="str">
        <f>'Comp. Desp. Indiretas'!$A$98</f>
        <v>ART</v>
      </c>
      <c r="D61898" s="279" t="str">
        <f>'Comp. Desp. Indiretas'!$C$98</f>
        <v>ANUIDADE CREA PJ</v>
      </c>
      <c r="E61898" s="278" t="str">
        <f>Resumo!$R$5</f>
        <v>Despesa</v>
      </c>
      <c r="F61898" s="278" t="str">
        <f>Resumo!$R$6</f>
        <v>Despesa Indireta</v>
      </c>
      <c r="G61898" s="286">
        <f>'Comp. Desp. Indiretas'!EB98</f>
        <v>0</v>
      </c>
    </row>
    <row r="61899" spans="1:7">
      <c r="A61899" s="283">
        <f>'Comp. Desp. Indiretas'!$EB$7</f>
        <v>0</v>
      </c>
      <c r="B61899" s="278" t="str">
        <f>'Comp. Desp. Indiretas'!$A$99</f>
        <v>ART</v>
      </c>
      <c r="D61899" s="279" t="str">
        <f>'Comp. Desp. Indiretas'!$C$99</f>
        <v>VISTO CRBio PF</v>
      </c>
      <c r="E61899" s="278" t="str">
        <f>Resumo!$R$5</f>
        <v>Despesa</v>
      </c>
      <c r="F61899" s="278" t="str">
        <f>Resumo!$R$6</f>
        <v>Despesa Indireta</v>
      </c>
      <c r="G61899" s="286">
        <f>'Comp. Desp. Indiretas'!EB99</f>
        <v>0</v>
      </c>
    </row>
    <row r="61900" spans="1:7">
      <c r="A61900" s="283">
        <f>'Comp. Desp. Indiretas'!$EB$7</f>
        <v>0</v>
      </c>
      <c r="B61900" s="278" t="str">
        <f>'Comp. Desp. Indiretas'!$A$100</f>
        <v>ART</v>
      </c>
      <c r="D61900" s="279" t="str">
        <f>'Comp. Desp. Indiretas'!$C$100</f>
        <v>VISTO CRBio PJ</v>
      </c>
      <c r="E61900" s="278" t="str">
        <f>Resumo!$R$5</f>
        <v>Despesa</v>
      </c>
      <c r="F61900" s="278" t="str">
        <f>Resumo!$R$6</f>
        <v>Despesa Indireta</v>
      </c>
      <c r="G61900" s="286">
        <f>'Comp. Desp. Indiretas'!EB100</f>
        <v>0</v>
      </c>
    </row>
    <row r="61901" spans="1:7">
      <c r="A61901" s="283">
        <f>'Comp. Desp. Indiretas'!$EB$7</f>
        <v>0</v>
      </c>
      <c r="B61901" s="278" t="str">
        <f>'Comp. Desp. Indiretas'!$A$101</f>
        <v>SMS</v>
      </c>
      <c r="D61901" s="279" t="str">
        <f>'Comp. Desp. Indiretas'!$C$101</f>
        <v>PPRA</v>
      </c>
      <c r="E61901" s="278" t="str">
        <f>Resumo!$R$5</f>
        <v>Despesa</v>
      </c>
      <c r="F61901" s="278" t="str">
        <f>Resumo!$R$6</f>
        <v>Despesa Indireta</v>
      </c>
      <c r="G61901" s="286">
        <f>'Comp. Desp. Indiretas'!EB101</f>
        <v>0</v>
      </c>
    </row>
    <row r="61902" spans="1:7">
      <c r="A61902" s="283">
        <f>'Comp. Desp. Indiretas'!$EB$7</f>
        <v>0</v>
      </c>
      <c r="B61902" s="278" t="str">
        <f>'Comp. Desp. Indiretas'!$A$102</f>
        <v>SMS</v>
      </c>
      <c r="D61902" s="279" t="str">
        <f>'Comp. Desp. Indiretas'!$C$102</f>
        <v>PCMSO</v>
      </c>
      <c r="E61902" s="278" t="str">
        <f>Resumo!$R$5</f>
        <v>Despesa</v>
      </c>
      <c r="F61902" s="278" t="str">
        <f>Resumo!$R$6</f>
        <v>Despesa Indireta</v>
      </c>
      <c r="G61902" s="286">
        <f>'Comp. Desp. Indiretas'!EB102</f>
        <v>0</v>
      </c>
    </row>
    <row r="61903" spans="1:7">
      <c r="A61903" s="283">
        <f>'Comp. Desp. Indiretas'!$EB$7</f>
        <v>0</v>
      </c>
      <c r="B61903" s="278" t="str">
        <f>'Comp. Desp. Indiretas'!$A$103</f>
        <v>SMS</v>
      </c>
      <c r="D61903" s="279" t="str">
        <f>'Comp. Desp. Indiretas'!$C$103</f>
        <v>PGR</v>
      </c>
      <c r="E61903" s="278" t="str">
        <f>Resumo!$R$5</f>
        <v>Despesa</v>
      </c>
      <c r="F61903" s="278" t="str">
        <f>Resumo!$R$6</f>
        <v>Despesa Indireta</v>
      </c>
      <c r="G61903" s="286">
        <f>'Comp. Desp. Indiretas'!EB103</f>
        <v>0</v>
      </c>
    </row>
    <row r="61904" spans="1:7">
      <c r="A61904" s="283">
        <f>'Comp. Desp. Indiretas'!$EB$7</f>
        <v>0</v>
      </c>
      <c r="B61904" s="278" t="str">
        <f>'Comp. Desp. Indiretas'!$A$104</f>
        <v>SMS</v>
      </c>
      <c r="D61904" s="279" t="str">
        <f>'Comp. Desp. Indiretas'!$C$104</f>
        <v>PAE</v>
      </c>
      <c r="E61904" s="278" t="str">
        <f>Resumo!$R$5</f>
        <v>Despesa</v>
      </c>
      <c r="F61904" s="278" t="str">
        <f>Resumo!$R$6</f>
        <v>Despesa Indireta</v>
      </c>
      <c r="G61904" s="286">
        <f>'Comp. Desp. Indiretas'!EB104</f>
        <v>0</v>
      </c>
    </row>
    <row r="61905" spans="1:7">
      <c r="A61905" s="283">
        <f>'Comp. Desp. Indiretas'!$EB$7</f>
        <v>0</v>
      </c>
      <c r="B61905" s="278" t="str">
        <f>'Comp. Desp. Indiretas'!$A$105</f>
        <v>SMS</v>
      </c>
      <c r="D61905" s="279" t="str">
        <f>'Comp. Desp. Indiretas'!$C$105</f>
        <v>TREINAMENTO</v>
      </c>
      <c r="E61905" s="278" t="str">
        <f>Resumo!$R$5</f>
        <v>Despesa</v>
      </c>
      <c r="F61905" s="278" t="str">
        <f>Resumo!$R$6</f>
        <v>Despesa Indireta</v>
      </c>
      <c r="G61905" s="286">
        <f>'Comp. Desp. Indiretas'!EB105</f>
        <v>0</v>
      </c>
    </row>
    <row r="61906" spans="1:7">
      <c r="A61906" s="283">
        <f>'Comp. Desp. Indiretas'!$EB$7</f>
        <v>0</v>
      </c>
      <c r="B61906" s="278" t="str">
        <f>'Comp. Desp. Indiretas'!$A$106</f>
        <v>SMS</v>
      </c>
      <c r="D61906" s="279" t="str">
        <f>'Comp. Desp. Indiretas'!$C$106</f>
        <v>ASO</v>
      </c>
      <c r="E61906" s="278" t="str">
        <f>Resumo!$R$5</f>
        <v>Despesa</v>
      </c>
      <c r="F61906" s="278" t="str">
        <f>Resumo!$R$6</f>
        <v>Despesa Indireta</v>
      </c>
      <c r="G61906" s="286">
        <f>'Comp. Desp. Indiretas'!EB106</f>
        <v>0</v>
      </c>
    </row>
    <row r="61907" spans="1:7">
      <c r="A61907" s="283">
        <f>'Comp. Desp. Indiretas'!$EB$7</f>
        <v>0</v>
      </c>
      <c r="B61907" s="278">
        <f>'Comp. Desp. Indiretas'!$A$107</f>
        <v>0</v>
      </c>
      <c r="D61907" s="279" t="str">
        <f>'Comp. Desp. Indiretas'!$C$107</f>
        <v/>
      </c>
      <c r="E61907" s="278" t="str">
        <f>Resumo!$R$5</f>
        <v>Despesa</v>
      </c>
      <c r="F61907" s="278" t="str">
        <f>Resumo!$R$6</f>
        <v>Despesa Indireta</v>
      </c>
      <c r="G61907" s="286">
        <f>'Comp. Desp. Indiretas'!EB107</f>
        <v>0</v>
      </c>
    </row>
    <row r="61908" spans="1:7">
      <c r="A61908" s="283">
        <f>'Comp. Desp. Indiretas'!$EB$7</f>
        <v>0</v>
      </c>
      <c r="B61908" s="278">
        <f>'Comp. Desp. Indiretas'!$A$108</f>
        <v>0</v>
      </c>
      <c r="D61908" s="279" t="str">
        <f>'Comp. Desp. Indiretas'!$C$108</f>
        <v/>
      </c>
      <c r="E61908" s="278" t="str">
        <f>Resumo!$R$5</f>
        <v>Despesa</v>
      </c>
      <c r="F61908" s="278" t="str">
        <f>Resumo!$R$6</f>
        <v>Despesa Indireta</v>
      </c>
      <c r="G61908" s="286">
        <f>'Comp. Desp. Indiretas'!EB108</f>
        <v>0</v>
      </c>
    </row>
    <row r="61909" spans="1:7">
      <c r="A61909" s="283">
        <f>'Comp. Desp. Indiretas'!$EB$7</f>
        <v>0</v>
      </c>
      <c r="B61909" s="278">
        <f>'Comp. Desp. Indiretas'!$A$109</f>
        <v>0</v>
      </c>
      <c r="D61909" s="279" t="str">
        <f>'Comp. Desp. Indiretas'!$C$109</f>
        <v/>
      </c>
      <c r="E61909" s="278" t="str">
        <f>Resumo!$R$5</f>
        <v>Despesa</v>
      </c>
      <c r="F61909" s="278" t="str">
        <f>Resumo!$R$6</f>
        <v>Despesa Indireta</v>
      </c>
      <c r="G61909" s="286">
        <f>'Comp. Desp. Indiretas'!EB109</f>
        <v>0</v>
      </c>
    </row>
    <row r="61910" spans="1:7">
      <c r="A61910" s="283">
        <f>'Comp. Desp. Indiretas'!$EB$7</f>
        <v>0</v>
      </c>
      <c r="B61910" s="278">
        <f>'Comp. Desp. Indiretas'!$A$110</f>
        <v>0</v>
      </c>
      <c r="D61910" s="279" t="str">
        <f>'Comp. Desp. Indiretas'!$C$110</f>
        <v/>
      </c>
      <c r="E61910" s="278" t="str">
        <f>Resumo!$R$5</f>
        <v>Despesa</v>
      </c>
      <c r="F61910" s="278" t="str">
        <f>Resumo!$R$6</f>
        <v>Despesa Indireta</v>
      </c>
      <c r="G61910" s="286">
        <f>'Comp. Desp. Indiretas'!EB110</f>
        <v>0</v>
      </c>
    </row>
    <row r="61911" spans="1:7">
      <c r="A61911" s="283">
        <f>'Comp. Desp. Indiretas'!$EB$7</f>
        <v>0</v>
      </c>
      <c r="B61911" s="278">
        <f>'Comp. Desp. Indiretas'!$A$111</f>
        <v>0</v>
      </c>
      <c r="D61911" s="279" t="str">
        <f>'Comp. Desp. Indiretas'!$C$111</f>
        <v/>
      </c>
      <c r="E61911" s="278" t="str">
        <f>Resumo!$R$5</f>
        <v>Despesa</v>
      </c>
      <c r="F61911" s="278" t="str">
        <f>Resumo!$R$6</f>
        <v>Despesa Indireta</v>
      </c>
      <c r="G61911" s="286">
        <f>'Comp. Desp. Indiretas'!EB111</f>
        <v>0</v>
      </c>
    </row>
    <row r="61912" spans="1:7">
      <c r="A61912" s="283">
        <f>'Comp. Desp. Indiretas'!$EB$7</f>
        <v>0</v>
      </c>
      <c r="B61912" s="278">
        <f>'Comp. Desp. Indiretas'!$A$112</f>
        <v>0</v>
      </c>
      <c r="D61912" s="279" t="str">
        <f>'Comp. Desp. Indiretas'!$C$112</f>
        <v/>
      </c>
      <c r="E61912" s="278" t="str">
        <f>Resumo!$R$5</f>
        <v>Despesa</v>
      </c>
      <c r="F61912" s="278" t="str">
        <f>Resumo!$R$6</f>
        <v>Despesa Indireta</v>
      </c>
      <c r="G61912" s="286">
        <f>'Comp. Desp. Indiretas'!EB112</f>
        <v>0</v>
      </c>
    </row>
    <row r="61913" spans="1:7">
      <c r="A61913" s="283">
        <f>'Comp. Desp. Indiretas'!$EB$7</f>
        <v>0</v>
      </c>
      <c r="B61913" s="278" t="str">
        <f>'Composições Desp. Diretas'!$A$10</f>
        <v>MOD</v>
      </c>
      <c r="C61913" s="278" t="str">
        <f>EAP!$C$9</f>
        <v>PP01</v>
      </c>
      <c r="D61913" s="279" t="str">
        <f>'Composições Desp. Diretas'!$C$10</f>
        <v>ANALISTA TÉCNICO</v>
      </c>
      <c r="E61913" s="278" t="str">
        <f>Resumo!$R$5</f>
        <v>Despesa</v>
      </c>
      <c r="F61913" s="278" t="str">
        <f>Resumo!$R$7</f>
        <v>Despesa Direta</v>
      </c>
      <c r="G61913" s="286">
        <f>'Composições Desp. Diretas'!EC10</f>
        <v>0</v>
      </c>
    </row>
    <row r="61914" spans="1:7">
      <c r="A61914" s="283">
        <f>'Comp. Desp. Indiretas'!$EB$7</f>
        <v>0</v>
      </c>
      <c r="B61914" s="278" t="str">
        <f>'Composições Desp. Diretas'!$A$11</f>
        <v>MOD</v>
      </c>
      <c r="C61914" s="278" t="str">
        <f>EAP!$C$9</f>
        <v>PP01</v>
      </c>
      <c r="D61914" s="279" t="str">
        <f>'Composições Desp. Diretas'!$C$11</f>
        <v>ASSISTENTE ADMINISTRATIVO</v>
      </c>
      <c r="E61914" s="278" t="str">
        <f>Resumo!$R$5</f>
        <v>Despesa</v>
      </c>
      <c r="F61914" s="278" t="str">
        <f>Resumo!$R$7</f>
        <v>Despesa Direta</v>
      </c>
      <c r="G61914" s="286">
        <f>'Composições Desp. Diretas'!EC11</f>
        <v>0</v>
      </c>
    </row>
    <row r="61915" spans="1:7">
      <c r="A61915" s="283">
        <f>'Comp. Desp. Indiretas'!$EB$7</f>
        <v>0</v>
      </c>
      <c r="B61915" s="278" t="str">
        <f>'Composições Desp. Diretas'!$A$12</f>
        <v>MOD</v>
      </c>
      <c r="C61915" s="278" t="str">
        <f>EAP!$C$9</f>
        <v>PP01</v>
      </c>
      <c r="D61915" s="279" t="str">
        <f>'Composições Desp. Diretas'!$C$12</f>
        <v>TÉCNICO DE SEGURANÇA</v>
      </c>
      <c r="E61915" s="278" t="str">
        <f>Resumo!$R$5</f>
        <v>Despesa</v>
      </c>
      <c r="F61915" s="278" t="str">
        <f>Resumo!$R$7</f>
        <v>Despesa Direta</v>
      </c>
      <c r="G61915" s="286">
        <f>'Composições Desp. Diretas'!EC12</f>
        <v>0</v>
      </c>
    </row>
    <row r="61916" spans="1:7">
      <c r="A61916" s="283">
        <f>'Comp. Desp. Indiretas'!$EB$7</f>
        <v>0</v>
      </c>
      <c r="B61916" s="278" t="str">
        <f>'Composições Desp. Diretas'!$A$13</f>
        <v>MOD</v>
      </c>
      <c r="C61916" s="278" t="str">
        <f>EAP!$C$9</f>
        <v>PP01</v>
      </c>
      <c r="D61916" s="279" t="str">
        <f>'Composições Desp. Diretas'!$C$13</f>
        <v>PREPOSTO</v>
      </c>
      <c r="E61916" s="278" t="str">
        <f>Resumo!$R$5</f>
        <v>Despesa</v>
      </c>
      <c r="F61916" s="278" t="str">
        <f>Resumo!$R$7</f>
        <v>Despesa Direta</v>
      </c>
      <c r="G61916" s="286">
        <f>'Composições Desp. Diretas'!EC13</f>
        <v>0</v>
      </c>
    </row>
    <row r="61917" spans="1:7">
      <c r="A61917" s="283">
        <f>'Comp. Desp. Indiretas'!$EB$7</f>
        <v>0</v>
      </c>
      <c r="B61917" s="278" t="str">
        <f>'Composições Desp. Diretas'!$A$14</f>
        <v>MOD</v>
      </c>
      <c r="C61917" s="278" t="str">
        <f>EAP!$C$9</f>
        <v>PP01</v>
      </c>
      <c r="D61917" s="279" t="str">
        <f>'Composições Desp. Diretas'!$C$14</f>
        <v>COORDENADOR PEAC</v>
      </c>
      <c r="E61917" s="278" t="str">
        <f>Resumo!$R$5</f>
        <v>Despesa</v>
      </c>
      <c r="F61917" s="278" t="str">
        <f>Resumo!$R$7</f>
        <v>Despesa Direta</v>
      </c>
      <c r="G61917" s="286">
        <f>'Composições Desp. Diretas'!EC14</f>
        <v>0</v>
      </c>
    </row>
    <row r="61918" spans="1:7">
      <c r="A61918" s="283">
        <f>'Comp. Desp. Indiretas'!$EB$7</f>
        <v>0</v>
      </c>
      <c r="B61918" s="278" t="str">
        <f>'Composições Desp. Diretas'!$A$15</f>
        <v>MOD</v>
      </c>
      <c r="C61918" s="278" t="str">
        <f>EAP!$C$9</f>
        <v>PP01</v>
      </c>
      <c r="D61918" s="279" t="str">
        <f>'Composições Desp. Diretas'!$C$15</f>
        <v>COORDENADOR PEAC</v>
      </c>
      <c r="E61918" s="278" t="str">
        <f>Resumo!$R$5</f>
        <v>Despesa</v>
      </c>
      <c r="F61918" s="278" t="str">
        <f>Resumo!$R$7</f>
        <v>Despesa Direta</v>
      </c>
      <c r="G61918" s="286">
        <f>'Composições Desp. Diretas'!EC15</f>
        <v>0</v>
      </c>
    </row>
    <row r="61919" spans="1:7">
      <c r="A61919" s="283">
        <f>'Comp. Desp. Indiretas'!$EB$7</f>
        <v>0</v>
      </c>
      <c r="B61919" s="278" t="str">
        <f>'Composições Desp. Diretas'!$A$16</f>
        <v>MOD</v>
      </c>
      <c r="C61919" s="278" t="str">
        <f>EAP!$C$9</f>
        <v>PP01</v>
      </c>
      <c r="D61919" s="279" t="str">
        <f>'Composições Desp. Diretas'!$C$16</f>
        <v>PRODUÇÃO AUDIOVISUAL (DESIGNER GRÁFICO)</v>
      </c>
      <c r="E61919" s="278" t="str">
        <f>Resumo!$R$5</f>
        <v>Despesa</v>
      </c>
      <c r="F61919" s="278" t="str">
        <f>Resumo!$R$7</f>
        <v>Despesa Direta</v>
      </c>
      <c r="G61919" s="286">
        <f>'Composições Desp. Diretas'!EC16</f>
        <v>0</v>
      </c>
    </row>
    <row r="61920" spans="1:7">
      <c r="A61920" s="283">
        <f>'Comp. Desp. Indiretas'!$EB$7</f>
        <v>0</v>
      </c>
      <c r="B61920" s="278" t="str">
        <f>'Composições Desp. Diretas'!$A$17</f>
        <v>DG</v>
      </c>
      <c r="C61920" s="278" t="str">
        <f>EAP!$C$9</f>
        <v>PP01</v>
      </c>
      <c r="D61920" s="279" t="str">
        <f>'Composições Desp. Diretas'!$C$17</f>
        <v>AJUDA DE CUSTO - CAJU - NÍVEL 1</v>
      </c>
      <c r="E61920" s="278" t="str">
        <f>Resumo!$R$5</f>
        <v>Despesa</v>
      </c>
      <c r="F61920" s="278" t="str">
        <f>Resumo!$R$7</f>
        <v>Despesa Direta</v>
      </c>
      <c r="G61920" s="286">
        <f>'Composições Desp. Diretas'!EC17</f>
        <v>0</v>
      </c>
    </row>
    <row r="61921" spans="1:7">
      <c r="A61921" s="283">
        <f>'Comp. Desp. Indiretas'!$EB$7</f>
        <v>0</v>
      </c>
      <c r="B61921" s="278" t="str">
        <f>'Composições Desp. Diretas'!$A$18</f>
        <v>DG</v>
      </c>
      <c r="C61921" s="278" t="str">
        <f>EAP!$C$9</f>
        <v>PP01</v>
      </c>
      <c r="D61921" s="279" t="str">
        <f>'Composições Desp. Diretas'!$C$18</f>
        <v>AJUDA DE CUSTO - CAJU - NÍVEL 2</v>
      </c>
      <c r="E61921" s="278" t="str">
        <f>Resumo!$R$5</f>
        <v>Despesa</v>
      </c>
      <c r="F61921" s="278" t="str">
        <f>Resumo!$R$7</f>
        <v>Despesa Direta</v>
      </c>
      <c r="G61921" s="286">
        <f>'Composições Desp. Diretas'!EC18</f>
        <v>0</v>
      </c>
    </row>
    <row r="61922" spans="1:7">
      <c r="A61922" s="283">
        <f>'Comp. Desp. Indiretas'!$EB$7</f>
        <v>0</v>
      </c>
      <c r="B61922" s="278" t="str">
        <f>'Composições Desp. Diretas'!$A$19</f>
        <v>MA</v>
      </c>
      <c r="C61922" s="278" t="str">
        <f>EAP!$C$9</f>
        <v>PP01</v>
      </c>
      <c r="D61922" s="279" t="str">
        <f>'Composições Desp. Diretas'!$C$19</f>
        <v>UNIFORME/EPI</v>
      </c>
      <c r="E61922" s="278" t="str">
        <f>Resumo!$R$5</f>
        <v>Despesa</v>
      </c>
      <c r="F61922" s="278" t="str">
        <f>Resumo!$R$7</f>
        <v>Despesa Direta</v>
      </c>
      <c r="G61922" s="286">
        <f>'Composições Desp. Diretas'!EC19</f>
        <v>0</v>
      </c>
    </row>
    <row r="61923" spans="1:7">
      <c r="A61923" s="283">
        <f>'Comp. Desp. Indiretas'!$EB$7</f>
        <v>0</v>
      </c>
      <c r="B61923" s="278" t="str">
        <f>'Composições Desp. Diretas'!$A$20</f>
        <v>SMS</v>
      </c>
      <c r="C61923" s="278" t="str">
        <f>EAP!$C$9</f>
        <v>PP01</v>
      </c>
      <c r="D61923" s="279" t="str">
        <f>'Composições Desp. Diretas'!$C$20</f>
        <v>ASO</v>
      </c>
      <c r="E61923" s="278" t="str">
        <f>Resumo!$R$5</f>
        <v>Despesa</v>
      </c>
      <c r="F61923" s="278" t="str">
        <f>Resumo!$R$7</f>
        <v>Despesa Direta</v>
      </c>
      <c r="G61923" s="286">
        <f>'Composições Desp. Diretas'!EC20</f>
        <v>0</v>
      </c>
    </row>
    <row r="61924" spans="1:7">
      <c r="A61924" s="283">
        <f>'Comp. Desp. Indiretas'!$EB$7</f>
        <v>0</v>
      </c>
      <c r="B61924" s="278" t="str">
        <f>'Composições Desp. Diretas'!$A$21</f>
        <v>EQ</v>
      </c>
      <c r="C61924" s="278" t="str">
        <f>EAP!$C$9</f>
        <v>PP01</v>
      </c>
      <c r="D61924" s="279" t="str">
        <f>'Composições Desp. Diretas'!$C$21</f>
        <v>NOTEBOOK</v>
      </c>
      <c r="E61924" s="278" t="str">
        <f>Resumo!$R$5</f>
        <v>Despesa</v>
      </c>
      <c r="F61924" s="278" t="str">
        <f>Resumo!$R$7</f>
        <v>Despesa Direta</v>
      </c>
      <c r="G61924" s="286">
        <f>'Composições Desp. Diretas'!EC21</f>
        <v>0</v>
      </c>
    </row>
    <row r="61925" spans="1:7">
      <c r="A61925" s="283">
        <f>'Comp. Desp. Indiretas'!$EB$7</f>
        <v>0</v>
      </c>
      <c r="B61925" s="278" t="str">
        <f>'Composições Desp. Diretas'!$A$22</f>
        <v>EQ</v>
      </c>
      <c r="C61925" s="278" t="str">
        <f>EAP!$C$9</f>
        <v>PP01</v>
      </c>
      <c r="D61925" s="279" t="str">
        <f>'Composições Desp. Diretas'!$C$22</f>
        <v>KIT MULTIMÍDIA</v>
      </c>
      <c r="E61925" s="278" t="str">
        <f>Resumo!$R$5</f>
        <v>Despesa</v>
      </c>
      <c r="F61925" s="278" t="str">
        <f>Resumo!$R$7</f>
        <v>Despesa Direta</v>
      </c>
      <c r="G61925" s="286">
        <f>'Composições Desp. Diretas'!EC22</f>
        <v>0</v>
      </c>
    </row>
    <row r="61926" spans="1:7">
      <c r="A61926" s="283">
        <f>'Comp. Desp. Indiretas'!$EB$7</f>
        <v>0</v>
      </c>
      <c r="B61926" s="278" t="str">
        <f>'Composições Desp. Diretas'!$A$23</f>
        <v>SMS</v>
      </c>
      <c r="C61926" s="278" t="str">
        <f>EAP!$C$9</f>
        <v>PP01</v>
      </c>
      <c r="D61926" s="279" t="str">
        <f>'Composições Desp. Diretas'!$C$23</f>
        <v>TREINAMENTO RAC02 (VALE)</v>
      </c>
      <c r="E61926" s="278" t="str">
        <f>Resumo!$R$5</f>
        <v>Despesa</v>
      </c>
      <c r="F61926" s="278" t="str">
        <f>Resumo!$R$7</f>
        <v>Despesa Direta</v>
      </c>
      <c r="G61926" s="286">
        <f>'Composições Desp. Diretas'!EC23</f>
        <v>0</v>
      </c>
    </row>
    <row r="61927" spans="1:7">
      <c r="A61927" s="283">
        <f>'Comp. Desp. Indiretas'!$EB$7</f>
        <v>0</v>
      </c>
      <c r="B61927" s="278" t="str">
        <f>'Composições Desp. Diretas'!$A$24</f>
        <v>SE</v>
      </c>
      <c r="C61927" s="278" t="str">
        <f>EAP!$C$9</f>
        <v>PP01</v>
      </c>
      <c r="D61927" s="279" t="str">
        <f>'Composições Desp. Diretas'!$C$24</f>
        <v>ESPECIALISTA - 44h/MÊS</v>
      </c>
      <c r="E61927" s="278" t="str">
        <f>Resumo!$R$5</f>
        <v>Despesa</v>
      </c>
      <c r="F61927" s="278" t="str">
        <f>Resumo!$R$7</f>
        <v>Despesa Direta</v>
      </c>
      <c r="G61927" s="286">
        <f>'Composições Desp. Diretas'!EC24</f>
        <v>0</v>
      </c>
    </row>
    <row r="61928" spans="1:7">
      <c r="A61928" s="283">
        <f>'Comp. Desp. Indiretas'!$EB$7</f>
        <v>0</v>
      </c>
      <c r="B61928" s="278">
        <f>'Composições Desp. Diretas'!$A$25</f>
        <v>0</v>
      </c>
      <c r="C61928" s="278" t="str">
        <f>EAP!$C$9</f>
        <v>PP01</v>
      </c>
      <c r="D61928" s="279">
        <f>'Composições Desp. Diretas'!$C$25</f>
        <v>0</v>
      </c>
      <c r="E61928" s="278" t="str">
        <f>Resumo!$R$5</f>
        <v>Despesa</v>
      </c>
      <c r="F61928" s="278" t="str">
        <f>Resumo!$R$7</f>
        <v>Despesa Direta</v>
      </c>
      <c r="G61928" s="286">
        <f>'Composições Desp. Diretas'!EC25</f>
        <v>0</v>
      </c>
    </row>
    <row r="61929" spans="1:7">
      <c r="A61929" s="283">
        <f>'Comp. Desp. Indiretas'!$EB$7</f>
        <v>0</v>
      </c>
      <c r="B61929" s="278">
        <f>'Composições Desp. Diretas'!$A$26</f>
        <v>0</v>
      </c>
      <c r="C61929" s="278" t="str">
        <f>EAP!$C$9</f>
        <v>PP01</v>
      </c>
      <c r="D61929" s="279">
        <f>'Composições Desp. Diretas'!$C$26</f>
        <v>0</v>
      </c>
      <c r="E61929" s="278" t="str">
        <f>Resumo!$R$5</f>
        <v>Despesa</v>
      </c>
      <c r="F61929" s="278" t="str">
        <f>Resumo!$R$7</f>
        <v>Despesa Direta</v>
      </c>
      <c r="G61929" s="286">
        <f>'Composições Desp. Diretas'!EC26</f>
        <v>0</v>
      </c>
    </row>
    <row r="61930" spans="1:7">
      <c r="A61930" s="283">
        <f>'Comp. Desp. Indiretas'!$EB$7</f>
        <v>0</v>
      </c>
      <c r="B61930" s="278">
        <f>'Composições Desp. Diretas'!$A$27</f>
        <v>0</v>
      </c>
      <c r="C61930" s="278" t="str">
        <f>EAP!$C$9</f>
        <v>PP01</v>
      </c>
      <c r="D61930" s="279">
        <f>'Composições Desp. Diretas'!$C$27</f>
        <v>0</v>
      </c>
      <c r="E61930" s="278" t="str">
        <f>Resumo!$R$5</f>
        <v>Despesa</v>
      </c>
      <c r="F61930" s="278" t="str">
        <f>Resumo!$R$7</f>
        <v>Despesa Direta</v>
      </c>
      <c r="G61930" s="286">
        <f>'Composições Desp. Diretas'!EC27</f>
        <v>0</v>
      </c>
    </row>
    <row r="61931" spans="1:7">
      <c r="A61931" s="283">
        <f>'Comp. Desp. Indiretas'!$EB$7</f>
        <v>0</v>
      </c>
      <c r="B61931" s="278">
        <f>'Composições Desp. Diretas'!$A$28</f>
        <v>0</v>
      </c>
      <c r="C61931" s="278" t="str">
        <f>EAP!$C$9</f>
        <v>PP01</v>
      </c>
      <c r="D61931" s="279">
        <f>'Composições Desp. Diretas'!$C$28</f>
        <v>0</v>
      </c>
      <c r="E61931" s="278" t="str">
        <f>Resumo!$R$5</f>
        <v>Despesa</v>
      </c>
      <c r="F61931" s="278" t="str">
        <f>Resumo!$R$7</f>
        <v>Despesa Direta</v>
      </c>
      <c r="G61931" s="286">
        <f>'Composições Desp. Diretas'!EC28</f>
        <v>0</v>
      </c>
    </row>
    <row r="61932" spans="1:7">
      <c r="A61932" s="283">
        <f>'Comp. Desp. Indiretas'!$EB$7</f>
        <v>0</v>
      </c>
      <c r="B61932" s="278">
        <f>'Composições Desp. Diretas'!$A$29</f>
        <v>0</v>
      </c>
      <c r="C61932" s="278" t="str">
        <f>EAP!$C$9</f>
        <v>PP01</v>
      </c>
      <c r="D61932" s="279">
        <f>'Composições Desp. Diretas'!$C$29</f>
        <v>0</v>
      </c>
      <c r="E61932" s="278" t="str">
        <f>Resumo!$R$5</f>
        <v>Despesa</v>
      </c>
      <c r="F61932" s="278" t="str">
        <f>Resumo!$R$7</f>
        <v>Despesa Direta</v>
      </c>
      <c r="G61932" s="286">
        <f>'Composições Desp. Diretas'!EC29</f>
        <v>0</v>
      </c>
    </row>
    <row r="61933" spans="1:7">
      <c r="A61933" s="283">
        <f>'Comp. Desp. Indiretas'!$EB$7</f>
        <v>0</v>
      </c>
      <c r="B61933" s="278">
        <f>'Composições Desp. Diretas'!$A$30</f>
        <v>0</v>
      </c>
      <c r="C61933" s="278" t="str">
        <f>EAP!$C$9</f>
        <v>PP01</v>
      </c>
      <c r="D61933" s="279">
        <f>'Composições Desp. Diretas'!$C$30</f>
        <v>0</v>
      </c>
      <c r="E61933" s="278" t="str">
        <f>Resumo!$R$5</f>
        <v>Despesa</v>
      </c>
      <c r="F61933" s="278" t="str">
        <f>Resumo!$R$7</f>
        <v>Despesa Direta</v>
      </c>
      <c r="G61933" s="286">
        <f>'Composições Desp. Diretas'!EC30</f>
        <v>0</v>
      </c>
    </row>
    <row r="61934" spans="1:7">
      <c r="A61934" s="283">
        <f>'Comp. Desp. Indiretas'!$EB$7</f>
        <v>0</v>
      </c>
      <c r="B61934" s="278">
        <f>'Composições Desp. Diretas'!$A$31</f>
        <v>0</v>
      </c>
      <c r="C61934" s="278" t="str">
        <f>EAP!$C$9</f>
        <v>PP01</v>
      </c>
      <c r="D61934" s="279">
        <f>'Composições Desp. Diretas'!$C$31</f>
        <v>0</v>
      </c>
      <c r="E61934" s="278" t="str">
        <f>Resumo!$R$5</f>
        <v>Despesa</v>
      </c>
      <c r="F61934" s="278" t="str">
        <f>Resumo!$R$7</f>
        <v>Despesa Direta</v>
      </c>
      <c r="G61934" s="286">
        <f>'Composições Desp. Diretas'!EC31</f>
        <v>0</v>
      </c>
    </row>
    <row r="61935" spans="1:7">
      <c r="A61935" s="283">
        <f>'Comp. Desp. Indiretas'!$EB$7</f>
        <v>0</v>
      </c>
      <c r="B61935" s="278">
        <f>'Composições Desp. Diretas'!$A$32</f>
        <v>0</v>
      </c>
      <c r="C61935" s="278" t="str">
        <f>EAP!$C$9</f>
        <v>PP01</v>
      </c>
      <c r="D61935" s="279">
        <f>'Composições Desp. Diretas'!$C$32</f>
        <v>0</v>
      </c>
      <c r="E61935" s="278" t="str">
        <f>Resumo!$R$5</f>
        <v>Despesa</v>
      </c>
      <c r="F61935" s="278" t="str">
        <f>Resumo!$R$7</f>
        <v>Despesa Direta</v>
      </c>
      <c r="G61935" s="286">
        <f>'Composições Desp. Diretas'!EC32</f>
        <v>0</v>
      </c>
    </row>
    <row r="61936" spans="1:7">
      <c r="A61936" s="283">
        <f>'Comp. Desp. Indiretas'!$EB$7</f>
        <v>0</v>
      </c>
      <c r="B61936" s="278">
        <f>'Composições Desp. Diretas'!$A$33</f>
        <v>0</v>
      </c>
      <c r="C61936" s="278" t="str">
        <f>EAP!$C$9</f>
        <v>PP01</v>
      </c>
      <c r="D61936" s="279">
        <f>'Composições Desp. Diretas'!$C$33</f>
        <v>0</v>
      </c>
      <c r="E61936" s="278" t="str">
        <f>Resumo!$R$5</f>
        <v>Despesa</v>
      </c>
      <c r="F61936" s="278" t="str">
        <f>Resumo!$R$7</f>
        <v>Despesa Direta</v>
      </c>
      <c r="G61936" s="286">
        <f>'Composições Desp. Diretas'!EC33</f>
        <v>0</v>
      </c>
    </row>
    <row r="61937" spans="1:7">
      <c r="A61937" s="283">
        <f>'Comp. Desp. Indiretas'!$EB$7</f>
        <v>0</v>
      </c>
      <c r="B61937" s="278">
        <f>'Composições Desp. Diretas'!$A$34</f>
        <v>0</v>
      </c>
      <c r="C61937" s="278" t="str">
        <f>EAP!$C$9</f>
        <v>PP01</v>
      </c>
      <c r="D61937" s="279">
        <f>'Composições Desp. Diretas'!$C$34</f>
        <v>0</v>
      </c>
      <c r="E61937" s="278" t="str">
        <f>Resumo!$R$5</f>
        <v>Despesa</v>
      </c>
      <c r="F61937" s="278" t="str">
        <f>Resumo!$R$7</f>
        <v>Despesa Direta</v>
      </c>
      <c r="G61937" s="286">
        <f>'Composições Desp. Diretas'!EC34</f>
        <v>0</v>
      </c>
    </row>
    <row r="61938" spans="1:7">
      <c r="A61938" s="283">
        <f>'Comp. Desp. Indiretas'!$EB$7</f>
        <v>0</v>
      </c>
      <c r="B61938" s="278">
        <f>'Composições Desp. Diretas'!$A$35</f>
        <v>0</v>
      </c>
      <c r="C61938" s="278" t="str">
        <f>EAP!$C$9</f>
        <v>PP01</v>
      </c>
      <c r="D61938" s="279">
        <f>'Composições Desp. Diretas'!$C$35</f>
        <v>0</v>
      </c>
      <c r="E61938" s="278" t="str">
        <f>Resumo!$R$5</f>
        <v>Despesa</v>
      </c>
      <c r="F61938" s="278" t="str">
        <f>Resumo!$R$7</f>
        <v>Despesa Direta</v>
      </c>
      <c r="G61938" s="286">
        <f>'Composições Desp. Diretas'!EC35</f>
        <v>0</v>
      </c>
    </row>
    <row r="61939" spans="1:7">
      <c r="A61939" s="283">
        <f>'Comp. Desp. Indiretas'!$EB$7</f>
        <v>0</v>
      </c>
      <c r="B61939" s="278">
        <f>'Composições Desp. Diretas'!$A$36</f>
        <v>0</v>
      </c>
      <c r="C61939" s="278" t="str">
        <f>EAP!$C$9</f>
        <v>PP01</v>
      </c>
      <c r="D61939" s="279">
        <f>'Composições Desp. Diretas'!$C$36</f>
        <v>0</v>
      </c>
      <c r="E61939" s="278" t="str">
        <f>Resumo!$R$5</f>
        <v>Despesa</v>
      </c>
      <c r="F61939" s="278" t="str">
        <f>Resumo!$R$7</f>
        <v>Despesa Direta</v>
      </c>
      <c r="G61939" s="286">
        <f>'Composições Desp. Diretas'!EC36</f>
        <v>0</v>
      </c>
    </row>
    <row r="61940" spans="1:7">
      <c r="A61940" s="283">
        <f>'Comp. Desp. Indiretas'!$EB$7</f>
        <v>0</v>
      </c>
      <c r="B61940" s="278">
        <f>'Composições Desp. Diretas'!$A$37</f>
        <v>0</v>
      </c>
      <c r="C61940" s="278" t="str">
        <f>EAP!$C$9</f>
        <v>PP01</v>
      </c>
      <c r="D61940" s="279">
        <f>'Composições Desp. Diretas'!$C$37</f>
        <v>0</v>
      </c>
      <c r="E61940" s="278" t="str">
        <f>Resumo!$R$5</f>
        <v>Despesa</v>
      </c>
      <c r="F61940" s="278" t="str">
        <f>Resumo!$R$7</f>
        <v>Despesa Direta</v>
      </c>
      <c r="G61940" s="286">
        <f>'Composições Desp. Diretas'!EC37</f>
        <v>0</v>
      </c>
    </row>
    <row r="61941" spans="1:7">
      <c r="A61941" s="283">
        <f>'Comp. Desp. Indiretas'!$EB$7</f>
        <v>0</v>
      </c>
      <c r="B61941" s="278">
        <f>'Composições Desp. Diretas'!$A$38</f>
        <v>0</v>
      </c>
      <c r="C61941" s="278" t="str">
        <f>EAP!$C$9</f>
        <v>PP01</v>
      </c>
      <c r="D61941" s="279">
        <f>'Composições Desp. Diretas'!$C$38</f>
        <v>0</v>
      </c>
      <c r="E61941" s="278" t="str">
        <f>Resumo!$R$5</f>
        <v>Despesa</v>
      </c>
      <c r="F61941" s="278" t="str">
        <f>Resumo!$R$7</f>
        <v>Despesa Direta</v>
      </c>
      <c r="G61941" s="286">
        <f>'Composições Desp. Diretas'!EC38</f>
        <v>0</v>
      </c>
    </row>
    <row r="61942" spans="1:7">
      <c r="A61942" s="283">
        <f>'Comp. Desp. Indiretas'!$EB$7</f>
        <v>0</v>
      </c>
      <c r="B61942" s="278">
        <f>'Composições Desp. Diretas'!$A$39</f>
        <v>0</v>
      </c>
      <c r="C61942" s="278" t="str">
        <f>EAP!$C$9</f>
        <v>PP01</v>
      </c>
      <c r="D61942" s="279">
        <f>'Composições Desp. Diretas'!$C$39</f>
        <v>0</v>
      </c>
      <c r="E61942" s="278" t="str">
        <f>Resumo!$R$5</f>
        <v>Despesa</v>
      </c>
      <c r="F61942" s="278" t="str">
        <f>Resumo!$R$7</f>
        <v>Despesa Direta</v>
      </c>
      <c r="G61942" s="286">
        <f>'Composições Desp. Diretas'!EC39</f>
        <v>0</v>
      </c>
    </row>
    <row r="61943" spans="1:7">
      <c r="A61943" s="283">
        <f>'Comp. Desp. Indiretas'!$EB$7</f>
        <v>0</v>
      </c>
      <c r="B61943" s="278">
        <f>'Composições Desp. Diretas'!$A$40</f>
        <v>0</v>
      </c>
      <c r="C61943" s="278" t="str">
        <f>EAP!$C$9</f>
        <v>PP01</v>
      </c>
      <c r="D61943" s="279">
        <f>'Composições Desp. Diretas'!$C$40</f>
        <v>0</v>
      </c>
      <c r="E61943" s="278" t="str">
        <f>Resumo!$R$5</f>
        <v>Despesa</v>
      </c>
      <c r="F61943" s="278" t="str">
        <f>Resumo!$R$7</f>
        <v>Despesa Direta</v>
      </c>
      <c r="G61943" s="286">
        <f>'Composições Desp. Diretas'!EC40</f>
        <v>0</v>
      </c>
    </row>
    <row r="61944" spans="1:7">
      <c r="A61944" s="283">
        <f>'Comp. Desp. Indiretas'!$EB$7</f>
        <v>0</v>
      </c>
      <c r="B61944" s="278" t="str">
        <f>'Composições Desp. Diretas'!$A$42</f>
        <v>DG</v>
      </c>
      <c r="C61944" s="278" t="str">
        <f>EAP!$C$10</f>
        <v>PP02</v>
      </c>
      <c r="D61944" s="279" t="str">
        <f>'Composições Desp. Diretas'!$C$42</f>
        <v>ALUGUEL DE VEÍCULO SUV</v>
      </c>
      <c r="E61944" s="278" t="str">
        <f>Resumo!$R$5</f>
        <v>Despesa</v>
      </c>
      <c r="F61944" s="278" t="str">
        <f>Resumo!$R$7</f>
        <v>Despesa Direta</v>
      </c>
      <c r="G61944" s="286">
        <f>'Composições Desp. Diretas'!EC42</f>
        <v>0</v>
      </c>
    </row>
    <row r="61945" spans="1:7">
      <c r="A61945" s="283">
        <f>'Comp. Desp. Indiretas'!$EB$7</f>
        <v>0</v>
      </c>
      <c r="B61945" s="278" t="str">
        <f>'Composições Desp. Diretas'!$A$43</f>
        <v>DG</v>
      </c>
      <c r="C61945" s="278" t="str">
        <f>EAP!$C$10</f>
        <v>PP02</v>
      </c>
      <c r="D61945" s="279" t="str">
        <f>'Composições Desp. Diretas'!$C$43</f>
        <v>COMBUSTÍVEL - GASOLINA</v>
      </c>
      <c r="E61945" s="278" t="str">
        <f>Resumo!$R$5</f>
        <v>Despesa</v>
      </c>
      <c r="F61945" s="278" t="str">
        <f>Resumo!$R$7</f>
        <v>Despesa Direta</v>
      </c>
      <c r="G61945" s="286">
        <f>'Composições Desp. Diretas'!EC43</f>
        <v>0</v>
      </c>
    </row>
    <row r="61946" spans="1:7">
      <c r="A61946" s="283">
        <f>'Comp. Desp. Indiretas'!$EB$7</f>
        <v>0</v>
      </c>
      <c r="B61946" s="278" t="str">
        <f>'Composições Desp. Diretas'!$A$44</f>
        <v>DG</v>
      </c>
      <c r="C61946" s="278" t="str">
        <f>EAP!$C$10</f>
        <v>PP02</v>
      </c>
      <c r="D61946" s="279" t="str">
        <f>'Composições Desp. Diretas'!$C$44</f>
        <v>EQUIPAMENTOS VEÍCULO (SENSOR DE FADIGA + TELEMETRIA)</v>
      </c>
      <c r="E61946" s="278" t="str">
        <f>Resumo!$R$5</f>
        <v>Despesa</v>
      </c>
      <c r="F61946" s="278" t="str">
        <f>Resumo!$R$7</f>
        <v>Despesa Direta</v>
      </c>
      <c r="G61946" s="286">
        <f>'Composições Desp. Diretas'!EC44</f>
        <v>0</v>
      </c>
    </row>
    <row r="61947" spans="1:7">
      <c r="A61947" s="283">
        <f>'Comp. Desp. Indiretas'!$EB$7</f>
        <v>0</v>
      </c>
      <c r="B61947" s="278" t="str">
        <f>'Composições Desp. Diretas'!$A$45</f>
        <v>DG</v>
      </c>
      <c r="C61947" s="278" t="str">
        <f>EAP!$C$10</f>
        <v>PP02</v>
      </c>
      <c r="D61947" s="279" t="str">
        <f>'Composições Desp. Diretas'!$C$45</f>
        <v>INSTALAÇÃO SENSOR FADIGA</v>
      </c>
      <c r="E61947" s="278" t="str">
        <f>Resumo!$R$5</f>
        <v>Despesa</v>
      </c>
      <c r="F61947" s="278" t="str">
        <f>Resumo!$R$7</f>
        <v>Despesa Direta</v>
      </c>
      <c r="G61947" s="286">
        <f>'Composições Desp. Diretas'!EC45</f>
        <v>0</v>
      </c>
    </row>
    <row r="61948" spans="1:7">
      <c r="A61948" s="283">
        <f>'Comp. Desp. Indiretas'!$EB$7</f>
        <v>0</v>
      </c>
      <c r="B61948" s="278" t="str">
        <f>'Composições Desp. Diretas'!$A$46</f>
        <v>DG</v>
      </c>
      <c r="C61948" s="278" t="str">
        <f>EAP!$C$10</f>
        <v>PP02</v>
      </c>
      <c r="D61948" s="279" t="str">
        <f>'Composições Desp. Diretas'!$C$46</f>
        <v>DESINSTALAÇÃO SENSOR FADIGA</v>
      </c>
      <c r="E61948" s="278" t="str">
        <f>Resumo!$R$5</f>
        <v>Despesa</v>
      </c>
      <c r="F61948" s="278" t="str">
        <f>Resumo!$R$7</f>
        <v>Despesa Direta</v>
      </c>
      <c r="G61948" s="286">
        <f>'Composições Desp. Diretas'!EC46</f>
        <v>0</v>
      </c>
    </row>
    <row r="61949" spans="1:7">
      <c r="A61949" s="283">
        <f>'Comp. Desp. Indiretas'!$EB$7</f>
        <v>0</v>
      </c>
      <c r="B61949" s="278" t="str">
        <f>'Composições Desp. Diretas'!$A$47</f>
        <v>DG</v>
      </c>
      <c r="C61949" s="278" t="str">
        <f>EAP!$C$10</f>
        <v>PP02</v>
      </c>
      <c r="D61949" s="279" t="str">
        <f>'Composições Desp. Diretas'!$C$47</f>
        <v>INSTALAÇÃO TELEMETRIA</v>
      </c>
      <c r="E61949" s="278" t="str">
        <f>Resumo!$R$5</f>
        <v>Despesa</v>
      </c>
      <c r="F61949" s="278" t="str">
        <f>Resumo!$R$7</f>
        <v>Despesa Direta</v>
      </c>
      <c r="G61949" s="286">
        <f>'Composições Desp. Diretas'!EC47</f>
        <v>0</v>
      </c>
    </row>
    <row r="61950" spans="1:7">
      <c r="A61950" s="283">
        <f>'Comp. Desp. Indiretas'!$EB$7</f>
        <v>0</v>
      </c>
      <c r="B61950" s="278" t="str">
        <f>'Composições Desp. Diretas'!$A$48</f>
        <v>DG</v>
      </c>
      <c r="C61950" s="278" t="str">
        <f>EAP!$C$10</f>
        <v>PP02</v>
      </c>
      <c r="D61950" s="279" t="str">
        <f>'Composições Desp. Diretas'!$C$48</f>
        <v>DESINSTALAÇÃO TELEMETRIA</v>
      </c>
      <c r="E61950" s="278" t="str">
        <f>Resumo!$R$5</f>
        <v>Despesa</v>
      </c>
      <c r="F61950" s="278" t="str">
        <f>Resumo!$R$7</f>
        <v>Despesa Direta</v>
      </c>
      <c r="G61950" s="286">
        <f>'Composições Desp. Diretas'!EC48</f>
        <v>0</v>
      </c>
    </row>
    <row r="61951" spans="1:7">
      <c r="A61951" s="283">
        <f>'Comp. Desp. Indiretas'!$EB$7</f>
        <v>0</v>
      </c>
      <c r="B61951" s="278" t="str">
        <f>'Composições Desp. Diretas'!$A$49</f>
        <v>DG</v>
      </c>
      <c r="C61951" s="278" t="str">
        <f>EAP!$C$10</f>
        <v>PP02</v>
      </c>
      <c r="D61951" s="279" t="str">
        <f>'Composições Desp. Diretas'!$C$49</f>
        <v>INSTALAÇÃO E DESINSTALAÇÃO DE SIRENE DE RÉ</v>
      </c>
      <c r="E61951" s="278" t="str">
        <f>Resumo!$R$5</f>
        <v>Despesa</v>
      </c>
      <c r="F61951" s="278" t="str">
        <f>Resumo!$R$7</f>
        <v>Despesa Direta</v>
      </c>
      <c r="G61951" s="286">
        <f>'Composições Desp. Diretas'!EC49</f>
        <v>0</v>
      </c>
    </row>
    <row r="61952" spans="1:7">
      <c r="A61952" s="283">
        <f>'Comp. Desp. Indiretas'!$EB$7</f>
        <v>0</v>
      </c>
      <c r="B61952" s="278" t="str">
        <f>'Composições Desp. Diretas'!$A$50</f>
        <v>DG</v>
      </c>
      <c r="C61952" s="278" t="str">
        <f>EAP!$C$10</f>
        <v>PP02</v>
      </c>
      <c r="D61952" s="279" t="str">
        <f>'Composições Desp. Diretas'!$C$50</f>
        <v>LAVAGEM DE VEÍCULO</v>
      </c>
      <c r="E61952" s="278" t="str">
        <f>Resumo!$R$5</f>
        <v>Despesa</v>
      </c>
      <c r="F61952" s="278" t="str">
        <f>Resumo!$R$7</f>
        <v>Despesa Direta</v>
      </c>
      <c r="G61952" s="286">
        <f>'Composições Desp. Diretas'!EC50</f>
        <v>0</v>
      </c>
    </row>
    <row r="61953" spans="1:7">
      <c r="A61953" s="283">
        <f>'Comp. Desp. Indiretas'!$EB$7</f>
        <v>0</v>
      </c>
      <c r="B61953" s="278" t="str">
        <f>'Composições Desp. Diretas'!$A$51</f>
        <v>MA</v>
      </c>
      <c r="C61953" s="278" t="str">
        <f>EAP!$C$10</f>
        <v>PP02</v>
      </c>
      <c r="D61953" s="279" t="str">
        <f>'Composições Desp. Diretas'!$C$51</f>
        <v>MATERIAIS GRÁFICOS (CARTILHAS, FOLDERS, BANNER, CADERNO, OUTDOOR, PLACAS, E ETC)</v>
      </c>
      <c r="E61953" s="278" t="str">
        <f>Resumo!$R$5</f>
        <v>Despesa</v>
      </c>
      <c r="F61953" s="278" t="str">
        <f>Resumo!$R$7</f>
        <v>Despesa Direta</v>
      </c>
      <c r="G61953" s="286">
        <f>'Composições Desp. Diretas'!EC51</f>
        <v>0</v>
      </c>
    </row>
    <row r="61954" spans="1:7">
      <c r="A61954" s="283">
        <f>'Comp. Desp. Indiretas'!$EB$7</f>
        <v>0</v>
      </c>
      <c r="B61954" s="278" t="str">
        <f>'Composições Desp. Diretas'!$A$52</f>
        <v>DG</v>
      </c>
      <c r="C61954" s="278" t="str">
        <f>EAP!$C$10</f>
        <v>PP02</v>
      </c>
      <c r="D61954" s="279" t="str">
        <f>'Composições Desp. Diretas'!$C$52</f>
        <v>LANCHES OFICINAS / EVENTOS / REUNIÕES</v>
      </c>
      <c r="E61954" s="278" t="str">
        <f>Resumo!$R$5</f>
        <v>Despesa</v>
      </c>
      <c r="F61954" s="278" t="str">
        <f>Resumo!$R$7</f>
        <v>Despesa Direta</v>
      </c>
      <c r="G61954" s="286">
        <f>'Composições Desp. Diretas'!EC52</f>
        <v>0</v>
      </c>
    </row>
    <row r="61955" spans="1:7">
      <c r="A61955" s="283">
        <f>'Comp. Desp. Indiretas'!$EB$7</f>
        <v>0</v>
      </c>
      <c r="B61955" s="278" t="str">
        <f>'Composições Desp. Diretas'!$A$53</f>
        <v>DG</v>
      </c>
      <c r="C61955" s="278" t="str">
        <f>EAP!$C$10</f>
        <v>PP02</v>
      </c>
      <c r="D61955" s="279" t="str">
        <f>'Composições Desp. Diretas'!$C$53</f>
        <v>TRANSPORTE PARTICIPANTES</v>
      </c>
      <c r="E61955" s="278" t="str">
        <f>Resumo!$R$5</f>
        <v>Despesa</v>
      </c>
      <c r="F61955" s="278" t="str">
        <f>Resumo!$R$7</f>
        <v>Despesa Direta</v>
      </c>
      <c r="G61955" s="286">
        <f>'Composições Desp. Diretas'!EC53</f>
        <v>0</v>
      </c>
    </row>
    <row r="61956" spans="1:7">
      <c r="A61956" s="283">
        <f>'Comp. Desp. Indiretas'!$EB$7</f>
        <v>0</v>
      </c>
      <c r="B61956" s="278" t="str">
        <f>'Composições Desp. Diretas'!$A$54</f>
        <v>MA</v>
      </c>
      <c r="C61956" s="278" t="str">
        <f>EAP!$C$10</f>
        <v>PP02</v>
      </c>
      <c r="D61956" s="279" t="str">
        <f>'Composições Desp. Diretas'!$C$54</f>
        <v>MATERIAIS DE ESCRITÓRIO (CARTOLINA, PAPEL, TESOURA, CANETA, LÁPIS, GRAMPEADOR, DUREX, FITA ADESIVA, E ETC.)</v>
      </c>
      <c r="E61956" s="278" t="str">
        <f>Resumo!$R$5</f>
        <v>Despesa</v>
      </c>
      <c r="F61956" s="278" t="str">
        <f>Resumo!$R$7</f>
        <v>Despesa Direta</v>
      </c>
      <c r="G61956" s="286">
        <f>'Composições Desp. Diretas'!EC54</f>
        <v>0</v>
      </c>
    </row>
    <row r="61957" spans="1:7">
      <c r="A61957" s="283">
        <f>'Comp. Desp. Indiretas'!$EB$7</f>
        <v>0</v>
      </c>
      <c r="B61957" s="278" t="str">
        <f>'Composições Desp. Diretas'!$A$55</f>
        <v>MA</v>
      </c>
      <c r="C61957" s="278" t="str">
        <f>EAP!$C$10</f>
        <v>PP02</v>
      </c>
      <c r="D61957" s="279" t="str">
        <f>'Composições Desp. Diretas'!$C$55</f>
        <v>MATERIAIS ACESSÓRIOS PARA AS CAMPANHAS/OFICINAS (BRINDES, CAMISETAS, E ETC.)</v>
      </c>
      <c r="E61957" s="278" t="str">
        <f>Resumo!$R$5</f>
        <v>Despesa</v>
      </c>
      <c r="F61957" s="278" t="str">
        <f>Resumo!$R$7</f>
        <v>Despesa Direta</v>
      </c>
      <c r="G61957" s="286">
        <f>'Composições Desp. Diretas'!EC55</f>
        <v>0</v>
      </c>
    </row>
    <row r="61958" spans="1:7">
      <c r="A61958" s="283">
        <f>'Comp. Desp. Indiretas'!$EB$7</f>
        <v>0</v>
      </c>
      <c r="B61958" s="278" t="str">
        <f>'Composições Desp. Diretas'!$A$56</f>
        <v>DG</v>
      </c>
      <c r="C61958" s="278" t="str">
        <f>EAP!$C$10</f>
        <v>PP02</v>
      </c>
      <c r="D61958" s="279" t="str">
        <f>'Composições Desp. Diretas'!$C$56</f>
        <v>HOSPEDAGEM VIAGEM</v>
      </c>
      <c r="E61958" s="278" t="str">
        <f>Resumo!$R$5</f>
        <v>Despesa</v>
      </c>
      <c r="F61958" s="278" t="str">
        <f>Resumo!$R$7</f>
        <v>Despesa Direta</v>
      </c>
      <c r="G61958" s="286">
        <f>'Composições Desp. Diretas'!EC56</f>
        <v>0</v>
      </c>
    </row>
    <row r="61959" spans="1:7">
      <c r="A61959" s="283">
        <f>'Comp. Desp. Indiretas'!$EB$7</f>
        <v>0</v>
      </c>
      <c r="B61959" s="278" t="str">
        <f>'Composições Desp. Diretas'!$A$57</f>
        <v>DG</v>
      </c>
      <c r="C61959" s="278" t="str">
        <f>EAP!$C$10</f>
        <v>PP02</v>
      </c>
      <c r="D61959" s="279" t="str">
        <f>'Composições Desp. Diretas'!$C$57</f>
        <v>ALIMENTAÇÃO VIAGEM (CAFÉ / ALMOÇO OU JANTA)</v>
      </c>
      <c r="E61959" s="278" t="str">
        <f>Resumo!$R$5</f>
        <v>Despesa</v>
      </c>
      <c r="F61959" s="278" t="str">
        <f>Resumo!$R$7</f>
        <v>Despesa Direta</v>
      </c>
      <c r="G61959" s="286">
        <f>'Composições Desp. Diretas'!EC57</f>
        <v>0</v>
      </c>
    </row>
    <row r="61960" spans="1:7">
      <c r="A61960" s="283">
        <f>'Comp. Desp. Indiretas'!$EB$7</f>
        <v>0</v>
      </c>
      <c r="B61960" s="278" t="str">
        <f>'Composições Desp. Diretas'!$A$58</f>
        <v>DG</v>
      </c>
      <c r="C61960" s="278" t="str">
        <f>EAP!$C$10</f>
        <v>PP02</v>
      </c>
      <c r="D61960" s="279" t="str">
        <f>'Composições Desp. Diretas'!$C$58</f>
        <v>PASSAGEM TERRESTRE / TRANSLADO</v>
      </c>
      <c r="E61960" s="278" t="str">
        <f>Resumo!$R$5</f>
        <v>Despesa</v>
      </c>
      <c r="F61960" s="278" t="str">
        <f>Resumo!$R$7</f>
        <v>Despesa Direta</v>
      </c>
      <c r="G61960" s="286">
        <f>'Composições Desp. Diretas'!EC58</f>
        <v>0</v>
      </c>
    </row>
    <row r="61961" spans="1:7">
      <c r="A61961" s="283">
        <f>'Comp. Desp. Indiretas'!$EB$7</f>
        <v>0</v>
      </c>
      <c r="B61961" s="278">
        <f>'Composições Desp. Diretas'!$A$59</f>
        <v>0</v>
      </c>
      <c r="C61961" s="278" t="str">
        <f>EAP!$C$10</f>
        <v>PP02</v>
      </c>
      <c r="D61961" s="279">
        <f>'Composições Desp. Diretas'!$C$59</f>
        <v>0</v>
      </c>
      <c r="E61961" s="278" t="str">
        <f>Resumo!$R$5</f>
        <v>Despesa</v>
      </c>
      <c r="F61961" s="278" t="str">
        <f>Resumo!$R$7</f>
        <v>Despesa Direta</v>
      </c>
      <c r="G61961" s="286">
        <f>'Composições Desp. Diretas'!EC59</f>
        <v>0</v>
      </c>
    </row>
    <row r="61962" spans="1:7">
      <c r="A61962" s="283">
        <f>'Comp. Desp. Indiretas'!$EB$7</f>
        <v>0</v>
      </c>
      <c r="B61962" s="278">
        <f>'Composições Desp. Diretas'!$A$60</f>
        <v>0</v>
      </c>
      <c r="C61962" s="278" t="str">
        <f>EAP!$C$10</f>
        <v>PP02</v>
      </c>
      <c r="D61962" s="279">
        <f>'Composições Desp. Diretas'!$C$60</f>
        <v>0</v>
      </c>
      <c r="E61962" s="278" t="str">
        <f>Resumo!$R$5</f>
        <v>Despesa</v>
      </c>
      <c r="F61962" s="278" t="str">
        <f>Resumo!$R$7</f>
        <v>Despesa Direta</v>
      </c>
      <c r="G61962" s="286">
        <f>'Composições Desp. Diretas'!EC60</f>
        <v>0</v>
      </c>
    </row>
    <row r="61963" spans="1:7">
      <c r="A61963" s="283">
        <f>'Comp. Desp. Indiretas'!$EB$7</f>
        <v>0</v>
      </c>
      <c r="B61963" s="278">
        <f>'Composições Desp. Diretas'!$A$61</f>
        <v>0</v>
      </c>
      <c r="C61963" s="278" t="str">
        <f>EAP!$C$10</f>
        <v>PP02</v>
      </c>
      <c r="D61963" s="279">
        <f>'Composições Desp. Diretas'!$C$61</f>
        <v>0</v>
      </c>
      <c r="E61963" s="278" t="str">
        <f>Resumo!$R$5</f>
        <v>Despesa</v>
      </c>
      <c r="F61963" s="278" t="str">
        <f>Resumo!$R$7</f>
        <v>Despesa Direta</v>
      </c>
      <c r="G61963" s="286">
        <f>'Composições Desp. Diretas'!EC61</f>
        <v>0</v>
      </c>
    </row>
    <row r="61964" spans="1:7">
      <c r="A61964" s="283">
        <f>'Comp. Desp. Indiretas'!$EB$7</f>
        <v>0</v>
      </c>
      <c r="B61964" s="278">
        <f>'Composições Desp. Diretas'!$A$62</f>
        <v>0</v>
      </c>
      <c r="C61964" s="278" t="str">
        <f>EAP!$C$10</f>
        <v>PP02</v>
      </c>
      <c r="D61964" s="279">
        <f>'Composições Desp. Diretas'!$C$62</f>
        <v>0</v>
      </c>
      <c r="E61964" s="278" t="str">
        <f>Resumo!$R$5</f>
        <v>Despesa</v>
      </c>
      <c r="F61964" s="278" t="str">
        <f>Resumo!$R$7</f>
        <v>Despesa Direta</v>
      </c>
      <c r="G61964" s="286">
        <f>'Composições Desp. Diretas'!EC62</f>
        <v>0</v>
      </c>
    </row>
    <row r="61965" spans="1:7">
      <c r="A61965" s="283">
        <f>'Comp. Desp. Indiretas'!$EB$7</f>
        <v>0</v>
      </c>
      <c r="B61965" s="278">
        <f>'Composições Desp. Diretas'!$A$63</f>
        <v>0</v>
      </c>
      <c r="C61965" s="278" t="str">
        <f>EAP!$C$10</f>
        <v>PP02</v>
      </c>
      <c r="D61965" s="279">
        <f>'Composições Desp. Diretas'!$C$63</f>
        <v>0</v>
      </c>
      <c r="E61965" s="278" t="str">
        <f>Resumo!$R$5</f>
        <v>Despesa</v>
      </c>
      <c r="F61965" s="278" t="str">
        <f>Resumo!$R$7</f>
        <v>Despesa Direta</v>
      </c>
      <c r="G61965" s="286">
        <f>'Composições Desp. Diretas'!EC63</f>
        <v>0</v>
      </c>
    </row>
    <row r="61966" spans="1:7">
      <c r="A61966" s="283">
        <f>'Comp. Desp. Indiretas'!$EB$7</f>
        <v>0</v>
      </c>
      <c r="B61966" s="278">
        <f>'Composições Desp. Diretas'!$A$64</f>
        <v>0</v>
      </c>
      <c r="C61966" s="278" t="str">
        <f>EAP!$C$10</f>
        <v>PP02</v>
      </c>
      <c r="D61966" s="279">
        <f>'Composições Desp. Diretas'!$C$64</f>
        <v>0</v>
      </c>
      <c r="E61966" s="278" t="str">
        <f>Resumo!$R$5</f>
        <v>Despesa</v>
      </c>
      <c r="F61966" s="278" t="str">
        <f>Resumo!$R$7</f>
        <v>Despesa Direta</v>
      </c>
      <c r="G61966" s="286">
        <f>'Composições Desp. Diretas'!EC64</f>
        <v>0</v>
      </c>
    </row>
    <row r="61967" spans="1:7">
      <c r="A61967" s="283">
        <f>'Comp. Desp. Indiretas'!$EB$7</f>
        <v>0</v>
      </c>
      <c r="B61967" s="278">
        <f>'Composições Desp. Diretas'!$A$65</f>
        <v>0</v>
      </c>
      <c r="C61967" s="278" t="str">
        <f>EAP!$C$10</f>
        <v>PP02</v>
      </c>
      <c r="D61967" s="279">
        <f>'Composições Desp. Diretas'!$C$65</f>
        <v>0</v>
      </c>
      <c r="E61967" s="278" t="str">
        <f>Resumo!$R$5</f>
        <v>Despesa</v>
      </c>
      <c r="F61967" s="278" t="str">
        <f>Resumo!$R$7</f>
        <v>Despesa Direta</v>
      </c>
      <c r="G61967" s="286">
        <f>'Composições Desp. Diretas'!EC65</f>
        <v>0</v>
      </c>
    </row>
    <row r="61968" spans="1:7">
      <c r="A61968" s="283">
        <f>'Comp. Desp. Indiretas'!$EB$7</f>
        <v>0</v>
      </c>
      <c r="B61968" s="278">
        <f>'Composições Desp. Diretas'!$A$66</f>
        <v>0</v>
      </c>
      <c r="C61968" s="278" t="str">
        <f>EAP!$C$10</f>
        <v>PP02</v>
      </c>
      <c r="D61968" s="279">
        <f>'Composições Desp. Diretas'!$C$66</f>
        <v>0</v>
      </c>
      <c r="E61968" s="278" t="str">
        <f>Resumo!$R$5</f>
        <v>Despesa</v>
      </c>
      <c r="F61968" s="278" t="str">
        <f>Resumo!$R$7</f>
        <v>Despesa Direta</v>
      </c>
      <c r="G61968" s="286">
        <f>'Composições Desp. Diretas'!EC66</f>
        <v>0</v>
      </c>
    </row>
    <row r="61969" spans="1:7">
      <c r="A61969" s="283">
        <f>'Comp. Desp. Indiretas'!$EB$7</f>
        <v>0</v>
      </c>
      <c r="B61969" s="278">
        <f>'Composições Desp. Diretas'!$A$67</f>
        <v>0</v>
      </c>
      <c r="C61969" s="278" t="str">
        <f>EAP!$C$10</f>
        <v>PP02</v>
      </c>
      <c r="D61969" s="279">
        <f>'Composições Desp. Diretas'!$C$67</f>
        <v>0</v>
      </c>
      <c r="E61969" s="278" t="str">
        <f>Resumo!$R$5</f>
        <v>Despesa</v>
      </c>
      <c r="F61969" s="278" t="str">
        <f>Resumo!$R$7</f>
        <v>Despesa Direta</v>
      </c>
      <c r="G61969" s="286">
        <f>'Composições Desp. Diretas'!EC67</f>
        <v>0</v>
      </c>
    </row>
    <row r="61970" spans="1:7">
      <c r="A61970" s="283">
        <f>'Comp. Desp. Indiretas'!$EB$7</f>
        <v>0</v>
      </c>
      <c r="B61970" s="278">
        <f>'Composições Desp. Diretas'!$A$68</f>
        <v>0</v>
      </c>
      <c r="C61970" s="278" t="str">
        <f>EAP!$C$10</f>
        <v>PP02</v>
      </c>
      <c r="D61970" s="279">
        <f>'Composições Desp. Diretas'!$C$68</f>
        <v>0</v>
      </c>
      <c r="E61970" s="278" t="str">
        <f>Resumo!$R$5</f>
        <v>Despesa</v>
      </c>
      <c r="F61970" s="278" t="str">
        <f>Resumo!$R$7</f>
        <v>Despesa Direta</v>
      </c>
      <c r="G61970" s="286">
        <f>'Composições Desp. Diretas'!EC68</f>
        <v>0</v>
      </c>
    </row>
    <row r="61971" spans="1:7">
      <c r="A61971" s="283">
        <f>'Comp. Desp. Indiretas'!$EB$7</f>
        <v>0</v>
      </c>
      <c r="B61971" s="278">
        <f>'Composições Desp. Diretas'!$A$69</f>
        <v>0</v>
      </c>
      <c r="C61971" s="278" t="str">
        <f>EAP!$C$10</f>
        <v>PP02</v>
      </c>
      <c r="D61971" s="279">
        <f>'Composições Desp. Diretas'!$C$69</f>
        <v>0</v>
      </c>
      <c r="E61971" s="278" t="str">
        <f>Resumo!$R$5</f>
        <v>Despesa</v>
      </c>
      <c r="F61971" s="278" t="str">
        <f>Resumo!$R$7</f>
        <v>Despesa Direta</v>
      </c>
      <c r="G61971" s="286">
        <f>'Composições Desp. Diretas'!EC69</f>
        <v>0</v>
      </c>
    </row>
    <row r="61972" spans="1:7">
      <c r="A61972" s="283">
        <f>'Comp. Desp. Indiretas'!$EB$7</f>
        <v>0</v>
      </c>
      <c r="B61972" s="278">
        <f>'Composições Desp. Diretas'!$A$70</f>
        <v>0</v>
      </c>
      <c r="C61972" s="278" t="str">
        <f>EAP!$C$10</f>
        <v>PP02</v>
      </c>
      <c r="D61972" s="279">
        <f>'Composições Desp. Diretas'!$C$70</f>
        <v>0</v>
      </c>
      <c r="E61972" s="278" t="str">
        <f>Resumo!$R$5</f>
        <v>Despesa</v>
      </c>
      <c r="F61972" s="278" t="str">
        <f>Resumo!$R$7</f>
        <v>Despesa Direta</v>
      </c>
      <c r="G61972" s="286">
        <f>'Composições Desp. Diretas'!EC70</f>
        <v>0</v>
      </c>
    </row>
    <row r="61973" spans="1:7">
      <c r="A61973" s="283">
        <f>'Comp. Desp. Indiretas'!$EB$7</f>
        <v>0</v>
      </c>
      <c r="B61973" s="278">
        <f>'Composições Desp. Diretas'!$A$71</f>
        <v>0</v>
      </c>
      <c r="C61973" s="278" t="str">
        <f>EAP!$C$10</f>
        <v>PP02</v>
      </c>
      <c r="D61973" s="279">
        <f>'Composições Desp. Diretas'!$C$71</f>
        <v>0</v>
      </c>
      <c r="E61973" s="278" t="str">
        <f>Resumo!$R$5</f>
        <v>Despesa</v>
      </c>
      <c r="F61973" s="278" t="str">
        <f>Resumo!$R$7</f>
        <v>Despesa Direta</v>
      </c>
      <c r="G61973" s="286">
        <f>'Composições Desp. Diretas'!EC71</f>
        <v>0</v>
      </c>
    </row>
    <row r="61974" spans="1:7">
      <c r="A61974" s="283">
        <f>'Comp. Desp. Indiretas'!$EB$7</f>
        <v>0</v>
      </c>
      <c r="B61974" s="278">
        <f>'Composições Desp. Diretas'!$A$72</f>
        <v>0</v>
      </c>
      <c r="C61974" s="278" t="str">
        <f>EAP!$C$10</f>
        <v>PP02</v>
      </c>
      <c r="D61974" s="279">
        <f>'Composições Desp. Diretas'!$C$72</f>
        <v>0</v>
      </c>
      <c r="E61974" s="278" t="str">
        <f>Resumo!$R$5</f>
        <v>Despesa</v>
      </c>
      <c r="F61974" s="278" t="str">
        <f>Resumo!$R$7</f>
        <v>Despesa Direta</v>
      </c>
      <c r="G61974" s="286">
        <f>'Composições Desp. Diretas'!EC72</f>
        <v>0</v>
      </c>
    </row>
    <row r="62843" spans="1:7">
      <c r="A62843" s="283">
        <f>'Comp. Desp. Indiretas'!$EB$7</f>
        <v>0</v>
      </c>
      <c r="D62843" s="279" t="str">
        <f>'CRONOG. DE RECEBIMENTO'!$A$5</f>
        <v>SUBPROGRAMA DE EDUCAÇÃO AMBIENTAL PARA A COMUNIDADE (PEAC)</v>
      </c>
      <c r="E62843" s="278" t="str">
        <f>Resumo!$R$4</f>
        <v>Receita</v>
      </c>
      <c r="F62843" s="278" t="str">
        <f>Resumo!$R$4</f>
        <v>Receita</v>
      </c>
      <c r="G62843" s="286">
        <f>'CRONOG. DE RECEBIMENTO'!BF5</f>
        <v>0</v>
      </c>
    </row>
    <row r="62844" spans="1:7">
      <c r="A62844" s="283">
        <f>'Comp. Desp. Indiretas'!$EB$7</f>
        <v>0</v>
      </c>
      <c r="D62844" s="279" t="str">
        <f>'CRONOG. DE RECEBIMENTO'!$A$6</f>
        <v>Plano de Trabalho de Comunidade (PEAC)</v>
      </c>
      <c r="E62844" s="278" t="str">
        <f>Resumo!$R$4</f>
        <v>Receita</v>
      </c>
      <c r="F62844" s="278" t="str">
        <f>Resumo!$R$4</f>
        <v>Receita</v>
      </c>
      <c r="G62844" s="286">
        <f>'CRONOG. DE RECEBIMENTO'!BF6</f>
        <v>0</v>
      </c>
    </row>
    <row r="62845" spans="1:7">
      <c r="A62845" s="283">
        <f>'Comp. Desp. Indiretas'!$EB$7</f>
        <v>0</v>
      </c>
      <c r="D62845" s="279" t="str">
        <f>'CRONOG. DE RECEBIMENTO'!$A$7</f>
        <v>Formar Comitê de Educação Ambiental de Comunidade (PEAC)</v>
      </c>
      <c r="E62845" s="278" t="str">
        <f>Resumo!$R$4</f>
        <v>Receita</v>
      </c>
      <c r="F62845" s="278" t="str">
        <f>Resumo!$R$4</f>
        <v>Receita</v>
      </c>
      <c r="G62845" s="286">
        <f>'CRONOG. DE RECEBIMENTO'!BF7</f>
        <v>0</v>
      </c>
    </row>
    <row r="62846" spans="1:7">
      <c r="A62846" s="283">
        <f>'Comp. Desp. Indiretas'!$EB$7</f>
        <v>0</v>
      </c>
      <c r="D62846" s="279" t="str">
        <f>'CRONOG. DE RECEBIMENTO'!$A$8</f>
        <v>Manter Comitê de Educação Ambiental em comunidades (PEAC)</v>
      </c>
      <c r="E62846" s="278" t="str">
        <f>Resumo!$R$4</f>
        <v>Receita</v>
      </c>
      <c r="F62846" s="278" t="str">
        <f>Resumo!$R$4</f>
        <v>Receita</v>
      </c>
      <c r="G62846" s="286">
        <f>'CRONOG. DE RECEBIMENTO'!BF8</f>
        <v>0</v>
      </c>
    </row>
    <row r="62847" spans="1:7">
      <c r="A62847" s="283">
        <f>'Comp. Desp. Indiretas'!$EB$7</f>
        <v>0</v>
      </c>
      <c r="D62847" s="279" t="str">
        <f>'CRONOG. DE RECEBIMENTO'!$A$24</f>
        <v>Realizar análise técnica mensal das atividades de Educação Ambiental do PEAC</v>
      </c>
      <c r="E62847" s="278" t="str">
        <f>Resumo!$R$4</f>
        <v>Receita</v>
      </c>
      <c r="F62847" s="278" t="str">
        <f>Resumo!$R$4</f>
        <v>Receita</v>
      </c>
      <c r="G62847" s="286">
        <f>'CRONOG. DE RECEBIMENTO'!BF24</f>
        <v>0</v>
      </c>
    </row>
    <row r="62848" spans="1:7">
      <c r="A62848" s="283">
        <f>'Comp. Desp. Indiretas'!$EB$7</f>
        <v>0</v>
      </c>
      <c r="D62848" s="279" t="str">
        <f>'CRONOG. DE RECEBIMENTO'!$A$25</f>
        <v>Realizar Blitz Educativa sobre SSMA para Comunidades (PEAC)</v>
      </c>
      <c r="E62848" s="278" t="str">
        <f>Resumo!$R$4</f>
        <v>Receita</v>
      </c>
      <c r="F62848" s="278" t="str">
        <f>Resumo!$R$4</f>
        <v>Receita</v>
      </c>
      <c r="G62848" s="286">
        <f>'CRONOG. DE RECEBIMENTO'!BF25</f>
        <v>0</v>
      </c>
    </row>
    <row r="62849" spans="1:7">
      <c r="A62849" s="283">
        <f>'Comp. Desp. Indiretas'!$EB$7</f>
        <v>0</v>
      </c>
      <c r="D62849" s="279" t="str">
        <f>'CRONOG. DE RECEBIMENTO'!$A$26</f>
        <v>Despesas tributáveis do item 6.1.12</v>
      </c>
      <c r="E62849" s="278" t="str">
        <f>Resumo!$R$4</f>
        <v>Receita</v>
      </c>
      <c r="F62849" s="278" t="str">
        <f>Resumo!$R$4</f>
        <v>Receita</v>
      </c>
      <c r="G62849" s="286">
        <f>'CRONOG. DE RECEBIMENTO'!BF26</f>
        <v>0</v>
      </c>
    </row>
    <row r="62850" spans="1:7">
      <c r="A62850" s="283">
        <f>'Comp. Desp. Indiretas'!$EB$7</f>
        <v>0</v>
      </c>
      <c r="D62850" s="279" t="str">
        <f>'CRONOG. DE RECEBIMENTO'!$A$42</f>
        <v>Despesas tributáveis do item 6.1.21</v>
      </c>
      <c r="E62850" s="278" t="str">
        <f>Resumo!$R$4</f>
        <v>Receita</v>
      </c>
      <c r="F62850" s="278" t="str">
        <f>Resumo!$R$4</f>
        <v>Receita</v>
      </c>
      <c r="G62850" s="286">
        <f>'CRONOG. DE RECEBIMENTO'!BF42</f>
        <v>0</v>
      </c>
    </row>
    <row r="62851" spans="1:7">
      <c r="A62851" s="283">
        <f>'Comp. Desp. Indiretas'!$EB$7</f>
        <v>0</v>
      </c>
      <c r="D62851" s="279" t="str">
        <f>'CRONOG. DE RECEBIMENTO'!$A$43</f>
        <v>Monitorar atividade do Programa de Educação Ambiental do Trabalhador (PEAT)</v>
      </c>
      <c r="E62851" s="278" t="str">
        <f>Resumo!$R$4</f>
        <v>Receita</v>
      </c>
      <c r="F62851" s="278" t="str">
        <f>Resumo!$R$4</f>
        <v>Receita</v>
      </c>
      <c r="G62851" s="286">
        <f>'CRONOG. DE RECEBIMENTO'!BF43</f>
        <v>0</v>
      </c>
    </row>
    <row r="62852" spans="1:7">
      <c r="A62852" s="283">
        <f>'Comp. Desp. Indiretas'!$EB$7</f>
        <v>0</v>
      </c>
      <c r="D62852" s="279" t="str">
        <f>'CRONOG. DE RECEBIMENTO'!$A$44</f>
        <v>Despesas tributáveis do item 6.1.22</v>
      </c>
      <c r="E62852" s="278" t="str">
        <f>Resumo!$R$4</f>
        <v>Receita</v>
      </c>
      <c r="F62852" s="278" t="str">
        <f>Resumo!$R$4</f>
        <v>Receita</v>
      </c>
      <c r="G62852" s="286">
        <f>'CRONOG. DE RECEBIMENTO'!BF44</f>
        <v>0</v>
      </c>
    </row>
    <row r="62853" spans="1:7">
      <c r="A62853" s="283">
        <f>'Comp. Desp. Indiretas'!$EB$7</f>
        <v>0</v>
      </c>
      <c r="D62853" s="279" t="str">
        <f>'CRONOG. DE RECEBIMENTO'!$A$45</f>
        <v>Realizar análise técnica mensal das atividades de Educação Ambiental do PEAT</v>
      </c>
      <c r="E62853" s="278" t="str">
        <f>Resumo!$R$4</f>
        <v>Receita</v>
      </c>
      <c r="F62853" s="278" t="str">
        <f>Resumo!$R$4</f>
        <v>Receita</v>
      </c>
      <c r="G62853" s="286">
        <f>'CRONOG. DE RECEBIMENTO'!BF45</f>
        <v>0</v>
      </c>
    </row>
    <row r="62854" spans="1:7">
      <c r="A62854" s="283">
        <f>'Comp. Desp. Indiretas'!$EB$7</f>
        <v>0</v>
      </c>
      <c r="D62854" s="279" t="str">
        <f>'CRONOG. DE RECEBIMENTO'!$A$46</f>
        <v>Realizar Diagnóstico Socioambiental Participativo (DSAP) para empregados</v>
      </c>
      <c r="E62854" s="278" t="str">
        <f>Resumo!$R$4</f>
        <v>Receita</v>
      </c>
      <c r="F62854" s="278" t="str">
        <f>Resumo!$R$4</f>
        <v>Receita</v>
      </c>
      <c r="G62854" s="286">
        <f>'CRONOG. DE RECEBIMENTO'!BF46</f>
        <v>0</v>
      </c>
    </row>
    <row r="62856" spans="1:7">
      <c r="A62856" s="283">
        <f>'Comp. Desp. Indiretas'!$EB$7</f>
        <v>0</v>
      </c>
      <c r="D62856" s="279" t="str">
        <f>'CRONOG. DE RECEBIMENTO'!$A$47</f>
        <v>Despesas tributáveis do item 6.1.24</v>
      </c>
      <c r="E62856" s="278" t="str">
        <f>Resumo!$R$4</f>
        <v>Receita</v>
      </c>
      <c r="F62856" s="278" t="str">
        <f>Resumo!$R$4</f>
        <v>Receita</v>
      </c>
      <c r="G62856" s="286">
        <f>'CRONOG. DE RECEBIMENTO'!BF47</f>
        <v>0</v>
      </c>
    </row>
    <row r="62857" spans="1:7">
      <c r="A62857" s="283">
        <f>'Comp. Desp. Indiretas'!$EB$7</f>
        <v>0</v>
      </c>
      <c r="D62857" s="279" t="str">
        <f>'CRONOG. DE RECEBIMENTO'!$A$48</f>
        <v>PRODUÇÃO DE ARTES VISUAIS</v>
      </c>
      <c r="E62857" s="278" t="str">
        <f>Resumo!$R$4</f>
        <v>Receita</v>
      </c>
      <c r="F62857" s="278" t="str">
        <f>Resumo!$R$4</f>
        <v>Receita</v>
      </c>
      <c r="G62857" s="286">
        <f>'CRONOG. DE RECEBIMENTO'!BF48</f>
        <v>0</v>
      </c>
    </row>
    <row r="62858" spans="1:7">
      <c r="A62858" s="283">
        <f>'Comp. Desp. Indiretas'!$EB$7</f>
        <v>0</v>
      </c>
      <c r="D62858" s="279" t="str">
        <f>'CRONOG. DE RECEBIMENTO'!$A$49</f>
        <v>Produzir material gráfico como folder, convites, banner, lâmina, outdoor, apresentações e produtos diversos atinentes a educação ambiental e outras temáticas etc.</v>
      </c>
      <c r="E62858" s="278" t="str">
        <f>Resumo!$R$4</f>
        <v>Receita</v>
      </c>
      <c r="F62858" s="278" t="str">
        <f>Resumo!$R$4</f>
        <v>Receita</v>
      </c>
      <c r="G62858" s="286">
        <f>'CRONOG. DE RECEBIMENTO'!BF49</f>
        <v>0</v>
      </c>
    </row>
    <row r="62859" spans="1:7">
      <c r="A62859" s="283">
        <f>'Comp. Desp. Indiretas'!$EB$7</f>
        <v>0</v>
      </c>
      <c r="D62859" s="279" t="str">
        <f>'CRONOG. DE RECEBIMENTO'!$A$50</f>
        <v>Produzir Card Animado, Vídeos, Spot, Jogos interativos, Peça Multimídia, Identidade Visual, Plataformas digitais/interativas, Brindes, Cadernos de Campo/Quis/Guia etc.:</v>
      </c>
      <c r="E62859" s="278" t="str">
        <f>Resumo!$R$4</f>
        <v>Receita</v>
      </c>
      <c r="F62859" s="278" t="str">
        <f>Resumo!$R$4</f>
        <v>Receita</v>
      </c>
      <c r="G62859" s="286">
        <f>'CRONOG. DE RECEBIMENTO'!BF50</f>
        <v>0</v>
      </c>
    </row>
    <row r="62873" spans="1:7">
      <c r="A62873" s="283">
        <f>'Comp. Desp. Indiretas'!$EB$7</f>
        <v>0</v>
      </c>
      <c r="D62873" s="279" t="str">
        <f>Resumo!$R$8</f>
        <v>Imposto</v>
      </c>
      <c r="E62873" s="278" t="str">
        <f>Resumo!$R$5</f>
        <v>Despesa</v>
      </c>
      <c r="F62873" s="278" t="str">
        <f>Resumo!$R$8</f>
        <v>Imposto</v>
      </c>
      <c r="G62873" s="286">
        <f>'CRONOG. DE RECEBIMENTO'!BF53</f>
        <v>0</v>
      </c>
    </row>
    <row r="62874" spans="1:7">
      <c r="A62874" s="283">
        <f>'Comp. Desp. Indiretas'!$EB$7</f>
        <v>0</v>
      </c>
      <c r="D62874" s="279" t="str">
        <f>Resumo!$R$9</f>
        <v>Overhead</v>
      </c>
      <c r="E62874" s="278" t="str">
        <f>Resumo!$R$9</f>
        <v>Overhead</v>
      </c>
      <c r="F62874" s="278" t="str">
        <f>Resumo!$R$9</f>
        <v>Overhead</v>
      </c>
      <c r="G62874" s="286">
        <f>'CRONOG. DE RECEBIMENTO'!BF58</f>
        <v>0</v>
      </c>
    </row>
    <row r="62875" spans="1:7">
      <c r="A62875" s="283">
        <f>'Comp. Desp. Indiretas'!$EB$7</f>
        <v>0</v>
      </c>
      <c r="D62875" s="279" t="str">
        <f>Resumo!$R$10</f>
        <v>Margem</v>
      </c>
      <c r="E62875" s="278" t="str">
        <f>Resumo!$R$10</f>
        <v>Margem</v>
      </c>
      <c r="F62875" s="278" t="str">
        <f>Resumo!$R$10</f>
        <v>Margem</v>
      </c>
      <c r="G62875" s="286">
        <f>'CRONOG. DE RECEBIMENTO'!BF60</f>
        <v>0</v>
      </c>
    </row>
    <row r="62876" spans="1:7">
      <c r="A62876" s="283">
        <f>'Comp. Desp. Indiretas'!$EB$7</f>
        <v>0</v>
      </c>
      <c r="D62876" s="279" t="str">
        <f>Resumo!$R$11</f>
        <v>Risco</v>
      </c>
      <c r="E62876" s="278" t="str">
        <f>Resumo!$R$11</f>
        <v>Risco</v>
      </c>
      <c r="F62876" s="278" t="str">
        <f>Resumo!$R$11</f>
        <v>Risco</v>
      </c>
      <c r="G62876" s="286">
        <f>'CRONOG. DE RECEBIMENTO'!BF59</f>
        <v>0</v>
      </c>
    </row>
    <row r="62877" spans="1:7">
      <c r="A62877" s="283">
        <f>'Comp. Desp. Indiretas'!$EB$7</f>
        <v>0</v>
      </c>
      <c r="D62877" s="279" t="str">
        <f>'CRONOG. DE RECEBIMENTO'!$A$54</f>
        <v>TOTAL MENSAL - RECEITA LÍQUIDA</v>
      </c>
      <c r="E62877" s="278" t="str">
        <f>Resumo!$R$4</f>
        <v>Receita</v>
      </c>
      <c r="F62877" s="278" t="str">
        <f>'CRONOG. DE RECEBIMENTO'!$A$54</f>
        <v>TOTAL MENSAL - RECEITA LÍQUIDA</v>
      </c>
      <c r="G62877" s="286">
        <f>'CRONOG. DE RECEBIMENTO'!$BF$54</f>
        <v>0</v>
      </c>
    </row>
    <row r="62878" spans="1:7">
      <c r="A62878" s="283">
        <f>'Comp. Desp. Indiretas'!$EB$7</f>
        <v>0</v>
      </c>
      <c r="D62878" s="279" t="str">
        <f>'CRONOG. DE RECEBIMENTO'!$A$55</f>
        <v>TOTAL ACUMULADO - RECEITA LÍQUIDA</v>
      </c>
      <c r="E62878" s="278" t="str">
        <f>Resumo!$R$4</f>
        <v>Receita</v>
      </c>
      <c r="F62878" s="278" t="str">
        <f>'CRONOG. DE RECEBIMENTO'!$A$55</f>
        <v>TOTAL ACUMULADO - RECEITA LÍQUIDA</v>
      </c>
      <c r="G62878" s="286">
        <f>'CRONOG. DE RECEBIMENTO'!$BF$55</f>
        <v>5856057.9680455765</v>
      </c>
    </row>
    <row r="62909" spans="1:7">
      <c r="A62909" s="283">
        <f>'Comp. Desp. Indiretas'!$EC$7</f>
        <v>0</v>
      </c>
      <c r="B62909" s="278" t="str">
        <f>'Comp. Desp. Indiretas'!$A$9</f>
        <v>MOC</v>
      </c>
      <c r="D62909" s="279" t="str">
        <f>'Comp. Desp. Indiretas'!$C$9</f>
        <v>DIRETOR TÉCNICO</v>
      </c>
      <c r="E62909" s="278" t="str">
        <f>Resumo!$R$5</f>
        <v>Despesa</v>
      </c>
      <c r="F62909" s="278" t="str">
        <f>Resumo!$R$6</f>
        <v>Despesa Indireta</v>
      </c>
      <c r="G62909" s="286">
        <f>'Comp. Desp. Indiretas'!EC9</f>
        <v>0</v>
      </c>
    </row>
    <row r="62910" spans="1:7">
      <c r="A62910" s="283">
        <f>'Comp. Desp. Indiretas'!$EC$7</f>
        <v>0</v>
      </c>
      <c r="B62910" s="278" t="str">
        <f>'Comp. Desp. Indiretas'!$A$10</f>
        <v>MOC</v>
      </c>
      <c r="D62910" s="279" t="str">
        <f>'Comp. Desp. Indiretas'!$C$10</f>
        <v>GERENTE DE PROJETO</v>
      </c>
      <c r="E62910" s="278" t="str">
        <f>Resumo!$R$5</f>
        <v>Despesa</v>
      </c>
      <c r="F62910" s="278" t="str">
        <f>Resumo!$R$6</f>
        <v>Despesa Indireta</v>
      </c>
      <c r="G62910" s="286">
        <f>'Comp. Desp. Indiretas'!EC10</f>
        <v>0</v>
      </c>
    </row>
    <row r="62911" spans="1:7">
      <c r="A62911" s="283">
        <f>'Comp. Desp. Indiretas'!$EC$7</f>
        <v>0</v>
      </c>
      <c r="B62911" s="278" t="str">
        <f>'Comp. Desp. Indiretas'!$A$11</f>
        <v>MOC</v>
      </c>
      <c r="D62911" s="279" t="str">
        <f>'Comp. Desp. Indiretas'!$C$11</f>
        <v>COORD. DE PROJETO</v>
      </c>
      <c r="E62911" s="278" t="str">
        <f>Resumo!$R$5</f>
        <v>Despesa</v>
      </c>
      <c r="F62911" s="278" t="str">
        <f>Resumo!$R$6</f>
        <v>Despesa Indireta</v>
      </c>
      <c r="G62911" s="286">
        <f>'Comp. Desp. Indiretas'!EC11</f>
        <v>0</v>
      </c>
    </row>
    <row r="62912" spans="1:7">
      <c r="A62912" s="283">
        <f>'Comp. Desp. Indiretas'!$EC$7</f>
        <v>0</v>
      </c>
      <c r="B62912" s="278" t="str">
        <f>'Comp. Desp. Indiretas'!$A$12</f>
        <v>MOC</v>
      </c>
      <c r="D62912" s="279" t="str">
        <f>'Comp. Desp. Indiretas'!$C$12</f>
        <v>COORD. OPERACIONAL</v>
      </c>
      <c r="E62912" s="278" t="str">
        <f>Resumo!$R$5</f>
        <v>Despesa</v>
      </c>
      <c r="F62912" s="278" t="str">
        <f>Resumo!$R$6</f>
        <v>Despesa Indireta</v>
      </c>
      <c r="G62912" s="286">
        <f>'Comp. Desp. Indiretas'!EC12</f>
        <v>0</v>
      </c>
    </row>
    <row r="62913" spans="1:7">
      <c r="A62913" s="283">
        <f>'Comp. Desp. Indiretas'!$EC$7</f>
        <v>0</v>
      </c>
      <c r="B62913" s="278" t="str">
        <f>'Comp. Desp. Indiretas'!$A$13</f>
        <v>MOC</v>
      </c>
      <c r="D62913" s="279" t="str">
        <f>'Comp. Desp. Indiretas'!$C$13</f>
        <v>ANALISTA DE PROJETOS SENIOR</v>
      </c>
      <c r="E62913" s="278" t="str">
        <f>Resumo!$R$5</f>
        <v>Despesa</v>
      </c>
      <c r="F62913" s="278" t="str">
        <f>Resumo!$R$6</f>
        <v>Despesa Indireta</v>
      </c>
      <c r="G62913" s="286">
        <f>'Comp. Desp. Indiretas'!EC13</f>
        <v>0</v>
      </c>
    </row>
    <row r="62914" spans="1:7">
      <c r="A62914" s="283">
        <f>'Comp. Desp. Indiretas'!$EC$7</f>
        <v>0</v>
      </c>
      <c r="B62914" s="278" t="str">
        <f>'Comp. Desp. Indiretas'!$A$14</f>
        <v>MOC</v>
      </c>
      <c r="D62914" s="279" t="str">
        <f>'Comp. Desp. Indiretas'!$C$14</f>
        <v>ANALISTA DE PROJETOS PLENO</v>
      </c>
      <c r="E62914" s="278" t="str">
        <f>Resumo!$R$5</f>
        <v>Despesa</v>
      </c>
      <c r="F62914" s="278" t="str">
        <f>Resumo!$R$6</f>
        <v>Despesa Indireta</v>
      </c>
      <c r="G62914" s="286">
        <f>'Comp. Desp. Indiretas'!EC14</f>
        <v>0</v>
      </c>
    </row>
    <row r="62915" spans="1:7">
      <c r="A62915" s="283">
        <f>'Comp. Desp. Indiretas'!$EC$7</f>
        <v>0</v>
      </c>
      <c r="B62915" s="278" t="str">
        <f>'Comp. Desp. Indiretas'!$A$15</f>
        <v>MOC</v>
      </c>
      <c r="D62915" s="279" t="str">
        <f>'Comp. Desp. Indiretas'!$C$15</f>
        <v>ANALISTA DE PROJETOS JUNIOR</v>
      </c>
      <c r="E62915" s="278" t="str">
        <f>Resumo!$R$5</f>
        <v>Despesa</v>
      </c>
      <c r="F62915" s="278" t="str">
        <f>Resumo!$R$6</f>
        <v>Despesa Indireta</v>
      </c>
      <c r="G62915" s="286">
        <f>'Comp. Desp. Indiretas'!EC15</f>
        <v>0</v>
      </c>
    </row>
    <row r="62916" spans="1:7">
      <c r="A62916" s="283">
        <f>'Comp. Desp. Indiretas'!$EC$7</f>
        <v>0</v>
      </c>
      <c r="B62916" s="278" t="str">
        <f>'Comp. Desp. Indiretas'!$A$16</f>
        <v>MOC</v>
      </c>
      <c r="D62916" s="279" t="str">
        <f>'Comp. Desp. Indiretas'!$C$16</f>
        <v>TÉCNICO OPERACIONAL</v>
      </c>
      <c r="E62916" s="278" t="str">
        <f>Resumo!$R$5</f>
        <v>Despesa</v>
      </c>
      <c r="F62916" s="278" t="str">
        <f>Resumo!$R$6</f>
        <v>Despesa Indireta</v>
      </c>
      <c r="G62916" s="286">
        <f>'Comp. Desp. Indiretas'!EC16</f>
        <v>0</v>
      </c>
    </row>
    <row r="62917" spans="1:7">
      <c r="A62917" s="283">
        <f>'Comp. Desp. Indiretas'!$EC$7</f>
        <v>0</v>
      </c>
      <c r="B62917" s="278" t="str">
        <f>'Comp. Desp. Indiretas'!$A$17</f>
        <v>MOC</v>
      </c>
      <c r="D62917" s="279" t="str">
        <f>'Comp. Desp. Indiretas'!$C$17</f>
        <v>TÉCNICO OPERACIONAL - C/ PERICULOSIDADE</v>
      </c>
      <c r="E62917" s="278" t="str">
        <f>Resumo!$R$5</f>
        <v>Despesa</v>
      </c>
      <c r="F62917" s="278" t="str">
        <f>Resumo!$R$6</f>
        <v>Despesa Indireta</v>
      </c>
      <c r="G62917" s="286">
        <f>'Comp. Desp. Indiretas'!EC17</f>
        <v>0</v>
      </c>
    </row>
    <row r="62918" spans="1:7">
      <c r="A62918" s="283">
        <f>'Comp. Desp. Indiretas'!$EC$7</f>
        <v>0</v>
      </c>
      <c r="B62918" s="278" t="str">
        <f>'Comp. Desp. Indiretas'!$A$18</f>
        <v>MOC</v>
      </c>
      <c r="D62918" s="279" t="str">
        <f>'Comp. Desp. Indiretas'!$C$18</f>
        <v>ANALISTA DE GEOPROCESSAMENTO</v>
      </c>
      <c r="E62918" s="278" t="str">
        <f>Resumo!$R$5</f>
        <v>Despesa</v>
      </c>
      <c r="F62918" s="278" t="str">
        <f>Resumo!$R$6</f>
        <v>Despesa Indireta</v>
      </c>
      <c r="G62918" s="286">
        <f>'Comp. Desp. Indiretas'!EC18</f>
        <v>0</v>
      </c>
    </row>
    <row r="62919" spans="1:7">
      <c r="A62919" s="283">
        <f>'Comp. Desp. Indiretas'!$EC$7</f>
        <v>0</v>
      </c>
      <c r="B62919" s="278" t="str">
        <f>'Comp. Desp. Indiretas'!$A$19</f>
        <v>MOC</v>
      </c>
      <c r="D62919" s="279" t="str">
        <f>'Comp. Desp. Indiretas'!$C$19</f>
        <v>ASSISTENTE DE PROJETOS</v>
      </c>
      <c r="E62919" s="278" t="str">
        <f>Resumo!$R$5</f>
        <v>Despesa</v>
      </c>
      <c r="F62919" s="278" t="str">
        <f>Resumo!$R$6</f>
        <v>Despesa Indireta</v>
      </c>
      <c r="G62919" s="286">
        <f>'Comp. Desp. Indiretas'!EC19</f>
        <v>0</v>
      </c>
    </row>
    <row r="62920" spans="1:7">
      <c r="A62920" s="283">
        <f>'Comp. Desp. Indiretas'!$EC$7</f>
        <v>0</v>
      </c>
      <c r="B62920" s="278" t="str">
        <f>'Comp. Desp. Indiretas'!$A$20</f>
        <v>MOC</v>
      </c>
      <c r="D62920" s="279" t="str">
        <f>'Comp. Desp. Indiretas'!$C$20</f>
        <v>ASSISTENTE ADMINISTRATIVO</v>
      </c>
      <c r="E62920" s="278" t="str">
        <f>Resumo!$R$5</f>
        <v>Despesa</v>
      </c>
      <c r="F62920" s="278" t="str">
        <f>Resumo!$R$6</f>
        <v>Despesa Indireta</v>
      </c>
      <c r="G62920" s="286">
        <f>'Comp. Desp. Indiretas'!EC20</f>
        <v>0</v>
      </c>
    </row>
    <row r="62921" spans="1:7">
      <c r="A62921" s="283">
        <f>'Comp. Desp. Indiretas'!$EC$7</f>
        <v>0</v>
      </c>
      <c r="B62921" s="278" t="str">
        <f>'Comp. Desp. Indiretas'!$A$21</f>
        <v>MOC</v>
      </c>
      <c r="D62921" s="279" t="str">
        <f>'Comp. Desp. Indiretas'!$C$21</f>
        <v>ESTAGIÁRIO TÉCNICO</v>
      </c>
      <c r="E62921" s="278" t="str">
        <f>Resumo!$R$5</f>
        <v>Despesa</v>
      </c>
      <c r="F62921" s="278" t="str">
        <f>Resumo!$R$6</f>
        <v>Despesa Indireta</v>
      </c>
      <c r="G62921" s="286">
        <f>'Comp. Desp. Indiretas'!EC21</f>
        <v>0</v>
      </c>
    </row>
    <row r="62922" spans="1:7">
      <c r="A62922" s="283">
        <f>'Comp. Desp. Indiretas'!$EC$7</f>
        <v>0</v>
      </c>
      <c r="B62922" s="278" t="str">
        <f>'Comp. Desp. Indiretas'!$A$22</f>
        <v>MOC</v>
      </c>
      <c r="D62922" s="279" t="str">
        <f>'Comp. Desp. Indiretas'!$C$22</f>
        <v>ANALISTA FINANCEIRO</v>
      </c>
      <c r="E62922" s="278" t="str">
        <f>Resumo!$R$5</f>
        <v>Despesa</v>
      </c>
      <c r="F62922" s="278" t="str">
        <f>Resumo!$R$6</f>
        <v>Despesa Indireta</v>
      </c>
      <c r="G62922" s="286">
        <f>'Comp. Desp. Indiretas'!EC22</f>
        <v>0</v>
      </c>
    </row>
    <row r="62923" spans="1:7">
      <c r="A62923" s="283">
        <f>'Comp. Desp. Indiretas'!$EC$7</f>
        <v>0</v>
      </c>
      <c r="B62923" s="278" t="str">
        <f>'Comp. Desp. Indiretas'!$A$23</f>
        <v>MOC</v>
      </c>
      <c r="D62923" s="279" t="str">
        <f>'Comp. Desp. Indiretas'!$C$23</f>
        <v>ANALISTA DE SUPRIMENTOS</v>
      </c>
      <c r="E62923" s="278" t="str">
        <f>Resumo!$R$5</f>
        <v>Despesa</v>
      </c>
      <c r="F62923" s="278" t="str">
        <f>Resumo!$R$6</f>
        <v>Despesa Indireta</v>
      </c>
      <c r="G62923" s="286">
        <f>'Comp. Desp. Indiretas'!EC23</f>
        <v>0</v>
      </c>
    </row>
    <row r="62924" spans="1:7">
      <c r="A62924" s="283">
        <f>'Comp. Desp. Indiretas'!$EC$7</f>
        <v>0</v>
      </c>
      <c r="B62924" s="278" t="str">
        <f>'Comp. Desp. Indiretas'!$A$24</f>
        <v>DG</v>
      </c>
      <c r="D62924" s="279" t="str">
        <f>'Comp. Desp. Indiretas'!$C$24</f>
        <v>HOSPEDAGEM VIAGEM</v>
      </c>
      <c r="E62924" s="278" t="str">
        <f>Resumo!$R$5</f>
        <v>Despesa</v>
      </c>
      <c r="F62924" s="278" t="str">
        <f>Resumo!$R$6</f>
        <v>Despesa Indireta</v>
      </c>
      <c r="G62924" s="286">
        <f>'Comp. Desp. Indiretas'!EC24</f>
        <v>0</v>
      </c>
    </row>
    <row r="62925" spans="1:7">
      <c r="A62925" s="283">
        <f>'Comp. Desp. Indiretas'!$EC$7</f>
        <v>0</v>
      </c>
      <c r="B62925" s="278" t="str">
        <f>'Comp. Desp. Indiretas'!$A$25</f>
        <v>DG</v>
      </c>
      <c r="D62925" s="279" t="str">
        <f>'Comp. Desp. Indiretas'!$C$25</f>
        <v>HOSPEDAGEM - NIVEL 2</v>
      </c>
      <c r="E62925" s="278" t="str">
        <f>Resumo!$R$5</f>
        <v>Despesa</v>
      </c>
      <c r="F62925" s="278" t="str">
        <f>Resumo!$R$6</f>
        <v>Despesa Indireta</v>
      </c>
      <c r="G62925" s="286">
        <f>'Comp. Desp. Indiretas'!EC25</f>
        <v>0</v>
      </c>
    </row>
    <row r="62926" spans="1:7">
      <c r="A62926" s="283">
        <f>'Comp. Desp. Indiretas'!$EC$7</f>
        <v>0</v>
      </c>
      <c r="B62926" s="278" t="str">
        <f>'Comp. Desp. Indiretas'!$A$26</f>
        <v>DG</v>
      </c>
      <c r="D62926" s="279" t="str">
        <f>'Comp. Desp. Indiretas'!$C$26</f>
        <v>HOSPEDAGEM - NIVEL 3</v>
      </c>
      <c r="E62926" s="278" t="str">
        <f>Resumo!$R$5</f>
        <v>Despesa</v>
      </c>
      <c r="F62926" s="278" t="str">
        <f>Resumo!$R$6</f>
        <v>Despesa Indireta</v>
      </c>
      <c r="G62926" s="286">
        <f>'Comp. Desp. Indiretas'!EC26</f>
        <v>0</v>
      </c>
    </row>
    <row r="62927" spans="1:7">
      <c r="A62927" s="283">
        <f>'Comp. Desp. Indiretas'!$EC$7</f>
        <v>0</v>
      </c>
      <c r="B62927" s="278" t="str">
        <f>'Comp. Desp. Indiretas'!$A$27</f>
        <v>DG</v>
      </c>
      <c r="D62927" s="279" t="str">
        <f>'Comp. Desp. Indiretas'!$C$27</f>
        <v>SALA COMERCIAL - PARAUAPEBAS/PA</v>
      </c>
      <c r="E62927" s="278" t="str">
        <f>Resumo!$R$5</f>
        <v>Despesa</v>
      </c>
      <c r="F62927" s="278" t="str">
        <f>Resumo!$R$6</f>
        <v>Despesa Indireta</v>
      </c>
      <c r="G62927" s="286">
        <f>'Comp. Desp. Indiretas'!EC27</f>
        <v>0</v>
      </c>
    </row>
    <row r="62928" spans="1:7">
      <c r="A62928" s="283">
        <f>'Comp. Desp. Indiretas'!$EC$7</f>
        <v>0</v>
      </c>
      <c r="B62928" s="278" t="str">
        <f>'Comp. Desp. Indiretas'!$A$28</f>
        <v>DG</v>
      </c>
      <c r="D62928" s="279" t="str">
        <f>'Comp. Desp. Indiretas'!$C$28</f>
        <v>CUSTOS FIXOS - SALA COMERCIAL (INTERNET, TELEFONIA, ENERGIA, LIMPEZA, E ETC)</v>
      </c>
      <c r="E62928" s="278" t="str">
        <f>Resumo!$R$5</f>
        <v>Despesa</v>
      </c>
      <c r="F62928" s="278" t="str">
        <f>Resumo!$R$6</f>
        <v>Despesa Indireta</v>
      </c>
      <c r="G62928" s="286">
        <f>'Comp. Desp. Indiretas'!EC28</f>
        <v>0</v>
      </c>
    </row>
    <row r="62929" spans="1:7">
      <c r="A62929" s="283">
        <f>'Comp. Desp. Indiretas'!$EC$7</f>
        <v>0</v>
      </c>
      <c r="B62929" s="278" t="str">
        <f>'Comp. Desp. Indiretas'!$A$29</f>
        <v>DG</v>
      </c>
      <c r="D62929" s="279" t="str">
        <f>'Comp. Desp. Indiretas'!$C$29</f>
        <v>MOBILIA/FRETE - SALA COMERCIAL</v>
      </c>
      <c r="E62929" s="278" t="str">
        <f>Resumo!$R$5</f>
        <v>Despesa</v>
      </c>
      <c r="F62929" s="278" t="str">
        <f>Resumo!$R$6</f>
        <v>Despesa Indireta</v>
      </c>
      <c r="G62929" s="286">
        <f>'Comp. Desp. Indiretas'!EC29</f>
        <v>0</v>
      </c>
    </row>
    <row r="62930" spans="1:7">
      <c r="A62930" s="283">
        <f>'Comp. Desp. Indiretas'!$EC$7</f>
        <v>0</v>
      </c>
      <c r="B62930" s="278" t="str">
        <f>'Comp. Desp. Indiretas'!$A$30</f>
        <v>DG</v>
      </c>
      <c r="D62930" s="279" t="str">
        <f>'Comp. Desp. Indiretas'!$C$30</f>
        <v>ALIMENTAÇÃO - NIVEL 3</v>
      </c>
      <c r="E62930" s="278" t="str">
        <f>Resumo!$R$5</f>
        <v>Despesa</v>
      </c>
      <c r="F62930" s="278" t="str">
        <f>Resumo!$R$6</f>
        <v>Despesa Indireta</v>
      </c>
      <c r="G62930" s="286">
        <f>'Comp. Desp. Indiretas'!EC30</f>
        <v>0</v>
      </c>
    </row>
    <row r="62931" spans="1:7">
      <c r="A62931" s="283">
        <f>'Comp. Desp. Indiretas'!$EC$7</f>
        <v>0</v>
      </c>
      <c r="B62931" s="278" t="str">
        <f>'Comp. Desp. Indiretas'!$A$31</f>
        <v>DG</v>
      </c>
      <c r="D62931" s="279" t="str">
        <f>'Comp. Desp. Indiretas'!$C$31</f>
        <v>TELEFONIA</v>
      </c>
      <c r="E62931" s="278" t="str">
        <f>Resumo!$R$5</f>
        <v>Despesa</v>
      </c>
      <c r="F62931" s="278" t="str">
        <f>Resumo!$R$6</f>
        <v>Despesa Indireta</v>
      </c>
      <c r="G62931" s="286">
        <f>'Comp. Desp. Indiretas'!EC31</f>
        <v>0</v>
      </c>
    </row>
    <row r="62932" spans="1:7">
      <c r="A62932" s="283">
        <f>'Comp. Desp. Indiretas'!$EC$7</f>
        <v>0</v>
      </c>
      <c r="B62932" s="278" t="str">
        <f>'Comp. Desp. Indiretas'!$A$32</f>
        <v>DG</v>
      </c>
      <c r="D62932" s="279" t="str">
        <f>'Comp. Desp. Indiretas'!$C$32</f>
        <v>ALUGUEL DE VEÍCULO SUV</v>
      </c>
      <c r="E62932" s="278" t="str">
        <f>Resumo!$R$5</f>
        <v>Despesa</v>
      </c>
      <c r="F62932" s="278" t="str">
        <f>Resumo!$R$6</f>
        <v>Despesa Indireta</v>
      </c>
      <c r="G62932" s="286">
        <f>'Comp. Desp. Indiretas'!EC32</f>
        <v>0</v>
      </c>
    </row>
    <row r="62933" spans="1:7">
      <c r="A62933" s="283">
        <f>'Comp. Desp. Indiretas'!$EC$7</f>
        <v>0</v>
      </c>
      <c r="B62933" s="278" t="str">
        <f>'Comp. Desp. Indiretas'!$A$33</f>
        <v>DG</v>
      </c>
      <c r="D62933" s="279" t="str">
        <f>'Comp. Desp. Indiretas'!$C$33</f>
        <v>ALUGUEL DE VEICULO LEVE</v>
      </c>
      <c r="E62933" s="278" t="str">
        <f>Resumo!$R$5</f>
        <v>Despesa</v>
      </c>
      <c r="F62933" s="278" t="str">
        <f>Resumo!$R$6</f>
        <v>Despesa Indireta</v>
      </c>
      <c r="G62933" s="286">
        <f>'Comp. Desp. Indiretas'!EC33</f>
        <v>0</v>
      </c>
    </row>
    <row r="62934" spans="1:7">
      <c r="A62934" s="283">
        <f>'Comp. Desp. Indiretas'!$EC$7</f>
        <v>0</v>
      </c>
      <c r="B62934" s="278" t="str">
        <f>'Comp. Desp. Indiretas'!$A$34</f>
        <v>DG</v>
      </c>
      <c r="D62934" s="279" t="str">
        <f>'Comp. Desp. Indiretas'!$C$34</f>
        <v>ALUGUEL CAMINHONTE</v>
      </c>
      <c r="E62934" s="278" t="str">
        <f>Resumo!$R$5</f>
        <v>Despesa</v>
      </c>
      <c r="F62934" s="278" t="str">
        <f>Resumo!$R$6</f>
        <v>Despesa Indireta</v>
      </c>
      <c r="G62934" s="286">
        <f>'Comp. Desp. Indiretas'!EC34</f>
        <v>0</v>
      </c>
    </row>
    <row r="62935" spans="1:7">
      <c r="A62935" s="283">
        <f>'Comp. Desp. Indiretas'!$EC$7</f>
        <v>0</v>
      </c>
      <c r="B62935" s="278" t="str">
        <f>'Comp. Desp. Indiretas'!$A$35</f>
        <v>DG</v>
      </c>
      <c r="D62935" s="279" t="str">
        <f>'Comp. Desp. Indiretas'!$C$35</f>
        <v>AQUISIÇÃO DE VEICULO</v>
      </c>
      <c r="E62935" s="278" t="str">
        <f>Resumo!$R$5</f>
        <v>Despesa</v>
      </c>
      <c r="F62935" s="278" t="str">
        <f>Resumo!$R$6</f>
        <v>Despesa Indireta</v>
      </c>
      <c r="G62935" s="286">
        <f>'Comp. Desp. Indiretas'!EC35</f>
        <v>0</v>
      </c>
    </row>
    <row r="62936" spans="1:7">
      <c r="A62936" s="283">
        <f>'Comp. Desp. Indiretas'!$EC$7</f>
        <v>0</v>
      </c>
      <c r="B62936" s="278" t="str">
        <f>'Comp. Desp. Indiretas'!$A$36</f>
        <v>DG</v>
      </c>
      <c r="D62936" s="279" t="str">
        <f>'Comp. Desp. Indiretas'!$C$36</f>
        <v>COMBUSTÍVEL - GASOLINA</v>
      </c>
      <c r="E62936" s="278" t="str">
        <f>Resumo!$R$5</f>
        <v>Despesa</v>
      </c>
      <c r="F62936" s="278" t="str">
        <f>Resumo!$R$6</f>
        <v>Despesa Indireta</v>
      </c>
      <c r="G62936" s="286">
        <f>'Comp. Desp. Indiretas'!EC36</f>
        <v>0</v>
      </c>
    </row>
    <row r="62937" spans="1:7">
      <c r="A62937" s="283">
        <f>'Comp. Desp. Indiretas'!$EC$7</f>
        <v>0</v>
      </c>
      <c r="B62937" s="278" t="str">
        <f>'Comp. Desp. Indiretas'!$A$37</f>
        <v>DG</v>
      </c>
      <c r="D62937" s="279" t="str">
        <f>'Comp. Desp. Indiretas'!$C$37</f>
        <v>COMBUSTÍVEL - DIESEL</v>
      </c>
      <c r="E62937" s="278" t="str">
        <f>Resumo!$R$5</f>
        <v>Despesa</v>
      </c>
      <c r="F62937" s="278" t="str">
        <f>Resumo!$R$6</f>
        <v>Despesa Indireta</v>
      </c>
      <c r="G62937" s="286">
        <f>'Comp. Desp. Indiretas'!EC37</f>
        <v>0</v>
      </c>
    </row>
    <row r="62938" spans="1:7">
      <c r="A62938" s="283">
        <f>'Comp. Desp. Indiretas'!$EC$7</f>
        <v>0</v>
      </c>
      <c r="B62938" s="278" t="str">
        <f>'Comp. Desp. Indiretas'!$A$38</f>
        <v>DG</v>
      </c>
      <c r="D62938" s="279" t="str">
        <f>'Comp. Desp. Indiretas'!$C$38</f>
        <v>PASSAGEM AÉREA</v>
      </c>
      <c r="E62938" s="278" t="str">
        <f>Resumo!$R$5</f>
        <v>Despesa</v>
      </c>
      <c r="F62938" s="278" t="str">
        <f>Resumo!$R$6</f>
        <v>Despesa Indireta</v>
      </c>
      <c r="G62938" s="286">
        <f>'Comp. Desp. Indiretas'!EC38</f>
        <v>0</v>
      </c>
    </row>
    <row r="62939" spans="1:7">
      <c r="A62939" s="283">
        <f>'Comp. Desp. Indiretas'!$EC$7</f>
        <v>0</v>
      </c>
      <c r="B62939" s="278" t="str">
        <f>'Comp. Desp. Indiretas'!$A$39</f>
        <v>ART</v>
      </c>
      <c r="D62939" s="279" t="str">
        <f>'Comp. Desp. Indiretas'!$C$39</f>
        <v>ART CREA - Nível 1</v>
      </c>
      <c r="E62939" s="278" t="str">
        <f>Resumo!$R$5</f>
        <v>Despesa</v>
      </c>
      <c r="F62939" s="278" t="str">
        <f>Resumo!$R$6</f>
        <v>Despesa Indireta</v>
      </c>
      <c r="G62939" s="286">
        <f>'Comp. Desp. Indiretas'!EC39</f>
        <v>0</v>
      </c>
    </row>
    <row r="62940" spans="1:7">
      <c r="A62940" s="283">
        <f>'Comp. Desp. Indiretas'!$EC$7</f>
        <v>0</v>
      </c>
      <c r="B62940" s="278" t="str">
        <f>'Comp. Desp. Indiretas'!$A$40</f>
        <v>ART</v>
      </c>
      <c r="D62940" s="279" t="str">
        <f>'Comp. Desp. Indiretas'!$C$40</f>
        <v>ART CREA - Nível 2</v>
      </c>
      <c r="E62940" s="278" t="str">
        <f>Resumo!$R$5</f>
        <v>Despesa</v>
      </c>
      <c r="F62940" s="278" t="str">
        <f>Resumo!$R$6</f>
        <v>Despesa Indireta</v>
      </c>
      <c r="G62940" s="286">
        <f>'Comp. Desp. Indiretas'!EC40</f>
        <v>0</v>
      </c>
    </row>
    <row r="62941" spans="1:7">
      <c r="A62941" s="283">
        <f>'Comp. Desp. Indiretas'!$EC$7</f>
        <v>0</v>
      </c>
      <c r="B62941" s="278" t="str">
        <f>'Comp. Desp. Indiretas'!$A$41</f>
        <v>ART</v>
      </c>
      <c r="D62941" s="279" t="str">
        <f>'Comp. Desp. Indiretas'!$C$41</f>
        <v>ART CREA - Nível 3</v>
      </c>
      <c r="E62941" s="278" t="str">
        <f>Resumo!$R$5</f>
        <v>Despesa</v>
      </c>
      <c r="F62941" s="278" t="str">
        <f>Resumo!$R$6</f>
        <v>Despesa Indireta</v>
      </c>
      <c r="G62941" s="286">
        <f>'Comp. Desp. Indiretas'!EC41</f>
        <v>0</v>
      </c>
    </row>
    <row r="62942" spans="1:7">
      <c r="A62942" s="283">
        <f>'Comp. Desp. Indiretas'!$EC$7</f>
        <v>0</v>
      </c>
      <c r="B62942" s="278" t="str">
        <f>'Comp. Desp. Indiretas'!$A$42</f>
        <v>ART</v>
      </c>
      <c r="D62942" s="279" t="str">
        <f>'Comp. Desp. Indiretas'!$C$42</f>
        <v>ACERVO CREA</v>
      </c>
      <c r="E62942" s="278" t="str">
        <f>Resumo!$R$5</f>
        <v>Despesa</v>
      </c>
      <c r="F62942" s="278" t="str">
        <f>Resumo!$R$6</f>
        <v>Despesa Indireta</v>
      </c>
      <c r="G62942" s="286">
        <f>'Comp. Desp. Indiretas'!EC42</f>
        <v>0</v>
      </c>
    </row>
    <row r="62943" spans="1:7">
      <c r="A62943" s="283">
        <f>'Comp. Desp. Indiretas'!$EC$7</f>
        <v>0</v>
      </c>
      <c r="B62943" s="278" t="str">
        <f>'Comp. Desp. Indiretas'!$A$43</f>
        <v>ART</v>
      </c>
      <c r="D62943" s="279" t="str">
        <f>'Comp. Desp. Indiretas'!$C$43</f>
        <v>ART CRBio</v>
      </c>
      <c r="E62943" s="278" t="str">
        <f>Resumo!$R$5</f>
        <v>Despesa</v>
      </c>
      <c r="F62943" s="278" t="str">
        <f>Resumo!$R$6</f>
        <v>Despesa Indireta</v>
      </c>
      <c r="G62943" s="286">
        <f>'Comp. Desp. Indiretas'!EC43</f>
        <v>0</v>
      </c>
    </row>
    <row r="62944" spans="1:7">
      <c r="A62944" s="283">
        <f>'Comp. Desp. Indiretas'!$EC$7</f>
        <v>0</v>
      </c>
      <c r="B62944" s="278" t="str">
        <f>'Comp. Desp. Indiretas'!$A$44</f>
        <v>ART</v>
      </c>
      <c r="D62944" s="279" t="str">
        <f>'Comp. Desp. Indiretas'!$C$44</f>
        <v>ACERVO CRBio</v>
      </c>
      <c r="E62944" s="278" t="str">
        <f>Resumo!$R$5</f>
        <v>Despesa</v>
      </c>
      <c r="F62944" s="278" t="str">
        <f>Resumo!$R$6</f>
        <v>Despesa Indireta</v>
      </c>
      <c r="G62944" s="286">
        <f>'Comp. Desp. Indiretas'!EC44</f>
        <v>0</v>
      </c>
    </row>
    <row r="62945" spans="1:7">
      <c r="A62945" s="283">
        <f>'Comp. Desp. Indiretas'!$EC$7</f>
        <v>0</v>
      </c>
      <c r="B62945" s="278" t="str">
        <f>'Comp. Desp. Indiretas'!$A$45</f>
        <v>ART</v>
      </c>
      <c r="D62945" s="279" t="str">
        <f>'Comp. Desp. Indiretas'!$C$45</f>
        <v>VISTO CREA PF</v>
      </c>
      <c r="E62945" s="278" t="str">
        <f>Resumo!$R$5</f>
        <v>Despesa</v>
      </c>
      <c r="F62945" s="278" t="str">
        <f>Resumo!$R$6</f>
        <v>Despesa Indireta</v>
      </c>
      <c r="G62945" s="286">
        <f>'Comp. Desp. Indiretas'!EC45</f>
        <v>0</v>
      </c>
    </row>
    <row r="62946" spans="1:7">
      <c r="A62946" s="283">
        <f>'Comp. Desp. Indiretas'!$EC$7</f>
        <v>0</v>
      </c>
      <c r="B62946" s="278" t="str">
        <f>'Comp. Desp. Indiretas'!$A$46</f>
        <v>ART</v>
      </c>
      <c r="D62946" s="279" t="str">
        <f>'Comp. Desp. Indiretas'!$C$46</f>
        <v>VISTO CREA PJ</v>
      </c>
      <c r="E62946" s="278" t="str">
        <f>Resumo!$R$5</f>
        <v>Despesa</v>
      </c>
      <c r="F62946" s="278" t="str">
        <f>Resumo!$R$6</f>
        <v>Despesa Indireta</v>
      </c>
      <c r="G62946" s="286">
        <f>'Comp. Desp. Indiretas'!EC46</f>
        <v>0</v>
      </c>
    </row>
    <row r="62947" spans="1:7">
      <c r="A62947" s="283">
        <f>'Comp. Desp. Indiretas'!$EC$7</f>
        <v>0</v>
      </c>
      <c r="B62947" s="278" t="str">
        <f>'Comp. Desp. Indiretas'!$A$47</f>
        <v>ART</v>
      </c>
      <c r="D62947" s="279" t="str">
        <f>'Comp. Desp. Indiretas'!$C$47</f>
        <v>ANUIDADE CREA PF</v>
      </c>
      <c r="E62947" s="278" t="str">
        <f>Resumo!$R$5</f>
        <v>Despesa</v>
      </c>
      <c r="F62947" s="278" t="str">
        <f>Resumo!$R$6</f>
        <v>Despesa Indireta</v>
      </c>
      <c r="G62947" s="286">
        <f>'Comp. Desp. Indiretas'!EC47</f>
        <v>0</v>
      </c>
    </row>
    <row r="62948" spans="1:7">
      <c r="A62948" s="283">
        <f>'Comp. Desp. Indiretas'!$EC$7</f>
        <v>0</v>
      </c>
      <c r="B62948" s="278" t="str">
        <f>'Comp. Desp. Indiretas'!$A$48</f>
        <v>ART</v>
      </c>
      <c r="D62948" s="279" t="str">
        <f>'Comp. Desp. Indiretas'!$C$48</f>
        <v>ANUIDADE CREA PJ</v>
      </c>
      <c r="E62948" s="278" t="str">
        <f>Resumo!$R$5</f>
        <v>Despesa</v>
      </c>
      <c r="F62948" s="278" t="str">
        <f>Resumo!$R$6</f>
        <v>Despesa Indireta</v>
      </c>
      <c r="G62948" s="286">
        <f>'Comp. Desp. Indiretas'!EC48</f>
        <v>0</v>
      </c>
    </row>
    <row r="62949" spans="1:7">
      <c r="A62949" s="283">
        <f>'Comp. Desp. Indiretas'!$EC$7</f>
        <v>0</v>
      </c>
      <c r="B62949" s="278" t="str">
        <f>'Comp. Desp. Indiretas'!$A$49</f>
        <v>ART</v>
      </c>
      <c r="D62949" s="279" t="str">
        <f>'Comp. Desp. Indiretas'!$C$49</f>
        <v>VISTO CRBio PF</v>
      </c>
      <c r="E62949" s="278" t="str">
        <f>Resumo!$R$5</f>
        <v>Despesa</v>
      </c>
      <c r="F62949" s="278" t="str">
        <f>Resumo!$R$6</f>
        <v>Despesa Indireta</v>
      </c>
      <c r="G62949" s="286">
        <f>'Comp. Desp. Indiretas'!EC49</f>
        <v>0</v>
      </c>
    </row>
    <row r="62950" spans="1:7">
      <c r="A62950" s="283">
        <f>'Comp. Desp. Indiretas'!$EC$7</f>
        <v>0</v>
      </c>
      <c r="B62950" s="278" t="str">
        <f>'Comp. Desp. Indiretas'!$A$50</f>
        <v>ART</v>
      </c>
      <c r="D62950" s="279" t="str">
        <f>'Comp. Desp. Indiretas'!$C$50</f>
        <v>VISTO CRBio PJ</v>
      </c>
      <c r="E62950" s="278" t="str">
        <f>Resumo!$R$5</f>
        <v>Despesa</v>
      </c>
      <c r="F62950" s="278" t="str">
        <f>Resumo!$R$6</f>
        <v>Despesa Indireta</v>
      </c>
      <c r="G62950" s="286">
        <f>'Comp. Desp. Indiretas'!EC50</f>
        <v>0</v>
      </c>
    </row>
    <row r="62951" spans="1:7">
      <c r="A62951" s="283">
        <f>'Comp. Desp. Indiretas'!$EC$7</f>
        <v>0</v>
      </c>
      <c r="B62951" s="278" t="str">
        <f>'Comp. Desp. Indiretas'!$A$51</f>
        <v>SMS</v>
      </c>
      <c r="D62951" s="279" t="str">
        <f>'Comp. Desp. Indiretas'!$C$51</f>
        <v>PPRA</v>
      </c>
      <c r="E62951" s="278" t="str">
        <f>Resumo!$R$5</f>
        <v>Despesa</v>
      </c>
      <c r="F62951" s="278" t="str">
        <f>Resumo!$R$6</f>
        <v>Despesa Indireta</v>
      </c>
      <c r="G62951" s="286">
        <f>'Comp. Desp. Indiretas'!EC51</f>
        <v>0</v>
      </c>
    </row>
    <row r="62952" spans="1:7">
      <c r="A62952" s="283">
        <f>'Comp. Desp. Indiretas'!$EC$7</f>
        <v>0</v>
      </c>
      <c r="B62952" s="278" t="str">
        <f>'Comp. Desp. Indiretas'!$A$52</f>
        <v>SMS</v>
      </c>
      <c r="D62952" s="279" t="str">
        <f>'Comp. Desp. Indiretas'!$C$52</f>
        <v>PCMSO</v>
      </c>
      <c r="E62952" s="278" t="str">
        <f>Resumo!$R$5</f>
        <v>Despesa</v>
      </c>
      <c r="F62952" s="278" t="str">
        <f>Resumo!$R$6</f>
        <v>Despesa Indireta</v>
      </c>
      <c r="G62952" s="286">
        <f>'Comp. Desp. Indiretas'!EC52</f>
        <v>0</v>
      </c>
    </row>
    <row r="62953" spans="1:7">
      <c r="A62953" s="283">
        <f>'Comp. Desp. Indiretas'!$EC$7</f>
        <v>0</v>
      </c>
      <c r="B62953" s="278" t="str">
        <f>'Comp. Desp. Indiretas'!$A$53</f>
        <v>SMS</v>
      </c>
      <c r="D62953" s="279" t="str">
        <f>'Comp. Desp. Indiretas'!$C$53</f>
        <v>PGR</v>
      </c>
      <c r="E62953" s="278" t="str">
        <f>Resumo!$R$5</f>
        <v>Despesa</v>
      </c>
      <c r="F62953" s="278" t="str">
        <f>Resumo!$R$6</f>
        <v>Despesa Indireta</v>
      </c>
      <c r="G62953" s="286">
        <f>'Comp. Desp. Indiretas'!EC53</f>
        <v>0</v>
      </c>
    </row>
    <row r="62954" spans="1:7">
      <c r="A62954" s="283">
        <f>'Comp. Desp. Indiretas'!$EC$7</f>
        <v>0</v>
      </c>
      <c r="B62954" s="278" t="str">
        <f>'Comp. Desp. Indiretas'!$A$55</f>
        <v>SMS</v>
      </c>
      <c r="D62954" s="279" t="str">
        <f>'Comp. Desp. Indiretas'!$C$55</f>
        <v>TREINAMENTO</v>
      </c>
      <c r="E62954" s="278" t="str">
        <f>Resumo!$R$5</f>
        <v>Despesa</v>
      </c>
      <c r="F62954" s="278" t="str">
        <f>Resumo!$R$6</f>
        <v>Despesa Indireta</v>
      </c>
      <c r="G62954" s="286">
        <f>'Comp. Desp. Indiretas'!EC55</f>
        <v>0</v>
      </c>
    </row>
    <row r="62955" spans="1:7">
      <c r="A62955" s="283">
        <f>'Comp. Desp. Indiretas'!$EC$7</f>
        <v>0</v>
      </c>
      <c r="B62955" s="278" t="str">
        <f>'Comp. Desp. Indiretas'!$A$56</f>
        <v>SMS</v>
      </c>
      <c r="D62955" s="279" t="str">
        <f>'Comp. Desp. Indiretas'!$C$56</f>
        <v>ASO</v>
      </c>
      <c r="E62955" s="278" t="str">
        <f>Resumo!$R$5</f>
        <v>Despesa</v>
      </c>
      <c r="F62955" s="278" t="str">
        <f>Resumo!$R$6</f>
        <v>Despesa Indireta</v>
      </c>
      <c r="G62955" s="286">
        <f>'Comp. Desp. Indiretas'!EC56</f>
        <v>0</v>
      </c>
    </row>
    <row r="62956" spans="1:7">
      <c r="A62956" s="283">
        <f>'Comp. Desp. Indiretas'!$EC$7</f>
        <v>0</v>
      </c>
      <c r="B62956" s="278">
        <f>'Comp. Desp. Indiretas'!$A$57</f>
        <v>0</v>
      </c>
      <c r="D62956" s="279" t="str">
        <f>'Comp. Desp. Indiretas'!$C$57</f>
        <v/>
      </c>
      <c r="E62956" s="278" t="str">
        <f>Resumo!$R$5</f>
        <v>Despesa</v>
      </c>
      <c r="F62956" s="278" t="str">
        <f>Resumo!$R$6</f>
        <v>Despesa Indireta</v>
      </c>
      <c r="G62956" s="286">
        <f>'Comp. Desp. Indiretas'!EC57</f>
        <v>0</v>
      </c>
    </row>
    <row r="62957" spans="1:7">
      <c r="A62957" s="283">
        <f>'Comp. Desp. Indiretas'!$EC$7</f>
        <v>0</v>
      </c>
      <c r="B62957" s="278">
        <f>'Comp. Desp. Indiretas'!$A$58</f>
        <v>0</v>
      </c>
      <c r="D62957" s="279" t="str">
        <f>'Comp. Desp. Indiretas'!$C$58</f>
        <v/>
      </c>
      <c r="E62957" s="278" t="str">
        <f>Resumo!$R$5</f>
        <v>Despesa</v>
      </c>
      <c r="F62957" s="278" t="str">
        <f>Resumo!$R$6</f>
        <v>Despesa Indireta</v>
      </c>
      <c r="G62957" s="286">
        <f>'Comp. Desp. Indiretas'!EC58</f>
        <v>0</v>
      </c>
    </row>
    <row r="62958" spans="1:7">
      <c r="A62958" s="283">
        <f>'Comp. Desp. Indiretas'!$EC$7</f>
        <v>0</v>
      </c>
      <c r="B62958" s="278">
        <f>'Comp. Desp. Indiretas'!$A$59</f>
        <v>0</v>
      </c>
      <c r="D62958" s="279" t="str">
        <f>'Comp. Desp. Indiretas'!$C$59</f>
        <v/>
      </c>
      <c r="E62958" s="278" t="str">
        <f>Resumo!$R$5</f>
        <v>Despesa</v>
      </c>
      <c r="F62958" s="278" t="str">
        <f>Resumo!$R$6</f>
        <v>Despesa Indireta</v>
      </c>
      <c r="G62958" s="286">
        <f>'Comp. Desp. Indiretas'!EC59</f>
        <v>0</v>
      </c>
    </row>
    <row r="62959" spans="1:7">
      <c r="A62959" s="283">
        <f>'Comp. Desp. Indiretas'!$EC$7</f>
        <v>0</v>
      </c>
      <c r="B62959" s="278">
        <f>'Comp. Desp. Indiretas'!$A$60</f>
        <v>0</v>
      </c>
      <c r="D62959" s="279" t="str">
        <f>'Comp. Desp. Indiretas'!$C$60</f>
        <v/>
      </c>
      <c r="E62959" s="278" t="str">
        <f>Resumo!$R$5</f>
        <v>Despesa</v>
      </c>
      <c r="F62959" s="278" t="str">
        <f>Resumo!$R$6</f>
        <v>Despesa Indireta</v>
      </c>
      <c r="G62959" s="286">
        <f>'Comp. Desp. Indiretas'!EC60</f>
        <v>0</v>
      </c>
    </row>
    <row r="62960" spans="1:7">
      <c r="A62960" s="283">
        <f>'Comp. Desp. Indiretas'!$EC$7</f>
        <v>0</v>
      </c>
      <c r="B62960" s="278" t="str">
        <f>'Comp. Desp. Indiretas'!$A$63</f>
        <v>MOC</v>
      </c>
      <c r="D62960" s="279" t="str">
        <f>'Comp. Desp. Indiretas'!$C$63</f>
        <v>DIRETOR TÉCNICO</v>
      </c>
      <c r="E62960" s="278" t="str">
        <f>Resumo!$R$5</f>
        <v>Despesa</v>
      </c>
      <c r="F62960" s="278" t="str">
        <f>Resumo!$R$6</f>
        <v>Despesa Indireta</v>
      </c>
      <c r="G62960" s="286">
        <f>'Comp. Desp. Indiretas'!EC63</f>
        <v>0</v>
      </c>
    </row>
    <row r="62961" spans="1:7">
      <c r="A62961" s="283">
        <f>'Comp. Desp. Indiretas'!$EC$7</f>
        <v>0</v>
      </c>
      <c r="B62961" s="278" t="str">
        <f>'Comp. Desp. Indiretas'!$A$64</f>
        <v>MOC</v>
      </c>
      <c r="D62961" s="279" t="str">
        <f>'Comp. Desp. Indiretas'!$C$64</f>
        <v>ANALISTA DE SUPRIMENTOS</v>
      </c>
      <c r="E62961" s="278" t="str">
        <f>Resumo!$R$5</f>
        <v>Despesa</v>
      </c>
      <c r="F62961" s="278" t="str">
        <f>Resumo!$R$6</f>
        <v>Despesa Indireta</v>
      </c>
      <c r="G62961" s="286">
        <f>'Comp. Desp. Indiretas'!EC64</f>
        <v>0</v>
      </c>
    </row>
    <row r="62962" spans="1:7">
      <c r="A62962" s="283">
        <f>'Comp. Desp. Indiretas'!$EC$7</f>
        <v>0</v>
      </c>
      <c r="B62962" s="278" t="str">
        <f>'Comp. Desp. Indiretas'!$A$65</f>
        <v>MOC</v>
      </c>
      <c r="D62962" s="279" t="str">
        <f>'Comp. Desp. Indiretas'!$C$65</f>
        <v>GERENTE DE PROJETO - PJ</v>
      </c>
      <c r="E62962" s="278" t="str">
        <f>Resumo!$R$5</f>
        <v>Despesa</v>
      </c>
      <c r="F62962" s="278" t="str">
        <f>Resumo!$R$6</f>
        <v>Despesa Indireta</v>
      </c>
      <c r="G62962" s="286">
        <f>'Comp. Desp. Indiretas'!EC65</f>
        <v>0</v>
      </c>
    </row>
    <row r="62963" spans="1:7">
      <c r="A62963" s="283">
        <f>'Comp. Desp. Indiretas'!$EC$7</f>
        <v>0</v>
      </c>
      <c r="B62963" s="278" t="str">
        <f>'Comp. Desp. Indiretas'!$A$66</f>
        <v>MOC</v>
      </c>
      <c r="D62963" s="279" t="str">
        <f>'Comp. Desp. Indiretas'!$C$66</f>
        <v>COORD. DE PROJETO - PJ</v>
      </c>
      <c r="E62963" s="278" t="str">
        <f>Resumo!$R$5</f>
        <v>Despesa</v>
      </c>
      <c r="F62963" s="278" t="str">
        <f>Resumo!$R$6</f>
        <v>Despesa Indireta</v>
      </c>
      <c r="G62963" s="286">
        <f>'Comp. Desp. Indiretas'!EC66</f>
        <v>0</v>
      </c>
    </row>
    <row r="62964" spans="1:7">
      <c r="A62964" s="283">
        <f>'Comp. Desp. Indiretas'!$EC$7</f>
        <v>0</v>
      </c>
      <c r="B62964" s="278" t="str">
        <f>'Comp. Desp. Indiretas'!$A$67</f>
        <v>MOC</v>
      </c>
      <c r="D62964" s="279" t="str">
        <f>'Comp. Desp. Indiretas'!$C$67</f>
        <v>COORD. OPERACIONAL - PJ</v>
      </c>
      <c r="E62964" s="278" t="str">
        <f>Resumo!$R$5</f>
        <v>Despesa</v>
      </c>
      <c r="F62964" s="278" t="str">
        <f>Resumo!$R$6</f>
        <v>Despesa Indireta</v>
      </c>
      <c r="G62964" s="286">
        <f>'Comp. Desp. Indiretas'!EC67</f>
        <v>0</v>
      </c>
    </row>
    <row r="62965" spans="1:7">
      <c r="A62965" s="283">
        <f>'Comp. Desp. Indiretas'!$EC$7</f>
        <v>0</v>
      </c>
      <c r="B62965" s="278" t="str">
        <f>'Comp. Desp. Indiretas'!$A$68</f>
        <v>MOC</v>
      </c>
      <c r="D62965" s="279" t="str">
        <f>'Comp. Desp. Indiretas'!$C$68</f>
        <v>ANALISTA DE PROJETOS SENIOR - PJ</v>
      </c>
      <c r="E62965" s="278" t="str">
        <f>Resumo!$R$5</f>
        <v>Despesa</v>
      </c>
      <c r="F62965" s="278" t="str">
        <f>Resumo!$R$6</f>
        <v>Despesa Indireta</v>
      </c>
      <c r="G62965" s="286">
        <f>'Comp. Desp. Indiretas'!EC68</f>
        <v>0</v>
      </c>
    </row>
    <row r="62966" spans="1:7">
      <c r="A62966" s="283">
        <f>'Comp. Desp. Indiretas'!$EC$7</f>
        <v>0</v>
      </c>
      <c r="B62966" s="278" t="str">
        <f>'Comp. Desp. Indiretas'!$A$69</f>
        <v>MOC</v>
      </c>
      <c r="D62966" s="279" t="str">
        <f>'Comp. Desp. Indiretas'!$C$69</f>
        <v>ANALISTA DE PROJETOS PLENO - PJ</v>
      </c>
      <c r="E62966" s="278" t="str">
        <f>Resumo!$R$5</f>
        <v>Despesa</v>
      </c>
      <c r="F62966" s="278" t="str">
        <f>Resumo!$R$6</f>
        <v>Despesa Indireta</v>
      </c>
      <c r="G62966" s="286">
        <f>'Comp. Desp. Indiretas'!EC69</f>
        <v>0</v>
      </c>
    </row>
    <row r="62967" spans="1:7">
      <c r="A62967" s="283">
        <f>'Comp. Desp. Indiretas'!$EC$7</f>
        <v>0</v>
      </c>
      <c r="B62967" s="278" t="str">
        <f>'Comp. Desp. Indiretas'!$A$70</f>
        <v>MOC</v>
      </c>
      <c r="D62967" s="279" t="str">
        <f>'Comp. Desp. Indiretas'!$C$70</f>
        <v>ANALISTA DE PROJETOS JUNIOR - PJ</v>
      </c>
      <c r="E62967" s="278" t="str">
        <f>Resumo!$R$5</f>
        <v>Despesa</v>
      </c>
      <c r="F62967" s="278" t="str">
        <f>Resumo!$R$6</f>
        <v>Despesa Indireta</v>
      </c>
      <c r="G62967" s="286">
        <f>'Comp. Desp. Indiretas'!EC70</f>
        <v>0</v>
      </c>
    </row>
    <row r="62968" spans="1:7">
      <c r="A62968" s="283">
        <f>'Comp. Desp. Indiretas'!$EC$7</f>
        <v>0</v>
      </c>
      <c r="B62968" s="278" t="str">
        <f>'Comp. Desp. Indiretas'!$A$71</f>
        <v>MOC</v>
      </c>
      <c r="D62968" s="279" t="str">
        <f>'Comp. Desp. Indiretas'!$C$71</f>
        <v>TÉCNICO OPERACIONAL - PJ</v>
      </c>
      <c r="E62968" s="278" t="str">
        <f>Resumo!$R$5</f>
        <v>Despesa</v>
      </c>
      <c r="F62968" s="278" t="str">
        <f>Resumo!$R$6</f>
        <v>Despesa Indireta</v>
      </c>
      <c r="G62968" s="286">
        <f>'Comp. Desp. Indiretas'!EC71</f>
        <v>0</v>
      </c>
    </row>
    <row r="62969" spans="1:7">
      <c r="A62969" s="283">
        <f>'Comp. Desp. Indiretas'!$EC$7</f>
        <v>0</v>
      </c>
      <c r="B62969" s="278" t="str">
        <f>'Comp. Desp. Indiretas'!$A$72</f>
        <v>MOC</v>
      </c>
      <c r="D62969" s="279" t="str">
        <f>'Comp. Desp. Indiretas'!$C$72</f>
        <v>AUXILIAR TÉCNICO - PJ</v>
      </c>
      <c r="E62969" s="278" t="str">
        <f>Resumo!$R$5</f>
        <v>Despesa</v>
      </c>
      <c r="F62969" s="278" t="str">
        <f>Resumo!$R$6</f>
        <v>Despesa Indireta</v>
      </c>
      <c r="G62969" s="286">
        <f>'Comp. Desp. Indiretas'!EC72</f>
        <v>0</v>
      </c>
    </row>
    <row r="62970" spans="1:7">
      <c r="A62970" s="283">
        <f>'Comp. Desp. Indiretas'!$EC$7</f>
        <v>0</v>
      </c>
      <c r="B62970" s="278" t="str">
        <f>'Comp. Desp. Indiretas'!$A$73</f>
        <v>MOC</v>
      </c>
      <c r="D62970" s="279" t="str">
        <f>'Comp. Desp. Indiretas'!$C$73</f>
        <v>ANALISTA FINANCEIRO</v>
      </c>
      <c r="E62970" s="278" t="str">
        <f>Resumo!$R$5</f>
        <v>Despesa</v>
      </c>
      <c r="F62970" s="278" t="str">
        <f>Resumo!$R$6</f>
        <v>Despesa Indireta</v>
      </c>
      <c r="G62970" s="286">
        <f>'Comp. Desp. Indiretas'!EC73</f>
        <v>0</v>
      </c>
    </row>
    <row r="62971" spans="1:7">
      <c r="A62971" s="283">
        <f>'Comp. Desp. Indiretas'!$EC$7</f>
        <v>0</v>
      </c>
      <c r="B62971" s="278" t="str">
        <f>'Comp. Desp. Indiretas'!$A$74</f>
        <v>MOC</v>
      </c>
      <c r="D62971" s="279" t="str">
        <f>'Comp. Desp. Indiretas'!$C$74</f>
        <v>ANALISTA DE SUPRIMENTOS</v>
      </c>
      <c r="E62971" s="278" t="str">
        <f>Resumo!$R$5</f>
        <v>Despesa</v>
      </c>
      <c r="F62971" s="278" t="str">
        <f>Resumo!$R$6</f>
        <v>Despesa Indireta</v>
      </c>
      <c r="G62971" s="286">
        <f>'Comp. Desp. Indiretas'!EC74</f>
        <v>0</v>
      </c>
    </row>
    <row r="62972" spans="1:7">
      <c r="A62972" s="283">
        <f>'Comp. Desp. Indiretas'!$EC$7</f>
        <v>0</v>
      </c>
      <c r="B62972" s="278" t="str">
        <f>'Comp. Desp. Indiretas'!$A$75</f>
        <v>DG</v>
      </c>
      <c r="D62972" s="279" t="str">
        <f>'Comp. Desp. Indiretas'!$C$75</f>
        <v>HOSPEDAGEM VIAGEM</v>
      </c>
      <c r="E62972" s="278" t="str">
        <f>Resumo!$R$5</f>
        <v>Despesa</v>
      </c>
      <c r="F62972" s="278" t="str">
        <f>Resumo!$R$6</f>
        <v>Despesa Indireta</v>
      </c>
      <c r="G62972" s="286">
        <f>'Comp. Desp. Indiretas'!EC75</f>
        <v>0</v>
      </c>
    </row>
    <row r="62973" spans="1:7">
      <c r="A62973" s="283">
        <f>'Comp. Desp. Indiretas'!$EC$7</f>
        <v>0</v>
      </c>
      <c r="B62973" s="278" t="str">
        <f>'Comp. Desp. Indiretas'!$A$76</f>
        <v>DG</v>
      </c>
      <c r="D62973" s="279" t="str">
        <f>'Comp. Desp. Indiretas'!$C$76</f>
        <v>ALIMENTAÇÃO VIAGEM (CAFÉ / ALMOÇO OU JANTA)</v>
      </c>
      <c r="E62973" s="278" t="str">
        <f>Resumo!$R$5</f>
        <v>Despesa</v>
      </c>
      <c r="F62973" s="278" t="str">
        <f>Resumo!$R$6</f>
        <v>Despesa Indireta</v>
      </c>
      <c r="G62973" s="286">
        <f>'Comp. Desp. Indiretas'!EC76</f>
        <v>0</v>
      </c>
    </row>
    <row r="62974" spans="1:7">
      <c r="A62974" s="283">
        <f>'Comp. Desp. Indiretas'!$EC$7</f>
        <v>0</v>
      </c>
      <c r="B62974" s="278" t="str">
        <f>'Comp. Desp. Indiretas'!$A$77</f>
        <v>DG</v>
      </c>
      <c r="D62974" s="279" t="str">
        <f>'Comp. Desp. Indiretas'!$C$77</f>
        <v>SALA COMERCIAL - PARAUAPEBAS/PA</v>
      </c>
      <c r="E62974" s="278" t="str">
        <f>Resumo!$R$5</f>
        <v>Despesa</v>
      </c>
      <c r="F62974" s="278" t="str">
        <f>Resumo!$R$6</f>
        <v>Despesa Indireta</v>
      </c>
      <c r="G62974" s="286">
        <f>'Comp. Desp. Indiretas'!EC77</f>
        <v>0</v>
      </c>
    </row>
    <row r="62975" spans="1:7">
      <c r="A62975" s="283">
        <f>'Comp. Desp. Indiretas'!$EC$7</f>
        <v>0</v>
      </c>
      <c r="B62975" s="278" t="str">
        <f>'Comp. Desp. Indiretas'!$A$78</f>
        <v>DG</v>
      </c>
      <c r="D62975" s="279" t="str">
        <f>'Comp. Desp. Indiretas'!$C$78</f>
        <v>ALIMENTAÇÃO VIAGEM (CAFÉ / ALMOÇO OU JANTA)</v>
      </c>
      <c r="E62975" s="278" t="str">
        <f>Resumo!$R$5</f>
        <v>Despesa</v>
      </c>
      <c r="F62975" s="278" t="str">
        <f>Resumo!$R$6</f>
        <v>Despesa Indireta</v>
      </c>
      <c r="G62975" s="286">
        <f>'Comp. Desp. Indiretas'!EC78</f>
        <v>0</v>
      </c>
    </row>
    <row r="62976" spans="1:7">
      <c r="A62976" s="283">
        <f>'Comp. Desp. Indiretas'!$EC$7</f>
        <v>0</v>
      </c>
      <c r="B62976" s="278" t="str">
        <f>'Comp. Desp. Indiretas'!$A$79</f>
        <v>DG</v>
      </c>
      <c r="D62976" s="279" t="str">
        <f>'Comp. Desp. Indiretas'!$C$79</f>
        <v>ALIMENTAÇÃO - NIVEL 2</v>
      </c>
      <c r="E62976" s="278" t="str">
        <f>Resumo!$R$5</f>
        <v>Despesa</v>
      </c>
      <c r="F62976" s="278" t="str">
        <f>Resumo!$R$6</f>
        <v>Despesa Indireta</v>
      </c>
      <c r="G62976" s="286">
        <f>'Comp. Desp. Indiretas'!EC79</f>
        <v>0</v>
      </c>
    </row>
    <row r="62977" spans="1:7">
      <c r="A62977" s="283">
        <f>'Comp. Desp. Indiretas'!$EC$7</f>
        <v>0</v>
      </c>
      <c r="B62977" s="278" t="str">
        <f>'Comp. Desp. Indiretas'!$A$80</f>
        <v>DG</v>
      </c>
      <c r="D62977" s="279" t="str">
        <f>'Comp. Desp. Indiretas'!$C$80</f>
        <v>ALIMENTAÇÃO - NIVEL 3</v>
      </c>
      <c r="E62977" s="278" t="str">
        <f>Resumo!$R$5</f>
        <v>Despesa</v>
      </c>
      <c r="F62977" s="278" t="str">
        <f>Resumo!$R$6</f>
        <v>Despesa Indireta</v>
      </c>
      <c r="G62977" s="286">
        <f>'Comp. Desp. Indiretas'!EC80</f>
        <v>0</v>
      </c>
    </row>
    <row r="62978" spans="1:7">
      <c r="A62978" s="283">
        <f>'Comp. Desp. Indiretas'!$EC$7</f>
        <v>0</v>
      </c>
      <c r="B62978" s="278" t="str">
        <f>'Comp. Desp. Indiretas'!$A$81</f>
        <v>DG</v>
      </c>
      <c r="D62978" s="279" t="str">
        <f>'Comp. Desp. Indiretas'!$C$81</f>
        <v>TELEFONIA</v>
      </c>
      <c r="E62978" s="278" t="str">
        <f>Resumo!$R$5</f>
        <v>Despesa</v>
      </c>
      <c r="F62978" s="278" t="str">
        <f>Resumo!$R$6</f>
        <v>Despesa Indireta</v>
      </c>
      <c r="G62978" s="286">
        <f>'Comp. Desp. Indiretas'!EC81</f>
        <v>0</v>
      </c>
    </row>
    <row r="62979" spans="1:7">
      <c r="A62979" s="283">
        <f>'Comp. Desp. Indiretas'!$EC$7</f>
        <v>0</v>
      </c>
      <c r="B62979" s="278" t="str">
        <f>'Comp. Desp. Indiretas'!$A$82</f>
        <v>DG</v>
      </c>
      <c r="D62979" s="279" t="str">
        <f>'Comp. Desp. Indiretas'!$C$82</f>
        <v>ALUGUEL DE VEÍCULO SUV</v>
      </c>
      <c r="E62979" s="278" t="str">
        <f>Resumo!$R$5</f>
        <v>Despesa</v>
      </c>
      <c r="F62979" s="278" t="str">
        <f>Resumo!$R$6</f>
        <v>Despesa Indireta</v>
      </c>
      <c r="G62979" s="286">
        <f>'Comp. Desp. Indiretas'!EC82</f>
        <v>0</v>
      </c>
    </row>
    <row r="62980" spans="1:7">
      <c r="A62980" s="283">
        <f>'Comp. Desp. Indiretas'!$EC$7</f>
        <v>0</v>
      </c>
      <c r="B62980" s="278" t="str">
        <f>'Comp. Desp. Indiretas'!$A$83</f>
        <v>DG</v>
      </c>
      <c r="D62980" s="279" t="str">
        <f>'Comp. Desp. Indiretas'!$C$83</f>
        <v>ALUGUEL DE VEICULO LEVE</v>
      </c>
      <c r="E62980" s="278" t="str">
        <f>Resumo!$R$5</f>
        <v>Despesa</v>
      </c>
      <c r="F62980" s="278" t="str">
        <f>Resumo!$R$6</f>
        <v>Despesa Indireta</v>
      </c>
      <c r="G62980" s="286">
        <f>'Comp. Desp. Indiretas'!EC83</f>
        <v>0</v>
      </c>
    </row>
    <row r="62981" spans="1:7">
      <c r="A62981" s="283">
        <f>'Comp. Desp. Indiretas'!$EC$7</f>
        <v>0</v>
      </c>
      <c r="B62981" s="278" t="str">
        <f>'Comp. Desp. Indiretas'!$A$84</f>
        <v>DG</v>
      </c>
      <c r="D62981" s="279" t="str">
        <f>'Comp. Desp. Indiretas'!$C$84</f>
        <v>ALUGUEL CAMINHONTE</v>
      </c>
      <c r="E62981" s="278" t="str">
        <f>Resumo!$R$5</f>
        <v>Despesa</v>
      </c>
      <c r="F62981" s="278" t="str">
        <f>Resumo!$R$6</f>
        <v>Despesa Indireta</v>
      </c>
      <c r="G62981" s="286">
        <f>'Comp. Desp. Indiretas'!EC84</f>
        <v>0</v>
      </c>
    </row>
    <row r="62982" spans="1:7">
      <c r="A62982" s="283">
        <f>'Comp. Desp. Indiretas'!$EC$7</f>
        <v>0</v>
      </c>
      <c r="B62982" s="278" t="str">
        <f>'Comp. Desp. Indiretas'!$A$85</f>
        <v>DG</v>
      </c>
      <c r="D62982" s="279" t="str">
        <f>'Comp. Desp. Indiretas'!$C$85</f>
        <v>AQUISIÇÃO DE VEICULO</v>
      </c>
      <c r="E62982" s="278" t="str">
        <f>Resumo!$R$5</f>
        <v>Despesa</v>
      </c>
      <c r="F62982" s="278" t="str">
        <f>Resumo!$R$6</f>
        <v>Despesa Indireta</v>
      </c>
      <c r="G62982" s="286">
        <f>'Comp. Desp. Indiretas'!EC85</f>
        <v>0</v>
      </c>
    </row>
    <row r="62983" spans="1:7">
      <c r="A62983" s="283">
        <f>'Comp. Desp. Indiretas'!$EC$7</f>
        <v>0</v>
      </c>
      <c r="B62983" s="278" t="str">
        <f>'Comp. Desp. Indiretas'!$A$86</f>
        <v>DG</v>
      </c>
      <c r="D62983" s="279" t="str">
        <f>'Comp. Desp. Indiretas'!$C$86</f>
        <v>COMBUSTÍVEL - GASOLINA</v>
      </c>
      <c r="E62983" s="278" t="str">
        <f>Resumo!$R$5</f>
        <v>Despesa</v>
      </c>
      <c r="F62983" s="278" t="str">
        <f>Resumo!$R$6</f>
        <v>Despesa Indireta</v>
      </c>
      <c r="G62983" s="286">
        <f>'Comp. Desp. Indiretas'!EC86</f>
        <v>0</v>
      </c>
    </row>
    <row r="62984" spans="1:7">
      <c r="A62984" s="283">
        <f>'Comp. Desp. Indiretas'!$EC$7</f>
        <v>0</v>
      </c>
      <c r="B62984" s="278" t="str">
        <f>'Comp. Desp. Indiretas'!$A$87</f>
        <v>DG</v>
      </c>
      <c r="D62984" s="279" t="str">
        <f>'Comp. Desp. Indiretas'!$C$87</f>
        <v>COMBUSTÍVEL - DIESEL</v>
      </c>
      <c r="E62984" s="278" t="str">
        <f>Resumo!$R$5</f>
        <v>Despesa</v>
      </c>
      <c r="F62984" s="278" t="str">
        <f>Resumo!$R$6</f>
        <v>Despesa Indireta</v>
      </c>
      <c r="G62984" s="286">
        <f>'Comp. Desp. Indiretas'!EC87</f>
        <v>0</v>
      </c>
    </row>
    <row r="62985" spans="1:7">
      <c r="A62985" s="283">
        <f>'Comp. Desp. Indiretas'!$EC$7</f>
        <v>0</v>
      </c>
      <c r="B62985" s="278" t="str">
        <f>'Comp. Desp. Indiretas'!$A$88</f>
        <v>DG</v>
      </c>
      <c r="D62985" s="279" t="str">
        <f>'Comp. Desp. Indiretas'!$C$88</f>
        <v>PASSAGEM AÉREA</v>
      </c>
      <c r="E62985" s="278" t="str">
        <f>Resumo!$R$5</f>
        <v>Despesa</v>
      </c>
      <c r="F62985" s="278" t="str">
        <f>Resumo!$R$6</f>
        <v>Despesa Indireta</v>
      </c>
      <c r="G62985" s="286">
        <f>'Comp. Desp. Indiretas'!EC88</f>
        <v>0</v>
      </c>
    </row>
    <row r="62986" spans="1:7">
      <c r="A62986" s="283">
        <f>'Comp. Desp. Indiretas'!$EC$7</f>
        <v>0</v>
      </c>
      <c r="B62986" s="278" t="str">
        <f>'Comp. Desp. Indiretas'!$A$89</f>
        <v>ART</v>
      </c>
      <c r="D62986" s="279" t="str">
        <f>'Comp. Desp. Indiretas'!$C$89</f>
        <v>ART CREA - Nível 1</v>
      </c>
      <c r="E62986" s="278" t="str">
        <f>Resumo!$R$5</f>
        <v>Despesa</v>
      </c>
      <c r="F62986" s="278" t="str">
        <f>Resumo!$R$6</f>
        <v>Despesa Indireta</v>
      </c>
      <c r="G62986" s="286">
        <f>'Comp. Desp. Indiretas'!EC89</f>
        <v>0</v>
      </c>
    </row>
    <row r="62987" spans="1:7">
      <c r="A62987" s="283">
        <f>'Comp. Desp. Indiretas'!$EC$7</f>
        <v>0</v>
      </c>
      <c r="B62987" s="278" t="str">
        <f>'Comp. Desp. Indiretas'!$A$90</f>
        <v>ART</v>
      </c>
      <c r="D62987" s="279" t="str">
        <f>'Comp. Desp. Indiretas'!$C$90</f>
        <v>ART CREA - Nível 2</v>
      </c>
      <c r="E62987" s="278" t="str">
        <f>Resumo!$R$5</f>
        <v>Despesa</v>
      </c>
      <c r="F62987" s="278" t="str">
        <f>Resumo!$R$6</f>
        <v>Despesa Indireta</v>
      </c>
      <c r="G62987" s="286">
        <f>'Comp. Desp. Indiretas'!EC90</f>
        <v>0</v>
      </c>
    </row>
    <row r="62988" spans="1:7">
      <c r="A62988" s="283">
        <f>'Comp. Desp. Indiretas'!$EC$7</f>
        <v>0</v>
      </c>
      <c r="B62988" s="278" t="str">
        <f>'Comp. Desp. Indiretas'!$A$91</f>
        <v>ART</v>
      </c>
      <c r="D62988" s="279" t="str">
        <f>'Comp. Desp. Indiretas'!$C$91</f>
        <v>ART CREA - Nível 3</v>
      </c>
      <c r="E62988" s="278" t="str">
        <f>Resumo!$R$5</f>
        <v>Despesa</v>
      </c>
      <c r="F62988" s="278" t="str">
        <f>Resumo!$R$6</f>
        <v>Despesa Indireta</v>
      </c>
      <c r="G62988" s="286">
        <f>'Comp. Desp. Indiretas'!EC91</f>
        <v>0</v>
      </c>
    </row>
    <row r="62989" spans="1:7">
      <c r="A62989" s="283">
        <f>'Comp. Desp. Indiretas'!$EC$7</f>
        <v>0</v>
      </c>
      <c r="B62989" s="278" t="str">
        <f>'Comp. Desp. Indiretas'!$A$92</f>
        <v>ART</v>
      </c>
      <c r="D62989" s="279" t="str">
        <f>'Comp. Desp. Indiretas'!$C$92</f>
        <v>ACERVO CREA</v>
      </c>
      <c r="E62989" s="278" t="str">
        <f>Resumo!$R$5</f>
        <v>Despesa</v>
      </c>
      <c r="F62989" s="278" t="str">
        <f>Resumo!$R$6</f>
        <v>Despesa Indireta</v>
      </c>
      <c r="G62989" s="286">
        <f>'Comp. Desp. Indiretas'!EC92</f>
        <v>0</v>
      </c>
    </row>
    <row r="62990" spans="1:7">
      <c r="A62990" s="283">
        <f>'Comp. Desp. Indiretas'!$EC$7</f>
        <v>0</v>
      </c>
      <c r="B62990" s="278" t="str">
        <f>'Comp. Desp. Indiretas'!$A$93</f>
        <v>ART</v>
      </c>
      <c r="D62990" s="279" t="str">
        <f>'Comp. Desp. Indiretas'!$C$93</f>
        <v>ART CRBio</v>
      </c>
      <c r="E62990" s="278" t="str">
        <f>Resumo!$R$5</f>
        <v>Despesa</v>
      </c>
      <c r="F62990" s="278" t="str">
        <f>Resumo!$R$6</f>
        <v>Despesa Indireta</v>
      </c>
      <c r="G62990" s="286">
        <f>'Comp. Desp. Indiretas'!EC93</f>
        <v>0</v>
      </c>
    </row>
    <row r="62991" spans="1:7">
      <c r="A62991" s="283">
        <f>'Comp. Desp. Indiretas'!$EC$7</f>
        <v>0</v>
      </c>
      <c r="B62991" s="278" t="str">
        <f>'Comp. Desp. Indiretas'!$A$94</f>
        <v>ART</v>
      </c>
      <c r="D62991" s="279" t="str">
        <f>'Comp. Desp. Indiretas'!$C$94</f>
        <v>ACERVO CRBio</v>
      </c>
      <c r="E62991" s="278" t="str">
        <f>Resumo!$R$5</f>
        <v>Despesa</v>
      </c>
      <c r="F62991" s="278" t="str">
        <f>Resumo!$R$6</f>
        <v>Despesa Indireta</v>
      </c>
      <c r="G62991" s="286">
        <f>'Comp. Desp. Indiretas'!EC94</f>
        <v>0</v>
      </c>
    </row>
    <row r="62992" spans="1:7">
      <c r="A62992" s="283">
        <f>'Comp. Desp. Indiretas'!$EC$7</f>
        <v>0</v>
      </c>
      <c r="B62992" s="278" t="str">
        <f>'Comp. Desp. Indiretas'!$A$95</f>
        <v>ART</v>
      </c>
      <c r="D62992" s="279" t="str">
        <f>'Comp. Desp. Indiretas'!$C$95</f>
        <v>VISTO CREA PF</v>
      </c>
      <c r="E62992" s="278" t="str">
        <f>Resumo!$R$5</f>
        <v>Despesa</v>
      </c>
      <c r="F62992" s="278" t="str">
        <f>Resumo!$R$6</f>
        <v>Despesa Indireta</v>
      </c>
      <c r="G62992" s="286">
        <f>'Comp. Desp. Indiretas'!EC95</f>
        <v>0</v>
      </c>
    </row>
    <row r="62993" spans="1:7">
      <c r="A62993" s="283">
        <f>'Comp. Desp. Indiretas'!$EC$7</f>
        <v>0</v>
      </c>
      <c r="B62993" s="278" t="str">
        <f>'Comp. Desp. Indiretas'!$A$96</f>
        <v>ART</v>
      </c>
      <c r="D62993" s="279" t="str">
        <f>'Comp. Desp. Indiretas'!$C$96</f>
        <v>VISTO CREA PJ</v>
      </c>
      <c r="E62993" s="278" t="str">
        <f>Resumo!$R$5</f>
        <v>Despesa</v>
      </c>
      <c r="F62993" s="278" t="str">
        <f>Resumo!$R$6</f>
        <v>Despesa Indireta</v>
      </c>
      <c r="G62993" s="286">
        <f>'Comp. Desp. Indiretas'!EC96</f>
        <v>0</v>
      </c>
    </row>
    <row r="62994" spans="1:7">
      <c r="A62994" s="283">
        <f>'Comp. Desp. Indiretas'!$EC$7</f>
        <v>0</v>
      </c>
      <c r="B62994" s="278" t="str">
        <f>'Comp. Desp. Indiretas'!$A$97</f>
        <v>ART</v>
      </c>
      <c r="D62994" s="279" t="str">
        <f>'Comp. Desp. Indiretas'!$C$97</f>
        <v>ANUIDADE CREA PF</v>
      </c>
      <c r="E62994" s="278" t="str">
        <f>Resumo!$R$5</f>
        <v>Despesa</v>
      </c>
      <c r="F62994" s="278" t="str">
        <f>Resumo!$R$6</f>
        <v>Despesa Indireta</v>
      </c>
      <c r="G62994" s="286">
        <f>'Comp. Desp. Indiretas'!EC97</f>
        <v>0</v>
      </c>
    </row>
    <row r="62995" spans="1:7">
      <c r="A62995" s="283">
        <f>'Comp. Desp. Indiretas'!$EC$7</f>
        <v>0</v>
      </c>
      <c r="B62995" s="278" t="str">
        <f>'Comp. Desp. Indiretas'!$A$98</f>
        <v>ART</v>
      </c>
      <c r="D62995" s="279" t="str">
        <f>'Comp. Desp. Indiretas'!$C$98</f>
        <v>ANUIDADE CREA PJ</v>
      </c>
      <c r="E62995" s="278" t="str">
        <f>Resumo!$R$5</f>
        <v>Despesa</v>
      </c>
      <c r="F62995" s="278" t="str">
        <f>Resumo!$R$6</f>
        <v>Despesa Indireta</v>
      </c>
      <c r="G62995" s="286">
        <f>'Comp. Desp. Indiretas'!EC98</f>
        <v>0</v>
      </c>
    </row>
    <row r="62996" spans="1:7">
      <c r="A62996" s="283">
        <f>'Comp. Desp. Indiretas'!$EC$7</f>
        <v>0</v>
      </c>
      <c r="B62996" s="278" t="str">
        <f>'Comp. Desp. Indiretas'!$A$99</f>
        <v>ART</v>
      </c>
      <c r="D62996" s="279" t="str">
        <f>'Comp. Desp. Indiretas'!$C$99</f>
        <v>VISTO CRBio PF</v>
      </c>
      <c r="E62996" s="278" t="str">
        <f>Resumo!$R$5</f>
        <v>Despesa</v>
      </c>
      <c r="F62996" s="278" t="str">
        <f>Resumo!$R$6</f>
        <v>Despesa Indireta</v>
      </c>
      <c r="G62996" s="286">
        <f>'Comp. Desp. Indiretas'!EC99</f>
        <v>0</v>
      </c>
    </row>
    <row r="62997" spans="1:7">
      <c r="A62997" s="283">
        <f>'Comp. Desp. Indiretas'!$EC$7</f>
        <v>0</v>
      </c>
      <c r="B62997" s="278" t="str">
        <f>'Comp. Desp. Indiretas'!$A$100</f>
        <v>ART</v>
      </c>
      <c r="D62997" s="279" t="str">
        <f>'Comp. Desp. Indiretas'!$C$100</f>
        <v>VISTO CRBio PJ</v>
      </c>
      <c r="E62997" s="278" t="str">
        <f>Resumo!$R$5</f>
        <v>Despesa</v>
      </c>
      <c r="F62997" s="278" t="str">
        <f>Resumo!$R$6</f>
        <v>Despesa Indireta</v>
      </c>
      <c r="G62997" s="286">
        <f>'Comp. Desp. Indiretas'!EC100</f>
        <v>0</v>
      </c>
    </row>
    <row r="62998" spans="1:7">
      <c r="A62998" s="283">
        <f>'Comp. Desp. Indiretas'!$EC$7</f>
        <v>0</v>
      </c>
      <c r="B62998" s="278" t="str">
        <f>'Comp. Desp. Indiretas'!$A$101</f>
        <v>SMS</v>
      </c>
      <c r="D62998" s="279" t="str">
        <f>'Comp. Desp. Indiretas'!$C$101</f>
        <v>PPRA</v>
      </c>
      <c r="E62998" s="278" t="str">
        <f>Resumo!$R$5</f>
        <v>Despesa</v>
      </c>
      <c r="F62998" s="278" t="str">
        <f>Resumo!$R$6</f>
        <v>Despesa Indireta</v>
      </c>
      <c r="G62998" s="286">
        <f>'Comp. Desp. Indiretas'!EC101</f>
        <v>0</v>
      </c>
    </row>
    <row r="62999" spans="1:7">
      <c r="A62999" s="283">
        <f>'Comp. Desp. Indiretas'!$EC$7</f>
        <v>0</v>
      </c>
      <c r="B62999" s="278" t="str">
        <f>'Comp. Desp. Indiretas'!$A$102</f>
        <v>SMS</v>
      </c>
      <c r="D62999" s="279" t="str">
        <f>'Comp. Desp. Indiretas'!$C$102</f>
        <v>PCMSO</v>
      </c>
      <c r="E62999" s="278" t="str">
        <f>Resumo!$R$5</f>
        <v>Despesa</v>
      </c>
      <c r="F62999" s="278" t="str">
        <f>Resumo!$R$6</f>
        <v>Despesa Indireta</v>
      </c>
      <c r="G62999" s="286">
        <f>'Comp. Desp. Indiretas'!EC102</f>
        <v>0</v>
      </c>
    </row>
    <row r="63000" spans="1:7">
      <c r="A63000" s="283">
        <f>'Comp. Desp. Indiretas'!$EC$7</f>
        <v>0</v>
      </c>
      <c r="B63000" s="278" t="str">
        <f>'Comp. Desp. Indiretas'!$A$103</f>
        <v>SMS</v>
      </c>
      <c r="D63000" s="279" t="str">
        <f>'Comp. Desp. Indiretas'!$C$103</f>
        <v>PGR</v>
      </c>
      <c r="E63000" s="278" t="str">
        <f>Resumo!$R$5</f>
        <v>Despesa</v>
      </c>
      <c r="F63000" s="278" t="str">
        <f>Resumo!$R$6</f>
        <v>Despesa Indireta</v>
      </c>
      <c r="G63000" s="286">
        <f>'Comp. Desp. Indiretas'!EC103</f>
        <v>0</v>
      </c>
    </row>
    <row r="63001" spans="1:7">
      <c r="A63001" s="283">
        <f>'Comp. Desp. Indiretas'!$EC$7</f>
        <v>0</v>
      </c>
      <c r="B63001" s="278" t="str">
        <f>'Comp. Desp. Indiretas'!$A$104</f>
        <v>SMS</v>
      </c>
      <c r="D63001" s="279" t="str">
        <f>'Comp. Desp. Indiretas'!$C$104</f>
        <v>PAE</v>
      </c>
      <c r="E63001" s="278" t="str">
        <f>Resumo!$R$5</f>
        <v>Despesa</v>
      </c>
      <c r="F63001" s="278" t="str">
        <f>Resumo!$R$6</f>
        <v>Despesa Indireta</v>
      </c>
      <c r="G63001" s="286">
        <f>'Comp. Desp. Indiretas'!EC104</f>
        <v>0</v>
      </c>
    </row>
    <row r="63002" spans="1:7">
      <c r="A63002" s="283">
        <f>'Comp. Desp. Indiretas'!$EC$7</f>
        <v>0</v>
      </c>
      <c r="B63002" s="278" t="str">
        <f>'Comp. Desp. Indiretas'!$A$105</f>
        <v>SMS</v>
      </c>
      <c r="D63002" s="279" t="str">
        <f>'Comp. Desp. Indiretas'!$C$105</f>
        <v>TREINAMENTO</v>
      </c>
      <c r="E63002" s="278" t="str">
        <f>Resumo!$R$5</f>
        <v>Despesa</v>
      </c>
      <c r="F63002" s="278" t="str">
        <f>Resumo!$R$6</f>
        <v>Despesa Indireta</v>
      </c>
      <c r="G63002" s="286">
        <f>'Comp. Desp. Indiretas'!EC105</f>
        <v>0</v>
      </c>
    </row>
    <row r="63003" spans="1:7">
      <c r="A63003" s="283">
        <f>'Comp. Desp. Indiretas'!$EC$7</f>
        <v>0</v>
      </c>
      <c r="B63003" s="278" t="str">
        <f>'Comp. Desp. Indiretas'!$A$106</f>
        <v>SMS</v>
      </c>
      <c r="D63003" s="279" t="str">
        <f>'Comp. Desp. Indiretas'!$C$106</f>
        <v>ASO</v>
      </c>
      <c r="E63003" s="278" t="str">
        <f>Resumo!$R$5</f>
        <v>Despesa</v>
      </c>
      <c r="F63003" s="278" t="str">
        <f>Resumo!$R$6</f>
        <v>Despesa Indireta</v>
      </c>
      <c r="G63003" s="286">
        <f>'Comp. Desp. Indiretas'!EC106</f>
        <v>0</v>
      </c>
    </row>
    <row r="63004" spans="1:7">
      <c r="A63004" s="283">
        <f>'Comp. Desp. Indiretas'!$EC$7</f>
        <v>0</v>
      </c>
      <c r="B63004" s="278">
        <f>'Comp. Desp. Indiretas'!$A$107</f>
        <v>0</v>
      </c>
      <c r="D63004" s="279" t="str">
        <f>'Comp. Desp. Indiretas'!$C$107</f>
        <v/>
      </c>
      <c r="E63004" s="278" t="str">
        <f>Resumo!$R$5</f>
        <v>Despesa</v>
      </c>
      <c r="F63004" s="278" t="str">
        <f>Resumo!$R$6</f>
        <v>Despesa Indireta</v>
      </c>
      <c r="G63004" s="286">
        <f>'Comp. Desp. Indiretas'!EC107</f>
        <v>0</v>
      </c>
    </row>
    <row r="63005" spans="1:7">
      <c r="A63005" s="283">
        <f>'Comp. Desp. Indiretas'!$EC$7</f>
        <v>0</v>
      </c>
      <c r="B63005" s="278">
        <f>'Comp. Desp. Indiretas'!$A$108</f>
        <v>0</v>
      </c>
      <c r="D63005" s="279" t="str">
        <f>'Comp. Desp. Indiretas'!$C$108</f>
        <v/>
      </c>
      <c r="E63005" s="278" t="str">
        <f>Resumo!$R$5</f>
        <v>Despesa</v>
      </c>
      <c r="F63005" s="278" t="str">
        <f>Resumo!$R$6</f>
        <v>Despesa Indireta</v>
      </c>
      <c r="G63005" s="286">
        <f>'Comp. Desp. Indiretas'!EC108</f>
        <v>0</v>
      </c>
    </row>
    <row r="63006" spans="1:7">
      <c r="A63006" s="283">
        <f>'Comp. Desp. Indiretas'!$EC$7</f>
        <v>0</v>
      </c>
      <c r="B63006" s="278">
        <f>'Comp. Desp. Indiretas'!$A$109</f>
        <v>0</v>
      </c>
      <c r="D63006" s="279" t="str">
        <f>'Comp. Desp. Indiretas'!$C$109</f>
        <v/>
      </c>
      <c r="E63006" s="278" t="str">
        <f>Resumo!$R$5</f>
        <v>Despesa</v>
      </c>
      <c r="F63006" s="278" t="str">
        <f>Resumo!$R$6</f>
        <v>Despesa Indireta</v>
      </c>
      <c r="G63006" s="286">
        <f>'Comp. Desp. Indiretas'!EC109</f>
        <v>0</v>
      </c>
    </row>
    <row r="63007" spans="1:7">
      <c r="A63007" s="283">
        <f>'Comp. Desp. Indiretas'!$EC$7</f>
        <v>0</v>
      </c>
      <c r="B63007" s="278">
        <f>'Comp. Desp. Indiretas'!$A$110</f>
        <v>0</v>
      </c>
      <c r="D63007" s="279" t="str">
        <f>'Comp. Desp. Indiretas'!$C$110</f>
        <v/>
      </c>
      <c r="E63007" s="278" t="str">
        <f>Resumo!$R$5</f>
        <v>Despesa</v>
      </c>
      <c r="F63007" s="278" t="str">
        <f>Resumo!$R$6</f>
        <v>Despesa Indireta</v>
      </c>
      <c r="G63007" s="286">
        <f>'Comp. Desp. Indiretas'!EC110</f>
        <v>0</v>
      </c>
    </row>
    <row r="63008" spans="1:7">
      <c r="A63008" s="283">
        <f>'Comp. Desp. Indiretas'!$EC$7</f>
        <v>0</v>
      </c>
      <c r="B63008" s="278">
        <f>'Comp. Desp. Indiretas'!$A$111</f>
        <v>0</v>
      </c>
      <c r="D63008" s="279" t="str">
        <f>'Comp. Desp. Indiretas'!$C$111</f>
        <v/>
      </c>
      <c r="E63008" s="278" t="str">
        <f>Resumo!$R$5</f>
        <v>Despesa</v>
      </c>
      <c r="F63008" s="278" t="str">
        <f>Resumo!$R$6</f>
        <v>Despesa Indireta</v>
      </c>
      <c r="G63008" s="286">
        <f>'Comp. Desp. Indiretas'!EC111</f>
        <v>0</v>
      </c>
    </row>
    <row r="63009" spans="1:7">
      <c r="A63009" s="283">
        <f>'Comp. Desp. Indiretas'!$EC$7</f>
        <v>0</v>
      </c>
      <c r="B63009" s="278">
        <f>'Comp. Desp. Indiretas'!$A$112</f>
        <v>0</v>
      </c>
      <c r="D63009" s="279" t="str">
        <f>'Comp. Desp. Indiretas'!$C$112</f>
        <v/>
      </c>
      <c r="E63009" s="278" t="str">
        <f>Resumo!$R$5</f>
        <v>Despesa</v>
      </c>
      <c r="F63009" s="278" t="str">
        <f>Resumo!$R$6</f>
        <v>Despesa Indireta</v>
      </c>
      <c r="G63009" s="286">
        <f>'Comp. Desp. Indiretas'!EC112</f>
        <v>0</v>
      </c>
    </row>
    <row r="63010" spans="1:7">
      <c r="A63010" s="283">
        <f>'Comp. Desp. Indiretas'!$EC$7</f>
        <v>0</v>
      </c>
      <c r="B63010" s="278" t="str">
        <f>'Composições Desp. Diretas'!$A$10</f>
        <v>MOD</v>
      </c>
      <c r="C63010" s="278" t="str">
        <f>EAP!$C$9</f>
        <v>PP01</v>
      </c>
      <c r="D63010" s="279" t="str">
        <f>'Composições Desp. Diretas'!$C$10</f>
        <v>ANALISTA TÉCNICO</v>
      </c>
      <c r="E63010" s="278" t="str">
        <f>Resumo!$R$5</f>
        <v>Despesa</v>
      </c>
      <c r="F63010" s="278" t="str">
        <f>Resumo!$R$7</f>
        <v>Despesa Direta</v>
      </c>
      <c r="G63010" s="286">
        <f>'Composições Desp. Diretas'!ED10</f>
        <v>0</v>
      </c>
    </row>
    <row r="63011" spans="1:7">
      <c r="A63011" s="283">
        <f>'Comp. Desp. Indiretas'!$EC$7</f>
        <v>0</v>
      </c>
      <c r="B63011" s="278" t="str">
        <f>'Composições Desp. Diretas'!$A$11</f>
        <v>MOD</v>
      </c>
      <c r="C63011" s="278" t="str">
        <f>EAP!$C$9</f>
        <v>PP01</v>
      </c>
      <c r="D63011" s="279" t="str">
        <f>'Composições Desp. Diretas'!$C$11</f>
        <v>ASSISTENTE ADMINISTRATIVO</v>
      </c>
      <c r="E63011" s="278" t="str">
        <f>Resumo!$R$5</f>
        <v>Despesa</v>
      </c>
      <c r="F63011" s="278" t="str">
        <f>Resumo!$R$7</f>
        <v>Despesa Direta</v>
      </c>
      <c r="G63011" s="286">
        <f>'Composições Desp. Diretas'!ED11</f>
        <v>0</v>
      </c>
    </row>
    <row r="63012" spans="1:7">
      <c r="A63012" s="283">
        <f>'Comp. Desp. Indiretas'!$EC$7</f>
        <v>0</v>
      </c>
      <c r="B63012" s="278" t="str">
        <f>'Composições Desp. Diretas'!$A$12</f>
        <v>MOD</v>
      </c>
      <c r="C63012" s="278" t="str">
        <f>EAP!$C$9</f>
        <v>PP01</v>
      </c>
      <c r="D63012" s="279" t="str">
        <f>'Composições Desp. Diretas'!$C$12</f>
        <v>TÉCNICO DE SEGURANÇA</v>
      </c>
      <c r="E63012" s="278" t="str">
        <f>Resumo!$R$5</f>
        <v>Despesa</v>
      </c>
      <c r="F63012" s="278" t="str">
        <f>Resumo!$R$7</f>
        <v>Despesa Direta</v>
      </c>
      <c r="G63012" s="286">
        <f>'Composições Desp. Diretas'!ED12</f>
        <v>0</v>
      </c>
    </row>
    <row r="63013" spans="1:7">
      <c r="A63013" s="283">
        <f>'Comp. Desp. Indiretas'!$EC$7</f>
        <v>0</v>
      </c>
      <c r="B63013" s="278" t="str">
        <f>'Composições Desp. Diretas'!$A$13</f>
        <v>MOD</v>
      </c>
      <c r="C63013" s="278" t="str">
        <f>EAP!$C$9</f>
        <v>PP01</v>
      </c>
      <c r="D63013" s="279" t="str">
        <f>'Composições Desp. Diretas'!$C$13</f>
        <v>PREPOSTO</v>
      </c>
      <c r="E63013" s="278" t="str">
        <f>Resumo!$R$5</f>
        <v>Despesa</v>
      </c>
      <c r="F63013" s="278" t="str">
        <f>Resumo!$R$7</f>
        <v>Despesa Direta</v>
      </c>
      <c r="G63013" s="286">
        <f>'Composições Desp. Diretas'!ED13</f>
        <v>0</v>
      </c>
    </row>
    <row r="63014" spans="1:7">
      <c r="A63014" s="283">
        <f>'Comp. Desp. Indiretas'!$EC$7</f>
        <v>0</v>
      </c>
      <c r="B63014" s="278" t="str">
        <f>'Composições Desp. Diretas'!$A$14</f>
        <v>MOD</v>
      </c>
      <c r="C63014" s="278" t="str">
        <f>EAP!$C$9</f>
        <v>PP01</v>
      </c>
      <c r="D63014" s="279" t="str">
        <f>'Composições Desp. Diretas'!$C$14</f>
        <v>COORDENADOR PEAC</v>
      </c>
      <c r="E63014" s="278" t="str">
        <f>Resumo!$R$5</f>
        <v>Despesa</v>
      </c>
      <c r="F63014" s="278" t="str">
        <f>Resumo!$R$7</f>
        <v>Despesa Direta</v>
      </c>
      <c r="G63014" s="286">
        <f>'Composições Desp. Diretas'!ED14</f>
        <v>0</v>
      </c>
    </row>
    <row r="63015" spans="1:7">
      <c r="A63015" s="283">
        <f>'Comp. Desp. Indiretas'!$EC$7</f>
        <v>0</v>
      </c>
      <c r="B63015" s="278" t="str">
        <f>'Composições Desp. Diretas'!$A$15</f>
        <v>MOD</v>
      </c>
      <c r="C63015" s="278" t="str">
        <f>EAP!$C$9</f>
        <v>PP01</v>
      </c>
      <c r="D63015" s="279" t="str">
        <f>'Composições Desp. Diretas'!$C$15</f>
        <v>COORDENADOR PEAC</v>
      </c>
      <c r="E63015" s="278" t="str">
        <f>Resumo!$R$5</f>
        <v>Despesa</v>
      </c>
      <c r="F63015" s="278" t="str">
        <f>Resumo!$R$7</f>
        <v>Despesa Direta</v>
      </c>
      <c r="G63015" s="286">
        <f>'Composições Desp. Diretas'!ED15</f>
        <v>0</v>
      </c>
    </row>
    <row r="63016" spans="1:7">
      <c r="A63016" s="283">
        <f>'Comp. Desp. Indiretas'!$EC$7</f>
        <v>0</v>
      </c>
      <c r="B63016" s="278" t="str">
        <f>'Composições Desp. Diretas'!$A$16</f>
        <v>MOD</v>
      </c>
      <c r="C63016" s="278" t="str">
        <f>EAP!$C$9</f>
        <v>PP01</v>
      </c>
      <c r="D63016" s="279" t="str">
        <f>'Composições Desp. Diretas'!$C$16</f>
        <v>PRODUÇÃO AUDIOVISUAL (DESIGNER GRÁFICO)</v>
      </c>
      <c r="E63016" s="278" t="str">
        <f>Resumo!$R$5</f>
        <v>Despesa</v>
      </c>
      <c r="F63016" s="278" t="str">
        <f>Resumo!$R$7</f>
        <v>Despesa Direta</v>
      </c>
      <c r="G63016" s="286">
        <f>'Composições Desp. Diretas'!ED16</f>
        <v>0</v>
      </c>
    </row>
    <row r="63017" spans="1:7">
      <c r="A63017" s="283">
        <f>'Comp. Desp. Indiretas'!$EC$7</f>
        <v>0</v>
      </c>
      <c r="B63017" s="278" t="str">
        <f>'Composições Desp. Diretas'!$A$17</f>
        <v>DG</v>
      </c>
      <c r="C63017" s="278" t="str">
        <f>EAP!$C$9</f>
        <v>PP01</v>
      </c>
      <c r="D63017" s="279" t="str">
        <f>'Composições Desp. Diretas'!$C$17</f>
        <v>AJUDA DE CUSTO - CAJU - NÍVEL 1</v>
      </c>
      <c r="E63017" s="278" t="str">
        <f>Resumo!$R$5</f>
        <v>Despesa</v>
      </c>
      <c r="F63017" s="278" t="str">
        <f>Resumo!$R$7</f>
        <v>Despesa Direta</v>
      </c>
      <c r="G63017" s="286">
        <f>'Composições Desp. Diretas'!ED17</f>
        <v>0</v>
      </c>
    </row>
    <row r="63018" spans="1:7">
      <c r="A63018" s="283">
        <f>'Comp. Desp. Indiretas'!$EC$7</f>
        <v>0</v>
      </c>
      <c r="B63018" s="278" t="str">
        <f>'Composições Desp. Diretas'!$A$18</f>
        <v>DG</v>
      </c>
      <c r="C63018" s="278" t="str">
        <f>EAP!$C$9</f>
        <v>PP01</v>
      </c>
      <c r="D63018" s="279" t="str">
        <f>'Composições Desp. Diretas'!$C$18</f>
        <v>AJUDA DE CUSTO - CAJU - NÍVEL 2</v>
      </c>
      <c r="E63018" s="278" t="str">
        <f>Resumo!$R$5</f>
        <v>Despesa</v>
      </c>
      <c r="F63018" s="278" t="str">
        <f>Resumo!$R$7</f>
        <v>Despesa Direta</v>
      </c>
      <c r="G63018" s="286">
        <f>'Composições Desp. Diretas'!ED18</f>
        <v>0</v>
      </c>
    </row>
    <row r="63019" spans="1:7">
      <c r="A63019" s="283">
        <f>'Comp. Desp. Indiretas'!$EC$7</f>
        <v>0</v>
      </c>
      <c r="B63019" s="278" t="str">
        <f>'Composições Desp. Diretas'!$A$19</f>
        <v>MA</v>
      </c>
      <c r="C63019" s="278" t="str">
        <f>EAP!$C$9</f>
        <v>PP01</v>
      </c>
      <c r="D63019" s="279" t="str">
        <f>'Composições Desp. Diretas'!$C$19</f>
        <v>UNIFORME/EPI</v>
      </c>
      <c r="E63019" s="278" t="str">
        <f>Resumo!$R$5</f>
        <v>Despesa</v>
      </c>
      <c r="F63019" s="278" t="str">
        <f>Resumo!$R$7</f>
        <v>Despesa Direta</v>
      </c>
      <c r="G63019" s="286">
        <f>'Composições Desp. Diretas'!ED19</f>
        <v>0</v>
      </c>
    </row>
    <row r="63020" spans="1:7">
      <c r="A63020" s="283">
        <f>'Comp. Desp. Indiretas'!$EC$7</f>
        <v>0</v>
      </c>
      <c r="B63020" s="278" t="str">
        <f>'Composições Desp. Diretas'!$A$20</f>
        <v>SMS</v>
      </c>
      <c r="C63020" s="278" t="str">
        <f>EAP!$C$9</f>
        <v>PP01</v>
      </c>
      <c r="D63020" s="279" t="str">
        <f>'Composições Desp. Diretas'!$C$20</f>
        <v>ASO</v>
      </c>
      <c r="E63020" s="278" t="str">
        <f>Resumo!$R$5</f>
        <v>Despesa</v>
      </c>
      <c r="F63020" s="278" t="str">
        <f>Resumo!$R$7</f>
        <v>Despesa Direta</v>
      </c>
      <c r="G63020" s="286">
        <f>'Composições Desp. Diretas'!ED20</f>
        <v>0</v>
      </c>
    </row>
    <row r="63021" spans="1:7">
      <c r="A63021" s="283">
        <f>'Comp. Desp. Indiretas'!$EC$7</f>
        <v>0</v>
      </c>
      <c r="B63021" s="278" t="str">
        <f>'Composições Desp. Diretas'!$A$21</f>
        <v>EQ</v>
      </c>
      <c r="C63021" s="278" t="str">
        <f>EAP!$C$9</f>
        <v>PP01</v>
      </c>
      <c r="D63021" s="279" t="str">
        <f>'Composições Desp. Diretas'!$C$21</f>
        <v>NOTEBOOK</v>
      </c>
      <c r="E63021" s="278" t="str">
        <f>Resumo!$R$5</f>
        <v>Despesa</v>
      </c>
      <c r="F63021" s="278" t="str">
        <f>Resumo!$R$7</f>
        <v>Despesa Direta</v>
      </c>
      <c r="G63021" s="286">
        <f>'Composições Desp. Diretas'!ED21</f>
        <v>0</v>
      </c>
    </row>
    <row r="63022" spans="1:7">
      <c r="A63022" s="283">
        <f>'Comp. Desp. Indiretas'!$EC$7</f>
        <v>0</v>
      </c>
      <c r="B63022" s="278" t="str">
        <f>'Composições Desp. Diretas'!$A$22</f>
        <v>EQ</v>
      </c>
      <c r="C63022" s="278" t="str">
        <f>EAP!$C$9</f>
        <v>PP01</v>
      </c>
      <c r="D63022" s="279" t="str">
        <f>'Composições Desp. Diretas'!$C$22</f>
        <v>KIT MULTIMÍDIA</v>
      </c>
      <c r="E63022" s="278" t="str">
        <f>Resumo!$R$5</f>
        <v>Despesa</v>
      </c>
      <c r="F63022" s="278" t="str">
        <f>Resumo!$R$7</f>
        <v>Despesa Direta</v>
      </c>
      <c r="G63022" s="286">
        <f>'Composições Desp. Diretas'!ED22</f>
        <v>0</v>
      </c>
    </row>
    <row r="63023" spans="1:7">
      <c r="A63023" s="283">
        <f>'Comp. Desp. Indiretas'!$EC$7</f>
        <v>0</v>
      </c>
      <c r="B63023" s="278" t="str">
        <f>'Composições Desp. Diretas'!$A$23</f>
        <v>SMS</v>
      </c>
      <c r="C63023" s="278" t="str">
        <f>EAP!$C$9</f>
        <v>PP01</v>
      </c>
      <c r="D63023" s="279" t="str">
        <f>'Composições Desp. Diretas'!$C$23</f>
        <v>TREINAMENTO RAC02 (VALE)</v>
      </c>
      <c r="E63023" s="278" t="str">
        <f>Resumo!$R$5</f>
        <v>Despesa</v>
      </c>
      <c r="F63023" s="278" t="str">
        <f>Resumo!$R$7</f>
        <v>Despesa Direta</v>
      </c>
      <c r="G63023" s="286">
        <f>'Composições Desp. Diretas'!ED23</f>
        <v>0</v>
      </c>
    </row>
    <row r="63024" spans="1:7">
      <c r="A63024" s="283">
        <f>'Comp. Desp. Indiretas'!$EC$7</f>
        <v>0</v>
      </c>
      <c r="B63024" s="278" t="str">
        <f>'Composições Desp. Diretas'!$A$24</f>
        <v>SE</v>
      </c>
      <c r="C63024" s="278" t="str">
        <f>EAP!$C$9</f>
        <v>PP01</v>
      </c>
      <c r="D63024" s="279" t="str">
        <f>'Composições Desp. Diretas'!$C$24</f>
        <v>ESPECIALISTA - 44h/MÊS</v>
      </c>
      <c r="E63024" s="278" t="str">
        <f>Resumo!$R$5</f>
        <v>Despesa</v>
      </c>
      <c r="F63024" s="278" t="str">
        <f>Resumo!$R$7</f>
        <v>Despesa Direta</v>
      </c>
      <c r="G63024" s="286">
        <f>'Composições Desp. Diretas'!ED24</f>
        <v>0</v>
      </c>
    </row>
    <row r="63025" spans="1:7">
      <c r="A63025" s="283">
        <f>'Comp. Desp. Indiretas'!$EC$7</f>
        <v>0</v>
      </c>
      <c r="B63025" s="278">
        <f>'Composições Desp. Diretas'!$A$25</f>
        <v>0</v>
      </c>
      <c r="C63025" s="278" t="str">
        <f>EAP!$C$9</f>
        <v>PP01</v>
      </c>
      <c r="D63025" s="279">
        <f>'Composições Desp. Diretas'!$C$25</f>
        <v>0</v>
      </c>
      <c r="E63025" s="278" t="str">
        <f>Resumo!$R$5</f>
        <v>Despesa</v>
      </c>
      <c r="F63025" s="278" t="str">
        <f>Resumo!$R$7</f>
        <v>Despesa Direta</v>
      </c>
      <c r="G63025" s="286">
        <f>'Composições Desp. Diretas'!ED25</f>
        <v>0</v>
      </c>
    </row>
    <row r="63026" spans="1:7">
      <c r="A63026" s="283">
        <f>'Comp. Desp. Indiretas'!$EC$7</f>
        <v>0</v>
      </c>
      <c r="B63026" s="278">
        <f>'Composições Desp. Diretas'!$A$26</f>
        <v>0</v>
      </c>
      <c r="C63026" s="278" t="str">
        <f>EAP!$C$9</f>
        <v>PP01</v>
      </c>
      <c r="D63026" s="279">
        <f>'Composições Desp. Diretas'!$C$26</f>
        <v>0</v>
      </c>
      <c r="E63026" s="278" t="str">
        <f>Resumo!$R$5</f>
        <v>Despesa</v>
      </c>
      <c r="F63026" s="278" t="str">
        <f>Resumo!$R$7</f>
        <v>Despesa Direta</v>
      </c>
      <c r="G63026" s="286">
        <f>'Composições Desp. Diretas'!ED26</f>
        <v>0</v>
      </c>
    </row>
    <row r="63027" spans="1:7">
      <c r="A63027" s="283">
        <f>'Comp. Desp. Indiretas'!$EC$7</f>
        <v>0</v>
      </c>
      <c r="B63027" s="278">
        <f>'Composições Desp. Diretas'!$A$27</f>
        <v>0</v>
      </c>
      <c r="C63027" s="278" t="str">
        <f>EAP!$C$9</f>
        <v>PP01</v>
      </c>
      <c r="D63027" s="279">
        <f>'Composições Desp. Diretas'!$C$27</f>
        <v>0</v>
      </c>
      <c r="E63027" s="278" t="str">
        <f>Resumo!$R$5</f>
        <v>Despesa</v>
      </c>
      <c r="F63027" s="278" t="str">
        <f>Resumo!$R$7</f>
        <v>Despesa Direta</v>
      </c>
      <c r="G63027" s="286">
        <f>'Composições Desp. Diretas'!ED27</f>
        <v>0</v>
      </c>
    </row>
    <row r="63028" spans="1:7">
      <c r="A63028" s="283">
        <f>'Comp. Desp. Indiretas'!$EC$7</f>
        <v>0</v>
      </c>
      <c r="B63028" s="278">
        <f>'Composições Desp. Diretas'!$A$28</f>
        <v>0</v>
      </c>
      <c r="C63028" s="278" t="str">
        <f>EAP!$C$9</f>
        <v>PP01</v>
      </c>
      <c r="D63028" s="279">
        <f>'Composições Desp. Diretas'!$C$28</f>
        <v>0</v>
      </c>
      <c r="E63028" s="278" t="str">
        <f>Resumo!$R$5</f>
        <v>Despesa</v>
      </c>
      <c r="F63028" s="278" t="str">
        <f>Resumo!$R$7</f>
        <v>Despesa Direta</v>
      </c>
      <c r="G63028" s="286">
        <f>'Composições Desp. Diretas'!ED28</f>
        <v>0</v>
      </c>
    </row>
    <row r="63029" spans="1:7">
      <c r="A63029" s="283">
        <f>'Comp. Desp. Indiretas'!$EC$7</f>
        <v>0</v>
      </c>
      <c r="B63029" s="278">
        <f>'Composições Desp. Diretas'!$A$29</f>
        <v>0</v>
      </c>
      <c r="C63029" s="278" t="str">
        <f>EAP!$C$9</f>
        <v>PP01</v>
      </c>
      <c r="D63029" s="279">
        <f>'Composições Desp. Diretas'!$C$29</f>
        <v>0</v>
      </c>
      <c r="E63029" s="278" t="str">
        <f>Resumo!$R$5</f>
        <v>Despesa</v>
      </c>
      <c r="F63029" s="278" t="str">
        <f>Resumo!$R$7</f>
        <v>Despesa Direta</v>
      </c>
      <c r="G63029" s="286">
        <f>'Composições Desp. Diretas'!ED29</f>
        <v>0</v>
      </c>
    </row>
    <row r="63030" spans="1:7">
      <c r="A63030" s="283">
        <f>'Comp. Desp. Indiretas'!$EC$7</f>
        <v>0</v>
      </c>
      <c r="B63030" s="278">
        <f>'Composições Desp. Diretas'!$A$30</f>
        <v>0</v>
      </c>
      <c r="C63030" s="278" t="str">
        <f>EAP!$C$9</f>
        <v>PP01</v>
      </c>
      <c r="D63030" s="279">
        <f>'Composições Desp. Diretas'!$C$30</f>
        <v>0</v>
      </c>
      <c r="E63030" s="278" t="str">
        <f>Resumo!$R$5</f>
        <v>Despesa</v>
      </c>
      <c r="F63030" s="278" t="str">
        <f>Resumo!$R$7</f>
        <v>Despesa Direta</v>
      </c>
      <c r="G63030" s="286">
        <f>'Composições Desp. Diretas'!ED30</f>
        <v>0</v>
      </c>
    </row>
    <row r="63031" spans="1:7">
      <c r="A63031" s="283">
        <f>'Comp. Desp. Indiretas'!$EC$7</f>
        <v>0</v>
      </c>
      <c r="B63031" s="278">
        <f>'Composições Desp. Diretas'!$A$31</f>
        <v>0</v>
      </c>
      <c r="C63031" s="278" t="str">
        <f>EAP!$C$9</f>
        <v>PP01</v>
      </c>
      <c r="D63031" s="279">
        <f>'Composições Desp. Diretas'!$C$31</f>
        <v>0</v>
      </c>
      <c r="E63031" s="278" t="str">
        <f>Resumo!$R$5</f>
        <v>Despesa</v>
      </c>
      <c r="F63031" s="278" t="str">
        <f>Resumo!$R$7</f>
        <v>Despesa Direta</v>
      </c>
      <c r="G63031" s="286">
        <f>'Composições Desp. Diretas'!ED31</f>
        <v>0</v>
      </c>
    </row>
    <row r="63032" spans="1:7">
      <c r="A63032" s="283">
        <f>'Comp. Desp. Indiretas'!$EC$7</f>
        <v>0</v>
      </c>
      <c r="B63032" s="278">
        <f>'Composições Desp. Diretas'!$A$32</f>
        <v>0</v>
      </c>
      <c r="C63032" s="278" t="str">
        <f>EAP!$C$9</f>
        <v>PP01</v>
      </c>
      <c r="D63032" s="279">
        <f>'Composições Desp. Diretas'!$C$32</f>
        <v>0</v>
      </c>
      <c r="E63032" s="278" t="str">
        <f>Resumo!$R$5</f>
        <v>Despesa</v>
      </c>
      <c r="F63032" s="278" t="str">
        <f>Resumo!$R$7</f>
        <v>Despesa Direta</v>
      </c>
      <c r="G63032" s="286">
        <f>'Composições Desp. Diretas'!ED32</f>
        <v>0</v>
      </c>
    </row>
    <row r="63033" spans="1:7">
      <c r="A63033" s="283">
        <f>'Comp. Desp. Indiretas'!$EC$7</f>
        <v>0</v>
      </c>
      <c r="B63033" s="278">
        <f>'Composições Desp. Diretas'!$A$33</f>
        <v>0</v>
      </c>
      <c r="C63033" s="278" t="str">
        <f>EAP!$C$9</f>
        <v>PP01</v>
      </c>
      <c r="D63033" s="279">
        <f>'Composições Desp. Diretas'!$C$33</f>
        <v>0</v>
      </c>
      <c r="E63033" s="278" t="str">
        <f>Resumo!$R$5</f>
        <v>Despesa</v>
      </c>
      <c r="F63033" s="278" t="str">
        <f>Resumo!$R$7</f>
        <v>Despesa Direta</v>
      </c>
      <c r="G63033" s="286">
        <f>'Composições Desp. Diretas'!ED33</f>
        <v>0</v>
      </c>
    </row>
    <row r="63034" spans="1:7">
      <c r="A63034" s="283">
        <f>'Comp. Desp. Indiretas'!$EC$7</f>
        <v>0</v>
      </c>
      <c r="B63034" s="278">
        <f>'Composições Desp. Diretas'!$A$34</f>
        <v>0</v>
      </c>
      <c r="C63034" s="278" t="str">
        <f>EAP!$C$9</f>
        <v>PP01</v>
      </c>
      <c r="D63034" s="279">
        <f>'Composições Desp. Diretas'!$C$34</f>
        <v>0</v>
      </c>
      <c r="E63034" s="278" t="str">
        <f>Resumo!$R$5</f>
        <v>Despesa</v>
      </c>
      <c r="F63034" s="278" t="str">
        <f>Resumo!$R$7</f>
        <v>Despesa Direta</v>
      </c>
      <c r="G63034" s="286">
        <f>'Composições Desp. Diretas'!ED34</f>
        <v>0</v>
      </c>
    </row>
    <row r="63035" spans="1:7">
      <c r="A63035" s="283">
        <f>'Comp. Desp. Indiretas'!$EC$7</f>
        <v>0</v>
      </c>
      <c r="B63035" s="278">
        <f>'Composições Desp. Diretas'!$A$35</f>
        <v>0</v>
      </c>
      <c r="C63035" s="278" t="str">
        <f>EAP!$C$9</f>
        <v>PP01</v>
      </c>
      <c r="D63035" s="279">
        <f>'Composições Desp. Diretas'!$C$35</f>
        <v>0</v>
      </c>
      <c r="E63035" s="278" t="str">
        <f>Resumo!$R$5</f>
        <v>Despesa</v>
      </c>
      <c r="F63035" s="278" t="str">
        <f>Resumo!$R$7</f>
        <v>Despesa Direta</v>
      </c>
      <c r="G63035" s="286">
        <f>'Composições Desp. Diretas'!ED35</f>
        <v>0</v>
      </c>
    </row>
    <row r="63036" spans="1:7">
      <c r="A63036" s="283">
        <f>'Comp. Desp. Indiretas'!$EC$7</f>
        <v>0</v>
      </c>
      <c r="B63036" s="278">
        <f>'Composições Desp. Diretas'!$A$36</f>
        <v>0</v>
      </c>
      <c r="C63036" s="278" t="str">
        <f>EAP!$C$9</f>
        <v>PP01</v>
      </c>
      <c r="D63036" s="279">
        <f>'Composições Desp. Diretas'!$C$36</f>
        <v>0</v>
      </c>
      <c r="E63036" s="278" t="str">
        <f>Resumo!$R$5</f>
        <v>Despesa</v>
      </c>
      <c r="F63036" s="278" t="str">
        <f>Resumo!$R$7</f>
        <v>Despesa Direta</v>
      </c>
      <c r="G63036" s="286">
        <f>'Composições Desp. Diretas'!ED36</f>
        <v>0</v>
      </c>
    </row>
    <row r="63037" spans="1:7">
      <c r="A63037" s="283">
        <f>'Comp. Desp. Indiretas'!$EC$7</f>
        <v>0</v>
      </c>
      <c r="B63037" s="278">
        <f>'Composições Desp. Diretas'!$A$37</f>
        <v>0</v>
      </c>
      <c r="C63037" s="278" t="str">
        <f>EAP!$C$9</f>
        <v>PP01</v>
      </c>
      <c r="D63037" s="279">
        <f>'Composições Desp. Diretas'!$C$37</f>
        <v>0</v>
      </c>
      <c r="E63037" s="278" t="str">
        <f>Resumo!$R$5</f>
        <v>Despesa</v>
      </c>
      <c r="F63037" s="278" t="str">
        <f>Resumo!$R$7</f>
        <v>Despesa Direta</v>
      </c>
      <c r="G63037" s="286">
        <f>'Composições Desp. Diretas'!ED37</f>
        <v>0</v>
      </c>
    </row>
    <row r="63038" spans="1:7">
      <c r="A63038" s="283">
        <f>'Comp. Desp. Indiretas'!$EC$7</f>
        <v>0</v>
      </c>
      <c r="B63038" s="278">
        <f>'Composições Desp. Diretas'!$A$38</f>
        <v>0</v>
      </c>
      <c r="C63038" s="278" t="str">
        <f>EAP!$C$9</f>
        <v>PP01</v>
      </c>
      <c r="D63038" s="279">
        <f>'Composições Desp. Diretas'!$C$38</f>
        <v>0</v>
      </c>
      <c r="E63038" s="278" t="str">
        <f>Resumo!$R$5</f>
        <v>Despesa</v>
      </c>
      <c r="F63038" s="278" t="str">
        <f>Resumo!$R$7</f>
        <v>Despesa Direta</v>
      </c>
      <c r="G63038" s="286">
        <f>'Composições Desp. Diretas'!ED38</f>
        <v>0</v>
      </c>
    </row>
    <row r="63039" spans="1:7">
      <c r="A63039" s="283">
        <f>'Comp. Desp. Indiretas'!$EC$7</f>
        <v>0</v>
      </c>
      <c r="B63039" s="278">
        <f>'Composições Desp. Diretas'!$A$39</f>
        <v>0</v>
      </c>
      <c r="C63039" s="278" t="str">
        <f>EAP!$C$9</f>
        <v>PP01</v>
      </c>
      <c r="D63039" s="279">
        <f>'Composições Desp. Diretas'!$C$39</f>
        <v>0</v>
      </c>
      <c r="E63039" s="278" t="str">
        <f>Resumo!$R$5</f>
        <v>Despesa</v>
      </c>
      <c r="F63039" s="278" t="str">
        <f>Resumo!$R$7</f>
        <v>Despesa Direta</v>
      </c>
      <c r="G63039" s="286">
        <f>'Composições Desp. Diretas'!ED39</f>
        <v>0</v>
      </c>
    </row>
    <row r="63040" spans="1:7">
      <c r="A63040" s="283">
        <f>'Comp. Desp. Indiretas'!$EC$7</f>
        <v>0</v>
      </c>
      <c r="B63040" s="278">
        <f>'Composições Desp. Diretas'!$A$40</f>
        <v>0</v>
      </c>
      <c r="C63040" s="278" t="str">
        <f>EAP!$C$9</f>
        <v>PP01</v>
      </c>
      <c r="D63040" s="279">
        <f>'Composições Desp. Diretas'!$C$40</f>
        <v>0</v>
      </c>
      <c r="E63040" s="278" t="str">
        <f>Resumo!$R$5</f>
        <v>Despesa</v>
      </c>
      <c r="F63040" s="278" t="str">
        <f>Resumo!$R$7</f>
        <v>Despesa Direta</v>
      </c>
      <c r="G63040" s="286">
        <f>'Composições Desp. Diretas'!ED40</f>
        <v>0</v>
      </c>
    </row>
    <row r="63041" spans="1:7">
      <c r="A63041" s="283">
        <f>'Comp. Desp. Indiretas'!$EC$7</f>
        <v>0</v>
      </c>
      <c r="B63041" s="278" t="str">
        <f>'Composições Desp. Diretas'!$A$42</f>
        <v>DG</v>
      </c>
      <c r="C63041" s="278" t="str">
        <f>EAP!$C$10</f>
        <v>PP02</v>
      </c>
      <c r="D63041" s="279" t="str">
        <f>'Composições Desp. Diretas'!$C$42</f>
        <v>ALUGUEL DE VEÍCULO SUV</v>
      </c>
      <c r="E63041" s="278" t="str">
        <f>Resumo!$R$5</f>
        <v>Despesa</v>
      </c>
      <c r="F63041" s="278" t="str">
        <f>Resumo!$R$7</f>
        <v>Despesa Direta</v>
      </c>
      <c r="G63041" s="286">
        <f>'Composições Desp. Diretas'!ED42</f>
        <v>0</v>
      </c>
    </row>
    <row r="63042" spans="1:7">
      <c r="A63042" s="283">
        <f>'Comp. Desp. Indiretas'!$EC$7</f>
        <v>0</v>
      </c>
      <c r="B63042" s="278" t="str">
        <f>'Composições Desp. Diretas'!$A$43</f>
        <v>DG</v>
      </c>
      <c r="C63042" s="278" t="str">
        <f>EAP!$C$10</f>
        <v>PP02</v>
      </c>
      <c r="D63042" s="279" t="str">
        <f>'Composições Desp. Diretas'!$C$43</f>
        <v>COMBUSTÍVEL - GASOLINA</v>
      </c>
      <c r="E63042" s="278" t="str">
        <f>Resumo!$R$5</f>
        <v>Despesa</v>
      </c>
      <c r="F63042" s="278" t="str">
        <f>Resumo!$R$7</f>
        <v>Despesa Direta</v>
      </c>
      <c r="G63042" s="286">
        <f>'Composições Desp. Diretas'!ED43</f>
        <v>0</v>
      </c>
    </row>
    <row r="63043" spans="1:7">
      <c r="A63043" s="283">
        <f>'Comp. Desp. Indiretas'!$EC$7</f>
        <v>0</v>
      </c>
      <c r="B63043" s="278" t="str">
        <f>'Composições Desp. Diretas'!$A$44</f>
        <v>DG</v>
      </c>
      <c r="C63043" s="278" t="str">
        <f>EAP!$C$10</f>
        <v>PP02</v>
      </c>
      <c r="D63043" s="279" t="str">
        <f>'Composições Desp. Diretas'!$C$44</f>
        <v>EQUIPAMENTOS VEÍCULO (SENSOR DE FADIGA + TELEMETRIA)</v>
      </c>
      <c r="E63043" s="278" t="str">
        <f>Resumo!$R$5</f>
        <v>Despesa</v>
      </c>
      <c r="F63043" s="278" t="str">
        <f>Resumo!$R$7</f>
        <v>Despesa Direta</v>
      </c>
      <c r="G63043" s="286">
        <f>'Composições Desp. Diretas'!ED44</f>
        <v>0</v>
      </c>
    </row>
    <row r="63044" spans="1:7">
      <c r="A63044" s="283">
        <f>'Comp. Desp. Indiretas'!$EC$7</f>
        <v>0</v>
      </c>
      <c r="B63044" s="278" t="str">
        <f>'Composições Desp. Diretas'!$A$45</f>
        <v>DG</v>
      </c>
      <c r="C63044" s="278" t="str">
        <f>EAP!$C$10</f>
        <v>PP02</v>
      </c>
      <c r="D63044" s="279" t="str">
        <f>'Composições Desp. Diretas'!$C$45</f>
        <v>INSTALAÇÃO SENSOR FADIGA</v>
      </c>
      <c r="E63044" s="278" t="str">
        <f>Resumo!$R$5</f>
        <v>Despesa</v>
      </c>
      <c r="F63044" s="278" t="str">
        <f>Resumo!$R$7</f>
        <v>Despesa Direta</v>
      </c>
      <c r="G63044" s="286">
        <f>'Composições Desp. Diretas'!ED45</f>
        <v>0</v>
      </c>
    </row>
    <row r="63045" spans="1:7">
      <c r="A63045" s="283">
        <f>'Comp. Desp. Indiretas'!$EC$7</f>
        <v>0</v>
      </c>
      <c r="B63045" s="278" t="str">
        <f>'Composições Desp. Diretas'!$A$46</f>
        <v>DG</v>
      </c>
      <c r="C63045" s="278" t="str">
        <f>EAP!$C$10</f>
        <v>PP02</v>
      </c>
      <c r="D63045" s="279" t="str">
        <f>'Composições Desp. Diretas'!$C$46</f>
        <v>DESINSTALAÇÃO SENSOR FADIGA</v>
      </c>
      <c r="E63045" s="278" t="str">
        <f>Resumo!$R$5</f>
        <v>Despesa</v>
      </c>
      <c r="F63045" s="278" t="str">
        <f>Resumo!$R$7</f>
        <v>Despesa Direta</v>
      </c>
      <c r="G63045" s="286">
        <f>'Composições Desp. Diretas'!ED46</f>
        <v>0</v>
      </c>
    </row>
    <row r="63046" spans="1:7">
      <c r="A63046" s="283">
        <f>'Comp. Desp. Indiretas'!$EC$7</f>
        <v>0</v>
      </c>
      <c r="B63046" s="278" t="str">
        <f>'Composições Desp. Diretas'!$A$47</f>
        <v>DG</v>
      </c>
      <c r="C63046" s="278" t="str">
        <f>EAP!$C$10</f>
        <v>PP02</v>
      </c>
      <c r="D63046" s="279" t="str">
        <f>'Composições Desp. Diretas'!$C$47</f>
        <v>INSTALAÇÃO TELEMETRIA</v>
      </c>
      <c r="E63046" s="278" t="str">
        <f>Resumo!$R$5</f>
        <v>Despesa</v>
      </c>
      <c r="F63046" s="278" t="str">
        <f>Resumo!$R$7</f>
        <v>Despesa Direta</v>
      </c>
      <c r="G63046" s="286">
        <f>'Composições Desp. Diretas'!ED47</f>
        <v>0</v>
      </c>
    </row>
    <row r="63047" spans="1:7">
      <c r="A63047" s="283">
        <f>'Comp. Desp. Indiretas'!$EC$7</f>
        <v>0</v>
      </c>
      <c r="B63047" s="278" t="str">
        <f>'Composições Desp. Diretas'!$A$48</f>
        <v>DG</v>
      </c>
      <c r="C63047" s="278" t="str">
        <f>EAP!$C$10</f>
        <v>PP02</v>
      </c>
      <c r="D63047" s="279" t="str">
        <f>'Composições Desp. Diretas'!$C$48</f>
        <v>DESINSTALAÇÃO TELEMETRIA</v>
      </c>
      <c r="E63047" s="278" t="str">
        <f>Resumo!$R$5</f>
        <v>Despesa</v>
      </c>
      <c r="F63047" s="278" t="str">
        <f>Resumo!$R$7</f>
        <v>Despesa Direta</v>
      </c>
      <c r="G63047" s="286">
        <f>'Composições Desp. Diretas'!ED48</f>
        <v>0</v>
      </c>
    </row>
    <row r="63048" spans="1:7">
      <c r="A63048" s="283">
        <f>'Comp. Desp. Indiretas'!$EC$7</f>
        <v>0</v>
      </c>
      <c r="B63048" s="278" t="str">
        <f>'Composições Desp. Diretas'!$A$49</f>
        <v>DG</v>
      </c>
      <c r="C63048" s="278" t="str">
        <f>EAP!$C$10</f>
        <v>PP02</v>
      </c>
      <c r="D63048" s="279" t="str">
        <f>'Composições Desp. Diretas'!$C$49</f>
        <v>INSTALAÇÃO E DESINSTALAÇÃO DE SIRENE DE RÉ</v>
      </c>
      <c r="E63048" s="278" t="str">
        <f>Resumo!$R$5</f>
        <v>Despesa</v>
      </c>
      <c r="F63048" s="278" t="str">
        <f>Resumo!$R$7</f>
        <v>Despesa Direta</v>
      </c>
      <c r="G63048" s="286">
        <f>'Composições Desp. Diretas'!ED49</f>
        <v>0</v>
      </c>
    </row>
    <row r="63049" spans="1:7">
      <c r="A63049" s="283">
        <f>'Comp. Desp. Indiretas'!$EC$7</f>
        <v>0</v>
      </c>
      <c r="B63049" s="278" t="str">
        <f>'Composições Desp. Diretas'!$A$50</f>
        <v>DG</v>
      </c>
      <c r="C63049" s="278" t="str">
        <f>EAP!$C$10</f>
        <v>PP02</v>
      </c>
      <c r="D63049" s="279" t="str">
        <f>'Composições Desp. Diretas'!$C$50</f>
        <v>LAVAGEM DE VEÍCULO</v>
      </c>
      <c r="E63049" s="278" t="str">
        <f>Resumo!$R$5</f>
        <v>Despesa</v>
      </c>
      <c r="F63049" s="278" t="str">
        <f>Resumo!$R$7</f>
        <v>Despesa Direta</v>
      </c>
      <c r="G63049" s="286">
        <f>'Composições Desp. Diretas'!ED50</f>
        <v>0</v>
      </c>
    </row>
    <row r="63050" spans="1:7">
      <c r="A63050" s="283">
        <f>'Comp. Desp. Indiretas'!$EC$7</f>
        <v>0</v>
      </c>
      <c r="B63050" s="278" t="str">
        <f>'Composições Desp. Diretas'!$A$51</f>
        <v>MA</v>
      </c>
      <c r="C63050" s="278" t="str">
        <f>EAP!$C$10</f>
        <v>PP02</v>
      </c>
      <c r="D63050" s="279" t="str">
        <f>'Composições Desp. Diretas'!$C$51</f>
        <v>MATERIAIS GRÁFICOS (CARTILHAS, FOLDERS, BANNER, CADERNO, OUTDOOR, PLACAS, E ETC)</v>
      </c>
      <c r="E63050" s="278" t="str">
        <f>Resumo!$R$5</f>
        <v>Despesa</v>
      </c>
      <c r="F63050" s="278" t="str">
        <f>Resumo!$R$7</f>
        <v>Despesa Direta</v>
      </c>
      <c r="G63050" s="286">
        <f>'Composições Desp. Diretas'!ED51</f>
        <v>0</v>
      </c>
    </row>
    <row r="63051" spans="1:7">
      <c r="A63051" s="283">
        <f>'Comp. Desp. Indiretas'!$EC$7</f>
        <v>0</v>
      </c>
      <c r="B63051" s="278" t="str">
        <f>'Composições Desp. Diretas'!$A$52</f>
        <v>DG</v>
      </c>
      <c r="C63051" s="278" t="str">
        <f>EAP!$C$10</f>
        <v>PP02</v>
      </c>
      <c r="D63051" s="279" t="str">
        <f>'Composições Desp. Diretas'!$C$52</f>
        <v>LANCHES OFICINAS / EVENTOS / REUNIÕES</v>
      </c>
      <c r="E63051" s="278" t="str">
        <f>Resumo!$R$5</f>
        <v>Despesa</v>
      </c>
      <c r="F63051" s="278" t="str">
        <f>Resumo!$R$7</f>
        <v>Despesa Direta</v>
      </c>
      <c r="G63051" s="286">
        <f>'Composições Desp. Diretas'!ED52</f>
        <v>0</v>
      </c>
    </row>
    <row r="63052" spans="1:7">
      <c r="A63052" s="283">
        <f>'Comp. Desp. Indiretas'!$EC$7</f>
        <v>0</v>
      </c>
      <c r="B63052" s="278" t="str">
        <f>'Composições Desp. Diretas'!$A$53</f>
        <v>DG</v>
      </c>
      <c r="C63052" s="278" t="str">
        <f>EAP!$C$10</f>
        <v>PP02</v>
      </c>
      <c r="D63052" s="279" t="str">
        <f>'Composições Desp. Diretas'!$C$53</f>
        <v>TRANSPORTE PARTICIPANTES</v>
      </c>
      <c r="E63052" s="278" t="str">
        <f>Resumo!$R$5</f>
        <v>Despesa</v>
      </c>
      <c r="F63052" s="278" t="str">
        <f>Resumo!$R$7</f>
        <v>Despesa Direta</v>
      </c>
      <c r="G63052" s="286">
        <f>'Composições Desp. Diretas'!ED53</f>
        <v>0</v>
      </c>
    </row>
    <row r="63053" spans="1:7">
      <c r="A63053" s="283">
        <f>'Comp. Desp. Indiretas'!$EC$7</f>
        <v>0</v>
      </c>
      <c r="B63053" s="278" t="str">
        <f>'Composições Desp. Diretas'!$A$54</f>
        <v>MA</v>
      </c>
      <c r="C63053" s="278" t="str">
        <f>EAP!$C$10</f>
        <v>PP02</v>
      </c>
      <c r="D63053" s="279" t="str">
        <f>'Composições Desp. Diretas'!$C$54</f>
        <v>MATERIAIS DE ESCRITÓRIO (CARTOLINA, PAPEL, TESOURA, CANETA, LÁPIS, GRAMPEADOR, DUREX, FITA ADESIVA, E ETC.)</v>
      </c>
      <c r="E63053" s="278" t="str">
        <f>Resumo!$R$5</f>
        <v>Despesa</v>
      </c>
      <c r="F63053" s="278" t="str">
        <f>Resumo!$R$7</f>
        <v>Despesa Direta</v>
      </c>
      <c r="G63053" s="286">
        <f>'Composições Desp. Diretas'!ED54</f>
        <v>0</v>
      </c>
    </row>
    <row r="63054" spans="1:7">
      <c r="A63054" s="283">
        <f>'Comp. Desp. Indiretas'!$EC$7</f>
        <v>0</v>
      </c>
      <c r="B63054" s="278" t="str">
        <f>'Composições Desp. Diretas'!$A$55</f>
        <v>MA</v>
      </c>
      <c r="C63054" s="278" t="str">
        <f>EAP!$C$10</f>
        <v>PP02</v>
      </c>
      <c r="D63054" s="279" t="str">
        <f>'Composições Desp. Diretas'!$C$55</f>
        <v>MATERIAIS ACESSÓRIOS PARA AS CAMPANHAS/OFICINAS (BRINDES, CAMISETAS, E ETC.)</v>
      </c>
      <c r="E63054" s="278" t="str">
        <f>Resumo!$R$5</f>
        <v>Despesa</v>
      </c>
      <c r="F63054" s="278" t="str">
        <f>Resumo!$R$7</f>
        <v>Despesa Direta</v>
      </c>
      <c r="G63054" s="286">
        <f>'Composições Desp. Diretas'!ED55</f>
        <v>0</v>
      </c>
    </row>
    <row r="63055" spans="1:7">
      <c r="A63055" s="283">
        <f>'Comp. Desp. Indiretas'!$EC$7</f>
        <v>0</v>
      </c>
      <c r="B63055" s="278" t="str">
        <f>'Composições Desp. Diretas'!$A$56</f>
        <v>DG</v>
      </c>
      <c r="C63055" s="278" t="str">
        <f>EAP!$C$10</f>
        <v>PP02</v>
      </c>
      <c r="D63055" s="279" t="str">
        <f>'Composições Desp. Diretas'!$C$56</f>
        <v>HOSPEDAGEM VIAGEM</v>
      </c>
      <c r="E63055" s="278" t="str">
        <f>Resumo!$R$5</f>
        <v>Despesa</v>
      </c>
      <c r="F63055" s="278" t="str">
        <f>Resumo!$R$7</f>
        <v>Despesa Direta</v>
      </c>
      <c r="G63055" s="286">
        <f>'Composições Desp. Diretas'!ED56</f>
        <v>0</v>
      </c>
    </row>
    <row r="63056" spans="1:7">
      <c r="A63056" s="283">
        <f>'Comp. Desp. Indiretas'!$EC$7</f>
        <v>0</v>
      </c>
      <c r="B63056" s="278" t="str">
        <f>'Composições Desp. Diretas'!$A$57</f>
        <v>DG</v>
      </c>
      <c r="C63056" s="278" t="str">
        <f>EAP!$C$10</f>
        <v>PP02</v>
      </c>
      <c r="D63056" s="279" t="str">
        <f>'Composições Desp. Diretas'!$C$57</f>
        <v>ALIMENTAÇÃO VIAGEM (CAFÉ / ALMOÇO OU JANTA)</v>
      </c>
      <c r="E63056" s="278" t="str">
        <f>Resumo!$R$5</f>
        <v>Despesa</v>
      </c>
      <c r="F63056" s="278" t="str">
        <f>Resumo!$R$7</f>
        <v>Despesa Direta</v>
      </c>
      <c r="G63056" s="286">
        <f>'Composições Desp. Diretas'!ED57</f>
        <v>0</v>
      </c>
    </row>
    <row r="63057" spans="1:7">
      <c r="A63057" s="283">
        <f>'Comp. Desp. Indiretas'!$EC$7</f>
        <v>0</v>
      </c>
      <c r="B63057" s="278" t="str">
        <f>'Composições Desp. Diretas'!$A$58</f>
        <v>DG</v>
      </c>
      <c r="C63057" s="278" t="str">
        <f>EAP!$C$10</f>
        <v>PP02</v>
      </c>
      <c r="D63057" s="279" t="str">
        <f>'Composições Desp. Diretas'!$C$58</f>
        <v>PASSAGEM TERRESTRE / TRANSLADO</v>
      </c>
      <c r="E63057" s="278" t="str">
        <f>Resumo!$R$5</f>
        <v>Despesa</v>
      </c>
      <c r="F63057" s="278" t="str">
        <f>Resumo!$R$7</f>
        <v>Despesa Direta</v>
      </c>
      <c r="G63057" s="286">
        <f>'Composições Desp. Diretas'!ED58</f>
        <v>0</v>
      </c>
    </row>
    <row r="63058" spans="1:7">
      <c r="A63058" s="283">
        <f>'Comp. Desp. Indiretas'!$EC$7</f>
        <v>0</v>
      </c>
      <c r="B63058" s="278">
        <f>'Composições Desp. Diretas'!$A$59</f>
        <v>0</v>
      </c>
      <c r="C63058" s="278" t="str">
        <f>EAP!$C$10</f>
        <v>PP02</v>
      </c>
      <c r="D63058" s="279">
        <f>'Composições Desp. Diretas'!$C$59</f>
        <v>0</v>
      </c>
      <c r="E63058" s="278" t="str">
        <f>Resumo!$R$5</f>
        <v>Despesa</v>
      </c>
      <c r="F63058" s="278" t="str">
        <f>Resumo!$R$7</f>
        <v>Despesa Direta</v>
      </c>
      <c r="G63058" s="286">
        <f>'Composições Desp. Diretas'!ED59</f>
        <v>0</v>
      </c>
    </row>
    <row r="63059" spans="1:7">
      <c r="A63059" s="283">
        <f>'Comp. Desp. Indiretas'!$EC$7</f>
        <v>0</v>
      </c>
      <c r="B63059" s="278">
        <f>'Composições Desp. Diretas'!$A$60</f>
        <v>0</v>
      </c>
      <c r="C63059" s="278" t="str">
        <f>EAP!$C$10</f>
        <v>PP02</v>
      </c>
      <c r="D63059" s="279">
        <f>'Composições Desp. Diretas'!$C$60</f>
        <v>0</v>
      </c>
      <c r="E63059" s="278" t="str">
        <f>Resumo!$R$5</f>
        <v>Despesa</v>
      </c>
      <c r="F63059" s="278" t="str">
        <f>Resumo!$R$7</f>
        <v>Despesa Direta</v>
      </c>
      <c r="G63059" s="286">
        <f>'Composições Desp. Diretas'!ED60</f>
        <v>0</v>
      </c>
    </row>
    <row r="63060" spans="1:7">
      <c r="A63060" s="283">
        <f>'Comp. Desp. Indiretas'!$EC$7</f>
        <v>0</v>
      </c>
      <c r="B63060" s="278">
        <f>'Composições Desp. Diretas'!$A$61</f>
        <v>0</v>
      </c>
      <c r="C63060" s="278" t="str">
        <f>EAP!$C$10</f>
        <v>PP02</v>
      </c>
      <c r="D63060" s="279">
        <f>'Composições Desp. Diretas'!$C$61</f>
        <v>0</v>
      </c>
      <c r="E63060" s="278" t="str">
        <f>Resumo!$R$5</f>
        <v>Despesa</v>
      </c>
      <c r="F63060" s="278" t="str">
        <f>Resumo!$R$7</f>
        <v>Despesa Direta</v>
      </c>
      <c r="G63060" s="286">
        <f>'Composições Desp. Diretas'!ED61</f>
        <v>0</v>
      </c>
    </row>
    <row r="63061" spans="1:7">
      <c r="A63061" s="283">
        <f>'Comp. Desp. Indiretas'!$EC$7</f>
        <v>0</v>
      </c>
      <c r="B63061" s="278">
        <f>'Composições Desp. Diretas'!$A$62</f>
        <v>0</v>
      </c>
      <c r="C63061" s="278" t="str">
        <f>EAP!$C$10</f>
        <v>PP02</v>
      </c>
      <c r="D63061" s="279">
        <f>'Composições Desp. Diretas'!$C$62</f>
        <v>0</v>
      </c>
      <c r="E63061" s="278" t="str">
        <f>Resumo!$R$5</f>
        <v>Despesa</v>
      </c>
      <c r="F63061" s="278" t="str">
        <f>Resumo!$R$7</f>
        <v>Despesa Direta</v>
      </c>
      <c r="G63061" s="286">
        <f>'Composições Desp. Diretas'!ED62</f>
        <v>0</v>
      </c>
    </row>
    <row r="63062" spans="1:7">
      <c r="A63062" s="283">
        <f>'Comp. Desp. Indiretas'!$EC$7</f>
        <v>0</v>
      </c>
      <c r="B63062" s="278">
        <f>'Composições Desp. Diretas'!$A$63</f>
        <v>0</v>
      </c>
      <c r="C63062" s="278" t="str">
        <f>EAP!$C$10</f>
        <v>PP02</v>
      </c>
      <c r="D63062" s="279">
        <f>'Composições Desp. Diretas'!$C$63</f>
        <v>0</v>
      </c>
      <c r="E63062" s="278" t="str">
        <f>Resumo!$R$5</f>
        <v>Despesa</v>
      </c>
      <c r="F63062" s="278" t="str">
        <f>Resumo!$R$7</f>
        <v>Despesa Direta</v>
      </c>
      <c r="G63062" s="286">
        <f>'Composições Desp. Diretas'!ED63</f>
        <v>0</v>
      </c>
    </row>
    <row r="63063" spans="1:7">
      <c r="A63063" s="283">
        <f>'Comp. Desp. Indiretas'!$EC$7</f>
        <v>0</v>
      </c>
      <c r="B63063" s="278">
        <f>'Composições Desp. Diretas'!$A$64</f>
        <v>0</v>
      </c>
      <c r="C63063" s="278" t="str">
        <f>EAP!$C$10</f>
        <v>PP02</v>
      </c>
      <c r="D63063" s="279">
        <f>'Composições Desp. Diretas'!$C$64</f>
        <v>0</v>
      </c>
      <c r="E63063" s="278" t="str">
        <f>Resumo!$R$5</f>
        <v>Despesa</v>
      </c>
      <c r="F63063" s="278" t="str">
        <f>Resumo!$R$7</f>
        <v>Despesa Direta</v>
      </c>
      <c r="G63063" s="286">
        <f>'Composições Desp. Diretas'!ED64</f>
        <v>0</v>
      </c>
    </row>
    <row r="63064" spans="1:7">
      <c r="A63064" s="283">
        <f>'Comp. Desp. Indiretas'!$EC$7</f>
        <v>0</v>
      </c>
      <c r="B63064" s="278">
        <f>'Composições Desp. Diretas'!$A$65</f>
        <v>0</v>
      </c>
      <c r="C63064" s="278" t="str">
        <f>EAP!$C$10</f>
        <v>PP02</v>
      </c>
      <c r="D63064" s="279">
        <f>'Composições Desp. Diretas'!$C$65</f>
        <v>0</v>
      </c>
      <c r="E63064" s="278" t="str">
        <f>Resumo!$R$5</f>
        <v>Despesa</v>
      </c>
      <c r="F63064" s="278" t="str">
        <f>Resumo!$R$7</f>
        <v>Despesa Direta</v>
      </c>
      <c r="G63064" s="286">
        <f>'Composições Desp. Diretas'!ED65</f>
        <v>0</v>
      </c>
    </row>
    <row r="63065" spans="1:7">
      <c r="A63065" s="283">
        <f>'Comp. Desp. Indiretas'!$EC$7</f>
        <v>0</v>
      </c>
      <c r="B63065" s="278">
        <f>'Composições Desp. Diretas'!$A$66</f>
        <v>0</v>
      </c>
      <c r="C63065" s="278" t="str">
        <f>EAP!$C$10</f>
        <v>PP02</v>
      </c>
      <c r="D63065" s="279">
        <f>'Composições Desp. Diretas'!$C$66</f>
        <v>0</v>
      </c>
      <c r="E63065" s="278" t="str">
        <f>Resumo!$R$5</f>
        <v>Despesa</v>
      </c>
      <c r="F63065" s="278" t="str">
        <f>Resumo!$R$7</f>
        <v>Despesa Direta</v>
      </c>
      <c r="G63065" s="286">
        <f>'Composições Desp. Diretas'!ED66</f>
        <v>0</v>
      </c>
    </row>
    <row r="63066" spans="1:7">
      <c r="A63066" s="283">
        <f>'Comp. Desp. Indiretas'!$EC$7</f>
        <v>0</v>
      </c>
      <c r="B63066" s="278">
        <f>'Composições Desp. Diretas'!$A$67</f>
        <v>0</v>
      </c>
      <c r="C63066" s="278" t="str">
        <f>EAP!$C$10</f>
        <v>PP02</v>
      </c>
      <c r="D63066" s="279">
        <f>'Composições Desp. Diretas'!$C$67</f>
        <v>0</v>
      </c>
      <c r="E63066" s="278" t="str">
        <f>Resumo!$R$5</f>
        <v>Despesa</v>
      </c>
      <c r="F63066" s="278" t="str">
        <f>Resumo!$R$7</f>
        <v>Despesa Direta</v>
      </c>
      <c r="G63066" s="286">
        <f>'Composições Desp. Diretas'!ED67</f>
        <v>0</v>
      </c>
    </row>
    <row r="63067" spans="1:7">
      <c r="A63067" s="283">
        <f>'Comp. Desp. Indiretas'!$EC$7</f>
        <v>0</v>
      </c>
      <c r="B63067" s="278">
        <f>'Composições Desp. Diretas'!$A$68</f>
        <v>0</v>
      </c>
      <c r="C63067" s="278" t="str">
        <f>EAP!$C$10</f>
        <v>PP02</v>
      </c>
      <c r="D63067" s="279">
        <f>'Composições Desp. Diretas'!$C$68</f>
        <v>0</v>
      </c>
      <c r="E63067" s="278" t="str">
        <f>Resumo!$R$5</f>
        <v>Despesa</v>
      </c>
      <c r="F63067" s="278" t="str">
        <f>Resumo!$R$7</f>
        <v>Despesa Direta</v>
      </c>
      <c r="G63067" s="286">
        <f>'Composições Desp. Diretas'!ED68</f>
        <v>0</v>
      </c>
    </row>
    <row r="63068" spans="1:7">
      <c r="A63068" s="283">
        <f>'Comp. Desp. Indiretas'!$EC$7</f>
        <v>0</v>
      </c>
      <c r="B63068" s="278">
        <f>'Composições Desp. Diretas'!$A$69</f>
        <v>0</v>
      </c>
      <c r="C63068" s="278" t="str">
        <f>EAP!$C$10</f>
        <v>PP02</v>
      </c>
      <c r="D63068" s="279">
        <f>'Composições Desp. Diretas'!$C$69</f>
        <v>0</v>
      </c>
      <c r="E63068" s="278" t="str">
        <f>Resumo!$R$5</f>
        <v>Despesa</v>
      </c>
      <c r="F63068" s="278" t="str">
        <f>Resumo!$R$7</f>
        <v>Despesa Direta</v>
      </c>
      <c r="G63068" s="286">
        <f>'Composições Desp. Diretas'!ED69</f>
        <v>0</v>
      </c>
    </row>
    <row r="63069" spans="1:7">
      <c r="A63069" s="283">
        <f>'Comp. Desp. Indiretas'!$EC$7</f>
        <v>0</v>
      </c>
      <c r="B63069" s="278">
        <f>'Composições Desp. Diretas'!$A$70</f>
        <v>0</v>
      </c>
      <c r="C63069" s="278" t="str">
        <f>EAP!$C$10</f>
        <v>PP02</v>
      </c>
      <c r="D63069" s="279">
        <f>'Composições Desp. Diretas'!$C$70</f>
        <v>0</v>
      </c>
      <c r="E63069" s="278" t="str">
        <f>Resumo!$R$5</f>
        <v>Despesa</v>
      </c>
      <c r="F63069" s="278" t="str">
        <f>Resumo!$R$7</f>
        <v>Despesa Direta</v>
      </c>
      <c r="G63069" s="286">
        <f>'Composições Desp. Diretas'!ED70</f>
        <v>0</v>
      </c>
    </row>
    <row r="63070" spans="1:7">
      <c r="A63070" s="283">
        <f>'Comp. Desp. Indiretas'!$EC$7</f>
        <v>0</v>
      </c>
      <c r="B63070" s="278">
        <f>'Composições Desp. Diretas'!$A$71</f>
        <v>0</v>
      </c>
      <c r="C63070" s="278" t="str">
        <f>EAP!$C$10</f>
        <v>PP02</v>
      </c>
      <c r="D63070" s="279">
        <f>'Composições Desp. Diretas'!$C$71</f>
        <v>0</v>
      </c>
      <c r="E63070" s="278" t="str">
        <f>Resumo!$R$5</f>
        <v>Despesa</v>
      </c>
      <c r="F63070" s="278" t="str">
        <f>Resumo!$R$7</f>
        <v>Despesa Direta</v>
      </c>
      <c r="G63070" s="286">
        <f>'Composições Desp. Diretas'!ED71</f>
        <v>0</v>
      </c>
    </row>
    <row r="63071" spans="1:7">
      <c r="A63071" s="283">
        <f>'Comp. Desp. Indiretas'!$EC$7</f>
        <v>0</v>
      </c>
      <c r="B63071" s="278">
        <f>'Composições Desp. Diretas'!$A$72</f>
        <v>0</v>
      </c>
      <c r="C63071" s="278" t="str">
        <f>EAP!$C$10</f>
        <v>PP02</v>
      </c>
      <c r="D63071" s="279">
        <f>'Composições Desp. Diretas'!$C$72</f>
        <v>0</v>
      </c>
      <c r="E63071" s="278" t="str">
        <f>Resumo!$R$5</f>
        <v>Despesa</v>
      </c>
      <c r="F63071" s="278" t="str">
        <f>Resumo!$R$7</f>
        <v>Despesa Direta</v>
      </c>
      <c r="G63071" s="286">
        <f>'Composições Desp. Diretas'!ED72</f>
        <v>0</v>
      </c>
    </row>
    <row r="63940" spans="1:7">
      <c r="A63940" s="283">
        <f>'Comp. Desp. Indiretas'!$EC$7</f>
        <v>0</v>
      </c>
      <c r="D63940" s="279" t="str">
        <f>'CRONOG. DE RECEBIMENTO'!$A$5</f>
        <v>SUBPROGRAMA DE EDUCAÇÃO AMBIENTAL PARA A COMUNIDADE (PEAC)</v>
      </c>
      <c r="E63940" s="278" t="str">
        <f>Resumo!$R$4</f>
        <v>Receita</v>
      </c>
      <c r="F63940" s="278" t="str">
        <f>Resumo!$R$4</f>
        <v>Receita</v>
      </c>
      <c r="G63940" s="286">
        <f>'CRONOG. DE RECEBIMENTO'!BG5</f>
        <v>0</v>
      </c>
    </row>
    <row r="63941" spans="1:7">
      <c r="A63941" s="283">
        <f>'Comp. Desp. Indiretas'!$EC$7</f>
        <v>0</v>
      </c>
      <c r="D63941" s="279" t="str">
        <f>'CRONOG. DE RECEBIMENTO'!$A$6</f>
        <v>Plano de Trabalho de Comunidade (PEAC)</v>
      </c>
      <c r="E63941" s="278" t="str">
        <f>Resumo!$R$4</f>
        <v>Receita</v>
      </c>
      <c r="F63941" s="278" t="str">
        <f>Resumo!$R$4</f>
        <v>Receita</v>
      </c>
      <c r="G63941" s="286">
        <f>'CRONOG. DE RECEBIMENTO'!BG6</f>
        <v>0</v>
      </c>
    </row>
    <row r="63942" spans="1:7">
      <c r="A63942" s="283">
        <f>'Comp. Desp. Indiretas'!$EC$7</f>
        <v>0</v>
      </c>
      <c r="D63942" s="279" t="str">
        <f>'CRONOG. DE RECEBIMENTO'!$A$7</f>
        <v>Formar Comitê de Educação Ambiental de Comunidade (PEAC)</v>
      </c>
      <c r="E63942" s="278" t="str">
        <f>Resumo!$R$4</f>
        <v>Receita</v>
      </c>
      <c r="F63942" s="278" t="str">
        <f>Resumo!$R$4</f>
        <v>Receita</v>
      </c>
      <c r="G63942" s="286">
        <f>'CRONOG. DE RECEBIMENTO'!BG7</f>
        <v>0</v>
      </c>
    </row>
    <row r="63943" spans="1:7">
      <c r="A63943" s="283">
        <f>'Comp. Desp. Indiretas'!$EC$7</f>
        <v>0</v>
      </c>
      <c r="D63943" s="279" t="str">
        <f>'CRONOG. DE RECEBIMENTO'!$A$8</f>
        <v>Manter Comitê de Educação Ambiental em comunidades (PEAC)</v>
      </c>
      <c r="E63943" s="278" t="str">
        <f>Resumo!$R$4</f>
        <v>Receita</v>
      </c>
      <c r="F63943" s="278" t="str">
        <f>Resumo!$R$4</f>
        <v>Receita</v>
      </c>
      <c r="G63943" s="286">
        <f>'CRONOG. DE RECEBIMENTO'!BG8</f>
        <v>0</v>
      </c>
    </row>
    <row r="63944" spans="1:7">
      <c r="A63944" s="283">
        <f>'Comp. Desp. Indiretas'!$EC$7</f>
        <v>0</v>
      </c>
      <c r="D63944" s="279" t="str">
        <f>'CRONOG. DE RECEBIMENTO'!$A$24</f>
        <v>Realizar análise técnica mensal das atividades de Educação Ambiental do PEAC</v>
      </c>
      <c r="E63944" s="278" t="str">
        <f>Resumo!$R$4</f>
        <v>Receita</v>
      </c>
      <c r="F63944" s="278" t="str">
        <f>Resumo!$R$4</f>
        <v>Receita</v>
      </c>
      <c r="G63944" s="286">
        <f>'CRONOG. DE RECEBIMENTO'!BG24</f>
        <v>0</v>
      </c>
    </row>
    <row r="63945" spans="1:7">
      <c r="A63945" s="283">
        <f>'Comp. Desp. Indiretas'!$EC$7</f>
        <v>0</v>
      </c>
      <c r="D63945" s="279" t="str">
        <f>'CRONOG. DE RECEBIMENTO'!$A$25</f>
        <v>Realizar Blitz Educativa sobre SSMA para Comunidades (PEAC)</v>
      </c>
      <c r="E63945" s="278" t="str">
        <f>Resumo!$R$4</f>
        <v>Receita</v>
      </c>
      <c r="F63945" s="278" t="str">
        <f>Resumo!$R$4</f>
        <v>Receita</v>
      </c>
      <c r="G63945" s="286">
        <f>'CRONOG. DE RECEBIMENTO'!BG25</f>
        <v>0</v>
      </c>
    </row>
    <row r="63946" spans="1:7">
      <c r="A63946" s="283">
        <f>'Comp. Desp. Indiretas'!$EC$7</f>
        <v>0</v>
      </c>
      <c r="D63946" s="279" t="str">
        <f>'CRONOG. DE RECEBIMENTO'!$A$26</f>
        <v>Despesas tributáveis do item 6.1.12</v>
      </c>
      <c r="E63946" s="278" t="str">
        <f>Resumo!$R$4</f>
        <v>Receita</v>
      </c>
      <c r="F63946" s="278" t="str">
        <f>Resumo!$R$4</f>
        <v>Receita</v>
      </c>
      <c r="G63946" s="286">
        <f>'CRONOG. DE RECEBIMENTO'!BG26</f>
        <v>0</v>
      </c>
    </row>
    <row r="63947" spans="1:7">
      <c r="A63947" s="283">
        <f>'Comp. Desp. Indiretas'!$EC$7</f>
        <v>0</v>
      </c>
      <c r="D63947" s="279" t="str">
        <f>'CRONOG. DE RECEBIMENTO'!$A$42</f>
        <v>Despesas tributáveis do item 6.1.21</v>
      </c>
      <c r="E63947" s="278" t="str">
        <f>Resumo!$R$4</f>
        <v>Receita</v>
      </c>
      <c r="F63947" s="278" t="str">
        <f>Resumo!$R$4</f>
        <v>Receita</v>
      </c>
      <c r="G63947" s="286">
        <f>'CRONOG. DE RECEBIMENTO'!BG42</f>
        <v>0</v>
      </c>
    </row>
    <row r="63948" spans="1:7">
      <c r="A63948" s="283">
        <f>'Comp. Desp. Indiretas'!$EC$7</f>
        <v>0</v>
      </c>
      <c r="D63948" s="279" t="str">
        <f>'CRONOG. DE RECEBIMENTO'!$A$43</f>
        <v>Monitorar atividade do Programa de Educação Ambiental do Trabalhador (PEAT)</v>
      </c>
      <c r="E63948" s="278" t="str">
        <f>Resumo!$R$4</f>
        <v>Receita</v>
      </c>
      <c r="F63948" s="278" t="str">
        <f>Resumo!$R$4</f>
        <v>Receita</v>
      </c>
      <c r="G63948" s="286">
        <f>'CRONOG. DE RECEBIMENTO'!BG43</f>
        <v>0</v>
      </c>
    </row>
    <row r="63949" spans="1:7">
      <c r="A63949" s="283">
        <f>'Comp. Desp. Indiretas'!$EC$7</f>
        <v>0</v>
      </c>
      <c r="D63949" s="279" t="str">
        <f>'CRONOG. DE RECEBIMENTO'!$A$44</f>
        <v>Despesas tributáveis do item 6.1.22</v>
      </c>
      <c r="E63949" s="278" t="str">
        <f>Resumo!$R$4</f>
        <v>Receita</v>
      </c>
      <c r="F63949" s="278" t="str">
        <f>Resumo!$R$4</f>
        <v>Receita</v>
      </c>
      <c r="G63949" s="286">
        <f>'CRONOG. DE RECEBIMENTO'!BG44</f>
        <v>0</v>
      </c>
    </row>
    <row r="63950" spans="1:7">
      <c r="A63950" s="283">
        <f>'Comp. Desp. Indiretas'!$EC$7</f>
        <v>0</v>
      </c>
      <c r="D63950" s="279" t="str">
        <f>'CRONOG. DE RECEBIMENTO'!$A$45</f>
        <v>Realizar análise técnica mensal das atividades de Educação Ambiental do PEAT</v>
      </c>
      <c r="E63950" s="278" t="str">
        <f>Resumo!$R$4</f>
        <v>Receita</v>
      </c>
      <c r="F63950" s="278" t="str">
        <f>Resumo!$R$4</f>
        <v>Receita</v>
      </c>
      <c r="G63950" s="286">
        <f>'CRONOG. DE RECEBIMENTO'!BG45</f>
        <v>0</v>
      </c>
    </row>
    <row r="63951" spans="1:7">
      <c r="A63951" s="283">
        <f>'Comp. Desp. Indiretas'!$EC$7</f>
        <v>0</v>
      </c>
      <c r="D63951" s="279" t="str">
        <f>'CRONOG. DE RECEBIMENTO'!$A$46</f>
        <v>Realizar Diagnóstico Socioambiental Participativo (DSAP) para empregados</v>
      </c>
      <c r="E63951" s="278" t="str">
        <f>Resumo!$R$4</f>
        <v>Receita</v>
      </c>
      <c r="F63951" s="278" t="str">
        <f>Resumo!$R$4</f>
        <v>Receita</v>
      </c>
      <c r="G63951" s="286">
        <f>'CRONOG. DE RECEBIMENTO'!BG46</f>
        <v>0</v>
      </c>
    </row>
    <row r="63953" spans="1:7">
      <c r="A63953" s="283">
        <f>'Comp. Desp. Indiretas'!$EC$7</f>
        <v>0</v>
      </c>
      <c r="D63953" s="279" t="str">
        <f>'CRONOG. DE RECEBIMENTO'!$A$47</f>
        <v>Despesas tributáveis do item 6.1.24</v>
      </c>
      <c r="E63953" s="278" t="str">
        <f>Resumo!$R$4</f>
        <v>Receita</v>
      </c>
      <c r="F63953" s="278" t="str">
        <f>Resumo!$R$4</f>
        <v>Receita</v>
      </c>
      <c r="G63953" s="286">
        <f>'CRONOG. DE RECEBIMENTO'!BG47</f>
        <v>0</v>
      </c>
    </row>
    <row r="63954" spans="1:7">
      <c r="A63954" s="283">
        <f>'Comp. Desp. Indiretas'!$EC$7</f>
        <v>0</v>
      </c>
      <c r="D63954" s="279" t="str">
        <f>'CRONOG. DE RECEBIMENTO'!$A$48</f>
        <v>PRODUÇÃO DE ARTES VISUAIS</v>
      </c>
      <c r="E63954" s="278" t="str">
        <f>Resumo!$R$4</f>
        <v>Receita</v>
      </c>
      <c r="F63954" s="278" t="str">
        <f>Resumo!$R$4</f>
        <v>Receita</v>
      </c>
      <c r="G63954" s="286">
        <f>'CRONOG. DE RECEBIMENTO'!BG48</f>
        <v>0</v>
      </c>
    </row>
    <row r="63955" spans="1:7">
      <c r="A63955" s="283">
        <f>'Comp. Desp. Indiretas'!$EC$7</f>
        <v>0</v>
      </c>
      <c r="D63955" s="279" t="str">
        <f>'CRONOG. DE RECEBIMENTO'!$A$49</f>
        <v>Produzir material gráfico como folder, convites, banner, lâmina, outdoor, apresentações e produtos diversos atinentes a educação ambiental e outras temáticas etc.</v>
      </c>
      <c r="E63955" s="278" t="str">
        <f>Resumo!$R$4</f>
        <v>Receita</v>
      </c>
      <c r="F63955" s="278" t="str">
        <f>Resumo!$R$4</f>
        <v>Receita</v>
      </c>
      <c r="G63955" s="286">
        <f>'CRONOG. DE RECEBIMENTO'!BG49</f>
        <v>0</v>
      </c>
    </row>
    <row r="63956" spans="1:7">
      <c r="A63956" s="283">
        <f>'Comp. Desp. Indiretas'!$EC$7</f>
        <v>0</v>
      </c>
      <c r="D63956" s="279" t="str">
        <f>'CRONOG. DE RECEBIMENTO'!$A$50</f>
        <v>Produzir Card Animado, Vídeos, Spot, Jogos interativos, Peça Multimídia, Identidade Visual, Plataformas digitais/interativas, Brindes, Cadernos de Campo/Quis/Guia etc.:</v>
      </c>
      <c r="E63956" s="278" t="str">
        <f>Resumo!$R$4</f>
        <v>Receita</v>
      </c>
      <c r="F63956" s="278" t="str">
        <f>Resumo!$R$4</f>
        <v>Receita</v>
      </c>
      <c r="G63956" s="286">
        <f>'CRONOG. DE RECEBIMENTO'!BG50</f>
        <v>0</v>
      </c>
    </row>
    <row r="63970" spans="1:7">
      <c r="A63970" s="283">
        <f>'Comp. Desp. Indiretas'!$EC$7</f>
        <v>0</v>
      </c>
      <c r="D63970" s="279" t="str">
        <f>Resumo!$R$8</f>
        <v>Imposto</v>
      </c>
      <c r="E63970" s="278" t="str">
        <f>Resumo!$R$5</f>
        <v>Despesa</v>
      </c>
      <c r="F63970" s="278" t="str">
        <f>Resumo!$R$8</f>
        <v>Imposto</v>
      </c>
      <c r="G63970" s="286">
        <f>'CRONOG. DE RECEBIMENTO'!BG53</f>
        <v>0</v>
      </c>
    </row>
    <row r="63971" spans="1:7">
      <c r="A63971" s="283">
        <f>'Comp. Desp. Indiretas'!$EC$7</f>
        <v>0</v>
      </c>
      <c r="D63971" s="279" t="str">
        <f>Resumo!$R$9</f>
        <v>Overhead</v>
      </c>
      <c r="E63971" s="278" t="str">
        <f>Resumo!$R$9</f>
        <v>Overhead</v>
      </c>
      <c r="F63971" s="278" t="str">
        <f>Resumo!$R$9</f>
        <v>Overhead</v>
      </c>
      <c r="G63971" s="286">
        <f>'CRONOG. DE RECEBIMENTO'!BG58</f>
        <v>0</v>
      </c>
    </row>
    <row r="63972" spans="1:7">
      <c r="A63972" s="283">
        <f>'Comp. Desp. Indiretas'!$EC$7</f>
        <v>0</v>
      </c>
      <c r="D63972" s="279" t="str">
        <f>Resumo!$R$10</f>
        <v>Margem</v>
      </c>
      <c r="E63972" s="278" t="str">
        <f>Resumo!$R$10</f>
        <v>Margem</v>
      </c>
      <c r="F63972" s="278" t="str">
        <f>Resumo!$R$10</f>
        <v>Margem</v>
      </c>
      <c r="G63972" s="286">
        <f>'CRONOG. DE RECEBIMENTO'!BG60</f>
        <v>0</v>
      </c>
    </row>
    <row r="63973" spans="1:7">
      <c r="A63973" s="283">
        <f>'Comp. Desp. Indiretas'!$EC$7</f>
        <v>0</v>
      </c>
      <c r="D63973" s="279" t="str">
        <f>Resumo!$R$11</f>
        <v>Risco</v>
      </c>
      <c r="E63973" s="278" t="str">
        <f>Resumo!$R$11</f>
        <v>Risco</v>
      </c>
      <c r="F63973" s="278" t="str">
        <f>Resumo!$R$11</f>
        <v>Risco</v>
      </c>
      <c r="G63973" s="286">
        <f>'CRONOG. DE RECEBIMENTO'!BG59</f>
        <v>0</v>
      </c>
    </row>
    <row r="63974" spans="1:7">
      <c r="A63974" s="283">
        <f>'Comp. Desp. Indiretas'!$EC$7</f>
        <v>0</v>
      </c>
      <c r="D63974" s="279" t="str">
        <f>'CRONOG. DE RECEBIMENTO'!$A$54</f>
        <v>TOTAL MENSAL - RECEITA LÍQUIDA</v>
      </c>
      <c r="E63974" s="278" t="str">
        <f>Resumo!$R$4</f>
        <v>Receita</v>
      </c>
      <c r="F63974" s="278" t="str">
        <f>'CRONOG. DE RECEBIMENTO'!$A$54</f>
        <v>TOTAL MENSAL - RECEITA LÍQUIDA</v>
      </c>
      <c r="G63974" s="286">
        <f>'CRONOG. DE RECEBIMENTO'!$BG$54</f>
        <v>0</v>
      </c>
    </row>
    <row r="63975" spans="1:7">
      <c r="A63975" s="283">
        <f>'Comp. Desp. Indiretas'!$EC$7</f>
        <v>0</v>
      </c>
      <c r="D63975" s="279" t="str">
        <f>'CRONOG. DE RECEBIMENTO'!$A$55</f>
        <v>TOTAL ACUMULADO - RECEITA LÍQUIDA</v>
      </c>
      <c r="E63975" s="278" t="str">
        <f>Resumo!$R$4</f>
        <v>Receita</v>
      </c>
      <c r="F63975" s="278" t="str">
        <f>'CRONOG. DE RECEBIMENTO'!$A$55</f>
        <v>TOTAL ACUMULADO - RECEITA LÍQUIDA</v>
      </c>
      <c r="G63975" s="286">
        <f>'CRONOG. DE RECEBIMENTO'!$BG$55</f>
        <v>5856057.9680455765</v>
      </c>
    </row>
    <row r="64006" spans="1:7">
      <c r="A64006" s="283">
        <f>'Comp. Desp. Indiretas'!$ED$7</f>
        <v>0</v>
      </c>
      <c r="B64006" s="278" t="str">
        <f>'Comp. Desp. Indiretas'!$A$9</f>
        <v>MOC</v>
      </c>
      <c r="D64006" s="279" t="str">
        <f>'Comp. Desp. Indiretas'!$C$9</f>
        <v>DIRETOR TÉCNICO</v>
      </c>
      <c r="E64006" s="278" t="str">
        <f>Resumo!$R$5</f>
        <v>Despesa</v>
      </c>
      <c r="F64006" s="278" t="str">
        <f>Resumo!$R$6</f>
        <v>Despesa Indireta</v>
      </c>
      <c r="G64006" s="286">
        <f>'Comp. Desp. Indiretas'!ED9</f>
        <v>0</v>
      </c>
    </row>
    <row r="64007" spans="1:7">
      <c r="A64007" s="283">
        <f>'Comp. Desp. Indiretas'!$ED$7</f>
        <v>0</v>
      </c>
      <c r="B64007" s="278" t="str">
        <f>'Comp. Desp. Indiretas'!$A$10</f>
        <v>MOC</v>
      </c>
      <c r="D64007" s="279" t="str">
        <f>'Comp. Desp. Indiretas'!$C$10</f>
        <v>GERENTE DE PROJETO</v>
      </c>
      <c r="E64007" s="278" t="str">
        <f>Resumo!$R$5</f>
        <v>Despesa</v>
      </c>
      <c r="F64007" s="278" t="str">
        <f>Resumo!$R$6</f>
        <v>Despesa Indireta</v>
      </c>
      <c r="G64007" s="286">
        <f>'Comp. Desp. Indiretas'!ED10</f>
        <v>0</v>
      </c>
    </row>
    <row r="64008" spans="1:7">
      <c r="A64008" s="283">
        <f>'Comp. Desp. Indiretas'!$ED$7</f>
        <v>0</v>
      </c>
      <c r="B64008" s="278" t="str">
        <f>'Comp. Desp. Indiretas'!$A$11</f>
        <v>MOC</v>
      </c>
      <c r="D64008" s="279" t="str">
        <f>'Comp. Desp. Indiretas'!$C$11</f>
        <v>COORD. DE PROJETO</v>
      </c>
      <c r="E64008" s="278" t="str">
        <f>Resumo!$R$5</f>
        <v>Despesa</v>
      </c>
      <c r="F64008" s="278" t="str">
        <f>Resumo!$R$6</f>
        <v>Despesa Indireta</v>
      </c>
      <c r="G64008" s="286">
        <f>'Comp. Desp. Indiretas'!ED11</f>
        <v>0</v>
      </c>
    </row>
    <row r="64009" spans="1:7">
      <c r="A64009" s="283">
        <f>'Comp. Desp. Indiretas'!$ED$7</f>
        <v>0</v>
      </c>
      <c r="B64009" s="278" t="str">
        <f>'Comp. Desp. Indiretas'!$A$12</f>
        <v>MOC</v>
      </c>
      <c r="D64009" s="279" t="str">
        <f>'Comp. Desp. Indiretas'!$C$12</f>
        <v>COORD. OPERACIONAL</v>
      </c>
      <c r="E64009" s="278" t="str">
        <f>Resumo!$R$5</f>
        <v>Despesa</v>
      </c>
      <c r="F64009" s="278" t="str">
        <f>Resumo!$R$6</f>
        <v>Despesa Indireta</v>
      </c>
      <c r="G64009" s="286">
        <f>'Comp. Desp. Indiretas'!ED12</f>
        <v>0</v>
      </c>
    </row>
    <row r="64010" spans="1:7">
      <c r="A64010" s="283">
        <f>'Comp. Desp. Indiretas'!$ED$7</f>
        <v>0</v>
      </c>
      <c r="B64010" s="278" t="str">
        <f>'Comp. Desp. Indiretas'!$A$13</f>
        <v>MOC</v>
      </c>
      <c r="D64010" s="279" t="str">
        <f>'Comp. Desp. Indiretas'!$C$13</f>
        <v>ANALISTA DE PROJETOS SENIOR</v>
      </c>
      <c r="E64010" s="278" t="str">
        <f>Resumo!$R$5</f>
        <v>Despesa</v>
      </c>
      <c r="F64010" s="278" t="str">
        <f>Resumo!$R$6</f>
        <v>Despesa Indireta</v>
      </c>
      <c r="G64010" s="286">
        <f>'Comp. Desp. Indiretas'!ED13</f>
        <v>0</v>
      </c>
    </row>
    <row r="64011" spans="1:7">
      <c r="A64011" s="283">
        <f>'Comp. Desp. Indiretas'!$ED$7</f>
        <v>0</v>
      </c>
      <c r="B64011" s="278" t="str">
        <f>'Comp. Desp. Indiretas'!$A$14</f>
        <v>MOC</v>
      </c>
      <c r="D64011" s="279" t="str">
        <f>'Comp. Desp. Indiretas'!$C$14</f>
        <v>ANALISTA DE PROJETOS PLENO</v>
      </c>
      <c r="E64011" s="278" t="str">
        <f>Resumo!$R$5</f>
        <v>Despesa</v>
      </c>
      <c r="F64011" s="278" t="str">
        <f>Resumo!$R$6</f>
        <v>Despesa Indireta</v>
      </c>
      <c r="G64011" s="286">
        <f>'Comp. Desp. Indiretas'!ED14</f>
        <v>0</v>
      </c>
    </row>
    <row r="64012" spans="1:7">
      <c r="A64012" s="283">
        <f>'Comp. Desp. Indiretas'!$ED$7</f>
        <v>0</v>
      </c>
      <c r="B64012" s="278" t="str">
        <f>'Comp. Desp. Indiretas'!$A$15</f>
        <v>MOC</v>
      </c>
      <c r="D64012" s="279" t="str">
        <f>'Comp. Desp. Indiretas'!$C$15</f>
        <v>ANALISTA DE PROJETOS JUNIOR</v>
      </c>
      <c r="E64012" s="278" t="str">
        <f>Resumo!$R$5</f>
        <v>Despesa</v>
      </c>
      <c r="F64012" s="278" t="str">
        <f>Resumo!$R$6</f>
        <v>Despesa Indireta</v>
      </c>
      <c r="G64012" s="286">
        <f>'Comp. Desp. Indiretas'!ED15</f>
        <v>0</v>
      </c>
    </row>
    <row r="64013" spans="1:7">
      <c r="A64013" s="283">
        <f>'Comp. Desp. Indiretas'!$ED$7</f>
        <v>0</v>
      </c>
      <c r="B64013" s="278" t="str">
        <f>'Comp. Desp. Indiretas'!$A$16</f>
        <v>MOC</v>
      </c>
      <c r="D64013" s="279" t="str">
        <f>'Comp. Desp. Indiretas'!$C$16</f>
        <v>TÉCNICO OPERACIONAL</v>
      </c>
      <c r="E64013" s="278" t="str">
        <f>Resumo!$R$5</f>
        <v>Despesa</v>
      </c>
      <c r="F64013" s="278" t="str">
        <f>Resumo!$R$6</f>
        <v>Despesa Indireta</v>
      </c>
      <c r="G64013" s="286">
        <f>'Comp. Desp. Indiretas'!ED16</f>
        <v>0</v>
      </c>
    </row>
    <row r="64014" spans="1:7">
      <c r="A64014" s="283">
        <f>'Comp. Desp. Indiretas'!$ED$7</f>
        <v>0</v>
      </c>
      <c r="B64014" s="278" t="str">
        <f>'Comp. Desp. Indiretas'!$A$17</f>
        <v>MOC</v>
      </c>
      <c r="D64014" s="279" t="str">
        <f>'Comp. Desp. Indiretas'!$C$17</f>
        <v>TÉCNICO OPERACIONAL - C/ PERICULOSIDADE</v>
      </c>
      <c r="E64014" s="278" t="str">
        <f>Resumo!$R$5</f>
        <v>Despesa</v>
      </c>
      <c r="F64014" s="278" t="str">
        <f>Resumo!$R$6</f>
        <v>Despesa Indireta</v>
      </c>
      <c r="G64014" s="286">
        <f>'Comp. Desp. Indiretas'!ED17</f>
        <v>0</v>
      </c>
    </row>
    <row r="64015" spans="1:7">
      <c r="A64015" s="283">
        <f>'Comp. Desp. Indiretas'!$ED$7</f>
        <v>0</v>
      </c>
      <c r="B64015" s="278" t="str">
        <f>'Comp. Desp. Indiretas'!$A$18</f>
        <v>MOC</v>
      </c>
      <c r="D64015" s="279" t="str">
        <f>'Comp. Desp. Indiretas'!$C$18</f>
        <v>ANALISTA DE GEOPROCESSAMENTO</v>
      </c>
      <c r="E64015" s="278" t="str">
        <f>Resumo!$R$5</f>
        <v>Despesa</v>
      </c>
      <c r="F64015" s="278" t="str">
        <f>Resumo!$R$6</f>
        <v>Despesa Indireta</v>
      </c>
      <c r="G64015" s="286">
        <f>'Comp. Desp. Indiretas'!ED18</f>
        <v>0</v>
      </c>
    </row>
    <row r="64016" spans="1:7">
      <c r="A64016" s="283">
        <f>'Comp. Desp. Indiretas'!$ED$7</f>
        <v>0</v>
      </c>
      <c r="B64016" s="278" t="str">
        <f>'Comp. Desp. Indiretas'!$A$19</f>
        <v>MOC</v>
      </c>
      <c r="D64016" s="279" t="str">
        <f>'Comp. Desp. Indiretas'!$C$19</f>
        <v>ASSISTENTE DE PROJETOS</v>
      </c>
      <c r="E64016" s="278" t="str">
        <f>Resumo!$R$5</f>
        <v>Despesa</v>
      </c>
      <c r="F64016" s="278" t="str">
        <f>Resumo!$R$6</f>
        <v>Despesa Indireta</v>
      </c>
      <c r="G64016" s="286">
        <f>'Comp. Desp. Indiretas'!ED19</f>
        <v>0</v>
      </c>
    </row>
    <row r="64017" spans="1:7">
      <c r="A64017" s="283">
        <f>'Comp. Desp. Indiretas'!$ED$7</f>
        <v>0</v>
      </c>
      <c r="B64017" s="278" t="str">
        <f>'Comp. Desp. Indiretas'!$A$20</f>
        <v>MOC</v>
      </c>
      <c r="D64017" s="279" t="str">
        <f>'Comp. Desp. Indiretas'!$C$20</f>
        <v>ASSISTENTE ADMINISTRATIVO</v>
      </c>
      <c r="E64017" s="278" t="str">
        <f>Resumo!$R$5</f>
        <v>Despesa</v>
      </c>
      <c r="F64017" s="278" t="str">
        <f>Resumo!$R$6</f>
        <v>Despesa Indireta</v>
      </c>
      <c r="G64017" s="286">
        <f>'Comp. Desp. Indiretas'!ED20</f>
        <v>0</v>
      </c>
    </row>
    <row r="64018" spans="1:7">
      <c r="A64018" s="283">
        <f>'Comp. Desp. Indiretas'!$ED$7</f>
        <v>0</v>
      </c>
      <c r="B64018" s="278" t="str">
        <f>'Comp. Desp. Indiretas'!$A$21</f>
        <v>MOC</v>
      </c>
      <c r="D64018" s="279" t="str">
        <f>'Comp. Desp. Indiretas'!$C$21</f>
        <v>ESTAGIÁRIO TÉCNICO</v>
      </c>
      <c r="E64018" s="278" t="str">
        <f>Resumo!$R$5</f>
        <v>Despesa</v>
      </c>
      <c r="F64018" s="278" t="str">
        <f>Resumo!$R$6</f>
        <v>Despesa Indireta</v>
      </c>
      <c r="G64018" s="286">
        <f>'Comp. Desp. Indiretas'!ED21</f>
        <v>0</v>
      </c>
    </row>
    <row r="64019" spans="1:7">
      <c r="A64019" s="283">
        <f>'Comp. Desp. Indiretas'!$ED$7</f>
        <v>0</v>
      </c>
      <c r="B64019" s="278" t="str">
        <f>'Comp. Desp. Indiretas'!$A$22</f>
        <v>MOC</v>
      </c>
      <c r="D64019" s="279" t="str">
        <f>'Comp. Desp. Indiretas'!$C$22</f>
        <v>ANALISTA FINANCEIRO</v>
      </c>
      <c r="E64019" s="278" t="str">
        <f>Resumo!$R$5</f>
        <v>Despesa</v>
      </c>
      <c r="F64019" s="278" t="str">
        <f>Resumo!$R$6</f>
        <v>Despesa Indireta</v>
      </c>
      <c r="G64019" s="286">
        <f>'Comp. Desp. Indiretas'!ED22</f>
        <v>0</v>
      </c>
    </row>
    <row r="64020" spans="1:7">
      <c r="A64020" s="283">
        <f>'Comp. Desp. Indiretas'!$ED$7</f>
        <v>0</v>
      </c>
      <c r="B64020" s="278" t="str">
        <f>'Comp. Desp. Indiretas'!$A$23</f>
        <v>MOC</v>
      </c>
      <c r="D64020" s="279" t="str">
        <f>'Comp. Desp. Indiretas'!$C$23</f>
        <v>ANALISTA DE SUPRIMENTOS</v>
      </c>
      <c r="E64020" s="278" t="str">
        <f>Resumo!$R$5</f>
        <v>Despesa</v>
      </c>
      <c r="F64020" s="278" t="str">
        <f>Resumo!$R$6</f>
        <v>Despesa Indireta</v>
      </c>
      <c r="G64020" s="286">
        <f>'Comp. Desp. Indiretas'!ED23</f>
        <v>0</v>
      </c>
    </row>
    <row r="64021" spans="1:7">
      <c r="A64021" s="283">
        <f>'Comp. Desp. Indiretas'!$ED$7</f>
        <v>0</v>
      </c>
      <c r="B64021" s="278" t="str">
        <f>'Comp. Desp. Indiretas'!$A$24</f>
        <v>DG</v>
      </c>
      <c r="D64021" s="279" t="str">
        <f>'Comp. Desp. Indiretas'!$C$24</f>
        <v>HOSPEDAGEM VIAGEM</v>
      </c>
      <c r="E64021" s="278" t="str">
        <f>Resumo!$R$5</f>
        <v>Despesa</v>
      </c>
      <c r="F64021" s="278" t="str">
        <f>Resumo!$R$6</f>
        <v>Despesa Indireta</v>
      </c>
      <c r="G64021" s="286">
        <f>'Comp. Desp. Indiretas'!ED24</f>
        <v>0</v>
      </c>
    </row>
    <row r="64022" spans="1:7">
      <c r="A64022" s="283">
        <f>'Comp. Desp. Indiretas'!$ED$7</f>
        <v>0</v>
      </c>
      <c r="B64022" s="278" t="str">
        <f>'Comp. Desp. Indiretas'!$A$25</f>
        <v>DG</v>
      </c>
      <c r="D64022" s="279" t="str">
        <f>'Comp. Desp. Indiretas'!$C$25</f>
        <v>HOSPEDAGEM - NIVEL 2</v>
      </c>
      <c r="E64022" s="278" t="str">
        <f>Resumo!$R$5</f>
        <v>Despesa</v>
      </c>
      <c r="F64022" s="278" t="str">
        <f>Resumo!$R$6</f>
        <v>Despesa Indireta</v>
      </c>
      <c r="G64022" s="286">
        <f>'Comp. Desp. Indiretas'!ED25</f>
        <v>0</v>
      </c>
    </row>
    <row r="64023" spans="1:7">
      <c r="A64023" s="283">
        <f>'Comp. Desp. Indiretas'!$ED$7</f>
        <v>0</v>
      </c>
      <c r="B64023" s="278" t="str">
        <f>'Comp. Desp. Indiretas'!$A$26</f>
        <v>DG</v>
      </c>
      <c r="D64023" s="279" t="str">
        <f>'Comp. Desp. Indiretas'!$C$26</f>
        <v>HOSPEDAGEM - NIVEL 3</v>
      </c>
      <c r="E64023" s="278" t="str">
        <f>Resumo!$R$5</f>
        <v>Despesa</v>
      </c>
      <c r="F64023" s="278" t="str">
        <f>Resumo!$R$6</f>
        <v>Despesa Indireta</v>
      </c>
      <c r="G64023" s="286">
        <f>'Comp. Desp. Indiretas'!ED26</f>
        <v>0</v>
      </c>
    </row>
    <row r="64024" spans="1:7">
      <c r="A64024" s="283">
        <f>'Comp. Desp. Indiretas'!$ED$7</f>
        <v>0</v>
      </c>
      <c r="B64024" s="278" t="str">
        <f>'Comp. Desp. Indiretas'!$A$27</f>
        <v>DG</v>
      </c>
      <c r="D64024" s="279" t="str">
        <f>'Comp. Desp. Indiretas'!$C$27</f>
        <v>SALA COMERCIAL - PARAUAPEBAS/PA</v>
      </c>
      <c r="E64024" s="278" t="str">
        <f>Resumo!$R$5</f>
        <v>Despesa</v>
      </c>
      <c r="F64024" s="278" t="str">
        <f>Resumo!$R$6</f>
        <v>Despesa Indireta</v>
      </c>
      <c r="G64024" s="286">
        <f>'Comp. Desp. Indiretas'!ED27</f>
        <v>0</v>
      </c>
    </row>
    <row r="64025" spans="1:7">
      <c r="A64025" s="283">
        <f>'Comp. Desp. Indiretas'!$ED$7</f>
        <v>0</v>
      </c>
      <c r="B64025" s="278" t="str">
        <f>'Comp. Desp. Indiretas'!$A$28</f>
        <v>DG</v>
      </c>
      <c r="D64025" s="279" t="str">
        <f>'Comp. Desp. Indiretas'!$C$28</f>
        <v>CUSTOS FIXOS - SALA COMERCIAL (INTERNET, TELEFONIA, ENERGIA, LIMPEZA, E ETC)</v>
      </c>
      <c r="E64025" s="278" t="str">
        <f>Resumo!$R$5</f>
        <v>Despesa</v>
      </c>
      <c r="F64025" s="278" t="str">
        <f>Resumo!$R$6</f>
        <v>Despesa Indireta</v>
      </c>
      <c r="G64025" s="286">
        <f>'Comp. Desp. Indiretas'!ED28</f>
        <v>0</v>
      </c>
    </row>
    <row r="64026" spans="1:7">
      <c r="A64026" s="283">
        <f>'Comp. Desp. Indiretas'!$ED$7</f>
        <v>0</v>
      </c>
      <c r="B64026" s="278" t="str">
        <f>'Comp. Desp. Indiretas'!$A$29</f>
        <v>DG</v>
      </c>
      <c r="D64026" s="279" t="str">
        <f>'Comp. Desp. Indiretas'!$C$29</f>
        <v>MOBILIA/FRETE - SALA COMERCIAL</v>
      </c>
      <c r="E64026" s="278" t="str">
        <f>Resumo!$R$5</f>
        <v>Despesa</v>
      </c>
      <c r="F64026" s="278" t="str">
        <f>Resumo!$R$6</f>
        <v>Despesa Indireta</v>
      </c>
      <c r="G64026" s="286">
        <f>'Comp. Desp. Indiretas'!ED29</f>
        <v>0</v>
      </c>
    </row>
    <row r="64027" spans="1:7">
      <c r="A64027" s="283">
        <f>'Comp. Desp. Indiretas'!$ED$7</f>
        <v>0</v>
      </c>
      <c r="B64027" s="278" t="str">
        <f>'Comp. Desp. Indiretas'!$A$30</f>
        <v>DG</v>
      </c>
      <c r="D64027" s="279" t="str">
        <f>'Comp. Desp. Indiretas'!$C$30</f>
        <v>ALIMENTAÇÃO - NIVEL 3</v>
      </c>
      <c r="E64027" s="278" t="str">
        <f>Resumo!$R$5</f>
        <v>Despesa</v>
      </c>
      <c r="F64027" s="278" t="str">
        <f>Resumo!$R$6</f>
        <v>Despesa Indireta</v>
      </c>
      <c r="G64027" s="286">
        <f>'Comp. Desp. Indiretas'!ED30</f>
        <v>0</v>
      </c>
    </row>
    <row r="64028" spans="1:7">
      <c r="A64028" s="283">
        <f>'Comp. Desp. Indiretas'!$ED$7</f>
        <v>0</v>
      </c>
      <c r="B64028" s="278" t="str">
        <f>'Comp. Desp. Indiretas'!$A$31</f>
        <v>DG</v>
      </c>
      <c r="D64028" s="279" t="str">
        <f>'Comp. Desp. Indiretas'!$C$31</f>
        <v>TELEFONIA</v>
      </c>
      <c r="E64028" s="278" t="str">
        <f>Resumo!$R$5</f>
        <v>Despesa</v>
      </c>
      <c r="F64028" s="278" t="str">
        <f>Resumo!$R$6</f>
        <v>Despesa Indireta</v>
      </c>
      <c r="G64028" s="286">
        <f>'Comp. Desp. Indiretas'!ED31</f>
        <v>0</v>
      </c>
    </row>
    <row r="64029" spans="1:7">
      <c r="A64029" s="283">
        <f>'Comp. Desp. Indiretas'!$ED$7</f>
        <v>0</v>
      </c>
      <c r="B64029" s="278" t="str">
        <f>'Comp. Desp. Indiretas'!$A$32</f>
        <v>DG</v>
      </c>
      <c r="D64029" s="279" t="str">
        <f>'Comp. Desp. Indiretas'!$C$32</f>
        <v>ALUGUEL DE VEÍCULO SUV</v>
      </c>
      <c r="E64029" s="278" t="str">
        <f>Resumo!$R$5</f>
        <v>Despesa</v>
      </c>
      <c r="F64029" s="278" t="str">
        <f>Resumo!$R$6</f>
        <v>Despesa Indireta</v>
      </c>
      <c r="G64029" s="286">
        <f>'Comp. Desp. Indiretas'!ED32</f>
        <v>0</v>
      </c>
    </row>
    <row r="64030" spans="1:7">
      <c r="A64030" s="283">
        <f>'Comp. Desp. Indiretas'!$ED$7</f>
        <v>0</v>
      </c>
      <c r="B64030" s="278" t="str">
        <f>'Comp. Desp. Indiretas'!$A$33</f>
        <v>DG</v>
      </c>
      <c r="D64030" s="279" t="str">
        <f>'Comp. Desp. Indiretas'!$C$33</f>
        <v>ALUGUEL DE VEICULO LEVE</v>
      </c>
      <c r="E64030" s="278" t="str">
        <f>Resumo!$R$5</f>
        <v>Despesa</v>
      </c>
      <c r="F64030" s="278" t="str">
        <f>Resumo!$R$6</f>
        <v>Despesa Indireta</v>
      </c>
      <c r="G64030" s="286">
        <f>'Comp. Desp. Indiretas'!ED33</f>
        <v>0</v>
      </c>
    </row>
    <row r="64031" spans="1:7">
      <c r="A64031" s="283">
        <f>'Comp. Desp. Indiretas'!$ED$7</f>
        <v>0</v>
      </c>
      <c r="B64031" s="278" t="str">
        <f>'Comp. Desp. Indiretas'!$A$34</f>
        <v>DG</v>
      </c>
      <c r="D64031" s="279" t="str">
        <f>'Comp. Desp. Indiretas'!$C$34</f>
        <v>ALUGUEL CAMINHONTE</v>
      </c>
      <c r="E64031" s="278" t="str">
        <f>Resumo!$R$5</f>
        <v>Despesa</v>
      </c>
      <c r="F64031" s="278" t="str">
        <f>Resumo!$R$6</f>
        <v>Despesa Indireta</v>
      </c>
      <c r="G64031" s="286">
        <f>'Comp. Desp. Indiretas'!ED34</f>
        <v>0</v>
      </c>
    </row>
    <row r="64032" spans="1:7">
      <c r="A64032" s="283">
        <f>'Comp. Desp. Indiretas'!$ED$7</f>
        <v>0</v>
      </c>
      <c r="B64032" s="278" t="str">
        <f>'Comp. Desp. Indiretas'!$A$35</f>
        <v>DG</v>
      </c>
      <c r="D64032" s="279" t="str">
        <f>'Comp. Desp. Indiretas'!$C$35</f>
        <v>AQUISIÇÃO DE VEICULO</v>
      </c>
      <c r="E64032" s="278" t="str">
        <f>Resumo!$R$5</f>
        <v>Despesa</v>
      </c>
      <c r="F64032" s="278" t="str">
        <f>Resumo!$R$6</f>
        <v>Despesa Indireta</v>
      </c>
      <c r="G64032" s="286">
        <f>'Comp. Desp. Indiretas'!ED35</f>
        <v>0</v>
      </c>
    </row>
    <row r="64033" spans="1:7">
      <c r="A64033" s="283">
        <f>'Comp. Desp. Indiretas'!$ED$7</f>
        <v>0</v>
      </c>
      <c r="B64033" s="278" t="str">
        <f>'Comp. Desp. Indiretas'!$A$36</f>
        <v>DG</v>
      </c>
      <c r="D64033" s="279" t="str">
        <f>'Comp. Desp. Indiretas'!$C$36</f>
        <v>COMBUSTÍVEL - GASOLINA</v>
      </c>
      <c r="E64033" s="278" t="str">
        <f>Resumo!$R$5</f>
        <v>Despesa</v>
      </c>
      <c r="F64033" s="278" t="str">
        <f>Resumo!$R$6</f>
        <v>Despesa Indireta</v>
      </c>
      <c r="G64033" s="286">
        <f>'Comp. Desp. Indiretas'!ED36</f>
        <v>0</v>
      </c>
    </row>
    <row r="64034" spans="1:7">
      <c r="A64034" s="283">
        <f>'Comp. Desp. Indiretas'!$ED$7</f>
        <v>0</v>
      </c>
      <c r="B64034" s="278" t="str">
        <f>'Comp. Desp. Indiretas'!$A$37</f>
        <v>DG</v>
      </c>
      <c r="D64034" s="279" t="str">
        <f>'Comp. Desp. Indiretas'!$C$37</f>
        <v>COMBUSTÍVEL - DIESEL</v>
      </c>
      <c r="E64034" s="278" t="str">
        <f>Resumo!$R$5</f>
        <v>Despesa</v>
      </c>
      <c r="F64034" s="278" t="str">
        <f>Resumo!$R$6</f>
        <v>Despesa Indireta</v>
      </c>
      <c r="G64034" s="286">
        <f>'Comp. Desp. Indiretas'!ED37</f>
        <v>0</v>
      </c>
    </row>
    <row r="64035" spans="1:7">
      <c r="A64035" s="283">
        <f>'Comp. Desp. Indiretas'!$ED$7</f>
        <v>0</v>
      </c>
      <c r="B64035" s="278" t="str">
        <f>'Comp. Desp. Indiretas'!$A$38</f>
        <v>DG</v>
      </c>
      <c r="D64035" s="279" t="str">
        <f>'Comp. Desp. Indiretas'!$C$38</f>
        <v>PASSAGEM AÉREA</v>
      </c>
      <c r="E64035" s="278" t="str">
        <f>Resumo!$R$5</f>
        <v>Despesa</v>
      </c>
      <c r="F64035" s="278" t="str">
        <f>Resumo!$R$6</f>
        <v>Despesa Indireta</v>
      </c>
      <c r="G64035" s="286">
        <f>'Comp. Desp. Indiretas'!ED38</f>
        <v>0</v>
      </c>
    </row>
    <row r="64036" spans="1:7">
      <c r="A64036" s="283">
        <f>'Comp. Desp. Indiretas'!$ED$7</f>
        <v>0</v>
      </c>
      <c r="B64036" s="278" t="str">
        <f>'Comp. Desp. Indiretas'!$A$39</f>
        <v>ART</v>
      </c>
      <c r="D64036" s="279" t="str">
        <f>'Comp. Desp. Indiretas'!$C$39</f>
        <v>ART CREA - Nível 1</v>
      </c>
      <c r="E64036" s="278" t="str">
        <f>Resumo!$R$5</f>
        <v>Despesa</v>
      </c>
      <c r="F64036" s="278" t="str">
        <f>Resumo!$R$6</f>
        <v>Despesa Indireta</v>
      </c>
      <c r="G64036" s="286">
        <f>'Comp. Desp. Indiretas'!ED39</f>
        <v>0</v>
      </c>
    </row>
    <row r="64037" spans="1:7">
      <c r="A64037" s="283">
        <f>'Comp. Desp. Indiretas'!$ED$7</f>
        <v>0</v>
      </c>
      <c r="B64037" s="278" t="str">
        <f>'Comp. Desp. Indiretas'!$A$40</f>
        <v>ART</v>
      </c>
      <c r="D64037" s="279" t="str">
        <f>'Comp. Desp. Indiretas'!$C$40</f>
        <v>ART CREA - Nível 2</v>
      </c>
      <c r="E64037" s="278" t="str">
        <f>Resumo!$R$5</f>
        <v>Despesa</v>
      </c>
      <c r="F64037" s="278" t="str">
        <f>Resumo!$R$6</f>
        <v>Despesa Indireta</v>
      </c>
      <c r="G64037" s="286">
        <f>'Comp. Desp. Indiretas'!ED40</f>
        <v>0</v>
      </c>
    </row>
    <row r="64038" spans="1:7">
      <c r="A64038" s="283">
        <f>'Comp. Desp. Indiretas'!$ED$7</f>
        <v>0</v>
      </c>
      <c r="B64038" s="278" t="str">
        <f>'Comp. Desp. Indiretas'!$A$41</f>
        <v>ART</v>
      </c>
      <c r="D64038" s="279" t="str">
        <f>'Comp. Desp. Indiretas'!$C$41</f>
        <v>ART CREA - Nível 3</v>
      </c>
      <c r="E64038" s="278" t="str">
        <f>Resumo!$R$5</f>
        <v>Despesa</v>
      </c>
      <c r="F64038" s="278" t="str">
        <f>Resumo!$R$6</f>
        <v>Despesa Indireta</v>
      </c>
      <c r="G64038" s="286">
        <f>'Comp. Desp. Indiretas'!ED41</f>
        <v>0</v>
      </c>
    </row>
    <row r="64039" spans="1:7">
      <c r="A64039" s="283">
        <f>'Comp. Desp. Indiretas'!$ED$7</f>
        <v>0</v>
      </c>
      <c r="B64039" s="278" t="str">
        <f>'Comp. Desp. Indiretas'!$A$42</f>
        <v>ART</v>
      </c>
      <c r="D64039" s="279" t="str">
        <f>'Comp. Desp. Indiretas'!$C$42</f>
        <v>ACERVO CREA</v>
      </c>
      <c r="E64039" s="278" t="str">
        <f>Resumo!$R$5</f>
        <v>Despesa</v>
      </c>
      <c r="F64039" s="278" t="str">
        <f>Resumo!$R$6</f>
        <v>Despesa Indireta</v>
      </c>
      <c r="G64039" s="286">
        <f>'Comp. Desp. Indiretas'!ED42</f>
        <v>0</v>
      </c>
    </row>
    <row r="64040" spans="1:7">
      <c r="A64040" s="283">
        <f>'Comp. Desp. Indiretas'!$ED$7</f>
        <v>0</v>
      </c>
      <c r="B64040" s="278" t="str">
        <f>'Comp. Desp. Indiretas'!$A$43</f>
        <v>ART</v>
      </c>
      <c r="D64040" s="279" t="str">
        <f>'Comp. Desp. Indiretas'!$C$43</f>
        <v>ART CRBio</v>
      </c>
      <c r="E64040" s="278" t="str">
        <f>Resumo!$R$5</f>
        <v>Despesa</v>
      </c>
      <c r="F64040" s="278" t="str">
        <f>Resumo!$R$6</f>
        <v>Despesa Indireta</v>
      </c>
      <c r="G64040" s="286">
        <f>'Comp. Desp. Indiretas'!ED43</f>
        <v>0</v>
      </c>
    </row>
    <row r="64041" spans="1:7">
      <c r="A64041" s="283">
        <f>'Comp. Desp. Indiretas'!$ED$7</f>
        <v>0</v>
      </c>
      <c r="B64041" s="278" t="str">
        <f>'Comp. Desp. Indiretas'!$A$44</f>
        <v>ART</v>
      </c>
      <c r="D64041" s="279" t="str">
        <f>'Comp. Desp. Indiretas'!$C$44</f>
        <v>ACERVO CRBio</v>
      </c>
      <c r="E64041" s="278" t="str">
        <f>Resumo!$R$5</f>
        <v>Despesa</v>
      </c>
      <c r="F64041" s="278" t="str">
        <f>Resumo!$R$6</f>
        <v>Despesa Indireta</v>
      </c>
      <c r="G64041" s="286">
        <f>'Comp. Desp. Indiretas'!ED44</f>
        <v>0</v>
      </c>
    </row>
    <row r="64042" spans="1:7">
      <c r="A64042" s="283">
        <f>'Comp. Desp. Indiretas'!$ED$7</f>
        <v>0</v>
      </c>
      <c r="B64042" s="278" t="str">
        <f>'Comp. Desp. Indiretas'!$A$45</f>
        <v>ART</v>
      </c>
      <c r="D64042" s="279" t="str">
        <f>'Comp. Desp. Indiretas'!$C$45</f>
        <v>VISTO CREA PF</v>
      </c>
      <c r="E64042" s="278" t="str">
        <f>Resumo!$R$5</f>
        <v>Despesa</v>
      </c>
      <c r="F64042" s="278" t="str">
        <f>Resumo!$R$6</f>
        <v>Despesa Indireta</v>
      </c>
      <c r="G64042" s="286">
        <f>'Comp. Desp. Indiretas'!ED45</f>
        <v>0</v>
      </c>
    </row>
    <row r="64043" spans="1:7">
      <c r="A64043" s="283">
        <f>'Comp. Desp. Indiretas'!$ED$7</f>
        <v>0</v>
      </c>
      <c r="B64043" s="278" t="str">
        <f>'Comp. Desp. Indiretas'!$A$46</f>
        <v>ART</v>
      </c>
      <c r="D64043" s="279" t="str">
        <f>'Comp. Desp. Indiretas'!$C$46</f>
        <v>VISTO CREA PJ</v>
      </c>
      <c r="E64043" s="278" t="str">
        <f>Resumo!$R$5</f>
        <v>Despesa</v>
      </c>
      <c r="F64043" s="278" t="str">
        <f>Resumo!$R$6</f>
        <v>Despesa Indireta</v>
      </c>
      <c r="G64043" s="286">
        <f>'Comp. Desp. Indiretas'!ED46</f>
        <v>0</v>
      </c>
    </row>
    <row r="64044" spans="1:7">
      <c r="A64044" s="283">
        <f>'Comp. Desp. Indiretas'!$ED$7</f>
        <v>0</v>
      </c>
      <c r="B64044" s="278" t="str">
        <f>'Comp. Desp. Indiretas'!$A$47</f>
        <v>ART</v>
      </c>
      <c r="D64044" s="279" t="str">
        <f>'Comp. Desp. Indiretas'!$C$47</f>
        <v>ANUIDADE CREA PF</v>
      </c>
      <c r="E64044" s="278" t="str">
        <f>Resumo!$R$5</f>
        <v>Despesa</v>
      </c>
      <c r="F64044" s="278" t="str">
        <f>Resumo!$R$6</f>
        <v>Despesa Indireta</v>
      </c>
      <c r="G64044" s="286">
        <f>'Comp. Desp. Indiretas'!ED47</f>
        <v>0</v>
      </c>
    </row>
    <row r="64045" spans="1:7">
      <c r="A64045" s="283">
        <f>'Comp. Desp. Indiretas'!$ED$7</f>
        <v>0</v>
      </c>
      <c r="B64045" s="278" t="str">
        <f>'Comp. Desp. Indiretas'!$A$48</f>
        <v>ART</v>
      </c>
      <c r="D64045" s="279" t="str">
        <f>'Comp. Desp. Indiretas'!$C$48</f>
        <v>ANUIDADE CREA PJ</v>
      </c>
      <c r="E64045" s="278" t="str">
        <f>Resumo!$R$5</f>
        <v>Despesa</v>
      </c>
      <c r="F64045" s="278" t="str">
        <f>Resumo!$R$6</f>
        <v>Despesa Indireta</v>
      </c>
      <c r="G64045" s="286">
        <f>'Comp. Desp. Indiretas'!ED48</f>
        <v>0</v>
      </c>
    </row>
    <row r="64046" spans="1:7">
      <c r="A64046" s="283">
        <f>'Comp. Desp. Indiretas'!$ED$7</f>
        <v>0</v>
      </c>
      <c r="B64046" s="278" t="str">
        <f>'Comp. Desp. Indiretas'!$A$49</f>
        <v>ART</v>
      </c>
      <c r="D64046" s="279" t="str">
        <f>'Comp. Desp. Indiretas'!$C$49</f>
        <v>VISTO CRBio PF</v>
      </c>
      <c r="E64046" s="278" t="str">
        <f>Resumo!$R$5</f>
        <v>Despesa</v>
      </c>
      <c r="F64046" s="278" t="str">
        <f>Resumo!$R$6</f>
        <v>Despesa Indireta</v>
      </c>
      <c r="G64046" s="286">
        <f>'Comp. Desp. Indiretas'!ED49</f>
        <v>0</v>
      </c>
    </row>
    <row r="64047" spans="1:7">
      <c r="A64047" s="283">
        <f>'Comp. Desp. Indiretas'!$ED$7</f>
        <v>0</v>
      </c>
      <c r="B64047" s="278" t="str">
        <f>'Comp. Desp. Indiretas'!$A$50</f>
        <v>ART</v>
      </c>
      <c r="D64047" s="279" t="str">
        <f>'Comp. Desp. Indiretas'!$C$50</f>
        <v>VISTO CRBio PJ</v>
      </c>
      <c r="E64047" s="278" t="str">
        <f>Resumo!$R$5</f>
        <v>Despesa</v>
      </c>
      <c r="F64047" s="278" t="str">
        <f>Resumo!$R$6</f>
        <v>Despesa Indireta</v>
      </c>
      <c r="G64047" s="286">
        <f>'Comp. Desp. Indiretas'!ED50</f>
        <v>0</v>
      </c>
    </row>
    <row r="64048" spans="1:7">
      <c r="A64048" s="283">
        <f>'Comp. Desp. Indiretas'!$ED$7</f>
        <v>0</v>
      </c>
      <c r="B64048" s="278" t="str">
        <f>'Comp. Desp. Indiretas'!$A$51</f>
        <v>SMS</v>
      </c>
      <c r="D64048" s="279" t="str">
        <f>'Comp. Desp. Indiretas'!$C$51</f>
        <v>PPRA</v>
      </c>
      <c r="E64048" s="278" t="str">
        <f>Resumo!$R$5</f>
        <v>Despesa</v>
      </c>
      <c r="F64048" s="278" t="str">
        <f>Resumo!$R$6</f>
        <v>Despesa Indireta</v>
      </c>
      <c r="G64048" s="286">
        <f>'Comp. Desp. Indiretas'!ED51</f>
        <v>0</v>
      </c>
    </row>
    <row r="64049" spans="1:7">
      <c r="A64049" s="283">
        <f>'Comp. Desp. Indiretas'!$ED$7</f>
        <v>0</v>
      </c>
      <c r="B64049" s="278" t="str">
        <f>'Comp. Desp. Indiretas'!$A$52</f>
        <v>SMS</v>
      </c>
      <c r="D64049" s="279" t="str">
        <f>'Comp. Desp. Indiretas'!$C$52</f>
        <v>PCMSO</v>
      </c>
      <c r="E64049" s="278" t="str">
        <f>Resumo!$R$5</f>
        <v>Despesa</v>
      </c>
      <c r="F64049" s="278" t="str">
        <f>Resumo!$R$6</f>
        <v>Despesa Indireta</v>
      </c>
      <c r="G64049" s="286">
        <f>'Comp. Desp. Indiretas'!ED52</f>
        <v>0</v>
      </c>
    </row>
    <row r="64050" spans="1:7">
      <c r="A64050" s="283">
        <f>'Comp. Desp. Indiretas'!$ED$7</f>
        <v>0</v>
      </c>
      <c r="B64050" s="278" t="str">
        <f>'Comp. Desp. Indiretas'!$A$53</f>
        <v>SMS</v>
      </c>
      <c r="D64050" s="279" t="str">
        <f>'Comp. Desp. Indiretas'!$C$53</f>
        <v>PGR</v>
      </c>
      <c r="E64050" s="278" t="str">
        <f>Resumo!$R$5</f>
        <v>Despesa</v>
      </c>
      <c r="F64050" s="278" t="str">
        <f>Resumo!$R$6</f>
        <v>Despesa Indireta</v>
      </c>
      <c r="G64050" s="286">
        <f>'Comp. Desp. Indiretas'!ED53</f>
        <v>0</v>
      </c>
    </row>
    <row r="64051" spans="1:7">
      <c r="A64051" s="283">
        <f>'Comp. Desp. Indiretas'!$ED$7</f>
        <v>0</v>
      </c>
      <c r="B64051" s="278" t="str">
        <f>'Comp. Desp. Indiretas'!$A$55</f>
        <v>SMS</v>
      </c>
      <c r="D64051" s="279" t="str">
        <f>'Comp. Desp. Indiretas'!$C$55</f>
        <v>TREINAMENTO</v>
      </c>
      <c r="E64051" s="278" t="str">
        <f>Resumo!$R$5</f>
        <v>Despesa</v>
      </c>
      <c r="F64051" s="278" t="str">
        <f>Resumo!$R$6</f>
        <v>Despesa Indireta</v>
      </c>
      <c r="G64051" s="286">
        <f>'Comp. Desp. Indiretas'!ED55</f>
        <v>0</v>
      </c>
    </row>
    <row r="64052" spans="1:7">
      <c r="A64052" s="283">
        <f>'Comp. Desp. Indiretas'!$ED$7</f>
        <v>0</v>
      </c>
      <c r="B64052" s="278" t="str">
        <f>'Comp. Desp. Indiretas'!$A$56</f>
        <v>SMS</v>
      </c>
      <c r="D64052" s="279" t="str">
        <f>'Comp. Desp. Indiretas'!$C$56</f>
        <v>ASO</v>
      </c>
      <c r="E64052" s="278" t="str">
        <f>Resumo!$R$5</f>
        <v>Despesa</v>
      </c>
      <c r="F64052" s="278" t="str">
        <f>Resumo!$R$6</f>
        <v>Despesa Indireta</v>
      </c>
      <c r="G64052" s="286">
        <f>'Comp. Desp. Indiretas'!ED56</f>
        <v>0</v>
      </c>
    </row>
    <row r="64053" spans="1:7">
      <c r="A64053" s="283">
        <f>'Comp. Desp. Indiretas'!$ED$7</f>
        <v>0</v>
      </c>
      <c r="B64053" s="278">
        <f>'Comp. Desp. Indiretas'!$A$57</f>
        <v>0</v>
      </c>
      <c r="D64053" s="279" t="str">
        <f>'Comp. Desp. Indiretas'!$C$57</f>
        <v/>
      </c>
      <c r="E64053" s="278" t="str">
        <f>Resumo!$R$5</f>
        <v>Despesa</v>
      </c>
      <c r="F64053" s="278" t="str">
        <f>Resumo!$R$6</f>
        <v>Despesa Indireta</v>
      </c>
      <c r="G64053" s="286">
        <f>'Comp. Desp. Indiretas'!ED57</f>
        <v>0</v>
      </c>
    </row>
    <row r="64054" spans="1:7">
      <c r="A64054" s="283">
        <f>'Comp. Desp. Indiretas'!$ED$7</f>
        <v>0</v>
      </c>
      <c r="B64054" s="278">
        <f>'Comp. Desp. Indiretas'!$A$58</f>
        <v>0</v>
      </c>
      <c r="D64054" s="279" t="str">
        <f>'Comp. Desp. Indiretas'!$C$58</f>
        <v/>
      </c>
      <c r="E64054" s="278" t="str">
        <f>Resumo!$R$5</f>
        <v>Despesa</v>
      </c>
      <c r="F64054" s="278" t="str">
        <f>Resumo!$R$6</f>
        <v>Despesa Indireta</v>
      </c>
      <c r="G64054" s="286">
        <f>'Comp. Desp. Indiretas'!ED58</f>
        <v>0</v>
      </c>
    </row>
    <row r="64055" spans="1:7">
      <c r="A64055" s="283">
        <f>'Comp. Desp. Indiretas'!$ED$7</f>
        <v>0</v>
      </c>
      <c r="B64055" s="278">
        <f>'Comp. Desp. Indiretas'!$A$59</f>
        <v>0</v>
      </c>
      <c r="D64055" s="279" t="str">
        <f>'Comp. Desp. Indiretas'!$C$59</f>
        <v/>
      </c>
      <c r="E64055" s="278" t="str">
        <f>Resumo!$R$5</f>
        <v>Despesa</v>
      </c>
      <c r="F64055" s="278" t="str">
        <f>Resumo!$R$6</f>
        <v>Despesa Indireta</v>
      </c>
      <c r="G64055" s="286">
        <f>'Comp. Desp. Indiretas'!ED59</f>
        <v>0</v>
      </c>
    </row>
    <row r="64056" spans="1:7">
      <c r="A64056" s="283">
        <f>'Comp. Desp. Indiretas'!$ED$7</f>
        <v>0</v>
      </c>
      <c r="B64056" s="278">
        <f>'Comp. Desp. Indiretas'!$A$60</f>
        <v>0</v>
      </c>
      <c r="D64056" s="279" t="str">
        <f>'Comp. Desp. Indiretas'!$C$60</f>
        <v/>
      </c>
      <c r="E64056" s="278" t="str">
        <f>Resumo!$R$5</f>
        <v>Despesa</v>
      </c>
      <c r="F64056" s="278" t="str">
        <f>Resumo!$R$6</f>
        <v>Despesa Indireta</v>
      </c>
      <c r="G64056" s="286">
        <f>'Comp. Desp. Indiretas'!ED60</f>
        <v>0</v>
      </c>
    </row>
    <row r="64057" spans="1:7">
      <c r="A64057" s="283">
        <f>'Comp. Desp. Indiretas'!$ED$7</f>
        <v>0</v>
      </c>
      <c r="B64057" s="278" t="str">
        <f>'Comp. Desp. Indiretas'!$A$63</f>
        <v>MOC</v>
      </c>
      <c r="D64057" s="279" t="str">
        <f>'Comp. Desp. Indiretas'!$C$63</f>
        <v>DIRETOR TÉCNICO</v>
      </c>
      <c r="E64057" s="278" t="str">
        <f>Resumo!$R$5</f>
        <v>Despesa</v>
      </c>
      <c r="F64057" s="278" t="str">
        <f>Resumo!$R$6</f>
        <v>Despesa Indireta</v>
      </c>
      <c r="G64057" s="286">
        <f>'Comp. Desp. Indiretas'!ED63</f>
        <v>0</v>
      </c>
    </row>
    <row r="64058" spans="1:7">
      <c r="A64058" s="283">
        <f>'Comp. Desp. Indiretas'!$ED$7</f>
        <v>0</v>
      </c>
      <c r="B64058" s="278" t="str">
        <f>'Comp. Desp. Indiretas'!$A$64</f>
        <v>MOC</v>
      </c>
      <c r="D64058" s="279" t="str">
        <f>'Comp. Desp. Indiretas'!$C$64</f>
        <v>ANALISTA DE SUPRIMENTOS</v>
      </c>
      <c r="E64058" s="278" t="str">
        <f>Resumo!$R$5</f>
        <v>Despesa</v>
      </c>
      <c r="F64058" s="278" t="str">
        <f>Resumo!$R$6</f>
        <v>Despesa Indireta</v>
      </c>
      <c r="G64058" s="286">
        <f>'Comp. Desp. Indiretas'!ED64</f>
        <v>0</v>
      </c>
    </row>
    <row r="64059" spans="1:7">
      <c r="A64059" s="283">
        <f>'Comp. Desp. Indiretas'!$ED$7</f>
        <v>0</v>
      </c>
      <c r="B64059" s="278" t="str">
        <f>'Comp. Desp. Indiretas'!$A$65</f>
        <v>MOC</v>
      </c>
      <c r="D64059" s="279" t="str">
        <f>'Comp. Desp. Indiretas'!$C$65</f>
        <v>GERENTE DE PROJETO - PJ</v>
      </c>
      <c r="E64059" s="278" t="str">
        <f>Resumo!$R$5</f>
        <v>Despesa</v>
      </c>
      <c r="F64059" s="278" t="str">
        <f>Resumo!$R$6</f>
        <v>Despesa Indireta</v>
      </c>
      <c r="G64059" s="286">
        <f>'Comp. Desp. Indiretas'!ED65</f>
        <v>0</v>
      </c>
    </row>
    <row r="64060" spans="1:7">
      <c r="A64060" s="283">
        <f>'Comp. Desp. Indiretas'!$ED$7</f>
        <v>0</v>
      </c>
      <c r="B64060" s="278" t="str">
        <f>'Comp. Desp. Indiretas'!$A$66</f>
        <v>MOC</v>
      </c>
      <c r="D64060" s="279" t="str">
        <f>'Comp. Desp. Indiretas'!$C$66</f>
        <v>COORD. DE PROJETO - PJ</v>
      </c>
      <c r="E64060" s="278" t="str">
        <f>Resumo!$R$5</f>
        <v>Despesa</v>
      </c>
      <c r="F64060" s="278" t="str">
        <f>Resumo!$R$6</f>
        <v>Despesa Indireta</v>
      </c>
      <c r="G64060" s="286">
        <f>'Comp. Desp. Indiretas'!ED66</f>
        <v>0</v>
      </c>
    </row>
    <row r="64061" spans="1:7">
      <c r="A64061" s="283">
        <f>'Comp. Desp. Indiretas'!$ED$7</f>
        <v>0</v>
      </c>
      <c r="B64061" s="278" t="str">
        <f>'Comp. Desp. Indiretas'!$A$67</f>
        <v>MOC</v>
      </c>
      <c r="D64061" s="279" t="str">
        <f>'Comp. Desp. Indiretas'!$C$67</f>
        <v>COORD. OPERACIONAL - PJ</v>
      </c>
      <c r="E64061" s="278" t="str">
        <f>Resumo!$R$5</f>
        <v>Despesa</v>
      </c>
      <c r="F64061" s="278" t="str">
        <f>Resumo!$R$6</f>
        <v>Despesa Indireta</v>
      </c>
      <c r="G64061" s="286">
        <f>'Comp. Desp. Indiretas'!ED67</f>
        <v>0</v>
      </c>
    </row>
    <row r="64062" spans="1:7">
      <c r="A64062" s="283">
        <f>'Comp. Desp. Indiretas'!$ED$7</f>
        <v>0</v>
      </c>
      <c r="B64062" s="278" t="str">
        <f>'Comp. Desp. Indiretas'!$A$68</f>
        <v>MOC</v>
      </c>
      <c r="D64062" s="279" t="str">
        <f>'Comp. Desp. Indiretas'!$C$68</f>
        <v>ANALISTA DE PROJETOS SENIOR - PJ</v>
      </c>
      <c r="E64062" s="278" t="str">
        <f>Resumo!$R$5</f>
        <v>Despesa</v>
      </c>
      <c r="F64062" s="278" t="str">
        <f>Resumo!$R$6</f>
        <v>Despesa Indireta</v>
      </c>
      <c r="G64062" s="286">
        <f>'Comp. Desp. Indiretas'!ED68</f>
        <v>0</v>
      </c>
    </row>
    <row r="64063" spans="1:7">
      <c r="A64063" s="283">
        <f>'Comp. Desp. Indiretas'!$ED$7</f>
        <v>0</v>
      </c>
      <c r="B64063" s="278" t="str">
        <f>'Comp. Desp. Indiretas'!$A$69</f>
        <v>MOC</v>
      </c>
      <c r="D64063" s="279" t="str">
        <f>'Comp. Desp. Indiretas'!$C$69</f>
        <v>ANALISTA DE PROJETOS PLENO - PJ</v>
      </c>
      <c r="E64063" s="278" t="str">
        <f>Resumo!$R$5</f>
        <v>Despesa</v>
      </c>
      <c r="F64063" s="278" t="str">
        <f>Resumo!$R$6</f>
        <v>Despesa Indireta</v>
      </c>
      <c r="G64063" s="286">
        <f>'Comp. Desp. Indiretas'!ED69</f>
        <v>0</v>
      </c>
    </row>
    <row r="64064" spans="1:7">
      <c r="A64064" s="283">
        <f>'Comp. Desp. Indiretas'!$ED$7</f>
        <v>0</v>
      </c>
      <c r="B64064" s="278" t="str">
        <f>'Comp. Desp. Indiretas'!$A$70</f>
        <v>MOC</v>
      </c>
      <c r="D64064" s="279" t="str">
        <f>'Comp. Desp. Indiretas'!$C$70</f>
        <v>ANALISTA DE PROJETOS JUNIOR - PJ</v>
      </c>
      <c r="E64064" s="278" t="str">
        <f>Resumo!$R$5</f>
        <v>Despesa</v>
      </c>
      <c r="F64064" s="278" t="str">
        <f>Resumo!$R$6</f>
        <v>Despesa Indireta</v>
      </c>
      <c r="G64064" s="286">
        <f>'Comp. Desp. Indiretas'!ED70</f>
        <v>0</v>
      </c>
    </row>
    <row r="64065" spans="1:7">
      <c r="A64065" s="283">
        <f>'Comp. Desp. Indiretas'!$ED$7</f>
        <v>0</v>
      </c>
      <c r="B64065" s="278" t="str">
        <f>'Comp. Desp. Indiretas'!$A$71</f>
        <v>MOC</v>
      </c>
      <c r="D64065" s="279" t="str">
        <f>'Comp. Desp. Indiretas'!$C$71</f>
        <v>TÉCNICO OPERACIONAL - PJ</v>
      </c>
      <c r="E64065" s="278" t="str">
        <f>Resumo!$R$5</f>
        <v>Despesa</v>
      </c>
      <c r="F64065" s="278" t="str">
        <f>Resumo!$R$6</f>
        <v>Despesa Indireta</v>
      </c>
      <c r="G64065" s="286">
        <f>'Comp. Desp. Indiretas'!ED71</f>
        <v>0</v>
      </c>
    </row>
    <row r="64066" spans="1:7">
      <c r="A64066" s="283">
        <f>'Comp. Desp. Indiretas'!$ED$7</f>
        <v>0</v>
      </c>
      <c r="B64066" s="278" t="str">
        <f>'Comp. Desp. Indiretas'!$A$72</f>
        <v>MOC</v>
      </c>
      <c r="D64066" s="279" t="str">
        <f>'Comp. Desp. Indiretas'!$C$72</f>
        <v>AUXILIAR TÉCNICO - PJ</v>
      </c>
      <c r="E64066" s="278" t="str">
        <f>Resumo!$R$5</f>
        <v>Despesa</v>
      </c>
      <c r="F64066" s="278" t="str">
        <f>Resumo!$R$6</f>
        <v>Despesa Indireta</v>
      </c>
      <c r="G64066" s="286">
        <f>'Comp. Desp. Indiretas'!ED72</f>
        <v>0</v>
      </c>
    </row>
    <row r="64067" spans="1:7">
      <c r="A64067" s="283">
        <f>'Comp. Desp. Indiretas'!$ED$7</f>
        <v>0</v>
      </c>
      <c r="B64067" s="278" t="str">
        <f>'Comp. Desp. Indiretas'!$A$73</f>
        <v>MOC</v>
      </c>
      <c r="D64067" s="279" t="str">
        <f>'Comp. Desp. Indiretas'!$C$73</f>
        <v>ANALISTA FINANCEIRO</v>
      </c>
      <c r="E64067" s="278" t="str">
        <f>Resumo!$R$5</f>
        <v>Despesa</v>
      </c>
      <c r="F64067" s="278" t="str">
        <f>Resumo!$R$6</f>
        <v>Despesa Indireta</v>
      </c>
      <c r="G64067" s="286">
        <f>'Comp. Desp. Indiretas'!ED73</f>
        <v>0</v>
      </c>
    </row>
    <row r="64068" spans="1:7">
      <c r="A64068" s="283">
        <f>'Comp. Desp. Indiretas'!$ED$7</f>
        <v>0</v>
      </c>
      <c r="B64068" s="278" t="str">
        <f>'Comp. Desp. Indiretas'!$A$74</f>
        <v>MOC</v>
      </c>
      <c r="D64068" s="279" t="str">
        <f>'Comp. Desp. Indiretas'!$C$74</f>
        <v>ANALISTA DE SUPRIMENTOS</v>
      </c>
      <c r="E64068" s="278" t="str">
        <f>Resumo!$R$5</f>
        <v>Despesa</v>
      </c>
      <c r="F64068" s="278" t="str">
        <f>Resumo!$R$6</f>
        <v>Despesa Indireta</v>
      </c>
      <c r="G64068" s="286">
        <f>'Comp. Desp. Indiretas'!ED74</f>
        <v>0</v>
      </c>
    </row>
    <row r="64069" spans="1:7">
      <c r="A64069" s="283">
        <f>'Comp. Desp. Indiretas'!$ED$7</f>
        <v>0</v>
      </c>
      <c r="B64069" s="278" t="str">
        <f>'Comp. Desp. Indiretas'!$A$75</f>
        <v>DG</v>
      </c>
      <c r="D64069" s="279" t="str">
        <f>'Comp. Desp. Indiretas'!$C$75</f>
        <v>HOSPEDAGEM VIAGEM</v>
      </c>
      <c r="E64069" s="278" t="str">
        <f>Resumo!$R$5</f>
        <v>Despesa</v>
      </c>
      <c r="F64069" s="278" t="str">
        <f>Resumo!$R$6</f>
        <v>Despesa Indireta</v>
      </c>
      <c r="G64069" s="286">
        <f>'Comp. Desp. Indiretas'!ED75</f>
        <v>0</v>
      </c>
    </row>
    <row r="64070" spans="1:7">
      <c r="A64070" s="283">
        <f>'Comp. Desp. Indiretas'!$ED$7</f>
        <v>0</v>
      </c>
      <c r="B64070" s="278" t="str">
        <f>'Comp. Desp. Indiretas'!$A$76</f>
        <v>DG</v>
      </c>
      <c r="D64070" s="279" t="str">
        <f>'Comp. Desp. Indiretas'!$C$76</f>
        <v>ALIMENTAÇÃO VIAGEM (CAFÉ / ALMOÇO OU JANTA)</v>
      </c>
      <c r="E64070" s="278" t="str">
        <f>Resumo!$R$5</f>
        <v>Despesa</v>
      </c>
      <c r="F64070" s="278" t="str">
        <f>Resumo!$R$6</f>
        <v>Despesa Indireta</v>
      </c>
      <c r="G64070" s="286">
        <f>'Comp. Desp. Indiretas'!ED76</f>
        <v>0</v>
      </c>
    </row>
    <row r="64071" spans="1:7">
      <c r="A64071" s="283">
        <f>'Comp. Desp. Indiretas'!$ED$7</f>
        <v>0</v>
      </c>
      <c r="B64071" s="278" t="str">
        <f>'Comp. Desp. Indiretas'!$A$77</f>
        <v>DG</v>
      </c>
      <c r="D64071" s="279" t="str">
        <f>'Comp. Desp. Indiretas'!$C$77</f>
        <v>SALA COMERCIAL - PARAUAPEBAS/PA</v>
      </c>
      <c r="E64071" s="278" t="str">
        <f>Resumo!$R$5</f>
        <v>Despesa</v>
      </c>
      <c r="F64071" s="278" t="str">
        <f>Resumo!$R$6</f>
        <v>Despesa Indireta</v>
      </c>
      <c r="G64071" s="286">
        <f>'Comp. Desp. Indiretas'!ED77</f>
        <v>0</v>
      </c>
    </row>
    <row r="64072" spans="1:7">
      <c r="A64072" s="283">
        <f>'Comp. Desp. Indiretas'!$ED$7</f>
        <v>0</v>
      </c>
      <c r="B64072" s="278" t="str">
        <f>'Comp. Desp. Indiretas'!$A$78</f>
        <v>DG</v>
      </c>
      <c r="D64072" s="279" t="str">
        <f>'Comp. Desp. Indiretas'!$C$78</f>
        <v>ALIMENTAÇÃO VIAGEM (CAFÉ / ALMOÇO OU JANTA)</v>
      </c>
      <c r="E64072" s="278" t="str">
        <f>Resumo!$R$5</f>
        <v>Despesa</v>
      </c>
      <c r="F64072" s="278" t="str">
        <f>Resumo!$R$6</f>
        <v>Despesa Indireta</v>
      </c>
      <c r="G64072" s="286">
        <f>'Comp. Desp. Indiretas'!ED78</f>
        <v>0</v>
      </c>
    </row>
    <row r="64073" spans="1:7">
      <c r="A64073" s="283">
        <f>'Comp. Desp. Indiretas'!$ED$7</f>
        <v>0</v>
      </c>
      <c r="B64073" s="278" t="str">
        <f>'Comp. Desp. Indiretas'!$A$79</f>
        <v>DG</v>
      </c>
      <c r="D64073" s="279" t="str">
        <f>'Comp. Desp. Indiretas'!$C$79</f>
        <v>ALIMENTAÇÃO - NIVEL 2</v>
      </c>
      <c r="E64073" s="278" t="str">
        <f>Resumo!$R$5</f>
        <v>Despesa</v>
      </c>
      <c r="F64073" s="278" t="str">
        <f>Resumo!$R$6</f>
        <v>Despesa Indireta</v>
      </c>
      <c r="G64073" s="286">
        <f>'Comp. Desp. Indiretas'!ED79</f>
        <v>0</v>
      </c>
    </row>
    <row r="64074" spans="1:7">
      <c r="A64074" s="283">
        <f>'Comp. Desp. Indiretas'!$ED$7</f>
        <v>0</v>
      </c>
      <c r="B64074" s="278" t="str">
        <f>'Comp. Desp. Indiretas'!$A$80</f>
        <v>DG</v>
      </c>
      <c r="D64074" s="279" t="str">
        <f>'Comp. Desp. Indiretas'!$C$80</f>
        <v>ALIMENTAÇÃO - NIVEL 3</v>
      </c>
      <c r="E64074" s="278" t="str">
        <f>Resumo!$R$5</f>
        <v>Despesa</v>
      </c>
      <c r="F64074" s="278" t="str">
        <f>Resumo!$R$6</f>
        <v>Despesa Indireta</v>
      </c>
      <c r="G64074" s="286">
        <f>'Comp. Desp. Indiretas'!ED80</f>
        <v>0</v>
      </c>
    </row>
    <row r="64075" spans="1:7">
      <c r="A64075" s="283">
        <f>'Comp. Desp. Indiretas'!$ED$7</f>
        <v>0</v>
      </c>
      <c r="B64075" s="278" t="str">
        <f>'Comp. Desp. Indiretas'!$A$81</f>
        <v>DG</v>
      </c>
      <c r="D64075" s="279" t="str">
        <f>'Comp. Desp. Indiretas'!$C$81</f>
        <v>TELEFONIA</v>
      </c>
      <c r="E64075" s="278" t="str">
        <f>Resumo!$R$5</f>
        <v>Despesa</v>
      </c>
      <c r="F64075" s="278" t="str">
        <f>Resumo!$R$6</f>
        <v>Despesa Indireta</v>
      </c>
      <c r="G64075" s="286">
        <f>'Comp. Desp. Indiretas'!ED81</f>
        <v>0</v>
      </c>
    </row>
    <row r="64076" spans="1:7">
      <c r="A64076" s="283">
        <f>'Comp. Desp. Indiretas'!$ED$7</f>
        <v>0</v>
      </c>
      <c r="B64076" s="278" t="str">
        <f>'Comp. Desp. Indiretas'!$A$82</f>
        <v>DG</v>
      </c>
      <c r="D64076" s="279" t="str">
        <f>'Comp. Desp. Indiretas'!$C$82</f>
        <v>ALUGUEL DE VEÍCULO SUV</v>
      </c>
      <c r="E64076" s="278" t="str">
        <f>Resumo!$R$5</f>
        <v>Despesa</v>
      </c>
      <c r="F64076" s="278" t="str">
        <f>Resumo!$R$6</f>
        <v>Despesa Indireta</v>
      </c>
      <c r="G64076" s="286">
        <f>'Comp. Desp. Indiretas'!ED82</f>
        <v>0</v>
      </c>
    </row>
    <row r="64077" spans="1:7">
      <c r="A64077" s="283">
        <f>'Comp. Desp. Indiretas'!$ED$7</f>
        <v>0</v>
      </c>
      <c r="B64077" s="278" t="str">
        <f>'Comp. Desp. Indiretas'!$A$83</f>
        <v>DG</v>
      </c>
      <c r="D64077" s="279" t="str">
        <f>'Comp. Desp. Indiretas'!$C$83</f>
        <v>ALUGUEL DE VEICULO LEVE</v>
      </c>
      <c r="E64077" s="278" t="str">
        <f>Resumo!$R$5</f>
        <v>Despesa</v>
      </c>
      <c r="F64077" s="278" t="str">
        <f>Resumo!$R$6</f>
        <v>Despesa Indireta</v>
      </c>
      <c r="G64077" s="286">
        <f>'Comp. Desp. Indiretas'!ED83</f>
        <v>0</v>
      </c>
    </row>
    <row r="64078" spans="1:7">
      <c r="A64078" s="283">
        <f>'Comp. Desp. Indiretas'!$ED$7</f>
        <v>0</v>
      </c>
      <c r="B64078" s="278" t="str">
        <f>'Comp. Desp. Indiretas'!$A$84</f>
        <v>DG</v>
      </c>
      <c r="D64078" s="279" t="str">
        <f>'Comp. Desp. Indiretas'!$C$84</f>
        <v>ALUGUEL CAMINHONTE</v>
      </c>
      <c r="E64078" s="278" t="str">
        <f>Resumo!$R$5</f>
        <v>Despesa</v>
      </c>
      <c r="F64078" s="278" t="str">
        <f>Resumo!$R$6</f>
        <v>Despesa Indireta</v>
      </c>
      <c r="G64078" s="286">
        <f>'Comp. Desp. Indiretas'!ED84</f>
        <v>0</v>
      </c>
    </row>
    <row r="64079" spans="1:7">
      <c r="A64079" s="283">
        <f>'Comp. Desp. Indiretas'!$ED$7</f>
        <v>0</v>
      </c>
      <c r="B64079" s="278" t="str">
        <f>'Comp. Desp. Indiretas'!$A$85</f>
        <v>DG</v>
      </c>
      <c r="D64079" s="279" t="str">
        <f>'Comp. Desp. Indiretas'!$C$85</f>
        <v>AQUISIÇÃO DE VEICULO</v>
      </c>
      <c r="E64079" s="278" t="str">
        <f>Resumo!$R$5</f>
        <v>Despesa</v>
      </c>
      <c r="F64079" s="278" t="str">
        <f>Resumo!$R$6</f>
        <v>Despesa Indireta</v>
      </c>
      <c r="G64079" s="286">
        <f>'Comp. Desp. Indiretas'!ED85</f>
        <v>0</v>
      </c>
    </row>
    <row r="64080" spans="1:7">
      <c r="A64080" s="283">
        <f>'Comp. Desp. Indiretas'!$ED$7</f>
        <v>0</v>
      </c>
      <c r="B64080" s="278" t="str">
        <f>'Comp. Desp. Indiretas'!$A$86</f>
        <v>DG</v>
      </c>
      <c r="D64080" s="279" t="str">
        <f>'Comp. Desp. Indiretas'!$C$86</f>
        <v>COMBUSTÍVEL - GASOLINA</v>
      </c>
      <c r="E64080" s="278" t="str">
        <f>Resumo!$R$5</f>
        <v>Despesa</v>
      </c>
      <c r="F64080" s="278" t="str">
        <f>Resumo!$R$6</f>
        <v>Despesa Indireta</v>
      </c>
      <c r="G64080" s="286">
        <f>'Comp. Desp. Indiretas'!ED86</f>
        <v>0</v>
      </c>
    </row>
    <row r="64081" spans="1:7">
      <c r="A64081" s="283">
        <f>'Comp. Desp. Indiretas'!$ED$7</f>
        <v>0</v>
      </c>
      <c r="B64081" s="278" t="str">
        <f>'Comp. Desp. Indiretas'!$A$87</f>
        <v>DG</v>
      </c>
      <c r="D64081" s="279" t="str">
        <f>'Comp. Desp. Indiretas'!$C$87</f>
        <v>COMBUSTÍVEL - DIESEL</v>
      </c>
      <c r="E64081" s="278" t="str">
        <f>Resumo!$R$5</f>
        <v>Despesa</v>
      </c>
      <c r="F64081" s="278" t="str">
        <f>Resumo!$R$6</f>
        <v>Despesa Indireta</v>
      </c>
      <c r="G64081" s="286">
        <f>'Comp. Desp. Indiretas'!ED87</f>
        <v>0</v>
      </c>
    </row>
    <row r="64082" spans="1:7">
      <c r="A64082" s="283">
        <f>'Comp. Desp. Indiretas'!$ED$7</f>
        <v>0</v>
      </c>
      <c r="B64082" s="278" t="str">
        <f>'Comp. Desp. Indiretas'!$A$88</f>
        <v>DG</v>
      </c>
      <c r="D64082" s="279" t="str">
        <f>'Comp. Desp. Indiretas'!$C$88</f>
        <v>PASSAGEM AÉREA</v>
      </c>
      <c r="E64082" s="278" t="str">
        <f>Resumo!$R$5</f>
        <v>Despesa</v>
      </c>
      <c r="F64082" s="278" t="str">
        <f>Resumo!$R$6</f>
        <v>Despesa Indireta</v>
      </c>
      <c r="G64082" s="286">
        <f>'Comp. Desp. Indiretas'!ED88</f>
        <v>0</v>
      </c>
    </row>
    <row r="64083" spans="1:7">
      <c r="A64083" s="283">
        <f>'Comp. Desp. Indiretas'!$ED$7</f>
        <v>0</v>
      </c>
      <c r="B64083" s="278" t="str">
        <f>'Comp. Desp. Indiretas'!$A$89</f>
        <v>ART</v>
      </c>
      <c r="D64083" s="279" t="str">
        <f>'Comp. Desp. Indiretas'!$C$89</f>
        <v>ART CREA - Nível 1</v>
      </c>
      <c r="E64083" s="278" t="str">
        <f>Resumo!$R$5</f>
        <v>Despesa</v>
      </c>
      <c r="F64083" s="278" t="str">
        <f>Resumo!$R$6</f>
        <v>Despesa Indireta</v>
      </c>
      <c r="G64083" s="286">
        <f>'Comp. Desp. Indiretas'!ED89</f>
        <v>0</v>
      </c>
    </row>
    <row r="64084" spans="1:7">
      <c r="A64084" s="283">
        <f>'Comp. Desp. Indiretas'!$ED$7</f>
        <v>0</v>
      </c>
      <c r="B64084" s="278" t="str">
        <f>'Comp. Desp. Indiretas'!$A$90</f>
        <v>ART</v>
      </c>
      <c r="D64084" s="279" t="str">
        <f>'Comp. Desp. Indiretas'!$C$90</f>
        <v>ART CREA - Nível 2</v>
      </c>
      <c r="E64084" s="278" t="str">
        <f>Resumo!$R$5</f>
        <v>Despesa</v>
      </c>
      <c r="F64084" s="278" t="str">
        <f>Resumo!$R$6</f>
        <v>Despesa Indireta</v>
      </c>
      <c r="G64084" s="286">
        <f>'Comp. Desp. Indiretas'!ED90</f>
        <v>0</v>
      </c>
    </row>
    <row r="64085" spans="1:7">
      <c r="A64085" s="283">
        <f>'Comp. Desp. Indiretas'!$ED$7</f>
        <v>0</v>
      </c>
      <c r="B64085" s="278" t="str">
        <f>'Comp. Desp. Indiretas'!$A$91</f>
        <v>ART</v>
      </c>
      <c r="D64085" s="279" t="str">
        <f>'Comp. Desp. Indiretas'!$C$91</f>
        <v>ART CREA - Nível 3</v>
      </c>
      <c r="E64085" s="278" t="str">
        <f>Resumo!$R$5</f>
        <v>Despesa</v>
      </c>
      <c r="F64085" s="278" t="str">
        <f>Resumo!$R$6</f>
        <v>Despesa Indireta</v>
      </c>
      <c r="G64085" s="286">
        <f>'Comp. Desp. Indiretas'!ED91</f>
        <v>0</v>
      </c>
    </row>
    <row r="64086" spans="1:7">
      <c r="A64086" s="283">
        <f>'Comp. Desp. Indiretas'!$ED$7</f>
        <v>0</v>
      </c>
      <c r="B64086" s="278" t="str">
        <f>'Comp. Desp. Indiretas'!$A$92</f>
        <v>ART</v>
      </c>
      <c r="D64086" s="279" t="str">
        <f>'Comp. Desp. Indiretas'!$C$92</f>
        <v>ACERVO CREA</v>
      </c>
      <c r="E64086" s="278" t="str">
        <f>Resumo!$R$5</f>
        <v>Despesa</v>
      </c>
      <c r="F64086" s="278" t="str">
        <f>Resumo!$R$6</f>
        <v>Despesa Indireta</v>
      </c>
      <c r="G64086" s="286">
        <f>'Comp. Desp. Indiretas'!ED92</f>
        <v>0</v>
      </c>
    </row>
    <row r="64087" spans="1:7">
      <c r="A64087" s="283">
        <f>'Comp. Desp. Indiretas'!$ED$7</f>
        <v>0</v>
      </c>
      <c r="B64087" s="278" t="str">
        <f>'Comp. Desp. Indiretas'!$A$93</f>
        <v>ART</v>
      </c>
      <c r="D64087" s="279" t="str">
        <f>'Comp. Desp. Indiretas'!$C$93</f>
        <v>ART CRBio</v>
      </c>
      <c r="E64087" s="278" t="str">
        <f>Resumo!$R$5</f>
        <v>Despesa</v>
      </c>
      <c r="F64087" s="278" t="str">
        <f>Resumo!$R$6</f>
        <v>Despesa Indireta</v>
      </c>
      <c r="G64087" s="286">
        <f>'Comp. Desp. Indiretas'!ED93</f>
        <v>0</v>
      </c>
    </row>
    <row r="64088" spans="1:7">
      <c r="A64088" s="283">
        <f>'Comp. Desp. Indiretas'!$ED$7</f>
        <v>0</v>
      </c>
      <c r="B64088" s="278" t="str">
        <f>'Comp. Desp. Indiretas'!$A$94</f>
        <v>ART</v>
      </c>
      <c r="D64088" s="279" t="str">
        <f>'Comp. Desp. Indiretas'!$C$94</f>
        <v>ACERVO CRBio</v>
      </c>
      <c r="E64088" s="278" t="str">
        <f>Resumo!$R$5</f>
        <v>Despesa</v>
      </c>
      <c r="F64088" s="278" t="str">
        <f>Resumo!$R$6</f>
        <v>Despesa Indireta</v>
      </c>
      <c r="G64088" s="286">
        <f>'Comp. Desp. Indiretas'!ED94</f>
        <v>0</v>
      </c>
    </row>
    <row r="64089" spans="1:7">
      <c r="A64089" s="283">
        <f>'Comp. Desp. Indiretas'!$ED$7</f>
        <v>0</v>
      </c>
      <c r="B64089" s="278" t="str">
        <f>'Comp. Desp. Indiretas'!$A$95</f>
        <v>ART</v>
      </c>
      <c r="D64089" s="279" t="str">
        <f>'Comp. Desp. Indiretas'!$C$95</f>
        <v>VISTO CREA PF</v>
      </c>
      <c r="E64089" s="278" t="str">
        <f>Resumo!$R$5</f>
        <v>Despesa</v>
      </c>
      <c r="F64089" s="278" t="str">
        <f>Resumo!$R$6</f>
        <v>Despesa Indireta</v>
      </c>
      <c r="G64089" s="286">
        <f>'Comp. Desp. Indiretas'!ED95</f>
        <v>0</v>
      </c>
    </row>
    <row r="64090" spans="1:7">
      <c r="A64090" s="283">
        <f>'Comp. Desp. Indiretas'!$ED$7</f>
        <v>0</v>
      </c>
      <c r="B64090" s="278" t="str">
        <f>'Comp. Desp. Indiretas'!$A$96</f>
        <v>ART</v>
      </c>
      <c r="D64090" s="279" t="str">
        <f>'Comp. Desp. Indiretas'!$C$96</f>
        <v>VISTO CREA PJ</v>
      </c>
      <c r="E64090" s="278" t="str">
        <f>Resumo!$R$5</f>
        <v>Despesa</v>
      </c>
      <c r="F64090" s="278" t="str">
        <f>Resumo!$R$6</f>
        <v>Despesa Indireta</v>
      </c>
      <c r="G64090" s="286">
        <f>'Comp. Desp. Indiretas'!ED96</f>
        <v>0</v>
      </c>
    </row>
    <row r="64091" spans="1:7">
      <c r="A64091" s="283">
        <f>'Comp. Desp. Indiretas'!$ED$7</f>
        <v>0</v>
      </c>
      <c r="B64091" s="278" t="str">
        <f>'Comp. Desp. Indiretas'!$A$97</f>
        <v>ART</v>
      </c>
      <c r="D64091" s="279" t="str">
        <f>'Comp. Desp. Indiretas'!$C$97</f>
        <v>ANUIDADE CREA PF</v>
      </c>
      <c r="E64091" s="278" t="str">
        <f>Resumo!$R$5</f>
        <v>Despesa</v>
      </c>
      <c r="F64091" s="278" t="str">
        <f>Resumo!$R$6</f>
        <v>Despesa Indireta</v>
      </c>
      <c r="G64091" s="286">
        <f>'Comp. Desp. Indiretas'!ED97</f>
        <v>0</v>
      </c>
    </row>
    <row r="64092" spans="1:7">
      <c r="A64092" s="283">
        <f>'Comp. Desp. Indiretas'!$ED$7</f>
        <v>0</v>
      </c>
      <c r="B64092" s="278" t="str">
        <f>'Comp. Desp. Indiretas'!$A$98</f>
        <v>ART</v>
      </c>
      <c r="D64092" s="279" t="str">
        <f>'Comp. Desp. Indiretas'!$C$98</f>
        <v>ANUIDADE CREA PJ</v>
      </c>
      <c r="E64092" s="278" t="str">
        <f>Resumo!$R$5</f>
        <v>Despesa</v>
      </c>
      <c r="F64092" s="278" t="str">
        <f>Resumo!$R$6</f>
        <v>Despesa Indireta</v>
      </c>
      <c r="G64092" s="286">
        <f>'Comp. Desp. Indiretas'!ED98</f>
        <v>0</v>
      </c>
    </row>
    <row r="64093" spans="1:7">
      <c r="A64093" s="283">
        <f>'Comp. Desp. Indiretas'!$ED$7</f>
        <v>0</v>
      </c>
      <c r="B64093" s="278" t="str">
        <f>'Comp. Desp. Indiretas'!$A$99</f>
        <v>ART</v>
      </c>
      <c r="D64093" s="279" t="str">
        <f>'Comp. Desp. Indiretas'!$C$99</f>
        <v>VISTO CRBio PF</v>
      </c>
      <c r="E64093" s="278" t="str">
        <f>Resumo!$R$5</f>
        <v>Despesa</v>
      </c>
      <c r="F64093" s="278" t="str">
        <f>Resumo!$R$6</f>
        <v>Despesa Indireta</v>
      </c>
      <c r="G64093" s="286">
        <f>'Comp. Desp. Indiretas'!ED99</f>
        <v>0</v>
      </c>
    </row>
    <row r="64094" spans="1:7">
      <c r="A64094" s="283">
        <f>'Comp. Desp. Indiretas'!$ED$7</f>
        <v>0</v>
      </c>
      <c r="B64094" s="278" t="str">
        <f>'Comp. Desp. Indiretas'!$A$100</f>
        <v>ART</v>
      </c>
      <c r="D64094" s="279" t="str">
        <f>'Comp. Desp. Indiretas'!$C$100</f>
        <v>VISTO CRBio PJ</v>
      </c>
      <c r="E64094" s="278" t="str">
        <f>Resumo!$R$5</f>
        <v>Despesa</v>
      </c>
      <c r="F64094" s="278" t="str">
        <f>Resumo!$R$6</f>
        <v>Despesa Indireta</v>
      </c>
      <c r="G64094" s="286">
        <f>'Comp. Desp. Indiretas'!ED100</f>
        <v>0</v>
      </c>
    </row>
    <row r="64095" spans="1:7">
      <c r="A64095" s="283">
        <f>'Comp. Desp. Indiretas'!$ED$7</f>
        <v>0</v>
      </c>
      <c r="B64095" s="278" t="str">
        <f>'Comp. Desp. Indiretas'!$A$101</f>
        <v>SMS</v>
      </c>
      <c r="D64095" s="279" t="str">
        <f>'Comp. Desp. Indiretas'!$C$101</f>
        <v>PPRA</v>
      </c>
      <c r="E64095" s="278" t="str">
        <f>Resumo!$R$5</f>
        <v>Despesa</v>
      </c>
      <c r="F64095" s="278" t="str">
        <f>Resumo!$R$6</f>
        <v>Despesa Indireta</v>
      </c>
      <c r="G64095" s="286">
        <f>'Comp. Desp. Indiretas'!ED101</f>
        <v>0</v>
      </c>
    </row>
    <row r="64096" spans="1:7">
      <c r="A64096" s="283">
        <f>'Comp. Desp. Indiretas'!$ED$7</f>
        <v>0</v>
      </c>
      <c r="B64096" s="278" t="str">
        <f>'Comp. Desp. Indiretas'!$A$102</f>
        <v>SMS</v>
      </c>
      <c r="D64096" s="279" t="str">
        <f>'Comp. Desp. Indiretas'!$C$102</f>
        <v>PCMSO</v>
      </c>
      <c r="E64096" s="278" t="str">
        <f>Resumo!$R$5</f>
        <v>Despesa</v>
      </c>
      <c r="F64096" s="278" t="str">
        <f>Resumo!$R$6</f>
        <v>Despesa Indireta</v>
      </c>
      <c r="G64096" s="286">
        <f>'Comp. Desp. Indiretas'!ED102</f>
        <v>0</v>
      </c>
    </row>
    <row r="64097" spans="1:7">
      <c r="A64097" s="283">
        <f>'Comp. Desp. Indiretas'!$ED$7</f>
        <v>0</v>
      </c>
      <c r="B64097" s="278" t="str">
        <f>'Comp. Desp. Indiretas'!$A$103</f>
        <v>SMS</v>
      </c>
      <c r="D64097" s="279" t="str">
        <f>'Comp. Desp. Indiretas'!$C$103</f>
        <v>PGR</v>
      </c>
      <c r="E64097" s="278" t="str">
        <f>Resumo!$R$5</f>
        <v>Despesa</v>
      </c>
      <c r="F64097" s="278" t="str">
        <f>Resumo!$R$6</f>
        <v>Despesa Indireta</v>
      </c>
      <c r="G64097" s="286">
        <f>'Comp. Desp. Indiretas'!ED103</f>
        <v>0</v>
      </c>
    </row>
    <row r="64098" spans="1:7">
      <c r="A64098" s="283">
        <f>'Comp. Desp. Indiretas'!$ED$7</f>
        <v>0</v>
      </c>
      <c r="B64098" s="278" t="str">
        <f>'Comp. Desp. Indiretas'!$A$104</f>
        <v>SMS</v>
      </c>
      <c r="D64098" s="279" t="str">
        <f>'Comp. Desp. Indiretas'!$C$104</f>
        <v>PAE</v>
      </c>
      <c r="E64098" s="278" t="str">
        <f>Resumo!$R$5</f>
        <v>Despesa</v>
      </c>
      <c r="F64098" s="278" t="str">
        <f>Resumo!$R$6</f>
        <v>Despesa Indireta</v>
      </c>
      <c r="G64098" s="286">
        <f>'Comp. Desp. Indiretas'!ED104</f>
        <v>0</v>
      </c>
    </row>
    <row r="64099" spans="1:7">
      <c r="A64099" s="283">
        <f>'Comp. Desp. Indiretas'!$ED$7</f>
        <v>0</v>
      </c>
      <c r="B64099" s="278" t="str">
        <f>'Comp. Desp. Indiretas'!$A$105</f>
        <v>SMS</v>
      </c>
      <c r="D64099" s="279" t="str">
        <f>'Comp. Desp. Indiretas'!$C$105</f>
        <v>TREINAMENTO</v>
      </c>
      <c r="E64099" s="278" t="str">
        <f>Resumo!$R$5</f>
        <v>Despesa</v>
      </c>
      <c r="F64099" s="278" t="str">
        <f>Resumo!$R$6</f>
        <v>Despesa Indireta</v>
      </c>
      <c r="G64099" s="286">
        <f>'Comp. Desp. Indiretas'!ED105</f>
        <v>0</v>
      </c>
    </row>
    <row r="64100" spans="1:7">
      <c r="A64100" s="283">
        <f>'Comp. Desp. Indiretas'!$ED$7</f>
        <v>0</v>
      </c>
      <c r="B64100" s="278" t="str">
        <f>'Comp. Desp. Indiretas'!$A$106</f>
        <v>SMS</v>
      </c>
      <c r="D64100" s="279" t="str">
        <f>'Comp. Desp. Indiretas'!$C$106</f>
        <v>ASO</v>
      </c>
      <c r="E64100" s="278" t="str">
        <f>Resumo!$R$5</f>
        <v>Despesa</v>
      </c>
      <c r="F64100" s="278" t="str">
        <f>Resumo!$R$6</f>
        <v>Despesa Indireta</v>
      </c>
      <c r="G64100" s="286">
        <f>'Comp. Desp. Indiretas'!ED106</f>
        <v>0</v>
      </c>
    </row>
    <row r="64101" spans="1:7">
      <c r="A64101" s="283">
        <f>'Comp. Desp. Indiretas'!$ED$7</f>
        <v>0</v>
      </c>
      <c r="B64101" s="278">
        <f>'Comp. Desp. Indiretas'!$A$107</f>
        <v>0</v>
      </c>
      <c r="D64101" s="279" t="str">
        <f>'Comp. Desp. Indiretas'!$C$107</f>
        <v/>
      </c>
      <c r="E64101" s="278" t="str">
        <f>Resumo!$R$5</f>
        <v>Despesa</v>
      </c>
      <c r="F64101" s="278" t="str">
        <f>Resumo!$R$6</f>
        <v>Despesa Indireta</v>
      </c>
      <c r="G64101" s="286">
        <f>'Comp. Desp. Indiretas'!ED107</f>
        <v>0</v>
      </c>
    </row>
    <row r="64102" spans="1:7">
      <c r="A64102" s="283">
        <f>'Comp. Desp. Indiretas'!$ED$7</f>
        <v>0</v>
      </c>
      <c r="B64102" s="278">
        <f>'Comp. Desp. Indiretas'!$A$108</f>
        <v>0</v>
      </c>
      <c r="D64102" s="279" t="str">
        <f>'Comp. Desp. Indiretas'!$C$108</f>
        <v/>
      </c>
      <c r="E64102" s="278" t="str">
        <f>Resumo!$R$5</f>
        <v>Despesa</v>
      </c>
      <c r="F64102" s="278" t="str">
        <f>Resumo!$R$6</f>
        <v>Despesa Indireta</v>
      </c>
      <c r="G64102" s="286">
        <f>'Comp. Desp. Indiretas'!ED108</f>
        <v>0</v>
      </c>
    </row>
    <row r="64103" spans="1:7">
      <c r="A64103" s="283">
        <f>'Comp. Desp. Indiretas'!$ED$7</f>
        <v>0</v>
      </c>
      <c r="B64103" s="278">
        <f>'Comp. Desp. Indiretas'!$A$109</f>
        <v>0</v>
      </c>
      <c r="D64103" s="279" t="str">
        <f>'Comp. Desp. Indiretas'!$C$109</f>
        <v/>
      </c>
      <c r="E64103" s="278" t="str">
        <f>Resumo!$R$5</f>
        <v>Despesa</v>
      </c>
      <c r="F64103" s="278" t="str">
        <f>Resumo!$R$6</f>
        <v>Despesa Indireta</v>
      </c>
      <c r="G64103" s="286">
        <f>'Comp. Desp. Indiretas'!ED109</f>
        <v>0</v>
      </c>
    </row>
    <row r="64104" spans="1:7">
      <c r="A64104" s="283">
        <f>'Comp. Desp. Indiretas'!$ED$7</f>
        <v>0</v>
      </c>
      <c r="B64104" s="278">
        <f>'Comp. Desp. Indiretas'!$A$110</f>
        <v>0</v>
      </c>
      <c r="D64104" s="279" t="str">
        <f>'Comp. Desp. Indiretas'!$C$110</f>
        <v/>
      </c>
      <c r="E64104" s="278" t="str">
        <f>Resumo!$R$5</f>
        <v>Despesa</v>
      </c>
      <c r="F64104" s="278" t="str">
        <f>Resumo!$R$6</f>
        <v>Despesa Indireta</v>
      </c>
      <c r="G64104" s="286">
        <f>'Comp. Desp. Indiretas'!ED110</f>
        <v>0</v>
      </c>
    </row>
    <row r="64105" spans="1:7">
      <c r="A64105" s="283">
        <f>'Comp. Desp. Indiretas'!$ED$7</f>
        <v>0</v>
      </c>
      <c r="B64105" s="278">
        <f>'Comp. Desp. Indiretas'!$A$111</f>
        <v>0</v>
      </c>
      <c r="D64105" s="279" t="str">
        <f>'Comp. Desp. Indiretas'!$C$111</f>
        <v/>
      </c>
      <c r="E64105" s="278" t="str">
        <f>Resumo!$R$5</f>
        <v>Despesa</v>
      </c>
      <c r="F64105" s="278" t="str">
        <f>Resumo!$R$6</f>
        <v>Despesa Indireta</v>
      </c>
      <c r="G64105" s="286">
        <f>'Comp. Desp. Indiretas'!ED111</f>
        <v>0</v>
      </c>
    </row>
    <row r="64106" spans="1:7">
      <c r="A64106" s="283">
        <f>'Comp. Desp. Indiretas'!$ED$7</f>
        <v>0</v>
      </c>
      <c r="B64106" s="278">
        <f>'Comp. Desp. Indiretas'!$A$112</f>
        <v>0</v>
      </c>
      <c r="D64106" s="279" t="str">
        <f>'Comp. Desp. Indiretas'!$C$112</f>
        <v/>
      </c>
      <c r="E64106" s="278" t="str">
        <f>Resumo!$R$5</f>
        <v>Despesa</v>
      </c>
      <c r="F64106" s="278" t="str">
        <f>Resumo!$R$6</f>
        <v>Despesa Indireta</v>
      </c>
      <c r="G64106" s="286">
        <f>'Comp. Desp. Indiretas'!ED112</f>
        <v>0</v>
      </c>
    </row>
    <row r="64107" spans="1:7">
      <c r="A64107" s="283">
        <f>'Comp. Desp. Indiretas'!$ED$7</f>
        <v>0</v>
      </c>
      <c r="B64107" s="278" t="str">
        <f>'Composições Desp. Diretas'!$A$10</f>
        <v>MOD</v>
      </c>
      <c r="C64107" s="278" t="str">
        <f>EAP!$C$9</f>
        <v>PP01</v>
      </c>
      <c r="D64107" s="279" t="str">
        <f>'Composições Desp. Diretas'!$C$10</f>
        <v>ANALISTA TÉCNICO</v>
      </c>
      <c r="E64107" s="278" t="str">
        <f>Resumo!$R$5</f>
        <v>Despesa</v>
      </c>
      <c r="F64107" s="278" t="str">
        <f>Resumo!$R$7</f>
        <v>Despesa Direta</v>
      </c>
      <c r="G64107" s="286">
        <f>'Composições Desp. Diretas'!EE10</f>
        <v>0</v>
      </c>
    </row>
    <row r="64108" spans="1:7">
      <c r="A64108" s="283">
        <f>'Comp. Desp. Indiretas'!$ED$7</f>
        <v>0</v>
      </c>
      <c r="B64108" s="278" t="str">
        <f>'Composições Desp. Diretas'!$A$11</f>
        <v>MOD</v>
      </c>
      <c r="C64108" s="278" t="str">
        <f>EAP!$C$9</f>
        <v>PP01</v>
      </c>
      <c r="D64108" s="279" t="str">
        <f>'Composições Desp. Diretas'!$C$11</f>
        <v>ASSISTENTE ADMINISTRATIVO</v>
      </c>
      <c r="E64108" s="278" t="str">
        <f>Resumo!$R$5</f>
        <v>Despesa</v>
      </c>
      <c r="F64108" s="278" t="str">
        <f>Resumo!$R$7</f>
        <v>Despesa Direta</v>
      </c>
      <c r="G64108" s="286">
        <f>'Composições Desp. Diretas'!EE11</f>
        <v>0</v>
      </c>
    </row>
    <row r="64109" spans="1:7">
      <c r="A64109" s="283">
        <f>'Comp. Desp. Indiretas'!$ED$7</f>
        <v>0</v>
      </c>
      <c r="B64109" s="278" t="str">
        <f>'Composições Desp. Diretas'!$A$12</f>
        <v>MOD</v>
      </c>
      <c r="C64109" s="278" t="str">
        <f>EAP!$C$9</f>
        <v>PP01</v>
      </c>
      <c r="D64109" s="279" t="str">
        <f>'Composições Desp. Diretas'!$C$12</f>
        <v>TÉCNICO DE SEGURANÇA</v>
      </c>
      <c r="E64109" s="278" t="str">
        <f>Resumo!$R$5</f>
        <v>Despesa</v>
      </c>
      <c r="F64109" s="278" t="str">
        <f>Resumo!$R$7</f>
        <v>Despesa Direta</v>
      </c>
      <c r="G64109" s="286">
        <f>'Composições Desp. Diretas'!EE12</f>
        <v>0</v>
      </c>
    </row>
    <row r="64110" spans="1:7">
      <c r="A64110" s="283">
        <f>'Comp. Desp. Indiretas'!$ED$7</f>
        <v>0</v>
      </c>
      <c r="B64110" s="278" t="str">
        <f>'Composições Desp. Diretas'!$A$13</f>
        <v>MOD</v>
      </c>
      <c r="C64110" s="278" t="str">
        <f>EAP!$C$9</f>
        <v>PP01</v>
      </c>
      <c r="D64110" s="279" t="str">
        <f>'Composições Desp. Diretas'!$C$13</f>
        <v>PREPOSTO</v>
      </c>
      <c r="E64110" s="278" t="str">
        <f>Resumo!$R$5</f>
        <v>Despesa</v>
      </c>
      <c r="F64110" s="278" t="str">
        <f>Resumo!$R$7</f>
        <v>Despesa Direta</v>
      </c>
      <c r="G64110" s="286">
        <f>'Composições Desp. Diretas'!EE13</f>
        <v>0</v>
      </c>
    </row>
    <row r="64111" spans="1:7">
      <c r="A64111" s="283">
        <f>'Comp. Desp. Indiretas'!$ED$7</f>
        <v>0</v>
      </c>
      <c r="B64111" s="278" t="str">
        <f>'Composições Desp. Diretas'!$A$14</f>
        <v>MOD</v>
      </c>
      <c r="C64111" s="278" t="str">
        <f>EAP!$C$9</f>
        <v>PP01</v>
      </c>
      <c r="D64111" s="279" t="str">
        <f>'Composições Desp. Diretas'!$C$14</f>
        <v>COORDENADOR PEAC</v>
      </c>
      <c r="E64111" s="278" t="str">
        <f>Resumo!$R$5</f>
        <v>Despesa</v>
      </c>
      <c r="F64111" s="278" t="str">
        <f>Resumo!$R$7</f>
        <v>Despesa Direta</v>
      </c>
      <c r="G64111" s="286">
        <f>'Composições Desp. Diretas'!EE14</f>
        <v>0</v>
      </c>
    </row>
    <row r="64112" spans="1:7">
      <c r="A64112" s="283">
        <f>'Comp. Desp. Indiretas'!$ED$7</f>
        <v>0</v>
      </c>
      <c r="B64112" s="278" t="str">
        <f>'Composições Desp. Diretas'!$A$15</f>
        <v>MOD</v>
      </c>
      <c r="C64112" s="278" t="str">
        <f>EAP!$C$9</f>
        <v>PP01</v>
      </c>
      <c r="D64112" s="279" t="str">
        <f>'Composições Desp. Diretas'!$C$15</f>
        <v>COORDENADOR PEAC</v>
      </c>
      <c r="E64112" s="278" t="str">
        <f>Resumo!$R$5</f>
        <v>Despesa</v>
      </c>
      <c r="F64112" s="278" t="str">
        <f>Resumo!$R$7</f>
        <v>Despesa Direta</v>
      </c>
      <c r="G64112" s="286">
        <f>'Composições Desp. Diretas'!EE15</f>
        <v>0</v>
      </c>
    </row>
    <row r="64113" spans="1:7">
      <c r="A64113" s="283">
        <f>'Comp. Desp. Indiretas'!$ED$7</f>
        <v>0</v>
      </c>
      <c r="B64113" s="278" t="str">
        <f>'Composições Desp. Diretas'!$A$16</f>
        <v>MOD</v>
      </c>
      <c r="C64113" s="278" t="str">
        <f>EAP!$C$9</f>
        <v>PP01</v>
      </c>
      <c r="D64113" s="279" t="str">
        <f>'Composições Desp. Diretas'!$C$16</f>
        <v>PRODUÇÃO AUDIOVISUAL (DESIGNER GRÁFICO)</v>
      </c>
      <c r="E64113" s="278" t="str">
        <f>Resumo!$R$5</f>
        <v>Despesa</v>
      </c>
      <c r="F64113" s="278" t="str">
        <f>Resumo!$R$7</f>
        <v>Despesa Direta</v>
      </c>
      <c r="G64113" s="286">
        <f>'Composições Desp. Diretas'!EE16</f>
        <v>0</v>
      </c>
    </row>
    <row r="64114" spans="1:7">
      <c r="A64114" s="283">
        <f>'Comp. Desp. Indiretas'!$ED$7</f>
        <v>0</v>
      </c>
      <c r="B64114" s="278" t="str">
        <f>'Composições Desp. Diretas'!$A$17</f>
        <v>DG</v>
      </c>
      <c r="C64114" s="278" t="str">
        <f>EAP!$C$9</f>
        <v>PP01</v>
      </c>
      <c r="D64114" s="279" t="str">
        <f>'Composições Desp. Diretas'!$C$17</f>
        <v>AJUDA DE CUSTO - CAJU - NÍVEL 1</v>
      </c>
      <c r="E64114" s="278" t="str">
        <f>Resumo!$R$5</f>
        <v>Despesa</v>
      </c>
      <c r="F64114" s="278" t="str">
        <f>Resumo!$R$7</f>
        <v>Despesa Direta</v>
      </c>
      <c r="G64114" s="286">
        <f>'Composições Desp. Diretas'!EE17</f>
        <v>0</v>
      </c>
    </row>
    <row r="64115" spans="1:7">
      <c r="A64115" s="283">
        <f>'Comp. Desp. Indiretas'!$ED$7</f>
        <v>0</v>
      </c>
      <c r="B64115" s="278" t="str">
        <f>'Composições Desp. Diretas'!$A$18</f>
        <v>DG</v>
      </c>
      <c r="C64115" s="278" t="str">
        <f>EAP!$C$9</f>
        <v>PP01</v>
      </c>
      <c r="D64115" s="279" t="str">
        <f>'Composições Desp. Diretas'!$C$18</f>
        <v>AJUDA DE CUSTO - CAJU - NÍVEL 2</v>
      </c>
      <c r="E64115" s="278" t="str">
        <f>Resumo!$R$5</f>
        <v>Despesa</v>
      </c>
      <c r="F64115" s="278" t="str">
        <f>Resumo!$R$7</f>
        <v>Despesa Direta</v>
      </c>
      <c r="G64115" s="286">
        <f>'Composições Desp. Diretas'!EE18</f>
        <v>0</v>
      </c>
    </row>
    <row r="64116" spans="1:7">
      <c r="A64116" s="283">
        <f>'Comp. Desp. Indiretas'!$ED$7</f>
        <v>0</v>
      </c>
      <c r="B64116" s="278" t="str">
        <f>'Composições Desp. Diretas'!$A$19</f>
        <v>MA</v>
      </c>
      <c r="C64116" s="278" t="str">
        <f>EAP!$C$9</f>
        <v>PP01</v>
      </c>
      <c r="D64116" s="279" t="str">
        <f>'Composições Desp. Diretas'!$C$19</f>
        <v>UNIFORME/EPI</v>
      </c>
      <c r="E64116" s="278" t="str">
        <f>Resumo!$R$5</f>
        <v>Despesa</v>
      </c>
      <c r="F64116" s="278" t="str">
        <f>Resumo!$R$7</f>
        <v>Despesa Direta</v>
      </c>
      <c r="G64116" s="286">
        <f>'Composições Desp. Diretas'!EE19</f>
        <v>0</v>
      </c>
    </row>
    <row r="64117" spans="1:7">
      <c r="A64117" s="283">
        <f>'Comp. Desp. Indiretas'!$ED$7</f>
        <v>0</v>
      </c>
      <c r="B64117" s="278" t="str">
        <f>'Composições Desp. Diretas'!$A$20</f>
        <v>SMS</v>
      </c>
      <c r="C64117" s="278" t="str">
        <f>EAP!$C$9</f>
        <v>PP01</v>
      </c>
      <c r="D64117" s="279" t="str">
        <f>'Composições Desp. Diretas'!$C$20</f>
        <v>ASO</v>
      </c>
      <c r="E64117" s="278" t="str">
        <f>Resumo!$R$5</f>
        <v>Despesa</v>
      </c>
      <c r="F64117" s="278" t="str">
        <f>Resumo!$R$7</f>
        <v>Despesa Direta</v>
      </c>
      <c r="G64117" s="286">
        <f>'Composições Desp. Diretas'!EE20</f>
        <v>0</v>
      </c>
    </row>
    <row r="64118" spans="1:7">
      <c r="A64118" s="283">
        <f>'Comp. Desp. Indiretas'!$ED$7</f>
        <v>0</v>
      </c>
      <c r="B64118" s="278" t="str">
        <f>'Composições Desp. Diretas'!$A$21</f>
        <v>EQ</v>
      </c>
      <c r="C64118" s="278" t="str">
        <f>EAP!$C$9</f>
        <v>PP01</v>
      </c>
      <c r="D64118" s="279" t="str">
        <f>'Composições Desp. Diretas'!$C$21</f>
        <v>NOTEBOOK</v>
      </c>
      <c r="E64118" s="278" t="str">
        <f>Resumo!$R$5</f>
        <v>Despesa</v>
      </c>
      <c r="F64118" s="278" t="str">
        <f>Resumo!$R$7</f>
        <v>Despesa Direta</v>
      </c>
      <c r="G64118" s="286">
        <f>'Composições Desp. Diretas'!EE21</f>
        <v>0</v>
      </c>
    </row>
    <row r="64119" spans="1:7">
      <c r="A64119" s="283">
        <f>'Comp. Desp. Indiretas'!$ED$7</f>
        <v>0</v>
      </c>
      <c r="B64119" s="278" t="str">
        <f>'Composições Desp. Diretas'!$A$22</f>
        <v>EQ</v>
      </c>
      <c r="C64119" s="278" t="str">
        <f>EAP!$C$9</f>
        <v>PP01</v>
      </c>
      <c r="D64119" s="279" t="str">
        <f>'Composições Desp. Diretas'!$C$22</f>
        <v>KIT MULTIMÍDIA</v>
      </c>
      <c r="E64119" s="278" t="str">
        <f>Resumo!$R$5</f>
        <v>Despesa</v>
      </c>
      <c r="F64119" s="278" t="str">
        <f>Resumo!$R$7</f>
        <v>Despesa Direta</v>
      </c>
      <c r="G64119" s="286">
        <f>'Composições Desp. Diretas'!EE22</f>
        <v>0</v>
      </c>
    </row>
    <row r="64120" spans="1:7">
      <c r="A64120" s="283">
        <f>'Comp. Desp. Indiretas'!$ED$7</f>
        <v>0</v>
      </c>
      <c r="B64120" s="278" t="str">
        <f>'Composições Desp. Diretas'!$A$23</f>
        <v>SMS</v>
      </c>
      <c r="C64120" s="278" t="str">
        <f>EAP!$C$9</f>
        <v>PP01</v>
      </c>
      <c r="D64120" s="279" t="str">
        <f>'Composições Desp. Diretas'!$C$23</f>
        <v>TREINAMENTO RAC02 (VALE)</v>
      </c>
      <c r="E64120" s="278" t="str">
        <f>Resumo!$R$5</f>
        <v>Despesa</v>
      </c>
      <c r="F64120" s="278" t="str">
        <f>Resumo!$R$7</f>
        <v>Despesa Direta</v>
      </c>
      <c r="G64120" s="286">
        <f>'Composições Desp. Diretas'!EE23</f>
        <v>0</v>
      </c>
    </row>
    <row r="64121" spans="1:7">
      <c r="A64121" s="283">
        <f>'Comp. Desp. Indiretas'!$ED$7</f>
        <v>0</v>
      </c>
      <c r="B64121" s="278" t="str">
        <f>'Composições Desp. Diretas'!$A$24</f>
        <v>SE</v>
      </c>
      <c r="C64121" s="278" t="str">
        <f>EAP!$C$9</f>
        <v>PP01</v>
      </c>
      <c r="D64121" s="279" t="str">
        <f>'Composições Desp. Diretas'!$C$24</f>
        <v>ESPECIALISTA - 44h/MÊS</v>
      </c>
      <c r="E64121" s="278" t="str">
        <f>Resumo!$R$5</f>
        <v>Despesa</v>
      </c>
      <c r="F64121" s="278" t="str">
        <f>Resumo!$R$7</f>
        <v>Despesa Direta</v>
      </c>
      <c r="G64121" s="286">
        <f>'Composições Desp. Diretas'!EE24</f>
        <v>0</v>
      </c>
    </row>
    <row r="64122" spans="1:7">
      <c r="A64122" s="283">
        <f>'Comp. Desp. Indiretas'!$ED$7</f>
        <v>0</v>
      </c>
      <c r="B64122" s="278">
        <f>'Composições Desp. Diretas'!$A$25</f>
        <v>0</v>
      </c>
      <c r="C64122" s="278" t="str">
        <f>EAP!$C$9</f>
        <v>PP01</v>
      </c>
      <c r="D64122" s="279">
        <f>'Composições Desp. Diretas'!$C$25</f>
        <v>0</v>
      </c>
      <c r="E64122" s="278" t="str">
        <f>Resumo!$R$5</f>
        <v>Despesa</v>
      </c>
      <c r="F64122" s="278" t="str">
        <f>Resumo!$R$7</f>
        <v>Despesa Direta</v>
      </c>
      <c r="G64122" s="286">
        <f>'Composições Desp. Diretas'!EE25</f>
        <v>0</v>
      </c>
    </row>
    <row r="64123" spans="1:7">
      <c r="A64123" s="283">
        <f>'Comp. Desp. Indiretas'!$ED$7</f>
        <v>0</v>
      </c>
      <c r="B64123" s="278">
        <f>'Composições Desp. Diretas'!$A$26</f>
        <v>0</v>
      </c>
      <c r="C64123" s="278" t="str">
        <f>EAP!$C$9</f>
        <v>PP01</v>
      </c>
      <c r="D64123" s="279">
        <f>'Composições Desp. Diretas'!$C$26</f>
        <v>0</v>
      </c>
      <c r="E64123" s="278" t="str">
        <f>Resumo!$R$5</f>
        <v>Despesa</v>
      </c>
      <c r="F64123" s="278" t="str">
        <f>Resumo!$R$7</f>
        <v>Despesa Direta</v>
      </c>
      <c r="G64123" s="286">
        <f>'Composições Desp. Diretas'!EE26</f>
        <v>0</v>
      </c>
    </row>
    <row r="64124" spans="1:7">
      <c r="A64124" s="283">
        <f>'Comp. Desp. Indiretas'!$ED$7</f>
        <v>0</v>
      </c>
      <c r="B64124" s="278">
        <f>'Composições Desp. Diretas'!$A$27</f>
        <v>0</v>
      </c>
      <c r="C64124" s="278" t="str">
        <f>EAP!$C$9</f>
        <v>PP01</v>
      </c>
      <c r="D64124" s="279">
        <f>'Composições Desp. Diretas'!$C$27</f>
        <v>0</v>
      </c>
      <c r="E64124" s="278" t="str">
        <f>Resumo!$R$5</f>
        <v>Despesa</v>
      </c>
      <c r="F64124" s="278" t="str">
        <f>Resumo!$R$7</f>
        <v>Despesa Direta</v>
      </c>
      <c r="G64124" s="286">
        <f>'Composições Desp. Diretas'!EE27</f>
        <v>0</v>
      </c>
    </row>
    <row r="64125" spans="1:7">
      <c r="A64125" s="283">
        <f>'Comp. Desp. Indiretas'!$ED$7</f>
        <v>0</v>
      </c>
      <c r="B64125" s="278">
        <f>'Composições Desp. Diretas'!$A$28</f>
        <v>0</v>
      </c>
      <c r="C64125" s="278" t="str">
        <f>EAP!$C$9</f>
        <v>PP01</v>
      </c>
      <c r="D64125" s="279">
        <f>'Composições Desp. Diretas'!$C$28</f>
        <v>0</v>
      </c>
      <c r="E64125" s="278" t="str">
        <f>Resumo!$R$5</f>
        <v>Despesa</v>
      </c>
      <c r="F64125" s="278" t="str">
        <f>Resumo!$R$7</f>
        <v>Despesa Direta</v>
      </c>
      <c r="G64125" s="286">
        <f>'Composições Desp. Diretas'!EE28</f>
        <v>0</v>
      </c>
    </row>
    <row r="64126" spans="1:7">
      <c r="A64126" s="283">
        <f>'Comp. Desp. Indiretas'!$ED$7</f>
        <v>0</v>
      </c>
      <c r="B64126" s="278">
        <f>'Composições Desp. Diretas'!$A$29</f>
        <v>0</v>
      </c>
      <c r="C64126" s="278" t="str">
        <f>EAP!$C$9</f>
        <v>PP01</v>
      </c>
      <c r="D64126" s="279">
        <f>'Composições Desp. Diretas'!$C$29</f>
        <v>0</v>
      </c>
      <c r="E64126" s="278" t="str">
        <f>Resumo!$R$5</f>
        <v>Despesa</v>
      </c>
      <c r="F64126" s="278" t="str">
        <f>Resumo!$R$7</f>
        <v>Despesa Direta</v>
      </c>
      <c r="G64126" s="286">
        <f>'Composições Desp. Diretas'!EE29</f>
        <v>0</v>
      </c>
    </row>
    <row r="64127" spans="1:7">
      <c r="A64127" s="283">
        <f>'Comp. Desp. Indiretas'!$ED$7</f>
        <v>0</v>
      </c>
      <c r="B64127" s="278">
        <f>'Composições Desp. Diretas'!$A$30</f>
        <v>0</v>
      </c>
      <c r="C64127" s="278" t="str">
        <f>EAP!$C$9</f>
        <v>PP01</v>
      </c>
      <c r="D64127" s="279">
        <f>'Composições Desp. Diretas'!$C$30</f>
        <v>0</v>
      </c>
      <c r="E64127" s="278" t="str">
        <f>Resumo!$R$5</f>
        <v>Despesa</v>
      </c>
      <c r="F64127" s="278" t="str">
        <f>Resumo!$R$7</f>
        <v>Despesa Direta</v>
      </c>
      <c r="G64127" s="286">
        <f>'Composições Desp. Diretas'!EE30</f>
        <v>0</v>
      </c>
    </row>
    <row r="64128" spans="1:7">
      <c r="A64128" s="283">
        <f>'Comp. Desp. Indiretas'!$ED$7</f>
        <v>0</v>
      </c>
      <c r="B64128" s="278">
        <f>'Composições Desp. Diretas'!$A$31</f>
        <v>0</v>
      </c>
      <c r="C64128" s="278" t="str">
        <f>EAP!$C$9</f>
        <v>PP01</v>
      </c>
      <c r="D64128" s="279">
        <f>'Composições Desp. Diretas'!$C$31</f>
        <v>0</v>
      </c>
      <c r="E64128" s="278" t="str">
        <f>Resumo!$R$5</f>
        <v>Despesa</v>
      </c>
      <c r="F64128" s="278" t="str">
        <f>Resumo!$R$7</f>
        <v>Despesa Direta</v>
      </c>
      <c r="G64128" s="286">
        <f>'Composições Desp. Diretas'!EE31</f>
        <v>0</v>
      </c>
    </row>
    <row r="64129" spans="1:7">
      <c r="A64129" s="283">
        <f>'Comp. Desp. Indiretas'!$ED$7</f>
        <v>0</v>
      </c>
      <c r="B64129" s="278">
        <f>'Composições Desp. Diretas'!$A$32</f>
        <v>0</v>
      </c>
      <c r="C64129" s="278" t="str">
        <f>EAP!$C$9</f>
        <v>PP01</v>
      </c>
      <c r="D64129" s="279">
        <f>'Composições Desp. Diretas'!$C$32</f>
        <v>0</v>
      </c>
      <c r="E64129" s="278" t="str">
        <f>Resumo!$R$5</f>
        <v>Despesa</v>
      </c>
      <c r="F64129" s="278" t="str">
        <f>Resumo!$R$7</f>
        <v>Despesa Direta</v>
      </c>
      <c r="G64129" s="286">
        <f>'Composições Desp. Diretas'!EE32</f>
        <v>0</v>
      </c>
    </row>
    <row r="64130" spans="1:7">
      <c r="A64130" s="283">
        <f>'Comp. Desp. Indiretas'!$ED$7</f>
        <v>0</v>
      </c>
      <c r="B64130" s="278">
        <f>'Composições Desp. Diretas'!$A$33</f>
        <v>0</v>
      </c>
      <c r="C64130" s="278" t="str">
        <f>EAP!$C$9</f>
        <v>PP01</v>
      </c>
      <c r="D64130" s="279">
        <f>'Composições Desp. Diretas'!$C$33</f>
        <v>0</v>
      </c>
      <c r="E64130" s="278" t="str">
        <f>Resumo!$R$5</f>
        <v>Despesa</v>
      </c>
      <c r="F64130" s="278" t="str">
        <f>Resumo!$R$7</f>
        <v>Despesa Direta</v>
      </c>
      <c r="G64130" s="286">
        <f>'Composições Desp. Diretas'!EE33</f>
        <v>0</v>
      </c>
    </row>
    <row r="64131" spans="1:7">
      <c r="A64131" s="283">
        <f>'Comp. Desp. Indiretas'!$ED$7</f>
        <v>0</v>
      </c>
      <c r="B64131" s="278">
        <f>'Composições Desp. Diretas'!$A$34</f>
        <v>0</v>
      </c>
      <c r="C64131" s="278" t="str">
        <f>EAP!$C$9</f>
        <v>PP01</v>
      </c>
      <c r="D64131" s="279">
        <f>'Composições Desp. Diretas'!$C$34</f>
        <v>0</v>
      </c>
      <c r="E64131" s="278" t="str">
        <f>Resumo!$R$5</f>
        <v>Despesa</v>
      </c>
      <c r="F64131" s="278" t="str">
        <f>Resumo!$R$7</f>
        <v>Despesa Direta</v>
      </c>
      <c r="G64131" s="286">
        <f>'Composições Desp. Diretas'!EE34</f>
        <v>0</v>
      </c>
    </row>
    <row r="64132" spans="1:7">
      <c r="A64132" s="283">
        <f>'Comp. Desp. Indiretas'!$ED$7</f>
        <v>0</v>
      </c>
      <c r="B64132" s="278">
        <f>'Composições Desp. Diretas'!$A$35</f>
        <v>0</v>
      </c>
      <c r="C64132" s="278" t="str">
        <f>EAP!$C$9</f>
        <v>PP01</v>
      </c>
      <c r="D64132" s="279">
        <f>'Composições Desp. Diretas'!$C$35</f>
        <v>0</v>
      </c>
      <c r="E64132" s="278" t="str">
        <f>Resumo!$R$5</f>
        <v>Despesa</v>
      </c>
      <c r="F64132" s="278" t="str">
        <f>Resumo!$R$7</f>
        <v>Despesa Direta</v>
      </c>
      <c r="G64132" s="286">
        <f>'Composições Desp. Diretas'!EE35</f>
        <v>0</v>
      </c>
    </row>
    <row r="64133" spans="1:7">
      <c r="A64133" s="283">
        <f>'Comp. Desp. Indiretas'!$ED$7</f>
        <v>0</v>
      </c>
      <c r="B64133" s="278">
        <f>'Composições Desp. Diretas'!$A$36</f>
        <v>0</v>
      </c>
      <c r="C64133" s="278" t="str">
        <f>EAP!$C$9</f>
        <v>PP01</v>
      </c>
      <c r="D64133" s="279">
        <f>'Composições Desp. Diretas'!$C$36</f>
        <v>0</v>
      </c>
      <c r="E64133" s="278" t="str">
        <f>Resumo!$R$5</f>
        <v>Despesa</v>
      </c>
      <c r="F64133" s="278" t="str">
        <f>Resumo!$R$7</f>
        <v>Despesa Direta</v>
      </c>
      <c r="G64133" s="286">
        <f>'Composições Desp. Diretas'!EE36</f>
        <v>0</v>
      </c>
    </row>
    <row r="64134" spans="1:7">
      <c r="A64134" s="283">
        <f>'Comp. Desp. Indiretas'!$ED$7</f>
        <v>0</v>
      </c>
      <c r="B64134" s="278">
        <f>'Composições Desp. Diretas'!$A$37</f>
        <v>0</v>
      </c>
      <c r="C64134" s="278" t="str">
        <f>EAP!$C$9</f>
        <v>PP01</v>
      </c>
      <c r="D64134" s="279">
        <f>'Composições Desp. Diretas'!$C$37</f>
        <v>0</v>
      </c>
      <c r="E64134" s="278" t="str">
        <f>Resumo!$R$5</f>
        <v>Despesa</v>
      </c>
      <c r="F64134" s="278" t="str">
        <f>Resumo!$R$7</f>
        <v>Despesa Direta</v>
      </c>
      <c r="G64134" s="286">
        <f>'Composições Desp. Diretas'!EE37</f>
        <v>0</v>
      </c>
    </row>
    <row r="64135" spans="1:7">
      <c r="A64135" s="283">
        <f>'Comp. Desp. Indiretas'!$ED$7</f>
        <v>0</v>
      </c>
      <c r="B64135" s="278">
        <f>'Composições Desp. Diretas'!$A$38</f>
        <v>0</v>
      </c>
      <c r="C64135" s="278" t="str">
        <f>EAP!$C$9</f>
        <v>PP01</v>
      </c>
      <c r="D64135" s="279">
        <f>'Composições Desp. Diretas'!$C$38</f>
        <v>0</v>
      </c>
      <c r="E64135" s="278" t="str">
        <f>Resumo!$R$5</f>
        <v>Despesa</v>
      </c>
      <c r="F64135" s="278" t="str">
        <f>Resumo!$R$7</f>
        <v>Despesa Direta</v>
      </c>
      <c r="G64135" s="286">
        <f>'Composições Desp. Diretas'!EE38</f>
        <v>0</v>
      </c>
    </row>
    <row r="64136" spans="1:7">
      <c r="A64136" s="283">
        <f>'Comp. Desp. Indiretas'!$ED$7</f>
        <v>0</v>
      </c>
      <c r="B64136" s="278">
        <f>'Composições Desp. Diretas'!$A$39</f>
        <v>0</v>
      </c>
      <c r="C64136" s="278" t="str">
        <f>EAP!$C$9</f>
        <v>PP01</v>
      </c>
      <c r="D64136" s="279">
        <f>'Composições Desp. Diretas'!$C$39</f>
        <v>0</v>
      </c>
      <c r="E64136" s="278" t="str">
        <f>Resumo!$R$5</f>
        <v>Despesa</v>
      </c>
      <c r="F64136" s="278" t="str">
        <f>Resumo!$R$7</f>
        <v>Despesa Direta</v>
      </c>
      <c r="G64136" s="286">
        <f>'Composições Desp. Diretas'!EE39</f>
        <v>0</v>
      </c>
    </row>
    <row r="64137" spans="1:7">
      <c r="A64137" s="283">
        <f>'Comp. Desp. Indiretas'!$ED$7</f>
        <v>0</v>
      </c>
      <c r="B64137" s="278">
        <f>'Composições Desp. Diretas'!$A$40</f>
        <v>0</v>
      </c>
      <c r="C64137" s="278" t="str">
        <f>EAP!$C$9</f>
        <v>PP01</v>
      </c>
      <c r="D64137" s="279">
        <f>'Composições Desp. Diretas'!$C$40</f>
        <v>0</v>
      </c>
      <c r="E64137" s="278" t="str">
        <f>Resumo!$R$5</f>
        <v>Despesa</v>
      </c>
      <c r="F64137" s="278" t="str">
        <f>Resumo!$R$7</f>
        <v>Despesa Direta</v>
      </c>
      <c r="G64137" s="286">
        <f>'Composições Desp. Diretas'!EE40</f>
        <v>0</v>
      </c>
    </row>
    <row r="64138" spans="1:7">
      <c r="A64138" s="283">
        <f>'Comp. Desp. Indiretas'!$ED$7</f>
        <v>0</v>
      </c>
      <c r="B64138" s="278" t="str">
        <f>'Composições Desp. Diretas'!$A$42</f>
        <v>DG</v>
      </c>
      <c r="C64138" s="278" t="str">
        <f>EAP!$C$10</f>
        <v>PP02</v>
      </c>
      <c r="D64138" s="279" t="str">
        <f>'Composições Desp. Diretas'!$C$42</f>
        <v>ALUGUEL DE VEÍCULO SUV</v>
      </c>
      <c r="E64138" s="278" t="str">
        <f>Resumo!$R$5</f>
        <v>Despesa</v>
      </c>
      <c r="F64138" s="278" t="str">
        <f>Resumo!$R$7</f>
        <v>Despesa Direta</v>
      </c>
      <c r="G64138" s="286">
        <f>'Composições Desp. Diretas'!EE42</f>
        <v>0</v>
      </c>
    </row>
    <row r="64139" spans="1:7">
      <c r="A64139" s="283">
        <f>'Comp. Desp. Indiretas'!$ED$7</f>
        <v>0</v>
      </c>
      <c r="B64139" s="278" t="str">
        <f>'Composições Desp. Diretas'!$A$43</f>
        <v>DG</v>
      </c>
      <c r="C64139" s="278" t="str">
        <f>EAP!$C$10</f>
        <v>PP02</v>
      </c>
      <c r="D64139" s="279" t="str">
        <f>'Composições Desp. Diretas'!$C$43</f>
        <v>COMBUSTÍVEL - GASOLINA</v>
      </c>
      <c r="E64139" s="278" t="str">
        <f>Resumo!$R$5</f>
        <v>Despesa</v>
      </c>
      <c r="F64139" s="278" t="str">
        <f>Resumo!$R$7</f>
        <v>Despesa Direta</v>
      </c>
      <c r="G64139" s="286">
        <f>'Composições Desp. Diretas'!EE43</f>
        <v>0</v>
      </c>
    </row>
    <row r="64140" spans="1:7">
      <c r="A64140" s="283">
        <f>'Comp. Desp. Indiretas'!$ED$7</f>
        <v>0</v>
      </c>
      <c r="B64140" s="278" t="str">
        <f>'Composições Desp. Diretas'!$A$44</f>
        <v>DG</v>
      </c>
      <c r="C64140" s="278" t="str">
        <f>EAP!$C$10</f>
        <v>PP02</v>
      </c>
      <c r="D64140" s="279" t="str">
        <f>'Composições Desp. Diretas'!$C$44</f>
        <v>EQUIPAMENTOS VEÍCULO (SENSOR DE FADIGA + TELEMETRIA)</v>
      </c>
      <c r="E64140" s="278" t="str">
        <f>Resumo!$R$5</f>
        <v>Despesa</v>
      </c>
      <c r="F64140" s="278" t="str">
        <f>Resumo!$R$7</f>
        <v>Despesa Direta</v>
      </c>
      <c r="G64140" s="286">
        <f>'Composições Desp. Diretas'!EE44</f>
        <v>0</v>
      </c>
    </row>
    <row r="64141" spans="1:7">
      <c r="A64141" s="283">
        <f>'Comp. Desp. Indiretas'!$ED$7</f>
        <v>0</v>
      </c>
      <c r="B64141" s="278" t="str">
        <f>'Composições Desp. Diretas'!$A$45</f>
        <v>DG</v>
      </c>
      <c r="C64141" s="278" t="str">
        <f>EAP!$C$10</f>
        <v>PP02</v>
      </c>
      <c r="D64141" s="279" t="str">
        <f>'Composições Desp. Diretas'!$C$45</f>
        <v>INSTALAÇÃO SENSOR FADIGA</v>
      </c>
      <c r="E64141" s="278" t="str">
        <f>Resumo!$R$5</f>
        <v>Despesa</v>
      </c>
      <c r="F64141" s="278" t="str">
        <f>Resumo!$R$7</f>
        <v>Despesa Direta</v>
      </c>
      <c r="G64141" s="286">
        <f>'Composições Desp. Diretas'!EE45</f>
        <v>0</v>
      </c>
    </row>
    <row r="64142" spans="1:7">
      <c r="A64142" s="283">
        <f>'Comp. Desp. Indiretas'!$ED$7</f>
        <v>0</v>
      </c>
      <c r="B64142" s="278" t="str">
        <f>'Composições Desp. Diretas'!$A$46</f>
        <v>DG</v>
      </c>
      <c r="C64142" s="278" t="str">
        <f>EAP!$C$10</f>
        <v>PP02</v>
      </c>
      <c r="D64142" s="279" t="str">
        <f>'Composições Desp. Diretas'!$C$46</f>
        <v>DESINSTALAÇÃO SENSOR FADIGA</v>
      </c>
      <c r="E64142" s="278" t="str">
        <f>Resumo!$R$5</f>
        <v>Despesa</v>
      </c>
      <c r="F64142" s="278" t="str">
        <f>Resumo!$R$7</f>
        <v>Despesa Direta</v>
      </c>
      <c r="G64142" s="286">
        <f>'Composições Desp. Diretas'!EE46</f>
        <v>0</v>
      </c>
    </row>
    <row r="64143" spans="1:7">
      <c r="A64143" s="283">
        <f>'Comp. Desp. Indiretas'!$ED$7</f>
        <v>0</v>
      </c>
      <c r="B64143" s="278" t="str">
        <f>'Composições Desp. Diretas'!$A$47</f>
        <v>DG</v>
      </c>
      <c r="C64143" s="278" t="str">
        <f>EAP!$C$10</f>
        <v>PP02</v>
      </c>
      <c r="D64143" s="279" t="str">
        <f>'Composições Desp. Diretas'!$C$47</f>
        <v>INSTALAÇÃO TELEMETRIA</v>
      </c>
      <c r="E64143" s="278" t="str">
        <f>Resumo!$R$5</f>
        <v>Despesa</v>
      </c>
      <c r="F64143" s="278" t="str">
        <f>Resumo!$R$7</f>
        <v>Despesa Direta</v>
      </c>
      <c r="G64143" s="286">
        <f>'Composições Desp. Diretas'!EE47</f>
        <v>0</v>
      </c>
    </row>
    <row r="64144" spans="1:7">
      <c r="A64144" s="283">
        <f>'Comp. Desp. Indiretas'!$ED$7</f>
        <v>0</v>
      </c>
      <c r="B64144" s="278" t="str">
        <f>'Composições Desp. Diretas'!$A$48</f>
        <v>DG</v>
      </c>
      <c r="C64144" s="278" t="str">
        <f>EAP!$C$10</f>
        <v>PP02</v>
      </c>
      <c r="D64144" s="279" t="str">
        <f>'Composições Desp. Diretas'!$C$48</f>
        <v>DESINSTALAÇÃO TELEMETRIA</v>
      </c>
      <c r="E64144" s="278" t="str">
        <f>Resumo!$R$5</f>
        <v>Despesa</v>
      </c>
      <c r="F64144" s="278" t="str">
        <f>Resumo!$R$7</f>
        <v>Despesa Direta</v>
      </c>
      <c r="G64144" s="286">
        <f>'Composições Desp. Diretas'!EE48</f>
        <v>0</v>
      </c>
    </row>
    <row r="64145" spans="1:7">
      <c r="A64145" s="283">
        <f>'Comp. Desp. Indiretas'!$ED$7</f>
        <v>0</v>
      </c>
      <c r="B64145" s="278" t="str">
        <f>'Composições Desp. Diretas'!$A$49</f>
        <v>DG</v>
      </c>
      <c r="C64145" s="278" t="str">
        <f>EAP!$C$10</f>
        <v>PP02</v>
      </c>
      <c r="D64145" s="279" t="str">
        <f>'Composições Desp. Diretas'!$C$49</f>
        <v>INSTALAÇÃO E DESINSTALAÇÃO DE SIRENE DE RÉ</v>
      </c>
      <c r="E64145" s="278" t="str">
        <f>Resumo!$R$5</f>
        <v>Despesa</v>
      </c>
      <c r="F64145" s="278" t="str">
        <f>Resumo!$R$7</f>
        <v>Despesa Direta</v>
      </c>
      <c r="G64145" s="286">
        <f>'Composições Desp. Diretas'!EE49</f>
        <v>0</v>
      </c>
    </row>
    <row r="64146" spans="1:7">
      <c r="A64146" s="283">
        <f>'Comp. Desp. Indiretas'!$ED$7</f>
        <v>0</v>
      </c>
      <c r="B64146" s="278" t="str">
        <f>'Composições Desp. Diretas'!$A$50</f>
        <v>DG</v>
      </c>
      <c r="C64146" s="278" t="str">
        <f>EAP!$C$10</f>
        <v>PP02</v>
      </c>
      <c r="D64146" s="279" t="str">
        <f>'Composições Desp. Diretas'!$C$50</f>
        <v>LAVAGEM DE VEÍCULO</v>
      </c>
      <c r="E64146" s="278" t="str">
        <f>Resumo!$R$5</f>
        <v>Despesa</v>
      </c>
      <c r="F64146" s="278" t="str">
        <f>Resumo!$R$7</f>
        <v>Despesa Direta</v>
      </c>
      <c r="G64146" s="286">
        <f>'Composições Desp. Diretas'!EE50</f>
        <v>0</v>
      </c>
    </row>
    <row r="64147" spans="1:7">
      <c r="A64147" s="283">
        <f>'Comp. Desp. Indiretas'!$ED$7</f>
        <v>0</v>
      </c>
      <c r="B64147" s="278" t="str">
        <f>'Composições Desp. Diretas'!$A$51</f>
        <v>MA</v>
      </c>
      <c r="C64147" s="278" t="str">
        <f>EAP!$C$10</f>
        <v>PP02</v>
      </c>
      <c r="D64147" s="279" t="str">
        <f>'Composições Desp. Diretas'!$C$51</f>
        <v>MATERIAIS GRÁFICOS (CARTILHAS, FOLDERS, BANNER, CADERNO, OUTDOOR, PLACAS, E ETC)</v>
      </c>
      <c r="E64147" s="278" t="str">
        <f>Resumo!$R$5</f>
        <v>Despesa</v>
      </c>
      <c r="F64147" s="278" t="str">
        <f>Resumo!$R$7</f>
        <v>Despesa Direta</v>
      </c>
      <c r="G64147" s="286">
        <f>'Composições Desp. Diretas'!EE51</f>
        <v>0</v>
      </c>
    </row>
    <row r="64148" spans="1:7">
      <c r="A64148" s="283">
        <f>'Comp. Desp. Indiretas'!$ED$7</f>
        <v>0</v>
      </c>
      <c r="B64148" s="278" t="str">
        <f>'Composições Desp. Diretas'!$A$52</f>
        <v>DG</v>
      </c>
      <c r="C64148" s="278" t="str">
        <f>EAP!$C$10</f>
        <v>PP02</v>
      </c>
      <c r="D64148" s="279" t="str">
        <f>'Composições Desp. Diretas'!$C$52</f>
        <v>LANCHES OFICINAS / EVENTOS / REUNIÕES</v>
      </c>
      <c r="E64148" s="278" t="str">
        <f>Resumo!$R$5</f>
        <v>Despesa</v>
      </c>
      <c r="F64148" s="278" t="str">
        <f>Resumo!$R$7</f>
        <v>Despesa Direta</v>
      </c>
      <c r="G64148" s="286">
        <f>'Composições Desp. Diretas'!EE52</f>
        <v>0</v>
      </c>
    </row>
    <row r="64149" spans="1:7">
      <c r="A64149" s="283">
        <f>'Comp. Desp. Indiretas'!$ED$7</f>
        <v>0</v>
      </c>
      <c r="B64149" s="278" t="str">
        <f>'Composições Desp. Diretas'!$A$53</f>
        <v>DG</v>
      </c>
      <c r="C64149" s="278" t="str">
        <f>EAP!$C$10</f>
        <v>PP02</v>
      </c>
      <c r="D64149" s="279" t="str">
        <f>'Composições Desp. Diretas'!$C$53</f>
        <v>TRANSPORTE PARTICIPANTES</v>
      </c>
      <c r="E64149" s="278" t="str">
        <f>Resumo!$R$5</f>
        <v>Despesa</v>
      </c>
      <c r="F64149" s="278" t="str">
        <f>Resumo!$R$7</f>
        <v>Despesa Direta</v>
      </c>
      <c r="G64149" s="286">
        <f>'Composições Desp. Diretas'!EE53</f>
        <v>0</v>
      </c>
    </row>
    <row r="64150" spans="1:7">
      <c r="A64150" s="283">
        <f>'Comp. Desp. Indiretas'!$ED$7</f>
        <v>0</v>
      </c>
      <c r="B64150" s="278" t="str">
        <f>'Composições Desp. Diretas'!$A$54</f>
        <v>MA</v>
      </c>
      <c r="C64150" s="278" t="str">
        <f>EAP!$C$10</f>
        <v>PP02</v>
      </c>
      <c r="D64150" s="279" t="str">
        <f>'Composições Desp. Diretas'!$C$54</f>
        <v>MATERIAIS DE ESCRITÓRIO (CARTOLINA, PAPEL, TESOURA, CANETA, LÁPIS, GRAMPEADOR, DUREX, FITA ADESIVA, E ETC.)</v>
      </c>
      <c r="E64150" s="278" t="str">
        <f>Resumo!$R$5</f>
        <v>Despesa</v>
      </c>
      <c r="F64150" s="278" t="str">
        <f>Resumo!$R$7</f>
        <v>Despesa Direta</v>
      </c>
      <c r="G64150" s="286">
        <f>'Composições Desp. Diretas'!EE54</f>
        <v>0</v>
      </c>
    </row>
    <row r="64151" spans="1:7">
      <c r="A64151" s="283">
        <f>'Comp. Desp. Indiretas'!$ED$7</f>
        <v>0</v>
      </c>
      <c r="B64151" s="278" t="str">
        <f>'Composições Desp. Diretas'!$A$55</f>
        <v>MA</v>
      </c>
      <c r="C64151" s="278" t="str">
        <f>EAP!$C$10</f>
        <v>PP02</v>
      </c>
      <c r="D64151" s="279" t="str">
        <f>'Composições Desp. Diretas'!$C$55</f>
        <v>MATERIAIS ACESSÓRIOS PARA AS CAMPANHAS/OFICINAS (BRINDES, CAMISETAS, E ETC.)</v>
      </c>
      <c r="E64151" s="278" t="str">
        <f>Resumo!$R$5</f>
        <v>Despesa</v>
      </c>
      <c r="F64151" s="278" t="str">
        <f>Resumo!$R$7</f>
        <v>Despesa Direta</v>
      </c>
      <c r="G64151" s="286">
        <f>'Composições Desp. Diretas'!EE55</f>
        <v>0</v>
      </c>
    </row>
    <row r="64152" spans="1:7">
      <c r="A64152" s="283">
        <f>'Comp. Desp. Indiretas'!$ED$7</f>
        <v>0</v>
      </c>
      <c r="B64152" s="278" t="str">
        <f>'Composições Desp. Diretas'!$A$56</f>
        <v>DG</v>
      </c>
      <c r="C64152" s="278" t="str">
        <f>EAP!$C$10</f>
        <v>PP02</v>
      </c>
      <c r="D64152" s="279" t="str">
        <f>'Composições Desp. Diretas'!$C$56</f>
        <v>HOSPEDAGEM VIAGEM</v>
      </c>
      <c r="E64152" s="278" t="str">
        <f>Resumo!$R$5</f>
        <v>Despesa</v>
      </c>
      <c r="F64152" s="278" t="str">
        <f>Resumo!$R$7</f>
        <v>Despesa Direta</v>
      </c>
      <c r="G64152" s="286">
        <f>'Composições Desp. Diretas'!EE56</f>
        <v>0</v>
      </c>
    </row>
    <row r="64153" spans="1:7">
      <c r="A64153" s="283">
        <f>'Comp. Desp. Indiretas'!$ED$7</f>
        <v>0</v>
      </c>
      <c r="B64153" s="278" t="str">
        <f>'Composições Desp. Diretas'!$A$57</f>
        <v>DG</v>
      </c>
      <c r="C64153" s="278" t="str">
        <f>EAP!$C$10</f>
        <v>PP02</v>
      </c>
      <c r="D64153" s="279" t="str">
        <f>'Composições Desp. Diretas'!$C$57</f>
        <v>ALIMENTAÇÃO VIAGEM (CAFÉ / ALMOÇO OU JANTA)</v>
      </c>
      <c r="E64153" s="278" t="str">
        <f>Resumo!$R$5</f>
        <v>Despesa</v>
      </c>
      <c r="F64153" s="278" t="str">
        <f>Resumo!$R$7</f>
        <v>Despesa Direta</v>
      </c>
      <c r="G64153" s="286">
        <f>'Composições Desp. Diretas'!EE57</f>
        <v>0</v>
      </c>
    </row>
    <row r="64154" spans="1:7">
      <c r="A64154" s="283">
        <f>'Comp. Desp. Indiretas'!$ED$7</f>
        <v>0</v>
      </c>
      <c r="B64154" s="278" t="str">
        <f>'Composições Desp. Diretas'!$A$58</f>
        <v>DG</v>
      </c>
      <c r="C64154" s="278" t="str">
        <f>EAP!$C$10</f>
        <v>PP02</v>
      </c>
      <c r="D64154" s="279" t="str">
        <f>'Composições Desp. Diretas'!$C$58</f>
        <v>PASSAGEM TERRESTRE / TRANSLADO</v>
      </c>
      <c r="E64154" s="278" t="str">
        <f>Resumo!$R$5</f>
        <v>Despesa</v>
      </c>
      <c r="F64154" s="278" t="str">
        <f>Resumo!$R$7</f>
        <v>Despesa Direta</v>
      </c>
      <c r="G64154" s="286">
        <f>'Composições Desp. Diretas'!EE58</f>
        <v>0</v>
      </c>
    </row>
    <row r="64155" spans="1:7">
      <c r="A64155" s="283">
        <f>'Comp. Desp. Indiretas'!$ED$7</f>
        <v>0</v>
      </c>
      <c r="B64155" s="278">
        <f>'Composições Desp. Diretas'!$A$59</f>
        <v>0</v>
      </c>
      <c r="C64155" s="278" t="str">
        <f>EAP!$C$10</f>
        <v>PP02</v>
      </c>
      <c r="D64155" s="279">
        <f>'Composições Desp. Diretas'!$C$59</f>
        <v>0</v>
      </c>
      <c r="E64155" s="278" t="str">
        <f>Resumo!$R$5</f>
        <v>Despesa</v>
      </c>
      <c r="F64155" s="278" t="str">
        <f>Resumo!$R$7</f>
        <v>Despesa Direta</v>
      </c>
      <c r="G64155" s="286">
        <f>'Composições Desp. Diretas'!EE59</f>
        <v>0</v>
      </c>
    </row>
    <row r="64156" spans="1:7">
      <c r="A64156" s="283">
        <f>'Comp. Desp. Indiretas'!$ED$7</f>
        <v>0</v>
      </c>
      <c r="B64156" s="278">
        <f>'Composições Desp. Diretas'!$A$60</f>
        <v>0</v>
      </c>
      <c r="C64156" s="278" t="str">
        <f>EAP!$C$10</f>
        <v>PP02</v>
      </c>
      <c r="D64156" s="279">
        <f>'Composições Desp. Diretas'!$C$60</f>
        <v>0</v>
      </c>
      <c r="E64156" s="278" t="str">
        <f>Resumo!$R$5</f>
        <v>Despesa</v>
      </c>
      <c r="F64156" s="278" t="str">
        <f>Resumo!$R$7</f>
        <v>Despesa Direta</v>
      </c>
      <c r="G64156" s="286">
        <f>'Composições Desp. Diretas'!EE60</f>
        <v>0</v>
      </c>
    </row>
    <row r="64157" spans="1:7">
      <c r="A64157" s="283">
        <f>'Comp. Desp. Indiretas'!$ED$7</f>
        <v>0</v>
      </c>
      <c r="B64157" s="278">
        <f>'Composições Desp. Diretas'!$A$61</f>
        <v>0</v>
      </c>
      <c r="C64157" s="278" t="str">
        <f>EAP!$C$10</f>
        <v>PP02</v>
      </c>
      <c r="D64157" s="279">
        <f>'Composições Desp. Diretas'!$C$61</f>
        <v>0</v>
      </c>
      <c r="E64157" s="278" t="str">
        <f>Resumo!$R$5</f>
        <v>Despesa</v>
      </c>
      <c r="F64157" s="278" t="str">
        <f>Resumo!$R$7</f>
        <v>Despesa Direta</v>
      </c>
      <c r="G64157" s="286">
        <f>'Composições Desp. Diretas'!EE61</f>
        <v>0</v>
      </c>
    </row>
    <row r="64158" spans="1:7">
      <c r="A64158" s="283">
        <f>'Comp. Desp. Indiretas'!$ED$7</f>
        <v>0</v>
      </c>
      <c r="B64158" s="278">
        <f>'Composições Desp. Diretas'!$A$62</f>
        <v>0</v>
      </c>
      <c r="C64158" s="278" t="str">
        <f>EAP!$C$10</f>
        <v>PP02</v>
      </c>
      <c r="D64158" s="279">
        <f>'Composições Desp. Diretas'!$C$62</f>
        <v>0</v>
      </c>
      <c r="E64158" s="278" t="str">
        <f>Resumo!$R$5</f>
        <v>Despesa</v>
      </c>
      <c r="F64158" s="278" t="str">
        <f>Resumo!$R$7</f>
        <v>Despesa Direta</v>
      </c>
      <c r="G64158" s="286">
        <f>'Composições Desp. Diretas'!EE62</f>
        <v>0</v>
      </c>
    </row>
    <row r="64159" spans="1:7">
      <c r="A64159" s="283">
        <f>'Comp. Desp. Indiretas'!$ED$7</f>
        <v>0</v>
      </c>
      <c r="B64159" s="278">
        <f>'Composições Desp. Diretas'!$A$63</f>
        <v>0</v>
      </c>
      <c r="C64159" s="278" t="str">
        <f>EAP!$C$10</f>
        <v>PP02</v>
      </c>
      <c r="D64159" s="279">
        <f>'Composições Desp. Diretas'!$C$63</f>
        <v>0</v>
      </c>
      <c r="E64159" s="278" t="str">
        <f>Resumo!$R$5</f>
        <v>Despesa</v>
      </c>
      <c r="F64159" s="278" t="str">
        <f>Resumo!$R$7</f>
        <v>Despesa Direta</v>
      </c>
      <c r="G64159" s="286">
        <f>'Composições Desp. Diretas'!EE63</f>
        <v>0</v>
      </c>
    </row>
    <row r="64160" spans="1:7">
      <c r="A64160" s="283">
        <f>'Comp. Desp. Indiretas'!$ED$7</f>
        <v>0</v>
      </c>
      <c r="B64160" s="278">
        <f>'Composições Desp. Diretas'!$A$64</f>
        <v>0</v>
      </c>
      <c r="C64160" s="278" t="str">
        <f>EAP!$C$10</f>
        <v>PP02</v>
      </c>
      <c r="D64160" s="279">
        <f>'Composições Desp. Diretas'!$C$64</f>
        <v>0</v>
      </c>
      <c r="E64160" s="278" t="str">
        <f>Resumo!$R$5</f>
        <v>Despesa</v>
      </c>
      <c r="F64160" s="278" t="str">
        <f>Resumo!$R$7</f>
        <v>Despesa Direta</v>
      </c>
      <c r="G64160" s="286">
        <f>'Composições Desp. Diretas'!EE64</f>
        <v>0</v>
      </c>
    </row>
    <row r="64161" spans="1:7">
      <c r="A64161" s="283">
        <f>'Comp. Desp. Indiretas'!$ED$7</f>
        <v>0</v>
      </c>
      <c r="B64161" s="278">
        <f>'Composições Desp. Diretas'!$A$65</f>
        <v>0</v>
      </c>
      <c r="C64161" s="278" t="str">
        <f>EAP!$C$10</f>
        <v>PP02</v>
      </c>
      <c r="D64161" s="279">
        <f>'Composições Desp. Diretas'!$C$65</f>
        <v>0</v>
      </c>
      <c r="E64161" s="278" t="str">
        <f>Resumo!$R$5</f>
        <v>Despesa</v>
      </c>
      <c r="F64161" s="278" t="str">
        <f>Resumo!$R$7</f>
        <v>Despesa Direta</v>
      </c>
      <c r="G64161" s="286">
        <f>'Composições Desp. Diretas'!EE65</f>
        <v>0</v>
      </c>
    </row>
    <row r="64162" spans="1:7">
      <c r="A64162" s="283">
        <f>'Comp. Desp. Indiretas'!$ED$7</f>
        <v>0</v>
      </c>
      <c r="B64162" s="278">
        <f>'Composições Desp. Diretas'!$A$66</f>
        <v>0</v>
      </c>
      <c r="C64162" s="278" t="str">
        <f>EAP!$C$10</f>
        <v>PP02</v>
      </c>
      <c r="D64162" s="279">
        <f>'Composições Desp. Diretas'!$C$66</f>
        <v>0</v>
      </c>
      <c r="E64162" s="278" t="str">
        <f>Resumo!$R$5</f>
        <v>Despesa</v>
      </c>
      <c r="F64162" s="278" t="str">
        <f>Resumo!$R$7</f>
        <v>Despesa Direta</v>
      </c>
      <c r="G64162" s="286">
        <f>'Composições Desp. Diretas'!EE66</f>
        <v>0</v>
      </c>
    </row>
    <row r="64163" spans="1:7">
      <c r="A64163" s="283">
        <f>'Comp. Desp. Indiretas'!$ED$7</f>
        <v>0</v>
      </c>
      <c r="B64163" s="278">
        <f>'Composições Desp. Diretas'!$A$67</f>
        <v>0</v>
      </c>
      <c r="C64163" s="278" t="str">
        <f>EAP!$C$10</f>
        <v>PP02</v>
      </c>
      <c r="D64163" s="279">
        <f>'Composições Desp. Diretas'!$C$67</f>
        <v>0</v>
      </c>
      <c r="E64163" s="278" t="str">
        <f>Resumo!$R$5</f>
        <v>Despesa</v>
      </c>
      <c r="F64163" s="278" t="str">
        <f>Resumo!$R$7</f>
        <v>Despesa Direta</v>
      </c>
      <c r="G64163" s="286">
        <f>'Composições Desp. Diretas'!EE67</f>
        <v>0</v>
      </c>
    </row>
    <row r="64164" spans="1:7">
      <c r="A64164" s="283">
        <f>'Comp. Desp. Indiretas'!$ED$7</f>
        <v>0</v>
      </c>
      <c r="B64164" s="278">
        <f>'Composições Desp. Diretas'!$A$68</f>
        <v>0</v>
      </c>
      <c r="C64164" s="278" t="str">
        <f>EAP!$C$10</f>
        <v>PP02</v>
      </c>
      <c r="D64164" s="279">
        <f>'Composições Desp. Diretas'!$C$68</f>
        <v>0</v>
      </c>
      <c r="E64164" s="278" t="str">
        <f>Resumo!$R$5</f>
        <v>Despesa</v>
      </c>
      <c r="F64164" s="278" t="str">
        <f>Resumo!$R$7</f>
        <v>Despesa Direta</v>
      </c>
      <c r="G64164" s="286">
        <f>'Composições Desp. Diretas'!EE68</f>
        <v>0</v>
      </c>
    </row>
    <row r="64165" spans="1:7">
      <c r="A64165" s="283">
        <f>'Comp. Desp. Indiretas'!$ED$7</f>
        <v>0</v>
      </c>
      <c r="B64165" s="278">
        <f>'Composições Desp. Diretas'!$A$69</f>
        <v>0</v>
      </c>
      <c r="C64165" s="278" t="str">
        <f>EAP!$C$10</f>
        <v>PP02</v>
      </c>
      <c r="D64165" s="279">
        <f>'Composições Desp. Diretas'!$C$69</f>
        <v>0</v>
      </c>
      <c r="E64165" s="278" t="str">
        <f>Resumo!$R$5</f>
        <v>Despesa</v>
      </c>
      <c r="F64165" s="278" t="str">
        <f>Resumo!$R$7</f>
        <v>Despesa Direta</v>
      </c>
      <c r="G64165" s="286">
        <f>'Composições Desp. Diretas'!EE69</f>
        <v>0</v>
      </c>
    </row>
    <row r="64166" spans="1:7">
      <c r="A64166" s="283">
        <f>'Comp. Desp. Indiretas'!$ED$7</f>
        <v>0</v>
      </c>
      <c r="B64166" s="278">
        <f>'Composições Desp. Diretas'!$A$70</f>
        <v>0</v>
      </c>
      <c r="C64166" s="278" t="str">
        <f>EAP!$C$10</f>
        <v>PP02</v>
      </c>
      <c r="D64166" s="279">
        <f>'Composições Desp. Diretas'!$C$70</f>
        <v>0</v>
      </c>
      <c r="E64166" s="278" t="str">
        <f>Resumo!$R$5</f>
        <v>Despesa</v>
      </c>
      <c r="F64166" s="278" t="str">
        <f>Resumo!$R$7</f>
        <v>Despesa Direta</v>
      </c>
      <c r="G64166" s="286">
        <f>'Composições Desp. Diretas'!EE70</f>
        <v>0</v>
      </c>
    </row>
    <row r="64167" spans="1:7">
      <c r="A64167" s="283">
        <f>'Comp. Desp. Indiretas'!$ED$7</f>
        <v>0</v>
      </c>
      <c r="B64167" s="278">
        <f>'Composições Desp. Diretas'!$A$71</f>
        <v>0</v>
      </c>
      <c r="C64167" s="278" t="str">
        <f>EAP!$C$10</f>
        <v>PP02</v>
      </c>
      <c r="D64167" s="279">
        <f>'Composições Desp. Diretas'!$C$71</f>
        <v>0</v>
      </c>
      <c r="E64167" s="278" t="str">
        <f>Resumo!$R$5</f>
        <v>Despesa</v>
      </c>
      <c r="F64167" s="278" t="str">
        <f>Resumo!$R$7</f>
        <v>Despesa Direta</v>
      </c>
      <c r="G64167" s="286">
        <f>'Composições Desp. Diretas'!EE71</f>
        <v>0</v>
      </c>
    </row>
    <row r="64168" spans="1:7">
      <c r="A64168" s="283">
        <f>'Comp. Desp. Indiretas'!$ED$7</f>
        <v>0</v>
      </c>
      <c r="B64168" s="278">
        <f>'Composições Desp. Diretas'!$A$72</f>
        <v>0</v>
      </c>
      <c r="C64168" s="278" t="str">
        <f>EAP!$C$10</f>
        <v>PP02</v>
      </c>
      <c r="D64168" s="279">
        <f>'Composições Desp. Diretas'!$C$72</f>
        <v>0</v>
      </c>
      <c r="E64168" s="278" t="str">
        <f>Resumo!$R$5</f>
        <v>Despesa</v>
      </c>
      <c r="F64168" s="278" t="str">
        <f>Resumo!$R$7</f>
        <v>Despesa Direta</v>
      </c>
      <c r="G64168" s="286">
        <f>'Composições Desp. Diretas'!EE72</f>
        <v>0</v>
      </c>
    </row>
    <row r="65037" spans="1:7">
      <c r="A65037" s="283">
        <f>'Comp. Desp. Indiretas'!$ED$7</f>
        <v>0</v>
      </c>
      <c r="D65037" s="279" t="str">
        <f>'CRONOG. DE RECEBIMENTO'!$A$5</f>
        <v>SUBPROGRAMA DE EDUCAÇÃO AMBIENTAL PARA A COMUNIDADE (PEAC)</v>
      </c>
      <c r="E65037" s="278" t="str">
        <f>Resumo!$R$4</f>
        <v>Receita</v>
      </c>
      <c r="F65037" s="278" t="str">
        <f>Resumo!$R$4</f>
        <v>Receita</v>
      </c>
      <c r="G65037" s="286">
        <f>'CRONOG. DE RECEBIMENTO'!BH5</f>
        <v>0</v>
      </c>
    </row>
    <row r="65038" spans="1:7">
      <c r="A65038" s="283">
        <f>'Comp. Desp. Indiretas'!$ED$7</f>
        <v>0</v>
      </c>
      <c r="D65038" s="279" t="str">
        <f>'CRONOG. DE RECEBIMENTO'!$A$6</f>
        <v>Plano de Trabalho de Comunidade (PEAC)</v>
      </c>
      <c r="E65038" s="278" t="str">
        <f>Resumo!$R$4</f>
        <v>Receita</v>
      </c>
      <c r="F65038" s="278" t="str">
        <f>Resumo!$R$4</f>
        <v>Receita</v>
      </c>
      <c r="G65038" s="286">
        <f>'CRONOG. DE RECEBIMENTO'!BH6</f>
        <v>0</v>
      </c>
    </row>
    <row r="65039" spans="1:7">
      <c r="A65039" s="283">
        <f>'Comp. Desp. Indiretas'!$ED$7</f>
        <v>0</v>
      </c>
      <c r="D65039" s="279" t="str">
        <f>'CRONOG. DE RECEBIMENTO'!$A$7</f>
        <v>Formar Comitê de Educação Ambiental de Comunidade (PEAC)</v>
      </c>
      <c r="E65039" s="278" t="str">
        <f>Resumo!$R$4</f>
        <v>Receita</v>
      </c>
      <c r="F65039" s="278" t="str">
        <f>Resumo!$R$4</f>
        <v>Receita</v>
      </c>
      <c r="G65039" s="286">
        <f>'CRONOG. DE RECEBIMENTO'!BH7</f>
        <v>0</v>
      </c>
    </row>
    <row r="65040" spans="1:7">
      <c r="A65040" s="283">
        <f>'Comp. Desp. Indiretas'!$ED$7</f>
        <v>0</v>
      </c>
      <c r="D65040" s="279" t="str">
        <f>'CRONOG. DE RECEBIMENTO'!$A$8</f>
        <v>Manter Comitê de Educação Ambiental em comunidades (PEAC)</v>
      </c>
      <c r="E65040" s="278" t="str">
        <f>Resumo!$R$4</f>
        <v>Receita</v>
      </c>
      <c r="F65040" s="278" t="str">
        <f>Resumo!$R$4</f>
        <v>Receita</v>
      </c>
      <c r="G65040" s="286">
        <f>'CRONOG. DE RECEBIMENTO'!BH8</f>
        <v>0</v>
      </c>
    </row>
    <row r="65041" spans="1:7">
      <c r="A65041" s="283">
        <f>'Comp. Desp. Indiretas'!$ED$7</f>
        <v>0</v>
      </c>
      <c r="D65041" s="279" t="str">
        <f>'CRONOG. DE RECEBIMENTO'!$A$24</f>
        <v>Realizar análise técnica mensal das atividades de Educação Ambiental do PEAC</v>
      </c>
      <c r="E65041" s="278" t="str">
        <f>Resumo!$R$4</f>
        <v>Receita</v>
      </c>
      <c r="F65041" s="278" t="str">
        <f>Resumo!$R$4</f>
        <v>Receita</v>
      </c>
      <c r="G65041" s="286">
        <f>'CRONOG. DE RECEBIMENTO'!BH24</f>
        <v>0</v>
      </c>
    </row>
    <row r="65042" spans="1:7">
      <c r="A65042" s="283">
        <f>'Comp. Desp. Indiretas'!$ED$7</f>
        <v>0</v>
      </c>
      <c r="D65042" s="279" t="str">
        <f>'CRONOG. DE RECEBIMENTO'!$A$25</f>
        <v>Realizar Blitz Educativa sobre SSMA para Comunidades (PEAC)</v>
      </c>
      <c r="E65042" s="278" t="str">
        <f>Resumo!$R$4</f>
        <v>Receita</v>
      </c>
      <c r="F65042" s="278" t="str">
        <f>Resumo!$R$4</f>
        <v>Receita</v>
      </c>
      <c r="G65042" s="286">
        <f>'CRONOG. DE RECEBIMENTO'!BH25</f>
        <v>0</v>
      </c>
    </row>
    <row r="65043" spans="1:7">
      <c r="A65043" s="283">
        <f>'Comp. Desp. Indiretas'!$ED$7</f>
        <v>0</v>
      </c>
      <c r="D65043" s="279" t="str">
        <f>'CRONOG. DE RECEBIMENTO'!$A$26</f>
        <v>Despesas tributáveis do item 6.1.12</v>
      </c>
      <c r="E65043" s="278" t="str">
        <f>Resumo!$R$4</f>
        <v>Receita</v>
      </c>
      <c r="F65043" s="278" t="str">
        <f>Resumo!$R$4</f>
        <v>Receita</v>
      </c>
      <c r="G65043" s="286">
        <f>'CRONOG. DE RECEBIMENTO'!BH26</f>
        <v>0</v>
      </c>
    </row>
    <row r="65044" spans="1:7">
      <c r="A65044" s="283">
        <f>'Comp. Desp. Indiretas'!$ED$7</f>
        <v>0</v>
      </c>
      <c r="D65044" s="279" t="str">
        <f>'CRONOG. DE RECEBIMENTO'!$A$42</f>
        <v>Despesas tributáveis do item 6.1.21</v>
      </c>
      <c r="E65044" s="278" t="str">
        <f>Resumo!$R$4</f>
        <v>Receita</v>
      </c>
      <c r="F65044" s="278" t="str">
        <f>Resumo!$R$4</f>
        <v>Receita</v>
      </c>
      <c r="G65044" s="286">
        <f>'CRONOG. DE RECEBIMENTO'!BH42</f>
        <v>0</v>
      </c>
    </row>
    <row r="65045" spans="1:7">
      <c r="A65045" s="283">
        <f>'Comp. Desp. Indiretas'!$ED$7</f>
        <v>0</v>
      </c>
      <c r="D65045" s="279" t="str">
        <f>'CRONOG. DE RECEBIMENTO'!$A$43</f>
        <v>Monitorar atividade do Programa de Educação Ambiental do Trabalhador (PEAT)</v>
      </c>
      <c r="E65045" s="278" t="str">
        <f>Resumo!$R$4</f>
        <v>Receita</v>
      </c>
      <c r="F65045" s="278" t="str">
        <f>Resumo!$R$4</f>
        <v>Receita</v>
      </c>
      <c r="G65045" s="286">
        <f>'CRONOG. DE RECEBIMENTO'!BH43</f>
        <v>0</v>
      </c>
    </row>
    <row r="65046" spans="1:7">
      <c r="A65046" s="283">
        <f>'Comp. Desp. Indiretas'!$ED$7</f>
        <v>0</v>
      </c>
      <c r="D65046" s="279" t="str">
        <f>'CRONOG. DE RECEBIMENTO'!$A$44</f>
        <v>Despesas tributáveis do item 6.1.22</v>
      </c>
      <c r="E65046" s="278" t="str">
        <f>Resumo!$R$4</f>
        <v>Receita</v>
      </c>
      <c r="F65046" s="278" t="str">
        <f>Resumo!$R$4</f>
        <v>Receita</v>
      </c>
      <c r="G65046" s="286">
        <f>'CRONOG. DE RECEBIMENTO'!BH44</f>
        <v>0</v>
      </c>
    </row>
    <row r="65047" spans="1:7">
      <c r="A65047" s="283">
        <f>'Comp. Desp. Indiretas'!$ED$7</f>
        <v>0</v>
      </c>
      <c r="D65047" s="279" t="str">
        <f>'CRONOG. DE RECEBIMENTO'!$A$45</f>
        <v>Realizar análise técnica mensal das atividades de Educação Ambiental do PEAT</v>
      </c>
      <c r="E65047" s="278" t="str">
        <f>Resumo!$R$4</f>
        <v>Receita</v>
      </c>
      <c r="F65047" s="278" t="str">
        <f>Resumo!$R$4</f>
        <v>Receita</v>
      </c>
      <c r="G65047" s="286">
        <f>'CRONOG. DE RECEBIMENTO'!BH45</f>
        <v>0</v>
      </c>
    </row>
    <row r="65048" spans="1:7">
      <c r="A65048" s="283">
        <f>'Comp. Desp. Indiretas'!$ED$7</f>
        <v>0</v>
      </c>
      <c r="D65048" s="279" t="str">
        <f>'CRONOG. DE RECEBIMENTO'!$A$46</f>
        <v>Realizar Diagnóstico Socioambiental Participativo (DSAP) para empregados</v>
      </c>
      <c r="E65048" s="278" t="str">
        <f>Resumo!$R$4</f>
        <v>Receita</v>
      </c>
      <c r="F65048" s="278" t="str">
        <f>Resumo!$R$4</f>
        <v>Receita</v>
      </c>
      <c r="G65048" s="286">
        <f>'CRONOG. DE RECEBIMENTO'!BH46</f>
        <v>0</v>
      </c>
    </row>
    <row r="65050" spans="1:7">
      <c r="A65050" s="283">
        <f>'Comp. Desp. Indiretas'!$ED$7</f>
        <v>0</v>
      </c>
      <c r="D65050" s="279" t="str">
        <f>'CRONOG. DE RECEBIMENTO'!$A$47</f>
        <v>Despesas tributáveis do item 6.1.24</v>
      </c>
      <c r="E65050" s="278" t="str">
        <f>Resumo!$R$4</f>
        <v>Receita</v>
      </c>
      <c r="F65050" s="278" t="str">
        <f>Resumo!$R$4</f>
        <v>Receita</v>
      </c>
      <c r="G65050" s="286">
        <f>'CRONOG. DE RECEBIMENTO'!BH47</f>
        <v>0</v>
      </c>
    </row>
    <row r="65051" spans="1:7">
      <c r="A65051" s="283">
        <f>'Comp. Desp. Indiretas'!$ED$7</f>
        <v>0</v>
      </c>
      <c r="D65051" s="279" t="str">
        <f>'CRONOG. DE RECEBIMENTO'!$A$48</f>
        <v>PRODUÇÃO DE ARTES VISUAIS</v>
      </c>
      <c r="E65051" s="278" t="str">
        <f>Resumo!$R$4</f>
        <v>Receita</v>
      </c>
      <c r="F65051" s="278" t="str">
        <f>Resumo!$R$4</f>
        <v>Receita</v>
      </c>
      <c r="G65051" s="286">
        <f>'CRONOG. DE RECEBIMENTO'!BH48</f>
        <v>0</v>
      </c>
    </row>
    <row r="65052" spans="1:7">
      <c r="A65052" s="283">
        <f>'Comp. Desp. Indiretas'!$ED$7</f>
        <v>0</v>
      </c>
      <c r="D65052" s="279" t="str">
        <f>'CRONOG. DE RECEBIMENTO'!$A$49</f>
        <v>Produzir material gráfico como folder, convites, banner, lâmina, outdoor, apresentações e produtos diversos atinentes a educação ambiental e outras temáticas etc.</v>
      </c>
      <c r="E65052" s="278" t="str">
        <f>Resumo!$R$4</f>
        <v>Receita</v>
      </c>
      <c r="F65052" s="278" t="str">
        <f>Resumo!$R$4</f>
        <v>Receita</v>
      </c>
      <c r="G65052" s="286">
        <f>'CRONOG. DE RECEBIMENTO'!BH49</f>
        <v>0</v>
      </c>
    </row>
    <row r="65053" spans="1:7">
      <c r="A65053" s="283">
        <f>'Comp. Desp. Indiretas'!$ED$7</f>
        <v>0</v>
      </c>
      <c r="D65053" s="279" t="str">
        <f>'CRONOG. DE RECEBIMENTO'!$A$50</f>
        <v>Produzir Card Animado, Vídeos, Spot, Jogos interativos, Peça Multimídia, Identidade Visual, Plataformas digitais/interativas, Brindes, Cadernos de Campo/Quis/Guia etc.:</v>
      </c>
      <c r="E65053" s="278" t="str">
        <f>Resumo!$R$4</f>
        <v>Receita</v>
      </c>
      <c r="F65053" s="278" t="str">
        <f>Resumo!$R$4</f>
        <v>Receita</v>
      </c>
      <c r="G65053" s="286">
        <f>'CRONOG. DE RECEBIMENTO'!BH50</f>
        <v>0</v>
      </c>
    </row>
    <row r="65067" spans="1:7">
      <c r="A65067" s="283">
        <f>'Comp. Desp. Indiretas'!$ED$7</f>
        <v>0</v>
      </c>
      <c r="D65067" s="279" t="str">
        <f>Resumo!$R$8</f>
        <v>Imposto</v>
      </c>
      <c r="E65067" s="278" t="str">
        <f>Resumo!$R$5</f>
        <v>Despesa</v>
      </c>
      <c r="F65067" s="278" t="str">
        <f>Resumo!$R$8</f>
        <v>Imposto</v>
      </c>
      <c r="G65067" s="286">
        <f>'CRONOG. DE RECEBIMENTO'!BH53</f>
        <v>0</v>
      </c>
    </row>
    <row r="65068" spans="1:7">
      <c r="A65068" s="283">
        <f>'Comp. Desp. Indiretas'!$ED$7</f>
        <v>0</v>
      </c>
      <c r="D65068" s="279" t="str">
        <f>Resumo!$R$9</f>
        <v>Overhead</v>
      </c>
      <c r="E65068" s="278" t="str">
        <f>Resumo!$R$9</f>
        <v>Overhead</v>
      </c>
      <c r="F65068" s="278" t="str">
        <f>Resumo!$R$9</f>
        <v>Overhead</v>
      </c>
      <c r="G65068" s="286">
        <f>'CRONOG. DE RECEBIMENTO'!BH58</f>
        <v>0</v>
      </c>
    </row>
    <row r="65069" spans="1:7">
      <c r="A65069" s="283">
        <f>'Comp. Desp. Indiretas'!$ED$7</f>
        <v>0</v>
      </c>
      <c r="D65069" s="279" t="str">
        <f>Resumo!$R$10</f>
        <v>Margem</v>
      </c>
      <c r="E65069" s="278" t="str">
        <f>Resumo!$R$10</f>
        <v>Margem</v>
      </c>
      <c r="F65069" s="278" t="str">
        <f>Resumo!$R$10</f>
        <v>Margem</v>
      </c>
      <c r="G65069" s="286">
        <f>'CRONOG. DE RECEBIMENTO'!BH60</f>
        <v>0</v>
      </c>
    </row>
    <row r="65070" spans="1:7">
      <c r="A65070" s="283">
        <f>'Comp. Desp. Indiretas'!$ED$7</f>
        <v>0</v>
      </c>
      <c r="D65070" s="279" t="str">
        <f>Resumo!$R$11</f>
        <v>Risco</v>
      </c>
      <c r="E65070" s="278" t="str">
        <f>Resumo!$R$11</f>
        <v>Risco</v>
      </c>
      <c r="F65070" s="278" t="str">
        <f>Resumo!$R$11</f>
        <v>Risco</v>
      </c>
      <c r="G65070" s="286">
        <f>'CRONOG. DE RECEBIMENTO'!BH59</f>
        <v>0</v>
      </c>
    </row>
    <row r="65071" spans="1:7">
      <c r="A65071" s="283">
        <f>'Comp. Desp. Indiretas'!$ED$7</f>
        <v>0</v>
      </c>
      <c r="D65071" s="279" t="str">
        <f>'CRONOG. DE RECEBIMENTO'!$A$54</f>
        <v>TOTAL MENSAL - RECEITA LÍQUIDA</v>
      </c>
      <c r="E65071" s="278" t="str">
        <f>Resumo!$R$4</f>
        <v>Receita</v>
      </c>
      <c r="F65071" s="278" t="str">
        <f>'CRONOG. DE RECEBIMENTO'!$A$54</f>
        <v>TOTAL MENSAL - RECEITA LÍQUIDA</v>
      </c>
      <c r="G65071" s="286">
        <f>'CRONOG. DE RECEBIMENTO'!$BH$54</f>
        <v>0</v>
      </c>
    </row>
    <row r="65072" spans="1:7">
      <c r="A65072" s="283">
        <f>'Comp. Desp. Indiretas'!$ED$7</f>
        <v>0</v>
      </c>
      <c r="D65072" s="279" t="str">
        <f>'CRONOG. DE RECEBIMENTO'!$A$55</f>
        <v>TOTAL ACUMULADO - RECEITA LÍQUIDA</v>
      </c>
      <c r="E65072" s="278" t="str">
        <f>Resumo!$R$4</f>
        <v>Receita</v>
      </c>
      <c r="F65072" s="278" t="str">
        <f>'CRONOG. DE RECEBIMENTO'!$A$55</f>
        <v>TOTAL ACUMULADO - RECEITA LÍQUIDA</v>
      </c>
      <c r="G65072" s="286">
        <f>'CRONOG. DE RECEBIMENTO'!$BH$55</f>
        <v>5856057.9680455765</v>
      </c>
    </row>
    <row r="65103" spans="1:7">
      <c r="A65103" s="283">
        <f>'Comp. Desp. Indiretas'!$EE$7</f>
        <v>0</v>
      </c>
      <c r="B65103" s="278" t="str">
        <f>'Comp. Desp. Indiretas'!$A$9</f>
        <v>MOC</v>
      </c>
      <c r="D65103" s="279" t="str">
        <f>'Comp. Desp. Indiretas'!$C$9</f>
        <v>DIRETOR TÉCNICO</v>
      </c>
      <c r="E65103" s="278" t="str">
        <f>Resumo!$R$5</f>
        <v>Despesa</v>
      </c>
      <c r="F65103" s="278" t="str">
        <f>Resumo!$R$6</f>
        <v>Despesa Indireta</v>
      </c>
      <c r="G65103" s="286">
        <f>'Comp. Desp. Indiretas'!EE9</f>
        <v>0</v>
      </c>
    </row>
    <row r="65104" spans="1:7">
      <c r="A65104" s="283">
        <f>'Comp. Desp. Indiretas'!$EE$7</f>
        <v>0</v>
      </c>
      <c r="B65104" s="278" t="str">
        <f>'Comp. Desp. Indiretas'!$A$10</f>
        <v>MOC</v>
      </c>
      <c r="D65104" s="279" t="str">
        <f>'Comp. Desp. Indiretas'!$C$10</f>
        <v>GERENTE DE PROJETO</v>
      </c>
      <c r="E65104" s="278" t="str">
        <f>Resumo!$R$5</f>
        <v>Despesa</v>
      </c>
      <c r="F65104" s="278" t="str">
        <f>Resumo!$R$6</f>
        <v>Despesa Indireta</v>
      </c>
      <c r="G65104" s="286">
        <f>'Comp. Desp. Indiretas'!EE10</f>
        <v>0</v>
      </c>
    </row>
    <row r="65105" spans="1:7">
      <c r="A65105" s="283">
        <f>'Comp. Desp. Indiretas'!$EE$7</f>
        <v>0</v>
      </c>
      <c r="B65105" s="278" t="str">
        <f>'Comp. Desp. Indiretas'!$A$11</f>
        <v>MOC</v>
      </c>
      <c r="D65105" s="279" t="str">
        <f>'Comp. Desp. Indiretas'!$C$11</f>
        <v>COORD. DE PROJETO</v>
      </c>
      <c r="E65105" s="278" t="str">
        <f>Resumo!$R$5</f>
        <v>Despesa</v>
      </c>
      <c r="F65105" s="278" t="str">
        <f>Resumo!$R$6</f>
        <v>Despesa Indireta</v>
      </c>
      <c r="G65105" s="286">
        <f>'Comp. Desp. Indiretas'!EE11</f>
        <v>0</v>
      </c>
    </row>
    <row r="65106" spans="1:7">
      <c r="A65106" s="283">
        <f>'Comp. Desp. Indiretas'!$EE$7</f>
        <v>0</v>
      </c>
      <c r="B65106" s="278" t="str">
        <f>'Comp. Desp. Indiretas'!$A$12</f>
        <v>MOC</v>
      </c>
      <c r="D65106" s="279" t="str">
        <f>'Comp. Desp. Indiretas'!$C$12</f>
        <v>COORD. OPERACIONAL</v>
      </c>
      <c r="E65106" s="278" t="str">
        <f>Resumo!$R$5</f>
        <v>Despesa</v>
      </c>
      <c r="F65106" s="278" t="str">
        <f>Resumo!$R$6</f>
        <v>Despesa Indireta</v>
      </c>
      <c r="G65106" s="286">
        <f>'Comp. Desp. Indiretas'!EE12</f>
        <v>0</v>
      </c>
    </row>
    <row r="65107" spans="1:7">
      <c r="A65107" s="283">
        <f>'Comp. Desp. Indiretas'!$EE$7</f>
        <v>0</v>
      </c>
      <c r="B65107" s="278" t="str">
        <f>'Comp. Desp. Indiretas'!$A$13</f>
        <v>MOC</v>
      </c>
      <c r="D65107" s="279" t="str">
        <f>'Comp. Desp. Indiretas'!$C$13</f>
        <v>ANALISTA DE PROJETOS SENIOR</v>
      </c>
      <c r="E65107" s="278" t="str">
        <f>Resumo!$R$5</f>
        <v>Despesa</v>
      </c>
      <c r="F65107" s="278" t="str">
        <f>Resumo!$R$6</f>
        <v>Despesa Indireta</v>
      </c>
      <c r="G65107" s="286">
        <f>'Comp. Desp. Indiretas'!EE13</f>
        <v>0</v>
      </c>
    </row>
    <row r="65108" spans="1:7">
      <c r="A65108" s="283">
        <f>'Comp. Desp. Indiretas'!$EE$7</f>
        <v>0</v>
      </c>
      <c r="B65108" s="278" t="str">
        <f>'Comp. Desp. Indiretas'!$A$14</f>
        <v>MOC</v>
      </c>
      <c r="D65108" s="279" t="str">
        <f>'Comp. Desp. Indiretas'!$C$14</f>
        <v>ANALISTA DE PROJETOS PLENO</v>
      </c>
      <c r="E65108" s="278" t="str">
        <f>Resumo!$R$5</f>
        <v>Despesa</v>
      </c>
      <c r="F65108" s="278" t="str">
        <f>Resumo!$R$6</f>
        <v>Despesa Indireta</v>
      </c>
      <c r="G65108" s="286">
        <f>'Comp. Desp. Indiretas'!EE14</f>
        <v>0</v>
      </c>
    </row>
    <row r="65109" spans="1:7">
      <c r="A65109" s="283">
        <f>'Comp. Desp. Indiretas'!$EE$7</f>
        <v>0</v>
      </c>
      <c r="B65109" s="278" t="str">
        <f>'Comp. Desp. Indiretas'!$A$15</f>
        <v>MOC</v>
      </c>
      <c r="D65109" s="279" t="str">
        <f>'Comp. Desp. Indiretas'!$C$15</f>
        <v>ANALISTA DE PROJETOS JUNIOR</v>
      </c>
      <c r="E65109" s="278" t="str">
        <f>Resumo!$R$5</f>
        <v>Despesa</v>
      </c>
      <c r="F65109" s="278" t="str">
        <f>Resumo!$R$6</f>
        <v>Despesa Indireta</v>
      </c>
      <c r="G65109" s="286">
        <f>'Comp. Desp. Indiretas'!EE15</f>
        <v>0</v>
      </c>
    </row>
    <row r="65110" spans="1:7">
      <c r="A65110" s="283">
        <f>'Comp. Desp. Indiretas'!$EE$7</f>
        <v>0</v>
      </c>
      <c r="B65110" s="278" t="str">
        <f>'Comp. Desp. Indiretas'!$A$16</f>
        <v>MOC</v>
      </c>
      <c r="D65110" s="279" t="str">
        <f>'Comp. Desp. Indiretas'!$C$16</f>
        <v>TÉCNICO OPERACIONAL</v>
      </c>
      <c r="E65110" s="278" t="str">
        <f>Resumo!$R$5</f>
        <v>Despesa</v>
      </c>
      <c r="F65110" s="278" t="str">
        <f>Resumo!$R$6</f>
        <v>Despesa Indireta</v>
      </c>
      <c r="G65110" s="286">
        <f>'Comp. Desp. Indiretas'!EE16</f>
        <v>0</v>
      </c>
    </row>
    <row r="65111" spans="1:7">
      <c r="A65111" s="283">
        <f>'Comp. Desp. Indiretas'!$EE$7</f>
        <v>0</v>
      </c>
      <c r="B65111" s="278" t="str">
        <f>'Comp. Desp. Indiretas'!$A$17</f>
        <v>MOC</v>
      </c>
      <c r="D65111" s="279" t="str">
        <f>'Comp. Desp. Indiretas'!$C$17</f>
        <v>TÉCNICO OPERACIONAL - C/ PERICULOSIDADE</v>
      </c>
      <c r="E65111" s="278" t="str">
        <f>Resumo!$R$5</f>
        <v>Despesa</v>
      </c>
      <c r="F65111" s="278" t="str">
        <f>Resumo!$R$6</f>
        <v>Despesa Indireta</v>
      </c>
      <c r="G65111" s="286">
        <f>'Comp. Desp. Indiretas'!EE17</f>
        <v>0</v>
      </c>
    </row>
    <row r="65112" spans="1:7">
      <c r="A65112" s="283">
        <f>'Comp. Desp. Indiretas'!$EE$7</f>
        <v>0</v>
      </c>
      <c r="B65112" s="278" t="str">
        <f>'Comp. Desp. Indiretas'!$A$18</f>
        <v>MOC</v>
      </c>
      <c r="D65112" s="279" t="str">
        <f>'Comp. Desp. Indiretas'!$C$18</f>
        <v>ANALISTA DE GEOPROCESSAMENTO</v>
      </c>
      <c r="E65112" s="278" t="str">
        <f>Resumo!$R$5</f>
        <v>Despesa</v>
      </c>
      <c r="F65112" s="278" t="str">
        <f>Resumo!$R$6</f>
        <v>Despesa Indireta</v>
      </c>
      <c r="G65112" s="286">
        <f>'Comp. Desp. Indiretas'!EE18</f>
        <v>0</v>
      </c>
    </row>
    <row r="65113" spans="1:7">
      <c r="A65113" s="283">
        <f>'Comp. Desp. Indiretas'!$EE$7</f>
        <v>0</v>
      </c>
      <c r="B65113" s="278" t="str">
        <f>'Comp. Desp. Indiretas'!$A$19</f>
        <v>MOC</v>
      </c>
      <c r="D65113" s="279" t="str">
        <f>'Comp. Desp. Indiretas'!$C$19</f>
        <v>ASSISTENTE DE PROJETOS</v>
      </c>
      <c r="E65113" s="278" t="str">
        <f>Resumo!$R$5</f>
        <v>Despesa</v>
      </c>
      <c r="F65113" s="278" t="str">
        <f>Resumo!$R$6</f>
        <v>Despesa Indireta</v>
      </c>
      <c r="G65113" s="286">
        <f>'Comp. Desp. Indiretas'!EE19</f>
        <v>0</v>
      </c>
    </row>
    <row r="65114" spans="1:7">
      <c r="A65114" s="283">
        <f>'Comp. Desp. Indiretas'!$EE$7</f>
        <v>0</v>
      </c>
      <c r="B65114" s="278" t="str">
        <f>'Comp. Desp. Indiretas'!$A$20</f>
        <v>MOC</v>
      </c>
      <c r="D65114" s="279" t="str">
        <f>'Comp. Desp. Indiretas'!$C$20</f>
        <v>ASSISTENTE ADMINISTRATIVO</v>
      </c>
      <c r="E65114" s="278" t="str">
        <f>Resumo!$R$5</f>
        <v>Despesa</v>
      </c>
      <c r="F65114" s="278" t="str">
        <f>Resumo!$R$6</f>
        <v>Despesa Indireta</v>
      </c>
      <c r="G65114" s="286">
        <f>'Comp. Desp. Indiretas'!EE20</f>
        <v>0</v>
      </c>
    </row>
    <row r="65115" spans="1:7">
      <c r="A65115" s="283">
        <f>'Comp. Desp. Indiretas'!$EE$7</f>
        <v>0</v>
      </c>
      <c r="B65115" s="278" t="str">
        <f>'Comp. Desp. Indiretas'!$A$21</f>
        <v>MOC</v>
      </c>
      <c r="D65115" s="279" t="str">
        <f>'Comp. Desp. Indiretas'!$C$21</f>
        <v>ESTAGIÁRIO TÉCNICO</v>
      </c>
      <c r="E65115" s="278" t="str">
        <f>Resumo!$R$5</f>
        <v>Despesa</v>
      </c>
      <c r="F65115" s="278" t="str">
        <f>Resumo!$R$6</f>
        <v>Despesa Indireta</v>
      </c>
      <c r="G65115" s="286">
        <f>'Comp. Desp. Indiretas'!EE21</f>
        <v>0</v>
      </c>
    </row>
    <row r="65116" spans="1:7">
      <c r="A65116" s="283">
        <f>'Comp. Desp. Indiretas'!$EE$7</f>
        <v>0</v>
      </c>
      <c r="B65116" s="278" t="str">
        <f>'Comp. Desp. Indiretas'!$A$22</f>
        <v>MOC</v>
      </c>
      <c r="D65116" s="279" t="str">
        <f>'Comp. Desp. Indiretas'!$C$22</f>
        <v>ANALISTA FINANCEIRO</v>
      </c>
      <c r="E65116" s="278" t="str">
        <f>Resumo!$R$5</f>
        <v>Despesa</v>
      </c>
      <c r="F65116" s="278" t="str">
        <f>Resumo!$R$6</f>
        <v>Despesa Indireta</v>
      </c>
      <c r="G65116" s="286">
        <f>'Comp. Desp. Indiretas'!EE22</f>
        <v>0</v>
      </c>
    </row>
    <row r="65117" spans="1:7">
      <c r="A65117" s="283">
        <f>'Comp. Desp. Indiretas'!$EE$7</f>
        <v>0</v>
      </c>
      <c r="B65117" s="278" t="str">
        <f>'Comp. Desp. Indiretas'!$A$23</f>
        <v>MOC</v>
      </c>
      <c r="D65117" s="279" t="str">
        <f>'Comp. Desp. Indiretas'!$C$23</f>
        <v>ANALISTA DE SUPRIMENTOS</v>
      </c>
      <c r="E65117" s="278" t="str">
        <f>Resumo!$R$5</f>
        <v>Despesa</v>
      </c>
      <c r="F65117" s="278" t="str">
        <f>Resumo!$R$6</f>
        <v>Despesa Indireta</v>
      </c>
      <c r="G65117" s="286">
        <f>'Comp. Desp. Indiretas'!EE23</f>
        <v>0</v>
      </c>
    </row>
    <row r="65118" spans="1:7">
      <c r="A65118" s="283">
        <f>'Comp. Desp. Indiretas'!$EE$7</f>
        <v>0</v>
      </c>
      <c r="B65118" s="278" t="str">
        <f>'Comp. Desp. Indiretas'!$A$24</f>
        <v>DG</v>
      </c>
      <c r="D65118" s="279" t="str">
        <f>'Comp. Desp. Indiretas'!$C$24</f>
        <v>HOSPEDAGEM VIAGEM</v>
      </c>
      <c r="E65118" s="278" t="str">
        <f>Resumo!$R$5</f>
        <v>Despesa</v>
      </c>
      <c r="F65118" s="278" t="str">
        <f>Resumo!$R$6</f>
        <v>Despesa Indireta</v>
      </c>
      <c r="G65118" s="286">
        <f>'Comp. Desp. Indiretas'!EE24</f>
        <v>0</v>
      </c>
    </row>
    <row r="65119" spans="1:7">
      <c r="A65119" s="283">
        <f>'Comp. Desp. Indiretas'!$EE$7</f>
        <v>0</v>
      </c>
      <c r="B65119" s="278" t="str">
        <f>'Comp. Desp. Indiretas'!$A$25</f>
        <v>DG</v>
      </c>
      <c r="D65119" s="279" t="str">
        <f>'Comp. Desp. Indiretas'!$C$25</f>
        <v>HOSPEDAGEM - NIVEL 2</v>
      </c>
      <c r="E65119" s="278" t="str">
        <f>Resumo!$R$5</f>
        <v>Despesa</v>
      </c>
      <c r="F65119" s="278" t="str">
        <f>Resumo!$R$6</f>
        <v>Despesa Indireta</v>
      </c>
      <c r="G65119" s="286">
        <f>'Comp. Desp. Indiretas'!EE25</f>
        <v>0</v>
      </c>
    </row>
    <row r="65120" spans="1:7">
      <c r="A65120" s="283">
        <f>'Comp. Desp. Indiretas'!$EE$7</f>
        <v>0</v>
      </c>
      <c r="B65120" s="278" t="str">
        <f>'Comp. Desp. Indiretas'!$A$26</f>
        <v>DG</v>
      </c>
      <c r="D65120" s="279" t="str">
        <f>'Comp. Desp. Indiretas'!$C$26</f>
        <v>HOSPEDAGEM - NIVEL 3</v>
      </c>
      <c r="E65120" s="278" t="str">
        <f>Resumo!$R$5</f>
        <v>Despesa</v>
      </c>
      <c r="F65120" s="278" t="str">
        <f>Resumo!$R$6</f>
        <v>Despesa Indireta</v>
      </c>
      <c r="G65120" s="286">
        <f>'Comp. Desp. Indiretas'!EE26</f>
        <v>0</v>
      </c>
    </row>
    <row r="65121" spans="1:7">
      <c r="A65121" s="283">
        <f>'Comp. Desp. Indiretas'!$EE$7</f>
        <v>0</v>
      </c>
      <c r="B65121" s="278" t="str">
        <f>'Comp. Desp. Indiretas'!$A$27</f>
        <v>DG</v>
      </c>
      <c r="D65121" s="279" t="str">
        <f>'Comp. Desp. Indiretas'!$C$27</f>
        <v>SALA COMERCIAL - PARAUAPEBAS/PA</v>
      </c>
      <c r="E65121" s="278" t="str">
        <f>Resumo!$R$5</f>
        <v>Despesa</v>
      </c>
      <c r="F65121" s="278" t="str">
        <f>Resumo!$R$6</f>
        <v>Despesa Indireta</v>
      </c>
      <c r="G65121" s="286">
        <f>'Comp. Desp. Indiretas'!EE27</f>
        <v>0</v>
      </c>
    </row>
    <row r="65122" spans="1:7">
      <c r="A65122" s="283">
        <f>'Comp. Desp. Indiretas'!$EE$7</f>
        <v>0</v>
      </c>
      <c r="B65122" s="278" t="str">
        <f>'Comp. Desp. Indiretas'!$A$28</f>
        <v>DG</v>
      </c>
      <c r="D65122" s="279" t="str">
        <f>'Comp. Desp. Indiretas'!$C$28</f>
        <v>CUSTOS FIXOS - SALA COMERCIAL (INTERNET, TELEFONIA, ENERGIA, LIMPEZA, E ETC)</v>
      </c>
      <c r="E65122" s="278" t="str">
        <f>Resumo!$R$5</f>
        <v>Despesa</v>
      </c>
      <c r="F65122" s="278" t="str">
        <f>Resumo!$R$6</f>
        <v>Despesa Indireta</v>
      </c>
      <c r="G65122" s="286">
        <f>'Comp. Desp. Indiretas'!EE28</f>
        <v>0</v>
      </c>
    </row>
    <row r="65123" spans="1:7">
      <c r="A65123" s="283">
        <f>'Comp. Desp. Indiretas'!$EE$7</f>
        <v>0</v>
      </c>
      <c r="B65123" s="278" t="str">
        <f>'Comp. Desp. Indiretas'!$A$29</f>
        <v>DG</v>
      </c>
      <c r="D65123" s="279" t="str">
        <f>'Comp. Desp. Indiretas'!$C$29</f>
        <v>MOBILIA/FRETE - SALA COMERCIAL</v>
      </c>
      <c r="E65123" s="278" t="str">
        <f>Resumo!$R$5</f>
        <v>Despesa</v>
      </c>
      <c r="F65123" s="278" t="str">
        <f>Resumo!$R$6</f>
        <v>Despesa Indireta</v>
      </c>
      <c r="G65123" s="286">
        <f>'Comp. Desp. Indiretas'!EE29</f>
        <v>0</v>
      </c>
    </row>
    <row r="65124" spans="1:7">
      <c r="A65124" s="283">
        <f>'Comp. Desp. Indiretas'!$EE$7</f>
        <v>0</v>
      </c>
      <c r="B65124" s="278" t="str">
        <f>'Comp. Desp. Indiretas'!$A$30</f>
        <v>DG</v>
      </c>
      <c r="D65124" s="279" t="str">
        <f>'Comp. Desp. Indiretas'!$C$30</f>
        <v>ALIMENTAÇÃO - NIVEL 3</v>
      </c>
      <c r="E65124" s="278" t="str">
        <f>Resumo!$R$5</f>
        <v>Despesa</v>
      </c>
      <c r="F65124" s="278" t="str">
        <f>Resumo!$R$6</f>
        <v>Despesa Indireta</v>
      </c>
      <c r="G65124" s="286">
        <f>'Comp. Desp. Indiretas'!EE30</f>
        <v>0</v>
      </c>
    </row>
    <row r="65125" spans="1:7">
      <c r="A65125" s="283">
        <f>'Comp. Desp. Indiretas'!$EE$7</f>
        <v>0</v>
      </c>
      <c r="B65125" s="278" t="str">
        <f>'Comp. Desp. Indiretas'!$A$31</f>
        <v>DG</v>
      </c>
      <c r="D65125" s="279" t="str">
        <f>'Comp. Desp. Indiretas'!$C$31</f>
        <v>TELEFONIA</v>
      </c>
      <c r="E65125" s="278" t="str">
        <f>Resumo!$R$5</f>
        <v>Despesa</v>
      </c>
      <c r="F65125" s="278" t="str">
        <f>Resumo!$R$6</f>
        <v>Despesa Indireta</v>
      </c>
      <c r="G65125" s="286">
        <f>'Comp. Desp. Indiretas'!EE31</f>
        <v>0</v>
      </c>
    </row>
    <row r="65126" spans="1:7">
      <c r="A65126" s="283">
        <f>'Comp. Desp. Indiretas'!$EE$7</f>
        <v>0</v>
      </c>
      <c r="B65126" s="278" t="str">
        <f>'Comp. Desp. Indiretas'!$A$32</f>
        <v>DG</v>
      </c>
      <c r="D65126" s="279" t="str">
        <f>'Comp. Desp. Indiretas'!$C$32</f>
        <v>ALUGUEL DE VEÍCULO SUV</v>
      </c>
      <c r="E65126" s="278" t="str">
        <f>Resumo!$R$5</f>
        <v>Despesa</v>
      </c>
      <c r="F65126" s="278" t="str">
        <f>Resumo!$R$6</f>
        <v>Despesa Indireta</v>
      </c>
      <c r="G65126" s="286">
        <f>'Comp. Desp. Indiretas'!EE32</f>
        <v>0</v>
      </c>
    </row>
    <row r="65127" spans="1:7">
      <c r="A65127" s="283">
        <f>'Comp. Desp. Indiretas'!$EE$7</f>
        <v>0</v>
      </c>
      <c r="B65127" s="278" t="str">
        <f>'Comp. Desp. Indiretas'!$A$33</f>
        <v>DG</v>
      </c>
      <c r="D65127" s="279" t="str">
        <f>'Comp. Desp. Indiretas'!$C$33</f>
        <v>ALUGUEL DE VEICULO LEVE</v>
      </c>
      <c r="E65127" s="278" t="str">
        <f>Resumo!$R$5</f>
        <v>Despesa</v>
      </c>
      <c r="F65127" s="278" t="str">
        <f>Resumo!$R$6</f>
        <v>Despesa Indireta</v>
      </c>
      <c r="G65127" s="286">
        <f>'Comp. Desp. Indiretas'!EE33</f>
        <v>0</v>
      </c>
    </row>
    <row r="65128" spans="1:7">
      <c r="A65128" s="283">
        <f>'Comp. Desp. Indiretas'!$EE$7</f>
        <v>0</v>
      </c>
      <c r="B65128" s="278" t="str">
        <f>'Comp. Desp. Indiretas'!$A$34</f>
        <v>DG</v>
      </c>
      <c r="D65128" s="279" t="str">
        <f>'Comp. Desp. Indiretas'!$C$34</f>
        <v>ALUGUEL CAMINHONTE</v>
      </c>
      <c r="E65128" s="278" t="str">
        <f>Resumo!$R$5</f>
        <v>Despesa</v>
      </c>
      <c r="F65128" s="278" t="str">
        <f>Resumo!$R$6</f>
        <v>Despesa Indireta</v>
      </c>
      <c r="G65128" s="286">
        <f>'Comp. Desp. Indiretas'!EE34</f>
        <v>0</v>
      </c>
    </row>
    <row r="65129" spans="1:7">
      <c r="A65129" s="283">
        <f>'Comp. Desp. Indiretas'!$EE$7</f>
        <v>0</v>
      </c>
      <c r="B65129" s="278" t="str">
        <f>'Comp. Desp. Indiretas'!$A$35</f>
        <v>DG</v>
      </c>
      <c r="D65129" s="279" t="str">
        <f>'Comp. Desp. Indiretas'!$C$35</f>
        <v>AQUISIÇÃO DE VEICULO</v>
      </c>
      <c r="E65129" s="278" t="str">
        <f>Resumo!$R$5</f>
        <v>Despesa</v>
      </c>
      <c r="F65129" s="278" t="str">
        <f>Resumo!$R$6</f>
        <v>Despesa Indireta</v>
      </c>
      <c r="G65129" s="286">
        <f>'Comp. Desp. Indiretas'!EE35</f>
        <v>0</v>
      </c>
    </row>
    <row r="65130" spans="1:7">
      <c r="A65130" s="283">
        <f>'Comp. Desp. Indiretas'!$EE$7</f>
        <v>0</v>
      </c>
      <c r="B65130" s="278" t="str">
        <f>'Comp. Desp. Indiretas'!$A$36</f>
        <v>DG</v>
      </c>
      <c r="D65130" s="279" t="str">
        <f>'Comp. Desp. Indiretas'!$C$36</f>
        <v>COMBUSTÍVEL - GASOLINA</v>
      </c>
      <c r="E65130" s="278" t="str">
        <f>Resumo!$R$5</f>
        <v>Despesa</v>
      </c>
      <c r="F65130" s="278" t="str">
        <f>Resumo!$R$6</f>
        <v>Despesa Indireta</v>
      </c>
      <c r="G65130" s="286">
        <f>'Comp. Desp. Indiretas'!EE36</f>
        <v>0</v>
      </c>
    </row>
    <row r="65131" spans="1:7">
      <c r="A65131" s="283">
        <f>'Comp. Desp. Indiretas'!$EE$7</f>
        <v>0</v>
      </c>
      <c r="B65131" s="278" t="str">
        <f>'Comp. Desp. Indiretas'!$A$37</f>
        <v>DG</v>
      </c>
      <c r="D65131" s="279" t="str">
        <f>'Comp. Desp. Indiretas'!$C$37</f>
        <v>COMBUSTÍVEL - DIESEL</v>
      </c>
      <c r="E65131" s="278" t="str">
        <f>Resumo!$R$5</f>
        <v>Despesa</v>
      </c>
      <c r="F65131" s="278" t="str">
        <f>Resumo!$R$6</f>
        <v>Despesa Indireta</v>
      </c>
      <c r="G65131" s="286">
        <f>'Comp. Desp. Indiretas'!EE37</f>
        <v>0</v>
      </c>
    </row>
    <row r="65132" spans="1:7">
      <c r="A65132" s="283">
        <f>'Comp. Desp. Indiretas'!$EE$7</f>
        <v>0</v>
      </c>
      <c r="B65132" s="278" t="str">
        <f>'Comp. Desp. Indiretas'!$A$38</f>
        <v>DG</v>
      </c>
      <c r="D65132" s="279" t="str">
        <f>'Comp. Desp. Indiretas'!$C$38</f>
        <v>PASSAGEM AÉREA</v>
      </c>
      <c r="E65132" s="278" t="str">
        <f>Resumo!$R$5</f>
        <v>Despesa</v>
      </c>
      <c r="F65132" s="278" t="str">
        <f>Resumo!$R$6</f>
        <v>Despesa Indireta</v>
      </c>
      <c r="G65132" s="286">
        <f>'Comp. Desp. Indiretas'!EE38</f>
        <v>0</v>
      </c>
    </row>
    <row r="65133" spans="1:7">
      <c r="A65133" s="283">
        <f>'Comp. Desp. Indiretas'!$EE$7</f>
        <v>0</v>
      </c>
      <c r="B65133" s="278" t="str">
        <f>'Comp. Desp. Indiretas'!$A$39</f>
        <v>ART</v>
      </c>
      <c r="D65133" s="279" t="str">
        <f>'Comp. Desp. Indiretas'!$C$39</f>
        <v>ART CREA - Nível 1</v>
      </c>
      <c r="E65133" s="278" t="str">
        <f>Resumo!$R$5</f>
        <v>Despesa</v>
      </c>
      <c r="F65133" s="278" t="str">
        <f>Resumo!$R$6</f>
        <v>Despesa Indireta</v>
      </c>
      <c r="G65133" s="286">
        <f>'Comp. Desp. Indiretas'!EE39</f>
        <v>0</v>
      </c>
    </row>
    <row r="65134" spans="1:7">
      <c r="A65134" s="283">
        <f>'Comp. Desp. Indiretas'!$EE$7</f>
        <v>0</v>
      </c>
      <c r="B65134" s="278" t="str">
        <f>'Comp. Desp. Indiretas'!$A$40</f>
        <v>ART</v>
      </c>
      <c r="D65134" s="279" t="str">
        <f>'Comp. Desp. Indiretas'!$C$40</f>
        <v>ART CREA - Nível 2</v>
      </c>
      <c r="E65134" s="278" t="str">
        <f>Resumo!$R$5</f>
        <v>Despesa</v>
      </c>
      <c r="F65134" s="278" t="str">
        <f>Resumo!$R$6</f>
        <v>Despesa Indireta</v>
      </c>
      <c r="G65134" s="286">
        <f>'Comp. Desp. Indiretas'!EE40</f>
        <v>0</v>
      </c>
    </row>
    <row r="65135" spans="1:7">
      <c r="A65135" s="283">
        <f>'Comp. Desp. Indiretas'!$EE$7</f>
        <v>0</v>
      </c>
      <c r="B65135" s="278" t="str">
        <f>'Comp. Desp. Indiretas'!$A$41</f>
        <v>ART</v>
      </c>
      <c r="D65135" s="279" t="str">
        <f>'Comp. Desp. Indiretas'!$C$41</f>
        <v>ART CREA - Nível 3</v>
      </c>
      <c r="E65135" s="278" t="str">
        <f>Resumo!$R$5</f>
        <v>Despesa</v>
      </c>
      <c r="F65135" s="278" t="str">
        <f>Resumo!$R$6</f>
        <v>Despesa Indireta</v>
      </c>
      <c r="G65135" s="286">
        <f>'Comp. Desp. Indiretas'!EE41</f>
        <v>0</v>
      </c>
    </row>
    <row r="65136" spans="1:7">
      <c r="A65136" s="283">
        <f>'Comp. Desp. Indiretas'!$EE$7</f>
        <v>0</v>
      </c>
      <c r="B65136" s="278" t="str">
        <f>'Comp. Desp. Indiretas'!$A$42</f>
        <v>ART</v>
      </c>
      <c r="D65136" s="279" t="str">
        <f>'Comp. Desp. Indiretas'!$C$42</f>
        <v>ACERVO CREA</v>
      </c>
      <c r="E65136" s="278" t="str">
        <f>Resumo!$R$5</f>
        <v>Despesa</v>
      </c>
      <c r="F65136" s="278" t="str">
        <f>Resumo!$R$6</f>
        <v>Despesa Indireta</v>
      </c>
      <c r="G65136" s="286">
        <f>'Comp. Desp. Indiretas'!EE42</f>
        <v>0</v>
      </c>
    </row>
    <row r="65137" spans="1:7">
      <c r="A65137" s="283">
        <f>'Comp. Desp. Indiretas'!$EE$7</f>
        <v>0</v>
      </c>
      <c r="B65137" s="278" t="str">
        <f>'Comp. Desp. Indiretas'!$A$43</f>
        <v>ART</v>
      </c>
      <c r="D65137" s="279" t="str">
        <f>'Comp. Desp. Indiretas'!$C$43</f>
        <v>ART CRBio</v>
      </c>
      <c r="E65137" s="278" t="str">
        <f>Resumo!$R$5</f>
        <v>Despesa</v>
      </c>
      <c r="F65137" s="278" t="str">
        <f>Resumo!$R$6</f>
        <v>Despesa Indireta</v>
      </c>
      <c r="G65137" s="286">
        <f>'Comp. Desp. Indiretas'!EE43</f>
        <v>0</v>
      </c>
    </row>
    <row r="65138" spans="1:7">
      <c r="A65138" s="283">
        <f>'Comp. Desp. Indiretas'!$EE$7</f>
        <v>0</v>
      </c>
      <c r="B65138" s="278" t="str">
        <f>'Comp. Desp. Indiretas'!$A$44</f>
        <v>ART</v>
      </c>
      <c r="D65138" s="279" t="str">
        <f>'Comp. Desp. Indiretas'!$C$44</f>
        <v>ACERVO CRBio</v>
      </c>
      <c r="E65138" s="278" t="str">
        <f>Resumo!$R$5</f>
        <v>Despesa</v>
      </c>
      <c r="F65138" s="278" t="str">
        <f>Resumo!$R$6</f>
        <v>Despesa Indireta</v>
      </c>
      <c r="G65138" s="286">
        <f>'Comp. Desp. Indiretas'!EE44</f>
        <v>0</v>
      </c>
    </row>
    <row r="65139" spans="1:7">
      <c r="A65139" s="283">
        <f>'Comp. Desp. Indiretas'!$EE$7</f>
        <v>0</v>
      </c>
      <c r="B65139" s="278" t="str">
        <f>'Comp. Desp. Indiretas'!$A$45</f>
        <v>ART</v>
      </c>
      <c r="D65139" s="279" t="str">
        <f>'Comp. Desp. Indiretas'!$C$45</f>
        <v>VISTO CREA PF</v>
      </c>
      <c r="E65139" s="278" t="str">
        <f>Resumo!$R$5</f>
        <v>Despesa</v>
      </c>
      <c r="F65139" s="278" t="str">
        <f>Resumo!$R$6</f>
        <v>Despesa Indireta</v>
      </c>
      <c r="G65139" s="286">
        <f>'Comp. Desp. Indiretas'!EE45</f>
        <v>0</v>
      </c>
    </row>
    <row r="65140" spans="1:7">
      <c r="A65140" s="283">
        <f>'Comp. Desp. Indiretas'!$EE$7</f>
        <v>0</v>
      </c>
      <c r="B65140" s="278" t="str">
        <f>'Comp. Desp. Indiretas'!$A$46</f>
        <v>ART</v>
      </c>
      <c r="D65140" s="279" t="str">
        <f>'Comp. Desp. Indiretas'!$C$46</f>
        <v>VISTO CREA PJ</v>
      </c>
      <c r="E65140" s="278" t="str">
        <f>Resumo!$R$5</f>
        <v>Despesa</v>
      </c>
      <c r="F65140" s="278" t="str">
        <f>Resumo!$R$6</f>
        <v>Despesa Indireta</v>
      </c>
      <c r="G65140" s="286">
        <f>'Comp. Desp. Indiretas'!EE46</f>
        <v>0</v>
      </c>
    </row>
    <row r="65141" spans="1:7">
      <c r="A65141" s="283">
        <f>'Comp. Desp. Indiretas'!$EE$7</f>
        <v>0</v>
      </c>
      <c r="B65141" s="278" t="str">
        <f>'Comp. Desp. Indiretas'!$A$47</f>
        <v>ART</v>
      </c>
      <c r="D65141" s="279" t="str">
        <f>'Comp. Desp. Indiretas'!$C$47</f>
        <v>ANUIDADE CREA PF</v>
      </c>
      <c r="E65141" s="278" t="str">
        <f>Resumo!$R$5</f>
        <v>Despesa</v>
      </c>
      <c r="F65141" s="278" t="str">
        <f>Resumo!$R$6</f>
        <v>Despesa Indireta</v>
      </c>
      <c r="G65141" s="286">
        <f>'Comp. Desp. Indiretas'!EE47</f>
        <v>0</v>
      </c>
    </row>
    <row r="65142" spans="1:7">
      <c r="A65142" s="283">
        <f>'Comp. Desp. Indiretas'!$EE$7</f>
        <v>0</v>
      </c>
      <c r="B65142" s="278" t="str">
        <f>'Comp. Desp. Indiretas'!$A$48</f>
        <v>ART</v>
      </c>
      <c r="D65142" s="279" t="str">
        <f>'Comp. Desp. Indiretas'!$C$48</f>
        <v>ANUIDADE CREA PJ</v>
      </c>
      <c r="E65142" s="278" t="str">
        <f>Resumo!$R$5</f>
        <v>Despesa</v>
      </c>
      <c r="F65142" s="278" t="str">
        <f>Resumo!$R$6</f>
        <v>Despesa Indireta</v>
      </c>
      <c r="G65142" s="286">
        <f>'Comp. Desp. Indiretas'!EE48</f>
        <v>0</v>
      </c>
    </row>
    <row r="65143" spans="1:7">
      <c r="A65143" s="283">
        <f>'Comp. Desp. Indiretas'!$EE$7</f>
        <v>0</v>
      </c>
      <c r="B65143" s="278" t="str">
        <f>'Comp. Desp. Indiretas'!$A$49</f>
        <v>ART</v>
      </c>
      <c r="D65143" s="279" t="str">
        <f>'Comp. Desp. Indiretas'!$C$49</f>
        <v>VISTO CRBio PF</v>
      </c>
      <c r="E65143" s="278" t="str">
        <f>Resumo!$R$5</f>
        <v>Despesa</v>
      </c>
      <c r="F65143" s="278" t="str">
        <f>Resumo!$R$6</f>
        <v>Despesa Indireta</v>
      </c>
      <c r="G65143" s="286">
        <f>'Comp. Desp. Indiretas'!EE49</f>
        <v>0</v>
      </c>
    </row>
    <row r="65144" spans="1:7">
      <c r="A65144" s="283">
        <f>'Comp. Desp. Indiretas'!$EE$7</f>
        <v>0</v>
      </c>
      <c r="B65144" s="278" t="str">
        <f>'Comp. Desp. Indiretas'!$A$50</f>
        <v>ART</v>
      </c>
      <c r="D65144" s="279" t="str">
        <f>'Comp. Desp. Indiretas'!$C$50</f>
        <v>VISTO CRBio PJ</v>
      </c>
      <c r="E65144" s="278" t="str">
        <f>Resumo!$R$5</f>
        <v>Despesa</v>
      </c>
      <c r="F65144" s="278" t="str">
        <f>Resumo!$R$6</f>
        <v>Despesa Indireta</v>
      </c>
      <c r="G65144" s="286">
        <f>'Comp. Desp. Indiretas'!EE50</f>
        <v>0</v>
      </c>
    </row>
    <row r="65145" spans="1:7">
      <c r="A65145" s="283">
        <f>'Comp. Desp. Indiretas'!$EE$7</f>
        <v>0</v>
      </c>
      <c r="B65145" s="278" t="str">
        <f>'Comp. Desp. Indiretas'!$A$51</f>
        <v>SMS</v>
      </c>
      <c r="D65145" s="279" t="str">
        <f>'Comp. Desp. Indiretas'!$C$51</f>
        <v>PPRA</v>
      </c>
      <c r="E65145" s="278" t="str">
        <f>Resumo!$R$5</f>
        <v>Despesa</v>
      </c>
      <c r="F65145" s="278" t="str">
        <f>Resumo!$R$6</f>
        <v>Despesa Indireta</v>
      </c>
      <c r="G65145" s="286">
        <f>'Comp. Desp. Indiretas'!EE51</f>
        <v>0</v>
      </c>
    </row>
    <row r="65146" spans="1:7">
      <c r="A65146" s="283">
        <f>'Comp. Desp. Indiretas'!$EE$7</f>
        <v>0</v>
      </c>
      <c r="B65146" s="278" t="str">
        <f>'Comp. Desp. Indiretas'!$A$52</f>
        <v>SMS</v>
      </c>
      <c r="D65146" s="279" t="str">
        <f>'Comp. Desp. Indiretas'!$C$52</f>
        <v>PCMSO</v>
      </c>
      <c r="E65146" s="278" t="str">
        <f>Resumo!$R$5</f>
        <v>Despesa</v>
      </c>
      <c r="F65146" s="278" t="str">
        <f>Resumo!$R$6</f>
        <v>Despesa Indireta</v>
      </c>
      <c r="G65146" s="286">
        <f>'Comp. Desp. Indiretas'!EE52</f>
        <v>0</v>
      </c>
    </row>
    <row r="65147" spans="1:7">
      <c r="A65147" s="283">
        <f>'Comp. Desp. Indiretas'!$EE$7</f>
        <v>0</v>
      </c>
      <c r="B65147" s="278" t="str">
        <f>'Comp. Desp. Indiretas'!$A$53</f>
        <v>SMS</v>
      </c>
      <c r="D65147" s="279" t="str">
        <f>'Comp. Desp. Indiretas'!$C$53</f>
        <v>PGR</v>
      </c>
      <c r="E65147" s="278" t="str">
        <f>Resumo!$R$5</f>
        <v>Despesa</v>
      </c>
      <c r="F65147" s="278" t="str">
        <f>Resumo!$R$6</f>
        <v>Despesa Indireta</v>
      </c>
      <c r="G65147" s="286">
        <f>'Comp. Desp. Indiretas'!EE53</f>
        <v>0</v>
      </c>
    </row>
    <row r="65148" spans="1:7">
      <c r="A65148" s="283">
        <f>'Comp. Desp. Indiretas'!$EE$7</f>
        <v>0</v>
      </c>
      <c r="B65148" s="278" t="str">
        <f>'Comp. Desp. Indiretas'!$A$55</f>
        <v>SMS</v>
      </c>
      <c r="D65148" s="279" t="str">
        <f>'Comp. Desp. Indiretas'!$C$55</f>
        <v>TREINAMENTO</v>
      </c>
      <c r="E65148" s="278" t="str">
        <f>Resumo!$R$5</f>
        <v>Despesa</v>
      </c>
      <c r="F65148" s="278" t="str">
        <f>Resumo!$R$6</f>
        <v>Despesa Indireta</v>
      </c>
      <c r="G65148" s="286">
        <f>'Comp. Desp. Indiretas'!EE55</f>
        <v>0</v>
      </c>
    </row>
    <row r="65149" spans="1:7">
      <c r="A65149" s="283">
        <f>'Comp. Desp. Indiretas'!$EE$7</f>
        <v>0</v>
      </c>
      <c r="B65149" s="278" t="str">
        <f>'Comp. Desp. Indiretas'!$A$56</f>
        <v>SMS</v>
      </c>
      <c r="D65149" s="279" t="str">
        <f>'Comp. Desp. Indiretas'!$C$56</f>
        <v>ASO</v>
      </c>
      <c r="E65149" s="278" t="str">
        <f>Resumo!$R$5</f>
        <v>Despesa</v>
      </c>
      <c r="F65149" s="278" t="str">
        <f>Resumo!$R$6</f>
        <v>Despesa Indireta</v>
      </c>
      <c r="G65149" s="286">
        <f>'Comp. Desp. Indiretas'!EE56</f>
        <v>0</v>
      </c>
    </row>
    <row r="65150" spans="1:7">
      <c r="A65150" s="283">
        <f>'Comp. Desp. Indiretas'!$EE$7</f>
        <v>0</v>
      </c>
      <c r="B65150" s="278">
        <f>'Comp. Desp. Indiretas'!$A$57</f>
        <v>0</v>
      </c>
      <c r="D65150" s="279" t="str">
        <f>'Comp. Desp. Indiretas'!$C$57</f>
        <v/>
      </c>
      <c r="E65150" s="278" t="str">
        <f>Resumo!$R$5</f>
        <v>Despesa</v>
      </c>
      <c r="F65150" s="278" t="str">
        <f>Resumo!$R$6</f>
        <v>Despesa Indireta</v>
      </c>
      <c r="G65150" s="286">
        <f>'Comp. Desp. Indiretas'!EE57</f>
        <v>0</v>
      </c>
    </row>
    <row r="65151" spans="1:7">
      <c r="A65151" s="283">
        <f>'Comp. Desp. Indiretas'!$EE$7</f>
        <v>0</v>
      </c>
      <c r="B65151" s="278">
        <f>'Comp. Desp. Indiretas'!$A$58</f>
        <v>0</v>
      </c>
      <c r="D65151" s="279" t="str">
        <f>'Comp. Desp. Indiretas'!$C$58</f>
        <v/>
      </c>
      <c r="E65151" s="278" t="str">
        <f>Resumo!$R$5</f>
        <v>Despesa</v>
      </c>
      <c r="F65151" s="278" t="str">
        <f>Resumo!$R$6</f>
        <v>Despesa Indireta</v>
      </c>
      <c r="G65151" s="286">
        <f>'Comp. Desp. Indiretas'!EE58</f>
        <v>0</v>
      </c>
    </row>
    <row r="65152" spans="1:7">
      <c r="A65152" s="283">
        <f>'Comp. Desp. Indiretas'!$EE$7</f>
        <v>0</v>
      </c>
      <c r="B65152" s="278">
        <f>'Comp. Desp. Indiretas'!$A$59</f>
        <v>0</v>
      </c>
      <c r="D65152" s="279" t="str">
        <f>'Comp. Desp. Indiretas'!$C$59</f>
        <v/>
      </c>
      <c r="E65152" s="278" t="str">
        <f>Resumo!$R$5</f>
        <v>Despesa</v>
      </c>
      <c r="F65152" s="278" t="str">
        <f>Resumo!$R$6</f>
        <v>Despesa Indireta</v>
      </c>
      <c r="G65152" s="286">
        <f>'Comp. Desp. Indiretas'!EE59</f>
        <v>0</v>
      </c>
    </row>
    <row r="65153" spans="1:7">
      <c r="A65153" s="283">
        <f>'Comp. Desp. Indiretas'!$EE$7</f>
        <v>0</v>
      </c>
      <c r="B65153" s="278">
        <f>'Comp. Desp. Indiretas'!$A$60</f>
        <v>0</v>
      </c>
      <c r="D65153" s="279" t="str">
        <f>'Comp. Desp. Indiretas'!$C$60</f>
        <v/>
      </c>
      <c r="E65153" s="278" t="str">
        <f>Resumo!$R$5</f>
        <v>Despesa</v>
      </c>
      <c r="F65153" s="278" t="str">
        <f>Resumo!$R$6</f>
        <v>Despesa Indireta</v>
      </c>
      <c r="G65153" s="286">
        <f>'Comp. Desp. Indiretas'!EE60</f>
        <v>0</v>
      </c>
    </row>
    <row r="65154" spans="1:7">
      <c r="A65154" s="283">
        <f>'Comp. Desp. Indiretas'!$EE$7</f>
        <v>0</v>
      </c>
      <c r="B65154" s="278" t="str">
        <f>'Comp. Desp. Indiretas'!$A$63</f>
        <v>MOC</v>
      </c>
      <c r="D65154" s="279" t="str">
        <f>'Comp. Desp. Indiretas'!$C$63</f>
        <v>DIRETOR TÉCNICO</v>
      </c>
      <c r="E65154" s="278" t="str">
        <f>Resumo!$R$5</f>
        <v>Despesa</v>
      </c>
      <c r="F65154" s="278" t="str">
        <f>Resumo!$R$6</f>
        <v>Despesa Indireta</v>
      </c>
      <c r="G65154" s="286">
        <f>'Comp. Desp. Indiretas'!EE63</f>
        <v>0</v>
      </c>
    </row>
    <row r="65155" spans="1:7">
      <c r="A65155" s="283">
        <f>'Comp. Desp. Indiretas'!$EE$7</f>
        <v>0</v>
      </c>
      <c r="B65155" s="278" t="str">
        <f>'Comp. Desp. Indiretas'!$A$64</f>
        <v>MOC</v>
      </c>
      <c r="D65155" s="279" t="str">
        <f>'Comp. Desp. Indiretas'!$C$64</f>
        <v>ANALISTA DE SUPRIMENTOS</v>
      </c>
      <c r="E65155" s="278" t="str">
        <f>Resumo!$R$5</f>
        <v>Despesa</v>
      </c>
      <c r="F65155" s="278" t="str">
        <f>Resumo!$R$6</f>
        <v>Despesa Indireta</v>
      </c>
      <c r="G65155" s="286">
        <f>'Comp. Desp. Indiretas'!EE64</f>
        <v>0</v>
      </c>
    </row>
    <row r="65156" spans="1:7">
      <c r="A65156" s="283">
        <f>'Comp. Desp. Indiretas'!$EE$7</f>
        <v>0</v>
      </c>
      <c r="B65156" s="278" t="str">
        <f>'Comp. Desp. Indiretas'!$A$65</f>
        <v>MOC</v>
      </c>
      <c r="D65156" s="279" t="str">
        <f>'Comp. Desp. Indiretas'!$C$65</f>
        <v>GERENTE DE PROJETO - PJ</v>
      </c>
      <c r="E65156" s="278" t="str">
        <f>Resumo!$R$5</f>
        <v>Despesa</v>
      </c>
      <c r="F65156" s="278" t="str">
        <f>Resumo!$R$6</f>
        <v>Despesa Indireta</v>
      </c>
      <c r="G65156" s="286">
        <f>'Comp. Desp. Indiretas'!EE65</f>
        <v>0</v>
      </c>
    </row>
    <row r="65157" spans="1:7">
      <c r="A65157" s="283">
        <f>'Comp. Desp. Indiretas'!$EE$7</f>
        <v>0</v>
      </c>
      <c r="B65157" s="278" t="str">
        <f>'Comp. Desp. Indiretas'!$A$66</f>
        <v>MOC</v>
      </c>
      <c r="D65157" s="279" t="str">
        <f>'Comp. Desp. Indiretas'!$C$66</f>
        <v>COORD. DE PROJETO - PJ</v>
      </c>
      <c r="E65157" s="278" t="str">
        <f>Resumo!$R$5</f>
        <v>Despesa</v>
      </c>
      <c r="F65157" s="278" t="str">
        <f>Resumo!$R$6</f>
        <v>Despesa Indireta</v>
      </c>
      <c r="G65157" s="286">
        <f>'Comp. Desp. Indiretas'!EE66</f>
        <v>0</v>
      </c>
    </row>
    <row r="65158" spans="1:7">
      <c r="A65158" s="283">
        <f>'Comp. Desp. Indiretas'!$EE$7</f>
        <v>0</v>
      </c>
      <c r="B65158" s="278" t="str">
        <f>'Comp. Desp. Indiretas'!$A$67</f>
        <v>MOC</v>
      </c>
      <c r="D65158" s="279" t="str">
        <f>'Comp. Desp. Indiretas'!$C$67</f>
        <v>COORD. OPERACIONAL - PJ</v>
      </c>
      <c r="E65158" s="278" t="str">
        <f>Resumo!$R$5</f>
        <v>Despesa</v>
      </c>
      <c r="F65158" s="278" t="str">
        <f>Resumo!$R$6</f>
        <v>Despesa Indireta</v>
      </c>
      <c r="G65158" s="286">
        <f>'Comp. Desp. Indiretas'!EE67</f>
        <v>0</v>
      </c>
    </row>
    <row r="65159" spans="1:7">
      <c r="A65159" s="283">
        <f>'Comp. Desp. Indiretas'!$EE$7</f>
        <v>0</v>
      </c>
      <c r="B65159" s="278" t="str">
        <f>'Comp. Desp. Indiretas'!$A$68</f>
        <v>MOC</v>
      </c>
      <c r="D65159" s="279" t="str">
        <f>'Comp. Desp. Indiretas'!$C$68</f>
        <v>ANALISTA DE PROJETOS SENIOR - PJ</v>
      </c>
      <c r="E65159" s="278" t="str">
        <f>Resumo!$R$5</f>
        <v>Despesa</v>
      </c>
      <c r="F65159" s="278" t="str">
        <f>Resumo!$R$6</f>
        <v>Despesa Indireta</v>
      </c>
      <c r="G65159" s="286">
        <f>'Comp. Desp. Indiretas'!EE68</f>
        <v>0</v>
      </c>
    </row>
    <row r="65160" spans="1:7">
      <c r="A65160" s="283">
        <f>'Comp. Desp. Indiretas'!$EE$7</f>
        <v>0</v>
      </c>
      <c r="B65160" s="278" t="str">
        <f>'Comp. Desp. Indiretas'!$A$69</f>
        <v>MOC</v>
      </c>
      <c r="D65160" s="279" t="str">
        <f>'Comp. Desp. Indiretas'!$C$69</f>
        <v>ANALISTA DE PROJETOS PLENO - PJ</v>
      </c>
      <c r="E65160" s="278" t="str">
        <f>Resumo!$R$5</f>
        <v>Despesa</v>
      </c>
      <c r="F65160" s="278" t="str">
        <f>Resumo!$R$6</f>
        <v>Despesa Indireta</v>
      </c>
      <c r="G65160" s="286">
        <f>'Comp. Desp. Indiretas'!EE69</f>
        <v>0</v>
      </c>
    </row>
    <row r="65161" spans="1:7">
      <c r="A65161" s="283">
        <f>'Comp. Desp. Indiretas'!$EE$7</f>
        <v>0</v>
      </c>
      <c r="B65161" s="278" t="str">
        <f>'Comp. Desp. Indiretas'!$A$70</f>
        <v>MOC</v>
      </c>
      <c r="D65161" s="279" t="str">
        <f>'Comp. Desp. Indiretas'!$C$70</f>
        <v>ANALISTA DE PROJETOS JUNIOR - PJ</v>
      </c>
      <c r="E65161" s="278" t="str">
        <f>Resumo!$R$5</f>
        <v>Despesa</v>
      </c>
      <c r="F65161" s="278" t="str">
        <f>Resumo!$R$6</f>
        <v>Despesa Indireta</v>
      </c>
      <c r="G65161" s="286">
        <f>'Comp. Desp. Indiretas'!EE70</f>
        <v>0</v>
      </c>
    </row>
    <row r="65162" spans="1:7">
      <c r="A65162" s="283">
        <f>'Comp. Desp. Indiretas'!$EE$7</f>
        <v>0</v>
      </c>
      <c r="B65162" s="278" t="str">
        <f>'Comp. Desp. Indiretas'!$A$71</f>
        <v>MOC</v>
      </c>
      <c r="D65162" s="279" t="str">
        <f>'Comp. Desp. Indiretas'!$C$71</f>
        <v>TÉCNICO OPERACIONAL - PJ</v>
      </c>
      <c r="E65162" s="278" t="str">
        <f>Resumo!$R$5</f>
        <v>Despesa</v>
      </c>
      <c r="F65162" s="278" t="str">
        <f>Resumo!$R$6</f>
        <v>Despesa Indireta</v>
      </c>
      <c r="G65162" s="286">
        <f>'Comp. Desp. Indiretas'!EE71</f>
        <v>0</v>
      </c>
    </row>
    <row r="65163" spans="1:7">
      <c r="A65163" s="283">
        <f>'Comp. Desp. Indiretas'!$EE$7</f>
        <v>0</v>
      </c>
      <c r="B65163" s="278" t="str">
        <f>'Comp. Desp. Indiretas'!$A$72</f>
        <v>MOC</v>
      </c>
      <c r="D65163" s="279" t="str">
        <f>'Comp. Desp. Indiretas'!$C$72</f>
        <v>AUXILIAR TÉCNICO - PJ</v>
      </c>
      <c r="E65163" s="278" t="str">
        <f>Resumo!$R$5</f>
        <v>Despesa</v>
      </c>
      <c r="F65163" s="278" t="str">
        <f>Resumo!$R$6</f>
        <v>Despesa Indireta</v>
      </c>
      <c r="G65163" s="286">
        <f>'Comp. Desp. Indiretas'!EE72</f>
        <v>0</v>
      </c>
    </row>
    <row r="65164" spans="1:7">
      <c r="A65164" s="283">
        <f>'Comp. Desp. Indiretas'!$EE$7</f>
        <v>0</v>
      </c>
      <c r="B65164" s="278" t="str">
        <f>'Comp. Desp. Indiretas'!$A$73</f>
        <v>MOC</v>
      </c>
      <c r="D65164" s="279" t="str">
        <f>'Comp. Desp. Indiretas'!$C$73</f>
        <v>ANALISTA FINANCEIRO</v>
      </c>
      <c r="E65164" s="278" t="str">
        <f>Resumo!$R$5</f>
        <v>Despesa</v>
      </c>
      <c r="F65164" s="278" t="str">
        <f>Resumo!$R$6</f>
        <v>Despesa Indireta</v>
      </c>
      <c r="G65164" s="286">
        <f>'Comp. Desp. Indiretas'!EE73</f>
        <v>0</v>
      </c>
    </row>
    <row r="65165" spans="1:7">
      <c r="A65165" s="283">
        <f>'Comp. Desp. Indiretas'!$EE$7</f>
        <v>0</v>
      </c>
      <c r="B65165" s="278" t="str">
        <f>'Comp. Desp. Indiretas'!$A$74</f>
        <v>MOC</v>
      </c>
      <c r="D65165" s="279" t="str">
        <f>'Comp. Desp. Indiretas'!$C$74</f>
        <v>ANALISTA DE SUPRIMENTOS</v>
      </c>
      <c r="E65165" s="278" t="str">
        <f>Resumo!$R$5</f>
        <v>Despesa</v>
      </c>
      <c r="F65165" s="278" t="str">
        <f>Resumo!$R$6</f>
        <v>Despesa Indireta</v>
      </c>
      <c r="G65165" s="286">
        <f>'Comp. Desp. Indiretas'!EE74</f>
        <v>0</v>
      </c>
    </row>
    <row r="65166" spans="1:7">
      <c r="A65166" s="283">
        <f>'Comp. Desp. Indiretas'!$EE$7</f>
        <v>0</v>
      </c>
      <c r="B65166" s="278" t="str">
        <f>'Comp. Desp. Indiretas'!$A$75</f>
        <v>DG</v>
      </c>
      <c r="D65166" s="279" t="str">
        <f>'Comp. Desp. Indiretas'!$C$75</f>
        <v>HOSPEDAGEM VIAGEM</v>
      </c>
      <c r="E65166" s="278" t="str">
        <f>Resumo!$R$5</f>
        <v>Despesa</v>
      </c>
      <c r="F65166" s="278" t="str">
        <f>Resumo!$R$6</f>
        <v>Despesa Indireta</v>
      </c>
      <c r="G65166" s="286">
        <f>'Comp. Desp. Indiretas'!EE75</f>
        <v>0</v>
      </c>
    </row>
    <row r="65167" spans="1:7">
      <c r="A65167" s="283">
        <f>'Comp. Desp. Indiretas'!$EE$7</f>
        <v>0</v>
      </c>
      <c r="B65167" s="278" t="str">
        <f>'Comp. Desp. Indiretas'!$A$76</f>
        <v>DG</v>
      </c>
      <c r="D65167" s="279" t="str">
        <f>'Comp. Desp. Indiretas'!$C$76</f>
        <v>ALIMENTAÇÃO VIAGEM (CAFÉ / ALMOÇO OU JANTA)</v>
      </c>
      <c r="E65167" s="278" t="str">
        <f>Resumo!$R$5</f>
        <v>Despesa</v>
      </c>
      <c r="F65167" s="278" t="str">
        <f>Resumo!$R$6</f>
        <v>Despesa Indireta</v>
      </c>
      <c r="G65167" s="286">
        <f>'Comp. Desp. Indiretas'!EE76</f>
        <v>0</v>
      </c>
    </row>
    <row r="65168" spans="1:7">
      <c r="A65168" s="283">
        <f>'Comp. Desp. Indiretas'!$EE$7</f>
        <v>0</v>
      </c>
      <c r="B65168" s="278" t="str">
        <f>'Comp. Desp. Indiretas'!$A$77</f>
        <v>DG</v>
      </c>
      <c r="D65168" s="279" t="str">
        <f>'Comp. Desp. Indiretas'!$C$77</f>
        <v>SALA COMERCIAL - PARAUAPEBAS/PA</v>
      </c>
      <c r="E65168" s="278" t="str">
        <f>Resumo!$R$5</f>
        <v>Despesa</v>
      </c>
      <c r="F65168" s="278" t="str">
        <f>Resumo!$R$6</f>
        <v>Despesa Indireta</v>
      </c>
      <c r="G65168" s="286">
        <f>'Comp. Desp. Indiretas'!EE77</f>
        <v>0</v>
      </c>
    </row>
    <row r="65169" spans="1:7">
      <c r="A65169" s="283">
        <f>'Comp. Desp. Indiretas'!$EE$7</f>
        <v>0</v>
      </c>
      <c r="B65169" s="278" t="str">
        <f>'Comp. Desp. Indiretas'!$A$78</f>
        <v>DG</v>
      </c>
      <c r="D65169" s="279" t="str">
        <f>'Comp. Desp. Indiretas'!$C$78</f>
        <v>ALIMENTAÇÃO VIAGEM (CAFÉ / ALMOÇO OU JANTA)</v>
      </c>
      <c r="E65169" s="278" t="str">
        <f>Resumo!$R$5</f>
        <v>Despesa</v>
      </c>
      <c r="F65169" s="278" t="str">
        <f>Resumo!$R$6</f>
        <v>Despesa Indireta</v>
      </c>
      <c r="G65169" s="286">
        <f>'Comp. Desp. Indiretas'!EE78</f>
        <v>0</v>
      </c>
    </row>
    <row r="65170" spans="1:7">
      <c r="A65170" s="283">
        <f>'Comp. Desp. Indiretas'!$EE$7</f>
        <v>0</v>
      </c>
      <c r="B65170" s="278" t="str">
        <f>'Comp. Desp. Indiretas'!$A$79</f>
        <v>DG</v>
      </c>
      <c r="D65170" s="279" t="str">
        <f>'Comp. Desp. Indiretas'!$C$79</f>
        <v>ALIMENTAÇÃO - NIVEL 2</v>
      </c>
      <c r="E65170" s="278" t="str">
        <f>Resumo!$R$5</f>
        <v>Despesa</v>
      </c>
      <c r="F65170" s="278" t="str">
        <f>Resumo!$R$6</f>
        <v>Despesa Indireta</v>
      </c>
      <c r="G65170" s="286">
        <f>'Comp. Desp. Indiretas'!EE79</f>
        <v>0</v>
      </c>
    </row>
    <row r="65171" spans="1:7">
      <c r="A65171" s="283">
        <f>'Comp. Desp. Indiretas'!$EE$7</f>
        <v>0</v>
      </c>
      <c r="B65171" s="278" t="str">
        <f>'Comp. Desp. Indiretas'!$A$80</f>
        <v>DG</v>
      </c>
      <c r="D65171" s="279" t="str">
        <f>'Comp. Desp. Indiretas'!$C$80</f>
        <v>ALIMENTAÇÃO - NIVEL 3</v>
      </c>
      <c r="E65171" s="278" t="str">
        <f>Resumo!$R$5</f>
        <v>Despesa</v>
      </c>
      <c r="F65171" s="278" t="str">
        <f>Resumo!$R$6</f>
        <v>Despesa Indireta</v>
      </c>
      <c r="G65171" s="286">
        <f>'Comp. Desp. Indiretas'!EE80</f>
        <v>0</v>
      </c>
    </row>
    <row r="65172" spans="1:7">
      <c r="A65172" s="283">
        <f>'Comp. Desp. Indiretas'!$EE$7</f>
        <v>0</v>
      </c>
      <c r="B65172" s="278" t="str">
        <f>'Comp. Desp. Indiretas'!$A$81</f>
        <v>DG</v>
      </c>
      <c r="D65172" s="279" t="str">
        <f>'Comp. Desp. Indiretas'!$C$81</f>
        <v>TELEFONIA</v>
      </c>
      <c r="E65172" s="278" t="str">
        <f>Resumo!$R$5</f>
        <v>Despesa</v>
      </c>
      <c r="F65172" s="278" t="str">
        <f>Resumo!$R$6</f>
        <v>Despesa Indireta</v>
      </c>
      <c r="G65172" s="286">
        <f>'Comp. Desp. Indiretas'!EE81</f>
        <v>0</v>
      </c>
    </row>
    <row r="65173" spans="1:7">
      <c r="A65173" s="283">
        <f>'Comp. Desp. Indiretas'!$EE$7</f>
        <v>0</v>
      </c>
      <c r="B65173" s="278" t="str">
        <f>'Comp. Desp. Indiretas'!$A$82</f>
        <v>DG</v>
      </c>
      <c r="D65173" s="279" t="str">
        <f>'Comp. Desp. Indiretas'!$C$82</f>
        <v>ALUGUEL DE VEÍCULO SUV</v>
      </c>
      <c r="E65173" s="278" t="str">
        <f>Resumo!$R$5</f>
        <v>Despesa</v>
      </c>
      <c r="F65173" s="278" t="str">
        <f>Resumo!$R$6</f>
        <v>Despesa Indireta</v>
      </c>
      <c r="G65173" s="286">
        <f>'Comp. Desp. Indiretas'!EE82</f>
        <v>0</v>
      </c>
    </row>
    <row r="65174" spans="1:7">
      <c r="A65174" s="283">
        <f>'Comp. Desp. Indiretas'!$EE$7</f>
        <v>0</v>
      </c>
      <c r="B65174" s="278" t="str">
        <f>'Comp. Desp. Indiretas'!$A$83</f>
        <v>DG</v>
      </c>
      <c r="D65174" s="279" t="str">
        <f>'Comp. Desp. Indiretas'!$C$83</f>
        <v>ALUGUEL DE VEICULO LEVE</v>
      </c>
      <c r="E65174" s="278" t="str">
        <f>Resumo!$R$5</f>
        <v>Despesa</v>
      </c>
      <c r="F65174" s="278" t="str">
        <f>Resumo!$R$6</f>
        <v>Despesa Indireta</v>
      </c>
      <c r="G65174" s="286">
        <f>'Comp. Desp. Indiretas'!EE83</f>
        <v>0</v>
      </c>
    </row>
    <row r="65175" spans="1:7">
      <c r="A65175" s="283">
        <f>'Comp. Desp. Indiretas'!$EE$7</f>
        <v>0</v>
      </c>
      <c r="B65175" s="278" t="str">
        <f>'Comp. Desp. Indiretas'!$A$84</f>
        <v>DG</v>
      </c>
      <c r="D65175" s="279" t="str">
        <f>'Comp. Desp. Indiretas'!$C$84</f>
        <v>ALUGUEL CAMINHONTE</v>
      </c>
      <c r="E65175" s="278" t="str">
        <f>Resumo!$R$5</f>
        <v>Despesa</v>
      </c>
      <c r="F65175" s="278" t="str">
        <f>Resumo!$R$6</f>
        <v>Despesa Indireta</v>
      </c>
      <c r="G65175" s="286">
        <f>'Comp. Desp. Indiretas'!EE84</f>
        <v>0</v>
      </c>
    </row>
    <row r="65176" spans="1:7">
      <c r="A65176" s="283">
        <f>'Comp. Desp. Indiretas'!$EE$7</f>
        <v>0</v>
      </c>
      <c r="B65176" s="278" t="str">
        <f>'Comp. Desp. Indiretas'!$A$85</f>
        <v>DG</v>
      </c>
      <c r="D65176" s="279" t="str">
        <f>'Comp. Desp. Indiretas'!$C$85</f>
        <v>AQUISIÇÃO DE VEICULO</v>
      </c>
      <c r="E65176" s="278" t="str">
        <f>Resumo!$R$5</f>
        <v>Despesa</v>
      </c>
      <c r="F65176" s="278" t="str">
        <f>Resumo!$R$6</f>
        <v>Despesa Indireta</v>
      </c>
      <c r="G65176" s="286">
        <f>'Comp. Desp. Indiretas'!EE85</f>
        <v>0</v>
      </c>
    </row>
    <row r="65177" spans="1:7">
      <c r="A65177" s="283">
        <f>'Comp. Desp. Indiretas'!$EE$7</f>
        <v>0</v>
      </c>
      <c r="B65177" s="278" t="str">
        <f>'Comp. Desp. Indiretas'!$A$86</f>
        <v>DG</v>
      </c>
      <c r="D65177" s="279" t="str">
        <f>'Comp. Desp. Indiretas'!$C$86</f>
        <v>COMBUSTÍVEL - GASOLINA</v>
      </c>
      <c r="E65177" s="278" t="str">
        <f>Resumo!$R$5</f>
        <v>Despesa</v>
      </c>
      <c r="F65177" s="278" t="str">
        <f>Resumo!$R$6</f>
        <v>Despesa Indireta</v>
      </c>
      <c r="G65177" s="286">
        <f>'Comp. Desp. Indiretas'!EE86</f>
        <v>0</v>
      </c>
    </row>
    <row r="65178" spans="1:7">
      <c r="A65178" s="283">
        <f>'Comp. Desp. Indiretas'!$EE$7</f>
        <v>0</v>
      </c>
      <c r="B65178" s="278" t="str">
        <f>'Comp. Desp. Indiretas'!$A$87</f>
        <v>DG</v>
      </c>
      <c r="D65178" s="279" t="str">
        <f>'Comp. Desp. Indiretas'!$C$87</f>
        <v>COMBUSTÍVEL - DIESEL</v>
      </c>
      <c r="E65178" s="278" t="str">
        <f>Resumo!$R$5</f>
        <v>Despesa</v>
      </c>
      <c r="F65178" s="278" t="str">
        <f>Resumo!$R$6</f>
        <v>Despesa Indireta</v>
      </c>
      <c r="G65178" s="286">
        <f>'Comp. Desp. Indiretas'!EE87</f>
        <v>0</v>
      </c>
    </row>
    <row r="65179" spans="1:7">
      <c r="A65179" s="283">
        <f>'Comp. Desp. Indiretas'!$EE$7</f>
        <v>0</v>
      </c>
      <c r="B65179" s="278" t="str">
        <f>'Comp. Desp. Indiretas'!$A$88</f>
        <v>DG</v>
      </c>
      <c r="D65179" s="279" t="str">
        <f>'Comp. Desp. Indiretas'!$C$88</f>
        <v>PASSAGEM AÉREA</v>
      </c>
      <c r="E65179" s="278" t="str">
        <f>Resumo!$R$5</f>
        <v>Despesa</v>
      </c>
      <c r="F65179" s="278" t="str">
        <f>Resumo!$R$6</f>
        <v>Despesa Indireta</v>
      </c>
      <c r="G65179" s="286">
        <f>'Comp. Desp. Indiretas'!EE88</f>
        <v>0</v>
      </c>
    </row>
    <row r="65180" spans="1:7">
      <c r="A65180" s="283">
        <f>'Comp. Desp. Indiretas'!$EE$7</f>
        <v>0</v>
      </c>
      <c r="B65180" s="278" t="str">
        <f>'Comp. Desp. Indiretas'!$A$89</f>
        <v>ART</v>
      </c>
      <c r="D65180" s="279" t="str">
        <f>'Comp. Desp. Indiretas'!$C$89</f>
        <v>ART CREA - Nível 1</v>
      </c>
      <c r="E65180" s="278" t="str">
        <f>Resumo!$R$5</f>
        <v>Despesa</v>
      </c>
      <c r="F65180" s="278" t="str">
        <f>Resumo!$R$6</f>
        <v>Despesa Indireta</v>
      </c>
      <c r="G65180" s="286">
        <f>'Comp. Desp. Indiretas'!EE89</f>
        <v>0</v>
      </c>
    </row>
    <row r="65181" spans="1:7">
      <c r="A65181" s="283">
        <f>'Comp. Desp. Indiretas'!$EE$7</f>
        <v>0</v>
      </c>
      <c r="B65181" s="278" t="str">
        <f>'Comp. Desp. Indiretas'!$A$90</f>
        <v>ART</v>
      </c>
      <c r="D65181" s="279" t="str">
        <f>'Comp. Desp. Indiretas'!$C$90</f>
        <v>ART CREA - Nível 2</v>
      </c>
      <c r="E65181" s="278" t="str">
        <f>Resumo!$R$5</f>
        <v>Despesa</v>
      </c>
      <c r="F65181" s="278" t="str">
        <f>Resumo!$R$6</f>
        <v>Despesa Indireta</v>
      </c>
      <c r="G65181" s="286">
        <f>'Comp. Desp. Indiretas'!EE90</f>
        <v>0</v>
      </c>
    </row>
    <row r="65182" spans="1:7">
      <c r="A65182" s="283">
        <f>'Comp. Desp. Indiretas'!$EE$7</f>
        <v>0</v>
      </c>
      <c r="B65182" s="278" t="str">
        <f>'Comp. Desp. Indiretas'!$A$91</f>
        <v>ART</v>
      </c>
      <c r="D65182" s="279" t="str">
        <f>'Comp. Desp. Indiretas'!$C$91</f>
        <v>ART CREA - Nível 3</v>
      </c>
      <c r="E65182" s="278" t="str">
        <f>Resumo!$R$5</f>
        <v>Despesa</v>
      </c>
      <c r="F65182" s="278" t="str">
        <f>Resumo!$R$6</f>
        <v>Despesa Indireta</v>
      </c>
      <c r="G65182" s="286">
        <f>'Comp. Desp. Indiretas'!EE91</f>
        <v>0</v>
      </c>
    </row>
    <row r="65183" spans="1:7">
      <c r="A65183" s="283">
        <f>'Comp. Desp. Indiretas'!$EE$7</f>
        <v>0</v>
      </c>
      <c r="B65183" s="278" t="str">
        <f>'Comp. Desp. Indiretas'!$A$92</f>
        <v>ART</v>
      </c>
      <c r="D65183" s="279" t="str">
        <f>'Comp. Desp. Indiretas'!$C$92</f>
        <v>ACERVO CREA</v>
      </c>
      <c r="E65183" s="278" t="str">
        <f>Resumo!$R$5</f>
        <v>Despesa</v>
      </c>
      <c r="F65183" s="278" t="str">
        <f>Resumo!$R$6</f>
        <v>Despesa Indireta</v>
      </c>
      <c r="G65183" s="286">
        <f>'Comp. Desp. Indiretas'!EE92</f>
        <v>0</v>
      </c>
    </row>
    <row r="65184" spans="1:7">
      <c r="A65184" s="283">
        <f>'Comp. Desp. Indiretas'!$EE$7</f>
        <v>0</v>
      </c>
      <c r="B65184" s="278" t="str">
        <f>'Comp. Desp. Indiretas'!$A$93</f>
        <v>ART</v>
      </c>
      <c r="D65184" s="279" t="str">
        <f>'Comp. Desp. Indiretas'!$C$93</f>
        <v>ART CRBio</v>
      </c>
      <c r="E65184" s="278" t="str">
        <f>Resumo!$R$5</f>
        <v>Despesa</v>
      </c>
      <c r="F65184" s="278" t="str">
        <f>Resumo!$R$6</f>
        <v>Despesa Indireta</v>
      </c>
      <c r="G65184" s="286">
        <f>'Comp. Desp. Indiretas'!EE93</f>
        <v>0</v>
      </c>
    </row>
    <row r="65185" spans="1:7">
      <c r="A65185" s="283">
        <f>'Comp. Desp. Indiretas'!$EE$7</f>
        <v>0</v>
      </c>
      <c r="B65185" s="278" t="str">
        <f>'Comp. Desp. Indiretas'!$A$94</f>
        <v>ART</v>
      </c>
      <c r="D65185" s="279" t="str">
        <f>'Comp. Desp. Indiretas'!$C$94</f>
        <v>ACERVO CRBio</v>
      </c>
      <c r="E65185" s="278" t="str">
        <f>Resumo!$R$5</f>
        <v>Despesa</v>
      </c>
      <c r="F65185" s="278" t="str">
        <f>Resumo!$R$6</f>
        <v>Despesa Indireta</v>
      </c>
      <c r="G65185" s="286">
        <f>'Comp. Desp. Indiretas'!EE94</f>
        <v>0</v>
      </c>
    </row>
    <row r="65186" spans="1:7">
      <c r="A65186" s="283">
        <f>'Comp. Desp. Indiretas'!$EE$7</f>
        <v>0</v>
      </c>
      <c r="B65186" s="278" t="str">
        <f>'Comp. Desp. Indiretas'!$A$95</f>
        <v>ART</v>
      </c>
      <c r="D65186" s="279" t="str">
        <f>'Comp. Desp. Indiretas'!$C$95</f>
        <v>VISTO CREA PF</v>
      </c>
      <c r="E65186" s="278" t="str">
        <f>Resumo!$R$5</f>
        <v>Despesa</v>
      </c>
      <c r="F65186" s="278" t="str">
        <f>Resumo!$R$6</f>
        <v>Despesa Indireta</v>
      </c>
      <c r="G65186" s="286">
        <f>'Comp. Desp. Indiretas'!EE95</f>
        <v>0</v>
      </c>
    </row>
    <row r="65187" spans="1:7">
      <c r="A65187" s="283">
        <f>'Comp. Desp. Indiretas'!$EE$7</f>
        <v>0</v>
      </c>
      <c r="B65187" s="278" t="str">
        <f>'Comp. Desp. Indiretas'!$A$96</f>
        <v>ART</v>
      </c>
      <c r="D65187" s="279" t="str">
        <f>'Comp. Desp. Indiretas'!$C$96</f>
        <v>VISTO CREA PJ</v>
      </c>
      <c r="E65187" s="278" t="str">
        <f>Resumo!$R$5</f>
        <v>Despesa</v>
      </c>
      <c r="F65187" s="278" t="str">
        <f>Resumo!$R$6</f>
        <v>Despesa Indireta</v>
      </c>
      <c r="G65187" s="286">
        <f>'Comp. Desp. Indiretas'!EE96</f>
        <v>0</v>
      </c>
    </row>
    <row r="65188" spans="1:7">
      <c r="A65188" s="283">
        <f>'Comp. Desp. Indiretas'!$EE$7</f>
        <v>0</v>
      </c>
      <c r="B65188" s="278" t="str">
        <f>'Comp. Desp. Indiretas'!$A$97</f>
        <v>ART</v>
      </c>
      <c r="D65188" s="279" t="str">
        <f>'Comp. Desp. Indiretas'!$C$97</f>
        <v>ANUIDADE CREA PF</v>
      </c>
      <c r="E65188" s="278" t="str">
        <f>Resumo!$R$5</f>
        <v>Despesa</v>
      </c>
      <c r="F65188" s="278" t="str">
        <f>Resumo!$R$6</f>
        <v>Despesa Indireta</v>
      </c>
      <c r="G65188" s="286">
        <f>'Comp. Desp. Indiretas'!EE97</f>
        <v>0</v>
      </c>
    </row>
    <row r="65189" spans="1:7">
      <c r="A65189" s="283">
        <f>'Comp. Desp. Indiretas'!$EE$7</f>
        <v>0</v>
      </c>
      <c r="B65189" s="278" t="str">
        <f>'Comp. Desp. Indiretas'!$A$98</f>
        <v>ART</v>
      </c>
      <c r="D65189" s="279" t="str">
        <f>'Comp. Desp. Indiretas'!$C$98</f>
        <v>ANUIDADE CREA PJ</v>
      </c>
      <c r="E65189" s="278" t="str">
        <f>Resumo!$R$5</f>
        <v>Despesa</v>
      </c>
      <c r="F65189" s="278" t="str">
        <f>Resumo!$R$6</f>
        <v>Despesa Indireta</v>
      </c>
      <c r="G65189" s="286">
        <f>'Comp. Desp. Indiretas'!EE98</f>
        <v>0</v>
      </c>
    </row>
    <row r="65190" spans="1:7">
      <c r="A65190" s="283">
        <f>'Comp. Desp. Indiretas'!$EE$7</f>
        <v>0</v>
      </c>
      <c r="B65190" s="278" t="str">
        <f>'Comp. Desp. Indiretas'!$A$99</f>
        <v>ART</v>
      </c>
      <c r="D65190" s="279" t="str">
        <f>'Comp. Desp. Indiretas'!$C$99</f>
        <v>VISTO CRBio PF</v>
      </c>
      <c r="E65190" s="278" t="str">
        <f>Resumo!$R$5</f>
        <v>Despesa</v>
      </c>
      <c r="F65190" s="278" t="str">
        <f>Resumo!$R$6</f>
        <v>Despesa Indireta</v>
      </c>
      <c r="G65190" s="286">
        <f>'Comp. Desp. Indiretas'!EE99</f>
        <v>0</v>
      </c>
    </row>
    <row r="65191" spans="1:7">
      <c r="A65191" s="283">
        <f>'Comp. Desp. Indiretas'!$EE$7</f>
        <v>0</v>
      </c>
      <c r="B65191" s="278" t="str">
        <f>'Comp. Desp. Indiretas'!$A$100</f>
        <v>ART</v>
      </c>
      <c r="D65191" s="279" t="str">
        <f>'Comp. Desp. Indiretas'!$C$100</f>
        <v>VISTO CRBio PJ</v>
      </c>
      <c r="E65191" s="278" t="str">
        <f>Resumo!$R$5</f>
        <v>Despesa</v>
      </c>
      <c r="F65191" s="278" t="str">
        <f>Resumo!$R$6</f>
        <v>Despesa Indireta</v>
      </c>
      <c r="G65191" s="286">
        <f>'Comp. Desp. Indiretas'!EE100</f>
        <v>0</v>
      </c>
    </row>
    <row r="65192" spans="1:7">
      <c r="A65192" s="283">
        <f>'Comp. Desp. Indiretas'!$EE$7</f>
        <v>0</v>
      </c>
      <c r="B65192" s="278" t="str">
        <f>'Comp. Desp. Indiretas'!$A$101</f>
        <v>SMS</v>
      </c>
      <c r="D65192" s="279" t="str">
        <f>'Comp. Desp. Indiretas'!$C$101</f>
        <v>PPRA</v>
      </c>
      <c r="E65192" s="278" t="str">
        <f>Resumo!$R$5</f>
        <v>Despesa</v>
      </c>
      <c r="F65192" s="278" t="str">
        <f>Resumo!$R$6</f>
        <v>Despesa Indireta</v>
      </c>
      <c r="G65192" s="286">
        <f>'Comp. Desp. Indiretas'!EE101</f>
        <v>0</v>
      </c>
    </row>
    <row r="65193" spans="1:7">
      <c r="A65193" s="283">
        <f>'Comp. Desp. Indiretas'!$EE$7</f>
        <v>0</v>
      </c>
      <c r="B65193" s="278" t="str">
        <f>'Comp. Desp. Indiretas'!$A$102</f>
        <v>SMS</v>
      </c>
      <c r="D65193" s="279" t="str">
        <f>'Comp. Desp. Indiretas'!$C$102</f>
        <v>PCMSO</v>
      </c>
      <c r="E65193" s="278" t="str">
        <f>Resumo!$R$5</f>
        <v>Despesa</v>
      </c>
      <c r="F65193" s="278" t="str">
        <f>Resumo!$R$6</f>
        <v>Despesa Indireta</v>
      </c>
      <c r="G65193" s="286">
        <f>'Comp. Desp. Indiretas'!EE102</f>
        <v>0</v>
      </c>
    </row>
    <row r="65194" spans="1:7">
      <c r="A65194" s="283">
        <f>'Comp. Desp. Indiretas'!$EE$7</f>
        <v>0</v>
      </c>
      <c r="B65194" s="278" t="str">
        <f>'Comp. Desp. Indiretas'!$A$103</f>
        <v>SMS</v>
      </c>
      <c r="D65194" s="279" t="str">
        <f>'Comp. Desp. Indiretas'!$C$103</f>
        <v>PGR</v>
      </c>
      <c r="E65194" s="278" t="str">
        <f>Resumo!$R$5</f>
        <v>Despesa</v>
      </c>
      <c r="F65194" s="278" t="str">
        <f>Resumo!$R$6</f>
        <v>Despesa Indireta</v>
      </c>
      <c r="G65194" s="286">
        <f>'Comp. Desp. Indiretas'!EE103</f>
        <v>0</v>
      </c>
    </row>
    <row r="65195" spans="1:7">
      <c r="A65195" s="283">
        <f>'Comp. Desp. Indiretas'!$EE$7</f>
        <v>0</v>
      </c>
      <c r="B65195" s="278" t="str">
        <f>'Comp. Desp. Indiretas'!$A$104</f>
        <v>SMS</v>
      </c>
      <c r="D65195" s="279" t="str">
        <f>'Comp. Desp. Indiretas'!$C$104</f>
        <v>PAE</v>
      </c>
      <c r="E65195" s="278" t="str">
        <f>Resumo!$R$5</f>
        <v>Despesa</v>
      </c>
      <c r="F65195" s="278" t="str">
        <f>Resumo!$R$6</f>
        <v>Despesa Indireta</v>
      </c>
      <c r="G65195" s="286">
        <f>'Comp. Desp. Indiretas'!EE104</f>
        <v>0</v>
      </c>
    </row>
    <row r="65196" spans="1:7">
      <c r="A65196" s="283">
        <f>'Comp. Desp. Indiretas'!$EE$7</f>
        <v>0</v>
      </c>
      <c r="B65196" s="278" t="str">
        <f>'Comp. Desp. Indiretas'!$A$105</f>
        <v>SMS</v>
      </c>
      <c r="D65196" s="279" t="str">
        <f>'Comp. Desp. Indiretas'!$C$105</f>
        <v>TREINAMENTO</v>
      </c>
      <c r="E65196" s="278" t="str">
        <f>Resumo!$R$5</f>
        <v>Despesa</v>
      </c>
      <c r="F65196" s="278" t="str">
        <f>Resumo!$R$6</f>
        <v>Despesa Indireta</v>
      </c>
      <c r="G65196" s="286">
        <f>'Comp. Desp. Indiretas'!EE105</f>
        <v>0</v>
      </c>
    </row>
    <row r="65197" spans="1:7">
      <c r="A65197" s="283">
        <f>'Comp. Desp. Indiretas'!$EE$7</f>
        <v>0</v>
      </c>
      <c r="B65197" s="278" t="str">
        <f>'Comp. Desp. Indiretas'!$A$106</f>
        <v>SMS</v>
      </c>
      <c r="D65197" s="279" t="str">
        <f>'Comp. Desp. Indiretas'!$C$106</f>
        <v>ASO</v>
      </c>
      <c r="E65197" s="278" t="str">
        <f>Resumo!$R$5</f>
        <v>Despesa</v>
      </c>
      <c r="F65197" s="278" t="str">
        <f>Resumo!$R$6</f>
        <v>Despesa Indireta</v>
      </c>
      <c r="G65197" s="286">
        <f>'Comp. Desp. Indiretas'!EE106</f>
        <v>0</v>
      </c>
    </row>
    <row r="65198" spans="1:7">
      <c r="A65198" s="283">
        <f>'Comp. Desp. Indiretas'!$EE$7</f>
        <v>0</v>
      </c>
      <c r="B65198" s="278">
        <f>'Comp. Desp. Indiretas'!$A$107</f>
        <v>0</v>
      </c>
      <c r="D65198" s="279" t="str">
        <f>'Comp. Desp. Indiretas'!$C$107</f>
        <v/>
      </c>
      <c r="E65198" s="278" t="str">
        <f>Resumo!$R$5</f>
        <v>Despesa</v>
      </c>
      <c r="F65198" s="278" t="str">
        <f>Resumo!$R$6</f>
        <v>Despesa Indireta</v>
      </c>
      <c r="G65198" s="286">
        <f>'Comp. Desp. Indiretas'!EE107</f>
        <v>0</v>
      </c>
    </row>
    <row r="65199" spans="1:7">
      <c r="A65199" s="283">
        <f>'Comp. Desp. Indiretas'!$EE$7</f>
        <v>0</v>
      </c>
      <c r="B65199" s="278">
        <f>'Comp. Desp. Indiretas'!$A$108</f>
        <v>0</v>
      </c>
      <c r="D65199" s="279" t="str">
        <f>'Comp. Desp. Indiretas'!$C$108</f>
        <v/>
      </c>
      <c r="E65199" s="278" t="str">
        <f>Resumo!$R$5</f>
        <v>Despesa</v>
      </c>
      <c r="F65199" s="278" t="str">
        <f>Resumo!$R$6</f>
        <v>Despesa Indireta</v>
      </c>
      <c r="G65199" s="286">
        <f>'Comp. Desp. Indiretas'!EE108</f>
        <v>0</v>
      </c>
    </row>
    <row r="65200" spans="1:7">
      <c r="A65200" s="283">
        <f>'Comp. Desp. Indiretas'!$EE$7</f>
        <v>0</v>
      </c>
      <c r="B65200" s="278">
        <f>'Comp. Desp. Indiretas'!$A$109</f>
        <v>0</v>
      </c>
      <c r="D65200" s="279" t="str">
        <f>'Comp. Desp. Indiretas'!$C$109</f>
        <v/>
      </c>
      <c r="E65200" s="278" t="str">
        <f>Resumo!$R$5</f>
        <v>Despesa</v>
      </c>
      <c r="F65200" s="278" t="str">
        <f>Resumo!$R$6</f>
        <v>Despesa Indireta</v>
      </c>
      <c r="G65200" s="286">
        <f>'Comp. Desp. Indiretas'!EE109</f>
        <v>0</v>
      </c>
    </row>
    <row r="65201" spans="1:7">
      <c r="A65201" s="283">
        <f>'Comp. Desp. Indiretas'!$EE$7</f>
        <v>0</v>
      </c>
      <c r="B65201" s="278">
        <f>'Comp. Desp. Indiretas'!$A$110</f>
        <v>0</v>
      </c>
      <c r="D65201" s="279" t="str">
        <f>'Comp. Desp. Indiretas'!$C$110</f>
        <v/>
      </c>
      <c r="E65201" s="278" t="str">
        <f>Resumo!$R$5</f>
        <v>Despesa</v>
      </c>
      <c r="F65201" s="278" t="str">
        <f>Resumo!$R$6</f>
        <v>Despesa Indireta</v>
      </c>
      <c r="G65201" s="286">
        <f>'Comp. Desp. Indiretas'!EE110</f>
        <v>0</v>
      </c>
    </row>
    <row r="65202" spans="1:7">
      <c r="A65202" s="283">
        <f>'Comp. Desp. Indiretas'!$EE$7</f>
        <v>0</v>
      </c>
      <c r="B65202" s="278">
        <f>'Comp. Desp. Indiretas'!$A$111</f>
        <v>0</v>
      </c>
      <c r="D65202" s="279" t="str">
        <f>'Comp. Desp. Indiretas'!$C$111</f>
        <v/>
      </c>
      <c r="E65202" s="278" t="str">
        <f>Resumo!$R$5</f>
        <v>Despesa</v>
      </c>
      <c r="F65202" s="278" t="str">
        <f>Resumo!$R$6</f>
        <v>Despesa Indireta</v>
      </c>
      <c r="G65202" s="286">
        <f>'Comp. Desp. Indiretas'!EE111</f>
        <v>0</v>
      </c>
    </row>
    <row r="65203" spans="1:7">
      <c r="A65203" s="283">
        <f>'Comp. Desp. Indiretas'!$EE$7</f>
        <v>0</v>
      </c>
      <c r="B65203" s="278">
        <f>'Comp. Desp. Indiretas'!$A$112</f>
        <v>0</v>
      </c>
      <c r="D65203" s="279" t="str">
        <f>'Comp. Desp. Indiretas'!$C$112</f>
        <v/>
      </c>
      <c r="E65203" s="278" t="str">
        <f>Resumo!$R$5</f>
        <v>Despesa</v>
      </c>
      <c r="F65203" s="278" t="str">
        <f>Resumo!$R$6</f>
        <v>Despesa Indireta</v>
      </c>
      <c r="G65203" s="286">
        <f>'Comp. Desp. Indiretas'!EE112</f>
        <v>0</v>
      </c>
    </row>
    <row r="65204" spans="1:7">
      <c r="A65204" s="283">
        <f>'Comp. Desp. Indiretas'!$EE$7</f>
        <v>0</v>
      </c>
      <c r="B65204" s="278" t="str">
        <f>'Composições Desp. Diretas'!$A$10</f>
        <v>MOD</v>
      </c>
      <c r="C65204" s="278" t="str">
        <f>EAP!$C$9</f>
        <v>PP01</v>
      </c>
      <c r="D65204" s="279" t="str">
        <f>'Composições Desp. Diretas'!$C$10</f>
        <v>ANALISTA TÉCNICO</v>
      </c>
      <c r="E65204" s="278" t="str">
        <f>Resumo!$R$5</f>
        <v>Despesa</v>
      </c>
      <c r="F65204" s="278" t="str">
        <f>Resumo!$R$7</f>
        <v>Despesa Direta</v>
      </c>
      <c r="G65204" s="286">
        <f>'Composições Desp. Diretas'!EF10</f>
        <v>0</v>
      </c>
    </row>
    <row r="65205" spans="1:7">
      <c r="A65205" s="283">
        <f>'Comp. Desp. Indiretas'!$EE$7</f>
        <v>0</v>
      </c>
      <c r="B65205" s="278" t="str">
        <f>'Composições Desp. Diretas'!$A$11</f>
        <v>MOD</v>
      </c>
      <c r="C65205" s="278" t="str">
        <f>EAP!$C$9</f>
        <v>PP01</v>
      </c>
      <c r="D65205" s="279" t="str">
        <f>'Composições Desp. Diretas'!$C$11</f>
        <v>ASSISTENTE ADMINISTRATIVO</v>
      </c>
      <c r="E65205" s="278" t="str">
        <f>Resumo!$R$5</f>
        <v>Despesa</v>
      </c>
      <c r="F65205" s="278" t="str">
        <f>Resumo!$R$7</f>
        <v>Despesa Direta</v>
      </c>
      <c r="G65205" s="286">
        <f>'Composições Desp. Diretas'!EF11</f>
        <v>0</v>
      </c>
    </row>
    <row r="65206" spans="1:7">
      <c r="A65206" s="283">
        <f>'Comp. Desp. Indiretas'!$EE$7</f>
        <v>0</v>
      </c>
      <c r="B65206" s="278" t="str">
        <f>'Composições Desp. Diretas'!$A$12</f>
        <v>MOD</v>
      </c>
      <c r="C65206" s="278" t="str">
        <f>EAP!$C$9</f>
        <v>PP01</v>
      </c>
      <c r="D65206" s="279" t="str">
        <f>'Composições Desp. Diretas'!$C$12</f>
        <v>TÉCNICO DE SEGURANÇA</v>
      </c>
      <c r="E65206" s="278" t="str">
        <f>Resumo!$R$5</f>
        <v>Despesa</v>
      </c>
      <c r="F65206" s="278" t="str">
        <f>Resumo!$R$7</f>
        <v>Despesa Direta</v>
      </c>
      <c r="G65206" s="286">
        <f>'Composições Desp. Diretas'!EF12</f>
        <v>0</v>
      </c>
    </row>
    <row r="65207" spans="1:7">
      <c r="A65207" s="283">
        <f>'Comp. Desp. Indiretas'!$EE$7</f>
        <v>0</v>
      </c>
      <c r="B65207" s="278" t="str">
        <f>'Composições Desp. Diretas'!$A$13</f>
        <v>MOD</v>
      </c>
      <c r="C65207" s="278" t="str">
        <f>EAP!$C$9</f>
        <v>PP01</v>
      </c>
      <c r="D65207" s="279" t="str">
        <f>'Composições Desp. Diretas'!$C$13</f>
        <v>PREPOSTO</v>
      </c>
      <c r="E65207" s="278" t="str">
        <f>Resumo!$R$5</f>
        <v>Despesa</v>
      </c>
      <c r="F65207" s="278" t="str">
        <f>Resumo!$R$7</f>
        <v>Despesa Direta</v>
      </c>
      <c r="G65207" s="286">
        <f>'Composições Desp. Diretas'!EF13</f>
        <v>0</v>
      </c>
    </row>
    <row r="65208" spans="1:7">
      <c r="A65208" s="283">
        <f>'Comp. Desp. Indiretas'!$EE$7</f>
        <v>0</v>
      </c>
      <c r="B65208" s="278" t="str">
        <f>'Composições Desp. Diretas'!$A$14</f>
        <v>MOD</v>
      </c>
      <c r="C65208" s="278" t="str">
        <f>EAP!$C$9</f>
        <v>PP01</v>
      </c>
      <c r="D65208" s="279" t="str">
        <f>'Composições Desp. Diretas'!$C$14</f>
        <v>COORDENADOR PEAC</v>
      </c>
      <c r="E65208" s="278" t="str">
        <f>Resumo!$R$5</f>
        <v>Despesa</v>
      </c>
      <c r="F65208" s="278" t="str">
        <f>Resumo!$R$7</f>
        <v>Despesa Direta</v>
      </c>
      <c r="G65208" s="286">
        <f>'Composições Desp. Diretas'!EF14</f>
        <v>0</v>
      </c>
    </row>
    <row r="65209" spans="1:7">
      <c r="A65209" s="283">
        <f>'Comp. Desp. Indiretas'!$EE$7</f>
        <v>0</v>
      </c>
      <c r="B65209" s="278" t="str">
        <f>'Composições Desp. Diretas'!$A$15</f>
        <v>MOD</v>
      </c>
      <c r="C65209" s="278" t="str">
        <f>EAP!$C$9</f>
        <v>PP01</v>
      </c>
      <c r="D65209" s="279" t="str">
        <f>'Composições Desp. Diretas'!$C$15</f>
        <v>COORDENADOR PEAC</v>
      </c>
      <c r="E65209" s="278" t="str">
        <f>Resumo!$R$5</f>
        <v>Despesa</v>
      </c>
      <c r="F65209" s="278" t="str">
        <f>Resumo!$R$7</f>
        <v>Despesa Direta</v>
      </c>
      <c r="G65209" s="286">
        <f>'Composições Desp. Diretas'!EF15</f>
        <v>0</v>
      </c>
    </row>
    <row r="65210" spans="1:7">
      <c r="A65210" s="283">
        <f>'Comp. Desp. Indiretas'!$EE$7</f>
        <v>0</v>
      </c>
      <c r="B65210" s="278" t="str">
        <f>'Composições Desp. Diretas'!$A$16</f>
        <v>MOD</v>
      </c>
      <c r="C65210" s="278" t="str">
        <f>EAP!$C$9</f>
        <v>PP01</v>
      </c>
      <c r="D65210" s="279" t="str">
        <f>'Composições Desp. Diretas'!$C$16</f>
        <v>PRODUÇÃO AUDIOVISUAL (DESIGNER GRÁFICO)</v>
      </c>
      <c r="E65210" s="278" t="str">
        <f>Resumo!$R$5</f>
        <v>Despesa</v>
      </c>
      <c r="F65210" s="278" t="str">
        <f>Resumo!$R$7</f>
        <v>Despesa Direta</v>
      </c>
      <c r="G65210" s="286">
        <f>'Composições Desp. Diretas'!EF16</f>
        <v>0</v>
      </c>
    </row>
    <row r="65211" spans="1:7">
      <c r="A65211" s="283">
        <f>'Comp. Desp. Indiretas'!$EE$7</f>
        <v>0</v>
      </c>
      <c r="B65211" s="278" t="str">
        <f>'Composições Desp. Diretas'!$A$17</f>
        <v>DG</v>
      </c>
      <c r="C65211" s="278" t="str">
        <f>EAP!$C$9</f>
        <v>PP01</v>
      </c>
      <c r="D65211" s="279" t="str">
        <f>'Composições Desp. Diretas'!$C$17</f>
        <v>AJUDA DE CUSTO - CAJU - NÍVEL 1</v>
      </c>
      <c r="E65211" s="278" t="str">
        <f>Resumo!$R$5</f>
        <v>Despesa</v>
      </c>
      <c r="F65211" s="278" t="str">
        <f>Resumo!$R$7</f>
        <v>Despesa Direta</v>
      </c>
      <c r="G65211" s="286">
        <f>'Composições Desp. Diretas'!EF17</f>
        <v>0</v>
      </c>
    </row>
    <row r="65212" spans="1:7">
      <c r="A65212" s="283">
        <f>'Comp. Desp. Indiretas'!$EE$7</f>
        <v>0</v>
      </c>
      <c r="B65212" s="278" t="str">
        <f>'Composições Desp. Diretas'!$A$18</f>
        <v>DG</v>
      </c>
      <c r="C65212" s="278" t="str">
        <f>EAP!$C$9</f>
        <v>PP01</v>
      </c>
      <c r="D65212" s="279" t="str">
        <f>'Composições Desp. Diretas'!$C$18</f>
        <v>AJUDA DE CUSTO - CAJU - NÍVEL 2</v>
      </c>
      <c r="E65212" s="278" t="str">
        <f>Resumo!$R$5</f>
        <v>Despesa</v>
      </c>
      <c r="F65212" s="278" t="str">
        <f>Resumo!$R$7</f>
        <v>Despesa Direta</v>
      </c>
      <c r="G65212" s="286">
        <f>'Composições Desp. Diretas'!EF18</f>
        <v>0</v>
      </c>
    </row>
    <row r="65213" spans="1:7">
      <c r="A65213" s="283">
        <f>'Comp. Desp. Indiretas'!$EE$7</f>
        <v>0</v>
      </c>
      <c r="B65213" s="278" t="str">
        <f>'Composições Desp. Diretas'!$A$19</f>
        <v>MA</v>
      </c>
      <c r="C65213" s="278" t="str">
        <f>EAP!$C$9</f>
        <v>PP01</v>
      </c>
      <c r="D65213" s="279" t="str">
        <f>'Composições Desp. Diretas'!$C$19</f>
        <v>UNIFORME/EPI</v>
      </c>
      <c r="E65213" s="278" t="str">
        <f>Resumo!$R$5</f>
        <v>Despesa</v>
      </c>
      <c r="F65213" s="278" t="str">
        <f>Resumo!$R$7</f>
        <v>Despesa Direta</v>
      </c>
      <c r="G65213" s="286">
        <f>'Composições Desp. Diretas'!EF19</f>
        <v>0</v>
      </c>
    </row>
    <row r="65214" spans="1:7">
      <c r="A65214" s="283">
        <f>'Comp. Desp. Indiretas'!$EE$7</f>
        <v>0</v>
      </c>
      <c r="B65214" s="278" t="str">
        <f>'Composições Desp. Diretas'!$A$20</f>
        <v>SMS</v>
      </c>
      <c r="C65214" s="278" t="str">
        <f>EAP!$C$9</f>
        <v>PP01</v>
      </c>
      <c r="D65214" s="279" t="str">
        <f>'Composições Desp. Diretas'!$C$20</f>
        <v>ASO</v>
      </c>
      <c r="E65214" s="278" t="str">
        <f>Resumo!$R$5</f>
        <v>Despesa</v>
      </c>
      <c r="F65214" s="278" t="str">
        <f>Resumo!$R$7</f>
        <v>Despesa Direta</v>
      </c>
      <c r="G65214" s="286">
        <f>'Composições Desp. Diretas'!EF20</f>
        <v>0</v>
      </c>
    </row>
    <row r="65215" spans="1:7">
      <c r="A65215" s="283">
        <f>'Comp. Desp. Indiretas'!$EE$7</f>
        <v>0</v>
      </c>
      <c r="B65215" s="278" t="str">
        <f>'Composições Desp. Diretas'!$A$21</f>
        <v>EQ</v>
      </c>
      <c r="C65215" s="278" t="str">
        <f>EAP!$C$9</f>
        <v>PP01</v>
      </c>
      <c r="D65215" s="279" t="str">
        <f>'Composições Desp. Diretas'!$C$21</f>
        <v>NOTEBOOK</v>
      </c>
      <c r="E65215" s="278" t="str">
        <f>Resumo!$R$5</f>
        <v>Despesa</v>
      </c>
      <c r="F65215" s="278" t="str">
        <f>Resumo!$R$7</f>
        <v>Despesa Direta</v>
      </c>
      <c r="G65215" s="286">
        <f>'Composições Desp. Diretas'!EF21</f>
        <v>0</v>
      </c>
    </row>
    <row r="65216" spans="1:7">
      <c r="A65216" s="283">
        <f>'Comp. Desp. Indiretas'!$EE$7</f>
        <v>0</v>
      </c>
      <c r="B65216" s="278" t="str">
        <f>'Composições Desp. Diretas'!$A$22</f>
        <v>EQ</v>
      </c>
      <c r="C65216" s="278" t="str">
        <f>EAP!$C$9</f>
        <v>PP01</v>
      </c>
      <c r="D65216" s="279" t="str">
        <f>'Composições Desp. Diretas'!$C$22</f>
        <v>KIT MULTIMÍDIA</v>
      </c>
      <c r="E65216" s="278" t="str">
        <f>Resumo!$R$5</f>
        <v>Despesa</v>
      </c>
      <c r="F65216" s="278" t="str">
        <f>Resumo!$R$7</f>
        <v>Despesa Direta</v>
      </c>
      <c r="G65216" s="286">
        <f>'Composições Desp. Diretas'!EF22</f>
        <v>0</v>
      </c>
    </row>
    <row r="65217" spans="1:7">
      <c r="A65217" s="283">
        <f>'Comp. Desp. Indiretas'!$EE$7</f>
        <v>0</v>
      </c>
      <c r="B65217" s="278" t="str">
        <f>'Composições Desp. Diretas'!$A$23</f>
        <v>SMS</v>
      </c>
      <c r="C65217" s="278" t="str">
        <f>EAP!$C$9</f>
        <v>PP01</v>
      </c>
      <c r="D65217" s="279" t="str">
        <f>'Composições Desp. Diretas'!$C$23</f>
        <v>TREINAMENTO RAC02 (VALE)</v>
      </c>
      <c r="E65217" s="278" t="str">
        <f>Resumo!$R$5</f>
        <v>Despesa</v>
      </c>
      <c r="F65217" s="278" t="str">
        <f>Resumo!$R$7</f>
        <v>Despesa Direta</v>
      </c>
      <c r="G65217" s="286">
        <f>'Composições Desp. Diretas'!EF23</f>
        <v>0</v>
      </c>
    </row>
    <row r="65218" spans="1:7">
      <c r="A65218" s="283">
        <f>'Comp. Desp. Indiretas'!$EE$7</f>
        <v>0</v>
      </c>
      <c r="B65218" s="278" t="str">
        <f>'Composições Desp. Diretas'!$A$24</f>
        <v>SE</v>
      </c>
      <c r="C65218" s="278" t="str">
        <f>EAP!$C$9</f>
        <v>PP01</v>
      </c>
      <c r="D65218" s="279" t="str">
        <f>'Composições Desp. Diretas'!$C$24</f>
        <v>ESPECIALISTA - 44h/MÊS</v>
      </c>
      <c r="E65218" s="278" t="str">
        <f>Resumo!$R$5</f>
        <v>Despesa</v>
      </c>
      <c r="F65218" s="278" t="str">
        <f>Resumo!$R$7</f>
        <v>Despesa Direta</v>
      </c>
      <c r="G65218" s="286">
        <f>'Composições Desp. Diretas'!EF24</f>
        <v>0</v>
      </c>
    </row>
    <row r="65219" spans="1:7">
      <c r="A65219" s="283">
        <f>'Comp. Desp. Indiretas'!$EE$7</f>
        <v>0</v>
      </c>
      <c r="B65219" s="278">
        <f>'Composições Desp. Diretas'!$A$25</f>
        <v>0</v>
      </c>
      <c r="C65219" s="278" t="str">
        <f>EAP!$C$9</f>
        <v>PP01</v>
      </c>
      <c r="D65219" s="279">
        <f>'Composições Desp. Diretas'!$C$25</f>
        <v>0</v>
      </c>
      <c r="E65219" s="278" t="str">
        <f>Resumo!$R$5</f>
        <v>Despesa</v>
      </c>
      <c r="F65219" s="278" t="str">
        <f>Resumo!$R$7</f>
        <v>Despesa Direta</v>
      </c>
      <c r="G65219" s="286">
        <f>'Composições Desp. Diretas'!EF25</f>
        <v>0</v>
      </c>
    </row>
    <row r="65220" spans="1:7">
      <c r="A65220" s="283">
        <f>'Comp. Desp. Indiretas'!$EE$7</f>
        <v>0</v>
      </c>
      <c r="B65220" s="278">
        <f>'Composições Desp. Diretas'!$A$26</f>
        <v>0</v>
      </c>
      <c r="C65220" s="278" t="str">
        <f>EAP!$C$9</f>
        <v>PP01</v>
      </c>
      <c r="D65220" s="279">
        <f>'Composições Desp. Diretas'!$C$26</f>
        <v>0</v>
      </c>
      <c r="E65220" s="278" t="str">
        <f>Resumo!$R$5</f>
        <v>Despesa</v>
      </c>
      <c r="F65220" s="278" t="str">
        <f>Resumo!$R$7</f>
        <v>Despesa Direta</v>
      </c>
      <c r="G65220" s="286">
        <f>'Composições Desp. Diretas'!EF26</f>
        <v>0</v>
      </c>
    </row>
    <row r="65221" spans="1:7">
      <c r="A65221" s="283">
        <f>'Comp. Desp. Indiretas'!$EE$7</f>
        <v>0</v>
      </c>
      <c r="B65221" s="278">
        <f>'Composições Desp. Diretas'!$A$27</f>
        <v>0</v>
      </c>
      <c r="C65221" s="278" t="str">
        <f>EAP!$C$9</f>
        <v>PP01</v>
      </c>
      <c r="D65221" s="279">
        <f>'Composições Desp. Diretas'!$C$27</f>
        <v>0</v>
      </c>
      <c r="E65221" s="278" t="str">
        <f>Resumo!$R$5</f>
        <v>Despesa</v>
      </c>
      <c r="F65221" s="278" t="str">
        <f>Resumo!$R$7</f>
        <v>Despesa Direta</v>
      </c>
      <c r="G65221" s="286">
        <f>'Composições Desp. Diretas'!EF27</f>
        <v>0</v>
      </c>
    </row>
    <row r="65222" spans="1:7">
      <c r="A65222" s="283">
        <f>'Comp. Desp. Indiretas'!$EE$7</f>
        <v>0</v>
      </c>
      <c r="B65222" s="278">
        <f>'Composições Desp. Diretas'!$A$28</f>
        <v>0</v>
      </c>
      <c r="C65222" s="278" t="str">
        <f>EAP!$C$9</f>
        <v>PP01</v>
      </c>
      <c r="D65222" s="279">
        <f>'Composições Desp. Diretas'!$C$28</f>
        <v>0</v>
      </c>
      <c r="E65222" s="278" t="str">
        <f>Resumo!$R$5</f>
        <v>Despesa</v>
      </c>
      <c r="F65222" s="278" t="str">
        <f>Resumo!$R$7</f>
        <v>Despesa Direta</v>
      </c>
      <c r="G65222" s="286">
        <f>'Composições Desp. Diretas'!EF28</f>
        <v>0</v>
      </c>
    </row>
    <row r="65223" spans="1:7">
      <c r="A65223" s="283">
        <f>'Comp. Desp. Indiretas'!$EE$7</f>
        <v>0</v>
      </c>
      <c r="B65223" s="278">
        <f>'Composições Desp. Diretas'!$A$29</f>
        <v>0</v>
      </c>
      <c r="C65223" s="278" t="str">
        <f>EAP!$C$9</f>
        <v>PP01</v>
      </c>
      <c r="D65223" s="279">
        <f>'Composições Desp. Diretas'!$C$29</f>
        <v>0</v>
      </c>
      <c r="E65223" s="278" t="str">
        <f>Resumo!$R$5</f>
        <v>Despesa</v>
      </c>
      <c r="F65223" s="278" t="str">
        <f>Resumo!$R$7</f>
        <v>Despesa Direta</v>
      </c>
      <c r="G65223" s="286">
        <f>'Composições Desp. Diretas'!EF29</f>
        <v>0</v>
      </c>
    </row>
    <row r="65224" spans="1:7">
      <c r="A65224" s="283">
        <f>'Comp. Desp. Indiretas'!$EE$7</f>
        <v>0</v>
      </c>
      <c r="B65224" s="278">
        <f>'Composições Desp. Diretas'!$A$30</f>
        <v>0</v>
      </c>
      <c r="C65224" s="278" t="str">
        <f>EAP!$C$9</f>
        <v>PP01</v>
      </c>
      <c r="D65224" s="279">
        <f>'Composições Desp. Diretas'!$C$30</f>
        <v>0</v>
      </c>
      <c r="E65224" s="278" t="str">
        <f>Resumo!$R$5</f>
        <v>Despesa</v>
      </c>
      <c r="F65224" s="278" t="str">
        <f>Resumo!$R$7</f>
        <v>Despesa Direta</v>
      </c>
      <c r="G65224" s="286">
        <f>'Composições Desp. Diretas'!EF30</f>
        <v>0</v>
      </c>
    </row>
    <row r="65225" spans="1:7">
      <c r="A65225" s="283">
        <f>'Comp. Desp. Indiretas'!$EE$7</f>
        <v>0</v>
      </c>
      <c r="B65225" s="278">
        <f>'Composições Desp. Diretas'!$A$31</f>
        <v>0</v>
      </c>
      <c r="C65225" s="278" t="str">
        <f>EAP!$C$9</f>
        <v>PP01</v>
      </c>
      <c r="D65225" s="279">
        <f>'Composições Desp. Diretas'!$C$31</f>
        <v>0</v>
      </c>
      <c r="E65225" s="278" t="str">
        <f>Resumo!$R$5</f>
        <v>Despesa</v>
      </c>
      <c r="F65225" s="278" t="str">
        <f>Resumo!$R$7</f>
        <v>Despesa Direta</v>
      </c>
      <c r="G65225" s="286">
        <f>'Composições Desp. Diretas'!EF31</f>
        <v>0</v>
      </c>
    </row>
    <row r="65226" spans="1:7">
      <c r="A65226" s="283">
        <f>'Comp. Desp. Indiretas'!$EE$7</f>
        <v>0</v>
      </c>
      <c r="B65226" s="278">
        <f>'Composições Desp. Diretas'!$A$32</f>
        <v>0</v>
      </c>
      <c r="C65226" s="278" t="str">
        <f>EAP!$C$9</f>
        <v>PP01</v>
      </c>
      <c r="D65226" s="279">
        <f>'Composições Desp. Diretas'!$C$32</f>
        <v>0</v>
      </c>
      <c r="E65226" s="278" t="str">
        <f>Resumo!$R$5</f>
        <v>Despesa</v>
      </c>
      <c r="F65226" s="278" t="str">
        <f>Resumo!$R$7</f>
        <v>Despesa Direta</v>
      </c>
      <c r="G65226" s="286">
        <f>'Composições Desp. Diretas'!EF32</f>
        <v>0</v>
      </c>
    </row>
    <row r="65227" spans="1:7">
      <c r="A65227" s="283">
        <f>'Comp. Desp. Indiretas'!$EE$7</f>
        <v>0</v>
      </c>
      <c r="B65227" s="278">
        <f>'Composições Desp. Diretas'!$A$33</f>
        <v>0</v>
      </c>
      <c r="C65227" s="278" t="str">
        <f>EAP!$C$9</f>
        <v>PP01</v>
      </c>
      <c r="D65227" s="279">
        <f>'Composições Desp. Diretas'!$C$33</f>
        <v>0</v>
      </c>
      <c r="E65227" s="278" t="str">
        <f>Resumo!$R$5</f>
        <v>Despesa</v>
      </c>
      <c r="F65227" s="278" t="str">
        <f>Resumo!$R$7</f>
        <v>Despesa Direta</v>
      </c>
      <c r="G65227" s="286">
        <f>'Composições Desp. Diretas'!EF33</f>
        <v>0</v>
      </c>
    </row>
    <row r="65228" spans="1:7">
      <c r="A65228" s="283">
        <f>'Comp. Desp. Indiretas'!$EE$7</f>
        <v>0</v>
      </c>
      <c r="B65228" s="278">
        <f>'Composições Desp. Diretas'!$A$34</f>
        <v>0</v>
      </c>
      <c r="C65228" s="278" t="str">
        <f>EAP!$C$9</f>
        <v>PP01</v>
      </c>
      <c r="D65228" s="279">
        <f>'Composições Desp. Diretas'!$C$34</f>
        <v>0</v>
      </c>
      <c r="E65228" s="278" t="str">
        <f>Resumo!$R$5</f>
        <v>Despesa</v>
      </c>
      <c r="F65228" s="278" t="str">
        <f>Resumo!$R$7</f>
        <v>Despesa Direta</v>
      </c>
      <c r="G65228" s="286">
        <f>'Composições Desp. Diretas'!EF34</f>
        <v>0</v>
      </c>
    </row>
    <row r="65229" spans="1:7">
      <c r="A65229" s="283">
        <f>'Comp. Desp. Indiretas'!$EE$7</f>
        <v>0</v>
      </c>
      <c r="B65229" s="278">
        <f>'Composições Desp. Diretas'!$A$35</f>
        <v>0</v>
      </c>
      <c r="C65229" s="278" t="str">
        <f>EAP!$C$9</f>
        <v>PP01</v>
      </c>
      <c r="D65229" s="279">
        <f>'Composições Desp. Diretas'!$C$35</f>
        <v>0</v>
      </c>
      <c r="E65229" s="278" t="str">
        <f>Resumo!$R$5</f>
        <v>Despesa</v>
      </c>
      <c r="F65229" s="278" t="str">
        <f>Resumo!$R$7</f>
        <v>Despesa Direta</v>
      </c>
      <c r="G65229" s="286">
        <f>'Composições Desp. Diretas'!EF35</f>
        <v>0</v>
      </c>
    </row>
    <row r="65230" spans="1:7">
      <c r="A65230" s="283">
        <f>'Comp. Desp. Indiretas'!$EE$7</f>
        <v>0</v>
      </c>
      <c r="B65230" s="278">
        <f>'Composições Desp. Diretas'!$A$36</f>
        <v>0</v>
      </c>
      <c r="C65230" s="278" t="str">
        <f>EAP!$C$9</f>
        <v>PP01</v>
      </c>
      <c r="D65230" s="279">
        <f>'Composições Desp. Diretas'!$C$36</f>
        <v>0</v>
      </c>
      <c r="E65230" s="278" t="str">
        <f>Resumo!$R$5</f>
        <v>Despesa</v>
      </c>
      <c r="F65230" s="278" t="str">
        <f>Resumo!$R$7</f>
        <v>Despesa Direta</v>
      </c>
      <c r="G65230" s="286">
        <f>'Composições Desp. Diretas'!EF36</f>
        <v>0</v>
      </c>
    </row>
    <row r="65231" spans="1:7">
      <c r="A65231" s="283">
        <f>'Comp. Desp. Indiretas'!$EE$7</f>
        <v>0</v>
      </c>
      <c r="B65231" s="278">
        <f>'Composições Desp. Diretas'!$A$37</f>
        <v>0</v>
      </c>
      <c r="C65231" s="278" t="str">
        <f>EAP!$C$9</f>
        <v>PP01</v>
      </c>
      <c r="D65231" s="279">
        <f>'Composições Desp. Diretas'!$C$37</f>
        <v>0</v>
      </c>
      <c r="E65231" s="278" t="str">
        <f>Resumo!$R$5</f>
        <v>Despesa</v>
      </c>
      <c r="F65231" s="278" t="str">
        <f>Resumo!$R$7</f>
        <v>Despesa Direta</v>
      </c>
      <c r="G65231" s="286">
        <f>'Composições Desp. Diretas'!EF37</f>
        <v>0</v>
      </c>
    </row>
    <row r="65232" spans="1:7">
      <c r="A65232" s="283">
        <f>'Comp. Desp. Indiretas'!$EE$7</f>
        <v>0</v>
      </c>
      <c r="B65232" s="278">
        <f>'Composições Desp. Diretas'!$A$38</f>
        <v>0</v>
      </c>
      <c r="C65232" s="278" t="str">
        <f>EAP!$C$9</f>
        <v>PP01</v>
      </c>
      <c r="D65232" s="279">
        <f>'Composições Desp. Diretas'!$C$38</f>
        <v>0</v>
      </c>
      <c r="E65232" s="278" t="str">
        <f>Resumo!$R$5</f>
        <v>Despesa</v>
      </c>
      <c r="F65232" s="278" t="str">
        <f>Resumo!$R$7</f>
        <v>Despesa Direta</v>
      </c>
      <c r="G65232" s="286">
        <f>'Composições Desp. Diretas'!EF38</f>
        <v>0</v>
      </c>
    </row>
    <row r="65233" spans="1:7">
      <c r="A65233" s="283">
        <f>'Comp. Desp. Indiretas'!$EE$7</f>
        <v>0</v>
      </c>
      <c r="B65233" s="278">
        <f>'Composições Desp. Diretas'!$A$39</f>
        <v>0</v>
      </c>
      <c r="C65233" s="278" t="str">
        <f>EAP!$C$9</f>
        <v>PP01</v>
      </c>
      <c r="D65233" s="279">
        <f>'Composições Desp. Diretas'!$C$39</f>
        <v>0</v>
      </c>
      <c r="E65233" s="278" t="str">
        <f>Resumo!$R$5</f>
        <v>Despesa</v>
      </c>
      <c r="F65233" s="278" t="str">
        <f>Resumo!$R$7</f>
        <v>Despesa Direta</v>
      </c>
      <c r="G65233" s="286">
        <f>'Composições Desp. Diretas'!EF39</f>
        <v>0</v>
      </c>
    </row>
    <row r="65234" spans="1:7">
      <c r="A65234" s="283">
        <f>'Comp. Desp. Indiretas'!$EE$7</f>
        <v>0</v>
      </c>
      <c r="B65234" s="278">
        <f>'Composições Desp. Diretas'!$A$40</f>
        <v>0</v>
      </c>
      <c r="C65234" s="278" t="str">
        <f>EAP!$C$9</f>
        <v>PP01</v>
      </c>
      <c r="D65234" s="279">
        <f>'Composições Desp. Diretas'!$C$40</f>
        <v>0</v>
      </c>
      <c r="E65234" s="278" t="str">
        <f>Resumo!$R$5</f>
        <v>Despesa</v>
      </c>
      <c r="F65234" s="278" t="str">
        <f>Resumo!$R$7</f>
        <v>Despesa Direta</v>
      </c>
      <c r="G65234" s="286">
        <f>'Composições Desp. Diretas'!EF40</f>
        <v>0</v>
      </c>
    </row>
    <row r="65235" spans="1:7">
      <c r="A65235" s="283">
        <f>'Comp. Desp. Indiretas'!$EE$7</f>
        <v>0</v>
      </c>
      <c r="B65235" s="278" t="str">
        <f>'Composições Desp. Diretas'!$A$42</f>
        <v>DG</v>
      </c>
      <c r="C65235" s="278" t="str">
        <f>EAP!$C$10</f>
        <v>PP02</v>
      </c>
      <c r="D65235" s="279" t="str">
        <f>'Composições Desp. Diretas'!$C$42</f>
        <v>ALUGUEL DE VEÍCULO SUV</v>
      </c>
      <c r="E65235" s="278" t="str">
        <f>Resumo!$R$5</f>
        <v>Despesa</v>
      </c>
      <c r="F65235" s="278" t="str">
        <f>Resumo!$R$7</f>
        <v>Despesa Direta</v>
      </c>
      <c r="G65235" s="286">
        <f>'Composições Desp. Diretas'!EF42</f>
        <v>0</v>
      </c>
    </row>
    <row r="65236" spans="1:7">
      <c r="A65236" s="283">
        <f>'Comp. Desp. Indiretas'!$EE$7</f>
        <v>0</v>
      </c>
      <c r="B65236" s="278" t="str">
        <f>'Composições Desp. Diretas'!$A$43</f>
        <v>DG</v>
      </c>
      <c r="C65236" s="278" t="str">
        <f>EAP!$C$10</f>
        <v>PP02</v>
      </c>
      <c r="D65236" s="279" t="str">
        <f>'Composições Desp. Diretas'!$C$43</f>
        <v>COMBUSTÍVEL - GASOLINA</v>
      </c>
      <c r="E65236" s="278" t="str">
        <f>Resumo!$R$5</f>
        <v>Despesa</v>
      </c>
      <c r="F65236" s="278" t="str">
        <f>Resumo!$R$7</f>
        <v>Despesa Direta</v>
      </c>
      <c r="G65236" s="286">
        <f>'Composições Desp. Diretas'!EF43</f>
        <v>0</v>
      </c>
    </row>
    <row r="65237" spans="1:7">
      <c r="A65237" s="283">
        <f>'Comp. Desp. Indiretas'!$EE$7</f>
        <v>0</v>
      </c>
      <c r="B65237" s="278" t="str">
        <f>'Composições Desp. Diretas'!$A$44</f>
        <v>DG</v>
      </c>
      <c r="C65237" s="278" t="str">
        <f>EAP!$C$10</f>
        <v>PP02</v>
      </c>
      <c r="D65237" s="279" t="str">
        <f>'Composições Desp. Diretas'!$C$44</f>
        <v>EQUIPAMENTOS VEÍCULO (SENSOR DE FADIGA + TELEMETRIA)</v>
      </c>
      <c r="E65237" s="278" t="str">
        <f>Resumo!$R$5</f>
        <v>Despesa</v>
      </c>
      <c r="F65237" s="278" t="str">
        <f>Resumo!$R$7</f>
        <v>Despesa Direta</v>
      </c>
      <c r="G65237" s="286">
        <f>'Composições Desp. Diretas'!EF44</f>
        <v>0</v>
      </c>
    </row>
    <row r="65238" spans="1:7">
      <c r="A65238" s="283">
        <f>'Comp. Desp. Indiretas'!$EE$7</f>
        <v>0</v>
      </c>
      <c r="B65238" s="278" t="str">
        <f>'Composições Desp. Diretas'!$A$45</f>
        <v>DG</v>
      </c>
      <c r="C65238" s="278" t="str">
        <f>EAP!$C$10</f>
        <v>PP02</v>
      </c>
      <c r="D65238" s="279" t="str">
        <f>'Composições Desp. Diretas'!$C$45</f>
        <v>INSTALAÇÃO SENSOR FADIGA</v>
      </c>
      <c r="E65238" s="278" t="str">
        <f>Resumo!$R$5</f>
        <v>Despesa</v>
      </c>
      <c r="F65238" s="278" t="str">
        <f>Resumo!$R$7</f>
        <v>Despesa Direta</v>
      </c>
      <c r="G65238" s="286">
        <f>'Composições Desp. Diretas'!EF45</f>
        <v>0</v>
      </c>
    </row>
    <row r="65239" spans="1:7">
      <c r="A65239" s="283">
        <f>'Comp. Desp. Indiretas'!$EE$7</f>
        <v>0</v>
      </c>
      <c r="B65239" s="278" t="str">
        <f>'Composições Desp. Diretas'!$A$46</f>
        <v>DG</v>
      </c>
      <c r="C65239" s="278" t="str">
        <f>EAP!$C$10</f>
        <v>PP02</v>
      </c>
      <c r="D65239" s="279" t="str">
        <f>'Composições Desp. Diretas'!$C$46</f>
        <v>DESINSTALAÇÃO SENSOR FADIGA</v>
      </c>
      <c r="E65239" s="278" t="str">
        <f>Resumo!$R$5</f>
        <v>Despesa</v>
      </c>
      <c r="F65239" s="278" t="str">
        <f>Resumo!$R$7</f>
        <v>Despesa Direta</v>
      </c>
      <c r="G65239" s="286">
        <f>'Composições Desp. Diretas'!EF46</f>
        <v>0</v>
      </c>
    </row>
    <row r="65240" spans="1:7">
      <c r="A65240" s="283">
        <f>'Comp. Desp. Indiretas'!$EE$7</f>
        <v>0</v>
      </c>
      <c r="B65240" s="278" t="str">
        <f>'Composições Desp. Diretas'!$A$47</f>
        <v>DG</v>
      </c>
      <c r="C65240" s="278" t="str">
        <f>EAP!$C$10</f>
        <v>PP02</v>
      </c>
      <c r="D65240" s="279" t="str">
        <f>'Composições Desp. Diretas'!$C$47</f>
        <v>INSTALAÇÃO TELEMETRIA</v>
      </c>
      <c r="E65240" s="278" t="str">
        <f>Resumo!$R$5</f>
        <v>Despesa</v>
      </c>
      <c r="F65240" s="278" t="str">
        <f>Resumo!$R$7</f>
        <v>Despesa Direta</v>
      </c>
      <c r="G65240" s="286">
        <f>'Composições Desp. Diretas'!EF47</f>
        <v>0</v>
      </c>
    </row>
    <row r="65241" spans="1:7">
      <c r="A65241" s="283">
        <f>'Comp. Desp. Indiretas'!$EE$7</f>
        <v>0</v>
      </c>
      <c r="B65241" s="278" t="str">
        <f>'Composições Desp. Diretas'!$A$48</f>
        <v>DG</v>
      </c>
      <c r="C65241" s="278" t="str">
        <f>EAP!$C$10</f>
        <v>PP02</v>
      </c>
      <c r="D65241" s="279" t="str">
        <f>'Composições Desp. Diretas'!$C$48</f>
        <v>DESINSTALAÇÃO TELEMETRIA</v>
      </c>
      <c r="E65241" s="278" t="str">
        <f>Resumo!$R$5</f>
        <v>Despesa</v>
      </c>
      <c r="F65241" s="278" t="str">
        <f>Resumo!$R$7</f>
        <v>Despesa Direta</v>
      </c>
      <c r="G65241" s="286">
        <f>'Composições Desp. Diretas'!EF48</f>
        <v>0</v>
      </c>
    </row>
    <row r="65242" spans="1:7">
      <c r="A65242" s="283">
        <f>'Comp. Desp. Indiretas'!$EE$7</f>
        <v>0</v>
      </c>
      <c r="B65242" s="278" t="str">
        <f>'Composições Desp. Diretas'!$A$49</f>
        <v>DG</v>
      </c>
      <c r="C65242" s="278" t="str">
        <f>EAP!$C$10</f>
        <v>PP02</v>
      </c>
      <c r="D65242" s="279" t="str">
        <f>'Composições Desp. Diretas'!$C$49</f>
        <v>INSTALAÇÃO E DESINSTALAÇÃO DE SIRENE DE RÉ</v>
      </c>
      <c r="E65242" s="278" t="str">
        <f>Resumo!$R$5</f>
        <v>Despesa</v>
      </c>
      <c r="F65242" s="278" t="str">
        <f>Resumo!$R$7</f>
        <v>Despesa Direta</v>
      </c>
      <c r="G65242" s="286">
        <f>'Composições Desp. Diretas'!EF49</f>
        <v>0</v>
      </c>
    </row>
    <row r="65243" spans="1:7">
      <c r="A65243" s="283">
        <f>'Comp. Desp. Indiretas'!$EE$7</f>
        <v>0</v>
      </c>
      <c r="B65243" s="278" t="str">
        <f>'Composições Desp. Diretas'!$A$50</f>
        <v>DG</v>
      </c>
      <c r="C65243" s="278" t="str">
        <f>EAP!$C$10</f>
        <v>PP02</v>
      </c>
      <c r="D65243" s="279" t="str">
        <f>'Composições Desp. Diretas'!$C$50</f>
        <v>LAVAGEM DE VEÍCULO</v>
      </c>
      <c r="E65243" s="278" t="str">
        <f>Resumo!$R$5</f>
        <v>Despesa</v>
      </c>
      <c r="F65243" s="278" t="str">
        <f>Resumo!$R$7</f>
        <v>Despesa Direta</v>
      </c>
      <c r="G65243" s="286">
        <f>'Composições Desp. Diretas'!EF50</f>
        <v>0</v>
      </c>
    </row>
    <row r="65244" spans="1:7">
      <c r="A65244" s="283">
        <f>'Comp. Desp. Indiretas'!$EE$7</f>
        <v>0</v>
      </c>
      <c r="B65244" s="278" t="str">
        <f>'Composições Desp. Diretas'!$A$51</f>
        <v>MA</v>
      </c>
      <c r="C65244" s="278" t="str">
        <f>EAP!$C$10</f>
        <v>PP02</v>
      </c>
      <c r="D65244" s="279" t="str">
        <f>'Composições Desp. Diretas'!$C$51</f>
        <v>MATERIAIS GRÁFICOS (CARTILHAS, FOLDERS, BANNER, CADERNO, OUTDOOR, PLACAS, E ETC)</v>
      </c>
      <c r="E65244" s="278" t="str">
        <f>Resumo!$R$5</f>
        <v>Despesa</v>
      </c>
      <c r="F65244" s="278" t="str">
        <f>Resumo!$R$7</f>
        <v>Despesa Direta</v>
      </c>
      <c r="G65244" s="286">
        <f>'Composições Desp. Diretas'!EF51</f>
        <v>0</v>
      </c>
    </row>
    <row r="65245" spans="1:7">
      <c r="A65245" s="283">
        <f>'Comp. Desp. Indiretas'!$EE$7</f>
        <v>0</v>
      </c>
      <c r="B65245" s="278" t="str">
        <f>'Composições Desp. Diretas'!$A$52</f>
        <v>DG</v>
      </c>
      <c r="C65245" s="278" t="str">
        <f>EAP!$C$10</f>
        <v>PP02</v>
      </c>
      <c r="D65245" s="279" t="str">
        <f>'Composições Desp. Diretas'!$C$52</f>
        <v>LANCHES OFICINAS / EVENTOS / REUNIÕES</v>
      </c>
      <c r="E65245" s="278" t="str">
        <f>Resumo!$R$5</f>
        <v>Despesa</v>
      </c>
      <c r="F65245" s="278" t="str">
        <f>Resumo!$R$7</f>
        <v>Despesa Direta</v>
      </c>
      <c r="G65245" s="286">
        <f>'Composições Desp. Diretas'!EF52</f>
        <v>0</v>
      </c>
    </row>
    <row r="65246" spans="1:7">
      <c r="A65246" s="283">
        <f>'Comp. Desp. Indiretas'!$EE$7</f>
        <v>0</v>
      </c>
      <c r="B65246" s="278" t="str">
        <f>'Composições Desp. Diretas'!$A$53</f>
        <v>DG</v>
      </c>
      <c r="C65246" s="278" t="str">
        <f>EAP!$C$10</f>
        <v>PP02</v>
      </c>
      <c r="D65246" s="279" t="str">
        <f>'Composições Desp. Diretas'!$C$53</f>
        <v>TRANSPORTE PARTICIPANTES</v>
      </c>
      <c r="E65246" s="278" t="str">
        <f>Resumo!$R$5</f>
        <v>Despesa</v>
      </c>
      <c r="F65246" s="278" t="str">
        <f>Resumo!$R$7</f>
        <v>Despesa Direta</v>
      </c>
      <c r="G65246" s="286">
        <f>'Composições Desp. Diretas'!EF53</f>
        <v>0</v>
      </c>
    </row>
    <row r="65247" spans="1:7">
      <c r="A65247" s="283">
        <f>'Comp. Desp. Indiretas'!$EE$7</f>
        <v>0</v>
      </c>
      <c r="B65247" s="278" t="str">
        <f>'Composições Desp. Diretas'!$A$54</f>
        <v>MA</v>
      </c>
      <c r="C65247" s="278" t="str">
        <f>EAP!$C$10</f>
        <v>PP02</v>
      </c>
      <c r="D65247" s="279" t="str">
        <f>'Composições Desp. Diretas'!$C$54</f>
        <v>MATERIAIS DE ESCRITÓRIO (CARTOLINA, PAPEL, TESOURA, CANETA, LÁPIS, GRAMPEADOR, DUREX, FITA ADESIVA, E ETC.)</v>
      </c>
      <c r="E65247" s="278" t="str">
        <f>Resumo!$R$5</f>
        <v>Despesa</v>
      </c>
      <c r="F65247" s="278" t="str">
        <f>Resumo!$R$7</f>
        <v>Despesa Direta</v>
      </c>
      <c r="G65247" s="286">
        <f>'Composições Desp. Diretas'!EF54</f>
        <v>0</v>
      </c>
    </row>
    <row r="65248" spans="1:7">
      <c r="A65248" s="283">
        <f>'Comp. Desp. Indiretas'!$EE$7</f>
        <v>0</v>
      </c>
      <c r="B65248" s="278" t="str">
        <f>'Composições Desp. Diretas'!$A$55</f>
        <v>MA</v>
      </c>
      <c r="C65248" s="278" t="str">
        <f>EAP!$C$10</f>
        <v>PP02</v>
      </c>
      <c r="D65248" s="279" t="str">
        <f>'Composições Desp. Diretas'!$C$55</f>
        <v>MATERIAIS ACESSÓRIOS PARA AS CAMPANHAS/OFICINAS (BRINDES, CAMISETAS, E ETC.)</v>
      </c>
      <c r="E65248" s="278" t="str">
        <f>Resumo!$R$5</f>
        <v>Despesa</v>
      </c>
      <c r="F65248" s="278" t="str">
        <f>Resumo!$R$7</f>
        <v>Despesa Direta</v>
      </c>
      <c r="G65248" s="286">
        <f>'Composições Desp. Diretas'!EF55</f>
        <v>0</v>
      </c>
    </row>
    <row r="65249" spans="1:7">
      <c r="A65249" s="283">
        <f>'Comp. Desp. Indiretas'!$EE$7</f>
        <v>0</v>
      </c>
      <c r="B65249" s="278" t="str">
        <f>'Composições Desp. Diretas'!$A$56</f>
        <v>DG</v>
      </c>
      <c r="C65249" s="278" t="str">
        <f>EAP!$C$10</f>
        <v>PP02</v>
      </c>
      <c r="D65249" s="279" t="str">
        <f>'Composições Desp. Diretas'!$C$56</f>
        <v>HOSPEDAGEM VIAGEM</v>
      </c>
      <c r="E65249" s="278" t="str">
        <f>Resumo!$R$5</f>
        <v>Despesa</v>
      </c>
      <c r="F65249" s="278" t="str">
        <f>Resumo!$R$7</f>
        <v>Despesa Direta</v>
      </c>
      <c r="G65249" s="286">
        <f>'Composições Desp. Diretas'!EF56</f>
        <v>0</v>
      </c>
    </row>
    <row r="65250" spans="1:7">
      <c r="A65250" s="283">
        <f>'Comp. Desp. Indiretas'!$EE$7</f>
        <v>0</v>
      </c>
      <c r="B65250" s="278" t="str">
        <f>'Composições Desp. Diretas'!$A$57</f>
        <v>DG</v>
      </c>
      <c r="C65250" s="278" t="str">
        <f>EAP!$C$10</f>
        <v>PP02</v>
      </c>
      <c r="D65250" s="279" t="str">
        <f>'Composições Desp. Diretas'!$C$57</f>
        <v>ALIMENTAÇÃO VIAGEM (CAFÉ / ALMOÇO OU JANTA)</v>
      </c>
      <c r="E65250" s="278" t="str">
        <f>Resumo!$R$5</f>
        <v>Despesa</v>
      </c>
      <c r="F65250" s="278" t="str">
        <f>Resumo!$R$7</f>
        <v>Despesa Direta</v>
      </c>
      <c r="G65250" s="286">
        <f>'Composições Desp. Diretas'!EF57</f>
        <v>0</v>
      </c>
    </row>
    <row r="65251" spans="1:7">
      <c r="A65251" s="283">
        <f>'Comp. Desp. Indiretas'!$EE$7</f>
        <v>0</v>
      </c>
      <c r="B65251" s="278" t="str">
        <f>'Composições Desp. Diretas'!$A$58</f>
        <v>DG</v>
      </c>
      <c r="C65251" s="278" t="str">
        <f>EAP!$C$10</f>
        <v>PP02</v>
      </c>
      <c r="D65251" s="279" t="str">
        <f>'Composições Desp. Diretas'!$C$58</f>
        <v>PASSAGEM TERRESTRE / TRANSLADO</v>
      </c>
      <c r="E65251" s="278" t="str">
        <f>Resumo!$R$5</f>
        <v>Despesa</v>
      </c>
      <c r="F65251" s="278" t="str">
        <f>Resumo!$R$7</f>
        <v>Despesa Direta</v>
      </c>
      <c r="G65251" s="286">
        <f>'Composições Desp. Diretas'!EF58</f>
        <v>0</v>
      </c>
    </row>
    <row r="65252" spans="1:7">
      <c r="A65252" s="283">
        <f>'Comp. Desp. Indiretas'!$EE$7</f>
        <v>0</v>
      </c>
      <c r="B65252" s="278">
        <f>'Composições Desp. Diretas'!$A$59</f>
        <v>0</v>
      </c>
      <c r="C65252" s="278" t="str">
        <f>EAP!$C$10</f>
        <v>PP02</v>
      </c>
      <c r="D65252" s="279">
        <f>'Composições Desp. Diretas'!$C$59</f>
        <v>0</v>
      </c>
      <c r="E65252" s="278" t="str">
        <f>Resumo!$R$5</f>
        <v>Despesa</v>
      </c>
      <c r="F65252" s="278" t="str">
        <f>Resumo!$R$7</f>
        <v>Despesa Direta</v>
      </c>
      <c r="G65252" s="286">
        <f>'Composições Desp. Diretas'!EF59</f>
        <v>0</v>
      </c>
    </row>
    <row r="65253" spans="1:7">
      <c r="A65253" s="283">
        <f>'Comp. Desp. Indiretas'!$EE$7</f>
        <v>0</v>
      </c>
      <c r="B65253" s="278">
        <f>'Composições Desp. Diretas'!$A$60</f>
        <v>0</v>
      </c>
      <c r="C65253" s="278" t="str">
        <f>EAP!$C$10</f>
        <v>PP02</v>
      </c>
      <c r="D65253" s="279">
        <f>'Composições Desp. Diretas'!$C$60</f>
        <v>0</v>
      </c>
      <c r="E65253" s="278" t="str">
        <f>Resumo!$R$5</f>
        <v>Despesa</v>
      </c>
      <c r="F65253" s="278" t="str">
        <f>Resumo!$R$7</f>
        <v>Despesa Direta</v>
      </c>
      <c r="G65253" s="286">
        <f>'Composições Desp. Diretas'!EF60</f>
        <v>0</v>
      </c>
    </row>
    <row r="65254" spans="1:7">
      <c r="A65254" s="283">
        <f>'Comp. Desp. Indiretas'!$EE$7</f>
        <v>0</v>
      </c>
      <c r="B65254" s="278">
        <f>'Composições Desp. Diretas'!$A$61</f>
        <v>0</v>
      </c>
      <c r="C65254" s="278" t="str">
        <f>EAP!$C$10</f>
        <v>PP02</v>
      </c>
      <c r="D65254" s="279">
        <f>'Composições Desp. Diretas'!$C$61</f>
        <v>0</v>
      </c>
      <c r="E65254" s="278" t="str">
        <f>Resumo!$R$5</f>
        <v>Despesa</v>
      </c>
      <c r="F65254" s="278" t="str">
        <f>Resumo!$R$7</f>
        <v>Despesa Direta</v>
      </c>
      <c r="G65254" s="286">
        <f>'Composições Desp. Diretas'!EF61</f>
        <v>0</v>
      </c>
    </row>
    <row r="65255" spans="1:7">
      <c r="A65255" s="283">
        <f>'Comp. Desp. Indiretas'!$EE$7</f>
        <v>0</v>
      </c>
      <c r="B65255" s="278">
        <f>'Composições Desp. Diretas'!$A$62</f>
        <v>0</v>
      </c>
      <c r="C65255" s="278" t="str">
        <f>EAP!$C$10</f>
        <v>PP02</v>
      </c>
      <c r="D65255" s="279">
        <f>'Composições Desp. Diretas'!$C$62</f>
        <v>0</v>
      </c>
      <c r="E65255" s="278" t="str">
        <f>Resumo!$R$5</f>
        <v>Despesa</v>
      </c>
      <c r="F65255" s="278" t="str">
        <f>Resumo!$R$7</f>
        <v>Despesa Direta</v>
      </c>
      <c r="G65255" s="286">
        <f>'Composições Desp. Diretas'!EF62</f>
        <v>0</v>
      </c>
    </row>
    <row r="65256" spans="1:7">
      <c r="A65256" s="283">
        <f>'Comp. Desp. Indiretas'!$EE$7</f>
        <v>0</v>
      </c>
      <c r="B65256" s="278">
        <f>'Composições Desp. Diretas'!$A$63</f>
        <v>0</v>
      </c>
      <c r="C65256" s="278" t="str">
        <f>EAP!$C$10</f>
        <v>PP02</v>
      </c>
      <c r="D65256" s="279">
        <f>'Composições Desp. Diretas'!$C$63</f>
        <v>0</v>
      </c>
      <c r="E65256" s="278" t="str">
        <f>Resumo!$R$5</f>
        <v>Despesa</v>
      </c>
      <c r="F65256" s="278" t="str">
        <f>Resumo!$R$7</f>
        <v>Despesa Direta</v>
      </c>
      <c r="G65256" s="286">
        <f>'Composições Desp. Diretas'!EF63</f>
        <v>0</v>
      </c>
    </row>
    <row r="65257" spans="1:7">
      <c r="A65257" s="283">
        <f>'Comp. Desp. Indiretas'!$EE$7</f>
        <v>0</v>
      </c>
      <c r="B65257" s="278">
        <f>'Composições Desp. Diretas'!$A$64</f>
        <v>0</v>
      </c>
      <c r="C65257" s="278" t="str">
        <f>EAP!$C$10</f>
        <v>PP02</v>
      </c>
      <c r="D65257" s="279">
        <f>'Composições Desp. Diretas'!$C$64</f>
        <v>0</v>
      </c>
      <c r="E65257" s="278" t="str">
        <f>Resumo!$R$5</f>
        <v>Despesa</v>
      </c>
      <c r="F65257" s="278" t="str">
        <f>Resumo!$R$7</f>
        <v>Despesa Direta</v>
      </c>
      <c r="G65257" s="286">
        <f>'Composições Desp. Diretas'!EF64</f>
        <v>0</v>
      </c>
    </row>
    <row r="65258" spans="1:7">
      <c r="A65258" s="283">
        <f>'Comp. Desp. Indiretas'!$EE$7</f>
        <v>0</v>
      </c>
      <c r="B65258" s="278">
        <f>'Composições Desp. Diretas'!$A$65</f>
        <v>0</v>
      </c>
      <c r="C65258" s="278" t="str">
        <f>EAP!$C$10</f>
        <v>PP02</v>
      </c>
      <c r="D65258" s="279">
        <f>'Composições Desp. Diretas'!$C$65</f>
        <v>0</v>
      </c>
      <c r="E65258" s="278" t="str">
        <f>Resumo!$R$5</f>
        <v>Despesa</v>
      </c>
      <c r="F65258" s="278" t="str">
        <f>Resumo!$R$7</f>
        <v>Despesa Direta</v>
      </c>
      <c r="G65258" s="286">
        <f>'Composições Desp. Diretas'!EF65</f>
        <v>0</v>
      </c>
    </row>
    <row r="65259" spans="1:7">
      <c r="A65259" s="283">
        <f>'Comp. Desp. Indiretas'!$EE$7</f>
        <v>0</v>
      </c>
      <c r="B65259" s="278">
        <f>'Composições Desp. Diretas'!$A$66</f>
        <v>0</v>
      </c>
      <c r="C65259" s="278" t="str">
        <f>EAP!$C$10</f>
        <v>PP02</v>
      </c>
      <c r="D65259" s="279">
        <f>'Composições Desp. Diretas'!$C$66</f>
        <v>0</v>
      </c>
      <c r="E65259" s="278" t="str">
        <f>Resumo!$R$5</f>
        <v>Despesa</v>
      </c>
      <c r="F65259" s="278" t="str">
        <f>Resumo!$R$7</f>
        <v>Despesa Direta</v>
      </c>
      <c r="G65259" s="286">
        <f>'Composições Desp. Diretas'!EF66</f>
        <v>0</v>
      </c>
    </row>
    <row r="65260" spans="1:7">
      <c r="A65260" s="283">
        <f>'Comp. Desp. Indiretas'!$EE$7</f>
        <v>0</v>
      </c>
      <c r="B65260" s="278">
        <f>'Composições Desp. Diretas'!$A$67</f>
        <v>0</v>
      </c>
      <c r="C65260" s="278" t="str">
        <f>EAP!$C$10</f>
        <v>PP02</v>
      </c>
      <c r="D65260" s="279">
        <f>'Composições Desp. Diretas'!$C$67</f>
        <v>0</v>
      </c>
      <c r="E65260" s="278" t="str">
        <f>Resumo!$R$5</f>
        <v>Despesa</v>
      </c>
      <c r="F65260" s="278" t="str">
        <f>Resumo!$R$7</f>
        <v>Despesa Direta</v>
      </c>
      <c r="G65260" s="286">
        <f>'Composições Desp. Diretas'!EF67</f>
        <v>0</v>
      </c>
    </row>
    <row r="65261" spans="1:7">
      <c r="A65261" s="283">
        <f>'Comp. Desp. Indiretas'!$EE$7</f>
        <v>0</v>
      </c>
      <c r="B65261" s="278">
        <f>'Composições Desp. Diretas'!$A$68</f>
        <v>0</v>
      </c>
      <c r="C65261" s="278" t="str">
        <f>EAP!$C$10</f>
        <v>PP02</v>
      </c>
      <c r="D65261" s="279">
        <f>'Composições Desp. Diretas'!$C$68</f>
        <v>0</v>
      </c>
      <c r="E65261" s="278" t="str">
        <f>Resumo!$R$5</f>
        <v>Despesa</v>
      </c>
      <c r="F65261" s="278" t="str">
        <f>Resumo!$R$7</f>
        <v>Despesa Direta</v>
      </c>
      <c r="G65261" s="286">
        <f>'Composições Desp. Diretas'!EF68</f>
        <v>0</v>
      </c>
    </row>
    <row r="65262" spans="1:7">
      <c r="A65262" s="283">
        <f>'Comp. Desp. Indiretas'!$EE$7</f>
        <v>0</v>
      </c>
      <c r="B65262" s="278">
        <f>'Composições Desp. Diretas'!$A$69</f>
        <v>0</v>
      </c>
      <c r="C65262" s="278" t="str">
        <f>EAP!$C$10</f>
        <v>PP02</v>
      </c>
      <c r="D65262" s="279">
        <f>'Composições Desp. Diretas'!$C$69</f>
        <v>0</v>
      </c>
      <c r="E65262" s="278" t="str">
        <f>Resumo!$R$5</f>
        <v>Despesa</v>
      </c>
      <c r="F65262" s="278" t="str">
        <f>Resumo!$R$7</f>
        <v>Despesa Direta</v>
      </c>
      <c r="G65262" s="286">
        <f>'Composições Desp. Diretas'!EF69</f>
        <v>0</v>
      </c>
    </row>
    <row r="65263" spans="1:7">
      <c r="A65263" s="283">
        <f>'Comp. Desp. Indiretas'!$EE$7</f>
        <v>0</v>
      </c>
      <c r="B65263" s="278">
        <f>'Composições Desp. Diretas'!$A$70</f>
        <v>0</v>
      </c>
      <c r="C65263" s="278" t="str">
        <f>EAP!$C$10</f>
        <v>PP02</v>
      </c>
      <c r="D65263" s="279">
        <f>'Composições Desp. Diretas'!$C$70</f>
        <v>0</v>
      </c>
      <c r="E65263" s="278" t="str">
        <f>Resumo!$R$5</f>
        <v>Despesa</v>
      </c>
      <c r="F65263" s="278" t="str">
        <f>Resumo!$R$7</f>
        <v>Despesa Direta</v>
      </c>
      <c r="G65263" s="286">
        <f>'Composições Desp. Diretas'!EF70</f>
        <v>0</v>
      </c>
    </row>
    <row r="65264" spans="1:7">
      <c r="A65264" s="283">
        <f>'Comp. Desp. Indiretas'!$EE$7</f>
        <v>0</v>
      </c>
      <c r="B65264" s="278">
        <f>'Composições Desp. Diretas'!$A$71</f>
        <v>0</v>
      </c>
      <c r="C65264" s="278" t="str">
        <f>EAP!$C$10</f>
        <v>PP02</v>
      </c>
      <c r="D65264" s="279">
        <f>'Composições Desp. Diretas'!$C$71</f>
        <v>0</v>
      </c>
      <c r="E65264" s="278" t="str">
        <f>Resumo!$R$5</f>
        <v>Despesa</v>
      </c>
      <c r="F65264" s="278" t="str">
        <f>Resumo!$R$7</f>
        <v>Despesa Direta</v>
      </c>
      <c r="G65264" s="286">
        <f>'Composições Desp. Diretas'!EF71</f>
        <v>0</v>
      </c>
    </row>
    <row r="65265" spans="1:7">
      <c r="A65265" s="283">
        <f>'Comp. Desp. Indiretas'!$EE$7</f>
        <v>0</v>
      </c>
      <c r="B65265" s="278">
        <f>'Composições Desp. Diretas'!$A$72</f>
        <v>0</v>
      </c>
      <c r="C65265" s="278" t="str">
        <f>EAP!$C$10</f>
        <v>PP02</v>
      </c>
      <c r="D65265" s="279">
        <f>'Composições Desp. Diretas'!$C$72</f>
        <v>0</v>
      </c>
      <c r="E65265" s="278" t="str">
        <f>Resumo!$R$5</f>
        <v>Despesa</v>
      </c>
      <c r="F65265" s="278" t="str">
        <f>Resumo!$R$7</f>
        <v>Despesa Direta</v>
      </c>
      <c r="G65265" s="286">
        <f>'Composições Desp. Diretas'!EF72</f>
        <v>0</v>
      </c>
    </row>
    <row r="66134" spans="1:7">
      <c r="A66134" s="283">
        <f>'Comp. Desp. Indiretas'!$EE$7</f>
        <v>0</v>
      </c>
      <c r="D66134" s="279" t="str">
        <f>'CRONOG. DE RECEBIMENTO'!$A$5</f>
        <v>SUBPROGRAMA DE EDUCAÇÃO AMBIENTAL PARA A COMUNIDADE (PEAC)</v>
      </c>
      <c r="E66134" s="278" t="str">
        <f>Resumo!$R$4</f>
        <v>Receita</v>
      </c>
      <c r="F66134" s="278" t="str">
        <f>Resumo!$R$4</f>
        <v>Receita</v>
      </c>
      <c r="G66134" s="286">
        <f>'CRONOG. DE RECEBIMENTO'!BI5</f>
        <v>0</v>
      </c>
    </row>
    <row r="66135" spans="1:7">
      <c r="A66135" s="283">
        <f>'Comp. Desp. Indiretas'!$EE$7</f>
        <v>0</v>
      </c>
      <c r="D66135" s="279" t="str">
        <f>'CRONOG. DE RECEBIMENTO'!$A$6</f>
        <v>Plano de Trabalho de Comunidade (PEAC)</v>
      </c>
      <c r="E66135" s="278" t="str">
        <f>Resumo!$R$4</f>
        <v>Receita</v>
      </c>
      <c r="F66135" s="278" t="str">
        <f>Resumo!$R$4</f>
        <v>Receita</v>
      </c>
      <c r="G66135" s="286">
        <f>'CRONOG. DE RECEBIMENTO'!BI6</f>
        <v>0</v>
      </c>
    </row>
    <row r="66136" spans="1:7">
      <c r="A66136" s="283">
        <f>'Comp. Desp. Indiretas'!$EE$7</f>
        <v>0</v>
      </c>
      <c r="D66136" s="279" t="str">
        <f>'CRONOG. DE RECEBIMENTO'!$A$7</f>
        <v>Formar Comitê de Educação Ambiental de Comunidade (PEAC)</v>
      </c>
      <c r="E66136" s="278" t="str">
        <f>Resumo!$R$4</f>
        <v>Receita</v>
      </c>
      <c r="F66136" s="278" t="str">
        <f>Resumo!$R$4</f>
        <v>Receita</v>
      </c>
      <c r="G66136" s="286">
        <f>'CRONOG. DE RECEBIMENTO'!BI7</f>
        <v>0</v>
      </c>
    </row>
    <row r="66137" spans="1:7">
      <c r="A66137" s="283">
        <f>'Comp. Desp. Indiretas'!$EE$7</f>
        <v>0</v>
      </c>
      <c r="D66137" s="279" t="str">
        <f>'CRONOG. DE RECEBIMENTO'!$A$8</f>
        <v>Manter Comitê de Educação Ambiental em comunidades (PEAC)</v>
      </c>
      <c r="E66137" s="278" t="str">
        <f>Resumo!$R$4</f>
        <v>Receita</v>
      </c>
      <c r="F66137" s="278" t="str">
        <f>Resumo!$R$4</f>
        <v>Receita</v>
      </c>
      <c r="G66137" s="286">
        <f>'CRONOG. DE RECEBIMENTO'!BI8</f>
        <v>0</v>
      </c>
    </row>
    <row r="66138" spans="1:7">
      <c r="A66138" s="283">
        <f>'Comp. Desp. Indiretas'!$EE$7</f>
        <v>0</v>
      </c>
      <c r="D66138" s="279" t="str">
        <f>'CRONOG. DE RECEBIMENTO'!$A$24</f>
        <v>Realizar análise técnica mensal das atividades de Educação Ambiental do PEAC</v>
      </c>
      <c r="E66138" s="278" t="str">
        <f>Resumo!$R$4</f>
        <v>Receita</v>
      </c>
      <c r="F66138" s="278" t="str">
        <f>Resumo!$R$4</f>
        <v>Receita</v>
      </c>
      <c r="G66138" s="286">
        <f>'CRONOG. DE RECEBIMENTO'!BI24</f>
        <v>0</v>
      </c>
    </row>
    <row r="66139" spans="1:7">
      <c r="A66139" s="283">
        <f>'Comp. Desp. Indiretas'!$EE$7</f>
        <v>0</v>
      </c>
      <c r="D66139" s="279" t="str">
        <f>'CRONOG. DE RECEBIMENTO'!$A$25</f>
        <v>Realizar Blitz Educativa sobre SSMA para Comunidades (PEAC)</v>
      </c>
      <c r="E66139" s="278" t="str">
        <f>Resumo!$R$4</f>
        <v>Receita</v>
      </c>
      <c r="F66139" s="278" t="str">
        <f>Resumo!$R$4</f>
        <v>Receita</v>
      </c>
      <c r="G66139" s="286">
        <f>'CRONOG. DE RECEBIMENTO'!BI25</f>
        <v>0</v>
      </c>
    </row>
    <row r="66140" spans="1:7">
      <c r="A66140" s="283">
        <f>'Comp. Desp. Indiretas'!$EE$7</f>
        <v>0</v>
      </c>
      <c r="D66140" s="279" t="str">
        <f>'CRONOG. DE RECEBIMENTO'!$A$26</f>
        <v>Despesas tributáveis do item 6.1.12</v>
      </c>
      <c r="E66140" s="278" t="str">
        <f>Resumo!$R$4</f>
        <v>Receita</v>
      </c>
      <c r="F66140" s="278" t="str">
        <f>Resumo!$R$4</f>
        <v>Receita</v>
      </c>
      <c r="G66140" s="286">
        <f>'CRONOG. DE RECEBIMENTO'!BI26</f>
        <v>0</v>
      </c>
    </row>
    <row r="66141" spans="1:7">
      <c r="A66141" s="283">
        <f>'Comp. Desp. Indiretas'!$EE$7</f>
        <v>0</v>
      </c>
      <c r="D66141" s="279" t="str">
        <f>'CRONOG. DE RECEBIMENTO'!$A$42</f>
        <v>Despesas tributáveis do item 6.1.21</v>
      </c>
      <c r="E66141" s="278" t="str">
        <f>Resumo!$R$4</f>
        <v>Receita</v>
      </c>
      <c r="F66141" s="278" t="str">
        <f>Resumo!$R$4</f>
        <v>Receita</v>
      </c>
      <c r="G66141" s="286">
        <f>'CRONOG. DE RECEBIMENTO'!BI42</f>
        <v>0</v>
      </c>
    </row>
    <row r="66142" spans="1:7">
      <c r="A66142" s="283">
        <f>'Comp. Desp. Indiretas'!$EE$7</f>
        <v>0</v>
      </c>
      <c r="D66142" s="279" t="str">
        <f>'CRONOG. DE RECEBIMENTO'!$A$43</f>
        <v>Monitorar atividade do Programa de Educação Ambiental do Trabalhador (PEAT)</v>
      </c>
      <c r="E66142" s="278" t="str">
        <f>Resumo!$R$4</f>
        <v>Receita</v>
      </c>
      <c r="F66142" s="278" t="str">
        <f>Resumo!$R$4</f>
        <v>Receita</v>
      </c>
      <c r="G66142" s="286">
        <f>'CRONOG. DE RECEBIMENTO'!BI43</f>
        <v>0</v>
      </c>
    </row>
    <row r="66143" spans="1:7">
      <c r="A66143" s="283">
        <f>'Comp. Desp. Indiretas'!$EE$7</f>
        <v>0</v>
      </c>
      <c r="D66143" s="279" t="str">
        <f>'CRONOG. DE RECEBIMENTO'!$A$44</f>
        <v>Despesas tributáveis do item 6.1.22</v>
      </c>
      <c r="E66143" s="278" t="str">
        <f>Resumo!$R$4</f>
        <v>Receita</v>
      </c>
      <c r="F66143" s="278" t="str">
        <f>Resumo!$R$4</f>
        <v>Receita</v>
      </c>
      <c r="G66143" s="286">
        <f>'CRONOG. DE RECEBIMENTO'!BI44</f>
        <v>0</v>
      </c>
    </row>
    <row r="66144" spans="1:7">
      <c r="A66144" s="283">
        <f>'Comp. Desp. Indiretas'!$EE$7</f>
        <v>0</v>
      </c>
      <c r="D66144" s="279" t="str">
        <f>'CRONOG. DE RECEBIMENTO'!$A$45</f>
        <v>Realizar análise técnica mensal das atividades de Educação Ambiental do PEAT</v>
      </c>
      <c r="E66144" s="278" t="str">
        <f>Resumo!$R$4</f>
        <v>Receita</v>
      </c>
      <c r="F66144" s="278" t="str">
        <f>Resumo!$R$4</f>
        <v>Receita</v>
      </c>
      <c r="G66144" s="286">
        <f>'CRONOG. DE RECEBIMENTO'!BI45</f>
        <v>0</v>
      </c>
    </row>
    <row r="66145" spans="1:7">
      <c r="A66145" s="283">
        <f>'Comp. Desp. Indiretas'!$EE$7</f>
        <v>0</v>
      </c>
      <c r="D66145" s="279" t="str">
        <f>'CRONOG. DE RECEBIMENTO'!$A$46</f>
        <v>Realizar Diagnóstico Socioambiental Participativo (DSAP) para empregados</v>
      </c>
      <c r="E66145" s="278" t="str">
        <f>Resumo!$R$4</f>
        <v>Receita</v>
      </c>
      <c r="F66145" s="278" t="str">
        <f>Resumo!$R$4</f>
        <v>Receita</v>
      </c>
      <c r="G66145" s="286">
        <f>'CRONOG. DE RECEBIMENTO'!BI46</f>
        <v>0</v>
      </c>
    </row>
    <row r="66147" spans="1:7">
      <c r="A66147" s="283">
        <f>'Comp. Desp. Indiretas'!$EE$7</f>
        <v>0</v>
      </c>
      <c r="D66147" s="279" t="str">
        <f>'CRONOG. DE RECEBIMENTO'!$A$47</f>
        <v>Despesas tributáveis do item 6.1.24</v>
      </c>
      <c r="E66147" s="278" t="str">
        <f>Resumo!$R$4</f>
        <v>Receita</v>
      </c>
      <c r="F66147" s="278" t="str">
        <f>Resumo!$R$4</f>
        <v>Receita</v>
      </c>
      <c r="G66147" s="286">
        <f>'CRONOG. DE RECEBIMENTO'!BI47</f>
        <v>0</v>
      </c>
    </row>
    <row r="66148" spans="1:7">
      <c r="A66148" s="283">
        <f>'Comp. Desp. Indiretas'!$EE$7</f>
        <v>0</v>
      </c>
      <c r="D66148" s="279" t="str">
        <f>'CRONOG. DE RECEBIMENTO'!$A$48</f>
        <v>PRODUÇÃO DE ARTES VISUAIS</v>
      </c>
      <c r="E66148" s="278" t="str">
        <f>Resumo!$R$4</f>
        <v>Receita</v>
      </c>
      <c r="F66148" s="278" t="str">
        <f>Resumo!$R$4</f>
        <v>Receita</v>
      </c>
      <c r="G66148" s="286">
        <f>'CRONOG. DE RECEBIMENTO'!BI48</f>
        <v>0</v>
      </c>
    </row>
    <row r="66149" spans="1:7">
      <c r="A66149" s="283">
        <f>'Comp. Desp. Indiretas'!$EE$7</f>
        <v>0</v>
      </c>
      <c r="D66149" s="279" t="str">
        <f>'CRONOG. DE RECEBIMENTO'!$A$49</f>
        <v>Produzir material gráfico como folder, convites, banner, lâmina, outdoor, apresentações e produtos diversos atinentes a educação ambiental e outras temáticas etc.</v>
      </c>
      <c r="E66149" s="278" t="str">
        <f>Resumo!$R$4</f>
        <v>Receita</v>
      </c>
      <c r="F66149" s="278" t="str">
        <f>Resumo!$R$4</f>
        <v>Receita</v>
      </c>
      <c r="G66149" s="286">
        <f>'CRONOG. DE RECEBIMENTO'!BI49</f>
        <v>0</v>
      </c>
    </row>
    <row r="66150" spans="1:7">
      <c r="A66150" s="283">
        <f>'Comp. Desp. Indiretas'!$EE$7</f>
        <v>0</v>
      </c>
      <c r="D66150" s="279" t="str">
        <f>'CRONOG. DE RECEBIMENTO'!$A$50</f>
        <v>Produzir Card Animado, Vídeos, Spot, Jogos interativos, Peça Multimídia, Identidade Visual, Plataformas digitais/interativas, Brindes, Cadernos de Campo/Quis/Guia etc.:</v>
      </c>
      <c r="E66150" s="278" t="str">
        <f>Resumo!$R$4</f>
        <v>Receita</v>
      </c>
      <c r="F66150" s="278" t="str">
        <f>Resumo!$R$4</f>
        <v>Receita</v>
      </c>
      <c r="G66150" s="286">
        <f>'CRONOG. DE RECEBIMENTO'!BI50</f>
        <v>0</v>
      </c>
    </row>
    <row r="66164" spans="1:7">
      <c r="A66164" s="283">
        <f>'Comp. Desp. Indiretas'!$EE$7</f>
        <v>0</v>
      </c>
      <c r="D66164" s="279" t="str">
        <f>Resumo!$R$8</f>
        <v>Imposto</v>
      </c>
      <c r="E66164" s="278" t="str">
        <f>Resumo!$R$5</f>
        <v>Despesa</v>
      </c>
      <c r="F66164" s="278" t="str">
        <f>Resumo!$R$8</f>
        <v>Imposto</v>
      </c>
      <c r="G66164" s="286">
        <f>'CRONOG. DE RECEBIMENTO'!BI53</f>
        <v>0</v>
      </c>
    </row>
    <row r="66165" spans="1:7">
      <c r="A66165" s="283">
        <f>'Comp. Desp. Indiretas'!$EE$7</f>
        <v>0</v>
      </c>
      <c r="D66165" s="279" t="str">
        <f>Resumo!$R$9</f>
        <v>Overhead</v>
      </c>
      <c r="E66165" s="278" t="str">
        <f>Resumo!$R$9</f>
        <v>Overhead</v>
      </c>
      <c r="F66165" s="278" t="str">
        <f>Resumo!$R$9</f>
        <v>Overhead</v>
      </c>
      <c r="G66165" s="286">
        <f>'CRONOG. DE RECEBIMENTO'!BI58</f>
        <v>0</v>
      </c>
    </row>
    <row r="66166" spans="1:7">
      <c r="A66166" s="283">
        <f>'Comp. Desp. Indiretas'!$EE$7</f>
        <v>0</v>
      </c>
      <c r="D66166" s="279" t="str">
        <f>Resumo!$R$10</f>
        <v>Margem</v>
      </c>
      <c r="E66166" s="278" t="str">
        <f>Resumo!$R$10</f>
        <v>Margem</v>
      </c>
      <c r="F66166" s="278" t="str">
        <f>Resumo!$R$10</f>
        <v>Margem</v>
      </c>
      <c r="G66166" s="286">
        <f>'CRONOG. DE RECEBIMENTO'!BI60</f>
        <v>0</v>
      </c>
    </row>
    <row r="66167" spans="1:7">
      <c r="A66167" s="283">
        <f>'Comp. Desp. Indiretas'!$EE$7</f>
        <v>0</v>
      </c>
      <c r="D66167" s="279" t="str">
        <f>Resumo!$R$11</f>
        <v>Risco</v>
      </c>
      <c r="E66167" s="278" t="str">
        <f>Resumo!$R$11</f>
        <v>Risco</v>
      </c>
      <c r="F66167" s="278" t="str">
        <f>Resumo!$R$11</f>
        <v>Risco</v>
      </c>
      <c r="G66167" s="286">
        <f>'CRONOG. DE RECEBIMENTO'!BI59</f>
        <v>0</v>
      </c>
    </row>
    <row r="66168" spans="1:7">
      <c r="A66168" s="283">
        <f>'Comp. Desp. Indiretas'!$EE$7</f>
        <v>0</v>
      </c>
      <c r="D66168" s="279" t="str">
        <f>'CRONOG. DE RECEBIMENTO'!$A$54</f>
        <v>TOTAL MENSAL - RECEITA LÍQUIDA</v>
      </c>
      <c r="E66168" s="278" t="str">
        <f>Resumo!$R$4</f>
        <v>Receita</v>
      </c>
      <c r="F66168" s="278" t="str">
        <f>'CRONOG. DE RECEBIMENTO'!$A$54</f>
        <v>TOTAL MENSAL - RECEITA LÍQUIDA</v>
      </c>
      <c r="G66168" s="286">
        <f>'CRONOG. DE RECEBIMENTO'!$BI$54</f>
        <v>0</v>
      </c>
    </row>
    <row r="66169" spans="1:7">
      <c r="A66169" s="283">
        <f>'Comp. Desp. Indiretas'!$EE$7</f>
        <v>0</v>
      </c>
      <c r="D66169" s="279" t="str">
        <f>'CRONOG. DE RECEBIMENTO'!$A$55</f>
        <v>TOTAL ACUMULADO - RECEITA LÍQUIDA</v>
      </c>
      <c r="E66169" s="278" t="str">
        <f>Resumo!$R$4</f>
        <v>Receita</v>
      </c>
      <c r="F66169" s="278" t="str">
        <f>'CRONOG. DE RECEBIMENTO'!$A$55</f>
        <v>TOTAL ACUMULADO - RECEITA LÍQUIDA</v>
      </c>
      <c r="G66169" s="286">
        <f>'CRONOG. DE RECEBIMENTO'!$BI$55</f>
        <v>5856057.9680455765</v>
      </c>
    </row>
  </sheetData>
  <autoFilter ref="A1:G66199" xr:uid="{00000000-0009-0000-0000-000009000000}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B7D46-031E-4B99-8481-17F8247E3E98}">
  <sheetPr>
    <tabColor rgb="FFFF0000"/>
  </sheetPr>
  <dimension ref="B3:I362"/>
  <sheetViews>
    <sheetView workbookViewId="0">
      <selection activeCell="H4" sqref="H4:H20"/>
    </sheetView>
  </sheetViews>
  <sheetFormatPr defaultColWidth="9.140625" defaultRowHeight="15"/>
  <cols>
    <col min="1" max="3" width="9.140625" style="10"/>
    <col min="4" max="4" width="35.85546875" style="10" customWidth="1"/>
    <col min="5" max="5" width="9.140625" style="10"/>
    <col min="6" max="6" width="12.85546875" style="10" bestFit="1" customWidth="1"/>
    <col min="7" max="7" width="9.140625" style="10"/>
    <col min="8" max="9" width="14.7109375" style="10" bestFit="1" customWidth="1"/>
    <col min="10" max="10" width="14.42578125" style="10" bestFit="1" customWidth="1"/>
    <col min="11" max="16384" width="9.140625" style="10"/>
  </cols>
  <sheetData>
    <row r="3" spans="2:9">
      <c r="B3" s="248"/>
      <c r="C3" s="249" t="s">
        <v>132</v>
      </c>
      <c r="D3" s="191" t="s">
        <v>461</v>
      </c>
      <c r="E3" s="73" t="s">
        <v>293</v>
      </c>
      <c r="F3" s="73">
        <v>1</v>
      </c>
      <c r="G3" s="85"/>
      <c r="H3" s="77"/>
      <c r="I3" s="543">
        <f>SUM(I4:I20)</f>
        <v>982020</v>
      </c>
    </row>
    <row r="4" spans="2:9">
      <c r="B4" s="250" t="s">
        <v>282</v>
      </c>
      <c r="C4" s="251">
        <v>9</v>
      </c>
      <c r="D4" s="192" t="s">
        <v>352</v>
      </c>
      <c r="E4" s="86" t="s">
        <v>353</v>
      </c>
      <c r="F4" s="238">
        <f>'Composições Desp. Diretas'!E42</f>
        <v>132</v>
      </c>
      <c r="G4" s="86">
        <v>1</v>
      </c>
      <c r="H4" s="80">
        <f>'Composições Desp. Diretas'!G42</f>
        <v>3200</v>
      </c>
      <c r="I4" s="80">
        <f t="shared" ref="I4:I20" si="0">H4*G4*F4</f>
        <v>422400</v>
      </c>
    </row>
    <row r="5" spans="2:9">
      <c r="B5" s="250" t="s">
        <v>282</v>
      </c>
      <c r="C5" s="251">
        <v>13</v>
      </c>
      <c r="D5" s="192" t="s">
        <v>357</v>
      </c>
      <c r="E5" s="86" t="s">
        <v>347</v>
      </c>
      <c r="F5" s="238">
        <f>'Composições Desp. Diretas'!E43</f>
        <v>132</v>
      </c>
      <c r="G5" s="86">
        <v>1</v>
      </c>
      <c r="H5" s="80">
        <f>'Composições Desp. Diretas'!G43</f>
        <v>700</v>
      </c>
      <c r="I5" s="80">
        <f t="shared" si="0"/>
        <v>92400</v>
      </c>
    </row>
    <row r="6" spans="2:9" ht="25.5">
      <c r="B6" s="250" t="s">
        <v>282</v>
      </c>
      <c r="C6" s="251">
        <v>21</v>
      </c>
      <c r="D6" s="192" t="s">
        <v>364</v>
      </c>
      <c r="E6" s="86" t="s">
        <v>347</v>
      </c>
      <c r="F6" s="238">
        <f>'Composições Desp. Diretas'!E44</f>
        <v>132</v>
      </c>
      <c r="G6" s="86">
        <v>1</v>
      </c>
      <c r="H6" s="80">
        <f>'Composições Desp. Diretas'!G44</f>
        <v>500</v>
      </c>
      <c r="I6" s="80">
        <f t="shared" si="0"/>
        <v>66000</v>
      </c>
    </row>
    <row r="7" spans="2:9">
      <c r="B7" s="250" t="s">
        <v>282</v>
      </c>
      <c r="C7" s="251">
        <v>22</v>
      </c>
      <c r="D7" s="192" t="s">
        <v>365</v>
      </c>
      <c r="E7" s="86" t="s">
        <v>293</v>
      </c>
      <c r="F7" s="238">
        <f>'Composições Desp. Diretas'!E45</f>
        <v>12</v>
      </c>
      <c r="G7" s="86">
        <v>1</v>
      </c>
      <c r="H7" s="80">
        <f>'Composições Desp. Diretas'!G45</f>
        <v>2200</v>
      </c>
      <c r="I7" s="80">
        <f t="shared" si="0"/>
        <v>26400</v>
      </c>
    </row>
    <row r="8" spans="2:9">
      <c r="B8" s="250" t="s">
        <v>282</v>
      </c>
      <c r="C8" s="251">
        <v>23</v>
      </c>
      <c r="D8" s="192" t="s">
        <v>366</v>
      </c>
      <c r="E8" s="86" t="s">
        <v>293</v>
      </c>
      <c r="F8" s="238">
        <f>'Composições Desp. Diretas'!E46</f>
        <v>12</v>
      </c>
      <c r="G8" s="86">
        <v>1</v>
      </c>
      <c r="H8" s="80">
        <f>'Composições Desp. Diretas'!G46</f>
        <v>500</v>
      </c>
      <c r="I8" s="80">
        <f t="shared" si="0"/>
        <v>6000</v>
      </c>
    </row>
    <row r="9" spans="2:9">
      <c r="B9" s="250" t="s">
        <v>282</v>
      </c>
      <c r="C9" s="251">
        <v>24</v>
      </c>
      <c r="D9" s="192" t="s">
        <v>367</v>
      </c>
      <c r="E9" s="86" t="s">
        <v>293</v>
      </c>
      <c r="F9" s="238">
        <f>'Composições Desp. Diretas'!E47</f>
        <v>12</v>
      </c>
      <c r="G9" s="86">
        <v>1</v>
      </c>
      <c r="H9" s="80">
        <f>'Composições Desp. Diretas'!G47</f>
        <v>380</v>
      </c>
      <c r="I9" s="80">
        <f t="shared" si="0"/>
        <v>4560</v>
      </c>
    </row>
    <row r="10" spans="2:9">
      <c r="B10" s="250" t="s">
        <v>282</v>
      </c>
      <c r="C10" s="251">
        <v>25</v>
      </c>
      <c r="D10" s="192" t="s">
        <v>368</v>
      </c>
      <c r="E10" s="86" t="s">
        <v>293</v>
      </c>
      <c r="F10" s="238">
        <f>'Composições Desp. Diretas'!E48</f>
        <v>12</v>
      </c>
      <c r="G10" s="86">
        <v>1</v>
      </c>
      <c r="H10" s="80">
        <f>'Composições Desp. Diretas'!G48</f>
        <v>150</v>
      </c>
      <c r="I10" s="80">
        <f t="shared" si="0"/>
        <v>1800</v>
      </c>
    </row>
    <row r="11" spans="2:9" ht="25.5">
      <c r="B11" s="250" t="s">
        <v>282</v>
      </c>
      <c r="C11" s="251">
        <v>26</v>
      </c>
      <c r="D11" s="192" t="s">
        <v>369</v>
      </c>
      <c r="E11" s="86" t="s">
        <v>293</v>
      </c>
      <c r="F11" s="238">
        <f>'Composições Desp. Diretas'!E49</f>
        <v>12</v>
      </c>
      <c r="G11" s="86">
        <v>1</v>
      </c>
      <c r="H11" s="80">
        <f>'Composições Desp. Diretas'!G49</f>
        <v>120</v>
      </c>
      <c r="I11" s="80">
        <f t="shared" si="0"/>
        <v>1440</v>
      </c>
    </row>
    <row r="12" spans="2:9">
      <c r="B12" s="250" t="s">
        <v>282</v>
      </c>
      <c r="C12" s="251">
        <v>27</v>
      </c>
      <c r="D12" s="192" t="s">
        <v>370</v>
      </c>
      <c r="E12" s="86" t="s">
        <v>293</v>
      </c>
      <c r="F12" s="238">
        <f>'Composições Desp. Diretas'!E50</f>
        <v>132</v>
      </c>
      <c r="G12" s="86">
        <v>1</v>
      </c>
      <c r="H12" s="80">
        <f>'Composições Desp. Diretas'!G50</f>
        <v>100</v>
      </c>
      <c r="I12" s="80">
        <f t="shared" si="0"/>
        <v>13200</v>
      </c>
    </row>
    <row r="13" spans="2:9" ht="38.25">
      <c r="B13" s="250" t="s">
        <v>284</v>
      </c>
      <c r="C13" s="251">
        <v>6</v>
      </c>
      <c r="D13" s="192" t="s">
        <v>390</v>
      </c>
      <c r="E13" s="86" t="s">
        <v>347</v>
      </c>
      <c r="F13" s="238">
        <f>'Composições Desp. Diretas'!E51</f>
        <v>11</v>
      </c>
      <c r="G13" s="86">
        <v>1</v>
      </c>
      <c r="H13" s="80">
        <f>'Composições Desp. Diretas'!G51</f>
        <v>25000</v>
      </c>
      <c r="I13" s="80">
        <f t="shared" si="0"/>
        <v>275000</v>
      </c>
    </row>
    <row r="14" spans="2:9" ht="25.5">
      <c r="B14" s="250" t="s">
        <v>282</v>
      </c>
      <c r="C14" s="251">
        <v>28</v>
      </c>
      <c r="D14" s="192" t="s">
        <v>371</v>
      </c>
      <c r="E14" s="86" t="s">
        <v>293</v>
      </c>
      <c r="F14" s="238">
        <f>'Composições Desp. Diretas'!E52</f>
        <v>11</v>
      </c>
      <c r="G14" s="86">
        <v>1</v>
      </c>
      <c r="H14" s="80">
        <f>'Composições Desp. Diretas'!G52</f>
        <v>3000</v>
      </c>
      <c r="I14" s="80">
        <f t="shared" si="0"/>
        <v>33000</v>
      </c>
    </row>
    <row r="15" spans="2:9">
      <c r="B15" s="250" t="s">
        <v>282</v>
      </c>
      <c r="C15" s="251">
        <v>29</v>
      </c>
      <c r="D15" s="192" t="s">
        <v>372</v>
      </c>
      <c r="E15" s="86" t="s">
        <v>293</v>
      </c>
      <c r="F15" s="238">
        <f>'Composições Desp. Diretas'!E53</f>
        <v>11</v>
      </c>
      <c r="G15" s="86">
        <v>1</v>
      </c>
      <c r="H15" s="80">
        <f>'Composições Desp. Diretas'!G53</f>
        <v>500</v>
      </c>
      <c r="I15" s="80">
        <f t="shared" si="0"/>
        <v>5500</v>
      </c>
    </row>
    <row r="16" spans="2:9" ht="51">
      <c r="B16" s="250" t="s">
        <v>284</v>
      </c>
      <c r="C16" s="251">
        <v>7</v>
      </c>
      <c r="D16" s="192" t="s">
        <v>391</v>
      </c>
      <c r="E16" s="86" t="s">
        <v>293</v>
      </c>
      <c r="F16" s="238">
        <f>'Composições Desp. Diretas'!E54</f>
        <v>11</v>
      </c>
      <c r="G16" s="86">
        <v>1</v>
      </c>
      <c r="H16" s="80">
        <f>'Composições Desp. Diretas'!G54</f>
        <v>800</v>
      </c>
      <c r="I16" s="80">
        <f t="shared" si="0"/>
        <v>8800</v>
      </c>
    </row>
    <row r="17" spans="2:9" ht="38.25">
      <c r="B17" s="250" t="s">
        <v>284</v>
      </c>
      <c r="C17" s="251">
        <v>8</v>
      </c>
      <c r="D17" s="192" t="s">
        <v>392</v>
      </c>
      <c r="E17" s="86" t="s">
        <v>293</v>
      </c>
      <c r="F17" s="238">
        <f>'Composições Desp. Diretas'!E55</f>
        <v>11</v>
      </c>
      <c r="G17" s="86">
        <v>1</v>
      </c>
      <c r="H17" s="80">
        <f>'Composições Desp. Diretas'!G55</f>
        <v>1000</v>
      </c>
      <c r="I17" s="80">
        <f t="shared" si="0"/>
        <v>11000</v>
      </c>
    </row>
    <row r="18" spans="2:9">
      <c r="B18" s="250" t="s">
        <v>282</v>
      </c>
      <c r="C18" s="251">
        <v>1</v>
      </c>
      <c r="D18" s="192" t="s">
        <v>342</v>
      </c>
      <c r="E18" s="86" t="s">
        <v>343</v>
      </c>
      <c r="F18" s="238">
        <f>'Composições Desp. Diretas'!E56</f>
        <v>44</v>
      </c>
      <c r="G18" s="86">
        <v>1</v>
      </c>
      <c r="H18" s="80">
        <f>'Composições Desp. Diretas'!G56</f>
        <v>150</v>
      </c>
      <c r="I18" s="80">
        <f t="shared" si="0"/>
        <v>6600</v>
      </c>
    </row>
    <row r="19" spans="2:9" ht="25.5">
      <c r="B19" s="250" t="s">
        <v>282</v>
      </c>
      <c r="C19" s="251">
        <v>5</v>
      </c>
      <c r="D19" s="192" t="s">
        <v>348</v>
      </c>
      <c r="E19" s="86" t="s">
        <v>293</v>
      </c>
      <c r="F19" s="238">
        <f>'Composições Desp. Diretas'!E57</f>
        <v>44</v>
      </c>
      <c r="G19" s="86">
        <v>1</v>
      </c>
      <c r="H19" s="80">
        <f>'Composições Desp. Diretas'!G57</f>
        <v>30</v>
      </c>
      <c r="I19" s="80">
        <f t="shared" si="0"/>
        <v>1320</v>
      </c>
    </row>
    <row r="20" spans="2:9" ht="25.5">
      <c r="B20" s="250" t="s">
        <v>282</v>
      </c>
      <c r="C20" s="251">
        <v>30</v>
      </c>
      <c r="D20" s="192" t="s">
        <v>373</v>
      </c>
      <c r="E20" s="86" t="s">
        <v>293</v>
      </c>
      <c r="F20" s="238">
        <f>'Composições Desp. Diretas'!E58</f>
        <v>22</v>
      </c>
      <c r="G20" s="86">
        <v>1</v>
      </c>
      <c r="H20" s="80">
        <f>'Composições Desp. Diretas'!G58</f>
        <v>300</v>
      </c>
      <c r="I20" s="80">
        <f t="shared" si="0"/>
        <v>6600</v>
      </c>
    </row>
    <row r="23" spans="2:9">
      <c r="D23" s="284" t="str">
        <f>Venda!D24</f>
        <v>Manter Comitê de Educação Ambiental em comunidades (PEAC)</v>
      </c>
      <c r="E23" s="284"/>
      <c r="F23" s="284"/>
      <c r="G23" s="533">
        <f>Venda!N24</f>
        <v>0.1</v>
      </c>
      <c r="H23" s="544">
        <f>SUM(H24:H40)</f>
        <v>98202</v>
      </c>
      <c r="I23" s="545"/>
    </row>
    <row r="24" spans="2:9">
      <c r="D24" s="192" t="str">
        <f>D4</f>
        <v>ALUGUEL DE VEÍCULO SUV</v>
      </c>
      <c r="E24" s="86" t="str">
        <f>E4</f>
        <v>MÊS</v>
      </c>
      <c r="F24" s="238">
        <f t="shared" ref="F24:F40" si="1">$G$23*F4</f>
        <v>13.200000000000001</v>
      </c>
      <c r="G24" s="86">
        <f t="shared" ref="G24:G40" si="2">H4</f>
        <v>3200</v>
      </c>
      <c r="H24" s="91">
        <f t="shared" ref="H24:H40" si="3">G24*F24</f>
        <v>42240</v>
      </c>
      <c r="I24" s="545"/>
    </row>
    <row r="25" spans="2:9">
      <c r="D25" s="192" t="str">
        <f t="shared" ref="D25:E40" si="4">D5</f>
        <v>COMBUSTÍVEL - GASOLINA</v>
      </c>
      <c r="E25" s="86" t="str">
        <f t="shared" si="4"/>
        <v>VB/mês</v>
      </c>
      <c r="F25" s="238">
        <f t="shared" si="1"/>
        <v>13.200000000000001</v>
      </c>
      <c r="G25" s="86">
        <f t="shared" si="2"/>
        <v>700</v>
      </c>
      <c r="H25" s="91">
        <f t="shared" si="3"/>
        <v>9240</v>
      </c>
      <c r="I25" s="545"/>
    </row>
    <row r="26" spans="2:9" ht="25.5">
      <c r="D26" s="192" t="str">
        <f t="shared" si="4"/>
        <v>EQUIPAMENTOS VEÍCULO (SENSOR DE FADIGA + TELEMETRIA)</v>
      </c>
      <c r="E26" s="86" t="str">
        <f t="shared" si="4"/>
        <v>VB/mês</v>
      </c>
      <c r="F26" s="238">
        <f t="shared" si="1"/>
        <v>13.200000000000001</v>
      </c>
      <c r="G26" s="86">
        <f t="shared" si="2"/>
        <v>500</v>
      </c>
      <c r="H26" s="91">
        <f t="shared" si="3"/>
        <v>6600.0000000000009</v>
      </c>
      <c r="I26" s="545"/>
    </row>
    <row r="27" spans="2:9">
      <c r="D27" s="192" t="str">
        <f t="shared" si="4"/>
        <v>INSTALAÇÃO SENSOR FADIGA</v>
      </c>
      <c r="E27" s="86" t="str">
        <f t="shared" si="4"/>
        <v>VB</v>
      </c>
      <c r="F27" s="238">
        <f t="shared" si="1"/>
        <v>1.2000000000000002</v>
      </c>
      <c r="G27" s="86">
        <f t="shared" si="2"/>
        <v>2200</v>
      </c>
      <c r="H27" s="91">
        <f t="shared" si="3"/>
        <v>2640.0000000000005</v>
      </c>
      <c r="I27" s="545"/>
    </row>
    <row r="28" spans="2:9">
      <c r="D28" s="192" t="str">
        <f t="shared" si="4"/>
        <v>DESINSTALAÇÃO SENSOR FADIGA</v>
      </c>
      <c r="E28" s="86" t="str">
        <f t="shared" si="4"/>
        <v>VB</v>
      </c>
      <c r="F28" s="238">
        <f t="shared" si="1"/>
        <v>1.2000000000000002</v>
      </c>
      <c r="G28" s="86">
        <f t="shared" si="2"/>
        <v>500</v>
      </c>
      <c r="H28" s="91">
        <f t="shared" si="3"/>
        <v>600.00000000000011</v>
      </c>
      <c r="I28" s="545"/>
    </row>
    <row r="29" spans="2:9">
      <c r="D29" s="192" t="str">
        <f t="shared" si="4"/>
        <v>INSTALAÇÃO TELEMETRIA</v>
      </c>
      <c r="E29" s="86" t="str">
        <f t="shared" si="4"/>
        <v>VB</v>
      </c>
      <c r="F29" s="238">
        <f t="shared" si="1"/>
        <v>1.2000000000000002</v>
      </c>
      <c r="G29" s="86">
        <f t="shared" si="2"/>
        <v>380</v>
      </c>
      <c r="H29" s="91">
        <f t="shared" si="3"/>
        <v>456.00000000000006</v>
      </c>
      <c r="I29" s="545"/>
    </row>
    <row r="30" spans="2:9">
      <c r="D30" s="192" t="str">
        <f t="shared" si="4"/>
        <v>DESINSTALAÇÃO TELEMETRIA</v>
      </c>
      <c r="E30" s="86" t="str">
        <f t="shared" si="4"/>
        <v>VB</v>
      </c>
      <c r="F30" s="238">
        <f t="shared" si="1"/>
        <v>1.2000000000000002</v>
      </c>
      <c r="G30" s="86">
        <f t="shared" si="2"/>
        <v>150</v>
      </c>
      <c r="H30" s="91">
        <f t="shared" si="3"/>
        <v>180.00000000000003</v>
      </c>
      <c r="I30" s="545"/>
    </row>
    <row r="31" spans="2:9" ht="25.5">
      <c r="D31" s="192" t="str">
        <f t="shared" si="4"/>
        <v>INSTALAÇÃO E DESINSTALAÇÃO DE SIRENE DE RÉ</v>
      </c>
      <c r="E31" s="86" t="str">
        <f t="shared" si="4"/>
        <v>VB</v>
      </c>
      <c r="F31" s="238">
        <f t="shared" si="1"/>
        <v>1.2000000000000002</v>
      </c>
      <c r="G31" s="86">
        <f t="shared" si="2"/>
        <v>120</v>
      </c>
      <c r="H31" s="91">
        <f t="shared" si="3"/>
        <v>144.00000000000003</v>
      </c>
      <c r="I31" s="545"/>
    </row>
    <row r="32" spans="2:9">
      <c r="D32" s="192" t="str">
        <f t="shared" si="4"/>
        <v>LAVAGEM DE VEÍCULO</v>
      </c>
      <c r="E32" s="86" t="str">
        <f t="shared" si="4"/>
        <v>VB</v>
      </c>
      <c r="F32" s="238">
        <f t="shared" si="1"/>
        <v>13.200000000000001</v>
      </c>
      <c r="G32" s="86">
        <f t="shared" si="2"/>
        <v>100</v>
      </c>
      <c r="H32" s="91">
        <f t="shared" si="3"/>
        <v>1320</v>
      </c>
      <c r="I32" s="545"/>
    </row>
    <row r="33" spans="4:9" ht="38.25">
      <c r="D33" s="192" t="str">
        <f t="shared" si="4"/>
        <v>MATERIAIS GRÁFICOS (CARTILHAS, FOLDERS, BANNER, CADERNO, OUTDOOR, PLACAS, E ETC)</v>
      </c>
      <c r="E33" s="86" t="str">
        <f t="shared" si="4"/>
        <v>VB/mês</v>
      </c>
      <c r="F33" s="238">
        <f t="shared" si="1"/>
        <v>1.1000000000000001</v>
      </c>
      <c r="G33" s="86">
        <f t="shared" si="2"/>
        <v>25000</v>
      </c>
      <c r="H33" s="91">
        <f t="shared" si="3"/>
        <v>27500.000000000004</v>
      </c>
      <c r="I33" s="545"/>
    </row>
    <row r="34" spans="4:9" ht="25.5">
      <c r="D34" s="192" t="str">
        <f t="shared" si="4"/>
        <v>LANCHES OFICINAS / EVENTOS / REUNIÕES</v>
      </c>
      <c r="E34" s="86" t="str">
        <f t="shared" si="4"/>
        <v>VB</v>
      </c>
      <c r="F34" s="238">
        <f t="shared" si="1"/>
        <v>1.1000000000000001</v>
      </c>
      <c r="G34" s="86">
        <f t="shared" si="2"/>
        <v>3000</v>
      </c>
      <c r="H34" s="91">
        <f t="shared" si="3"/>
        <v>3300.0000000000005</v>
      </c>
      <c r="I34" s="545"/>
    </row>
    <row r="35" spans="4:9">
      <c r="D35" s="192" t="str">
        <f t="shared" si="4"/>
        <v>TRANSPORTE PARTICIPANTES</v>
      </c>
      <c r="E35" s="86" t="str">
        <f t="shared" si="4"/>
        <v>VB</v>
      </c>
      <c r="F35" s="238">
        <f t="shared" si="1"/>
        <v>1.1000000000000001</v>
      </c>
      <c r="G35" s="86">
        <f t="shared" si="2"/>
        <v>500</v>
      </c>
      <c r="H35" s="91">
        <f t="shared" si="3"/>
        <v>550</v>
      </c>
      <c r="I35" s="545"/>
    </row>
    <row r="36" spans="4:9" ht="51">
      <c r="D36" s="192" t="str">
        <f t="shared" si="4"/>
        <v>MATERIAIS DE ESCRITÓRIO (CARTOLINA, PAPEL, TESOURA, CANETA, LÁPIS, GRAMPEADOR, DUREX, FITA ADESIVA, E ETC.)</v>
      </c>
      <c r="E36" s="86" t="str">
        <f t="shared" si="4"/>
        <v>VB</v>
      </c>
      <c r="F36" s="238">
        <f t="shared" si="1"/>
        <v>1.1000000000000001</v>
      </c>
      <c r="G36" s="86">
        <f t="shared" si="2"/>
        <v>800</v>
      </c>
      <c r="H36" s="91">
        <f t="shared" si="3"/>
        <v>880.00000000000011</v>
      </c>
      <c r="I36" s="545"/>
    </row>
    <row r="37" spans="4:9" ht="38.25">
      <c r="D37" s="192" t="str">
        <f t="shared" si="4"/>
        <v>MATERIAIS ACESSÓRIOS PARA AS CAMPANHAS/OFICINAS (BRINDES, CAMISETAS, E ETC.)</v>
      </c>
      <c r="E37" s="86" t="str">
        <f t="shared" si="4"/>
        <v>VB</v>
      </c>
      <c r="F37" s="238">
        <f t="shared" si="1"/>
        <v>1.1000000000000001</v>
      </c>
      <c r="G37" s="86">
        <f t="shared" si="2"/>
        <v>1000</v>
      </c>
      <c r="H37" s="91">
        <f t="shared" si="3"/>
        <v>1100</v>
      </c>
      <c r="I37" s="545"/>
    </row>
    <row r="38" spans="4:9">
      <c r="D38" s="192" t="str">
        <f t="shared" si="4"/>
        <v>HOSPEDAGEM VIAGEM</v>
      </c>
      <c r="E38" s="86" t="str">
        <f t="shared" si="4"/>
        <v>DIA</v>
      </c>
      <c r="F38" s="238">
        <f t="shared" si="1"/>
        <v>4.4000000000000004</v>
      </c>
      <c r="G38" s="86">
        <f t="shared" si="2"/>
        <v>150</v>
      </c>
      <c r="H38" s="91">
        <f t="shared" si="3"/>
        <v>660</v>
      </c>
      <c r="I38" s="545"/>
    </row>
    <row r="39" spans="4:9" ht="25.5">
      <c r="D39" s="192" t="str">
        <f t="shared" si="4"/>
        <v>ALIMENTAÇÃO VIAGEM (CAFÉ / ALMOÇO OU JANTA)</v>
      </c>
      <c r="E39" s="86" t="str">
        <f t="shared" si="4"/>
        <v>VB</v>
      </c>
      <c r="F39" s="238">
        <f t="shared" si="1"/>
        <v>4.4000000000000004</v>
      </c>
      <c r="G39" s="86">
        <f t="shared" si="2"/>
        <v>30</v>
      </c>
      <c r="H39" s="91">
        <f t="shared" si="3"/>
        <v>132</v>
      </c>
      <c r="I39" s="545"/>
    </row>
    <row r="40" spans="4:9" ht="25.5">
      <c r="D40" s="192" t="str">
        <f t="shared" si="4"/>
        <v>PASSAGEM TERRESTRE / TRANSLADO</v>
      </c>
      <c r="E40" s="86" t="str">
        <f t="shared" si="4"/>
        <v>VB</v>
      </c>
      <c r="F40" s="238">
        <f t="shared" si="1"/>
        <v>2.2000000000000002</v>
      </c>
      <c r="G40" s="86">
        <f t="shared" si="2"/>
        <v>300</v>
      </c>
      <c r="H40" s="91">
        <f t="shared" si="3"/>
        <v>660</v>
      </c>
      <c r="I40" s="545"/>
    </row>
    <row r="43" spans="4:9">
      <c r="D43" s="284" t="str">
        <f>Venda!D25</f>
        <v>Executar ações do Plano de Ação dos Comitês de Educação Ambiental (PEAC)</v>
      </c>
      <c r="E43" s="284"/>
      <c r="F43" s="284"/>
      <c r="G43" s="533">
        <f>Venda!N25</f>
        <v>0.13</v>
      </c>
      <c r="H43" s="544">
        <f>SUM(H44:H60)</f>
        <v>127662.6</v>
      </c>
    </row>
    <row r="44" spans="4:9">
      <c r="D44" s="192" t="str">
        <f>D24</f>
        <v>ALUGUEL DE VEÍCULO SUV</v>
      </c>
      <c r="E44" s="86" t="str">
        <f>E24</f>
        <v>MÊS</v>
      </c>
      <c r="F44" s="238">
        <f t="shared" ref="F44:F60" si="5">$G$43*F4</f>
        <v>17.16</v>
      </c>
      <c r="G44" s="86">
        <f t="shared" ref="G44" si="6">G24</f>
        <v>3200</v>
      </c>
      <c r="H44" s="91">
        <f t="shared" ref="H44:H60" si="7">G44*F44</f>
        <v>54912</v>
      </c>
      <c r="I44" s="545"/>
    </row>
    <row r="45" spans="4:9">
      <c r="D45" s="192" t="str">
        <f t="shared" ref="D45:E45" si="8">D25</f>
        <v>COMBUSTÍVEL - GASOLINA</v>
      </c>
      <c r="E45" s="86" t="str">
        <f t="shared" si="8"/>
        <v>VB/mês</v>
      </c>
      <c r="F45" s="238">
        <f t="shared" si="5"/>
        <v>17.16</v>
      </c>
      <c r="G45" s="86">
        <f t="shared" ref="G45" si="9">G25</f>
        <v>700</v>
      </c>
      <c r="H45" s="91">
        <f t="shared" si="7"/>
        <v>12012</v>
      </c>
      <c r="I45" s="545"/>
    </row>
    <row r="46" spans="4:9" ht="25.5">
      <c r="D46" s="192" t="str">
        <f t="shared" ref="D46:E46" si="10">D26</f>
        <v>EQUIPAMENTOS VEÍCULO (SENSOR DE FADIGA + TELEMETRIA)</v>
      </c>
      <c r="E46" s="86" t="str">
        <f t="shared" si="10"/>
        <v>VB/mês</v>
      </c>
      <c r="F46" s="238">
        <f t="shared" si="5"/>
        <v>17.16</v>
      </c>
      <c r="G46" s="86">
        <f t="shared" ref="G46" si="11">G26</f>
        <v>500</v>
      </c>
      <c r="H46" s="91">
        <f t="shared" si="7"/>
        <v>8580</v>
      </c>
      <c r="I46" s="545"/>
    </row>
    <row r="47" spans="4:9">
      <c r="D47" s="192" t="str">
        <f t="shared" ref="D47:E47" si="12">D27</f>
        <v>INSTALAÇÃO SENSOR FADIGA</v>
      </c>
      <c r="E47" s="86" t="str">
        <f t="shared" si="12"/>
        <v>VB</v>
      </c>
      <c r="F47" s="238">
        <f t="shared" si="5"/>
        <v>1.56</v>
      </c>
      <c r="G47" s="86">
        <f t="shared" ref="G47" si="13">G27</f>
        <v>2200</v>
      </c>
      <c r="H47" s="91">
        <f t="shared" si="7"/>
        <v>3432</v>
      </c>
      <c r="I47" s="545"/>
    </row>
    <row r="48" spans="4:9">
      <c r="D48" s="192" t="str">
        <f t="shared" ref="D48:E48" si="14">D28</f>
        <v>DESINSTALAÇÃO SENSOR FADIGA</v>
      </c>
      <c r="E48" s="86" t="str">
        <f t="shared" si="14"/>
        <v>VB</v>
      </c>
      <c r="F48" s="238">
        <f t="shared" si="5"/>
        <v>1.56</v>
      </c>
      <c r="G48" s="86">
        <f t="shared" ref="G48" si="15">G28</f>
        <v>500</v>
      </c>
      <c r="H48" s="91">
        <f t="shared" si="7"/>
        <v>780</v>
      </c>
      <c r="I48" s="545"/>
    </row>
    <row r="49" spans="4:9">
      <c r="D49" s="192" t="str">
        <f t="shared" ref="D49:E49" si="16">D29</f>
        <v>INSTALAÇÃO TELEMETRIA</v>
      </c>
      <c r="E49" s="86" t="str">
        <f t="shared" si="16"/>
        <v>VB</v>
      </c>
      <c r="F49" s="238">
        <f t="shared" si="5"/>
        <v>1.56</v>
      </c>
      <c r="G49" s="86">
        <f t="shared" ref="G49" si="17">G29</f>
        <v>380</v>
      </c>
      <c r="H49" s="91">
        <f t="shared" si="7"/>
        <v>592.80000000000007</v>
      </c>
      <c r="I49" s="545"/>
    </row>
    <row r="50" spans="4:9">
      <c r="D50" s="192" t="str">
        <f t="shared" ref="D50:E50" si="18">D30</f>
        <v>DESINSTALAÇÃO TELEMETRIA</v>
      </c>
      <c r="E50" s="86" t="str">
        <f t="shared" si="18"/>
        <v>VB</v>
      </c>
      <c r="F50" s="238">
        <f t="shared" si="5"/>
        <v>1.56</v>
      </c>
      <c r="G50" s="86">
        <f t="shared" ref="G50" si="19">G30</f>
        <v>150</v>
      </c>
      <c r="H50" s="91">
        <f t="shared" si="7"/>
        <v>234</v>
      </c>
      <c r="I50" s="545"/>
    </row>
    <row r="51" spans="4:9" ht="25.5">
      <c r="D51" s="192" t="str">
        <f t="shared" ref="D51:E51" si="20">D31</f>
        <v>INSTALAÇÃO E DESINSTALAÇÃO DE SIRENE DE RÉ</v>
      </c>
      <c r="E51" s="86" t="str">
        <f t="shared" si="20"/>
        <v>VB</v>
      </c>
      <c r="F51" s="238">
        <f t="shared" si="5"/>
        <v>1.56</v>
      </c>
      <c r="G51" s="86">
        <f t="shared" ref="G51" si="21">G31</f>
        <v>120</v>
      </c>
      <c r="H51" s="91">
        <f t="shared" si="7"/>
        <v>187.20000000000002</v>
      </c>
      <c r="I51" s="545"/>
    </row>
    <row r="52" spans="4:9">
      <c r="D52" s="192" t="str">
        <f t="shared" ref="D52:E52" si="22">D32</f>
        <v>LAVAGEM DE VEÍCULO</v>
      </c>
      <c r="E52" s="86" t="str">
        <f t="shared" si="22"/>
        <v>VB</v>
      </c>
      <c r="F52" s="238">
        <f t="shared" si="5"/>
        <v>17.16</v>
      </c>
      <c r="G52" s="86">
        <f t="shared" ref="G52" si="23">G32</f>
        <v>100</v>
      </c>
      <c r="H52" s="91">
        <f t="shared" si="7"/>
        <v>1716</v>
      </c>
      <c r="I52" s="545"/>
    </row>
    <row r="53" spans="4:9" ht="38.25">
      <c r="D53" s="192" t="str">
        <f t="shared" ref="D53:E53" si="24">D33</f>
        <v>MATERIAIS GRÁFICOS (CARTILHAS, FOLDERS, BANNER, CADERNO, OUTDOOR, PLACAS, E ETC)</v>
      </c>
      <c r="E53" s="86" t="str">
        <f t="shared" si="24"/>
        <v>VB/mês</v>
      </c>
      <c r="F53" s="238">
        <f t="shared" si="5"/>
        <v>1.4300000000000002</v>
      </c>
      <c r="G53" s="86">
        <f t="shared" ref="G53" si="25">G33</f>
        <v>25000</v>
      </c>
      <c r="H53" s="91">
        <f t="shared" si="7"/>
        <v>35750.000000000007</v>
      </c>
      <c r="I53" s="545"/>
    </row>
    <row r="54" spans="4:9" ht="25.5">
      <c r="D54" s="192" t="str">
        <f t="shared" ref="D54:E54" si="26">D34</f>
        <v>LANCHES OFICINAS / EVENTOS / REUNIÕES</v>
      </c>
      <c r="E54" s="86" t="str">
        <f t="shared" si="26"/>
        <v>VB</v>
      </c>
      <c r="F54" s="238">
        <f t="shared" si="5"/>
        <v>1.4300000000000002</v>
      </c>
      <c r="G54" s="86">
        <f t="shared" ref="G54" si="27">G34</f>
        <v>3000</v>
      </c>
      <c r="H54" s="91">
        <f t="shared" si="7"/>
        <v>4290.0000000000009</v>
      </c>
      <c r="I54" s="545"/>
    </row>
    <row r="55" spans="4:9">
      <c r="D55" s="192" t="str">
        <f t="shared" ref="D55:E55" si="28">D35</f>
        <v>TRANSPORTE PARTICIPANTES</v>
      </c>
      <c r="E55" s="86" t="str">
        <f t="shared" si="28"/>
        <v>VB</v>
      </c>
      <c r="F55" s="238">
        <f t="shared" si="5"/>
        <v>1.4300000000000002</v>
      </c>
      <c r="G55" s="86">
        <f t="shared" ref="G55" si="29">G35</f>
        <v>500</v>
      </c>
      <c r="H55" s="91">
        <f t="shared" si="7"/>
        <v>715.00000000000011</v>
      </c>
      <c r="I55" s="545"/>
    </row>
    <row r="56" spans="4:9" ht="51">
      <c r="D56" s="192" t="str">
        <f t="shared" ref="D56:E56" si="30">D36</f>
        <v>MATERIAIS DE ESCRITÓRIO (CARTOLINA, PAPEL, TESOURA, CANETA, LÁPIS, GRAMPEADOR, DUREX, FITA ADESIVA, E ETC.)</v>
      </c>
      <c r="E56" s="86" t="str">
        <f t="shared" si="30"/>
        <v>VB</v>
      </c>
      <c r="F56" s="238">
        <f t="shared" si="5"/>
        <v>1.4300000000000002</v>
      </c>
      <c r="G56" s="86">
        <f t="shared" ref="G56" si="31">G36</f>
        <v>800</v>
      </c>
      <c r="H56" s="91">
        <f t="shared" si="7"/>
        <v>1144.0000000000002</v>
      </c>
      <c r="I56" s="545"/>
    </row>
    <row r="57" spans="4:9" ht="38.25">
      <c r="D57" s="192" t="str">
        <f t="shared" ref="D57:E57" si="32">D37</f>
        <v>MATERIAIS ACESSÓRIOS PARA AS CAMPANHAS/OFICINAS (BRINDES, CAMISETAS, E ETC.)</v>
      </c>
      <c r="E57" s="86" t="str">
        <f t="shared" si="32"/>
        <v>VB</v>
      </c>
      <c r="F57" s="238">
        <f t="shared" si="5"/>
        <v>1.4300000000000002</v>
      </c>
      <c r="G57" s="86">
        <f t="shared" ref="G57" si="33">G37</f>
        <v>1000</v>
      </c>
      <c r="H57" s="91">
        <f t="shared" si="7"/>
        <v>1430.0000000000002</v>
      </c>
      <c r="I57" s="545"/>
    </row>
    <row r="58" spans="4:9">
      <c r="D58" s="192" t="str">
        <f t="shared" ref="D58:E58" si="34">D38</f>
        <v>HOSPEDAGEM VIAGEM</v>
      </c>
      <c r="E58" s="86" t="str">
        <f t="shared" si="34"/>
        <v>DIA</v>
      </c>
      <c r="F58" s="238">
        <f t="shared" si="5"/>
        <v>5.7200000000000006</v>
      </c>
      <c r="G58" s="86">
        <f t="shared" ref="G58" si="35">G38</f>
        <v>150</v>
      </c>
      <c r="H58" s="91">
        <f t="shared" si="7"/>
        <v>858.00000000000011</v>
      </c>
      <c r="I58" s="545"/>
    </row>
    <row r="59" spans="4:9" ht="25.5">
      <c r="D59" s="192" t="str">
        <f t="shared" ref="D59:E59" si="36">D39</f>
        <v>ALIMENTAÇÃO VIAGEM (CAFÉ / ALMOÇO OU JANTA)</v>
      </c>
      <c r="E59" s="86" t="str">
        <f t="shared" si="36"/>
        <v>VB</v>
      </c>
      <c r="F59" s="238">
        <f t="shared" si="5"/>
        <v>5.7200000000000006</v>
      </c>
      <c r="G59" s="86">
        <f t="shared" ref="G59" si="37">G39</f>
        <v>30</v>
      </c>
      <c r="H59" s="91">
        <f t="shared" si="7"/>
        <v>171.60000000000002</v>
      </c>
      <c r="I59" s="545"/>
    </row>
    <row r="60" spans="4:9" ht="25.5">
      <c r="D60" s="192" t="str">
        <f t="shared" ref="D60:E60" si="38">D40</f>
        <v>PASSAGEM TERRESTRE / TRANSLADO</v>
      </c>
      <c r="E60" s="86" t="str">
        <f t="shared" si="38"/>
        <v>VB</v>
      </c>
      <c r="F60" s="238">
        <f t="shared" si="5"/>
        <v>2.8600000000000003</v>
      </c>
      <c r="G60" s="86">
        <f t="shared" ref="G60" si="39">G40</f>
        <v>300</v>
      </c>
      <c r="H60" s="91">
        <f t="shared" si="7"/>
        <v>858.00000000000011</v>
      </c>
      <c r="I60" s="545"/>
    </row>
    <row r="63" spans="4:9">
      <c r="D63" s="284" t="str">
        <f>Venda!D26</f>
        <v>Realizar assessoria técnica-pedagógica para formação continuada de educadores/gestores de escola (PEAC)</v>
      </c>
      <c r="E63" s="284"/>
      <c r="F63" s="284"/>
      <c r="G63" s="533">
        <f>Venda!N26</f>
        <v>0.14000000000000001</v>
      </c>
      <c r="H63" s="544">
        <f>SUM(H64:H80)</f>
        <v>137482.79999999999</v>
      </c>
    </row>
    <row r="64" spans="4:9">
      <c r="D64" s="192" t="str">
        <f>D44</f>
        <v>ALUGUEL DE VEÍCULO SUV</v>
      </c>
      <c r="E64" s="86" t="str">
        <f>E44</f>
        <v>MÊS</v>
      </c>
      <c r="F64" s="238">
        <f t="shared" ref="F64:F80" si="40">$G$63*F4</f>
        <v>18.48</v>
      </c>
      <c r="G64" s="86">
        <f t="shared" ref="G64" si="41">G44</f>
        <v>3200</v>
      </c>
      <c r="H64" s="91">
        <f t="shared" ref="H64:H80" si="42">G64*F64</f>
        <v>59136</v>
      </c>
      <c r="I64" s="545"/>
    </row>
    <row r="65" spans="4:9">
      <c r="D65" s="192" t="str">
        <f t="shared" ref="D65:E65" si="43">D45</f>
        <v>COMBUSTÍVEL - GASOLINA</v>
      </c>
      <c r="E65" s="86" t="str">
        <f t="shared" si="43"/>
        <v>VB/mês</v>
      </c>
      <c r="F65" s="238">
        <f t="shared" si="40"/>
        <v>18.48</v>
      </c>
      <c r="G65" s="86">
        <f t="shared" ref="G65" si="44">G45</f>
        <v>700</v>
      </c>
      <c r="H65" s="91">
        <f t="shared" si="42"/>
        <v>12936</v>
      </c>
      <c r="I65" s="545"/>
    </row>
    <row r="66" spans="4:9" ht="25.5">
      <c r="D66" s="192" t="str">
        <f t="shared" ref="D66:E66" si="45">D46</f>
        <v>EQUIPAMENTOS VEÍCULO (SENSOR DE FADIGA + TELEMETRIA)</v>
      </c>
      <c r="E66" s="86" t="str">
        <f t="shared" si="45"/>
        <v>VB/mês</v>
      </c>
      <c r="F66" s="238">
        <f t="shared" si="40"/>
        <v>18.48</v>
      </c>
      <c r="G66" s="86">
        <f t="shared" ref="G66" si="46">G46</f>
        <v>500</v>
      </c>
      <c r="H66" s="91">
        <f t="shared" si="42"/>
        <v>9240</v>
      </c>
      <c r="I66" s="545"/>
    </row>
    <row r="67" spans="4:9">
      <c r="D67" s="192" t="str">
        <f t="shared" ref="D67:E67" si="47">D47</f>
        <v>INSTALAÇÃO SENSOR FADIGA</v>
      </c>
      <c r="E67" s="86" t="str">
        <f t="shared" si="47"/>
        <v>VB</v>
      </c>
      <c r="F67" s="238">
        <f t="shared" si="40"/>
        <v>1.6800000000000002</v>
      </c>
      <c r="G67" s="86">
        <f t="shared" ref="G67" si="48">G47</f>
        <v>2200</v>
      </c>
      <c r="H67" s="91">
        <f t="shared" si="42"/>
        <v>3696.0000000000005</v>
      </c>
      <c r="I67" s="545"/>
    </row>
    <row r="68" spans="4:9">
      <c r="D68" s="192" t="str">
        <f t="shared" ref="D68:E68" si="49">D48</f>
        <v>DESINSTALAÇÃO SENSOR FADIGA</v>
      </c>
      <c r="E68" s="86" t="str">
        <f t="shared" si="49"/>
        <v>VB</v>
      </c>
      <c r="F68" s="238">
        <f t="shared" si="40"/>
        <v>1.6800000000000002</v>
      </c>
      <c r="G68" s="86">
        <f t="shared" ref="G68" si="50">G48</f>
        <v>500</v>
      </c>
      <c r="H68" s="91">
        <f t="shared" si="42"/>
        <v>840.00000000000011</v>
      </c>
      <c r="I68" s="545"/>
    </row>
    <row r="69" spans="4:9">
      <c r="D69" s="192" t="str">
        <f t="shared" ref="D69:E69" si="51">D49</f>
        <v>INSTALAÇÃO TELEMETRIA</v>
      </c>
      <c r="E69" s="86" t="str">
        <f t="shared" si="51"/>
        <v>VB</v>
      </c>
      <c r="F69" s="238">
        <f t="shared" si="40"/>
        <v>1.6800000000000002</v>
      </c>
      <c r="G69" s="86">
        <f t="shared" ref="G69" si="52">G49</f>
        <v>380</v>
      </c>
      <c r="H69" s="91">
        <f t="shared" si="42"/>
        <v>638.40000000000009</v>
      </c>
      <c r="I69" s="545"/>
    </row>
    <row r="70" spans="4:9">
      <c r="D70" s="192" t="str">
        <f t="shared" ref="D70:E70" si="53">D50</f>
        <v>DESINSTALAÇÃO TELEMETRIA</v>
      </c>
      <c r="E70" s="86" t="str">
        <f t="shared" si="53"/>
        <v>VB</v>
      </c>
      <c r="F70" s="238">
        <f t="shared" si="40"/>
        <v>1.6800000000000002</v>
      </c>
      <c r="G70" s="86">
        <f t="shared" ref="G70" si="54">G50</f>
        <v>150</v>
      </c>
      <c r="H70" s="91">
        <f t="shared" si="42"/>
        <v>252.00000000000003</v>
      </c>
      <c r="I70" s="545"/>
    </row>
    <row r="71" spans="4:9" ht="25.5">
      <c r="D71" s="192" t="str">
        <f t="shared" ref="D71:E71" si="55">D51</f>
        <v>INSTALAÇÃO E DESINSTALAÇÃO DE SIRENE DE RÉ</v>
      </c>
      <c r="E71" s="86" t="str">
        <f t="shared" si="55"/>
        <v>VB</v>
      </c>
      <c r="F71" s="238">
        <f t="shared" si="40"/>
        <v>1.6800000000000002</v>
      </c>
      <c r="G71" s="86">
        <f t="shared" ref="G71" si="56">G51</f>
        <v>120</v>
      </c>
      <c r="H71" s="91">
        <f t="shared" si="42"/>
        <v>201.60000000000002</v>
      </c>
      <c r="I71" s="545"/>
    </row>
    <row r="72" spans="4:9">
      <c r="D72" s="192" t="str">
        <f t="shared" ref="D72:E72" si="57">D52</f>
        <v>LAVAGEM DE VEÍCULO</v>
      </c>
      <c r="E72" s="86" t="str">
        <f t="shared" si="57"/>
        <v>VB</v>
      </c>
      <c r="F72" s="238">
        <f t="shared" si="40"/>
        <v>18.48</v>
      </c>
      <c r="G72" s="86">
        <f t="shared" ref="G72" si="58">G52</f>
        <v>100</v>
      </c>
      <c r="H72" s="91">
        <f t="shared" si="42"/>
        <v>1848</v>
      </c>
      <c r="I72" s="545"/>
    </row>
    <row r="73" spans="4:9" ht="38.25">
      <c r="D73" s="192" t="str">
        <f t="shared" ref="D73:E73" si="59">D53</f>
        <v>MATERIAIS GRÁFICOS (CARTILHAS, FOLDERS, BANNER, CADERNO, OUTDOOR, PLACAS, E ETC)</v>
      </c>
      <c r="E73" s="86" t="str">
        <f t="shared" si="59"/>
        <v>VB/mês</v>
      </c>
      <c r="F73" s="238">
        <f t="shared" si="40"/>
        <v>1.54</v>
      </c>
      <c r="G73" s="86">
        <f t="shared" ref="G73" si="60">G53</f>
        <v>25000</v>
      </c>
      <c r="H73" s="91">
        <f t="shared" si="42"/>
        <v>38500</v>
      </c>
      <c r="I73" s="545"/>
    </row>
    <row r="74" spans="4:9" ht="25.5">
      <c r="D74" s="192" t="str">
        <f t="shared" ref="D74:E74" si="61">D54</f>
        <v>LANCHES OFICINAS / EVENTOS / REUNIÕES</v>
      </c>
      <c r="E74" s="86" t="str">
        <f t="shared" si="61"/>
        <v>VB</v>
      </c>
      <c r="F74" s="238">
        <f t="shared" si="40"/>
        <v>1.54</v>
      </c>
      <c r="G74" s="86">
        <f t="shared" ref="G74" si="62">G54</f>
        <v>3000</v>
      </c>
      <c r="H74" s="91">
        <f t="shared" si="42"/>
        <v>4620</v>
      </c>
      <c r="I74" s="545"/>
    </row>
    <row r="75" spans="4:9">
      <c r="D75" s="192" t="str">
        <f t="shared" ref="D75:E75" si="63">D55</f>
        <v>TRANSPORTE PARTICIPANTES</v>
      </c>
      <c r="E75" s="86" t="str">
        <f t="shared" si="63"/>
        <v>VB</v>
      </c>
      <c r="F75" s="238">
        <f t="shared" si="40"/>
        <v>1.54</v>
      </c>
      <c r="G75" s="86">
        <f t="shared" ref="G75" si="64">G55</f>
        <v>500</v>
      </c>
      <c r="H75" s="91">
        <f t="shared" si="42"/>
        <v>770</v>
      </c>
      <c r="I75" s="545"/>
    </row>
    <row r="76" spans="4:9" ht="51">
      <c r="D76" s="192" t="str">
        <f t="shared" ref="D76:E76" si="65">D56</f>
        <v>MATERIAIS DE ESCRITÓRIO (CARTOLINA, PAPEL, TESOURA, CANETA, LÁPIS, GRAMPEADOR, DUREX, FITA ADESIVA, E ETC.)</v>
      </c>
      <c r="E76" s="86" t="str">
        <f t="shared" si="65"/>
        <v>VB</v>
      </c>
      <c r="F76" s="238">
        <f t="shared" si="40"/>
        <v>1.54</v>
      </c>
      <c r="G76" s="86">
        <f t="shared" ref="G76" si="66">G56</f>
        <v>800</v>
      </c>
      <c r="H76" s="91">
        <f t="shared" si="42"/>
        <v>1232</v>
      </c>
      <c r="I76" s="545"/>
    </row>
    <row r="77" spans="4:9" ht="38.25">
      <c r="D77" s="192" t="str">
        <f t="shared" ref="D77:E77" si="67">D57</f>
        <v>MATERIAIS ACESSÓRIOS PARA AS CAMPANHAS/OFICINAS (BRINDES, CAMISETAS, E ETC.)</v>
      </c>
      <c r="E77" s="86" t="str">
        <f t="shared" si="67"/>
        <v>VB</v>
      </c>
      <c r="F77" s="238">
        <f t="shared" si="40"/>
        <v>1.54</v>
      </c>
      <c r="G77" s="86">
        <f t="shared" ref="G77" si="68">G57</f>
        <v>1000</v>
      </c>
      <c r="H77" s="91">
        <f t="shared" si="42"/>
        <v>1540</v>
      </c>
      <c r="I77" s="545"/>
    </row>
    <row r="78" spans="4:9">
      <c r="D78" s="192" t="str">
        <f t="shared" ref="D78:E78" si="69">D58</f>
        <v>HOSPEDAGEM VIAGEM</v>
      </c>
      <c r="E78" s="86" t="str">
        <f t="shared" si="69"/>
        <v>DIA</v>
      </c>
      <c r="F78" s="238">
        <f t="shared" si="40"/>
        <v>6.16</v>
      </c>
      <c r="G78" s="86">
        <f t="shared" ref="G78" si="70">G58</f>
        <v>150</v>
      </c>
      <c r="H78" s="91">
        <f t="shared" si="42"/>
        <v>924</v>
      </c>
      <c r="I78" s="545"/>
    </row>
    <row r="79" spans="4:9" ht="25.5">
      <c r="D79" s="192" t="str">
        <f t="shared" ref="D79:E79" si="71">D59</f>
        <v>ALIMENTAÇÃO VIAGEM (CAFÉ / ALMOÇO OU JANTA)</v>
      </c>
      <c r="E79" s="86" t="str">
        <f t="shared" si="71"/>
        <v>VB</v>
      </c>
      <c r="F79" s="238">
        <f t="shared" si="40"/>
        <v>6.16</v>
      </c>
      <c r="G79" s="86">
        <f t="shared" ref="G79" si="72">G59</f>
        <v>30</v>
      </c>
      <c r="H79" s="91">
        <f t="shared" si="42"/>
        <v>184.8</v>
      </c>
      <c r="I79" s="545"/>
    </row>
    <row r="80" spans="4:9" ht="25.5">
      <c r="D80" s="192" t="str">
        <f t="shared" ref="D80:E80" si="73">D60</f>
        <v>PASSAGEM TERRESTRE / TRANSLADO</v>
      </c>
      <c r="E80" s="86" t="str">
        <f t="shared" si="73"/>
        <v>VB</v>
      </c>
      <c r="F80" s="238">
        <f t="shared" si="40"/>
        <v>3.08</v>
      </c>
      <c r="G80" s="86">
        <f t="shared" ref="G80" si="74">G60</f>
        <v>300</v>
      </c>
      <c r="H80" s="91">
        <f t="shared" si="42"/>
        <v>924</v>
      </c>
      <c r="I80" s="545"/>
    </row>
    <row r="83" spans="4:9">
      <c r="D83" s="284" t="str">
        <f>Venda!D27</f>
        <v>Realizar atividades culturais e pedagógicas em Escolas (PEAC)</v>
      </c>
      <c r="E83" s="284"/>
      <c r="F83" s="284"/>
      <c r="G83" s="533">
        <f>Venda!N27</f>
        <v>0.1</v>
      </c>
      <c r="H83" s="544">
        <f>SUM(H84:H100)</f>
        <v>98202</v>
      </c>
    </row>
    <row r="84" spans="4:9">
      <c r="D84" s="192" t="str">
        <f>D64</f>
        <v>ALUGUEL DE VEÍCULO SUV</v>
      </c>
      <c r="E84" s="86" t="str">
        <f>E64</f>
        <v>MÊS</v>
      </c>
      <c r="F84" s="238">
        <f t="shared" ref="F84:F100" si="75">$G$83*F4</f>
        <v>13.200000000000001</v>
      </c>
      <c r="G84" s="86">
        <f t="shared" ref="G84" si="76">G64</f>
        <v>3200</v>
      </c>
      <c r="H84" s="91">
        <f t="shared" ref="H84:H100" si="77">G84*F84</f>
        <v>42240</v>
      </c>
      <c r="I84" s="545"/>
    </row>
    <row r="85" spans="4:9">
      <c r="D85" s="192" t="str">
        <f t="shared" ref="D85:E85" si="78">D65</f>
        <v>COMBUSTÍVEL - GASOLINA</v>
      </c>
      <c r="E85" s="86" t="str">
        <f t="shared" si="78"/>
        <v>VB/mês</v>
      </c>
      <c r="F85" s="238">
        <f t="shared" si="75"/>
        <v>13.200000000000001</v>
      </c>
      <c r="G85" s="86">
        <f t="shared" ref="G85" si="79">G65</f>
        <v>700</v>
      </c>
      <c r="H85" s="91">
        <f t="shared" si="77"/>
        <v>9240</v>
      </c>
      <c r="I85" s="545"/>
    </row>
    <row r="86" spans="4:9" ht="25.5">
      <c r="D86" s="192" t="str">
        <f t="shared" ref="D86:E86" si="80">D66</f>
        <v>EQUIPAMENTOS VEÍCULO (SENSOR DE FADIGA + TELEMETRIA)</v>
      </c>
      <c r="E86" s="86" t="str">
        <f t="shared" si="80"/>
        <v>VB/mês</v>
      </c>
      <c r="F86" s="238">
        <f t="shared" si="75"/>
        <v>13.200000000000001</v>
      </c>
      <c r="G86" s="86">
        <f t="shared" ref="G86" si="81">G66</f>
        <v>500</v>
      </c>
      <c r="H86" s="91">
        <f t="shared" si="77"/>
        <v>6600.0000000000009</v>
      </c>
      <c r="I86" s="545"/>
    </row>
    <row r="87" spans="4:9">
      <c r="D87" s="192" t="str">
        <f t="shared" ref="D87:E87" si="82">D67</f>
        <v>INSTALAÇÃO SENSOR FADIGA</v>
      </c>
      <c r="E87" s="86" t="str">
        <f t="shared" si="82"/>
        <v>VB</v>
      </c>
      <c r="F87" s="238">
        <f t="shared" si="75"/>
        <v>1.2000000000000002</v>
      </c>
      <c r="G87" s="86">
        <f t="shared" ref="G87" si="83">G67</f>
        <v>2200</v>
      </c>
      <c r="H87" s="91">
        <f t="shared" si="77"/>
        <v>2640.0000000000005</v>
      </c>
      <c r="I87" s="545"/>
    </row>
    <row r="88" spans="4:9">
      <c r="D88" s="192" t="str">
        <f t="shared" ref="D88:E88" si="84">D68</f>
        <v>DESINSTALAÇÃO SENSOR FADIGA</v>
      </c>
      <c r="E88" s="86" t="str">
        <f t="shared" si="84"/>
        <v>VB</v>
      </c>
      <c r="F88" s="238">
        <f t="shared" si="75"/>
        <v>1.2000000000000002</v>
      </c>
      <c r="G88" s="86">
        <f t="shared" ref="G88" si="85">G68</f>
        <v>500</v>
      </c>
      <c r="H88" s="91">
        <f t="shared" si="77"/>
        <v>600.00000000000011</v>
      </c>
      <c r="I88" s="545"/>
    </row>
    <row r="89" spans="4:9">
      <c r="D89" s="192" t="str">
        <f t="shared" ref="D89:E89" si="86">D69</f>
        <v>INSTALAÇÃO TELEMETRIA</v>
      </c>
      <c r="E89" s="86" t="str">
        <f t="shared" si="86"/>
        <v>VB</v>
      </c>
      <c r="F89" s="238">
        <f t="shared" si="75"/>
        <v>1.2000000000000002</v>
      </c>
      <c r="G89" s="86">
        <f t="shared" ref="G89" si="87">G69</f>
        <v>380</v>
      </c>
      <c r="H89" s="91">
        <f t="shared" si="77"/>
        <v>456.00000000000006</v>
      </c>
      <c r="I89" s="545"/>
    </row>
    <row r="90" spans="4:9">
      <c r="D90" s="192" t="str">
        <f t="shared" ref="D90:E90" si="88">D70</f>
        <v>DESINSTALAÇÃO TELEMETRIA</v>
      </c>
      <c r="E90" s="86" t="str">
        <f t="shared" si="88"/>
        <v>VB</v>
      </c>
      <c r="F90" s="238">
        <f t="shared" si="75"/>
        <v>1.2000000000000002</v>
      </c>
      <c r="G90" s="86">
        <f t="shared" ref="G90" si="89">G70</f>
        <v>150</v>
      </c>
      <c r="H90" s="91">
        <f t="shared" si="77"/>
        <v>180.00000000000003</v>
      </c>
      <c r="I90" s="545"/>
    </row>
    <row r="91" spans="4:9" ht="25.5">
      <c r="D91" s="192" t="str">
        <f t="shared" ref="D91:E91" si="90">D71</f>
        <v>INSTALAÇÃO E DESINSTALAÇÃO DE SIRENE DE RÉ</v>
      </c>
      <c r="E91" s="86" t="str">
        <f t="shared" si="90"/>
        <v>VB</v>
      </c>
      <c r="F91" s="238">
        <f t="shared" si="75"/>
        <v>1.2000000000000002</v>
      </c>
      <c r="G91" s="86">
        <f t="shared" ref="G91" si="91">G71</f>
        <v>120</v>
      </c>
      <c r="H91" s="91">
        <f t="shared" si="77"/>
        <v>144.00000000000003</v>
      </c>
      <c r="I91" s="545"/>
    </row>
    <row r="92" spans="4:9">
      <c r="D92" s="192" t="str">
        <f t="shared" ref="D92:E92" si="92">D72</f>
        <v>LAVAGEM DE VEÍCULO</v>
      </c>
      <c r="E92" s="86" t="str">
        <f t="shared" si="92"/>
        <v>VB</v>
      </c>
      <c r="F92" s="238">
        <f t="shared" si="75"/>
        <v>13.200000000000001</v>
      </c>
      <c r="G92" s="86">
        <f t="shared" ref="G92" si="93">G72</f>
        <v>100</v>
      </c>
      <c r="H92" s="91">
        <f t="shared" si="77"/>
        <v>1320</v>
      </c>
      <c r="I92" s="545"/>
    </row>
    <row r="93" spans="4:9" ht="38.25">
      <c r="D93" s="192" t="str">
        <f t="shared" ref="D93:E93" si="94">D73</f>
        <v>MATERIAIS GRÁFICOS (CARTILHAS, FOLDERS, BANNER, CADERNO, OUTDOOR, PLACAS, E ETC)</v>
      </c>
      <c r="E93" s="86" t="str">
        <f t="shared" si="94"/>
        <v>VB/mês</v>
      </c>
      <c r="F93" s="238">
        <f t="shared" si="75"/>
        <v>1.1000000000000001</v>
      </c>
      <c r="G93" s="86">
        <f t="shared" ref="G93" si="95">G73</f>
        <v>25000</v>
      </c>
      <c r="H93" s="91">
        <f t="shared" si="77"/>
        <v>27500.000000000004</v>
      </c>
      <c r="I93" s="545"/>
    </row>
    <row r="94" spans="4:9" ht="25.5">
      <c r="D94" s="192" t="str">
        <f t="shared" ref="D94:E94" si="96">D74</f>
        <v>LANCHES OFICINAS / EVENTOS / REUNIÕES</v>
      </c>
      <c r="E94" s="86" t="str">
        <f t="shared" si="96"/>
        <v>VB</v>
      </c>
      <c r="F94" s="238">
        <f t="shared" si="75"/>
        <v>1.1000000000000001</v>
      </c>
      <c r="G94" s="86">
        <f t="shared" ref="G94" si="97">G74</f>
        <v>3000</v>
      </c>
      <c r="H94" s="91">
        <f t="shared" si="77"/>
        <v>3300.0000000000005</v>
      </c>
      <c r="I94" s="545"/>
    </row>
    <row r="95" spans="4:9">
      <c r="D95" s="192" t="str">
        <f t="shared" ref="D95:E95" si="98">D75</f>
        <v>TRANSPORTE PARTICIPANTES</v>
      </c>
      <c r="E95" s="86" t="str">
        <f t="shared" si="98"/>
        <v>VB</v>
      </c>
      <c r="F95" s="238">
        <f t="shared" si="75"/>
        <v>1.1000000000000001</v>
      </c>
      <c r="G95" s="86">
        <f t="shared" ref="G95" si="99">G75</f>
        <v>500</v>
      </c>
      <c r="H95" s="91">
        <f t="shared" si="77"/>
        <v>550</v>
      </c>
      <c r="I95" s="545"/>
    </row>
    <row r="96" spans="4:9" ht="51">
      <c r="D96" s="192" t="str">
        <f t="shared" ref="D96:E96" si="100">D76</f>
        <v>MATERIAIS DE ESCRITÓRIO (CARTOLINA, PAPEL, TESOURA, CANETA, LÁPIS, GRAMPEADOR, DUREX, FITA ADESIVA, E ETC.)</v>
      </c>
      <c r="E96" s="86" t="str">
        <f t="shared" si="100"/>
        <v>VB</v>
      </c>
      <c r="F96" s="238">
        <f t="shared" si="75"/>
        <v>1.1000000000000001</v>
      </c>
      <c r="G96" s="86">
        <f t="shared" ref="G96" si="101">G76</f>
        <v>800</v>
      </c>
      <c r="H96" s="91">
        <f t="shared" si="77"/>
        <v>880.00000000000011</v>
      </c>
      <c r="I96" s="545"/>
    </row>
    <row r="97" spans="4:9" ht="38.25">
      <c r="D97" s="192" t="str">
        <f t="shared" ref="D97:E97" si="102">D77</f>
        <v>MATERIAIS ACESSÓRIOS PARA AS CAMPANHAS/OFICINAS (BRINDES, CAMISETAS, E ETC.)</v>
      </c>
      <c r="E97" s="86" t="str">
        <f t="shared" si="102"/>
        <v>VB</v>
      </c>
      <c r="F97" s="238">
        <f t="shared" si="75"/>
        <v>1.1000000000000001</v>
      </c>
      <c r="G97" s="86">
        <f t="shared" ref="G97" si="103">G77</f>
        <v>1000</v>
      </c>
      <c r="H97" s="91">
        <f t="shared" si="77"/>
        <v>1100</v>
      </c>
      <c r="I97" s="545"/>
    </row>
    <row r="98" spans="4:9">
      <c r="D98" s="192" t="str">
        <f t="shared" ref="D98:E98" si="104">D78</f>
        <v>HOSPEDAGEM VIAGEM</v>
      </c>
      <c r="E98" s="86" t="str">
        <f t="shared" si="104"/>
        <v>DIA</v>
      </c>
      <c r="F98" s="238">
        <f t="shared" si="75"/>
        <v>4.4000000000000004</v>
      </c>
      <c r="G98" s="86">
        <f t="shared" ref="G98" si="105">G78</f>
        <v>150</v>
      </c>
      <c r="H98" s="91">
        <f t="shared" si="77"/>
        <v>660</v>
      </c>
      <c r="I98" s="545"/>
    </row>
    <row r="99" spans="4:9" ht="25.5">
      <c r="D99" s="192" t="str">
        <f t="shared" ref="D99:E99" si="106">D79</f>
        <v>ALIMENTAÇÃO VIAGEM (CAFÉ / ALMOÇO OU JANTA)</v>
      </c>
      <c r="E99" s="86" t="str">
        <f t="shared" si="106"/>
        <v>VB</v>
      </c>
      <c r="F99" s="238">
        <f t="shared" si="75"/>
        <v>4.4000000000000004</v>
      </c>
      <c r="G99" s="86">
        <f t="shared" ref="G99" si="107">G79</f>
        <v>30</v>
      </c>
      <c r="H99" s="91">
        <f t="shared" si="77"/>
        <v>132</v>
      </c>
      <c r="I99" s="545"/>
    </row>
    <row r="100" spans="4:9" ht="25.5">
      <c r="D100" s="192" t="str">
        <f t="shared" ref="D100:E100" si="108">D80</f>
        <v>PASSAGEM TERRESTRE / TRANSLADO</v>
      </c>
      <c r="E100" s="86" t="str">
        <f t="shared" si="108"/>
        <v>VB</v>
      </c>
      <c r="F100" s="238">
        <f t="shared" si="75"/>
        <v>2.2000000000000002</v>
      </c>
      <c r="G100" s="86">
        <f t="shared" ref="G100" si="109">G80</f>
        <v>300</v>
      </c>
      <c r="H100" s="91">
        <f t="shared" si="77"/>
        <v>660</v>
      </c>
      <c r="I100" s="545"/>
    </row>
    <row r="103" spans="4:9">
      <c r="D103" s="284" t="str">
        <f>Venda!D28</f>
        <v>Realizar Diagnóstico Socioambiental Participativo (DSAP) para comunidades (PEAC)</v>
      </c>
      <c r="E103" s="284"/>
      <c r="F103" s="284"/>
      <c r="G103" s="533">
        <f>Venda!N28</f>
        <v>0.01</v>
      </c>
      <c r="H103" s="544">
        <f>SUM(H104:H120)</f>
        <v>9820.2000000000007</v>
      </c>
    </row>
    <row r="104" spans="4:9">
      <c r="D104" s="192" t="str">
        <f>D84</f>
        <v>ALUGUEL DE VEÍCULO SUV</v>
      </c>
      <c r="E104" s="86" t="str">
        <f>E84</f>
        <v>MÊS</v>
      </c>
      <c r="F104" s="238">
        <f t="shared" ref="F104:F120" si="110">$G$103*F4</f>
        <v>1.32</v>
      </c>
      <c r="G104" s="86">
        <f t="shared" ref="G104" si="111">G84</f>
        <v>3200</v>
      </c>
      <c r="H104" s="91">
        <f t="shared" ref="H104:H120" si="112">G104*F104</f>
        <v>4224</v>
      </c>
      <c r="I104" s="545"/>
    </row>
    <row r="105" spans="4:9">
      <c r="D105" s="192" t="str">
        <f t="shared" ref="D105:E105" si="113">D85</f>
        <v>COMBUSTÍVEL - GASOLINA</v>
      </c>
      <c r="E105" s="86" t="str">
        <f t="shared" si="113"/>
        <v>VB/mês</v>
      </c>
      <c r="F105" s="238">
        <f t="shared" si="110"/>
        <v>1.32</v>
      </c>
      <c r="G105" s="86">
        <f t="shared" ref="G105" si="114">G85</f>
        <v>700</v>
      </c>
      <c r="H105" s="91">
        <f t="shared" si="112"/>
        <v>924</v>
      </c>
      <c r="I105" s="545"/>
    </row>
    <row r="106" spans="4:9" ht="25.5">
      <c r="D106" s="192" t="str">
        <f t="shared" ref="D106:E106" si="115">D86</f>
        <v>EQUIPAMENTOS VEÍCULO (SENSOR DE FADIGA + TELEMETRIA)</v>
      </c>
      <c r="E106" s="86" t="str">
        <f t="shared" si="115"/>
        <v>VB/mês</v>
      </c>
      <c r="F106" s="238">
        <f t="shared" si="110"/>
        <v>1.32</v>
      </c>
      <c r="G106" s="86">
        <f t="shared" ref="G106" si="116">G86</f>
        <v>500</v>
      </c>
      <c r="H106" s="91">
        <f t="shared" si="112"/>
        <v>660</v>
      </c>
      <c r="I106" s="545"/>
    </row>
    <row r="107" spans="4:9">
      <c r="D107" s="192" t="str">
        <f t="shared" ref="D107:E107" si="117">D87</f>
        <v>INSTALAÇÃO SENSOR FADIGA</v>
      </c>
      <c r="E107" s="86" t="str">
        <f t="shared" si="117"/>
        <v>VB</v>
      </c>
      <c r="F107" s="238">
        <f t="shared" si="110"/>
        <v>0.12</v>
      </c>
      <c r="G107" s="86">
        <f t="shared" ref="G107" si="118">G87</f>
        <v>2200</v>
      </c>
      <c r="H107" s="91">
        <f t="shared" si="112"/>
        <v>264</v>
      </c>
      <c r="I107" s="545"/>
    </row>
    <row r="108" spans="4:9">
      <c r="D108" s="192" t="str">
        <f t="shared" ref="D108:E108" si="119">D88</f>
        <v>DESINSTALAÇÃO SENSOR FADIGA</v>
      </c>
      <c r="E108" s="86" t="str">
        <f t="shared" si="119"/>
        <v>VB</v>
      </c>
      <c r="F108" s="238">
        <f t="shared" si="110"/>
        <v>0.12</v>
      </c>
      <c r="G108" s="86">
        <f t="shared" ref="G108" si="120">G88</f>
        <v>500</v>
      </c>
      <c r="H108" s="91">
        <f t="shared" si="112"/>
        <v>60</v>
      </c>
      <c r="I108" s="545"/>
    </row>
    <row r="109" spans="4:9">
      <c r="D109" s="192" t="str">
        <f t="shared" ref="D109:E109" si="121">D89</f>
        <v>INSTALAÇÃO TELEMETRIA</v>
      </c>
      <c r="E109" s="86" t="str">
        <f t="shared" si="121"/>
        <v>VB</v>
      </c>
      <c r="F109" s="238">
        <f t="shared" si="110"/>
        <v>0.12</v>
      </c>
      <c r="G109" s="86">
        <f t="shared" ref="G109" si="122">G89</f>
        <v>380</v>
      </c>
      <c r="H109" s="91">
        <f t="shared" si="112"/>
        <v>45.6</v>
      </c>
      <c r="I109" s="545"/>
    </row>
    <row r="110" spans="4:9">
      <c r="D110" s="192" t="str">
        <f t="shared" ref="D110:E110" si="123">D90</f>
        <v>DESINSTALAÇÃO TELEMETRIA</v>
      </c>
      <c r="E110" s="86" t="str">
        <f t="shared" si="123"/>
        <v>VB</v>
      </c>
      <c r="F110" s="238">
        <f t="shared" si="110"/>
        <v>0.12</v>
      </c>
      <c r="G110" s="86">
        <f t="shared" ref="G110" si="124">G90</f>
        <v>150</v>
      </c>
      <c r="H110" s="91">
        <f t="shared" si="112"/>
        <v>18</v>
      </c>
      <c r="I110" s="545"/>
    </row>
    <row r="111" spans="4:9" ht="25.5">
      <c r="D111" s="192" t="str">
        <f t="shared" ref="D111:E111" si="125">D91</f>
        <v>INSTALAÇÃO E DESINSTALAÇÃO DE SIRENE DE RÉ</v>
      </c>
      <c r="E111" s="86" t="str">
        <f t="shared" si="125"/>
        <v>VB</v>
      </c>
      <c r="F111" s="238">
        <f t="shared" si="110"/>
        <v>0.12</v>
      </c>
      <c r="G111" s="86">
        <f t="shared" ref="G111" si="126">G91</f>
        <v>120</v>
      </c>
      <c r="H111" s="91">
        <f t="shared" si="112"/>
        <v>14.399999999999999</v>
      </c>
      <c r="I111" s="545"/>
    </row>
    <row r="112" spans="4:9">
      <c r="D112" s="192" t="str">
        <f t="shared" ref="D112:E112" si="127">D92</f>
        <v>LAVAGEM DE VEÍCULO</v>
      </c>
      <c r="E112" s="86" t="str">
        <f t="shared" si="127"/>
        <v>VB</v>
      </c>
      <c r="F112" s="238">
        <f t="shared" si="110"/>
        <v>1.32</v>
      </c>
      <c r="G112" s="86">
        <f t="shared" ref="G112" si="128">G92</f>
        <v>100</v>
      </c>
      <c r="H112" s="91">
        <f t="shared" si="112"/>
        <v>132</v>
      </c>
      <c r="I112" s="545"/>
    </row>
    <row r="113" spans="4:9" ht="38.25">
      <c r="D113" s="192" t="str">
        <f t="shared" ref="D113:E113" si="129">D93</f>
        <v>MATERIAIS GRÁFICOS (CARTILHAS, FOLDERS, BANNER, CADERNO, OUTDOOR, PLACAS, E ETC)</v>
      </c>
      <c r="E113" s="86" t="str">
        <f t="shared" si="129"/>
        <v>VB/mês</v>
      </c>
      <c r="F113" s="238">
        <f t="shared" si="110"/>
        <v>0.11</v>
      </c>
      <c r="G113" s="86">
        <f t="shared" ref="G113" si="130">G93</f>
        <v>25000</v>
      </c>
      <c r="H113" s="91">
        <f t="shared" si="112"/>
        <v>2750</v>
      </c>
      <c r="I113" s="545"/>
    </row>
    <row r="114" spans="4:9" ht="25.5">
      <c r="D114" s="192" t="str">
        <f t="shared" ref="D114:E114" si="131">D94</f>
        <v>LANCHES OFICINAS / EVENTOS / REUNIÕES</v>
      </c>
      <c r="E114" s="86" t="str">
        <f t="shared" si="131"/>
        <v>VB</v>
      </c>
      <c r="F114" s="238">
        <f t="shared" si="110"/>
        <v>0.11</v>
      </c>
      <c r="G114" s="86">
        <f t="shared" ref="G114" si="132">G94</f>
        <v>3000</v>
      </c>
      <c r="H114" s="91">
        <f t="shared" si="112"/>
        <v>330</v>
      </c>
      <c r="I114" s="545"/>
    </row>
    <row r="115" spans="4:9">
      <c r="D115" s="192" t="str">
        <f t="shared" ref="D115:E115" si="133">D95</f>
        <v>TRANSPORTE PARTICIPANTES</v>
      </c>
      <c r="E115" s="86" t="str">
        <f t="shared" si="133"/>
        <v>VB</v>
      </c>
      <c r="F115" s="238">
        <f t="shared" si="110"/>
        <v>0.11</v>
      </c>
      <c r="G115" s="86">
        <f t="shared" ref="G115" si="134">G95</f>
        <v>500</v>
      </c>
      <c r="H115" s="91">
        <f t="shared" si="112"/>
        <v>55</v>
      </c>
      <c r="I115" s="545"/>
    </row>
    <row r="116" spans="4:9" ht="51">
      <c r="D116" s="192" t="str">
        <f t="shared" ref="D116:E116" si="135">D96</f>
        <v>MATERIAIS DE ESCRITÓRIO (CARTOLINA, PAPEL, TESOURA, CANETA, LÁPIS, GRAMPEADOR, DUREX, FITA ADESIVA, E ETC.)</v>
      </c>
      <c r="E116" s="86" t="str">
        <f t="shared" si="135"/>
        <v>VB</v>
      </c>
      <c r="F116" s="238">
        <f t="shared" si="110"/>
        <v>0.11</v>
      </c>
      <c r="G116" s="86">
        <f t="shared" ref="G116" si="136">G96</f>
        <v>800</v>
      </c>
      <c r="H116" s="91">
        <f t="shared" si="112"/>
        <v>88</v>
      </c>
      <c r="I116" s="545"/>
    </row>
    <row r="117" spans="4:9" ht="38.25">
      <c r="D117" s="192" t="str">
        <f t="shared" ref="D117:E117" si="137">D97</f>
        <v>MATERIAIS ACESSÓRIOS PARA AS CAMPANHAS/OFICINAS (BRINDES, CAMISETAS, E ETC.)</v>
      </c>
      <c r="E117" s="86" t="str">
        <f t="shared" si="137"/>
        <v>VB</v>
      </c>
      <c r="F117" s="238">
        <f t="shared" si="110"/>
        <v>0.11</v>
      </c>
      <c r="G117" s="86">
        <f t="shared" ref="G117" si="138">G97</f>
        <v>1000</v>
      </c>
      <c r="H117" s="91">
        <f t="shared" si="112"/>
        <v>110</v>
      </c>
      <c r="I117" s="545"/>
    </row>
    <row r="118" spans="4:9">
      <c r="D118" s="192" t="str">
        <f t="shared" ref="D118:E118" si="139">D98</f>
        <v>HOSPEDAGEM VIAGEM</v>
      </c>
      <c r="E118" s="86" t="str">
        <f t="shared" si="139"/>
        <v>DIA</v>
      </c>
      <c r="F118" s="238">
        <f t="shared" si="110"/>
        <v>0.44</v>
      </c>
      <c r="G118" s="86">
        <f t="shared" ref="G118" si="140">G98</f>
        <v>150</v>
      </c>
      <c r="H118" s="91">
        <f t="shared" si="112"/>
        <v>66</v>
      </c>
      <c r="I118" s="545"/>
    </row>
    <row r="119" spans="4:9" ht="25.5">
      <c r="D119" s="192" t="str">
        <f t="shared" ref="D119:E119" si="141">D99</f>
        <v>ALIMENTAÇÃO VIAGEM (CAFÉ / ALMOÇO OU JANTA)</v>
      </c>
      <c r="E119" s="86" t="str">
        <f t="shared" si="141"/>
        <v>VB</v>
      </c>
      <c r="F119" s="238">
        <f t="shared" si="110"/>
        <v>0.44</v>
      </c>
      <c r="G119" s="86">
        <f t="shared" ref="G119" si="142">G99</f>
        <v>30</v>
      </c>
      <c r="H119" s="91">
        <f t="shared" si="112"/>
        <v>13.2</v>
      </c>
      <c r="I119" s="545"/>
    </row>
    <row r="120" spans="4:9" ht="25.5">
      <c r="D120" s="192" t="str">
        <f t="shared" ref="D120:E120" si="143">D100</f>
        <v>PASSAGEM TERRESTRE / TRANSLADO</v>
      </c>
      <c r="E120" s="86" t="str">
        <f t="shared" si="143"/>
        <v>VB</v>
      </c>
      <c r="F120" s="238">
        <f t="shared" si="110"/>
        <v>0.22</v>
      </c>
      <c r="G120" s="86">
        <f t="shared" ref="G120" si="144">G100</f>
        <v>300</v>
      </c>
      <c r="H120" s="91">
        <f t="shared" si="112"/>
        <v>66</v>
      </c>
      <c r="I120" s="545"/>
    </row>
    <row r="123" spans="4:9">
      <c r="D123" s="284" t="str">
        <f>Venda!D29</f>
        <v>Realizar eventos/projetos junto à comunidade além da esfera do Comitê de EA (PEAC)</v>
      </c>
      <c r="E123" s="284"/>
      <c r="F123" s="284"/>
      <c r="G123" s="533">
        <f>Venda!N29</f>
        <v>0.09</v>
      </c>
      <c r="H123" s="544">
        <f>SUM(H124:H140)</f>
        <v>88381.8</v>
      </c>
    </row>
    <row r="124" spans="4:9">
      <c r="D124" s="192" t="str">
        <f>D104</f>
        <v>ALUGUEL DE VEÍCULO SUV</v>
      </c>
      <c r="E124" s="86" t="str">
        <f>E104</f>
        <v>MÊS</v>
      </c>
      <c r="F124" s="238">
        <f t="shared" ref="F124:F140" si="145">$G$123*F4</f>
        <v>11.879999999999999</v>
      </c>
      <c r="G124" s="86">
        <f t="shared" ref="G124" si="146">G104</f>
        <v>3200</v>
      </c>
      <c r="H124" s="91">
        <f t="shared" ref="H124:H140" si="147">G124*F124</f>
        <v>38016</v>
      </c>
      <c r="I124" s="545"/>
    </row>
    <row r="125" spans="4:9">
      <c r="D125" s="192" t="str">
        <f t="shared" ref="D125:E125" si="148">D105</f>
        <v>COMBUSTÍVEL - GASOLINA</v>
      </c>
      <c r="E125" s="86" t="str">
        <f t="shared" si="148"/>
        <v>VB/mês</v>
      </c>
      <c r="F125" s="238">
        <f t="shared" si="145"/>
        <v>11.879999999999999</v>
      </c>
      <c r="G125" s="86">
        <f t="shared" ref="G125" si="149">G105</f>
        <v>700</v>
      </c>
      <c r="H125" s="91">
        <f t="shared" si="147"/>
        <v>8316</v>
      </c>
      <c r="I125" s="545"/>
    </row>
    <row r="126" spans="4:9" ht="25.5">
      <c r="D126" s="192" t="str">
        <f t="shared" ref="D126:E126" si="150">D106</f>
        <v>EQUIPAMENTOS VEÍCULO (SENSOR DE FADIGA + TELEMETRIA)</v>
      </c>
      <c r="E126" s="86" t="str">
        <f t="shared" si="150"/>
        <v>VB/mês</v>
      </c>
      <c r="F126" s="238">
        <f t="shared" si="145"/>
        <v>11.879999999999999</v>
      </c>
      <c r="G126" s="86">
        <f t="shared" ref="G126" si="151">G106</f>
        <v>500</v>
      </c>
      <c r="H126" s="91">
        <f t="shared" si="147"/>
        <v>5939.9999999999991</v>
      </c>
      <c r="I126" s="545"/>
    </row>
    <row r="127" spans="4:9">
      <c r="D127" s="192" t="str">
        <f t="shared" ref="D127:E127" si="152">D107</f>
        <v>INSTALAÇÃO SENSOR FADIGA</v>
      </c>
      <c r="E127" s="86" t="str">
        <f t="shared" si="152"/>
        <v>VB</v>
      </c>
      <c r="F127" s="238">
        <f t="shared" si="145"/>
        <v>1.08</v>
      </c>
      <c r="G127" s="86">
        <f t="shared" ref="G127" si="153">G107</f>
        <v>2200</v>
      </c>
      <c r="H127" s="91">
        <f t="shared" si="147"/>
        <v>2376</v>
      </c>
      <c r="I127" s="545"/>
    </row>
    <row r="128" spans="4:9">
      <c r="D128" s="192" t="str">
        <f t="shared" ref="D128:E128" si="154">D108</f>
        <v>DESINSTALAÇÃO SENSOR FADIGA</v>
      </c>
      <c r="E128" s="86" t="str">
        <f t="shared" si="154"/>
        <v>VB</v>
      </c>
      <c r="F128" s="238">
        <f t="shared" si="145"/>
        <v>1.08</v>
      </c>
      <c r="G128" s="86">
        <f t="shared" ref="G128" si="155">G108</f>
        <v>500</v>
      </c>
      <c r="H128" s="91">
        <f t="shared" si="147"/>
        <v>540</v>
      </c>
      <c r="I128" s="545"/>
    </row>
    <row r="129" spans="4:9">
      <c r="D129" s="192" t="str">
        <f t="shared" ref="D129:E129" si="156">D109</f>
        <v>INSTALAÇÃO TELEMETRIA</v>
      </c>
      <c r="E129" s="86" t="str">
        <f t="shared" si="156"/>
        <v>VB</v>
      </c>
      <c r="F129" s="238">
        <f t="shared" si="145"/>
        <v>1.08</v>
      </c>
      <c r="G129" s="86">
        <f t="shared" ref="G129" si="157">G109</f>
        <v>380</v>
      </c>
      <c r="H129" s="91">
        <f t="shared" si="147"/>
        <v>410.40000000000003</v>
      </c>
      <c r="I129" s="545"/>
    </row>
    <row r="130" spans="4:9">
      <c r="D130" s="192" t="str">
        <f t="shared" ref="D130:E130" si="158">D110</f>
        <v>DESINSTALAÇÃO TELEMETRIA</v>
      </c>
      <c r="E130" s="86" t="str">
        <f t="shared" si="158"/>
        <v>VB</v>
      </c>
      <c r="F130" s="238">
        <f t="shared" si="145"/>
        <v>1.08</v>
      </c>
      <c r="G130" s="86">
        <f t="shared" ref="G130" si="159">G110</f>
        <v>150</v>
      </c>
      <c r="H130" s="91">
        <f t="shared" si="147"/>
        <v>162</v>
      </c>
      <c r="I130" s="545"/>
    </row>
    <row r="131" spans="4:9" ht="25.5">
      <c r="D131" s="192" t="str">
        <f t="shared" ref="D131:E131" si="160">D111</f>
        <v>INSTALAÇÃO E DESINSTALAÇÃO DE SIRENE DE RÉ</v>
      </c>
      <c r="E131" s="86" t="str">
        <f t="shared" si="160"/>
        <v>VB</v>
      </c>
      <c r="F131" s="238">
        <f t="shared" si="145"/>
        <v>1.08</v>
      </c>
      <c r="G131" s="86">
        <f t="shared" ref="G131" si="161">G111</f>
        <v>120</v>
      </c>
      <c r="H131" s="91">
        <f t="shared" si="147"/>
        <v>129.60000000000002</v>
      </c>
      <c r="I131" s="545"/>
    </row>
    <row r="132" spans="4:9">
      <c r="D132" s="192" t="str">
        <f t="shared" ref="D132:E132" si="162">D112</f>
        <v>LAVAGEM DE VEÍCULO</v>
      </c>
      <c r="E132" s="86" t="str">
        <f t="shared" si="162"/>
        <v>VB</v>
      </c>
      <c r="F132" s="238">
        <f t="shared" si="145"/>
        <v>11.879999999999999</v>
      </c>
      <c r="G132" s="86">
        <f t="shared" ref="G132" si="163">G112</f>
        <v>100</v>
      </c>
      <c r="H132" s="91">
        <f t="shared" si="147"/>
        <v>1188</v>
      </c>
      <c r="I132" s="545"/>
    </row>
    <row r="133" spans="4:9" ht="38.25">
      <c r="D133" s="192" t="str">
        <f t="shared" ref="D133:E133" si="164">D113</f>
        <v>MATERIAIS GRÁFICOS (CARTILHAS, FOLDERS, BANNER, CADERNO, OUTDOOR, PLACAS, E ETC)</v>
      </c>
      <c r="E133" s="86" t="str">
        <f t="shared" si="164"/>
        <v>VB/mês</v>
      </c>
      <c r="F133" s="238">
        <f t="shared" si="145"/>
        <v>0.99</v>
      </c>
      <c r="G133" s="86">
        <f t="shared" ref="G133" si="165">G113</f>
        <v>25000</v>
      </c>
      <c r="H133" s="91">
        <f t="shared" si="147"/>
        <v>24750</v>
      </c>
      <c r="I133" s="545"/>
    </row>
    <row r="134" spans="4:9" ht="25.5">
      <c r="D134" s="192" t="str">
        <f t="shared" ref="D134:E134" si="166">D114</f>
        <v>LANCHES OFICINAS / EVENTOS / REUNIÕES</v>
      </c>
      <c r="E134" s="86" t="str">
        <f t="shared" si="166"/>
        <v>VB</v>
      </c>
      <c r="F134" s="238">
        <f t="shared" si="145"/>
        <v>0.99</v>
      </c>
      <c r="G134" s="86">
        <f t="shared" ref="G134" si="167">G114</f>
        <v>3000</v>
      </c>
      <c r="H134" s="91">
        <f t="shared" si="147"/>
        <v>2970</v>
      </c>
      <c r="I134" s="545"/>
    </row>
    <row r="135" spans="4:9">
      <c r="D135" s="192" t="str">
        <f t="shared" ref="D135:E135" si="168">D115</f>
        <v>TRANSPORTE PARTICIPANTES</v>
      </c>
      <c r="E135" s="86" t="str">
        <f t="shared" si="168"/>
        <v>VB</v>
      </c>
      <c r="F135" s="238">
        <f t="shared" si="145"/>
        <v>0.99</v>
      </c>
      <c r="G135" s="86">
        <f t="shared" ref="G135" si="169">G115</f>
        <v>500</v>
      </c>
      <c r="H135" s="91">
        <f t="shared" si="147"/>
        <v>495</v>
      </c>
      <c r="I135" s="545"/>
    </row>
    <row r="136" spans="4:9" ht="51">
      <c r="D136" s="192" t="str">
        <f t="shared" ref="D136:E136" si="170">D116</f>
        <v>MATERIAIS DE ESCRITÓRIO (CARTOLINA, PAPEL, TESOURA, CANETA, LÁPIS, GRAMPEADOR, DUREX, FITA ADESIVA, E ETC.)</v>
      </c>
      <c r="E136" s="86" t="str">
        <f t="shared" si="170"/>
        <v>VB</v>
      </c>
      <c r="F136" s="238">
        <f t="shared" si="145"/>
        <v>0.99</v>
      </c>
      <c r="G136" s="86">
        <f t="shared" ref="G136" si="171">G116</f>
        <v>800</v>
      </c>
      <c r="H136" s="91">
        <f t="shared" si="147"/>
        <v>792</v>
      </c>
      <c r="I136" s="545"/>
    </row>
    <row r="137" spans="4:9" ht="38.25">
      <c r="D137" s="192" t="str">
        <f t="shared" ref="D137:E137" si="172">D117</f>
        <v>MATERIAIS ACESSÓRIOS PARA AS CAMPANHAS/OFICINAS (BRINDES, CAMISETAS, E ETC.)</v>
      </c>
      <c r="E137" s="86" t="str">
        <f t="shared" si="172"/>
        <v>VB</v>
      </c>
      <c r="F137" s="238">
        <f t="shared" si="145"/>
        <v>0.99</v>
      </c>
      <c r="G137" s="86">
        <f t="shared" ref="G137" si="173">G117</f>
        <v>1000</v>
      </c>
      <c r="H137" s="91">
        <f t="shared" si="147"/>
        <v>990</v>
      </c>
      <c r="I137" s="545"/>
    </row>
    <row r="138" spans="4:9">
      <c r="D138" s="192" t="str">
        <f t="shared" ref="D138:E138" si="174">D118</f>
        <v>HOSPEDAGEM VIAGEM</v>
      </c>
      <c r="E138" s="86" t="str">
        <f t="shared" si="174"/>
        <v>DIA</v>
      </c>
      <c r="F138" s="238">
        <f t="shared" si="145"/>
        <v>3.96</v>
      </c>
      <c r="G138" s="86">
        <f t="shared" ref="G138" si="175">G118</f>
        <v>150</v>
      </c>
      <c r="H138" s="91">
        <f t="shared" si="147"/>
        <v>594</v>
      </c>
      <c r="I138" s="545"/>
    </row>
    <row r="139" spans="4:9" ht="25.5">
      <c r="D139" s="192" t="str">
        <f t="shared" ref="D139:E139" si="176">D119</f>
        <v>ALIMENTAÇÃO VIAGEM (CAFÉ / ALMOÇO OU JANTA)</v>
      </c>
      <c r="E139" s="86" t="str">
        <f t="shared" si="176"/>
        <v>VB</v>
      </c>
      <c r="F139" s="238">
        <f t="shared" si="145"/>
        <v>3.96</v>
      </c>
      <c r="G139" s="86">
        <f t="shared" ref="G139" si="177">G119</f>
        <v>30</v>
      </c>
      <c r="H139" s="91">
        <f t="shared" si="147"/>
        <v>118.8</v>
      </c>
      <c r="I139" s="545"/>
    </row>
    <row r="140" spans="4:9" ht="25.5">
      <c r="D140" s="192" t="str">
        <f t="shared" ref="D140:E140" si="178">D120</f>
        <v>PASSAGEM TERRESTRE / TRANSLADO</v>
      </c>
      <c r="E140" s="86" t="str">
        <f t="shared" si="178"/>
        <v>VB</v>
      </c>
      <c r="F140" s="238">
        <f t="shared" si="145"/>
        <v>1.98</v>
      </c>
      <c r="G140" s="86">
        <f t="shared" ref="G140" si="179">G120</f>
        <v>300</v>
      </c>
      <c r="H140" s="91">
        <f t="shared" si="147"/>
        <v>594</v>
      </c>
      <c r="I140" s="545"/>
    </row>
    <row r="143" spans="4:9">
      <c r="D143" s="284" t="str">
        <f>Venda!D30</f>
        <v>Realizar atividades no Parque BioParque Vale Amazônia</v>
      </c>
      <c r="E143" s="284"/>
      <c r="F143" s="284"/>
      <c r="G143" s="533">
        <f>Venda!N30</f>
        <v>0.08</v>
      </c>
      <c r="H143" s="544">
        <f>SUM(H144:H160)</f>
        <v>78561.600000000006</v>
      </c>
    </row>
    <row r="144" spans="4:9">
      <c r="D144" s="192" t="str">
        <f>D124</f>
        <v>ALUGUEL DE VEÍCULO SUV</v>
      </c>
      <c r="E144" s="86" t="str">
        <f>E124</f>
        <v>MÊS</v>
      </c>
      <c r="F144" s="238">
        <f t="shared" ref="F144:F160" si="180">$G$143*F4</f>
        <v>10.56</v>
      </c>
      <c r="G144" s="86">
        <f t="shared" ref="G144" si="181">G124</f>
        <v>3200</v>
      </c>
      <c r="H144" s="91">
        <f t="shared" ref="H144:H160" si="182">G144*F144</f>
        <v>33792</v>
      </c>
      <c r="I144" s="545"/>
    </row>
    <row r="145" spans="4:9">
      <c r="D145" s="192" t="str">
        <f t="shared" ref="D145:E145" si="183">D125</f>
        <v>COMBUSTÍVEL - GASOLINA</v>
      </c>
      <c r="E145" s="86" t="str">
        <f t="shared" si="183"/>
        <v>VB/mês</v>
      </c>
      <c r="F145" s="238">
        <f t="shared" si="180"/>
        <v>10.56</v>
      </c>
      <c r="G145" s="86">
        <f t="shared" ref="G145" si="184">G125</f>
        <v>700</v>
      </c>
      <c r="H145" s="91">
        <f t="shared" si="182"/>
        <v>7392</v>
      </c>
      <c r="I145" s="545"/>
    </row>
    <row r="146" spans="4:9" ht="25.5">
      <c r="D146" s="192" t="str">
        <f t="shared" ref="D146:E146" si="185">D126</f>
        <v>EQUIPAMENTOS VEÍCULO (SENSOR DE FADIGA + TELEMETRIA)</v>
      </c>
      <c r="E146" s="86" t="str">
        <f t="shared" si="185"/>
        <v>VB/mês</v>
      </c>
      <c r="F146" s="238">
        <f t="shared" si="180"/>
        <v>10.56</v>
      </c>
      <c r="G146" s="86">
        <f t="shared" ref="G146" si="186">G126</f>
        <v>500</v>
      </c>
      <c r="H146" s="91">
        <f t="shared" si="182"/>
        <v>5280</v>
      </c>
      <c r="I146" s="545"/>
    </row>
    <row r="147" spans="4:9">
      <c r="D147" s="192" t="str">
        <f t="shared" ref="D147:E147" si="187">D127</f>
        <v>INSTALAÇÃO SENSOR FADIGA</v>
      </c>
      <c r="E147" s="86" t="str">
        <f t="shared" si="187"/>
        <v>VB</v>
      </c>
      <c r="F147" s="238">
        <f t="shared" si="180"/>
        <v>0.96</v>
      </c>
      <c r="G147" s="86">
        <f t="shared" ref="G147" si="188">G127</f>
        <v>2200</v>
      </c>
      <c r="H147" s="91">
        <f t="shared" si="182"/>
        <v>2112</v>
      </c>
      <c r="I147" s="545"/>
    </row>
    <row r="148" spans="4:9">
      <c r="D148" s="192" t="str">
        <f t="shared" ref="D148:E148" si="189">D128</f>
        <v>DESINSTALAÇÃO SENSOR FADIGA</v>
      </c>
      <c r="E148" s="86" t="str">
        <f t="shared" si="189"/>
        <v>VB</v>
      </c>
      <c r="F148" s="238">
        <f t="shared" si="180"/>
        <v>0.96</v>
      </c>
      <c r="G148" s="86">
        <f t="shared" ref="G148" si="190">G128</f>
        <v>500</v>
      </c>
      <c r="H148" s="91">
        <f t="shared" si="182"/>
        <v>480</v>
      </c>
      <c r="I148" s="545"/>
    </row>
    <row r="149" spans="4:9">
      <c r="D149" s="192" t="str">
        <f t="shared" ref="D149:E149" si="191">D129</f>
        <v>INSTALAÇÃO TELEMETRIA</v>
      </c>
      <c r="E149" s="86" t="str">
        <f t="shared" si="191"/>
        <v>VB</v>
      </c>
      <c r="F149" s="238">
        <f t="shared" si="180"/>
        <v>0.96</v>
      </c>
      <c r="G149" s="86">
        <f t="shared" ref="G149" si="192">G129</f>
        <v>380</v>
      </c>
      <c r="H149" s="91">
        <f t="shared" si="182"/>
        <v>364.8</v>
      </c>
      <c r="I149" s="545"/>
    </row>
    <row r="150" spans="4:9">
      <c r="D150" s="192" t="str">
        <f t="shared" ref="D150:E150" si="193">D130</f>
        <v>DESINSTALAÇÃO TELEMETRIA</v>
      </c>
      <c r="E150" s="86" t="str">
        <f t="shared" si="193"/>
        <v>VB</v>
      </c>
      <c r="F150" s="238">
        <f t="shared" si="180"/>
        <v>0.96</v>
      </c>
      <c r="G150" s="86">
        <f t="shared" ref="G150" si="194">G130</f>
        <v>150</v>
      </c>
      <c r="H150" s="91">
        <f t="shared" si="182"/>
        <v>144</v>
      </c>
      <c r="I150" s="545"/>
    </row>
    <row r="151" spans="4:9" ht="25.5">
      <c r="D151" s="192" t="str">
        <f t="shared" ref="D151:E151" si="195">D131</f>
        <v>INSTALAÇÃO E DESINSTALAÇÃO DE SIRENE DE RÉ</v>
      </c>
      <c r="E151" s="86" t="str">
        <f t="shared" si="195"/>
        <v>VB</v>
      </c>
      <c r="F151" s="238">
        <f t="shared" si="180"/>
        <v>0.96</v>
      </c>
      <c r="G151" s="86">
        <f t="shared" ref="G151" si="196">G131</f>
        <v>120</v>
      </c>
      <c r="H151" s="91">
        <f t="shared" si="182"/>
        <v>115.19999999999999</v>
      </c>
      <c r="I151" s="545"/>
    </row>
    <row r="152" spans="4:9">
      <c r="D152" s="192" t="str">
        <f t="shared" ref="D152:E152" si="197">D132</f>
        <v>LAVAGEM DE VEÍCULO</v>
      </c>
      <c r="E152" s="86" t="str">
        <f t="shared" si="197"/>
        <v>VB</v>
      </c>
      <c r="F152" s="238">
        <f t="shared" si="180"/>
        <v>10.56</v>
      </c>
      <c r="G152" s="86">
        <f t="shared" ref="G152" si="198">G132</f>
        <v>100</v>
      </c>
      <c r="H152" s="91">
        <f t="shared" si="182"/>
        <v>1056</v>
      </c>
      <c r="I152" s="545"/>
    </row>
    <row r="153" spans="4:9" ht="38.25">
      <c r="D153" s="192" t="str">
        <f t="shared" ref="D153:E153" si="199">D133</f>
        <v>MATERIAIS GRÁFICOS (CARTILHAS, FOLDERS, BANNER, CADERNO, OUTDOOR, PLACAS, E ETC)</v>
      </c>
      <c r="E153" s="86" t="str">
        <f t="shared" si="199"/>
        <v>VB/mês</v>
      </c>
      <c r="F153" s="238">
        <f t="shared" si="180"/>
        <v>0.88</v>
      </c>
      <c r="G153" s="86">
        <f t="shared" ref="G153" si="200">G133</f>
        <v>25000</v>
      </c>
      <c r="H153" s="91">
        <f t="shared" si="182"/>
        <v>22000</v>
      </c>
      <c r="I153" s="545"/>
    </row>
    <row r="154" spans="4:9" ht="25.5">
      <c r="D154" s="192" t="str">
        <f t="shared" ref="D154:E154" si="201">D134</f>
        <v>LANCHES OFICINAS / EVENTOS / REUNIÕES</v>
      </c>
      <c r="E154" s="86" t="str">
        <f t="shared" si="201"/>
        <v>VB</v>
      </c>
      <c r="F154" s="238">
        <f t="shared" si="180"/>
        <v>0.88</v>
      </c>
      <c r="G154" s="86">
        <f t="shared" ref="G154" si="202">G134</f>
        <v>3000</v>
      </c>
      <c r="H154" s="91">
        <f t="shared" si="182"/>
        <v>2640</v>
      </c>
      <c r="I154" s="545"/>
    </row>
    <row r="155" spans="4:9">
      <c r="D155" s="192" t="str">
        <f t="shared" ref="D155:E155" si="203">D135</f>
        <v>TRANSPORTE PARTICIPANTES</v>
      </c>
      <c r="E155" s="86" t="str">
        <f t="shared" si="203"/>
        <v>VB</v>
      </c>
      <c r="F155" s="238">
        <f t="shared" si="180"/>
        <v>0.88</v>
      </c>
      <c r="G155" s="86">
        <f t="shared" ref="G155" si="204">G135</f>
        <v>500</v>
      </c>
      <c r="H155" s="91">
        <f t="shared" si="182"/>
        <v>440</v>
      </c>
      <c r="I155" s="545"/>
    </row>
    <row r="156" spans="4:9" ht="51">
      <c r="D156" s="192" t="str">
        <f t="shared" ref="D156:E156" si="205">D136</f>
        <v>MATERIAIS DE ESCRITÓRIO (CARTOLINA, PAPEL, TESOURA, CANETA, LÁPIS, GRAMPEADOR, DUREX, FITA ADESIVA, E ETC.)</v>
      </c>
      <c r="E156" s="86" t="str">
        <f t="shared" si="205"/>
        <v>VB</v>
      </c>
      <c r="F156" s="238">
        <f t="shared" si="180"/>
        <v>0.88</v>
      </c>
      <c r="G156" s="86">
        <f t="shared" ref="G156" si="206">G136</f>
        <v>800</v>
      </c>
      <c r="H156" s="91">
        <f t="shared" si="182"/>
        <v>704</v>
      </c>
      <c r="I156" s="545"/>
    </row>
    <row r="157" spans="4:9" ht="38.25">
      <c r="D157" s="192" t="str">
        <f t="shared" ref="D157:E157" si="207">D137</f>
        <v>MATERIAIS ACESSÓRIOS PARA AS CAMPANHAS/OFICINAS (BRINDES, CAMISETAS, E ETC.)</v>
      </c>
      <c r="E157" s="86" t="str">
        <f t="shared" si="207"/>
        <v>VB</v>
      </c>
      <c r="F157" s="238">
        <f t="shared" si="180"/>
        <v>0.88</v>
      </c>
      <c r="G157" s="86">
        <f t="shared" ref="G157" si="208">G137</f>
        <v>1000</v>
      </c>
      <c r="H157" s="91">
        <f t="shared" si="182"/>
        <v>880</v>
      </c>
      <c r="I157" s="545"/>
    </row>
    <row r="158" spans="4:9">
      <c r="D158" s="192" t="str">
        <f t="shared" ref="D158:E158" si="209">D138</f>
        <v>HOSPEDAGEM VIAGEM</v>
      </c>
      <c r="E158" s="86" t="str">
        <f t="shared" si="209"/>
        <v>DIA</v>
      </c>
      <c r="F158" s="238">
        <f t="shared" si="180"/>
        <v>3.52</v>
      </c>
      <c r="G158" s="86">
        <f t="shared" ref="G158" si="210">G138</f>
        <v>150</v>
      </c>
      <c r="H158" s="91">
        <f t="shared" si="182"/>
        <v>528</v>
      </c>
      <c r="I158" s="545"/>
    </row>
    <row r="159" spans="4:9" ht="25.5">
      <c r="D159" s="192" t="str">
        <f t="shared" ref="D159:E159" si="211">D139</f>
        <v>ALIMENTAÇÃO VIAGEM (CAFÉ / ALMOÇO OU JANTA)</v>
      </c>
      <c r="E159" s="86" t="str">
        <f t="shared" si="211"/>
        <v>VB</v>
      </c>
      <c r="F159" s="238">
        <f t="shared" si="180"/>
        <v>3.52</v>
      </c>
      <c r="G159" s="86">
        <f t="shared" ref="G159" si="212">G139</f>
        <v>30</v>
      </c>
      <c r="H159" s="91">
        <f t="shared" si="182"/>
        <v>105.6</v>
      </c>
      <c r="I159" s="545"/>
    </row>
    <row r="160" spans="4:9" ht="25.5">
      <c r="D160" s="192" t="str">
        <f t="shared" ref="D160:E160" si="213">D140</f>
        <v>PASSAGEM TERRESTRE / TRANSLADO</v>
      </c>
      <c r="E160" s="86" t="str">
        <f t="shared" si="213"/>
        <v>VB</v>
      </c>
      <c r="F160" s="238">
        <f t="shared" si="180"/>
        <v>1.76</v>
      </c>
      <c r="G160" s="86">
        <f t="shared" ref="G160" si="214">G140</f>
        <v>300</v>
      </c>
      <c r="H160" s="91">
        <f t="shared" si="182"/>
        <v>528</v>
      </c>
      <c r="I160" s="545"/>
    </row>
    <row r="163" spans="4:9">
      <c r="D163" s="284" t="str">
        <f>Venda!D31</f>
        <v>Monitorar atividades de Educação Ambiental para comunidade (PEAC)</v>
      </c>
      <c r="E163" s="284"/>
      <c r="F163" s="284"/>
      <c r="G163" s="533">
        <f>Venda!N31</f>
        <v>0.03</v>
      </c>
      <c r="H163" s="544">
        <f>SUM(H164:H180)</f>
        <v>29460.6</v>
      </c>
      <c r="I163" s="545"/>
    </row>
    <row r="164" spans="4:9">
      <c r="D164" s="192" t="str">
        <f>D144</f>
        <v>ALUGUEL DE VEÍCULO SUV</v>
      </c>
      <c r="E164" s="86" t="str">
        <f>E144</f>
        <v>MÊS</v>
      </c>
      <c r="F164" s="238">
        <f t="shared" ref="F164:F180" si="215">$G$163*F4</f>
        <v>3.96</v>
      </c>
      <c r="G164" s="86">
        <f t="shared" ref="G164" si="216">G144</f>
        <v>3200</v>
      </c>
      <c r="H164" s="91">
        <f t="shared" ref="H164:H180" si="217">G164*F164</f>
        <v>12672</v>
      </c>
      <c r="I164" s="545"/>
    </row>
    <row r="165" spans="4:9">
      <c r="D165" s="192" t="str">
        <f t="shared" ref="D165:E165" si="218">D145</f>
        <v>COMBUSTÍVEL - GASOLINA</v>
      </c>
      <c r="E165" s="86" t="str">
        <f t="shared" si="218"/>
        <v>VB/mês</v>
      </c>
      <c r="F165" s="238">
        <f t="shared" si="215"/>
        <v>3.96</v>
      </c>
      <c r="G165" s="86">
        <f t="shared" ref="G165" si="219">G145</f>
        <v>700</v>
      </c>
      <c r="H165" s="91">
        <f t="shared" si="217"/>
        <v>2772</v>
      </c>
      <c r="I165" s="545"/>
    </row>
    <row r="166" spans="4:9" ht="25.5">
      <c r="D166" s="192" t="str">
        <f t="shared" ref="D166:E166" si="220">D146</f>
        <v>EQUIPAMENTOS VEÍCULO (SENSOR DE FADIGA + TELEMETRIA)</v>
      </c>
      <c r="E166" s="86" t="str">
        <f t="shared" si="220"/>
        <v>VB/mês</v>
      </c>
      <c r="F166" s="238">
        <f t="shared" si="215"/>
        <v>3.96</v>
      </c>
      <c r="G166" s="86">
        <f t="shared" ref="G166" si="221">G146</f>
        <v>500</v>
      </c>
      <c r="H166" s="91">
        <f t="shared" si="217"/>
        <v>1980</v>
      </c>
      <c r="I166" s="545"/>
    </row>
    <row r="167" spans="4:9">
      <c r="D167" s="192" t="str">
        <f t="shared" ref="D167:E167" si="222">D147</f>
        <v>INSTALAÇÃO SENSOR FADIGA</v>
      </c>
      <c r="E167" s="86" t="str">
        <f t="shared" si="222"/>
        <v>VB</v>
      </c>
      <c r="F167" s="238">
        <f t="shared" si="215"/>
        <v>0.36</v>
      </c>
      <c r="G167" s="86">
        <f t="shared" ref="G167" si="223">G147</f>
        <v>2200</v>
      </c>
      <c r="H167" s="91">
        <f t="shared" si="217"/>
        <v>792</v>
      </c>
      <c r="I167" s="545"/>
    </row>
    <row r="168" spans="4:9">
      <c r="D168" s="192" t="str">
        <f t="shared" ref="D168:E168" si="224">D148</f>
        <v>DESINSTALAÇÃO SENSOR FADIGA</v>
      </c>
      <c r="E168" s="86" t="str">
        <f t="shared" si="224"/>
        <v>VB</v>
      </c>
      <c r="F168" s="238">
        <f t="shared" si="215"/>
        <v>0.36</v>
      </c>
      <c r="G168" s="86">
        <f t="shared" ref="G168" si="225">G148</f>
        <v>500</v>
      </c>
      <c r="H168" s="91">
        <f t="shared" si="217"/>
        <v>180</v>
      </c>
      <c r="I168" s="545"/>
    </row>
    <row r="169" spans="4:9">
      <c r="D169" s="192" t="str">
        <f t="shared" ref="D169:E169" si="226">D149</f>
        <v>INSTALAÇÃO TELEMETRIA</v>
      </c>
      <c r="E169" s="86" t="str">
        <f t="shared" si="226"/>
        <v>VB</v>
      </c>
      <c r="F169" s="238">
        <f t="shared" si="215"/>
        <v>0.36</v>
      </c>
      <c r="G169" s="86">
        <f t="shared" ref="G169" si="227">G149</f>
        <v>380</v>
      </c>
      <c r="H169" s="91">
        <f t="shared" si="217"/>
        <v>136.79999999999998</v>
      </c>
      <c r="I169" s="545"/>
    </row>
    <row r="170" spans="4:9">
      <c r="D170" s="192" t="str">
        <f t="shared" ref="D170:E170" si="228">D150</f>
        <v>DESINSTALAÇÃO TELEMETRIA</v>
      </c>
      <c r="E170" s="86" t="str">
        <f t="shared" si="228"/>
        <v>VB</v>
      </c>
      <c r="F170" s="238">
        <f t="shared" si="215"/>
        <v>0.36</v>
      </c>
      <c r="G170" s="86">
        <f t="shared" ref="G170" si="229">G150</f>
        <v>150</v>
      </c>
      <c r="H170" s="91">
        <f t="shared" si="217"/>
        <v>54</v>
      </c>
      <c r="I170" s="545"/>
    </row>
    <row r="171" spans="4:9" ht="25.5">
      <c r="D171" s="192" t="str">
        <f t="shared" ref="D171:E171" si="230">D151</f>
        <v>INSTALAÇÃO E DESINSTALAÇÃO DE SIRENE DE RÉ</v>
      </c>
      <c r="E171" s="86" t="str">
        <f t="shared" si="230"/>
        <v>VB</v>
      </c>
      <c r="F171" s="238">
        <f t="shared" si="215"/>
        <v>0.36</v>
      </c>
      <c r="G171" s="86">
        <f t="shared" ref="G171" si="231">G151</f>
        <v>120</v>
      </c>
      <c r="H171" s="91">
        <f t="shared" si="217"/>
        <v>43.199999999999996</v>
      </c>
      <c r="I171" s="545"/>
    </row>
    <row r="172" spans="4:9">
      <c r="D172" s="192" t="str">
        <f t="shared" ref="D172:E172" si="232">D152</f>
        <v>LAVAGEM DE VEÍCULO</v>
      </c>
      <c r="E172" s="86" t="str">
        <f t="shared" si="232"/>
        <v>VB</v>
      </c>
      <c r="F172" s="238">
        <f t="shared" si="215"/>
        <v>3.96</v>
      </c>
      <c r="G172" s="86">
        <f t="shared" ref="G172" si="233">G152</f>
        <v>100</v>
      </c>
      <c r="H172" s="91">
        <f t="shared" si="217"/>
        <v>396</v>
      </c>
      <c r="I172" s="545"/>
    </row>
    <row r="173" spans="4:9" ht="38.25">
      <c r="D173" s="192" t="str">
        <f t="shared" ref="D173:E173" si="234">D153</f>
        <v>MATERIAIS GRÁFICOS (CARTILHAS, FOLDERS, BANNER, CADERNO, OUTDOOR, PLACAS, E ETC)</v>
      </c>
      <c r="E173" s="86" t="str">
        <f t="shared" si="234"/>
        <v>VB/mês</v>
      </c>
      <c r="F173" s="238">
        <f t="shared" si="215"/>
        <v>0.32999999999999996</v>
      </c>
      <c r="G173" s="86">
        <f t="shared" ref="G173" si="235">G153</f>
        <v>25000</v>
      </c>
      <c r="H173" s="91">
        <f t="shared" si="217"/>
        <v>8249.9999999999982</v>
      </c>
      <c r="I173" s="545"/>
    </row>
    <row r="174" spans="4:9" ht="25.5">
      <c r="D174" s="192" t="str">
        <f t="shared" ref="D174:E174" si="236">D154</f>
        <v>LANCHES OFICINAS / EVENTOS / REUNIÕES</v>
      </c>
      <c r="E174" s="86" t="str">
        <f t="shared" si="236"/>
        <v>VB</v>
      </c>
      <c r="F174" s="238">
        <f t="shared" si="215"/>
        <v>0.32999999999999996</v>
      </c>
      <c r="G174" s="86">
        <f t="shared" ref="G174" si="237">G154</f>
        <v>3000</v>
      </c>
      <c r="H174" s="91">
        <f t="shared" si="217"/>
        <v>989.99999999999989</v>
      </c>
      <c r="I174" s="545"/>
    </row>
    <row r="175" spans="4:9">
      <c r="D175" s="192" t="str">
        <f t="shared" ref="D175:E175" si="238">D155</f>
        <v>TRANSPORTE PARTICIPANTES</v>
      </c>
      <c r="E175" s="86" t="str">
        <f t="shared" si="238"/>
        <v>VB</v>
      </c>
      <c r="F175" s="238">
        <f t="shared" si="215"/>
        <v>0.32999999999999996</v>
      </c>
      <c r="G175" s="86">
        <f t="shared" ref="G175" si="239">G155</f>
        <v>500</v>
      </c>
      <c r="H175" s="91">
        <f t="shared" si="217"/>
        <v>164.99999999999997</v>
      </c>
      <c r="I175" s="545"/>
    </row>
    <row r="176" spans="4:9" ht="51">
      <c r="D176" s="192" t="str">
        <f t="shared" ref="D176:E176" si="240">D156</f>
        <v>MATERIAIS DE ESCRITÓRIO (CARTOLINA, PAPEL, TESOURA, CANETA, LÁPIS, GRAMPEADOR, DUREX, FITA ADESIVA, E ETC.)</v>
      </c>
      <c r="E176" s="86" t="str">
        <f t="shared" si="240"/>
        <v>VB</v>
      </c>
      <c r="F176" s="238">
        <f t="shared" si="215"/>
        <v>0.32999999999999996</v>
      </c>
      <c r="G176" s="86">
        <f t="shared" ref="G176" si="241">G156</f>
        <v>800</v>
      </c>
      <c r="H176" s="91">
        <f t="shared" si="217"/>
        <v>263.99999999999994</v>
      </c>
      <c r="I176" s="545"/>
    </row>
    <row r="177" spans="4:9" ht="38.25">
      <c r="D177" s="192" t="str">
        <f t="shared" ref="D177:E177" si="242">D157</f>
        <v>MATERIAIS ACESSÓRIOS PARA AS CAMPANHAS/OFICINAS (BRINDES, CAMISETAS, E ETC.)</v>
      </c>
      <c r="E177" s="86" t="str">
        <f t="shared" si="242"/>
        <v>VB</v>
      </c>
      <c r="F177" s="238">
        <f t="shared" si="215"/>
        <v>0.32999999999999996</v>
      </c>
      <c r="G177" s="86">
        <f t="shared" ref="G177" si="243">G157</f>
        <v>1000</v>
      </c>
      <c r="H177" s="91">
        <f t="shared" si="217"/>
        <v>329.99999999999994</v>
      </c>
      <c r="I177" s="545"/>
    </row>
    <row r="178" spans="4:9">
      <c r="D178" s="192" t="str">
        <f t="shared" ref="D178:E178" si="244">D158</f>
        <v>HOSPEDAGEM VIAGEM</v>
      </c>
      <c r="E178" s="86" t="str">
        <f t="shared" si="244"/>
        <v>DIA</v>
      </c>
      <c r="F178" s="238">
        <f t="shared" si="215"/>
        <v>1.3199999999999998</v>
      </c>
      <c r="G178" s="86">
        <f t="shared" ref="G178" si="245">G158</f>
        <v>150</v>
      </c>
      <c r="H178" s="91">
        <f t="shared" si="217"/>
        <v>197.99999999999997</v>
      </c>
      <c r="I178" s="545"/>
    </row>
    <row r="179" spans="4:9" ht="25.5">
      <c r="D179" s="192" t="str">
        <f t="shared" ref="D179:E179" si="246">D159</f>
        <v>ALIMENTAÇÃO VIAGEM (CAFÉ / ALMOÇO OU JANTA)</v>
      </c>
      <c r="E179" s="86" t="str">
        <f t="shared" si="246"/>
        <v>VB</v>
      </c>
      <c r="F179" s="238">
        <f t="shared" si="215"/>
        <v>1.3199999999999998</v>
      </c>
      <c r="G179" s="86">
        <f t="shared" ref="G179" si="247">G159</f>
        <v>30</v>
      </c>
      <c r="H179" s="91">
        <f t="shared" si="217"/>
        <v>39.599999999999994</v>
      </c>
      <c r="I179" s="545"/>
    </row>
    <row r="180" spans="4:9" ht="25.5">
      <c r="D180" s="192" t="str">
        <f t="shared" ref="D180:E180" si="248">D160</f>
        <v>PASSAGEM TERRESTRE / TRANSLADO</v>
      </c>
      <c r="E180" s="86" t="str">
        <f t="shared" si="248"/>
        <v>VB</v>
      </c>
      <c r="F180" s="238">
        <f t="shared" si="215"/>
        <v>0.65999999999999992</v>
      </c>
      <c r="G180" s="86">
        <f t="shared" ref="G180" si="249">G160</f>
        <v>300</v>
      </c>
      <c r="H180" s="91">
        <f t="shared" si="217"/>
        <v>197.99999999999997</v>
      </c>
      <c r="I180" s="545"/>
    </row>
    <row r="183" spans="4:9">
      <c r="D183" s="284" t="str">
        <f>Venda!D33</f>
        <v>Realizar Blitz Educativa sobre SSMA para Comunidades (PEAC)</v>
      </c>
      <c r="E183" s="284"/>
      <c r="F183" s="284"/>
      <c r="G183" s="533">
        <f>Venda!N33</f>
        <v>0.08</v>
      </c>
      <c r="H183" s="544">
        <f>SUM(H184:H200)</f>
        <v>78561.600000000006</v>
      </c>
      <c r="I183" s="545"/>
    </row>
    <row r="184" spans="4:9">
      <c r="D184" s="192" t="str">
        <f>D164</f>
        <v>ALUGUEL DE VEÍCULO SUV</v>
      </c>
      <c r="E184" s="86" t="str">
        <f>E164</f>
        <v>MÊS</v>
      </c>
      <c r="F184" s="238">
        <f t="shared" ref="F184:F200" si="250">$G$183*F4</f>
        <v>10.56</v>
      </c>
      <c r="G184" s="86">
        <f t="shared" ref="G184" si="251">G164</f>
        <v>3200</v>
      </c>
      <c r="H184" s="91">
        <f t="shared" ref="H184:H200" si="252">G184*F184</f>
        <v>33792</v>
      </c>
      <c r="I184" s="545"/>
    </row>
    <row r="185" spans="4:9">
      <c r="D185" s="192" t="str">
        <f t="shared" ref="D185:E185" si="253">D165</f>
        <v>COMBUSTÍVEL - GASOLINA</v>
      </c>
      <c r="E185" s="86" t="str">
        <f t="shared" si="253"/>
        <v>VB/mês</v>
      </c>
      <c r="F185" s="238">
        <f t="shared" si="250"/>
        <v>10.56</v>
      </c>
      <c r="G185" s="86">
        <f t="shared" ref="G185" si="254">G165</f>
        <v>700</v>
      </c>
      <c r="H185" s="91">
        <f t="shared" si="252"/>
        <v>7392</v>
      </c>
      <c r="I185" s="545"/>
    </row>
    <row r="186" spans="4:9" ht="25.5">
      <c r="D186" s="192" t="str">
        <f t="shared" ref="D186:E186" si="255">D166</f>
        <v>EQUIPAMENTOS VEÍCULO (SENSOR DE FADIGA + TELEMETRIA)</v>
      </c>
      <c r="E186" s="86" t="str">
        <f t="shared" si="255"/>
        <v>VB/mês</v>
      </c>
      <c r="F186" s="238">
        <f t="shared" si="250"/>
        <v>10.56</v>
      </c>
      <c r="G186" s="86">
        <f t="shared" ref="G186" si="256">G166</f>
        <v>500</v>
      </c>
      <c r="H186" s="91">
        <f t="shared" si="252"/>
        <v>5280</v>
      </c>
      <c r="I186" s="545"/>
    </row>
    <row r="187" spans="4:9">
      <c r="D187" s="192" t="str">
        <f t="shared" ref="D187:E187" si="257">D167</f>
        <v>INSTALAÇÃO SENSOR FADIGA</v>
      </c>
      <c r="E187" s="86" t="str">
        <f t="shared" si="257"/>
        <v>VB</v>
      </c>
      <c r="F187" s="238">
        <f t="shared" si="250"/>
        <v>0.96</v>
      </c>
      <c r="G187" s="86">
        <f t="shared" ref="G187" si="258">G167</f>
        <v>2200</v>
      </c>
      <c r="H187" s="91">
        <f t="shared" si="252"/>
        <v>2112</v>
      </c>
      <c r="I187" s="545"/>
    </row>
    <row r="188" spans="4:9">
      <c r="D188" s="192" t="str">
        <f t="shared" ref="D188:E188" si="259">D168</f>
        <v>DESINSTALAÇÃO SENSOR FADIGA</v>
      </c>
      <c r="E188" s="86" t="str">
        <f t="shared" si="259"/>
        <v>VB</v>
      </c>
      <c r="F188" s="238">
        <f t="shared" si="250"/>
        <v>0.96</v>
      </c>
      <c r="G188" s="86">
        <f t="shared" ref="G188" si="260">G168</f>
        <v>500</v>
      </c>
      <c r="H188" s="91">
        <f t="shared" si="252"/>
        <v>480</v>
      </c>
      <c r="I188" s="545"/>
    </row>
    <row r="189" spans="4:9">
      <c r="D189" s="192" t="str">
        <f t="shared" ref="D189:E189" si="261">D169</f>
        <v>INSTALAÇÃO TELEMETRIA</v>
      </c>
      <c r="E189" s="86" t="str">
        <f t="shared" si="261"/>
        <v>VB</v>
      </c>
      <c r="F189" s="238">
        <f t="shared" si="250"/>
        <v>0.96</v>
      </c>
      <c r="G189" s="86">
        <f t="shared" ref="G189" si="262">G169</f>
        <v>380</v>
      </c>
      <c r="H189" s="91">
        <f t="shared" si="252"/>
        <v>364.8</v>
      </c>
      <c r="I189" s="545"/>
    </row>
    <row r="190" spans="4:9">
      <c r="D190" s="192" t="str">
        <f t="shared" ref="D190:E190" si="263">D170</f>
        <v>DESINSTALAÇÃO TELEMETRIA</v>
      </c>
      <c r="E190" s="86" t="str">
        <f t="shared" si="263"/>
        <v>VB</v>
      </c>
      <c r="F190" s="238">
        <f t="shared" si="250"/>
        <v>0.96</v>
      </c>
      <c r="G190" s="86">
        <f t="shared" ref="G190" si="264">G170</f>
        <v>150</v>
      </c>
      <c r="H190" s="91">
        <f t="shared" si="252"/>
        <v>144</v>
      </c>
      <c r="I190" s="545"/>
    </row>
    <row r="191" spans="4:9" ht="25.5">
      <c r="D191" s="192" t="str">
        <f t="shared" ref="D191:E191" si="265">D171</f>
        <v>INSTALAÇÃO E DESINSTALAÇÃO DE SIRENE DE RÉ</v>
      </c>
      <c r="E191" s="86" t="str">
        <f t="shared" si="265"/>
        <v>VB</v>
      </c>
      <c r="F191" s="238">
        <f t="shared" si="250"/>
        <v>0.96</v>
      </c>
      <c r="G191" s="86">
        <f t="shared" ref="G191" si="266">G171</f>
        <v>120</v>
      </c>
      <c r="H191" s="91">
        <f t="shared" si="252"/>
        <v>115.19999999999999</v>
      </c>
      <c r="I191" s="545"/>
    </row>
    <row r="192" spans="4:9">
      <c r="D192" s="192" t="str">
        <f t="shared" ref="D192:E192" si="267">D172</f>
        <v>LAVAGEM DE VEÍCULO</v>
      </c>
      <c r="E192" s="86" t="str">
        <f t="shared" si="267"/>
        <v>VB</v>
      </c>
      <c r="F192" s="238">
        <f t="shared" si="250"/>
        <v>10.56</v>
      </c>
      <c r="G192" s="86">
        <f t="shared" ref="G192" si="268">G172</f>
        <v>100</v>
      </c>
      <c r="H192" s="91">
        <f t="shared" si="252"/>
        <v>1056</v>
      </c>
      <c r="I192" s="545"/>
    </row>
    <row r="193" spans="4:9" ht="38.25">
      <c r="D193" s="192" t="str">
        <f t="shared" ref="D193:E193" si="269">D173</f>
        <v>MATERIAIS GRÁFICOS (CARTILHAS, FOLDERS, BANNER, CADERNO, OUTDOOR, PLACAS, E ETC)</v>
      </c>
      <c r="E193" s="86" t="str">
        <f t="shared" si="269"/>
        <v>VB/mês</v>
      </c>
      <c r="F193" s="238">
        <f t="shared" si="250"/>
        <v>0.88</v>
      </c>
      <c r="G193" s="86">
        <f t="shared" ref="G193" si="270">G173</f>
        <v>25000</v>
      </c>
      <c r="H193" s="91">
        <f t="shared" si="252"/>
        <v>22000</v>
      </c>
      <c r="I193" s="545"/>
    </row>
    <row r="194" spans="4:9" ht="25.5">
      <c r="D194" s="192" t="str">
        <f t="shared" ref="D194:E194" si="271">D174</f>
        <v>LANCHES OFICINAS / EVENTOS / REUNIÕES</v>
      </c>
      <c r="E194" s="86" t="str">
        <f t="shared" si="271"/>
        <v>VB</v>
      </c>
      <c r="F194" s="238">
        <f t="shared" si="250"/>
        <v>0.88</v>
      </c>
      <c r="G194" s="86">
        <f t="shared" ref="G194" si="272">G174</f>
        <v>3000</v>
      </c>
      <c r="H194" s="91">
        <f t="shared" si="252"/>
        <v>2640</v>
      </c>
      <c r="I194" s="545"/>
    </row>
    <row r="195" spans="4:9">
      <c r="D195" s="192" t="str">
        <f t="shared" ref="D195:E195" si="273">D175</f>
        <v>TRANSPORTE PARTICIPANTES</v>
      </c>
      <c r="E195" s="86" t="str">
        <f t="shared" si="273"/>
        <v>VB</v>
      </c>
      <c r="F195" s="238">
        <f t="shared" si="250"/>
        <v>0.88</v>
      </c>
      <c r="G195" s="86">
        <f t="shared" ref="G195" si="274">G175</f>
        <v>500</v>
      </c>
      <c r="H195" s="91">
        <f t="shared" si="252"/>
        <v>440</v>
      </c>
      <c r="I195" s="545"/>
    </row>
    <row r="196" spans="4:9" ht="51">
      <c r="D196" s="192" t="str">
        <f t="shared" ref="D196:E196" si="275">D176</f>
        <v>MATERIAIS DE ESCRITÓRIO (CARTOLINA, PAPEL, TESOURA, CANETA, LÁPIS, GRAMPEADOR, DUREX, FITA ADESIVA, E ETC.)</v>
      </c>
      <c r="E196" s="86" t="str">
        <f t="shared" si="275"/>
        <v>VB</v>
      </c>
      <c r="F196" s="238">
        <f t="shared" si="250"/>
        <v>0.88</v>
      </c>
      <c r="G196" s="86">
        <f t="shared" ref="G196" si="276">G176</f>
        <v>800</v>
      </c>
      <c r="H196" s="91">
        <f t="shared" si="252"/>
        <v>704</v>
      </c>
      <c r="I196" s="545"/>
    </row>
    <row r="197" spans="4:9" ht="38.25">
      <c r="D197" s="192" t="str">
        <f t="shared" ref="D197:E197" si="277">D177</f>
        <v>MATERIAIS ACESSÓRIOS PARA AS CAMPANHAS/OFICINAS (BRINDES, CAMISETAS, E ETC.)</v>
      </c>
      <c r="E197" s="86" t="str">
        <f t="shared" si="277"/>
        <v>VB</v>
      </c>
      <c r="F197" s="238">
        <f t="shared" si="250"/>
        <v>0.88</v>
      </c>
      <c r="G197" s="86">
        <f t="shared" ref="G197" si="278">G177</f>
        <v>1000</v>
      </c>
      <c r="H197" s="91">
        <f t="shared" si="252"/>
        <v>880</v>
      </c>
      <c r="I197" s="545"/>
    </row>
    <row r="198" spans="4:9">
      <c r="D198" s="192" t="str">
        <f t="shared" ref="D198:E198" si="279">D178</f>
        <v>HOSPEDAGEM VIAGEM</v>
      </c>
      <c r="E198" s="86" t="str">
        <f t="shared" si="279"/>
        <v>DIA</v>
      </c>
      <c r="F198" s="238">
        <f t="shared" si="250"/>
        <v>3.52</v>
      </c>
      <c r="G198" s="86">
        <f t="shared" ref="G198" si="280">G178</f>
        <v>150</v>
      </c>
      <c r="H198" s="91">
        <f t="shared" si="252"/>
        <v>528</v>
      </c>
      <c r="I198" s="545"/>
    </row>
    <row r="199" spans="4:9" ht="25.5">
      <c r="D199" s="192" t="str">
        <f t="shared" ref="D199:E199" si="281">D179</f>
        <v>ALIMENTAÇÃO VIAGEM (CAFÉ / ALMOÇO OU JANTA)</v>
      </c>
      <c r="E199" s="86" t="str">
        <f t="shared" si="281"/>
        <v>VB</v>
      </c>
      <c r="F199" s="238">
        <f t="shared" si="250"/>
        <v>3.52</v>
      </c>
      <c r="G199" s="86">
        <f t="shared" ref="G199" si="282">G179</f>
        <v>30</v>
      </c>
      <c r="H199" s="91">
        <f t="shared" si="252"/>
        <v>105.6</v>
      </c>
      <c r="I199" s="545"/>
    </row>
    <row r="200" spans="4:9" ht="25.5">
      <c r="D200" s="192" t="str">
        <f t="shared" ref="D200:E200" si="283">D180</f>
        <v>PASSAGEM TERRESTRE / TRANSLADO</v>
      </c>
      <c r="E200" s="86" t="str">
        <f t="shared" si="283"/>
        <v>VB</v>
      </c>
      <c r="F200" s="238">
        <f t="shared" si="250"/>
        <v>1.76</v>
      </c>
      <c r="G200" s="86">
        <f t="shared" ref="G200" si="284">G180</f>
        <v>300</v>
      </c>
      <c r="H200" s="91">
        <f t="shared" si="252"/>
        <v>528</v>
      </c>
      <c r="I200" s="545"/>
    </row>
    <row r="203" spans="4:9">
      <c r="D203" s="284" t="str">
        <f>Venda!D37</f>
        <v>Realizar treinamento para empregados com até duas horas de duração (PEAT)</v>
      </c>
      <c r="E203" s="284"/>
      <c r="F203" s="284"/>
      <c r="G203" s="533">
        <f>Venda!N37</f>
        <v>3.5000000000000003E-2</v>
      </c>
      <c r="H203" s="544">
        <f>SUM(H204:H220)</f>
        <v>34370.699999999997</v>
      </c>
      <c r="I203" s="545"/>
    </row>
    <row r="204" spans="4:9">
      <c r="D204" s="192" t="str">
        <f>D184</f>
        <v>ALUGUEL DE VEÍCULO SUV</v>
      </c>
      <c r="E204" s="86" t="str">
        <f>E184</f>
        <v>MÊS</v>
      </c>
      <c r="F204" s="238">
        <f t="shared" ref="F204:F220" si="285">$G$203*F4</f>
        <v>4.62</v>
      </c>
      <c r="G204" s="86">
        <f t="shared" ref="G204" si="286">G184</f>
        <v>3200</v>
      </c>
      <c r="H204" s="91">
        <f t="shared" ref="H204:H220" si="287">G204*F204</f>
        <v>14784</v>
      </c>
      <c r="I204" s="545"/>
    </row>
    <row r="205" spans="4:9">
      <c r="D205" s="192" t="str">
        <f t="shared" ref="D205:E205" si="288">D185</f>
        <v>COMBUSTÍVEL - GASOLINA</v>
      </c>
      <c r="E205" s="86" t="str">
        <f t="shared" si="288"/>
        <v>VB/mês</v>
      </c>
      <c r="F205" s="238">
        <f t="shared" si="285"/>
        <v>4.62</v>
      </c>
      <c r="G205" s="86">
        <f t="shared" ref="G205" si="289">G185</f>
        <v>700</v>
      </c>
      <c r="H205" s="91">
        <f t="shared" si="287"/>
        <v>3234</v>
      </c>
      <c r="I205" s="545"/>
    </row>
    <row r="206" spans="4:9" ht="25.5">
      <c r="D206" s="192" t="str">
        <f t="shared" ref="D206:E206" si="290">D186</f>
        <v>EQUIPAMENTOS VEÍCULO (SENSOR DE FADIGA + TELEMETRIA)</v>
      </c>
      <c r="E206" s="86" t="str">
        <f t="shared" si="290"/>
        <v>VB/mês</v>
      </c>
      <c r="F206" s="238">
        <f t="shared" si="285"/>
        <v>4.62</v>
      </c>
      <c r="G206" s="86">
        <f t="shared" ref="G206" si="291">G186</f>
        <v>500</v>
      </c>
      <c r="H206" s="91">
        <f t="shared" si="287"/>
        <v>2310</v>
      </c>
      <c r="I206" s="545"/>
    </row>
    <row r="207" spans="4:9">
      <c r="D207" s="192" t="str">
        <f t="shared" ref="D207:E207" si="292">D187</f>
        <v>INSTALAÇÃO SENSOR FADIGA</v>
      </c>
      <c r="E207" s="86" t="str">
        <f t="shared" si="292"/>
        <v>VB</v>
      </c>
      <c r="F207" s="238">
        <f t="shared" si="285"/>
        <v>0.42000000000000004</v>
      </c>
      <c r="G207" s="86">
        <f t="shared" ref="G207" si="293">G187</f>
        <v>2200</v>
      </c>
      <c r="H207" s="91">
        <f t="shared" si="287"/>
        <v>924.00000000000011</v>
      </c>
      <c r="I207" s="545"/>
    </row>
    <row r="208" spans="4:9">
      <c r="D208" s="192" t="str">
        <f t="shared" ref="D208:E208" si="294">D188</f>
        <v>DESINSTALAÇÃO SENSOR FADIGA</v>
      </c>
      <c r="E208" s="86" t="str">
        <f t="shared" si="294"/>
        <v>VB</v>
      </c>
      <c r="F208" s="238">
        <f t="shared" si="285"/>
        <v>0.42000000000000004</v>
      </c>
      <c r="G208" s="86">
        <f t="shared" ref="G208" si="295">G188</f>
        <v>500</v>
      </c>
      <c r="H208" s="91">
        <f t="shared" si="287"/>
        <v>210.00000000000003</v>
      </c>
      <c r="I208" s="545"/>
    </row>
    <row r="209" spans="4:9">
      <c r="D209" s="192" t="str">
        <f t="shared" ref="D209:E209" si="296">D189</f>
        <v>INSTALAÇÃO TELEMETRIA</v>
      </c>
      <c r="E209" s="86" t="str">
        <f t="shared" si="296"/>
        <v>VB</v>
      </c>
      <c r="F209" s="238">
        <f t="shared" si="285"/>
        <v>0.42000000000000004</v>
      </c>
      <c r="G209" s="86">
        <f t="shared" ref="G209" si="297">G189</f>
        <v>380</v>
      </c>
      <c r="H209" s="91">
        <f t="shared" si="287"/>
        <v>159.60000000000002</v>
      </c>
      <c r="I209" s="545"/>
    </row>
    <row r="210" spans="4:9">
      <c r="D210" s="192" t="str">
        <f t="shared" ref="D210:E210" si="298">D190</f>
        <v>DESINSTALAÇÃO TELEMETRIA</v>
      </c>
      <c r="E210" s="86" t="str">
        <f t="shared" si="298"/>
        <v>VB</v>
      </c>
      <c r="F210" s="238">
        <f t="shared" si="285"/>
        <v>0.42000000000000004</v>
      </c>
      <c r="G210" s="86">
        <f t="shared" ref="G210" si="299">G190</f>
        <v>150</v>
      </c>
      <c r="H210" s="91">
        <f t="shared" si="287"/>
        <v>63.000000000000007</v>
      </c>
      <c r="I210" s="545"/>
    </row>
    <row r="211" spans="4:9" ht="25.5">
      <c r="D211" s="192" t="str">
        <f t="shared" ref="D211:E211" si="300">D191</f>
        <v>INSTALAÇÃO E DESINSTALAÇÃO DE SIRENE DE RÉ</v>
      </c>
      <c r="E211" s="86" t="str">
        <f t="shared" si="300"/>
        <v>VB</v>
      </c>
      <c r="F211" s="238">
        <f t="shared" si="285"/>
        <v>0.42000000000000004</v>
      </c>
      <c r="G211" s="86">
        <f t="shared" ref="G211" si="301">G191</f>
        <v>120</v>
      </c>
      <c r="H211" s="91">
        <f t="shared" si="287"/>
        <v>50.400000000000006</v>
      </c>
      <c r="I211" s="545"/>
    </row>
    <row r="212" spans="4:9">
      <c r="D212" s="192" t="str">
        <f t="shared" ref="D212:E212" si="302">D192</f>
        <v>LAVAGEM DE VEÍCULO</v>
      </c>
      <c r="E212" s="86" t="str">
        <f t="shared" si="302"/>
        <v>VB</v>
      </c>
      <c r="F212" s="238">
        <f t="shared" si="285"/>
        <v>4.62</v>
      </c>
      <c r="G212" s="86">
        <f t="shared" ref="G212" si="303">G192</f>
        <v>100</v>
      </c>
      <c r="H212" s="91">
        <f t="shared" si="287"/>
        <v>462</v>
      </c>
      <c r="I212" s="545"/>
    </row>
    <row r="213" spans="4:9" ht="38.25">
      <c r="D213" s="192" t="str">
        <f t="shared" ref="D213:E213" si="304">D193</f>
        <v>MATERIAIS GRÁFICOS (CARTILHAS, FOLDERS, BANNER, CADERNO, OUTDOOR, PLACAS, E ETC)</v>
      </c>
      <c r="E213" s="86" t="str">
        <f t="shared" si="304"/>
        <v>VB/mês</v>
      </c>
      <c r="F213" s="238">
        <f t="shared" si="285"/>
        <v>0.38500000000000001</v>
      </c>
      <c r="G213" s="86">
        <f t="shared" ref="G213" si="305">G193</f>
        <v>25000</v>
      </c>
      <c r="H213" s="91">
        <f t="shared" si="287"/>
        <v>9625</v>
      </c>
      <c r="I213" s="545"/>
    </row>
    <row r="214" spans="4:9" ht="25.5">
      <c r="D214" s="192" t="str">
        <f t="shared" ref="D214:E214" si="306">D194</f>
        <v>LANCHES OFICINAS / EVENTOS / REUNIÕES</v>
      </c>
      <c r="E214" s="86" t="str">
        <f t="shared" si="306"/>
        <v>VB</v>
      </c>
      <c r="F214" s="238">
        <f t="shared" si="285"/>
        <v>0.38500000000000001</v>
      </c>
      <c r="G214" s="86">
        <f t="shared" ref="G214" si="307">G194</f>
        <v>3000</v>
      </c>
      <c r="H214" s="91">
        <f t="shared" si="287"/>
        <v>1155</v>
      </c>
      <c r="I214" s="545"/>
    </row>
    <row r="215" spans="4:9">
      <c r="D215" s="192" t="str">
        <f t="shared" ref="D215:E215" si="308">D195</f>
        <v>TRANSPORTE PARTICIPANTES</v>
      </c>
      <c r="E215" s="86" t="str">
        <f t="shared" si="308"/>
        <v>VB</v>
      </c>
      <c r="F215" s="238">
        <f t="shared" si="285"/>
        <v>0.38500000000000001</v>
      </c>
      <c r="G215" s="86">
        <f t="shared" ref="G215" si="309">G195</f>
        <v>500</v>
      </c>
      <c r="H215" s="91">
        <f t="shared" si="287"/>
        <v>192.5</v>
      </c>
      <c r="I215" s="545"/>
    </row>
    <row r="216" spans="4:9" ht="51">
      <c r="D216" s="192" t="str">
        <f t="shared" ref="D216:E216" si="310">D196</f>
        <v>MATERIAIS DE ESCRITÓRIO (CARTOLINA, PAPEL, TESOURA, CANETA, LÁPIS, GRAMPEADOR, DUREX, FITA ADESIVA, E ETC.)</v>
      </c>
      <c r="E216" s="86" t="str">
        <f t="shared" si="310"/>
        <v>VB</v>
      </c>
      <c r="F216" s="238">
        <f t="shared" si="285"/>
        <v>0.38500000000000001</v>
      </c>
      <c r="G216" s="86">
        <f t="shared" ref="G216" si="311">G196</f>
        <v>800</v>
      </c>
      <c r="H216" s="91">
        <f t="shared" si="287"/>
        <v>308</v>
      </c>
      <c r="I216" s="545"/>
    </row>
    <row r="217" spans="4:9" ht="38.25">
      <c r="D217" s="192" t="str">
        <f t="shared" ref="D217:E217" si="312">D197</f>
        <v>MATERIAIS ACESSÓRIOS PARA AS CAMPANHAS/OFICINAS (BRINDES, CAMISETAS, E ETC.)</v>
      </c>
      <c r="E217" s="86" t="str">
        <f t="shared" si="312"/>
        <v>VB</v>
      </c>
      <c r="F217" s="238">
        <f t="shared" si="285"/>
        <v>0.38500000000000001</v>
      </c>
      <c r="G217" s="86">
        <f t="shared" ref="G217" si="313">G197</f>
        <v>1000</v>
      </c>
      <c r="H217" s="91">
        <f t="shared" si="287"/>
        <v>385</v>
      </c>
      <c r="I217" s="545"/>
    </row>
    <row r="218" spans="4:9">
      <c r="D218" s="192" t="str">
        <f t="shared" ref="D218:E218" si="314">D198</f>
        <v>HOSPEDAGEM VIAGEM</v>
      </c>
      <c r="E218" s="86" t="str">
        <f t="shared" si="314"/>
        <v>DIA</v>
      </c>
      <c r="F218" s="238">
        <f t="shared" si="285"/>
        <v>1.54</v>
      </c>
      <c r="G218" s="86">
        <f t="shared" ref="G218" si="315">G198</f>
        <v>150</v>
      </c>
      <c r="H218" s="91">
        <f t="shared" si="287"/>
        <v>231</v>
      </c>
      <c r="I218" s="545"/>
    </row>
    <row r="219" spans="4:9" ht="25.5">
      <c r="D219" s="192" t="str">
        <f t="shared" ref="D219:E219" si="316">D199</f>
        <v>ALIMENTAÇÃO VIAGEM (CAFÉ / ALMOÇO OU JANTA)</v>
      </c>
      <c r="E219" s="86" t="str">
        <f t="shared" si="316"/>
        <v>VB</v>
      </c>
      <c r="F219" s="238">
        <f t="shared" si="285"/>
        <v>1.54</v>
      </c>
      <c r="G219" s="86">
        <f t="shared" ref="G219" si="317">G199</f>
        <v>30</v>
      </c>
      <c r="H219" s="91">
        <f t="shared" si="287"/>
        <v>46.2</v>
      </c>
      <c r="I219" s="545"/>
    </row>
    <row r="220" spans="4:9" ht="25.5">
      <c r="D220" s="192" t="str">
        <f t="shared" ref="D220:E220" si="318">D200</f>
        <v>PASSAGEM TERRESTRE / TRANSLADO</v>
      </c>
      <c r="E220" s="86" t="str">
        <f t="shared" si="318"/>
        <v>VB</v>
      </c>
      <c r="F220" s="238">
        <f t="shared" si="285"/>
        <v>0.77</v>
      </c>
      <c r="G220" s="86">
        <f t="shared" ref="G220" si="319">G200</f>
        <v>300</v>
      </c>
      <c r="H220" s="91">
        <f t="shared" si="287"/>
        <v>231</v>
      </c>
      <c r="I220" s="545"/>
    </row>
    <row r="223" spans="4:9">
      <c r="D223" s="284" t="str">
        <f>Venda!D38</f>
        <v>Realizar treinamento para empregados com até quatro horas de duração (PEAT)</v>
      </c>
      <c r="E223" s="284"/>
      <c r="F223" s="284"/>
      <c r="G223" s="533">
        <f>Venda!N38</f>
        <v>3.5000000000000003E-2</v>
      </c>
      <c r="H223" s="544">
        <f>SUM(H224:H240)</f>
        <v>34370.699999999997</v>
      </c>
      <c r="I223" s="545"/>
    </row>
    <row r="224" spans="4:9">
      <c r="D224" s="192" t="str">
        <f>D204</f>
        <v>ALUGUEL DE VEÍCULO SUV</v>
      </c>
      <c r="E224" s="86" t="str">
        <f>E204</f>
        <v>MÊS</v>
      </c>
      <c r="F224" s="238">
        <f t="shared" ref="F224:F240" si="320">$G$223*F4</f>
        <v>4.62</v>
      </c>
      <c r="G224" s="86">
        <f t="shared" ref="G224" si="321">G204</f>
        <v>3200</v>
      </c>
      <c r="H224" s="91">
        <f t="shared" ref="H224:H240" si="322">G224*F224</f>
        <v>14784</v>
      </c>
      <c r="I224" s="545"/>
    </row>
    <row r="225" spans="4:9">
      <c r="D225" s="192" t="str">
        <f t="shared" ref="D225:E225" si="323">D205</f>
        <v>COMBUSTÍVEL - GASOLINA</v>
      </c>
      <c r="E225" s="86" t="str">
        <f t="shared" si="323"/>
        <v>VB/mês</v>
      </c>
      <c r="F225" s="238">
        <f t="shared" si="320"/>
        <v>4.62</v>
      </c>
      <c r="G225" s="86">
        <f t="shared" ref="G225" si="324">G205</f>
        <v>700</v>
      </c>
      <c r="H225" s="91">
        <f t="shared" si="322"/>
        <v>3234</v>
      </c>
      <c r="I225" s="545"/>
    </row>
    <row r="226" spans="4:9" ht="25.5">
      <c r="D226" s="192" t="str">
        <f t="shared" ref="D226:E226" si="325">D206</f>
        <v>EQUIPAMENTOS VEÍCULO (SENSOR DE FADIGA + TELEMETRIA)</v>
      </c>
      <c r="E226" s="86" t="str">
        <f t="shared" si="325"/>
        <v>VB/mês</v>
      </c>
      <c r="F226" s="238">
        <f t="shared" si="320"/>
        <v>4.62</v>
      </c>
      <c r="G226" s="86">
        <f t="shared" ref="G226" si="326">G206</f>
        <v>500</v>
      </c>
      <c r="H226" s="91">
        <f t="shared" si="322"/>
        <v>2310</v>
      </c>
      <c r="I226" s="545"/>
    </row>
    <row r="227" spans="4:9">
      <c r="D227" s="192" t="str">
        <f t="shared" ref="D227:E227" si="327">D207</f>
        <v>INSTALAÇÃO SENSOR FADIGA</v>
      </c>
      <c r="E227" s="86" t="str">
        <f t="shared" si="327"/>
        <v>VB</v>
      </c>
      <c r="F227" s="238">
        <f t="shared" si="320"/>
        <v>0.42000000000000004</v>
      </c>
      <c r="G227" s="86">
        <f t="shared" ref="G227" si="328">G207</f>
        <v>2200</v>
      </c>
      <c r="H227" s="91">
        <f t="shared" si="322"/>
        <v>924.00000000000011</v>
      </c>
      <c r="I227" s="545"/>
    </row>
    <row r="228" spans="4:9">
      <c r="D228" s="192" t="str">
        <f t="shared" ref="D228:E228" si="329">D208</f>
        <v>DESINSTALAÇÃO SENSOR FADIGA</v>
      </c>
      <c r="E228" s="86" t="str">
        <f t="shared" si="329"/>
        <v>VB</v>
      </c>
      <c r="F228" s="238">
        <f t="shared" si="320"/>
        <v>0.42000000000000004</v>
      </c>
      <c r="G228" s="86">
        <f t="shared" ref="G228" si="330">G208</f>
        <v>500</v>
      </c>
      <c r="H228" s="91">
        <f t="shared" si="322"/>
        <v>210.00000000000003</v>
      </c>
      <c r="I228" s="545"/>
    </row>
    <row r="229" spans="4:9">
      <c r="D229" s="192" t="str">
        <f t="shared" ref="D229:E229" si="331">D209</f>
        <v>INSTALAÇÃO TELEMETRIA</v>
      </c>
      <c r="E229" s="86" t="str">
        <f t="shared" si="331"/>
        <v>VB</v>
      </c>
      <c r="F229" s="238">
        <f t="shared" si="320"/>
        <v>0.42000000000000004</v>
      </c>
      <c r="G229" s="86">
        <f t="shared" ref="G229" si="332">G209</f>
        <v>380</v>
      </c>
      <c r="H229" s="91">
        <f t="shared" si="322"/>
        <v>159.60000000000002</v>
      </c>
      <c r="I229" s="545"/>
    </row>
    <row r="230" spans="4:9">
      <c r="D230" s="192" t="str">
        <f t="shared" ref="D230:E230" si="333">D210</f>
        <v>DESINSTALAÇÃO TELEMETRIA</v>
      </c>
      <c r="E230" s="86" t="str">
        <f t="shared" si="333"/>
        <v>VB</v>
      </c>
      <c r="F230" s="238">
        <f t="shared" si="320"/>
        <v>0.42000000000000004</v>
      </c>
      <c r="G230" s="86">
        <f t="shared" ref="G230" si="334">G210</f>
        <v>150</v>
      </c>
      <c r="H230" s="91">
        <f t="shared" si="322"/>
        <v>63.000000000000007</v>
      </c>
      <c r="I230" s="545"/>
    </row>
    <row r="231" spans="4:9" ht="25.5">
      <c r="D231" s="192" t="str">
        <f t="shared" ref="D231:E231" si="335">D211</f>
        <v>INSTALAÇÃO E DESINSTALAÇÃO DE SIRENE DE RÉ</v>
      </c>
      <c r="E231" s="86" t="str">
        <f t="shared" si="335"/>
        <v>VB</v>
      </c>
      <c r="F231" s="238">
        <f t="shared" si="320"/>
        <v>0.42000000000000004</v>
      </c>
      <c r="G231" s="86">
        <f t="shared" ref="G231" si="336">G211</f>
        <v>120</v>
      </c>
      <c r="H231" s="91">
        <f t="shared" si="322"/>
        <v>50.400000000000006</v>
      </c>
      <c r="I231" s="545"/>
    </row>
    <row r="232" spans="4:9">
      <c r="D232" s="192" t="str">
        <f t="shared" ref="D232:E232" si="337">D212</f>
        <v>LAVAGEM DE VEÍCULO</v>
      </c>
      <c r="E232" s="86" t="str">
        <f t="shared" si="337"/>
        <v>VB</v>
      </c>
      <c r="F232" s="238">
        <f t="shared" si="320"/>
        <v>4.62</v>
      </c>
      <c r="G232" s="86">
        <f t="shared" ref="G232" si="338">G212</f>
        <v>100</v>
      </c>
      <c r="H232" s="91">
        <f t="shared" si="322"/>
        <v>462</v>
      </c>
      <c r="I232" s="545"/>
    </row>
    <row r="233" spans="4:9" ht="38.25">
      <c r="D233" s="192" t="str">
        <f t="shared" ref="D233:E233" si="339">D213</f>
        <v>MATERIAIS GRÁFICOS (CARTILHAS, FOLDERS, BANNER, CADERNO, OUTDOOR, PLACAS, E ETC)</v>
      </c>
      <c r="E233" s="86" t="str">
        <f t="shared" si="339"/>
        <v>VB/mês</v>
      </c>
      <c r="F233" s="238">
        <f t="shared" si="320"/>
        <v>0.38500000000000001</v>
      </c>
      <c r="G233" s="86">
        <f t="shared" ref="G233" si="340">G213</f>
        <v>25000</v>
      </c>
      <c r="H233" s="91">
        <f t="shared" si="322"/>
        <v>9625</v>
      </c>
      <c r="I233" s="545"/>
    </row>
    <row r="234" spans="4:9" ht="25.5">
      <c r="D234" s="192" t="str">
        <f t="shared" ref="D234:E234" si="341">D214</f>
        <v>LANCHES OFICINAS / EVENTOS / REUNIÕES</v>
      </c>
      <c r="E234" s="86" t="str">
        <f t="shared" si="341"/>
        <v>VB</v>
      </c>
      <c r="F234" s="238">
        <f t="shared" si="320"/>
        <v>0.38500000000000001</v>
      </c>
      <c r="G234" s="86">
        <f t="shared" ref="G234" si="342">G214</f>
        <v>3000</v>
      </c>
      <c r="H234" s="91">
        <f t="shared" si="322"/>
        <v>1155</v>
      </c>
      <c r="I234" s="545"/>
    </row>
    <row r="235" spans="4:9">
      <c r="D235" s="192" t="str">
        <f t="shared" ref="D235:E235" si="343">D215</f>
        <v>TRANSPORTE PARTICIPANTES</v>
      </c>
      <c r="E235" s="86" t="str">
        <f t="shared" si="343"/>
        <v>VB</v>
      </c>
      <c r="F235" s="238">
        <f t="shared" si="320"/>
        <v>0.38500000000000001</v>
      </c>
      <c r="G235" s="86">
        <f t="shared" ref="G235" si="344">G215</f>
        <v>500</v>
      </c>
      <c r="H235" s="91">
        <f t="shared" si="322"/>
        <v>192.5</v>
      </c>
      <c r="I235" s="545"/>
    </row>
    <row r="236" spans="4:9" ht="51">
      <c r="D236" s="192" t="str">
        <f t="shared" ref="D236:E236" si="345">D216</f>
        <v>MATERIAIS DE ESCRITÓRIO (CARTOLINA, PAPEL, TESOURA, CANETA, LÁPIS, GRAMPEADOR, DUREX, FITA ADESIVA, E ETC.)</v>
      </c>
      <c r="E236" s="86" t="str">
        <f t="shared" si="345"/>
        <v>VB</v>
      </c>
      <c r="F236" s="238">
        <f t="shared" si="320"/>
        <v>0.38500000000000001</v>
      </c>
      <c r="G236" s="86">
        <f t="shared" ref="G236" si="346">G216</f>
        <v>800</v>
      </c>
      <c r="H236" s="91">
        <f t="shared" si="322"/>
        <v>308</v>
      </c>
      <c r="I236" s="545"/>
    </row>
    <row r="237" spans="4:9" ht="38.25">
      <c r="D237" s="192" t="str">
        <f t="shared" ref="D237:E237" si="347">D217</f>
        <v>MATERIAIS ACESSÓRIOS PARA AS CAMPANHAS/OFICINAS (BRINDES, CAMISETAS, E ETC.)</v>
      </c>
      <c r="E237" s="86" t="str">
        <f t="shared" si="347"/>
        <v>VB</v>
      </c>
      <c r="F237" s="238">
        <f t="shared" si="320"/>
        <v>0.38500000000000001</v>
      </c>
      <c r="G237" s="86">
        <f t="shared" ref="G237" si="348">G217</f>
        <v>1000</v>
      </c>
      <c r="H237" s="91">
        <f t="shared" si="322"/>
        <v>385</v>
      </c>
      <c r="I237" s="545"/>
    </row>
    <row r="238" spans="4:9">
      <c r="D238" s="192" t="str">
        <f t="shared" ref="D238:E238" si="349">D218</f>
        <v>HOSPEDAGEM VIAGEM</v>
      </c>
      <c r="E238" s="86" t="str">
        <f t="shared" si="349"/>
        <v>DIA</v>
      </c>
      <c r="F238" s="238">
        <f t="shared" si="320"/>
        <v>1.54</v>
      </c>
      <c r="G238" s="86">
        <f t="shared" ref="G238" si="350">G218</f>
        <v>150</v>
      </c>
      <c r="H238" s="91">
        <f t="shared" si="322"/>
        <v>231</v>
      </c>
      <c r="I238" s="545"/>
    </row>
    <row r="239" spans="4:9" ht="25.5">
      <c r="D239" s="192" t="str">
        <f t="shared" ref="D239:E239" si="351">D219</f>
        <v>ALIMENTAÇÃO VIAGEM (CAFÉ / ALMOÇO OU JANTA)</v>
      </c>
      <c r="E239" s="86" t="str">
        <f t="shared" si="351"/>
        <v>VB</v>
      </c>
      <c r="F239" s="238">
        <f t="shared" si="320"/>
        <v>1.54</v>
      </c>
      <c r="G239" s="86">
        <f t="shared" ref="G239" si="352">G219</f>
        <v>30</v>
      </c>
      <c r="H239" s="91">
        <f t="shared" si="322"/>
        <v>46.2</v>
      </c>
      <c r="I239" s="545"/>
    </row>
    <row r="240" spans="4:9" ht="25.5">
      <c r="D240" s="192" t="str">
        <f t="shared" ref="D240:E240" si="353">D220</f>
        <v>PASSAGEM TERRESTRE / TRANSLADO</v>
      </c>
      <c r="E240" s="86" t="str">
        <f t="shared" si="353"/>
        <v>VB</v>
      </c>
      <c r="F240" s="238">
        <f t="shared" si="320"/>
        <v>0.77</v>
      </c>
      <c r="G240" s="86">
        <f t="shared" ref="G240" si="354">G220</f>
        <v>300</v>
      </c>
      <c r="H240" s="91">
        <f t="shared" si="322"/>
        <v>231</v>
      </c>
      <c r="I240" s="545"/>
    </row>
    <row r="243" spans="4:9">
      <c r="D243" s="284" t="str">
        <f>Venda!D39</f>
        <v>Realizar Blitz Educativa sobre SSMA para Empregado (PEAT)</v>
      </c>
      <c r="E243" s="284"/>
      <c r="F243" s="284"/>
      <c r="G243" s="533">
        <f>Venda!N39</f>
        <v>3.5000000000000003E-2</v>
      </c>
      <c r="H243" s="544">
        <f>SUM(H244:H260)</f>
        <v>34370.699999999997</v>
      </c>
      <c r="I243" s="545"/>
    </row>
    <row r="244" spans="4:9">
      <c r="D244" s="192" t="str">
        <f>D224</f>
        <v>ALUGUEL DE VEÍCULO SUV</v>
      </c>
      <c r="E244" s="86" t="str">
        <f>E224</f>
        <v>MÊS</v>
      </c>
      <c r="F244" s="238">
        <f t="shared" ref="F244:F260" si="355">$G$243*F4</f>
        <v>4.62</v>
      </c>
      <c r="G244" s="86">
        <f t="shared" ref="G244" si="356">G224</f>
        <v>3200</v>
      </c>
      <c r="H244" s="91">
        <f t="shared" ref="H244:H260" si="357">G244*F244</f>
        <v>14784</v>
      </c>
      <c r="I244" s="545"/>
    </row>
    <row r="245" spans="4:9">
      <c r="D245" s="192" t="str">
        <f t="shared" ref="D245:E245" si="358">D225</f>
        <v>COMBUSTÍVEL - GASOLINA</v>
      </c>
      <c r="E245" s="86" t="str">
        <f t="shared" si="358"/>
        <v>VB/mês</v>
      </c>
      <c r="F245" s="238">
        <f t="shared" si="355"/>
        <v>4.62</v>
      </c>
      <c r="G245" s="86">
        <f t="shared" ref="G245" si="359">G225</f>
        <v>700</v>
      </c>
      <c r="H245" s="91">
        <f t="shared" si="357"/>
        <v>3234</v>
      </c>
      <c r="I245" s="545"/>
    </row>
    <row r="246" spans="4:9" ht="25.5">
      <c r="D246" s="192" t="str">
        <f t="shared" ref="D246:E246" si="360">D226</f>
        <v>EQUIPAMENTOS VEÍCULO (SENSOR DE FADIGA + TELEMETRIA)</v>
      </c>
      <c r="E246" s="86" t="str">
        <f t="shared" si="360"/>
        <v>VB/mês</v>
      </c>
      <c r="F246" s="238">
        <f t="shared" si="355"/>
        <v>4.62</v>
      </c>
      <c r="G246" s="86">
        <f t="shared" ref="G246" si="361">G226</f>
        <v>500</v>
      </c>
      <c r="H246" s="91">
        <f t="shared" si="357"/>
        <v>2310</v>
      </c>
      <c r="I246" s="545"/>
    </row>
    <row r="247" spans="4:9">
      <c r="D247" s="192" t="str">
        <f t="shared" ref="D247:E247" si="362">D227</f>
        <v>INSTALAÇÃO SENSOR FADIGA</v>
      </c>
      <c r="E247" s="86" t="str">
        <f t="shared" si="362"/>
        <v>VB</v>
      </c>
      <c r="F247" s="238">
        <f t="shared" si="355"/>
        <v>0.42000000000000004</v>
      </c>
      <c r="G247" s="86">
        <f t="shared" ref="G247" si="363">G227</f>
        <v>2200</v>
      </c>
      <c r="H247" s="91">
        <f t="shared" si="357"/>
        <v>924.00000000000011</v>
      </c>
      <c r="I247" s="545"/>
    </row>
    <row r="248" spans="4:9">
      <c r="D248" s="192" t="str">
        <f t="shared" ref="D248:E248" si="364">D228</f>
        <v>DESINSTALAÇÃO SENSOR FADIGA</v>
      </c>
      <c r="E248" s="86" t="str">
        <f t="shared" si="364"/>
        <v>VB</v>
      </c>
      <c r="F248" s="238">
        <f t="shared" si="355"/>
        <v>0.42000000000000004</v>
      </c>
      <c r="G248" s="86">
        <f t="shared" ref="G248" si="365">G228</f>
        <v>500</v>
      </c>
      <c r="H248" s="91">
        <f t="shared" si="357"/>
        <v>210.00000000000003</v>
      </c>
      <c r="I248" s="545"/>
    </row>
    <row r="249" spans="4:9">
      <c r="D249" s="192" t="str">
        <f t="shared" ref="D249:E249" si="366">D229</f>
        <v>INSTALAÇÃO TELEMETRIA</v>
      </c>
      <c r="E249" s="86" t="str">
        <f t="shared" si="366"/>
        <v>VB</v>
      </c>
      <c r="F249" s="238">
        <f t="shared" si="355"/>
        <v>0.42000000000000004</v>
      </c>
      <c r="G249" s="86">
        <f t="shared" ref="G249" si="367">G229</f>
        <v>380</v>
      </c>
      <c r="H249" s="91">
        <f t="shared" si="357"/>
        <v>159.60000000000002</v>
      </c>
      <c r="I249" s="545"/>
    </row>
    <row r="250" spans="4:9">
      <c r="D250" s="192" t="str">
        <f t="shared" ref="D250:E250" si="368">D230</f>
        <v>DESINSTALAÇÃO TELEMETRIA</v>
      </c>
      <c r="E250" s="86" t="str">
        <f t="shared" si="368"/>
        <v>VB</v>
      </c>
      <c r="F250" s="238">
        <f t="shared" si="355"/>
        <v>0.42000000000000004</v>
      </c>
      <c r="G250" s="86">
        <f t="shared" ref="G250" si="369">G230</f>
        <v>150</v>
      </c>
      <c r="H250" s="91">
        <f t="shared" si="357"/>
        <v>63.000000000000007</v>
      </c>
      <c r="I250" s="545"/>
    </row>
    <row r="251" spans="4:9" ht="25.5">
      <c r="D251" s="192" t="str">
        <f t="shared" ref="D251:E251" si="370">D231</f>
        <v>INSTALAÇÃO E DESINSTALAÇÃO DE SIRENE DE RÉ</v>
      </c>
      <c r="E251" s="86" t="str">
        <f t="shared" si="370"/>
        <v>VB</v>
      </c>
      <c r="F251" s="238">
        <f t="shared" si="355"/>
        <v>0.42000000000000004</v>
      </c>
      <c r="G251" s="86">
        <f t="shared" ref="G251" si="371">G231</f>
        <v>120</v>
      </c>
      <c r="H251" s="91">
        <f t="shared" si="357"/>
        <v>50.400000000000006</v>
      </c>
      <c r="I251" s="545"/>
    </row>
    <row r="252" spans="4:9">
      <c r="D252" s="192" t="str">
        <f t="shared" ref="D252:E252" si="372">D232</f>
        <v>LAVAGEM DE VEÍCULO</v>
      </c>
      <c r="E252" s="86" t="str">
        <f t="shared" si="372"/>
        <v>VB</v>
      </c>
      <c r="F252" s="238">
        <f t="shared" si="355"/>
        <v>4.62</v>
      </c>
      <c r="G252" s="86">
        <f t="shared" ref="G252" si="373">G232</f>
        <v>100</v>
      </c>
      <c r="H252" s="91">
        <f t="shared" si="357"/>
        <v>462</v>
      </c>
      <c r="I252" s="545"/>
    </row>
    <row r="253" spans="4:9" ht="38.25">
      <c r="D253" s="192" t="str">
        <f t="shared" ref="D253:E253" si="374">D233</f>
        <v>MATERIAIS GRÁFICOS (CARTILHAS, FOLDERS, BANNER, CADERNO, OUTDOOR, PLACAS, E ETC)</v>
      </c>
      <c r="E253" s="86" t="str">
        <f t="shared" si="374"/>
        <v>VB/mês</v>
      </c>
      <c r="F253" s="238">
        <f t="shared" si="355"/>
        <v>0.38500000000000001</v>
      </c>
      <c r="G253" s="86">
        <f t="shared" ref="G253" si="375">G233</f>
        <v>25000</v>
      </c>
      <c r="H253" s="91">
        <f t="shared" si="357"/>
        <v>9625</v>
      </c>
      <c r="I253" s="545"/>
    </row>
    <row r="254" spans="4:9" ht="25.5">
      <c r="D254" s="192" t="str">
        <f t="shared" ref="D254:E254" si="376">D234</f>
        <v>LANCHES OFICINAS / EVENTOS / REUNIÕES</v>
      </c>
      <c r="E254" s="86" t="str">
        <f t="shared" si="376"/>
        <v>VB</v>
      </c>
      <c r="F254" s="238">
        <f t="shared" si="355"/>
        <v>0.38500000000000001</v>
      </c>
      <c r="G254" s="86">
        <f t="shared" ref="G254" si="377">G234</f>
        <v>3000</v>
      </c>
      <c r="H254" s="91">
        <f t="shared" si="357"/>
        <v>1155</v>
      </c>
      <c r="I254" s="545"/>
    </row>
    <row r="255" spans="4:9">
      <c r="D255" s="192" t="str">
        <f t="shared" ref="D255:E255" si="378">D235</f>
        <v>TRANSPORTE PARTICIPANTES</v>
      </c>
      <c r="E255" s="86" t="str">
        <f t="shared" si="378"/>
        <v>VB</v>
      </c>
      <c r="F255" s="238">
        <f t="shared" si="355"/>
        <v>0.38500000000000001</v>
      </c>
      <c r="G255" s="86">
        <f t="shared" ref="G255" si="379">G235</f>
        <v>500</v>
      </c>
      <c r="H255" s="91">
        <f t="shared" si="357"/>
        <v>192.5</v>
      </c>
      <c r="I255" s="545"/>
    </row>
    <row r="256" spans="4:9" ht="51">
      <c r="D256" s="192" t="str">
        <f t="shared" ref="D256:E256" si="380">D236</f>
        <v>MATERIAIS DE ESCRITÓRIO (CARTOLINA, PAPEL, TESOURA, CANETA, LÁPIS, GRAMPEADOR, DUREX, FITA ADESIVA, E ETC.)</v>
      </c>
      <c r="E256" s="86" t="str">
        <f t="shared" si="380"/>
        <v>VB</v>
      </c>
      <c r="F256" s="238">
        <f t="shared" si="355"/>
        <v>0.38500000000000001</v>
      </c>
      <c r="G256" s="86">
        <f t="shared" ref="G256" si="381">G236</f>
        <v>800</v>
      </c>
      <c r="H256" s="91">
        <f t="shared" si="357"/>
        <v>308</v>
      </c>
      <c r="I256" s="545"/>
    </row>
    <row r="257" spans="4:9" ht="38.25">
      <c r="D257" s="192" t="str">
        <f t="shared" ref="D257:E257" si="382">D237</f>
        <v>MATERIAIS ACESSÓRIOS PARA AS CAMPANHAS/OFICINAS (BRINDES, CAMISETAS, E ETC.)</v>
      </c>
      <c r="E257" s="86" t="str">
        <f t="shared" si="382"/>
        <v>VB</v>
      </c>
      <c r="F257" s="238">
        <f t="shared" si="355"/>
        <v>0.38500000000000001</v>
      </c>
      <c r="G257" s="86">
        <f t="shared" ref="G257" si="383">G237</f>
        <v>1000</v>
      </c>
      <c r="H257" s="91">
        <f t="shared" si="357"/>
        <v>385</v>
      </c>
      <c r="I257" s="545"/>
    </row>
    <row r="258" spans="4:9">
      <c r="D258" s="192" t="str">
        <f t="shared" ref="D258:E258" si="384">D238</f>
        <v>HOSPEDAGEM VIAGEM</v>
      </c>
      <c r="E258" s="86" t="str">
        <f t="shared" si="384"/>
        <v>DIA</v>
      </c>
      <c r="F258" s="238">
        <f t="shared" si="355"/>
        <v>1.54</v>
      </c>
      <c r="G258" s="86">
        <f t="shared" ref="G258" si="385">G238</f>
        <v>150</v>
      </c>
      <c r="H258" s="91">
        <f t="shared" si="357"/>
        <v>231</v>
      </c>
      <c r="I258" s="545"/>
    </row>
    <row r="259" spans="4:9" ht="25.5">
      <c r="D259" s="192" t="str">
        <f t="shared" ref="D259:E259" si="386">D239</f>
        <v>ALIMENTAÇÃO VIAGEM (CAFÉ / ALMOÇO OU JANTA)</v>
      </c>
      <c r="E259" s="86" t="str">
        <f t="shared" si="386"/>
        <v>VB</v>
      </c>
      <c r="F259" s="238">
        <f t="shared" si="355"/>
        <v>1.54</v>
      </c>
      <c r="G259" s="86">
        <f t="shared" ref="G259" si="387">G239</f>
        <v>30</v>
      </c>
      <c r="H259" s="91">
        <f t="shared" si="357"/>
        <v>46.2</v>
      </c>
      <c r="I259" s="545"/>
    </row>
    <row r="260" spans="4:9" ht="25.5">
      <c r="D260" s="192" t="str">
        <f t="shared" ref="D260:E260" si="388">D240</f>
        <v>PASSAGEM TERRESTRE / TRANSLADO</v>
      </c>
      <c r="E260" s="86" t="str">
        <f t="shared" si="388"/>
        <v>VB</v>
      </c>
      <c r="F260" s="238">
        <f t="shared" si="355"/>
        <v>0.77</v>
      </c>
      <c r="G260" s="86">
        <f t="shared" ref="G260" si="389">G240</f>
        <v>300</v>
      </c>
      <c r="H260" s="91">
        <f t="shared" si="357"/>
        <v>231</v>
      </c>
      <c r="I260" s="545"/>
    </row>
    <row r="263" spans="4:9">
      <c r="D263" s="284" t="str">
        <f>Venda!D40</f>
        <v>Produzir bloco de textos para Diálogos de Saúde, Segurança, Direitos Humanos e Meio Ambiente (PEAT)</v>
      </c>
      <c r="E263" s="284"/>
      <c r="F263" s="284"/>
      <c r="G263" s="533">
        <f>Venda!N40</f>
        <v>3.5000000000000003E-2</v>
      </c>
      <c r="H263" s="544">
        <f>SUM(H264:H280)</f>
        <v>34370.699999999997</v>
      </c>
      <c r="I263" s="545"/>
    </row>
    <row r="264" spans="4:9">
      <c r="D264" s="192" t="str">
        <f>D244</f>
        <v>ALUGUEL DE VEÍCULO SUV</v>
      </c>
      <c r="E264" s="86" t="str">
        <f>E244</f>
        <v>MÊS</v>
      </c>
      <c r="F264" s="238">
        <f t="shared" ref="F264:F280" si="390">$G$263*F4</f>
        <v>4.62</v>
      </c>
      <c r="G264" s="86">
        <f t="shared" ref="G264" si="391">G244</f>
        <v>3200</v>
      </c>
      <c r="H264" s="91">
        <f t="shared" ref="H264:H280" si="392">G264*F264</f>
        <v>14784</v>
      </c>
      <c r="I264" s="545"/>
    </row>
    <row r="265" spans="4:9">
      <c r="D265" s="192" t="str">
        <f t="shared" ref="D265:E265" si="393">D245</f>
        <v>COMBUSTÍVEL - GASOLINA</v>
      </c>
      <c r="E265" s="86" t="str">
        <f t="shared" si="393"/>
        <v>VB/mês</v>
      </c>
      <c r="F265" s="238">
        <f t="shared" si="390"/>
        <v>4.62</v>
      </c>
      <c r="G265" s="86">
        <f t="shared" ref="G265" si="394">G245</f>
        <v>700</v>
      </c>
      <c r="H265" s="91">
        <f t="shared" si="392"/>
        <v>3234</v>
      </c>
      <c r="I265" s="545"/>
    </row>
    <row r="266" spans="4:9" ht="25.5">
      <c r="D266" s="192" t="str">
        <f t="shared" ref="D266:E266" si="395">D246</f>
        <v>EQUIPAMENTOS VEÍCULO (SENSOR DE FADIGA + TELEMETRIA)</v>
      </c>
      <c r="E266" s="86" t="str">
        <f t="shared" si="395"/>
        <v>VB/mês</v>
      </c>
      <c r="F266" s="238">
        <f t="shared" si="390"/>
        <v>4.62</v>
      </c>
      <c r="G266" s="86">
        <f t="shared" ref="G266" si="396">G246</f>
        <v>500</v>
      </c>
      <c r="H266" s="91">
        <f t="shared" si="392"/>
        <v>2310</v>
      </c>
      <c r="I266" s="545"/>
    </row>
    <row r="267" spans="4:9">
      <c r="D267" s="192" t="str">
        <f t="shared" ref="D267:E267" si="397">D247</f>
        <v>INSTALAÇÃO SENSOR FADIGA</v>
      </c>
      <c r="E267" s="86" t="str">
        <f t="shared" si="397"/>
        <v>VB</v>
      </c>
      <c r="F267" s="238">
        <f t="shared" si="390"/>
        <v>0.42000000000000004</v>
      </c>
      <c r="G267" s="86">
        <f t="shared" ref="G267" si="398">G247</f>
        <v>2200</v>
      </c>
      <c r="H267" s="91">
        <f t="shared" si="392"/>
        <v>924.00000000000011</v>
      </c>
      <c r="I267" s="545"/>
    </row>
    <row r="268" spans="4:9">
      <c r="D268" s="192" t="str">
        <f t="shared" ref="D268:E268" si="399">D248</f>
        <v>DESINSTALAÇÃO SENSOR FADIGA</v>
      </c>
      <c r="E268" s="86" t="str">
        <f t="shared" si="399"/>
        <v>VB</v>
      </c>
      <c r="F268" s="238">
        <f t="shared" si="390"/>
        <v>0.42000000000000004</v>
      </c>
      <c r="G268" s="86">
        <f t="shared" ref="G268" si="400">G248</f>
        <v>500</v>
      </c>
      <c r="H268" s="91">
        <f t="shared" si="392"/>
        <v>210.00000000000003</v>
      </c>
      <c r="I268" s="545"/>
    </row>
    <row r="269" spans="4:9">
      <c r="D269" s="192" t="str">
        <f t="shared" ref="D269:E269" si="401">D249</f>
        <v>INSTALAÇÃO TELEMETRIA</v>
      </c>
      <c r="E269" s="86" t="str">
        <f t="shared" si="401"/>
        <v>VB</v>
      </c>
      <c r="F269" s="238">
        <f t="shared" si="390"/>
        <v>0.42000000000000004</v>
      </c>
      <c r="G269" s="86">
        <f t="shared" ref="G269" si="402">G249</f>
        <v>380</v>
      </c>
      <c r="H269" s="91">
        <f t="shared" si="392"/>
        <v>159.60000000000002</v>
      </c>
      <c r="I269" s="545"/>
    </row>
    <row r="270" spans="4:9">
      <c r="D270" s="192" t="str">
        <f t="shared" ref="D270:E270" si="403">D250</f>
        <v>DESINSTALAÇÃO TELEMETRIA</v>
      </c>
      <c r="E270" s="86" t="str">
        <f t="shared" si="403"/>
        <v>VB</v>
      </c>
      <c r="F270" s="238">
        <f t="shared" si="390"/>
        <v>0.42000000000000004</v>
      </c>
      <c r="G270" s="86">
        <f t="shared" ref="G270" si="404">G250</f>
        <v>150</v>
      </c>
      <c r="H270" s="91">
        <f t="shared" si="392"/>
        <v>63.000000000000007</v>
      </c>
      <c r="I270" s="545"/>
    </row>
    <row r="271" spans="4:9" ht="25.5">
      <c r="D271" s="192" t="str">
        <f t="shared" ref="D271:E271" si="405">D251</f>
        <v>INSTALAÇÃO E DESINSTALAÇÃO DE SIRENE DE RÉ</v>
      </c>
      <c r="E271" s="86" t="str">
        <f t="shared" si="405"/>
        <v>VB</v>
      </c>
      <c r="F271" s="238">
        <f t="shared" si="390"/>
        <v>0.42000000000000004</v>
      </c>
      <c r="G271" s="86">
        <f t="shared" ref="G271" si="406">G251</f>
        <v>120</v>
      </c>
      <c r="H271" s="91">
        <f t="shared" si="392"/>
        <v>50.400000000000006</v>
      </c>
      <c r="I271" s="545"/>
    </row>
    <row r="272" spans="4:9">
      <c r="D272" s="192" t="str">
        <f t="shared" ref="D272:E272" si="407">D252</f>
        <v>LAVAGEM DE VEÍCULO</v>
      </c>
      <c r="E272" s="86" t="str">
        <f t="shared" si="407"/>
        <v>VB</v>
      </c>
      <c r="F272" s="238">
        <f t="shared" si="390"/>
        <v>4.62</v>
      </c>
      <c r="G272" s="86">
        <f t="shared" ref="G272" si="408">G252</f>
        <v>100</v>
      </c>
      <c r="H272" s="91">
        <f t="shared" si="392"/>
        <v>462</v>
      </c>
      <c r="I272" s="545"/>
    </row>
    <row r="273" spans="4:9" ht="38.25">
      <c r="D273" s="192" t="str">
        <f t="shared" ref="D273:E273" si="409">D253</f>
        <v>MATERIAIS GRÁFICOS (CARTILHAS, FOLDERS, BANNER, CADERNO, OUTDOOR, PLACAS, E ETC)</v>
      </c>
      <c r="E273" s="86" t="str">
        <f t="shared" si="409"/>
        <v>VB/mês</v>
      </c>
      <c r="F273" s="238">
        <f t="shared" si="390"/>
        <v>0.38500000000000001</v>
      </c>
      <c r="G273" s="86">
        <f t="shared" ref="G273" si="410">G253</f>
        <v>25000</v>
      </c>
      <c r="H273" s="91">
        <f t="shared" si="392"/>
        <v>9625</v>
      </c>
      <c r="I273" s="545"/>
    </row>
    <row r="274" spans="4:9" ht="25.5">
      <c r="D274" s="192" t="str">
        <f t="shared" ref="D274:E274" si="411">D254</f>
        <v>LANCHES OFICINAS / EVENTOS / REUNIÕES</v>
      </c>
      <c r="E274" s="86" t="str">
        <f t="shared" si="411"/>
        <v>VB</v>
      </c>
      <c r="F274" s="238">
        <f t="shared" si="390"/>
        <v>0.38500000000000001</v>
      </c>
      <c r="G274" s="86">
        <f t="shared" ref="G274" si="412">G254</f>
        <v>3000</v>
      </c>
      <c r="H274" s="91">
        <f t="shared" si="392"/>
        <v>1155</v>
      </c>
      <c r="I274" s="545"/>
    </row>
    <row r="275" spans="4:9">
      <c r="D275" s="192" t="str">
        <f t="shared" ref="D275:E275" si="413">D255</f>
        <v>TRANSPORTE PARTICIPANTES</v>
      </c>
      <c r="E275" s="86" t="str">
        <f t="shared" si="413"/>
        <v>VB</v>
      </c>
      <c r="F275" s="238">
        <f t="shared" si="390"/>
        <v>0.38500000000000001</v>
      </c>
      <c r="G275" s="86">
        <f t="shared" ref="G275" si="414">G255</f>
        <v>500</v>
      </c>
      <c r="H275" s="91">
        <f t="shared" si="392"/>
        <v>192.5</v>
      </c>
      <c r="I275" s="545"/>
    </row>
    <row r="276" spans="4:9" ht="51">
      <c r="D276" s="192" t="str">
        <f t="shared" ref="D276:E276" si="415">D256</f>
        <v>MATERIAIS DE ESCRITÓRIO (CARTOLINA, PAPEL, TESOURA, CANETA, LÁPIS, GRAMPEADOR, DUREX, FITA ADESIVA, E ETC.)</v>
      </c>
      <c r="E276" s="86" t="str">
        <f t="shared" si="415"/>
        <v>VB</v>
      </c>
      <c r="F276" s="238">
        <f t="shared" si="390"/>
        <v>0.38500000000000001</v>
      </c>
      <c r="G276" s="86">
        <f t="shared" ref="G276" si="416">G256</f>
        <v>800</v>
      </c>
      <c r="H276" s="91">
        <f t="shared" si="392"/>
        <v>308</v>
      </c>
      <c r="I276" s="545"/>
    </row>
    <row r="277" spans="4:9" ht="38.25">
      <c r="D277" s="192" t="str">
        <f t="shared" ref="D277:E277" si="417">D257</f>
        <v>MATERIAIS ACESSÓRIOS PARA AS CAMPANHAS/OFICINAS (BRINDES, CAMISETAS, E ETC.)</v>
      </c>
      <c r="E277" s="86" t="str">
        <f t="shared" si="417"/>
        <v>VB</v>
      </c>
      <c r="F277" s="238">
        <f t="shared" si="390"/>
        <v>0.38500000000000001</v>
      </c>
      <c r="G277" s="86">
        <f t="shared" ref="G277" si="418">G257</f>
        <v>1000</v>
      </c>
      <c r="H277" s="91">
        <f t="shared" si="392"/>
        <v>385</v>
      </c>
      <c r="I277" s="545"/>
    </row>
    <row r="278" spans="4:9">
      <c r="D278" s="192" t="str">
        <f t="shared" ref="D278:E278" si="419">D258</f>
        <v>HOSPEDAGEM VIAGEM</v>
      </c>
      <c r="E278" s="86" t="str">
        <f t="shared" si="419"/>
        <v>DIA</v>
      </c>
      <c r="F278" s="238">
        <f t="shared" si="390"/>
        <v>1.54</v>
      </c>
      <c r="G278" s="86">
        <f t="shared" ref="G278" si="420">G258</f>
        <v>150</v>
      </c>
      <c r="H278" s="91">
        <f t="shared" si="392"/>
        <v>231</v>
      </c>
      <c r="I278" s="545"/>
    </row>
    <row r="279" spans="4:9" ht="25.5">
      <c r="D279" s="192" t="str">
        <f t="shared" ref="D279:E279" si="421">D259</f>
        <v>ALIMENTAÇÃO VIAGEM (CAFÉ / ALMOÇO OU JANTA)</v>
      </c>
      <c r="E279" s="86" t="str">
        <f t="shared" si="421"/>
        <v>VB</v>
      </c>
      <c r="F279" s="238">
        <f t="shared" si="390"/>
        <v>1.54</v>
      </c>
      <c r="G279" s="86">
        <f t="shared" ref="G279" si="422">G259</f>
        <v>30</v>
      </c>
      <c r="H279" s="91">
        <f t="shared" si="392"/>
        <v>46.2</v>
      </c>
      <c r="I279" s="545"/>
    </row>
    <row r="280" spans="4:9" ht="25.5">
      <c r="D280" s="192" t="str">
        <f t="shared" ref="D280:E280" si="423">D260</f>
        <v>PASSAGEM TERRESTRE / TRANSLADO</v>
      </c>
      <c r="E280" s="86" t="str">
        <f t="shared" si="423"/>
        <v>VB</v>
      </c>
      <c r="F280" s="238">
        <f t="shared" si="390"/>
        <v>0.77</v>
      </c>
      <c r="G280" s="86">
        <f t="shared" ref="G280" si="424">G260</f>
        <v>300</v>
      </c>
      <c r="H280" s="91">
        <f t="shared" si="392"/>
        <v>231</v>
      </c>
      <c r="I280" s="545"/>
    </row>
    <row r="283" spans="4:9">
      <c r="D283" s="284" t="str">
        <f>Venda!D41</f>
        <v>Realização de campanhas temáticas em SSMA para Empregados (PEAT)</v>
      </c>
      <c r="E283" s="284"/>
      <c r="F283" s="284"/>
      <c r="G283" s="533">
        <f>Venda!N41</f>
        <v>3.5000000000000003E-2</v>
      </c>
      <c r="H283" s="544">
        <f>SUM(H284:H300)</f>
        <v>34370.699999999997</v>
      </c>
      <c r="I283" s="545"/>
    </row>
    <row r="284" spans="4:9">
      <c r="D284" s="192" t="str">
        <f>D264</f>
        <v>ALUGUEL DE VEÍCULO SUV</v>
      </c>
      <c r="E284" s="86" t="str">
        <f>E264</f>
        <v>MÊS</v>
      </c>
      <c r="F284" s="238">
        <f t="shared" ref="F284:F300" si="425">$G$283*F4</f>
        <v>4.62</v>
      </c>
      <c r="G284" s="86">
        <f t="shared" ref="G284" si="426">G264</f>
        <v>3200</v>
      </c>
      <c r="H284" s="91">
        <f t="shared" ref="H284:H300" si="427">G284*F284</f>
        <v>14784</v>
      </c>
      <c r="I284" s="545"/>
    </row>
    <row r="285" spans="4:9">
      <c r="D285" s="192" t="str">
        <f t="shared" ref="D285:E285" si="428">D265</f>
        <v>COMBUSTÍVEL - GASOLINA</v>
      </c>
      <c r="E285" s="86" t="str">
        <f t="shared" si="428"/>
        <v>VB/mês</v>
      </c>
      <c r="F285" s="238">
        <f t="shared" si="425"/>
        <v>4.62</v>
      </c>
      <c r="G285" s="86">
        <f t="shared" ref="G285" si="429">G265</f>
        <v>700</v>
      </c>
      <c r="H285" s="91">
        <f t="shared" si="427"/>
        <v>3234</v>
      </c>
      <c r="I285" s="545"/>
    </row>
    <row r="286" spans="4:9" ht="25.5">
      <c r="D286" s="192" t="str">
        <f t="shared" ref="D286:E286" si="430">D266</f>
        <v>EQUIPAMENTOS VEÍCULO (SENSOR DE FADIGA + TELEMETRIA)</v>
      </c>
      <c r="E286" s="86" t="str">
        <f t="shared" si="430"/>
        <v>VB/mês</v>
      </c>
      <c r="F286" s="238">
        <f t="shared" si="425"/>
        <v>4.62</v>
      </c>
      <c r="G286" s="86">
        <f t="shared" ref="G286" si="431">G266</f>
        <v>500</v>
      </c>
      <c r="H286" s="91">
        <f t="shared" si="427"/>
        <v>2310</v>
      </c>
      <c r="I286" s="545"/>
    </row>
    <row r="287" spans="4:9">
      <c r="D287" s="192" t="str">
        <f t="shared" ref="D287:E287" si="432">D267</f>
        <v>INSTALAÇÃO SENSOR FADIGA</v>
      </c>
      <c r="E287" s="86" t="str">
        <f t="shared" si="432"/>
        <v>VB</v>
      </c>
      <c r="F287" s="238">
        <f t="shared" si="425"/>
        <v>0.42000000000000004</v>
      </c>
      <c r="G287" s="86">
        <f t="shared" ref="G287" si="433">G267</f>
        <v>2200</v>
      </c>
      <c r="H287" s="91">
        <f t="shared" si="427"/>
        <v>924.00000000000011</v>
      </c>
      <c r="I287" s="545"/>
    </row>
    <row r="288" spans="4:9">
      <c r="D288" s="192" t="str">
        <f t="shared" ref="D288:E288" si="434">D268</f>
        <v>DESINSTALAÇÃO SENSOR FADIGA</v>
      </c>
      <c r="E288" s="86" t="str">
        <f t="shared" si="434"/>
        <v>VB</v>
      </c>
      <c r="F288" s="238">
        <f t="shared" si="425"/>
        <v>0.42000000000000004</v>
      </c>
      <c r="G288" s="86">
        <f t="shared" ref="G288" si="435">G268</f>
        <v>500</v>
      </c>
      <c r="H288" s="91">
        <f t="shared" si="427"/>
        <v>210.00000000000003</v>
      </c>
      <c r="I288" s="545"/>
    </row>
    <row r="289" spans="4:9">
      <c r="D289" s="192" t="str">
        <f t="shared" ref="D289:E289" si="436">D269</f>
        <v>INSTALAÇÃO TELEMETRIA</v>
      </c>
      <c r="E289" s="86" t="str">
        <f t="shared" si="436"/>
        <v>VB</v>
      </c>
      <c r="F289" s="238">
        <f t="shared" si="425"/>
        <v>0.42000000000000004</v>
      </c>
      <c r="G289" s="86">
        <f t="shared" ref="G289" si="437">G269</f>
        <v>380</v>
      </c>
      <c r="H289" s="91">
        <f t="shared" si="427"/>
        <v>159.60000000000002</v>
      </c>
      <c r="I289" s="545"/>
    </row>
    <row r="290" spans="4:9">
      <c r="D290" s="192" t="str">
        <f t="shared" ref="D290:E290" si="438">D270</f>
        <v>DESINSTALAÇÃO TELEMETRIA</v>
      </c>
      <c r="E290" s="86" t="str">
        <f t="shared" si="438"/>
        <v>VB</v>
      </c>
      <c r="F290" s="238">
        <f t="shared" si="425"/>
        <v>0.42000000000000004</v>
      </c>
      <c r="G290" s="86">
        <f t="shared" ref="G290" si="439">G270</f>
        <v>150</v>
      </c>
      <c r="H290" s="91">
        <f t="shared" si="427"/>
        <v>63.000000000000007</v>
      </c>
      <c r="I290" s="545"/>
    </row>
    <row r="291" spans="4:9" ht="25.5">
      <c r="D291" s="192" t="str">
        <f t="shared" ref="D291:E291" si="440">D271</f>
        <v>INSTALAÇÃO E DESINSTALAÇÃO DE SIRENE DE RÉ</v>
      </c>
      <c r="E291" s="86" t="str">
        <f t="shared" si="440"/>
        <v>VB</v>
      </c>
      <c r="F291" s="238">
        <f t="shared" si="425"/>
        <v>0.42000000000000004</v>
      </c>
      <c r="G291" s="86">
        <f t="shared" ref="G291" si="441">G271</f>
        <v>120</v>
      </c>
      <c r="H291" s="91">
        <f t="shared" si="427"/>
        <v>50.400000000000006</v>
      </c>
      <c r="I291" s="545"/>
    </row>
    <row r="292" spans="4:9">
      <c r="D292" s="192" t="str">
        <f t="shared" ref="D292:E292" si="442">D272</f>
        <v>LAVAGEM DE VEÍCULO</v>
      </c>
      <c r="E292" s="86" t="str">
        <f t="shared" si="442"/>
        <v>VB</v>
      </c>
      <c r="F292" s="238">
        <f t="shared" si="425"/>
        <v>4.62</v>
      </c>
      <c r="G292" s="86">
        <f t="shared" ref="G292" si="443">G272</f>
        <v>100</v>
      </c>
      <c r="H292" s="91">
        <f t="shared" si="427"/>
        <v>462</v>
      </c>
      <c r="I292" s="545"/>
    </row>
    <row r="293" spans="4:9" ht="38.25">
      <c r="D293" s="192" t="str">
        <f t="shared" ref="D293:E293" si="444">D273</f>
        <v>MATERIAIS GRÁFICOS (CARTILHAS, FOLDERS, BANNER, CADERNO, OUTDOOR, PLACAS, E ETC)</v>
      </c>
      <c r="E293" s="86" t="str">
        <f t="shared" si="444"/>
        <v>VB/mês</v>
      </c>
      <c r="F293" s="238">
        <f t="shared" si="425"/>
        <v>0.38500000000000001</v>
      </c>
      <c r="G293" s="86">
        <f t="shared" ref="G293" si="445">G273</f>
        <v>25000</v>
      </c>
      <c r="H293" s="91">
        <f t="shared" si="427"/>
        <v>9625</v>
      </c>
      <c r="I293" s="545"/>
    </row>
    <row r="294" spans="4:9" ht="25.5">
      <c r="D294" s="192" t="str">
        <f t="shared" ref="D294:E294" si="446">D274</f>
        <v>LANCHES OFICINAS / EVENTOS / REUNIÕES</v>
      </c>
      <c r="E294" s="86" t="str">
        <f t="shared" si="446"/>
        <v>VB</v>
      </c>
      <c r="F294" s="238">
        <f t="shared" si="425"/>
        <v>0.38500000000000001</v>
      </c>
      <c r="G294" s="86">
        <f t="shared" ref="G294" si="447">G274</f>
        <v>3000</v>
      </c>
      <c r="H294" s="91">
        <f t="shared" si="427"/>
        <v>1155</v>
      </c>
      <c r="I294" s="545"/>
    </row>
    <row r="295" spans="4:9">
      <c r="D295" s="192" t="str">
        <f t="shared" ref="D295:E295" si="448">D275</f>
        <v>TRANSPORTE PARTICIPANTES</v>
      </c>
      <c r="E295" s="86" t="str">
        <f t="shared" si="448"/>
        <v>VB</v>
      </c>
      <c r="F295" s="238">
        <f t="shared" si="425"/>
        <v>0.38500000000000001</v>
      </c>
      <c r="G295" s="86">
        <f t="shared" ref="G295" si="449">G275</f>
        <v>500</v>
      </c>
      <c r="H295" s="91">
        <f t="shared" si="427"/>
        <v>192.5</v>
      </c>
      <c r="I295" s="545"/>
    </row>
    <row r="296" spans="4:9" ht="51">
      <c r="D296" s="192" t="str">
        <f t="shared" ref="D296:E296" si="450">D276</f>
        <v>MATERIAIS DE ESCRITÓRIO (CARTOLINA, PAPEL, TESOURA, CANETA, LÁPIS, GRAMPEADOR, DUREX, FITA ADESIVA, E ETC.)</v>
      </c>
      <c r="E296" s="86" t="str">
        <f t="shared" si="450"/>
        <v>VB</v>
      </c>
      <c r="F296" s="238">
        <f t="shared" si="425"/>
        <v>0.38500000000000001</v>
      </c>
      <c r="G296" s="86">
        <f t="shared" ref="G296" si="451">G276</f>
        <v>800</v>
      </c>
      <c r="H296" s="91">
        <f t="shared" si="427"/>
        <v>308</v>
      </c>
      <c r="I296" s="545"/>
    </row>
    <row r="297" spans="4:9" ht="38.25">
      <c r="D297" s="192" t="str">
        <f t="shared" ref="D297:E297" si="452">D277</f>
        <v>MATERIAIS ACESSÓRIOS PARA AS CAMPANHAS/OFICINAS (BRINDES, CAMISETAS, E ETC.)</v>
      </c>
      <c r="E297" s="86" t="str">
        <f t="shared" si="452"/>
        <v>VB</v>
      </c>
      <c r="F297" s="238">
        <f t="shared" si="425"/>
        <v>0.38500000000000001</v>
      </c>
      <c r="G297" s="86">
        <f t="shared" ref="G297" si="453">G277</f>
        <v>1000</v>
      </c>
      <c r="H297" s="91">
        <f t="shared" si="427"/>
        <v>385</v>
      </c>
      <c r="I297" s="545"/>
    </row>
    <row r="298" spans="4:9">
      <c r="D298" s="192" t="str">
        <f t="shared" ref="D298:E298" si="454">D278</f>
        <v>HOSPEDAGEM VIAGEM</v>
      </c>
      <c r="E298" s="86" t="str">
        <f t="shared" si="454"/>
        <v>DIA</v>
      </c>
      <c r="F298" s="238">
        <f t="shared" si="425"/>
        <v>1.54</v>
      </c>
      <c r="G298" s="86">
        <f t="shared" ref="G298" si="455">G278</f>
        <v>150</v>
      </c>
      <c r="H298" s="91">
        <f t="shared" si="427"/>
        <v>231</v>
      </c>
      <c r="I298" s="545"/>
    </row>
    <row r="299" spans="4:9" ht="25.5">
      <c r="D299" s="192" t="str">
        <f t="shared" ref="D299:E299" si="456">D279</f>
        <v>ALIMENTAÇÃO VIAGEM (CAFÉ / ALMOÇO OU JANTA)</v>
      </c>
      <c r="E299" s="86" t="str">
        <f t="shared" si="456"/>
        <v>VB</v>
      </c>
      <c r="F299" s="238">
        <f t="shared" si="425"/>
        <v>1.54</v>
      </c>
      <c r="G299" s="86">
        <f t="shared" ref="G299" si="457">G279</f>
        <v>30</v>
      </c>
      <c r="H299" s="91">
        <f t="shared" si="427"/>
        <v>46.2</v>
      </c>
      <c r="I299" s="545"/>
    </row>
    <row r="300" spans="4:9" ht="25.5">
      <c r="D300" s="192" t="str">
        <f t="shared" ref="D300:E300" si="458">D280</f>
        <v>PASSAGEM TERRESTRE / TRANSLADO</v>
      </c>
      <c r="E300" s="86" t="str">
        <f t="shared" si="458"/>
        <v>VB</v>
      </c>
      <c r="F300" s="238">
        <f t="shared" si="425"/>
        <v>0.77</v>
      </c>
      <c r="G300" s="86">
        <f t="shared" ref="G300" si="459">G280</f>
        <v>300</v>
      </c>
      <c r="H300" s="91">
        <f t="shared" si="427"/>
        <v>231</v>
      </c>
      <c r="I300" s="545"/>
    </row>
    <row r="303" spans="4:9">
      <c r="D303" s="284" t="str">
        <f>Venda!D42</f>
        <v>Apoiar a realização de atividades culturais e pedagógicas para Empregados (PEAT)</v>
      </c>
      <c r="E303" s="284"/>
      <c r="F303" s="284"/>
      <c r="G303" s="533">
        <f>Venda!N42</f>
        <v>3.5000000000000003E-2</v>
      </c>
      <c r="H303" s="544">
        <f>SUM(H304:H320)</f>
        <v>34370.699999999997</v>
      </c>
      <c r="I303" s="545"/>
    </row>
    <row r="304" spans="4:9">
      <c r="D304" s="192" t="str">
        <f>D284</f>
        <v>ALUGUEL DE VEÍCULO SUV</v>
      </c>
      <c r="E304" s="86" t="str">
        <f>E284</f>
        <v>MÊS</v>
      </c>
      <c r="F304" s="238">
        <f t="shared" ref="F304:F320" si="460">$G$303*F4</f>
        <v>4.62</v>
      </c>
      <c r="G304" s="86">
        <f t="shared" ref="G304" si="461">G284</f>
        <v>3200</v>
      </c>
      <c r="H304" s="91">
        <f t="shared" ref="H304:H320" si="462">G304*F304</f>
        <v>14784</v>
      </c>
      <c r="I304" s="545"/>
    </row>
    <row r="305" spans="4:9">
      <c r="D305" s="192" t="str">
        <f t="shared" ref="D305:E305" si="463">D285</f>
        <v>COMBUSTÍVEL - GASOLINA</v>
      </c>
      <c r="E305" s="86" t="str">
        <f t="shared" si="463"/>
        <v>VB/mês</v>
      </c>
      <c r="F305" s="238">
        <f t="shared" si="460"/>
        <v>4.62</v>
      </c>
      <c r="G305" s="86">
        <f t="shared" ref="G305" si="464">G285</f>
        <v>700</v>
      </c>
      <c r="H305" s="91">
        <f t="shared" si="462"/>
        <v>3234</v>
      </c>
      <c r="I305" s="545"/>
    </row>
    <row r="306" spans="4:9" ht="25.5">
      <c r="D306" s="192" t="str">
        <f t="shared" ref="D306:E306" si="465">D286</f>
        <v>EQUIPAMENTOS VEÍCULO (SENSOR DE FADIGA + TELEMETRIA)</v>
      </c>
      <c r="E306" s="86" t="str">
        <f t="shared" si="465"/>
        <v>VB/mês</v>
      </c>
      <c r="F306" s="238">
        <f t="shared" si="460"/>
        <v>4.62</v>
      </c>
      <c r="G306" s="86">
        <f t="shared" ref="G306" si="466">G286</f>
        <v>500</v>
      </c>
      <c r="H306" s="91">
        <f t="shared" si="462"/>
        <v>2310</v>
      </c>
      <c r="I306" s="545"/>
    </row>
    <row r="307" spans="4:9">
      <c r="D307" s="192" t="str">
        <f t="shared" ref="D307:E307" si="467">D287</f>
        <v>INSTALAÇÃO SENSOR FADIGA</v>
      </c>
      <c r="E307" s="86" t="str">
        <f t="shared" si="467"/>
        <v>VB</v>
      </c>
      <c r="F307" s="238">
        <f t="shared" si="460"/>
        <v>0.42000000000000004</v>
      </c>
      <c r="G307" s="86">
        <f t="shared" ref="G307" si="468">G287</f>
        <v>2200</v>
      </c>
      <c r="H307" s="91">
        <f t="shared" si="462"/>
        <v>924.00000000000011</v>
      </c>
      <c r="I307" s="545"/>
    </row>
    <row r="308" spans="4:9">
      <c r="D308" s="192" t="str">
        <f t="shared" ref="D308:E308" si="469">D288</f>
        <v>DESINSTALAÇÃO SENSOR FADIGA</v>
      </c>
      <c r="E308" s="86" t="str">
        <f t="shared" si="469"/>
        <v>VB</v>
      </c>
      <c r="F308" s="238">
        <f t="shared" si="460"/>
        <v>0.42000000000000004</v>
      </c>
      <c r="G308" s="86">
        <f t="shared" ref="G308" si="470">G288</f>
        <v>500</v>
      </c>
      <c r="H308" s="91">
        <f t="shared" si="462"/>
        <v>210.00000000000003</v>
      </c>
      <c r="I308" s="545"/>
    </row>
    <row r="309" spans="4:9">
      <c r="D309" s="192" t="str">
        <f t="shared" ref="D309:E309" si="471">D289</f>
        <v>INSTALAÇÃO TELEMETRIA</v>
      </c>
      <c r="E309" s="86" t="str">
        <f t="shared" si="471"/>
        <v>VB</v>
      </c>
      <c r="F309" s="238">
        <f t="shared" si="460"/>
        <v>0.42000000000000004</v>
      </c>
      <c r="G309" s="86">
        <f t="shared" ref="G309" si="472">G289</f>
        <v>380</v>
      </c>
      <c r="H309" s="91">
        <f t="shared" si="462"/>
        <v>159.60000000000002</v>
      </c>
      <c r="I309" s="545"/>
    </row>
    <row r="310" spans="4:9">
      <c r="D310" s="192" t="str">
        <f t="shared" ref="D310:E310" si="473">D290</f>
        <v>DESINSTALAÇÃO TELEMETRIA</v>
      </c>
      <c r="E310" s="86" t="str">
        <f t="shared" si="473"/>
        <v>VB</v>
      </c>
      <c r="F310" s="238">
        <f t="shared" si="460"/>
        <v>0.42000000000000004</v>
      </c>
      <c r="G310" s="86">
        <f t="shared" ref="G310" si="474">G290</f>
        <v>150</v>
      </c>
      <c r="H310" s="91">
        <f t="shared" si="462"/>
        <v>63.000000000000007</v>
      </c>
      <c r="I310" s="545"/>
    </row>
    <row r="311" spans="4:9" ht="25.5">
      <c r="D311" s="192" t="str">
        <f t="shared" ref="D311:E311" si="475">D291</f>
        <v>INSTALAÇÃO E DESINSTALAÇÃO DE SIRENE DE RÉ</v>
      </c>
      <c r="E311" s="86" t="str">
        <f t="shared" si="475"/>
        <v>VB</v>
      </c>
      <c r="F311" s="238">
        <f t="shared" si="460"/>
        <v>0.42000000000000004</v>
      </c>
      <c r="G311" s="86">
        <f t="shared" ref="G311" si="476">G291</f>
        <v>120</v>
      </c>
      <c r="H311" s="91">
        <f t="shared" si="462"/>
        <v>50.400000000000006</v>
      </c>
      <c r="I311" s="545"/>
    </row>
    <row r="312" spans="4:9">
      <c r="D312" s="192" t="str">
        <f t="shared" ref="D312:E312" si="477">D292</f>
        <v>LAVAGEM DE VEÍCULO</v>
      </c>
      <c r="E312" s="86" t="str">
        <f t="shared" si="477"/>
        <v>VB</v>
      </c>
      <c r="F312" s="238">
        <f t="shared" si="460"/>
        <v>4.62</v>
      </c>
      <c r="G312" s="86">
        <f t="shared" ref="G312" si="478">G292</f>
        <v>100</v>
      </c>
      <c r="H312" s="91">
        <f t="shared" si="462"/>
        <v>462</v>
      </c>
      <c r="I312" s="545"/>
    </row>
    <row r="313" spans="4:9" ht="38.25">
      <c r="D313" s="192" t="str">
        <f t="shared" ref="D313:E313" si="479">D293</f>
        <v>MATERIAIS GRÁFICOS (CARTILHAS, FOLDERS, BANNER, CADERNO, OUTDOOR, PLACAS, E ETC)</v>
      </c>
      <c r="E313" s="86" t="str">
        <f t="shared" si="479"/>
        <v>VB/mês</v>
      </c>
      <c r="F313" s="238">
        <f t="shared" si="460"/>
        <v>0.38500000000000001</v>
      </c>
      <c r="G313" s="86">
        <f t="shared" ref="G313" si="480">G293</f>
        <v>25000</v>
      </c>
      <c r="H313" s="91">
        <f t="shared" si="462"/>
        <v>9625</v>
      </c>
      <c r="I313" s="545"/>
    </row>
    <row r="314" spans="4:9" ht="25.5">
      <c r="D314" s="192" t="str">
        <f t="shared" ref="D314:E314" si="481">D294</f>
        <v>LANCHES OFICINAS / EVENTOS / REUNIÕES</v>
      </c>
      <c r="E314" s="86" t="str">
        <f t="shared" si="481"/>
        <v>VB</v>
      </c>
      <c r="F314" s="238">
        <f t="shared" si="460"/>
        <v>0.38500000000000001</v>
      </c>
      <c r="G314" s="86">
        <f t="shared" ref="G314" si="482">G294</f>
        <v>3000</v>
      </c>
      <c r="H314" s="91">
        <f t="shared" si="462"/>
        <v>1155</v>
      </c>
      <c r="I314" s="545"/>
    </row>
    <row r="315" spans="4:9">
      <c r="D315" s="192" t="str">
        <f t="shared" ref="D315:E315" si="483">D295</f>
        <v>TRANSPORTE PARTICIPANTES</v>
      </c>
      <c r="E315" s="86" t="str">
        <f t="shared" si="483"/>
        <v>VB</v>
      </c>
      <c r="F315" s="238">
        <f t="shared" si="460"/>
        <v>0.38500000000000001</v>
      </c>
      <c r="G315" s="86">
        <f t="shared" ref="G315" si="484">G295</f>
        <v>500</v>
      </c>
      <c r="H315" s="91">
        <f t="shared" si="462"/>
        <v>192.5</v>
      </c>
      <c r="I315" s="545"/>
    </row>
    <row r="316" spans="4:9" ht="51">
      <c r="D316" s="192" t="str">
        <f t="shared" ref="D316:E316" si="485">D296</f>
        <v>MATERIAIS DE ESCRITÓRIO (CARTOLINA, PAPEL, TESOURA, CANETA, LÁPIS, GRAMPEADOR, DUREX, FITA ADESIVA, E ETC.)</v>
      </c>
      <c r="E316" s="86" t="str">
        <f t="shared" si="485"/>
        <v>VB</v>
      </c>
      <c r="F316" s="238">
        <f t="shared" si="460"/>
        <v>0.38500000000000001</v>
      </c>
      <c r="G316" s="86">
        <f t="shared" ref="G316" si="486">G296</f>
        <v>800</v>
      </c>
      <c r="H316" s="91">
        <f t="shared" si="462"/>
        <v>308</v>
      </c>
      <c r="I316" s="545"/>
    </row>
    <row r="317" spans="4:9" ht="38.25">
      <c r="D317" s="192" t="str">
        <f t="shared" ref="D317:E317" si="487">D297</f>
        <v>MATERIAIS ACESSÓRIOS PARA AS CAMPANHAS/OFICINAS (BRINDES, CAMISETAS, E ETC.)</v>
      </c>
      <c r="E317" s="86" t="str">
        <f t="shared" si="487"/>
        <v>VB</v>
      </c>
      <c r="F317" s="238">
        <f t="shared" si="460"/>
        <v>0.38500000000000001</v>
      </c>
      <c r="G317" s="86">
        <f t="shared" ref="G317" si="488">G297</f>
        <v>1000</v>
      </c>
      <c r="H317" s="91">
        <f t="shared" si="462"/>
        <v>385</v>
      </c>
      <c r="I317" s="545"/>
    </row>
    <row r="318" spans="4:9">
      <c r="D318" s="192" t="str">
        <f t="shared" ref="D318:E318" si="489">D298</f>
        <v>HOSPEDAGEM VIAGEM</v>
      </c>
      <c r="E318" s="86" t="str">
        <f t="shared" si="489"/>
        <v>DIA</v>
      </c>
      <c r="F318" s="238">
        <f t="shared" si="460"/>
        <v>1.54</v>
      </c>
      <c r="G318" s="86">
        <f t="shared" ref="G318" si="490">G298</f>
        <v>150</v>
      </c>
      <c r="H318" s="91">
        <f t="shared" si="462"/>
        <v>231</v>
      </c>
      <c r="I318" s="545"/>
    </row>
    <row r="319" spans="4:9" ht="25.5">
      <c r="D319" s="192" t="str">
        <f t="shared" ref="D319:E319" si="491">D299</f>
        <v>ALIMENTAÇÃO VIAGEM (CAFÉ / ALMOÇO OU JANTA)</v>
      </c>
      <c r="E319" s="86" t="str">
        <f t="shared" si="491"/>
        <v>VB</v>
      </c>
      <c r="F319" s="238">
        <f t="shared" si="460"/>
        <v>1.54</v>
      </c>
      <c r="G319" s="86">
        <f t="shared" ref="G319" si="492">G299</f>
        <v>30</v>
      </c>
      <c r="H319" s="91">
        <f t="shared" si="462"/>
        <v>46.2</v>
      </c>
      <c r="I319" s="545"/>
    </row>
    <row r="320" spans="4:9" ht="25.5">
      <c r="D320" s="192" t="str">
        <f t="shared" ref="D320:E320" si="493">D300</f>
        <v>PASSAGEM TERRESTRE / TRANSLADO</v>
      </c>
      <c r="E320" s="86" t="str">
        <f t="shared" si="493"/>
        <v>VB</v>
      </c>
      <c r="F320" s="238">
        <f t="shared" si="460"/>
        <v>0.77</v>
      </c>
      <c r="G320" s="86">
        <f t="shared" ref="G320" si="494">G300</f>
        <v>300</v>
      </c>
      <c r="H320" s="91">
        <f t="shared" si="462"/>
        <v>231</v>
      </c>
      <c r="I320" s="545"/>
    </row>
    <row r="323" spans="4:9">
      <c r="D323" s="284" t="str">
        <f>Venda!D43</f>
        <v>Monitorar atividade do Programa de Educação Ambiental do Trabalhador (PEAT)</v>
      </c>
      <c r="E323" s="284"/>
      <c r="F323" s="284"/>
      <c r="G323" s="533">
        <f>Venda!N43</f>
        <v>0.02</v>
      </c>
      <c r="H323" s="544">
        <f>SUM(H324:H340)</f>
        <v>19640.400000000001</v>
      </c>
      <c r="I323" s="545"/>
    </row>
    <row r="324" spans="4:9">
      <c r="D324" s="192" t="str">
        <f>D304</f>
        <v>ALUGUEL DE VEÍCULO SUV</v>
      </c>
      <c r="E324" s="86" t="str">
        <f>E304</f>
        <v>MÊS</v>
      </c>
      <c r="F324" s="238">
        <f t="shared" ref="F324:F340" si="495">$G$323*F4</f>
        <v>2.64</v>
      </c>
      <c r="G324" s="86">
        <f t="shared" ref="G324" si="496">G304</f>
        <v>3200</v>
      </c>
      <c r="H324" s="91">
        <f t="shared" ref="H324:H340" si="497">G324*F324</f>
        <v>8448</v>
      </c>
      <c r="I324" s="545"/>
    </row>
    <row r="325" spans="4:9">
      <c r="D325" s="192" t="str">
        <f t="shared" ref="D325:E325" si="498">D305</f>
        <v>COMBUSTÍVEL - GASOLINA</v>
      </c>
      <c r="E325" s="86" t="str">
        <f t="shared" si="498"/>
        <v>VB/mês</v>
      </c>
      <c r="F325" s="238">
        <f t="shared" si="495"/>
        <v>2.64</v>
      </c>
      <c r="G325" s="86">
        <f t="shared" ref="G325" si="499">G305</f>
        <v>700</v>
      </c>
      <c r="H325" s="91">
        <f t="shared" si="497"/>
        <v>1848</v>
      </c>
      <c r="I325" s="545"/>
    </row>
    <row r="326" spans="4:9" ht="25.5">
      <c r="D326" s="192" t="str">
        <f t="shared" ref="D326:E326" si="500">D306</f>
        <v>EQUIPAMENTOS VEÍCULO (SENSOR DE FADIGA + TELEMETRIA)</v>
      </c>
      <c r="E326" s="86" t="str">
        <f t="shared" si="500"/>
        <v>VB/mês</v>
      </c>
      <c r="F326" s="238">
        <f t="shared" si="495"/>
        <v>2.64</v>
      </c>
      <c r="G326" s="86">
        <f t="shared" ref="G326" si="501">G306</f>
        <v>500</v>
      </c>
      <c r="H326" s="91">
        <f t="shared" si="497"/>
        <v>1320</v>
      </c>
      <c r="I326" s="545"/>
    </row>
    <row r="327" spans="4:9">
      <c r="D327" s="192" t="str">
        <f t="shared" ref="D327:E327" si="502">D307</f>
        <v>INSTALAÇÃO SENSOR FADIGA</v>
      </c>
      <c r="E327" s="86" t="str">
        <f t="shared" si="502"/>
        <v>VB</v>
      </c>
      <c r="F327" s="238">
        <f t="shared" si="495"/>
        <v>0.24</v>
      </c>
      <c r="G327" s="86">
        <f t="shared" ref="G327" si="503">G307</f>
        <v>2200</v>
      </c>
      <c r="H327" s="91">
        <f t="shared" si="497"/>
        <v>528</v>
      </c>
      <c r="I327" s="545"/>
    </row>
    <row r="328" spans="4:9">
      <c r="D328" s="192" t="str">
        <f t="shared" ref="D328:E328" si="504">D308</f>
        <v>DESINSTALAÇÃO SENSOR FADIGA</v>
      </c>
      <c r="E328" s="86" t="str">
        <f t="shared" si="504"/>
        <v>VB</v>
      </c>
      <c r="F328" s="238">
        <f t="shared" si="495"/>
        <v>0.24</v>
      </c>
      <c r="G328" s="86">
        <f t="shared" ref="G328" si="505">G308</f>
        <v>500</v>
      </c>
      <c r="H328" s="91">
        <f t="shared" si="497"/>
        <v>120</v>
      </c>
      <c r="I328" s="545"/>
    </row>
    <row r="329" spans="4:9">
      <c r="D329" s="192" t="str">
        <f t="shared" ref="D329:E329" si="506">D309</f>
        <v>INSTALAÇÃO TELEMETRIA</v>
      </c>
      <c r="E329" s="86" t="str">
        <f t="shared" si="506"/>
        <v>VB</v>
      </c>
      <c r="F329" s="238">
        <f t="shared" si="495"/>
        <v>0.24</v>
      </c>
      <c r="G329" s="86">
        <f t="shared" ref="G329" si="507">G309</f>
        <v>380</v>
      </c>
      <c r="H329" s="91">
        <f t="shared" si="497"/>
        <v>91.2</v>
      </c>
      <c r="I329" s="545"/>
    </row>
    <row r="330" spans="4:9">
      <c r="D330" s="192" t="str">
        <f t="shared" ref="D330:E330" si="508">D310</f>
        <v>DESINSTALAÇÃO TELEMETRIA</v>
      </c>
      <c r="E330" s="86" t="str">
        <f t="shared" si="508"/>
        <v>VB</v>
      </c>
      <c r="F330" s="238">
        <f t="shared" si="495"/>
        <v>0.24</v>
      </c>
      <c r="G330" s="86">
        <f t="shared" ref="G330" si="509">G310</f>
        <v>150</v>
      </c>
      <c r="H330" s="91">
        <f t="shared" si="497"/>
        <v>36</v>
      </c>
      <c r="I330" s="545"/>
    </row>
    <row r="331" spans="4:9" ht="25.5">
      <c r="D331" s="192" t="str">
        <f t="shared" ref="D331:E331" si="510">D311</f>
        <v>INSTALAÇÃO E DESINSTALAÇÃO DE SIRENE DE RÉ</v>
      </c>
      <c r="E331" s="86" t="str">
        <f t="shared" si="510"/>
        <v>VB</v>
      </c>
      <c r="F331" s="238">
        <f t="shared" si="495"/>
        <v>0.24</v>
      </c>
      <c r="G331" s="86">
        <f t="shared" ref="G331" si="511">G311</f>
        <v>120</v>
      </c>
      <c r="H331" s="91">
        <f t="shared" si="497"/>
        <v>28.799999999999997</v>
      </c>
      <c r="I331" s="545"/>
    </row>
    <row r="332" spans="4:9">
      <c r="D332" s="192" t="str">
        <f t="shared" ref="D332:E332" si="512">D312</f>
        <v>LAVAGEM DE VEÍCULO</v>
      </c>
      <c r="E332" s="86" t="str">
        <f t="shared" si="512"/>
        <v>VB</v>
      </c>
      <c r="F332" s="238">
        <f t="shared" si="495"/>
        <v>2.64</v>
      </c>
      <c r="G332" s="86">
        <f t="shared" ref="G332" si="513">G312</f>
        <v>100</v>
      </c>
      <c r="H332" s="91">
        <f t="shared" si="497"/>
        <v>264</v>
      </c>
      <c r="I332" s="545"/>
    </row>
    <row r="333" spans="4:9" ht="38.25">
      <c r="D333" s="192" t="str">
        <f t="shared" ref="D333:E333" si="514">D313</f>
        <v>MATERIAIS GRÁFICOS (CARTILHAS, FOLDERS, BANNER, CADERNO, OUTDOOR, PLACAS, E ETC)</v>
      </c>
      <c r="E333" s="86" t="str">
        <f t="shared" si="514"/>
        <v>VB/mês</v>
      </c>
      <c r="F333" s="238">
        <f t="shared" si="495"/>
        <v>0.22</v>
      </c>
      <c r="G333" s="86">
        <f t="shared" ref="G333" si="515">G313</f>
        <v>25000</v>
      </c>
      <c r="H333" s="91">
        <f t="shared" si="497"/>
        <v>5500</v>
      </c>
      <c r="I333" s="545"/>
    </row>
    <row r="334" spans="4:9" ht="25.5">
      <c r="D334" s="192" t="str">
        <f t="shared" ref="D334:E334" si="516">D314</f>
        <v>LANCHES OFICINAS / EVENTOS / REUNIÕES</v>
      </c>
      <c r="E334" s="86" t="str">
        <f t="shared" si="516"/>
        <v>VB</v>
      </c>
      <c r="F334" s="238">
        <f t="shared" si="495"/>
        <v>0.22</v>
      </c>
      <c r="G334" s="86">
        <f t="shared" ref="G334" si="517">G314</f>
        <v>3000</v>
      </c>
      <c r="H334" s="91">
        <f t="shared" si="497"/>
        <v>660</v>
      </c>
      <c r="I334" s="545"/>
    </row>
    <row r="335" spans="4:9">
      <c r="D335" s="192" t="str">
        <f t="shared" ref="D335:E335" si="518">D315</f>
        <v>TRANSPORTE PARTICIPANTES</v>
      </c>
      <c r="E335" s="86" t="str">
        <f t="shared" si="518"/>
        <v>VB</v>
      </c>
      <c r="F335" s="238">
        <f t="shared" si="495"/>
        <v>0.22</v>
      </c>
      <c r="G335" s="86">
        <f t="shared" ref="G335" si="519">G315</f>
        <v>500</v>
      </c>
      <c r="H335" s="91">
        <f t="shared" si="497"/>
        <v>110</v>
      </c>
      <c r="I335" s="545"/>
    </row>
    <row r="336" spans="4:9" ht="51">
      <c r="D336" s="192" t="str">
        <f t="shared" ref="D336:E336" si="520">D316</f>
        <v>MATERIAIS DE ESCRITÓRIO (CARTOLINA, PAPEL, TESOURA, CANETA, LÁPIS, GRAMPEADOR, DUREX, FITA ADESIVA, E ETC.)</v>
      </c>
      <c r="E336" s="86" t="str">
        <f t="shared" si="520"/>
        <v>VB</v>
      </c>
      <c r="F336" s="238">
        <f t="shared" si="495"/>
        <v>0.22</v>
      </c>
      <c r="G336" s="86">
        <f t="shared" ref="G336" si="521">G316</f>
        <v>800</v>
      </c>
      <c r="H336" s="91">
        <f t="shared" si="497"/>
        <v>176</v>
      </c>
      <c r="I336" s="545"/>
    </row>
    <row r="337" spans="4:9" ht="38.25">
      <c r="D337" s="192" t="str">
        <f t="shared" ref="D337:E337" si="522">D317</f>
        <v>MATERIAIS ACESSÓRIOS PARA AS CAMPANHAS/OFICINAS (BRINDES, CAMISETAS, E ETC.)</v>
      </c>
      <c r="E337" s="86" t="str">
        <f t="shared" si="522"/>
        <v>VB</v>
      </c>
      <c r="F337" s="238">
        <f t="shared" si="495"/>
        <v>0.22</v>
      </c>
      <c r="G337" s="86">
        <f t="shared" ref="G337" si="523">G317</f>
        <v>1000</v>
      </c>
      <c r="H337" s="91">
        <f t="shared" si="497"/>
        <v>220</v>
      </c>
      <c r="I337" s="545"/>
    </row>
    <row r="338" spans="4:9">
      <c r="D338" s="192" t="str">
        <f t="shared" ref="D338:E338" si="524">D318</f>
        <v>HOSPEDAGEM VIAGEM</v>
      </c>
      <c r="E338" s="86" t="str">
        <f t="shared" si="524"/>
        <v>DIA</v>
      </c>
      <c r="F338" s="238">
        <f t="shared" si="495"/>
        <v>0.88</v>
      </c>
      <c r="G338" s="86">
        <f t="shared" ref="G338" si="525">G318</f>
        <v>150</v>
      </c>
      <c r="H338" s="91">
        <f t="shared" si="497"/>
        <v>132</v>
      </c>
      <c r="I338" s="545"/>
    </row>
    <row r="339" spans="4:9" ht="25.5">
      <c r="D339" s="192" t="str">
        <f t="shared" ref="D339:E339" si="526">D319</f>
        <v>ALIMENTAÇÃO VIAGEM (CAFÉ / ALMOÇO OU JANTA)</v>
      </c>
      <c r="E339" s="86" t="str">
        <f t="shared" si="526"/>
        <v>VB</v>
      </c>
      <c r="F339" s="238">
        <f t="shared" si="495"/>
        <v>0.88</v>
      </c>
      <c r="G339" s="86">
        <f t="shared" ref="G339" si="527">G319</f>
        <v>30</v>
      </c>
      <c r="H339" s="91">
        <f t="shared" si="497"/>
        <v>26.4</v>
      </c>
      <c r="I339" s="545"/>
    </row>
    <row r="340" spans="4:9" ht="25.5">
      <c r="D340" s="192" t="str">
        <f t="shared" ref="D340:E340" si="528">D320</f>
        <v>PASSAGEM TERRESTRE / TRANSLADO</v>
      </c>
      <c r="E340" s="86" t="str">
        <f t="shared" si="528"/>
        <v>VB</v>
      </c>
      <c r="F340" s="238">
        <f t="shared" si="495"/>
        <v>0.44</v>
      </c>
      <c r="G340" s="86">
        <f t="shared" ref="G340" si="529">G320</f>
        <v>300</v>
      </c>
      <c r="H340" s="91">
        <f t="shared" si="497"/>
        <v>132</v>
      </c>
      <c r="I340" s="545"/>
    </row>
    <row r="343" spans="4:9">
      <c r="D343" s="284" t="str">
        <f>Venda!D45</f>
        <v>Realizar Diagnóstico Socioambiental Participativo (DSAP) para empregados</v>
      </c>
      <c r="E343" s="284"/>
      <c r="F343" s="284"/>
      <c r="G343" s="533">
        <f>Venda!N45</f>
        <v>0.01</v>
      </c>
      <c r="H343" s="544">
        <f>SUM(H344:H360)</f>
        <v>9820.2000000000007</v>
      </c>
    </row>
    <row r="344" spans="4:9">
      <c r="D344" s="192" t="str">
        <f>D324</f>
        <v>ALUGUEL DE VEÍCULO SUV</v>
      </c>
      <c r="E344" s="86" t="str">
        <f>E324</f>
        <v>MÊS</v>
      </c>
      <c r="F344" s="238">
        <f t="shared" ref="F344:F360" si="530">$G$343*F4</f>
        <v>1.32</v>
      </c>
      <c r="G344" s="86">
        <f t="shared" ref="G344" si="531">G324</f>
        <v>3200</v>
      </c>
      <c r="H344" s="91">
        <f t="shared" ref="H344:H360" si="532">G344*F344</f>
        <v>4224</v>
      </c>
    </row>
    <row r="345" spans="4:9">
      <c r="D345" s="192" t="str">
        <f t="shared" ref="D345:E345" si="533">D325</f>
        <v>COMBUSTÍVEL - GASOLINA</v>
      </c>
      <c r="E345" s="86" t="str">
        <f t="shared" si="533"/>
        <v>VB/mês</v>
      </c>
      <c r="F345" s="238">
        <f t="shared" si="530"/>
        <v>1.32</v>
      </c>
      <c r="G345" s="86">
        <f t="shared" ref="G345" si="534">G325</f>
        <v>700</v>
      </c>
      <c r="H345" s="91">
        <f t="shared" si="532"/>
        <v>924</v>
      </c>
    </row>
    <row r="346" spans="4:9" ht="25.5">
      <c r="D346" s="192" t="str">
        <f t="shared" ref="D346:E346" si="535">D326</f>
        <v>EQUIPAMENTOS VEÍCULO (SENSOR DE FADIGA + TELEMETRIA)</v>
      </c>
      <c r="E346" s="86" t="str">
        <f t="shared" si="535"/>
        <v>VB/mês</v>
      </c>
      <c r="F346" s="238">
        <f t="shared" si="530"/>
        <v>1.32</v>
      </c>
      <c r="G346" s="86">
        <f t="shared" ref="G346" si="536">G326</f>
        <v>500</v>
      </c>
      <c r="H346" s="91">
        <f t="shared" si="532"/>
        <v>660</v>
      </c>
    </row>
    <row r="347" spans="4:9">
      <c r="D347" s="192" t="str">
        <f t="shared" ref="D347:E347" si="537">D327</f>
        <v>INSTALAÇÃO SENSOR FADIGA</v>
      </c>
      <c r="E347" s="86" t="str">
        <f t="shared" si="537"/>
        <v>VB</v>
      </c>
      <c r="F347" s="238">
        <f t="shared" si="530"/>
        <v>0.12</v>
      </c>
      <c r="G347" s="86">
        <f t="shared" ref="G347" si="538">G327</f>
        <v>2200</v>
      </c>
      <c r="H347" s="91">
        <f t="shared" si="532"/>
        <v>264</v>
      </c>
    </row>
    <row r="348" spans="4:9">
      <c r="D348" s="192" t="str">
        <f t="shared" ref="D348:E348" si="539">D328</f>
        <v>DESINSTALAÇÃO SENSOR FADIGA</v>
      </c>
      <c r="E348" s="86" t="str">
        <f t="shared" si="539"/>
        <v>VB</v>
      </c>
      <c r="F348" s="238">
        <f t="shared" si="530"/>
        <v>0.12</v>
      </c>
      <c r="G348" s="86">
        <f t="shared" ref="G348" si="540">G328</f>
        <v>500</v>
      </c>
      <c r="H348" s="91">
        <f t="shared" si="532"/>
        <v>60</v>
      </c>
    </row>
    <row r="349" spans="4:9">
      <c r="D349" s="192" t="str">
        <f t="shared" ref="D349:E349" si="541">D329</f>
        <v>INSTALAÇÃO TELEMETRIA</v>
      </c>
      <c r="E349" s="86" t="str">
        <f t="shared" si="541"/>
        <v>VB</v>
      </c>
      <c r="F349" s="238">
        <f t="shared" si="530"/>
        <v>0.12</v>
      </c>
      <c r="G349" s="86">
        <f t="shared" ref="G349" si="542">G329</f>
        <v>380</v>
      </c>
      <c r="H349" s="91">
        <f t="shared" si="532"/>
        <v>45.6</v>
      </c>
    </row>
    <row r="350" spans="4:9">
      <c r="D350" s="192" t="str">
        <f t="shared" ref="D350:E350" si="543">D330</f>
        <v>DESINSTALAÇÃO TELEMETRIA</v>
      </c>
      <c r="E350" s="86" t="str">
        <f t="shared" si="543"/>
        <v>VB</v>
      </c>
      <c r="F350" s="238">
        <f t="shared" si="530"/>
        <v>0.12</v>
      </c>
      <c r="G350" s="86">
        <f t="shared" ref="G350" si="544">G330</f>
        <v>150</v>
      </c>
      <c r="H350" s="91">
        <f t="shared" si="532"/>
        <v>18</v>
      </c>
    </row>
    <row r="351" spans="4:9" ht="25.5">
      <c r="D351" s="192" t="str">
        <f t="shared" ref="D351:E351" si="545">D331</f>
        <v>INSTALAÇÃO E DESINSTALAÇÃO DE SIRENE DE RÉ</v>
      </c>
      <c r="E351" s="86" t="str">
        <f t="shared" si="545"/>
        <v>VB</v>
      </c>
      <c r="F351" s="238">
        <f t="shared" si="530"/>
        <v>0.12</v>
      </c>
      <c r="G351" s="86">
        <f t="shared" ref="G351" si="546">G331</f>
        <v>120</v>
      </c>
      <c r="H351" s="91">
        <f t="shared" si="532"/>
        <v>14.399999999999999</v>
      </c>
    </row>
    <row r="352" spans="4:9">
      <c r="D352" s="192" t="str">
        <f t="shared" ref="D352:E352" si="547">D332</f>
        <v>LAVAGEM DE VEÍCULO</v>
      </c>
      <c r="E352" s="86" t="str">
        <f t="shared" si="547"/>
        <v>VB</v>
      </c>
      <c r="F352" s="238">
        <f t="shared" si="530"/>
        <v>1.32</v>
      </c>
      <c r="G352" s="86">
        <f t="shared" ref="G352" si="548">G332</f>
        <v>100</v>
      </c>
      <c r="H352" s="91">
        <f t="shared" si="532"/>
        <v>132</v>
      </c>
    </row>
    <row r="353" spans="4:9" ht="38.25">
      <c r="D353" s="192" t="str">
        <f t="shared" ref="D353:E353" si="549">D333</f>
        <v>MATERIAIS GRÁFICOS (CARTILHAS, FOLDERS, BANNER, CADERNO, OUTDOOR, PLACAS, E ETC)</v>
      </c>
      <c r="E353" s="86" t="str">
        <f t="shared" si="549"/>
        <v>VB/mês</v>
      </c>
      <c r="F353" s="238">
        <f t="shared" si="530"/>
        <v>0.11</v>
      </c>
      <c r="G353" s="86">
        <f t="shared" ref="G353" si="550">G333</f>
        <v>25000</v>
      </c>
      <c r="H353" s="91">
        <f t="shared" si="532"/>
        <v>2750</v>
      </c>
    </row>
    <row r="354" spans="4:9" ht="25.5">
      <c r="D354" s="192" t="str">
        <f t="shared" ref="D354:E354" si="551">D334</f>
        <v>LANCHES OFICINAS / EVENTOS / REUNIÕES</v>
      </c>
      <c r="E354" s="86" t="str">
        <f t="shared" si="551"/>
        <v>VB</v>
      </c>
      <c r="F354" s="238">
        <f t="shared" si="530"/>
        <v>0.11</v>
      </c>
      <c r="G354" s="86">
        <f t="shared" ref="G354" si="552">G334</f>
        <v>3000</v>
      </c>
      <c r="H354" s="91">
        <f t="shared" si="532"/>
        <v>330</v>
      </c>
    </row>
    <row r="355" spans="4:9">
      <c r="D355" s="192" t="str">
        <f t="shared" ref="D355:E355" si="553">D335</f>
        <v>TRANSPORTE PARTICIPANTES</v>
      </c>
      <c r="E355" s="86" t="str">
        <f t="shared" si="553"/>
        <v>VB</v>
      </c>
      <c r="F355" s="238">
        <f t="shared" si="530"/>
        <v>0.11</v>
      </c>
      <c r="G355" s="86">
        <f t="shared" ref="G355" si="554">G335</f>
        <v>500</v>
      </c>
      <c r="H355" s="91">
        <f t="shared" si="532"/>
        <v>55</v>
      </c>
    </row>
    <row r="356" spans="4:9" ht="51">
      <c r="D356" s="192" t="str">
        <f t="shared" ref="D356:E356" si="555">D336</f>
        <v>MATERIAIS DE ESCRITÓRIO (CARTOLINA, PAPEL, TESOURA, CANETA, LÁPIS, GRAMPEADOR, DUREX, FITA ADESIVA, E ETC.)</v>
      </c>
      <c r="E356" s="86" t="str">
        <f t="shared" si="555"/>
        <v>VB</v>
      </c>
      <c r="F356" s="238">
        <f t="shared" si="530"/>
        <v>0.11</v>
      </c>
      <c r="G356" s="86">
        <f t="shared" ref="G356" si="556">G336</f>
        <v>800</v>
      </c>
      <c r="H356" s="91">
        <f t="shared" si="532"/>
        <v>88</v>
      </c>
    </row>
    <row r="357" spans="4:9" ht="38.25">
      <c r="D357" s="192" t="str">
        <f t="shared" ref="D357:E357" si="557">D337</f>
        <v>MATERIAIS ACESSÓRIOS PARA AS CAMPANHAS/OFICINAS (BRINDES, CAMISETAS, E ETC.)</v>
      </c>
      <c r="E357" s="86" t="str">
        <f t="shared" si="557"/>
        <v>VB</v>
      </c>
      <c r="F357" s="238">
        <f t="shared" si="530"/>
        <v>0.11</v>
      </c>
      <c r="G357" s="86">
        <f t="shared" ref="G357" si="558">G337</f>
        <v>1000</v>
      </c>
      <c r="H357" s="91">
        <f t="shared" si="532"/>
        <v>110</v>
      </c>
    </row>
    <row r="358" spans="4:9">
      <c r="D358" s="192" t="str">
        <f t="shared" ref="D358:E358" si="559">D338</f>
        <v>HOSPEDAGEM VIAGEM</v>
      </c>
      <c r="E358" s="86" t="str">
        <f t="shared" si="559"/>
        <v>DIA</v>
      </c>
      <c r="F358" s="238">
        <f t="shared" si="530"/>
        <v>0.44</v>
      </c>
      <c r="G358" s="86">
        <f t="shared" ref="G358" si="560">G338</f>
        <v>150</v>
      </c>
      <c r="H358" s="91">
        <f t="shared" si="532"/>
        <v>66</v>
      </c>
    </row>
    <row r="359" spans="4:9" ht="25.5">
      <c r="D359" s="192" t="str">
        <f t="shared" ref="D359:E359" si="561">D339</f>
        <v>ALIMENTAÇÃO VIAGEM (CAFÉ / ALMOÇO OU JANTA)</v>
      </c>
      <c r="E359" s="86" t="str">
        <f t="shared" si="561"/>
        <v>VB</v>
      </c>
      <c r="F359" s="238">
        <f t="shared" si="530"/>
        <v>0.44</v>
      </c>
      <c r="G359" s="86">
        <f t="shared" ref="G359" si="562">G339</f>
        <v>30</v>
      </c>
      <c r="H359" s="91">
        <f t="shared" si="532"/>
        <v>13.2</v>
      </c>
    </row>
    <row r="360" spans="4:9" ht="25.5">
      <c r="D360" s="192" t="str">
        <f t="shared" ref="D360:E360" si="563">D340</f>
        <v>PASSAGEM TERRESTRE / TRANSLADO</v>
      </c>
      <c r="E360" s="86" t="str">
        <f t="shared" si="563"/>
        <v>VB</v>
      </c>
      <c r="F360" s="238">
        <f t="shared" si="530"/>
        <v>0.22</v>
      </c>
      <c r="G360" s="86">
        <f t="shared" ref="G360" si="564">G340</f>
        <v>300</v>
      </c>
      <c r="H360" s="91">
        <f t="shared" si="532"/>
        <v>66</v>
      </c>
    </row>
    <row r="362" spans="4:9">
      <c r="H362" s="485">
        <f>SUM(H343,H323,H303,H283,H263,H243,H223,H203,H183,H163,H143,H123,H103,H83,H63,H43,H23)</f>
        <v>982019.99999999988</v>
      </c>
      <c r="I362" s="485">
        <f>H362*1.44</f>
        <v>1414108.7999999998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335FC-079F-4E79-AF00-B35A0D233E45}">
  <sheetPr>
    <tabColor rgb="FFFFFF00"/>
  </sheetPr>
  <dimension ref="A1:N98"/>
  <sheetViews>
    <sheetView showGridLines="0" topLeftCell="D1" zoomScale="90" zoomScaleNormal="90" workbookViewId="0">
      <selection activeCell="J5" sqref="J5:J20"/>
    </sheetView>
  </sheetViews>
  <sheetFormatPr defaultColWidth="9.140625" defaultRowHeight="15"/>
  <cols>
    <col min="1" max="1" width="9.140625" style="335"/>
    <col min="2" max="2" width="48.140625" style="335" bestFit="1" customWidth="1"/>
    <col min="3" max="3" width="36" style="335" bestFit="1" customWidth="1"/>
    <col min="4" max="4" width="29.85546875" style="429" customWidth="1"/>
    <col min="5" max="5" width="27.7109375" style="335" bestFit="1" customWidth="1"/>
    <col min="6" max="7" width="15.28515625" style="335" customWidth="1"/>
    <col min="8" max="8" width="18.28515625" style="335" customWidth="1"/>
    <col min="9" max="9" width="15.28515625" style="335" customWidth="1"/>
    <col min="10" max="10" width="17.140625" style="335" customWidth="1"/>
    <col min="11" max="11" width="15.28515625" style="335" customWidth="1"/>
    <col min="12" max="12" width="9.140625" style="335" customWidth="1"/>
    <col min="13" max="13" width="2.140625" customWidth="1"/>
    <col min="14" max="14" width="18.42578125" style="335" customWidth="1"/>
    <col min="15" max="15" width="12.5703125" style="335" customWidth="1"/>
    <col min="16" max="16384" width="9.140625" style="335"/>
  </cols>
  <sheetData>
    <row r="1" spans="1:14">
      <c r="B1" s="669" t="s">
        <v>466</v>
      </c>
      <c r="C1" s="669"/>
      <c r="D1" s="669"/>
      <c r="E1" s="669"/>
      <c r="F1" s="669"/>
      <c r="G1" s="669"/>
      <c r="H1" s="669"/>
      <c r="I1" s="669"/>
      <c r="J1" s="669"/>
      <c r="K1" s="669"/>
    </row>
    <row r="2" spans="1:14">
      <c r="B2" s="673" t="s">
        <v>467</v>
      </c>
      <c r="C2" s="673" t="s">
        <v>468</v>
      </c>
      <c r="D2" s="671" t="s">
        <v>469</v>
      </c>
      <c r="E2" s="673" t="s">
        <v>470</v>
      </c>
      <c r="F2" s="683" t="s">
        <v>471</v>
      </c>
      <c r="G2" s="684"/>
      <c r="H2" s="684"/>
      <c r="I2" s="684"/>
      <c r="J2" s="684"/>
      <c r="K2" s="685"/>
      <c r="N2" s="682" t="s">
        <v>472</v>
      </c>
    </row>
    <row r="3" spans="1:14" ht="15" customHeight="1">
      <c r="B3" s="681"/>
      <c r="C3" s="681"/>
      <c r="D3" s="686"/>
      <c r="E3" s="681"/>
      <c r="F3" s="673" t="s">
        <v>473</v>
      </c>
      <c r="G3" s="673" t="s">
        <v>474</v>
      </c>
      <c r="H3" s="671" t="s">
        <v>475</v>
      </c>
      <c r="I3" s="673" t="s">
        <v>82</v>
      </c>
      <c r="J3" s="683" t="s">
        <v>476</v>
      </c>
      <c r="K3" s="685"/>
      <c r="N3" s="682"/>
    </row>
    <row r="4" spans="1:14" ht="15" customHeight="1">
      <c r="B4" s="674"/>
      <c r="C4" s="674"/>
      <c r="D4" s="672"/>
      <c r="E4" s="674"/>
      <c r="F4" s="674"/>
      <c r="G4" s="674"/>
      <c r="H4" s="672"/>
      <c r="I4" s="674"/>
      <c r="J4" s="491" t="s">
        <v>477</v>
      </c>
      <c r="K4" s="589" t="s">
        <v>478</v>
      </c>
      <c r="N4" s="682"/>
    </row>
    <row r="5" spans="1:14">
      <c r="A5" s="433" t="s">
        <v>479</v>
      </c>
      <c r="B5" s="431" t="s">
        <v>480</v>
      </c>
      <c r="C5" s="431">
        <v>2</v>
      </c>
      <c r="D5" s="336" t="s">
        <v>481</v>
      </c>
      <c r="E5" s="333" t="s">
        <v>482</v>
      </c>
      <c r="F5" s="675">
        <v>2</v>
      </c>
      <c r="G5" s="675">
        <v>1</v>
      </c>
      <c r="H5" s="675">
        <v>2</v>
      </c>
      <c r="I5" s="691">
        <v>0</v>
      </c>
      <c r="J5" s="675">
        <v>1</v>
      </c>
      <c r="K5" s="675">
        <v>1</v>
      </c>
      <c r="N5" s="431">
        <v>1</v>
      </c>
    </row>
    <row r="6" spans="1:14">
      <c r="A6" s="688" t="s">
        <v>479</v>
      </c>
      <c r="B6" s="678" t="s">
        <v>483</v>
      </c>
      <c r="C6" s="678">
        <v>4</v>
      </c>
      <c r="D6" s="336" t="s">
        <v>484</v>
      </c>
      <c r="E6" s="333" t="s">
        <v>485</v>
      </c>
      <c r="F6" s="676"/>
      <c r="G6" s="676"/>
      <c r="H6" s="676"/>
      <c r="I6" s="692"/>
      <c r="J6" s="676"/>
      <c r="K6" s="676"/>
      <c r="N6" s="689">
        <v>1</v>
      </c>
    </row>
    <row r="7" spans="1:14" ht="42.75">
      <c r="A7" s="688"/>
      <c r="B7" s="680"/>
      <c r="C7" s="680"/>
      <c r="D7" s="334" t="s">
        <v>486</v>
      </c>
      <c r="E7" s="333" t="s">
        <v>485</v>
      </c>
      <c r="F7" s="676"/>
      <c r="G7" s="676"/>
      <c r="H7" s="676"/>
      <c r="I7" s="692"/>
      <c r="J7" s="676"/>
      <c r="K7" s="676"/>
      <c r="N7" s="689"/>
    </row>
    <row r="8" spans="1:14" ht="28.5">
      <c r="A8" s="688" t="s">
        <v>479</v>
      </c>
      <c r="B8" s="697" t="s">
        <v>487</v>
      </c>
      <c r="C8" s="697">
        <v>9</v>
      </c>
      <c r="D8" s="336" t="s">
        <v>488</v>
      </c>
      <c r="E8" s="333" t="s">
        <v>489</v>
      </c>
      <c r="F8" s="676"/>
      <c r="G8" s="676"/>
      <c r="H8" s="676"/>
      <c r="I8" s="692"/>
      <c r="J8" s="676"/>
      <c r="K8" s="676"/>
      <c r="N8" s="690">
        <v>2</v>
      </c>
    </row>
    <row r="9" spans="1:14">
      <c r="A9" s="688"/>
      <c r="B9" s="679"/>
      <c r="C9" s="698"/>
      <c r="D9" s="336" t="s">
        <v>490</v>
      </c>
      <c r="E9" s="333" t="s">
        <v>491</v>
      </c>
      <c r="F9" s="676"/>
      <c r="G9" s="676"/>
      <c r="H9" s="676"/>
      <c r="I9" s="692"/>
      <c r="J9" s="676"/>
      <c r="K9" s="676"/>
      <c r="N9" s="690"/>
    </row>
    <row r="10" spans="1:14">
      <c r="A10" s="688"/>
      <c r="B10" s="679"/>
      <c r="C10" s="698"/>
      <c r="D10" s="336" t="s">
        <v>492</v>
      </c>
      <c r="E10" s="333" t="s">
        <v>485</v>
      </c>
      <c r="F10" s="676"/>
      <c r="G10" s="676"/>
      <c r="H10" s="676"/>
      <c r="I10" s="692"/>
      <c r="J10" s="676"/>
      <c r="K10" s="676"/>
      <c r="N10" s="690"/>
    </row>
    <row r="11" spans="1:14">
      <c r="A11" s="688"/>
      <c r="B11" s="679"/>
      <c r="C11" s="698"/>
      <c r="D11" s="336" t="s">
        <v>493</v>
      </c>
      <c r="E11" s="333" t="s">
        <v>485</v>
      </c>
      <c r="F11" s="676"/>
      <c r="G11" s="676"/>
      <c r="H11" s="676"/>
      <c r="I11" s="692"/>
      <c r="J11" s="676"/>
      <c r="K11" s="676"/>
      <c r="N11" s="690"/>
    </row>
    <row r="12" spans="1:14">
      <c r="A12" s="688"/>
      <c r="B12" s="680"/>
      <c r="C12" s="699"/>
      <c r="D12" s="336" t="s">
        <v>494</v>
      </c>
      <c r="E12" s="333" t="s">
        <v>491</v>
      </c>
      <c r="F12" s="676"/>
      <c r="G12" s="676"/>
      <c r="H12" s="676"/>
      <c r="I12" s="692"/>
      <c r="J12" s="676"/>
      <c r="K12" s="676"/>
      <c r="N12" s="690"/>
    </row>
    <row r="13" spans="1:14">
      <c r="A13" s="432" t="s">
        <v>284</v>
      </c>
      <c r="B13" s="431" t="s">
        <v>495</v>
      </c>
      <c r="C13" s="431">
        <v>2</v>
      </c>
      <c r="D13" s="694" t="s">
        <v>496</v>
      </c>
      <c r="E13" s="333" t="s">
        <v>485</v>
      </c>
      <c r="F13" s="676"/>
      <c r="G13" s="676"/>
      <c r="H13" s="676"/>
      <c r="I13" s="692"/>
      <c r="J13" s="676"/>
      <c r="K13" s="676"/>
      <c r="N13" s="431">
        <v>1</v>
      </c>
    </row>
    <row r="14" spans="1:14">
      <c r="A14" s="432" t="s">
        <v>284</v>
      </c>
      <c r="B14" s="336" t="s">
        <v>497</v>
      </c>
      <c r="C14" s="336"/>
      <c r="D14" s="695"/>
      <c r="E14" s="333">
        <v>0</v>
      </c>
      <c r="F14" s="676"/>
      <c r="G14" s="676"/>
      <c r="H14" s="676"/>
      <c r="I14" s="692"/>
      <c r="J14" s="676"/>
      <c r="K14" s="676"/>
      <c r="N14" s="336">
        <v>0</v>
      </c>
    </row>
    <row r="15" spans="1:14">
      <c r="A15" s="432" t="s">
        <v>284</v>
      </c>
      <c r="B15" s="430" t="s">
        <v>498</v>
      </c>
      <c r="C15" s="430">
        <v>2</v>
      </c>
      <c r="D15" s="695"/>
      <c r="E15" s="333" t="s">
        <v>485</v>
      </c>
      <c r="F15" s="676"/>
      <c r="G15" s="676"/>
      <c r="H15" s="676"/>
      <c r="I15" s="692"/>
      <c r="J15" s="676"/>
      <c r="K15" s="676"/>
      <c r="N15" s="430">
        <v>1</v>
      </c>
    </row>
    <row r="16" spans="1:14">
      <c r="A16" s="432" t="s">
        <v>284</v>
      </c>
      <c r="B16" s="431" t="s">
        <v>499</v>
      </c>
      <c r="C16" s="431">
        <v>2</v>
      </c>
      <c r="D16" s="695"/>
      <c r="E16" s="333" t="s">
        <v>485</v>
      </c>
      <c r="F16" s="676"/>
      <c r="G16" s="676"/>
      <c r="H16" s="676"/>
      <c r="I16" s="692"/>
      <c r="J16" s="676"/>
      <c r="K16" s="676"/>
      <c r="N16" s="431">
        <v>1</v>
      </c>
    </row>
    <row r="17" spans="1:14">
      <c r="A17" s="433" t="s">
        <v>479</v>
      </c>
      <c r="B17" s="431" t="s">
        <v>500</v>
      </c>
      <c r="C17" s="431">
        <v>2</v>
      </c>
      <c r="D17" s="696"/>
      <c r="E17" s="333" t="s">
        <v>485</v>
      </c>
      <c r="F17" s="676"/>
      <c r="G17" s="676"/>
      <c r="H17" s="676"/>
      <c r="I17" s="692"/>
      <c r="J17" s="676"/>
      <c r="K17" s="676"/>
      <c r="N17" s="431">
        <v>1</v>
      </c>
    </row>
    <row r="18" spans="1:14">
      <c r="A18" s="687" t="s">
        <v>284</v>
      </c>
      <c r="B18" s="678" t="s">
        <v>501</v>
      </c>
      <c r="C18" s="678">
        <v>4</v>
      </c>
      <c r="D18" s="336" t="s">
        <v>502</v>
      </c>
      <c r="E18" s="333" t="s">
        <v>485</v>
      </c>
      <c r="F18" s="676"/>
      <c r="G18" s="676"/>
      <c r="H18" s="676"/>
      <c r="I18" s="692"/>
      <c r="J18" s="676"/>
      <c r="K18" s="676"/>
      <c r="N18" s="689">
        <v>1</v>
      </c>
    </row>
    <row r="19" spans="1:14">
      <c r="A19" s="687"/>
      <c r="B19" s="679"/>
      <c r="C19" s="679"/>
      <c r="D19" s="336" t="s">
        <v>503</v>
      </c>
      <c r="E19" s="333" t="s">
        <v>491</v>
      </c>
      <c r="F19" s="676"/>
      <c r="G19" s="676"/>
      <c r="H19" s="676"/>
      <c r="I19" s="692"/>
      <c r="J19" s="676"/>
      <c r="K19" s="676"/>
      <c r="N19" s="689"/>
    </row>
    <row r="20" spans="1:14" ht="28.5">
      <c r="A20" s="687"/>
      <c r="B20" s="680"/>
      <c r="C20" s="680"/>
      <c r="D20" s="336" t="s">
        <v>504</v>
      </c>
      <c r="E20" s="333" t="s">
        <v>491</v>
      </c>
      <c r="F20" s="677"/>
      <c r="G20" s="677"/>
      <c r="H20" s="677"/>
      <c r="I20" s="693"/>
      <c r="J20" s="677"/>
      <c r="K20" s="677"/>
      <c r="N20" s="689"/>
    </row>
    <row r="21" spans="1:14">
      <c r="B21" s="440" t="s">
        <v>136</v>
      </c>
      <c r="C21" s="440">
        <f>SUM(C5:C20)</f>
        <v>27</v>
      </c>
      <c r="D21" s="486"/>
      <c r="E21" s="440">
        <f>3+2+2+3+1+2+2+1+2+0+2+2+2+2+1+1</f>
        <v>28</v>
      </c>
      <c r="F21" s="588">
        <f>F5</f>
        <v>2</v>
      </c>
      <c r="G21" s="588">
        <f t="shared" ref="G21:K21" si="0">G5</f>
        <v>1</v>
      </c>
      <c r="H21" s="588">
        <f t="shared" si="0"/>
        <v>2</v>
      </c>
      <c r="I21" s="590">
        <f t="shared" si="0"/>
        <v>0</v>
      </c>
      <c r="J21" s="588">
        <f t="shared" si="0"/>
        <v>1</v>
      </c>
      <c r="K21" s="591">
        <f t="shared" si="0"/>
        <v>1</v>
      </c>
      <c r="L21" s="441">
        <f>SUM(E21:K21)</f>
        <v>35</v>
      </c>
      <c r="N21" s="490">
        <f>SUM(N5:N20)</f>
        <v>9</v>
      </c>
    </row>
    <row r="22" spans="1:14">
      <c r="F22" s="335" t="s">
        <v>479</v>
      </c>
    </row>
    <row r="23" spans="1:14">
      <c r="B23" s="442" t="s">
        <v>505</v>
      </c>
      <c r="C23" s="442" t="s">
        <v>506</v>
      </c>
      <c r="F23" s="335" t="s">
        <v>507</v>
      </c>
    </row>
    <row r="24" spans="1:14">
      <c r="F24" s="335" t="s">
        <v>508</v>
      </c>
    </row>
    <row r="26" spans="1:14" s="437" customFormat="1">
      <c r="B26" s="670" t="s">
        <v>509</v>
      </c>
      <c r="C26" s="670"/>
      <c r="D26" s="670"/>
      <c r="M26"/>
    </row>
    <row r="27" spans="1:14" customFormat="1">
      <c r="D27" s="392"/>
    </row>
    <row r="28" spans="1:14">
      <c r="B28" s="425" t="s">
        <v>510</v>
      </c>
      <c r="C28" s="426">
        <v>4000</v>
      </c>
      <c r="D28" s="487">
        <v>3400</v>
      </c>
    </row>
    <row r="29" spans="1:14">
      <c r="B29" s="425" t="s">
        <v>511</v>
      </c>
      <c r="C29" s="426">
        <v>1000</v>
      </c>
      <c r="D29" s="487"/>
    </row>
    <row r="30" spans="1:14">
      <c r="B30" s="427" t="s">
        <v>512</v>
      </c>
      <c r="C30" s="428"/>
      <c r="D30" s="488">
        <f>D28+C29</f>
        <v>4400</v>
      </c>
    </row>
    <row r="31" spans="1:14">
      <c r="E31" s="424"/>
      <c r="F31" s="424"/>
      <c r="G31" s="424"/>
    </row>
    <row r="32" spans="1:14" ht="28.5">
      <c r="B32" s="430" t="s">
        <v>513</v>
      </c>
      <c r="C32" s="431" t="s">
        <v>514</v>
      </c>
    </row>
    <row r="34" spans="2:13">
      <c r="B34" s="434" t="s">
        <v>479</v>
      </c>
      <c r="C34" s="425">
        <f>3+2+4+4+2+3+2+1+3</f>
        <v>24</v>
      </c>
    </row>
    <row r="35" spans="2:13">
      <c r="B35" s="435" t="s">
        <v>284</v>
      </c>
      <c r="C35" s="425">
        <f>E21-C34</f>
        <v>4</v>
      </c>
    </row>
    <row r="36" spans="2:13">
      <c r="B36" s="436" t="s">
        <v>515</v>
      </c>
      <c r="C36" s="436">
        <f>SUM(C34:C35)</f>
        <v>28</v>
      </c>
    </row>
    <row r="39" spans="2:13" s="437" customFormat="1">
      <c r="B39" s="670" t="s">
        <v>473</v>
      </c>
      <c r="C39" s="670"/>
      <c r="D39" s="670"/>
      <c r="M39"/>
    </row>
    <row r="41" spans="2:13">
      <c r="B41" s="425" t="s">
        <v>516</v>
      </c>
      <c r="C41" s="426">
        <v>2100</v>
      </c>
      <c r="D41" s="487">
        <v>1900</v>
      </c>
    </row>
    <row r="42" spans="2:13">
      <c r="B42" s="425" t="s">
        <v>511</v>
      </c>
      <c r="C42" s="426">
        <v>500</v>
      </c>
      <c r="D42" s="487"/>
    </row>
    <row r="43" spans="2:13">
      <c r="B43" s="427" t="s">
        <v>512</v>
      </c>
      <c r="C43" s="428"/>
      <c r="D43" s="488">
        <f>D41+C42</f>
        <v>2400</v>
      </c>
    </row>
    <row r="44" spans="2:13">
      <c r="B44" s="425" t="s">
        <v>517</v>
      </c>
      <c r="C44" s="426">
        <v>4000</v>
      </c>
      <c r="D44" s="487">
        <v>3400</v>
      </c>
    </row>
    <row r="45" spans="2:13">
      <c r="B45" s="425" t="s">
        <v>511</v>
      </c>
      <c r="C45" s="426">
        <v>500</v>
      </c>
      <c r="D45" s="487"/>
    </row>
    <row r="46" spans="2:13">
      <c r="B46" s="427" t="s">
        <v>512</v>
      </c>
      <c r="C46" s="428"/>
      <c r="D46" s="488">
        <f>D44+C45</f>
        <v>3900</v>
      </c>
    </row>
    <row r="48" spans="2:13" ht="28.5">
      <c r="B48" s="430" t="s">
        <v>513</v>
      </c>
      <c r="C48" s="431" t="s">
        <v>514</v>
      </c>
    </row>
    <row r="50" spans="2:13" ht="114">
      <c r="B50" s="434" t="s">
        <v>518</v>
      </c>
      <c r="C50" s="425">
        <v>2</v>
      </c>
      <c r="D50" s="489" t="s">
        <v>519</v>
      </c>
    </row>
    <row r="51" spans="2:13" ht="28.5">
      <c r="B51" s="434" t="s">
        <v>520</v>
      </c>
      <c r="C51" s="425">
        <v>1</v>
      </c>
      <c r="D51" s="489" t="s">
        <v>521</v>
      </c>
    </row>
    <row r="52" spans="2:13">
      <c r="B52" s="436" t="s">
        <v>515</v>
      </c>
      <c r="C52" s="436">
        <f>SUM(C50:C51)</f>
        <v>3</v>
      </c>
    </row>
    <row r="55" spans="2:13" s="437" customFormat="1">
      <c r="B55" s="670" t="s">
        <v>522</v>
      </c>
      <c r="C55" s="670"/>
      <c r="D55" s="670"/>
      <c r="M55"/>
    </row>
    <row r="57" spans="2:13">
      <c r="B57" s="425" t="s">
        <v>523</v>
      </c>
      <c r="C57" s="426">
        <v>5500</v>
      </c>
      <c r="D57" s="487">
        <v>4400</v>
      </c>
    </row>
    <row r="58" spans="2:13">
      <c r="B58" s="425" t="s">
        <v>511</v>
      </c>
      <c r="C58" s="426">
        <v>1000</v>
      </c>
      <c r="D58" s="487"/>
    </row>
    <row r="59" spans="2:13">
      <c r="B59" s="427" t="s">
        <v>512</v>
      </c>
      <c r="C59" s="428"/>
      <c r="D59" s="488">
        <f>D57+C58</f>
        <v>5400</v>
      </c>
    </row>
    <row r="61" spans="2:13" ht="28.5">
      <c r="B61" s="430" t="s">
        <v>513</v>
      </c>
      <c r="C61" s="431" t="s">
        <v>514</v>
      </c>
    </row>
    <row r="63" spans="2:13">
      <c r="B63" s="439" t="s">
        <v>524</v>
      </c>
      <c r="C63" s="425">
        <v>2</v>
      </c>
      <c r="D63" s="489"/>
    </row>
    <row r="64" spans="2:13">
      <c r="B64" s="438" t="s">
        <v>525</v>
      </c>
      <c r="C64" s="425">
        <v>1</v>
      </c>
      <c r="D64" s="489" t="s">
        <v>82</v>
      </c>
    </row>
    <row r="65" spans="2:13">
      <c r="B65" s="436" t="s">
        <v>515</v>
      </c>
      <c r="C65" s="436">
        <f>SUM(C63:C64)</f>
        <v>3</v>
      </c>
    </row>
    <row r="68" spans="2:13" s="437" customFormat="1">
      <c r="B68" s="670" t="s">
        <v>526</v>
      </c>
      <c r="C68" s="670"/>
      <c r="D68" s="670"/>
      <c r="M68"/>
    </row>
    <row r="70" spans="2:13">
      <c r="B70" s="425" t="s">
        <v>523</v>
      </c>
      <c r="C70" s="426">
        <v>3000</v>
      </c>
      <c r="D70" s="487">
        <v>2600</v>
      </c>
    </row>
    <row r="71" spans="2:13">
      <c r="B71" s="425" t="s">
        <v>511</v>
      </c>
      <c r="C71" s="426">
        <v>500</v>
      </c>
      <c r="D71" s="487"/>
    </row>
    <row r="72" spans="2:13">
      <c r="B72" s="427" t="s">
        <v>512</v>
      </c>
      <c r="C72" s="428"/>
      <c r="D72" s="488">
        <f>D70+C71</f>
        <v>3100</v>
      </c>
    </row>
    <row r="74" spans="2:13" ht="28.5">
      <c r="B74" s="430" t="s">
        <v>513</v>
      </c>
      <c r="C74" s="431" t="s">
        <v>514</v>
      </c>
    </row>
    <row r="76" spans="2:13">
      <c r="B76" s="434" t="s">
        <v>479</v>
      </c>
      <c r="C76" s="425">
        <v>1</v>
      </c>
      <c r="D76" s="489"/>
    </row>
    <row r="77" spans="2:13">
      <c r="B77" s="435" t="s">
        <v>284</v>
      </c>
      <c r="C77" s="425">
        <v>1</v>
      </c>
      <c r="D77" s="489"/>
    </row>
    <row r="78" spans="2:13">
      <c r="B78" s="436" t="s">
        <v>515</v>
      </c>
      <c r="C78" s="436">
        <f>SUM(C76:C77)</f>
        <v>2</v>
      </c>
    </row>
    <row r="82" spans="2:13" s="437" customFormat="1">
      <c r="B82" s="670" t="s">
        <v>527</v>
      </c>
      <c r="C82" s="670"/>
      <c r="D82" s="670"/>
      <c r="M82"/>
    </row>
    <row r="84" spans="2:13">
      <c r="B84" s="528" t="s">
        <v>528</v>
      </c>
      <c r="C84" s="528" t="s">
        <v>529</v>
      </c>
    </row>
    <row r="85" spans="2:13">
      <c r="B85" s="529" t="s">
        <v>530</v>
      </c>
      <c r="C85" s="529">
        <f>F85</f>
        <v>1</v>
      </c>
      <c r="D85"/>
      <c r="E85" s="335" t="s">
        <v>480</v>
      </c>
      <c r="F85" s="335">
        <v>1</v>
      </c>
    </row>
    <row r="86" spans="2:13">
      <c r="B86" s="529" t="s">
        <v>531</v>
      </c>
      <c r="C86" s="529">
        <f t="shared" ref="C86:C88" si="1">F86</f>
        <v>1</v>
      </c>
      <c r="D86"/>
      <c r="E86" s="335" t="s">
        <v>483</v>
      </c>
      <c r="F86" s="335">
        <v>1</v>
      </c>
    </row>
    <row r="87" spans="2:13">
      <c r="B87" s="530" t="s">
        <v>532</v>
      </c>
      <c r="C87" s="529">
        <f t="shared" si="1"/>
        <v>2</v>
      </c>
      <c r="D87"/>
      <c r="E87" s="335" t="s">
        <v>487</v>
      </c>
      <c r="F87" s="335">
        <v>2</v>
      </c>
    </row>
    <row r="88" spans="2:13">
      <c r="B88" s="529" t="s">
        <v>533</v>
      </c>
      <c r="C88" s="529">
        <f t="shared" si="1"/>
        <v>1</v>
      </c>
      <c r="D88"/>
      <c r="E88" s="335" t="s">
        <v>495</v>
      </c>
      <c r="F88" s="335">
        <v>1</v>
      </c>
    </row>
    <row r="89" spans="2:13" ht="25.5">
      <c r="B89" s="530" t="s">
        <v>534</v>
      </c>
      <c r="C89" s="529">
        <f>F90</f>
        <v>1</v>
      </c>
      <c r="D89"/>
      <c r="E89" s="335" t="s">
        <v>497</v>
      </c>
      <c r="F89" s="335">
        <v>0</v>
      </c>
    </row>
    <row r="90" spans="2:13">
      <c r="B90" s="530" t="s">
        <v>535</v>
      </c>
      <c r="C90" s="529">
        <f>F91</f>
        <v>1</v>
      </c>
      <c r="D90"/>
      <c r="E90" s="335" t="s">
        <v>498</v>
      </c>
      <c r="F90" s="335">
        <v>1</v>
      </c>
    </row>
    <row r="91" spans="2:13">
      <c r="B91" s="530" t="s">
        <v>536</v>
      </c>
      <c r="C91" s="529">
        <f>F92</f>
        <v>1</v>
      </c>
      <c r="D91"/>
      <c r="E91" s="335" t="s">
        <v>499</v>
      </c>
      <c r="F91" s="335">
        <v>1</v>
      </c>
    </row>
    <row r="92" spans="2:13">
      <c r="B92" s="530" t="s">
        <v>537</v>
      </c>
      <c r="C92" s="529">
        <f>F93</f>
        <v>1</v>
      </c>
      <c r="D92"/>
      <c r="E92" s="335" t="s">
        <v>500</v>
      </c>
      <c r="F92" s="335">
        <v>1</v>
      </c>
    </row>
    <row r="93" spans="2:13" ht="25.5">
      <c r="B93" s="530" t="s">
        <v>538</v>
      </c>
      <c r="C93" s="529">
        <v>2</v>
      </c>
      <c r="E93" s="335" t="s">
        <v>501</v>
      </c>
      <c r="F93" s="335">
        <v>1</v>
      </c>
    </row>
    <row r="94" spans="2:13" ht="25.5" customHeight="1">
      <c r="B94" s="530" t="s">
        <v>539</v>
      </c>
      <c r="C94" s="529">
        <v>1</v>
      </c>
      <c r="F94" s="335">
        <v>1</v>
      </c>
    </row>
    <row r="95" spans="2:13">
      <c r="B95" s="592" t="s">
        <v>540</v>
      </c>
      <c r="C95" s="531">
        <f>SUM(C85:C94)</f>
        <v>12</v>
      </c>
      <c r="F95" s="335">
        <v>1</v>
      </c>
    </row>
    <row r="96" spans="2:13">
      <c r="B96" s="339"/>
      <c r="C96" s="76"/>
      <c r="F96" s="335">
        <v>1</v>
      </c>
    </row>
    <row r="97" spans="2:6">
      <c r="B97" s="429"/>
      <c r="F97" s="335">
        <f>SUM(F85:F96)</f>
        <v>12</v>
      </c>
    </row>
    <row r="98" spans="2:6">
      <c r="B98" s="429"/>
    </row>
  </sheetData>
  <mergeCells count="36">
    <mergeCell ref="A18:A20"/>
    <mergeCell ref="A6:A7"/>
    <mergeCell ref="A8:A12"/>
    <mergeCell ref="N6:N7"/>
    <mergeCell ref="N8:N12"/>
    <mergeCell ref="N18:N20"/>
    <mergeCell ref="I5:I20"/>
    <mergeCell ref="J5:J20"/>
    <mergeCell ref="K5:K20"/>
    <mergeCell ref="D13:D17"/>
    <mergeCell ref="B18:B20"/>
    <mergeCell ref="B8:B12"/>
    <mergeCell ref="C6:C7"/>
    <mergeCell ref="C8:C12"/>
    <mergeCell ref="N2:N4"/>
    <mergeCell ref="B82:D82"/>
    <mergeCell ref="F2:K2"/>
    <mergeCell ref="J3:K3"/>
    <mergeCell ref="B2:B4"/>
    <mergeCell ref="D2:D4"/>
    <mergeCell ref="E2:E4"/>
    <mergeCell ref="I3:I4"/>
    <mergeCell ref="F3:F4"/>
    <mergeCell ref="B1:K1"/>
    <mergeCell ref="B39:D39"/>
    <mergeCell ref="B55:D55"/>
    <mergeCell ref="B68:D68"/>
    <mergeCell ref="H3:H4"/>
    <mergeCell ref="G3:G4"/>
    <mergeCell ref="G5:G20"/>
    <mergeCell ref="H5:H20"/>
    <mergeCell ref="C18:C20"/>
    <mergeCell ref="B26:D26"/>
    <mergeCell ref="B6:B7"/>
    <mergeCell ref="F5:F20"/>
    <mergeCell ref="C2:C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FB5CBEC5BFC2545AE1B3EBF63411141" ma:contentTypeVersion="16" ma:contentTypeDescription="Crie um novo documento." ma:contentTypeScope="" ma:versionID="2de31709daaeae54f22a67a0497a3e17">
  <xsd:schema xmlns:xsd="http://www.w3.org/2001/XMLSchema" xmlns:xs="http://www.w3.org/2001/XMLSchema" xmlns:p="http://schemas.microsoft.com/office/2006/metadata/properties" xmlns:ns2="8f21bd9f-3fc6-4df4-b2a9-d3c0b0c0cae3" xmlns:ns3="62331ed5-5524-4182-978b-aedcd866cfc2" targetNamespace="http://schemas.microsoft.com/office/2006/metadata/properties" ma:root="true" ma:fieldsID="06c5a6b84566236f00321360fa437b22" ns2:_="" ns3:_="">
    <xsd:import namespace="8f21bd9f-3fc6-4df4-b2a9-d3c0b0c0cae3"/>
    <xsd:import namespace="62331ed5-5524-4182-978b-aedcd866cfc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2:SharedWithUsers" minOccurs="0"/>
                <xsd:element ref="ns2:SharedWithDetail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21bd9f-3fc6-4df4-b2a9-d3c0b0c0cae3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a ID do Documento" ma:description="O valor da ID do documento atribuída a este item." ma:indexed="true" ma:internalName="_dlc_DocId" ma:readOnly="true">
      <xsd:simpleType>
        <xsd:restriction base="dms:Text"/>
      </xsd:simpleType>
    </xsd:element>
    <xsd:element name="_dlc_DocIdUrl" ma:index="9" nillable="true" ma:displayName="ID do Documento" ma:description="Link permanente par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2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225f68a8-b9e2-437f-ae9e-aa631f6d6806}" ma:internalName="TaxCatchAll" ma:showField="CatchAllData" ma:web="8f21bd9f-3fc6-4df4-b2a9-d3c0b0c0ca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331ed5-5524-4182-978b-aedcd866cf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Marcações de imagem" ma:readOnly="false" ma:fieldId="{5cf76f15-5ced-4ddc-b409-7134ff3c332f}" ma:taxonomyMulti="true" ma:sspId="1ddba122-6b3d-48e7-8fe0-9032715f4f6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8f21bd9f-3fc6-4df4-b2a9-d3c0b0c0cae3">5NU3WS374VCS-1911478098-192774</_dlc_DocId>
    <_dlc_DocIdUrl xmlns="8f21bd9f-3fc6-4df4-b2a9-d3c0b0c0cae3">
      <Url>https://elementuss.sharepoint.com/sites/elementus/_layouts/15/DocIdRedir.aspx?ID=5NU3WS374VCS-1911478098-192774</Url>
      <Description>5NU3WS374VCS-1911478098-192774</Description>
    </_dlc_DocIdUrl>
    <TaxCatchAll xmlns="8f21bd9f-3fc6-4df4-b2a9-d3c0b0c0cae3" xsi:nil="true"/>
    <lcf76f155ced4ddcb4097134ff3c332f xmlns="62331ed5-5524-4182-978b-aedcd866cfc2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4E40F38-F59D-41B5-AC9D-42200013DA45}"/>
</file>

<file path=customXml/itemProps2.xml><?xml version="1.0" encoding="utf-8"?>
<ds:datastoreItem xmlns:ds="http://schemas.openxmlformats.org/officeDocument/2006/customXml" ds:itemID="{623F1E2C-A705-4A29-A251-850BA437E973}"/>
</file>

<file path=customXml/itemProps3.xml><?xml version="1.0" encoding="utf-8"?>
<ds:datastoreItem xmlns:ds="http://schemas.openxmlformats.org/officeDocument/2006/customXml" ds:itemID="{E432C38D-3FB1-4B6D-86F1-5365B01B485E}"/>
</file>

<file path=customXml/itemProps4.xml><?xml version="1.0" encoding="utf-8"?>
<ds:datastoreItem xmlns:ds="http://schemas.openxmlformats.org/officeDocument/2006/customXml" ds:itemID="{D1428407-027A-4E46-A06F-AC742FD0F2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Mário</dc:creator>
  <cp:keywords/>
  <dc:description/>
  <cp:lastModifiedBy>Julia Guarnier | ELEMENTUS</cp:lastModifiedBy>
  <cp:revision/>
  <dcterms:created xsi:type="dcterms:W3CDTF">2010-09-30T14:19:42Z</dcterms:created>
  <dcterms:modified xsi:type="dcterms:W3CDTF">2023-03-29T21:07:52Z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0x010100AFB5CBEC5BFC2545AE1B3EBF63411141</vt:lpwstr>
  </property>
  <property fmtid="{D5CDD505-2E9C-101B-9397-08002B2CF9AE}" pid="3" name="Order">
    <vt:r8>55800</vt:r8>
  </property>
  <property fmtid="{D5CDD505-2E9C-101B-9397-08002B2CF9AE}" pid="4" name="_dlc_DocIdItemGuid">
    <vt:lpwstr>d5f70ea3-4e5e-45ef-9e2e-8c8806e332cd</vt:lpwstr>
  </property>
  <property fmtid="{D5CDD505-2E9C-101B-9397-08002B2CF9AE}" pid="5" name="MediaServiceImageTags">
    <vt:lpwstr/>
  </property>
</Properties>
</file>